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MSET\GESTIÓN DEL MANTENIMIENTO\2. PROGRAMAS SUBESTACIONES\15. MP_Análisis de Aceite\Análisis FSQ\2025\"/>
    </mc:Choice>
  </mc:AlternateContent>
  <xr:revisionPtr revIDLastSave="0" documentId="13_ncr:1_{5087B83B-8062-483B-87A8-C2550AC156A7}" xr6:coauthVersionLast="36" xr6:coauthVersionMax="36" xr10:uidLastSave="{00000000-0000-0000-0000-000000000000}"/>
  <bookViews>
    <workbookView xWindow="-105" yWindow="-105" windowWidth="19425" windowHeight="10425" firstSheet="1" activeTab="5" xr2:uid="{00000000-000D-0000-FFFF-FFFF00000000}"/>
  </bookViews>
  <sheets>
    <sheet name="CALCULOS" sheetId="4" state="hidden" r:id="rId1"/>
    <sheet name="Reporte" sheetId="19" r:id="rId2"/>
    <sheet name="TRAFO" sheetId="20" r:id="rId3"/>
    <sheet name="Ranking" sheetId="21" r:id="rId4"/>
    <sheet name="ANALISIS FSQ" sheetId="6" r:id="rId5"/>
    <sheet name="HI-FSQ" sheetId="24" r:id="rId6"/>
    <sheet name="Valores límites SD Myers" sheetId="23" r:id="rId7"/>
    <sheet name="Valores límites IEEE" sheetId="15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4" hidden="1">'ANALISIS FSQ'!$A$3:$FG$2550</definedName>
    <definedName name="_xlnm._FilterDatabase" localSheetId="0" hidden="1">CALCULOS!$A$3:$AK$3</definedName>
    <definedName name="_xlnm._FilterDatabase" localSheetId="5" hidden="1">'HI-FSQ'!$A$2:$FF$135</definedName>
    <definedName name="_xlnm._FilterDatabase" localSheetId="3" hidden="1">Ranking!$A$3:$AT$133</definedName>
    <definedName name="_xlnm._FilterDatabase" localSheetId="2" hidden="1">TRAFO!$A$3:$BE$3</definedName>
    <definedName name="_xlnm.Print_Area" localSheetId="1">Reporte!$A$1:$H$700</definedName>
    <definedName name="BDDPTRAFOS">[1]DP!$M$1:$T$129</definedName>
    <definedName name="BDTPAC">[1]Actual_TP_Azufre!$B$4:$AJ$115</definedName>
    <definedName name="COND" localSheetId="4">#REF!</definedName>
    <definedName name="COND">#REF!</definedName>
    <definedName name="DATOS" localSheetId="4">#REF!</definedName>
    <definedName name="DATOS">#REF!</definedName>
    <definedName name="DATOS1" localSheetId="4">#REF!</definedName>
    <definedName name="DATOS1">#REF!</definedName>
    <definedName name="DATOS2" localSheetId="4">#REF!</definedName>
    <definedName name="DATOS2">#REF!</definedName>
    <definedName name="DATOSDGA">'[2]IEC-DUVAL TR1 SET MA'!$B$37:$N$46</definedName>
    <definedName name="DP" localSheetId="4">#REF!</definedName>
    <definedName name="DP">#REF!</definedName>
    <definedName name="pctC2H2" localSheetId="4">#REF!</definedName>
    <definedName name="pctC2H2">#REF!</definedName>
    <definedName name="pctC2H4" localSheetId="4">#REF!</definedName>
    <definedName name="pctC2H4">#REF!</definedName>
    <definedName name="pctC2H6">'[3]Triangle 4 LTF Mineral Oils'!$E$6</definedName>
    <definedName name="pctCH4" localSheetId="4">#REF!</definedName>
    <definedName name="pctCH4">#REF!</definedName>
    <definedName name="pctH2">'[3]Triangle 4 LTF Mineral Oils'!$E$4</definedName>
    <definedName name="ppm_C2H6">'[3]Triangle 5 LTF Mineral Oils'!$B$6</definedName>
    <definedName name="ppmC2H2" localSheetId="4">#REF!</definedName>
    <definedName name="ppmC2H2">#REF!</definedName>
    <definedName name="ppmC2H4" localSheetId="4">#REF!</definedName>
    <definedName name="ppmC2H4">#REF!</definedName>
    <definedName name="ppmC2H6">'[3]Triangle 4 LTF Mineral Oils'!$B$6</definedName>
    <definedName name="ppmCH4" localSheetId="4">#REF!</definedName>
    <definedName name="ppmCH4">#REF!</definedName>
    <definedName name="ppmH2">'[3]Triangle 4 LTF Mineral Oils'!$B$4</definedName>
    <definedName name="Résultat" localSheetId="4">#REF!</definedName>
    <definedName name="Résultat">#REF!</definedName>
    <definedName name="rngFAULT" localSheetId="4">#REF!</definedName>
    <definedName name="rngFAULT">#REF!</definedName>
    <definedName name="rngPourcPPM1" localSheetId="4">#REF!</definedName>
    <definedName name="rngPourcPPM1">#REF!</definedName>
    <definedName name="rngPourcPPM2" localSheetId="4">#REF!</definedName>
    <definedName name="rngPourcPPM2">#REF!</definedName>
    <definedName name="rngPourcPPM3" localSheetId="4">#REF!</definedName>
    <definedName name="rngPourcPPM3">#REF!</definedName>
    <definedName name="rngPPM1" localSheetId="4">#REF!</definedName>
    <definedName name="rngPPM1">#REF!</definedName>
    <definedName name="rngPPM2" localSheetId="4">#REF!</definedName>
    <definedName name="rngPPM2">#REF!</definedName>
    <definedName name="rngPPM3" localSheetId="4">#REF!</definedName>
    <definedName name="rngPPM3">#REF!</definedName>
    <definedName name="rngResultatAnterieur" localSheetId="4">#REF!</definedName>
    <definedName name="rngResultatAnterieur">#REF!</definedName>
    <definedName name="SommeABC" localSheetId="4">#REF!</definedName>
    <definedName name="SommeABC">#REF!</definedName>
    <definedName name="TabDatos">[4]Algoritmos!$K$27:$W$42</definedName>
    <definedName name="Tabla_busqueda">'[2]BDTP (DGA)'!$P$4:$AP$153</definedName>
    <definedName name="TDGAF">'[5]Datos DGA'!$B$12:$AO$1001</definedName>
  </definedNames>
  <calcPr calcId="191029"/>
</workbook>
</file>

<file path=xl/calcChain.xml><?xml version="1.0" encoding="utf-8"?>
<calcChain xmlns="http://schemas.openxmlformats.org/spreadsheetml/2006/main">
  <c r="AR135" i="24" l="1"/>
  <c r="AQ135" i="24"/>
  <c r="AP135" i="24"/>
  <c r="AO135" i="24"/>
  <c r="AN135" i="24"/>
  <c r="AM135" i="24"/>
  <c r="AL135" i="24"/>
  <c r="AK135" i="24"/>
  <c r="AR134" i="24"/>
  <c r="AQ134" i="24"/>
  <c r="AP134" i="24"/>
  <c r="AO134" i="24"/>
  <c r="AN134" i="24"/>
  <c r="AM134" i="24"/>
  <c r="AL134" i="24"/>
  <c r="AK134" i="24"/>
  <c r="AR133" i="24"/>
  <c r="AQ133" i="24"/>
  <c r="AP133" i="24"/>
  <c r="AO133" i="24"/>
  <c r="AN133" i="24"/>
  <c r="AM133" i="24"/>
  <c r="AL133" i="24"/>
  <c r="AK133" i="24"/>
  <c r="AR132" i="24"/>
  <c r="AQ132" i="24"/>
  <c r="AP132" i="24"/>
  <c r="AO132" i="24"/>
  <c r="AN132" i="24"/>
  <c r="AM132" i="24"/>
  <c r="AL132" i="24"/>
  <c r="AK132" i="24"/>
  <c r="AR131" i="24"/>
  <c r="AQ131" i="24"/>
  <c r="AP131" i="24"/>
  <c r="AO131" i="24"/>
  <c r="AN131" i="24"/>
  <c r="AM131" i="24"/>
  <c r="AL131" i="24"/>
  <c r="AK131" i="24"/>
  <c r="AR130" i="24"/>
  <c r="AQ130" i="24"/>
  <c r="AP130" i="24"/>
  <c r="AO130" i="24"/>
  <c r="AN130" i="24"/>
  <c r="AM130" i="24"/>
  <c r="AL130" i="24"/>
  <c r="AK130" i="24"/>
  <c r="AR129" i="24"/>
  <c r="AQ129" i="24"/>
  <c r="AP129" i="24"/>
  <c r="AO129" i="24"/>
  <c r="AN129" i="24"/>
  <c r="AM129" i="24"/>
  <c r="AL129" i="24"/>
  <c r="AK129" i="24"/>
  <c r="AR128" i="24"/>
  <c r="AQ128" i="24"/>
  <c r="AP128" i="24"/>
  <c r="AO128" i="24"/>
  <c r="AN128" i="24"/>
  <c r="AM128" i="24"/>
  <c r="AL128" i="24"/>
  <c r="AK128" i="24"/>
  <c r="AR127" i="24"/>
  <c r="AQ127" i="24"/>
  <c r="AP127" i="24"/>
  <c r="AO127" i="24"/>
  <c r="AN127" i="24"/>
  <c r="AM127" i="24"/>
  <c r="AL127" i="24"/>
  <c r="AK127" i="24"/>
  <c r="AR126" i="24"/>
  <c r="AQ126" i="24"/>
  <c r="AP126" i="24"/>
  <c r="AO126" i="24"/>
  <c r="AN126" i="24"/>
  <c r="AM126" i="24"/>
  <c r="AL126" i="24"/>
  <c r="AK126" i="24"/>
  <c r="AR125" i="24"/>
  <c r="AQ125" i="24"/>
  <c r="AP125" i="24"/>
  <c r="AO125" i="24"/>
  <c r="AN125" i="24"/>
  <c r="AM125" i="24"/>
  <c r="AL125" i="24"/>
  <c r="AK125" i="24"/>
  <c r="AR124" i="24"/>
  <c r="AQ124" i="24"/>
  <c r="AP124" i="24"/>
  <c r="AO124" i="24"/>
  <c r="AN124" i="24"/>
  <c r="AM124" i="24"/>
  <c r="AL124" i="24"/>
  <c r="AK124" i="24"/>
  <c r="AR123" i="24"/>
  <c r="AQ123" i="24"/>
  <c r="AP123" i="24"/>
  <c r="AO123" i="24"/>
  <c r="AN123" i="24"/>
  <c r="AM123" i="24"/>
  <c r="AL123" i="24"/>
  <c r="AK123" i="24"/>
  <c r="AR122" i="24"/>
  <c r="AQ122" i="24"/>
  <c r="AP122" i="24"/>
  <c r="AO122" i="24"/>
  <c r="AN122" i="24"/>
  <c r="AM122" i="24"/>
  <c r="AL122" i="24"/>
  <c r="AK122" i="24"/>
  <c r="AR121" i="24"/>
  <c r="AQ121" i="24"/>
  <c r="AP121" i="24"/>
  <c r="AO121" i="24"/>
  <c r="AN121" i="24"/>
  <c r="AM121" i="24"/>
  <c r="AL121" i="24"/>
  <c r="AK121" i="24"/>
  <c r="AR120" i="24"/>
  <c r="AQ120" i="24"/>
  <c r="AP120" i="24"/>
  <c r="AO120" i="24"/>
  <c r="AN120" i="24"/>
  <c r="AM120" i="24"/>
  <c r="AL120" i="24"/>
  <c r="AK120" i="24"/>
  <c r="AR119" i="24"/>
  <c r="AQ119" i="24"/>
  <c r="AP119" i="24"/>
  <c r="AO119" i="24"/>
  <c r="AN119" i="24"/>
  <c r="AM119" i="24"/>
  <c r="AL119" i="24"/>
  <c r="AK119" i="24"/>
  <c r="AR118" i="24"/>
  <c r="AQ118" i="24"/>
  <c r="AP118" i="24"/>
  <c r="AO118" i="24"/>
  <c r="AN118" i="24"/>
  <c r="AM118" i="24"/>
  <c r="AL118" i="24"/>
  <c r="AK118" i="24"/>
  <c r="AR117" i="24"/>
  <c r="AQ117" i="24"/>
  <c r="AP117" i="24"/>
  <c r="AO117" i="24"/>
  <c r="AN117" i="24"/>
  <c r="AM117" i="24"/>
  <c r="AL117" i="24"/>
  <c r="AK117" i="24"/>
  <c r="AR116" i="24"/>
  <c r="AQ116" i="24"/>
  <c r="AP116" i="24"/>
  <c r="AO116" i="24"/>
  <c r="AN116" i="24"/>
  <c r="AM116" i="24"/>
  <c r="AL116" i="24"/>
  <c r="AK116" i="24"/>
  <c r="AR115" i="24"/>
  <c r="AQ115" i="24"/>
  <c r="AP115" i="24"/>
  <c r="AO115" i="24"/>
  <c r="AN115" i="24"/>
  <c r="AM115" i="24"/>
  <c r="AL115" i="24"/>
  <c r="AK115" i="24"/>
  <c r="AR114" i="24"/>
  <c r="AQ114" i="24"/>
  <c r="AP114" i="24"/>
  <c r="AO114" i="24"/>
  <c r="AN114" i="24"/>
  <c r="AM114" i="24"/>
  <c r="AL114" i="24"/>
  <c r="AK114" i="24"/>
  <c r="AR113" i="24"/>
  <c r="AQ113" i="24"/>
  <c r="AP113" i="24"/>
  <c r="AO113" i="24"/>
  <c r="AN113" i="24"/>
  <c r="AM113" i="24"/>
  <c r="AL113" i="24"/>
  <c r="AK113" i="24"/>
  <c r="AR112" i="24"/>
  <c r="AQ112" i="24"/>
  <c r="AP112" i="24"/>
  <c r="AO112" i="24"/>
  <c r="AN112" i="24"/>
  <c r="AM112" i="24"/>
  <c r="AL112" i="24"/>
  <c r="AK112" i="24"/>
  <c r="AR111" i="24"/>
  <c r="AQ111" i="24"/>
  <c r="AP111" i="24"/>
  <c r="AO111" i="24"/>
  <c r="AN111" i="24"/>
  <c r="AM111" i="24"/>
  <c r="AL111" i="24"/>
  <c r="AK111" i="24"/>
  <c r="AR110" i="24"/>
  <c r="AQ110" i="24"/>
  <c r="AP110" i="24"/>
  <c r="AO110" i="24"/>
  <c r="AN110" i="24"/>
  <c r="AM110" i="24"/>
  <c r="AL110" i="24"/>
  <c r="AK110" i="24"/>
  <c r="N110" i="24"/>
  <c r="F110" i="24"/>
  <c r="AR109" i="24"/>
  <c r="AQ109" i="24"/>
  <c r="AP109" i="24"/>
  <c r="AO109" i="24"/>
  <c r="AN109" i="24"/>
  <c r="AM109" i="24"/>
  <c r="AL109" i="24"/>
  <c r="AK109" i="24"/>
  <c r="N109" i="24"/>
  <c r="F109" i="24"/>
  <c r="AR108" i="24"/>
  <c r="AQ108" i="24"/>
  <c r="AP108" i="24"/>
  <c r="AO108" i="24"/>
  <c r="AN108" i="24"/>
  <c r="AM108" i="24"/>
  <c r="AL108" i="24"/>
  <c r="AK108" i="24"/>
  <c r="N108" i="24"/>
  <c r="F108" i="24"/>
  <c r="AR107" i="24"/>
  <c r="AQ107" i="24"/>
  <c r="AP107" i="24"/>
  <c r="AO107" i="24"/>
  <c r="AN107" i="24"/>
  <c r="AM107" i="24"/>
  <c r="AL107" i="24"/>
  <c r="AK107" i="24"/>
  <c r="AR106" i="24"/>
  <c r="AQ106" i="24"/>
  <c r="AP106" i="24"/>
  <c r="AO106" i="24"/>
  <c r="AN106" i="24"/>
  <c r="AM106" i="24"/>
  <c r="AL106" i="24"/>
  <c r="AK106" i="24"/>
  <c r="N106" i="24"/>
  <c r="F106" i="24"/>
  <c r="AR105" i="24"/>
  <c r="AQ105" i="24"/>
  <c r="AP105" i="24"/>
  <c r="AO105" i="24"/>
  <c r="AN105" i="24"/>
  <c r="AM105" i="24"/>
  <c r="AL105" i="24"/>
  <c r="AK105" i="24"/>
  <c r="N105" i="24"/>
  <c r="F105" i="24"/>
  <c r="AR104" i="24"/>
  <c r="AQ104" i="24"/>
  <c r="AP104" i="24"/>
  <c r="AO104" i="24"/>
  <c r="AN104" i="24"/>
  <c r="AM104" i="24"/>
  <c r="AL104" i="24"/>
  <c r="AK104" i="24"/>
  <c r="N104" i="24"/>
  <c r="F104" i="24"/>
  <c r="AR103" i="24"/>
  <c r="AQ103" i="24"/>
  <c r="AP103" i="24"/>
  <c r="AO103" i="24"/>
  <c r="AN103" i="24"/>
  <c r="AM103" i="24"/>
  <c r="AL103" i="24"/>
  <c r="AK103" i="24"/>
  <c r="AR102" i="24"/>
  <c r="AQ102" i="24"/>
  <c r="AP102" i="24"/>
  <c r="AO102" i="24"/>
  <c r="AN102" i="24"/>
  <c r="AM102" i="24"/>
  <c r="AL102" i="24"/>
  <c r="AK102" i="24"/>
  <c r="AR101" i="24"/>
  <c r="AQ101" i="24"/>
  <c r="AP101" i="24"/>
  <c r="AO101" i="24"/>
  <c r="AN101" i="24"/>
  <c r="AM101" i="24"/>
  <c r="AL101" i="24"/>
  <c r="AK101" i="24"/>
  <c r="AR100" i="24"/>
  <c r="AQ100" i="24"/>
  <c r="AP100" i="24"/>
  <c r="AO100" i="24"/>
  <c r="AN100" i="24"/>
  <c r="AM100" i="24"/>
  <c r="AL100" i="24"/>
  <c r="AK100" i="24"/>
  <c r="AR99" i="24"/>
  <c r="AQ99" i="24"/>
  <c r="AP99" i="24"/>
  <c r="AO99" i="24"/>
  <c r="AN99" i="24"/>
  <c r="AM99" i="24"/>
  <c r="AL99" i="24"/>
  <c r="AK99" i="24"/>
  <c r="AR98" i="24"/>
  <c r="AQ98" i="24"/>
  <c r="AP98" i="24"/>
  <c r="AO98" i="24"/>
  <c r="AN98" i="24"/>
  <c r="AM98" i="24"/>
  <c r="AL98" i="24"/>
  <c r="AK98" i="24"/>
  <c r="AR97" i="24"/>
  <c r="AQ97" i="24"/>
  <c r="AP97" i="24"/>
  <c r="AO97" i="24"/>
  <c r="AN97" i="24"/>
  <c r="AM97" i="24"/>
  <c r="AL97" i="24"/>
  <c r="AK97" i="24"/>
  <c r="AR96" i="24"/>
  <c r="AQ96" i="24"/>
  <c r="AP96" i="24"/>
  <c r="AO96" i="24"/>
  <c r="AN96" i="24"/>
  <c r="AM96" i="24"/>
  <c r="AL96" i="24"/>
  <c r="AK96" i="24"/>
  <c r="AR95" i="24"/>
  <c r="AQ95" i="24"/>
  <c r="AP95" i="24"/>
  <c r="AO95" i="24"/>
  <c r="AN95" i="24"/>
  <c r="AM95" i="24"/>
  <c r="AL95" i="24"/>
  <c r="AK95" i="24"/>
  <c r="F95" i="24"/>
  <c r="AR94" i="24"/>
  <c r="AQ94" i="24"/>
  <c r="AP94" i="24"/>
  <c r="AO94" i="24"/>
  <c r="AN94" i="24"/>
  <c r="AM94" i="24"/>
  <c r="AL94" i="24"/>
  <c r="AK94" i="24"/>
  <c r="AR93" i="24"/>
  <c r="AQ93" i="24"/>
  <c r="AP93" i="24"/>
  <c r="AO93" i="24"/>
  <c r="AN93" i="24"/>
  <c r="AM93" i="24"/>
  <c r="AL93" i="24"/>
  <c r="AK93" i="24"/>
  <c r="AR92" i="24"/>
  <c r="AQ92" i="24"/>
  <c r="AP92" i="24"/>
  <c r="AO92" i="24"/>
  <c r="AN92" i="24"/>
  <c r="AM92" i="24"/>
  <c r="AL92" i="24"/>
  <c r="AK92" i="24"/>
  <c r="F92" i="24"/>
  <c r="AR91" i="24"/>
  <c r="AQ91" i="24"/>
  <c r="AP91" i="24"/>
  <c r="AO91" i="24"/>
  <c r="AN91" i="24"/>
  <c r="AM91" i="24"/>
  <c r="AL91" i="24"/>
  <c r="AK91" i="24"/>
  <c r="AR90" i="24"/>
  <c r="AQ90" i="24"/>
  <c r="AP90" i="24"/>
  <c r="AO90" i="24"/>
  <c r="AN90" i="24"/>
  <c r="AM90" i="24"/>
  <c r="AL90" i="24"/>
  <c r="AK90" i="24"/>
  <c r="AR89" i="24"/>
  <c r="AQ89" i="24"/>
  <c r="AP89" i="24"/>
  <c r="AO89" i="24"/>
  <c r="AN89" i="24"/>
  <c r="AM89" i="24"/>
  <c r="AL89" i="24"/>
  <c r="AK89" i="24"/>
  <c r="AR88" i="24"/>
  <c r="AQ88" i="24"/>
  <c r="AP88" i="24"/>
  <c r="AO88" i="24"/>
  <c r="AN88" i="24"/>
  <c r="AM88" i="24"/>
  <c r="AL88" i="24"/>
  <c r="AK88" i="24"/>
  <c r="AR87" i="24"/>
  <c r="AQ87" i="24"/>
  <c r="AP87" i="24"/>
  <c r="AO87" i="24"/>
  <c r="AN87" i="24"/>
  <c r="AM87" i="24"/>
  <c r="AL87" i="24"/>
  <c r="AK87" i="24"/>
  <c r="AR86" i="24"/>
  <c r="AQ86" i="24"/>
  <c r="AP86" i="24"/>
  <c r="AO86" i="24"/>
  <c r="AN86" i="24"/>
  <c r="AM86" i="24"/>
  <c r="AL86" i="24"/>
  <c r="AK86" i="24"/>
  <c r="AR85" i="24"/>
  <c r="AQ85" i="24"/>
  <c r="AP85" i="24"/>
  <c r="AO85" i="24"/>
  <c r="AN85" i="24"/>
  <c r="AM85" i="24"/>
  <c r="AL85" i="24"/>
  <c r="AK85" i="24"/>
  <c r="AR84" i="24"/>
  <c r="AQ84" i="24"/>
  <c r="AP84" i="24"/>
  <c r="AO84" i="24"/>
  <c r="AN84" i="24"/>
  <c r="AM84" i="24"/>
  <c r="AL84" i="24"/>
  <c r="AK84" i="24"/>
  <c r="AR83" i="24"/>
  <c r="AQ83" i="24"/>
  <c r="AP83" i="24"/>
  <c r="AO83" i="24"/>
  <c r="AN83" i="24"/>
  <c r="AM83" i="24"/>
  <c r="AL83" i="24"/>
  <c r="AK83" i="24"/>
  <c r="AR82" i="24"/>
  <c r="AQ82" i="24"/>
  <c r="AP82" i="24"/>
  <c r="AO82" i="24"/>
  <c r="AN82" i="24"/>
  <c r="AM82" i="24"/>
  <c r="AL82" i="24"/>
  <c r="AK82" i="24"/>
  <c r="AR81" i="24"/>
  <c r="AQ81" i="24"/>
  <c r="AP81" i="24"/>
  <c r="AO81" i="24"/>
  <c r="AN81" i="24"/>
  <c r="AM81" i="24"/>
  <c r="AL81" i="24"/>
  <c r="AK81" i="24"/>
  <c r="N81" i="24"/>
  <c r="F81" i="24"/>
  <c r="AR80" i="24"/>
  <c r="AQ80" i="24"/>
  <c r="AP80" i="24"/>
  <c r="AO80" i="24"/>
  <c r="AN80" i="24"/>
  <c r="AM80" i="24"/>
  <c r="AL80" i="24"/>
  <c r="AK80" i="24"/>
  <c r="F80" i="24"/>
  <c r="AR79" i="24"/>
  <c r="AQ79" i="24"/>
  <c r="AP79" i="24"/>
  <c r="AO79" i="24"/>
  <c r="AN79" i="24"/>
  <c r="AM79" i="24"/>
  <c r="AL79" i="24"/>
  <c r="AK79" i="24"/>
  <c r="AR78" i="24"/>
  <c r="AQ78" i="24"/>
  <c r="AP78" i="24"/>
  <c r="AO78" i="24"/>
  <c r="AN78" i="24"/>
  <c r="AM78" i="24"/>
  <c r="AL78" i="24"/>
  <c r="AK78" i="24"/>
  <c r="F78" i="24"/>
  <c r="AR77" i="24"/>
  <c r="AQ77" i="24"/>
  <c r="AP77" i="24"/>
  <c r="AO77" i="24"/>
  <c r="AN77" i="24"/>
  <c r="AM77" i="24"/>
  <c r="AL77" i="24"/>
  <c r="AK77" i="24"/>
  <c r="N77" i="24"/>
  <c r="F77" i="24"/>
  <c r="AR76" i="24"/>
  <c r="AQ76" i="24"/>
  <c r="AP76" i="24"/>
  <c r="AO76" i="24"/>
  <c r="AN76" i="24"/>
  <c r="AM76" i="24"/>
  <c r="AL76" i="24"/>
  <c r="AK76" i="24"/>
  <c r="AR75" i="24"/>
  <c r="AQ75" i="24"/>
  <c r="AP75" i="24"/>
  <c r="AO75" i="24"/>
  <c r="AN75" i="24"/>
  <c r="AM75" i="24"/>
  <c r="AL75" i="24"/>
  <c r="AK75" i="24"/>
  <c r="AR74" i="24"/>
  <c r="AQ74" i="24"/>
  <c r="AP74" i="24"/>
  <c r="AO74" i="24"/>
  <c r="AN74" i="24"/>
  <c r="AM74" i="24"/>
  <c r="AL74" i="24"/>
  <c r="AK74" i="24"/>
  <c r="AR73" i="24"/>
  <c r="AQ73" i="24"/>
  <c r="AP73" i="24"/>
  <c r="AO73" i="24"/>
  <c r="AN73" i="24"/>
  <c r="AM73" i="24"/>
  <c r="AL73" i="24"/>
  <c r="AK73" i="24"/>
  <c r="AR72" i="24"/>
  <c r="AQ72" i="24"/>
  <c r="AP72" i="24"/>
  <c r="AO72" i="24"/>
  <c r="AN72" i="24"/>
  <c r="AM72" i="24"/>
  <c r="AL72" i="24"/>
  <c r="AK72" i="24"/>
  <c r="AR71" i="24"/>
  <c r="AQ71" i="24"/>
  <c r="AP71" i="24"/>
  <c r="AO71" i="24"/>
  <c r="AN71" i="24"/>
  <c r="AM71" i="24"/>
  <c r="AL71" i="24"/>
  <c r="AK71" i="24"/>
  <c r="AR70" i="24"/>
  <c r="AQ70" i="24"/>
  <c r="AP70" i="24"/>
  <c r="AO70" i="24"/>
  <c r="AN70" i="24"/>
  <c r="AM70" i="24"/>
  <c r="AL70" i="24"/>
  <c r="AK70" i="24"/>
  <c r="AR69" i="24"/>
  <c r="AQ69" i="24"/>
  <c r="AP69" i="24"/>
  <c r="AO69" i="24"/>
  <c r="AN69" i="24"/>
  <c r="AM69" i="24"/>
  <c r="AL69" i="24"/>
  <c r="AK69" i="24"/>
  <c r="AR68" i="24"/>
  <c r="AQ68" i="24"/>
  <c r="AP68" i="24"/>
  <c r="AO68" i="24"/>
  <c r="AN68" i="24"/>
  <c r="AM68" i="24"/>
  <c r="AL68" i="24"/>
  <c r="AK68" i="24"/>
  <c r="AR67" i="24"/>
  <c r="AQ67" i="24"/>
  <c r="AP67" i="24"/>
  <c r="AO67" i="24"/>
  <c r="AN67" i="24"/>
  <c r="AM67" i="24"/>
  <c r="AL67" i="24"/>
  <c r="AK67" i="24"/>
  <c r="AR66" i="24"/>
  <c r="AQ66" i="24"/>
  <c r="AP66" i="24"/>
  <c r="AO66" i="24"/>
  <c r="AN66" i="24"/>
  <c r="AM66" i="24"/>
  <c r="AL66" i="24"/>
  <c r="AK66" i="24"/>
  <c r="AR65" i="24"/>
  <c r="AQ65" i="24"/>
  <c r="AP65" i="24"/>
  <c r="AO65" i="24"/>
  <c r="AN65" i="24"/>
  <c r="AM65" i="24"/>
  <c r="AL65" i="24"/>
  <c r="AK65" i="24"/>
  <c r="AR64" i="24"/>
  <c r="AQ64" i="24"/>
  <c r="AP64" i="24"/>
  <c r="AO64" i="24"/>
  <c r="AN64" i="24"/>
  <c r="AM64" i="24"/>
  <c r="AL64" i="24"/>
  <c r="AK64" i="24"/>
  <c r="AR63" i="24"/>
  <c r="AQ63" i="24"/>
  <c r="AP63" i="24"/>
  <c r="AO63" i="24"/>
  <c r="AN63" i="24"/>
  <c r="AM63" i="24"/>
  <c r="AL63" i="24"/>
  <c r="AK63" i="24"/>
  <c r="AR62" i="24"/>
  <c r="AQ62" i="24"/>
  <c r="AP62" i="24"/>
  <c r="AO62" i="24"/>
  <c r="AN62" i="24"/>
  <c r="AM62" i="24"/>
  <c r="AL62" i="24"/>
  <c r="AK62" i="24"/>
  <c r="AR61" i="24"/>
  <c r="AQ61" i="24"/>
  <c r="AP61" i="24"/>
  <c r="AO61" i="24"/>
  <c r="AN61" i="24"/>
  <c r="AM61" i="24"/>
  <c r="AL61" i="24"/>
  <c r="AK61" i="24"/>
  <c r="AR60" i="24"/>
  <c r="AQ60" i="24"/>
  <c r="AP60" i="24"/>
  <c r="AO60" i="24"/>
  <c r="AN60" i="24"/>
  <c r="AM60" i="24"/>
  <c r="AL60" i="24"/>
  <c r="AK60" i="24"/>
  <c r="AR59" i="24"/>
  <c r="AQ59" i="24"/>
  <c r="AP59" i="24"/>
  <c r="AO59" i="24"/>
  <c r="AN59" i="24"/>
  <c r="AM59" i="24"/>
  <c r="AL59" i="24"/>
  <c r="AK59" i="24"/>
  <c r="AR58" i="24"/>
  <c r="AQ58" i="24"/>
  <c r="AP58" i="24"/>
  <c r="AO58" i="24"/>
  <c r="AN58" i="24"/>
  <c r="AM58" i="24"/>
  <c r="AL58" i="24"/>
  <c r="AK58" i="24"/>
  <c r="AR57" i="24"/>
  <c r="AQ57" i="24"/>
  <c r="AP57" i="24"/>
  <c r="AO57" i="24"/>
  <c r="AN57" i="24"/>
  <c r="AM57" i="24"/>
  <c r="AL57" i="24"/>
  <c r="AK57" i="24"/>
  <c r="F57" i="24"/>
  <c r="AR56" i="24"/>
  <c r="AQ56" i="24"/>
  <c r="AP56" i="24"/>
  <c r="AO56" i="24"/>
  <c r="AN56" i="24"/>
  <c r="AM56" i="24"/>
  <c r="AL56" i="24"/>
  <c r="AK56" i="24"/>
  <c r="AR55" i="24"/>
  <c r="AQ55" i="24"/>
  <c r="AP55" i="24"/>
  <c r="AO55" i="24"/>
  <c r="AN55" i="24"/>
  <c r="AM55" i="24"/>
  <c r="AL55" i="24"/>
  <c r="AK55" i="24"/>
  <c r="AR54" i="24"/>
  <c r="AQ54" i="24"/>
  <c r="AP54" i="24"/>
  <c r="AO54" i="24"/>
  <c r="AN54" i="24"/>
  <c r="AM54" i="24"/>
  <c r="AL54" i="24"/>
  <c r="AK54" i="24"/>
  <c r="AR53" i="24"/>
  <c r="AQ53" i="24"/>
  <c r="AP53" i="24"/>
  <c r="AO53" i="24"/>
  <c r="AN53" i="24"/>
  <c r="AM53" i="24"/>
  <c r="AL53" i="24"/>
  <c r="AK53" i="24"/>
  <c r="AR52" i="24"/>
  <c r="AQ52" i="24"/>
  <c r="AP52" i="24"/>
  <c r="AO52" i="24"/>
  <c r="AN52" i="24"/>
  <c r="AM52" i="24"/>
  <c r="AL52" i="24"/>
  <c r="AK52" i="24"/>
  <c r="AR51" i="24"/>
  <c r="AQ51" i="24"/>
  <c r="AP51" i="24"/>
  <c r="AO51" i="24"/>
  <c r="AN51" i="24"/>
  <c r="AM51" i="24"/>
  <c r="AL51" i="24"/>
  <c r="AK51" i="24"/>
  <c r="AR50" i="24"/>
  <c r="AQ50" i="24"/>
  <c r="AP50" i="24"/>
  <c r="AO50" i="24"/>
  <c r="AN50" i="24"/>
  <c r="AM50" i="24"/>
  <c r="AL50" i="24"/>
  <c r="AK50" i="24"/>
  <c r="AR49" i="24"/>
  <c r="AQ49" i="24"/>
  <c r="AP49" i="24"/>
  <c r="AO49" i="24"/>
  <c r="AN49" i="24"/>
  <c r="AM49" i="24"/>
  <c r="AL49" i="24"/>
  <c r="AK49" i="24"/>
  <c r="F49" i="24"/>
  <c r="AR48" i="24"/>
  <c r="AQ48" i="24"/>
  <c r="AP48" i="24"/>
  <c r="AO48" i="24"/>
  <c r="AN48" i="24"/>
  <c r="AM48" i="24"/>
  <c r="AL48" i="24"/>
  <c r="AK48" i="24"/>
  <c r="F48" i="24"/>
  <c r="AR47" i="24"/>
  <c r="AQ47" i="24"/>
  <c r="AP47" i="24"/>
  <c r="AO47" i="24"/>
  <c r="AN47" i="24"/>
  <c r="AM47" i="24"/>
  <c r="AL47" i="24"/>
  <c r="AK47" i="24"/>
  <c r="AR46" i="24"/>
  <c r="AQ46" i="24"/>
  <c r="AP46" i="24"/>
  <c r="AO46" i="24"/>
  <c r="AN46" i="24"/>
  <c r="AM46" i="24"/>
  <c r="AL46" i="24"/>
  <c r="AK46" i="24"/>
  <c r="AR45" i="24"/>
  <c r="AQ45" i="24"/>
  <c r="AP45" i="24"/>
  <c r="AO45" i="24"/>
  <c r="AN45" i="24"/>
  <c r="AM45" i="24"/>
  <c r="AL45" i="24"/>
  <c r="AK45" i="24"/>
  <c r="AR44" i="24"/>
  <c r="AQ44" i="24"/>
  <c r="AP44" i="24"/>
  <c r="AO44" i="24"/>
  <c r="AN44" i="24"/>
  <c r="AM44" i="24"/>
  <c r="AL44" i="24"/>
  <c r="AK44" i="24"/>
  <c r="AR43" i="24"/>
  <c r="AQ43" i="24"/>
  <c r="AP43" i="24"/>
  <c r="AO43" i="24"/>
  <c r="AN43" i="24"/>
  <c r="AM43" i="24"/>
  <c r="AL43" i="24"/>
  <c r="AK43" i="24"/>
  <c r="AR42" i="24"/>
  <c r="AQ42" i="24"/>
  <c r="AP42" i="24"/>
  <c r="AO42" i="24"/>
  <c r="AN42" i="24"/>
  <c r="AM42" i="24"/>
  <c r="AL42" i="24"/>
  <c r="AK42" i="24"/>
  <c r="AR41" i="24"/>
  <c r="AQ41" i="24"/>
  <c r="AP41" i="24"/>
  <c r="AO41" i="24"/>
  <c r="AN41" i="24"/>
  <c r="AM41" i="24"/>
  <c r="AL41" i="24"/>
  <c r="AK41" i="24"/>
  <c r="AR40" i="24"/>
  <c r="AQ40" i="24"/>
  <c r="AP40" i="24"/>
  <c r="AO40" i="24"/>
  <c r="AN40" i="24"/>
  <c r="AM40" i="24"/>
  <c r="AL40" i="24"/>
  <c r="AK40" i="24"/>
  <c r="AR39" i="24"/>
  <c r="AQ39" i="24"/>
  <c r="AP39" i="24"/>
  <c r="AO39" i="24"/>
  <c r="AN39" i="24"/>
  <c r="AM39" i="24"/>
  <c r="AL39" i="24"/>
  <c r="AK39" i="24"/>
  <c r="AR38" i="24"/>
  <c r="AQ38" i="24"/>
  <c r="AP38" i="24"/>
  <c r="AO38" i="24"/>
  <c r="AN38" i="24"/>
  <c r="AM38" i="24"/>
  <c r="AL38" i="24"/>
  <c r="AK38" i="24"/>
  <c r="AR37" i="24"/>
  <c r="AQ37" i="24"/>
  <c r="AP37" i="24"/>
  <c r="AO37" i="24"/>
  <c r="AN37" i="24"/>
  <c r="AM37" i="24"/>
  <c r="AL37" i="24"/>
  <c r="AK37" i="24"/>
  <c r="AR36" i="24"/>
  <c r="AQ36" i="24"/>
  <c r="AP36" i="24"/>
  <c r="AO36" i="24"/>
  <c r="AN36" i="24"/>
  <c r="AM36" i="24"/>
  <c r="AL36" i="24"/>
  <c r="AK36" i="24"/>
  <c r="AR35" i="24"/>
  <c r="AQ35" i="24"/>
  <c r="AP35" i="24"/>
  <c r="AO35" i="24"/>
  <c r="AN35" i="24"/>
  <c r="AM35" i="24"/>
  <c r="AL35" i="24"/>
  <c r="AK35" i="24"/>
  <c r="AR34" i="24"/>
  <c r="AQ34" i="24"/>
  <c r="AP34" i="24"/>
  <c r="AO34" i="24"/>
  <c r="AN34" i="24"/>
  <c r="AM34" i="24"/>
  <c r="AL34" i="24"/>
  <c r="AK34" i="24"/>
  <c r="AR33" i="24"/>
  <c r="AQ33" i="24"/>
  <c r="AP33" i="24"/>
  <c r="AO33" i="24"/>
  <c r="AN33" i="24"/>
  <c r="AM33" i="24"/>
  <c r="AL33" i="24"/>
  <c r="AK33" i="24"/>
  <c r="AR32" i="24"/>
  <c r="AQ32" i="24"/>
  <c r="AP32" i="24"/>
  <c r="AO32" i="24"/>
  <c r="AN32" i="24"/>
  <c r="AM32" i="24"/>
  <c r="AL32" i="24"/>
  <c r="AK32" i="24"/>
  <c r="AR31" i="24"/>
  <c r="AQ31" i="24"/>
  <c r="AP31" i="24"/>
  <c r="AO31" i="24"/>
  <c r="AN31" i="24"/>
  <c r="AM31" i="24"/>
  <c r="AL31" i="24"/>
  <c r="AK31" i="24"/>
  <c r="AR30" i="24"/>
  <c r="AQ30" i="24"/>
  <c r="AP30" i="24"/>
  <c r="AO30" i="24"/>
  <c r="AN30" i="24"/>
  <c r="AM30" i="24"/>
  <c r="AL30" i="24"/>
  <c r="AK30" i="24"/>
  <c r="AR29" i="24"/>
  <c r="AQ29" i="24"/>
  <c r="AP29" i="24"/>
  <c r="AO29" i="24"/>
  <c r="AN29" i="24"/>
  <c r="AM29" i="24"/>
  <c r="AL29" i="24"/>
  <c r="AK29" i="24"/>
  <c r="AR28" i="24"/>
  <c r="AQ28" i="24"/>
  <c r="AP28" i="24"/>
  <c r="AO28" i="24"/>
  <c r="AN28" i="24"/>
  <c r="AM28" i="24"/>
  <c r="AL28" i="24"/>
  <c r="AK28" i="24"/>
  <c r="AR27" i="24"/>
  <c r="AQ27" i="24"/>
  <c r="AP27" i="24"/>
  <c r="AO27" i="24"/>
  <c r="AN27" i="24"/>
  <c r="AM27" i="24"/>
  <c r="AL27" i="24"/>
  <c r="AK27" i="24"/>
  <c r="AR26" i="24"/>
  <c r="AQ26" i="24"/>
  <c r="AP26" i="24"/>
  <c r="AO26" i="24"/>
  <c r="AN26" i="24"/>
  <c r="AM26" i="24"/>
  <c r="AL26" i="24"/>
  <c r="AK26" i="24"/>
  <c r="AR25" i="24"/>
  <c r="AQ25" i="24"/>
  <c r="AP25" i="24"/>
  <c r="AO25" i="24"/>
  <c r="AN25" i="24"/>
  <c r="AM25" i="24"/>
  <c r="AL25" i="24"/>
  <c r="AK25" i="24"/>
  <c r="AR24" i="24"/>
  <c r="AQ24" i="24"/>
  <c r="AP24" i="24"/>
  <c r="AO24" i="24"/>
  <c r="AN24" i="24"/>
  <c r="AM24" i="24"/>
  <c r="AL24" i="24"/>
  <c r="AK24" i="24"/>
  <c r="AR23" i="24"/>
  <c r="AQ23" i="24"/>
  <c r="AP23" i="24"/>
  <c r="AO23" i="24"/>
  <c r="AN23" i="24"/>
  <c r="AM23" i="24"/>
  <c r="AL23" i="24"/>
  <c r="AK23" i="24"/>
  <c r="AR22" i="24"/>
  <c r="AQ22" i="24"/>
  <c r="AP22" i="24"/>
  <c r="AO22" i="24"/>
  <c r="AN22" i="24"/>
  <c r="AM22" i="24"/>
  <c r="AL22" i="24"/>
  <c r="AK22" i="24"/>
  <c r="AR21" i="24"/>
  <c r="AQ21" i="24"/>
  <c r="AP21" i="24"/>
  <c r="AO21" i="24"/>
  <c r="AN21" i="24"/>
  <c r="AM21" i="24"/>
  <c r="AL21" i="24"/>
  <c r="AK21" i="24"/>
  <c r="AR20" i="24"/>
  <c r="AQ20" i="24"/>
  <c r="AP20" i="24"/>
  <c r="AO20" i="24"/>
  <c r="AN20" i="24"/>
  <c r="AM20" i="24"/>
  <c r="AL20" i="24"/>
  <c r="AK20" i="24"/>
  <c r="AR19" i="24"/>
  <c r="AQ19" i="24"/>
  <c r="AP19" i="24"/>
  <c r="AO19" i="24"/>
  <c r="AN19" i="24"/>
  <c r="AM19" i="24"/>
  <c r="AL19" i="24"/>
  <c r="AK19" i="24"/>
  <c r="AR18" i="24"/>
  <c r="AQ18" i="24"/>
  <c r="AP18" i="24"/>
  <c r="AO18" i="24"/>
  <c r="AN18" i="24"/>
  <c r="AM18" i="24"/>
  <c r="AL18" i="24"/>
  <c r="AK18" i="24"/>
  <c r="AR17" i="24"/>
  <c r="AQ17" i="24"/>
  <c r="AP17" i="24"/>
  <c r="AO17" i="24"/>
  <c r="AN17" i="24"/>
  <c r="AM17" i="24"/>
  <c r="AL17" i="24"/>
  <c r="AK17" i="24"/>
  <c r="AR16" i="24"/>
  <c r="AQ16" i="24"/>
  <c r="AP16" i="24"/>
  <c r="AO16" i="24"/>
  <c r="AN16" i="24"/>
  <c r="AM16" i="24"/>
  <c r="AL16" i="24"/>
  <c r="AK16" i="24"/>
  <c r="AR15" i="24"/>
  <c r="AQ15" i="24"/>
  <c r="AP15" i="24"/>
  <c r="AO15" i="24"/>
  <c r="AN15" i="24"/>
  <c r="AM15" i="24"/>
  <c r="AL15" i="24"/>
  <c r="AK15" i="24"/>
  <c r="AR14" i="24"/>
  <c r="AQ14" i="24"/>
  <c r="AP14" i="24"/>
  <c r="AO14" i="24"/>
  <c r="AN14" i="24"/>
  <c r="AM14" i="24"/>
  <c r="AL14" i="24"/>
  <c r="AK14" i="24"/>
  <c r="AR13" i="24"/>
  <c r="AQ13" i="24"/>
  <c r="AP13" i="24"/>
  <c r="AO13" i="24"/>
  <c r="AN13" i="24"/>
  <c r="AM13" i="24"/>
  <c r="AL13" i="24"/>
  <c r="AK13" i="24"/>
  <c r="N13" i="24"/>
  <c r="F13" i="24"/>
  <c r="AR12" i="24"/>
  <c r="AQ12" i="24"/>
  <c r="AP12" i="24"/>
  <c r="AO12" i="24"/>
  <c r="AN12" i="24"/>
  <c r="AM12" i="24"/>
  <c r="AL12" i="24"/>
  <c r="AK12" i="24"/>
  <c r="N12" i="24"/>
  <c r="F12" i="24"/>
  <c r="AR11" i="24"/>
  <c r="AQ11" i="24"/>
  <c r="AP11" i="24"/>
  <c r="AO11" i="24"/>
  <c r="AN11" i="24"/>
  <c r="AM11" i="24"/>
  <c r="AL11" i="24"/>
  <c r="AK11" i="24"/>
  <c r="N11" i="24"/>
  <c r="F11" i="24"/>
  <c r="AR10" i="24"/>
  <c r="AQ10" i="24"/>
  <c r="AP10" i="24"/>
  <c r="AO10" i="24"/>
  <c r="AN10" i="24"/>
  <c r="AM10" i="24"/>
  <c r="AL10" i="24"/>
  <c r="AK10" i="24"/>
  <c r="N10" i="24"/>
  <c r="F10" i="24"/>
  <c r="AR9" i="24"/>
  <c r="AQ9" i="24"/>
  <c r="AP9" i="24"/>
  <c r="AO9" i="24"/>
  <c r="AN9" i="24"/>
  <c r="AM9" i="24"/>
  <c r="AL9" i="24"/>
  <c r="AK9" i="24"/>
  <c r="AR8" i="24"/>
  <c r="AQ8" i="24"/>
  <c r="AP8" i="24"/>
  <c r="AO8" i="24"/>
  <c r="AN8" i="24"/>
  <c r="AM8" i="24"/>
  <c r="AL8" i="24"/>
  <c r="AK8" i="24"/>
  <c r="F8" i="24"/>
  <c r="AR7" i="24"/>
  <c r="AQ7" i="24"/>
  <c r="AP7" i="24"/>
  <c r="AO7" i="24"/>
  <c r="AN7" i="24"/>
  <c r="AM7" i="24"/>
  <c r="AL7" i="24"/>
  <c r="AK7" i="24"/>
  <c r="F7" i="24"/>
  <c r="AR6" i="24"/>
  <c r="AQ6" i="24"/>
  <c r="AP6" i="24"/>
  <c r="AO6" i="24"/>
  <c r="AN6" i="24"/>
  <c r="AM6" i="24"/>
  <c r="AL6" i="24"/>
  <c r="AK6" i="24"/>
  <c r="N6" i="24"/>
  <c r="F6" i="24"/>
  <c r="AR5" i="24"/>
  <c r="AQ5" i="24"/>
  <c r="AP5" i="24"/>
  <c r="AO5" i="24"/>
  <c r="AN5" i="24"/>
  <c r="AM5" i="24"/>
  <c r="AL5" i="24"/>
  <c r="AK5" i="24"/>
  <c r="N5" i="24"/>
  <c r="F5" i="24"/>
  <c r="AR4" i="24"/>
  <c r="AQ4" i="24"/>
  <c r="AP4" i="24"/>
  <c r="AO4" i="24"/>
  <c r="AN4" i="24"/>
  <c r="AM4" i="24"/>
  <c r="AL4" i="24"/>
  <c r="AK4" i="24"/>
  <c r="N4" i="24"/>
  <c r="F4" i="24"/>
  <c r="AR3" i="24"/>
  <c r="AQ3" i="24"/>
  <c r="AP3" i="24"/>
  <c r="AO3" i="24"/>
  <c r="AN3" i="24"/>
  <c r="AM3" i="24"/>
  <c r="AL3" i="24"/>
  <c r="AK3" i="24"/>
  <c r="N3" i="24"/>
  <c r="F3" i="24"/>
  <c r="AS70" i="24" l="1"/>
  <c r="AT70" i="24" s="1"/>
  <c r="AS73" i="24"/>
  <c r="AT73" i="24" s="1"/>
  <c r="AS31" i="24"/>
  <c r="AT31" i="24" s="1"/>
  <c r="AS52" i="24"/>
  <c r="AT52" i="24" s="1"/>
  <c r="AS86" i="24"/>
  <c r="AT86" i="24" s="1"/>
  <c r="AS105" i="24"/>
  <c r="AT105" i="24" s="1"/>
  <c r="AS40" i="24"/>
  <c r="AT40" i="24" s="1"/>
  <c r="AS56" i="24"/>
  <c r="AT56" i="24" s="1"/>
  <c r="AS92" i="24"/>
  <c r="AT92" i="24" s="1"/>
  <c r="AS14" i="24"/>
  <c r="AT14" i="24" s="1"/>
  <c r="AS58" i="24"/>
  <c r="AT58" i="24" s="1"/>
  <c r="AS110" i="24"/>
  <c r="AT110" i="24" s="1"/>
  <c r="AS111" i="24"/>
  <c r="AT111" i="24" s="1"/>
  <c r="AS46" i="24"/>
  <c r="AT46" i="24" s="1"/>
  <c r="AS59" i="24"/>
  <c r="AT59" i="24" s="1"/>
  <c r="AS60" i="24"/>
  <c r="AT60" i="24" s="1"/>
  <c r="AS115" i="24"/>
  <c r="AT115" i="24" s="1"/>
  <c r="AS21" i="24"/>
  <c r="AT21" i="24" s="1"/>
  <c r="AS133" i="24"/>
  <c r="AT133" i="24" s="1"/>
  <c r="AS3" i="24"/>
  <c r="AT3" i="24" s="1"/>
  <c r="AS16" i="24"/>
  <c r="AT16" i="24" s="1"/>
  <c r="AS18" i="24"/>
  <c r="AT18" i="24" s="1"/>
  <c r="AS20" i="24"/>
  <c r="AT20" i="24" s="1"/>
  <c r="AS7" i="24"/>
  <c r="AT7" i="24" s="1"/>
  <c r="AS9" i="24"/>
  <c r="AT9" i="24" s="1"/>
  <c r="AS11" i="24"/>
  <c r="AT11" i="24" s="1"/>
  <c r="AS4" i="24"/>
  <c r="AT4" i="24" s="1"/>
  <c r="AS6" i="24"/>
  <c r="AT6" i="24" s="1"/>
  <c r="AS8" i="24"/>
  <c r="AT8" i="24" s="1"/>
  <c r="AS5" i="24"/>
  <c r="AT5" i="24" s="1"/>
  <c r="AS10" i="24"/>
  <c r="AT10" i="24" s="1"/>
  <c r="AS12" i="24"/>
  <c r="AT12" i="24" s="1"/>
  <c r="AS24" i="24"/>
  <c r="AT24" i="24" s="1"/>
  <c r="AS47" i="24"/>
  <c r="AT47" i="24" s="1"/>
  <c r="AS22" i="24"/>
  <c r="AT22" i="24" s="1"/>
  <c r="AS28" i="24"/>
  <c r="AT28" i="24" s="1"/>
  <c r="AS27" i="24"/>
  <c r="AT27" i="24" s="1"/>
  <c r="AS29" i="24"/>
  <c r="AT29" i="24" s="1"/>
  <c r="AS39" i="24"/>
  <c r="AT39" i="24" s="1"/>
  <c r="AS32" i="24"/>
  <c r="AT32" i="24" s="1"/>
  <c r="AS19" i="24"/>
  <c r="AT19" i="24" s="1"/>
  <c r="AS30" i="24"/>
  <c r="AT30" i="24" s="1"/>
  <c r="AS23" i="24"/>
  <c r="AT23" i="24" s="1"/>
  <c r="AS26" i="24"/>
  <c r="AT26" i="24" s="1"/>
  <c r="AS55" i="24"/>
  <c r="AT55" i="24" s="1"/>
  <c r="AS43" i="24"/>
  <c r="AT43" i="24" s="1"/>
  <c r="AS61" i="24"/>
  <c r="AT61" i="24" s="1"/>
  <c r="AS63" i="24"/>
  <c r="AT63" i="24" s="1"/>
  <c r="AS54" i="24"/>
  <c r="AT54" i="24" s="1"/>
  <c r="AS74" i="24"/>
  <c r="AT74" i="24" s="1"/>
  <c r="AS42" i="24"/>
  <c r="AT42" i="24" s="1"/>
  <c r="AS49" i="24"/>
  <c r="AT49" i="24" s="1"/>
  <c r="AS51" i="24"/>
  <c r="AT51" i="24" s="1"/>
  <c r="AS53" i="24"/>
  <c r="AT53" i="24" s="1"/>
  <c r="AS62" i="24"/>
  <c r="AT62" i="24" s="1"/>
  <c r="AS67" i="24"/>
  <c r="AT67" i="24" s="1"/>
  <c r="AS41" i="24"/>
  <c r="AT41" i="24" s="1"/>
  <c r="AS44" i="24"/>
  <c r="AT44" i="24" s="1"/>
  <c r="AS45" i="24"/>
  <c r="AT45" i="24" s="1"/>
  <c r="AS50" i="24"/>
  <c r="AT50" i="24" s="1"/>
  <c r="AS57" i="24"/>
  <c r="AT57" i="24" s="1"/>
  <c r="AS64" i="24"/>
  <c r="AT64" i="24" s="1"/>
  <c r="AS65" i="24"/>
  <c r="AT65" i="24" s="1"/>
  <c r="AS76" i="24"/>
  <c r="AT76" i="24" s="1"/>
  <c r="AS77" i="24"/>
  <c r="AT77" i="24" s="1"/>
  <c r="AS78" i="24"/>
  <c r="AT78" i="24" s="1"/>
  <c r="AS82" i="24"/>
  <c r="AT82" i="24" s="1"/>
  <c r="AS94" i="24"/>
  <c r="AT94" i="24" s="1"/>
  <c r="AS116" i="24"/>
  <c r="AT116" i="24" s="1"/>
  <c r="AS66" i="24"/>
  <c r="AT66" i="24" s="1"/>
  <c r="AS83" i="24"/>
  <c r="AT83" i="24" s="1"/>
  <c r="AS87" i="24"/>
  <c r="AT87" i="24" s="1"/>
  <c r="AS79" i="24"/>
  <c r="AT79" i="24" s="1"/>
  <c r="AS84" i="24"/>
  <c r="AT84" i="24" s="1"/>
  <c r="AS88" i="24"/>
  <c r="AT88" i="24" s="1"/>
  <c r="AS91" i="24"/>
  <c r="AT91" i="24" s="1"/>
  <c r="AS107" i="24"/>
  <c r="AT107" i="24" s="1"/>
  <c r="AS75" i="24"/>
  <c r="AT75" i="24" s="1"/>
  <c r="AS80" i="24"/>
  <c r="AT80" i="24" s="1"/>
  <c r="AS85" i="24"/>
  <c r="AT85" i="24" s="1"/>
  <c r="AS121" i="24"/>
  <c r="AT121" i="24" s="1"/>
  <c r="AS81" i="24"/>
  <c r="AT81" i="24" s="1"/>
  <c r="AS90" i="24"/>
  <c r="AT90" i="24" s="1"/>
  <c r="AS97" i="24"/>
  <c r="AT97" i="24" s="1"/>
  <c r="AS98" i="24"/>
  <c r="AT98" i="24" s="1"/>
  <c r="AS99" i="24"/>
  <c r="AT99" i="24" s="1"/>
  <c r="AS100" i="24"/>
  <c r="AT100" i="24" s="1"/>
  <c r="AS134" i="24"/>
  <c r="AT134" i="24" s="1"/>
  <c r="AS106" i="24"/>
  <c r="AT106" i="24" s="1"/>
  <c r="AS135" i="24"/>
  <c r="AT135" i="24" s="1"/>
  <c r="AS101" i="24"/>
  <c r="AT101" i="24" s="1"/>
  <c r="AS114" i="24"/>
  <c r="AT114" i="24" s="1"/>
  <c r="AS108" i="24"/>
  <c r="AT108" i="24" s="1"/>
  <c r="AS131" i="24"/>
  <c r="AT131" i="24" s="1"/>
  <c r="AS104" i="24"/>
  <c r="AT104" i="24" s="1"/>
  <c r="AS15" i="24"/>
  <c r="AT15" i="24" s="1"/>
  <c r="AS17" i="24"/>
  <c r="AT17" i="24" s="1"/>
  <c r="AS13" i="24"/>
  <c r="AT13" i="24" s="1"/>
  <c r="AS25" i="24"/>
  <c r="AT25" i="24" s="1"/>
  <c r="AS33" i="24"/>
  <c r="AT33" i="24" s="1"/>
  <c r="AS34" i="24"/>
  <c r="AT34" i="24" s="1"/>
  <c r="AS35" i="24"/>
  <c r="AT35" i="24" s="1"/>
  <c r="AS38" i="24"/>
  <c r="AT38" i="24" s="1"/>
  <c r="AS36" i="24"/>
  <c r="AT36" i="24" s="1"/>
  <c r="AS37" i="24"/>
  <c r="AT37" i="24" s="1"/>
  <c r="AS48" i="24"/>
  <c r="AT48" i="24" s="1"/>
  <c r="AS68" i="24"/>
  <c r="AT68" i="24" s="1"/>
  <c r="AS71" i="24"/>
  <c r="AT71" i="24" s="1"/>
  <c r="AS69" i="24"/>
  <c r="AT69" i="24" s="1"/>
  <c r="AS72" i="24"/>
  <c r="AT72" i="24" s="1"/>
  <c r="AS89" i="24"/>
  <c r="AT89" i="24" s="1"/>
  <c r="AS95" i="24"/>
  <c r="AT95" i="24" s="1"/>
  <c r="AS93" i="24"/>
  <c r="AT93" i="24" s="1"/>
  <c r="AS103" i="24"/>
  <c r="AT103" i="24" s="1"/>
  <c r="AS96" i="24"/>
  <c r="AT96" i="24" s="1"/>
  <c r="AS109" i="24"/>
  <c r="AT109" i="24" s="1"/>
  <c r="AS102" i="24"/>
  <c r="AT102" i="24" s="1"/>
  <c r="AS113" i="24"/>
  <c r="AT113" i="24" s="1"/>
  <c r="AS112" i="24"/>
  <c r="AT112" i="24" s="1"/>
  <c r="AS117" i="24"/>
  <c r="AT117" i="24" s="1"/>
  <c r="AS118" i="24"/>
  <c r="AT118" i="24" s="1"/>
  <c r="AS119" i="24"/>
  <c r="AT119" i="24" s="1"/>
  <c r="AS120" i="24"/>
  <c r="AT120" i="24" s="1"/>
  <c r="AS122" i="24"/>
  <c r="AT122" i="24" s="1"/>
  <c r="AS123" i="24"/>
  <c r="AT123" i="24" s="1"/>
  <c r="AS124" i="24"/>
  <c r="AT124" i="24" s="1"/>
  <c r="AS125" i="24"/>
  <c r="AT125" i="24" s="1"/>
  <c r="AS128" i="24"/>
  <c r="AT128" i="24" s="1"/>
  <c r="AS129" i="24"/>
  <c r="AT129" i="24" s="1"/>
  <c r="AS127" i="24"/>
  <c r="AT127" i="24" s="1"/>
  <c r="AS126" i="24"/>
  <c r="AT126" i="24" s="1"/>
  <c r="AS130" i="24"/>
  <c r="AT130" i="24" s="1"/>
  <c r="AS132" i="24"/>
  <c r="AT132" i="24" s="1"/>
  <c r="AQ1572" i="6"/>
  <c r="AO1572" i="6"/>
  <c r="AN1572" i="6"/>
  <c r="AP1572" i="6"/>
  <c r="AK1572" i="6"/>
  <c r="AL1572" i="6"/>
  <c r="AR1572" i="6"/>
  <c r="AM1572" i="6"/>
  <c r="AQ1573" i="6"/>
  <c r="AO1573" i="6"/>
  <c r="AN1573" i="6"/>
  <c r="AP1573" i="6"/>
  <c r="AK1573" i="6"/>
  <c r="AL1573" i="6"/>
  <c r="AR1573" i="6"/>
  <c r="AM1573" i="6"/>
  <c r="AQ1574" i="6"/>
  <c r="AO1574" i="6"/>
  <c r="AN1574" i="6"/>
  <c r="AP1574" i="6"/>
  <c r="AK1574" i="6"/>
  <c r="AL1574" i="6"/>
  <c r="AR1574" i="6"/>
  <c r="AM1574" i="6"/>
  <c r="AQ1575" i="6"/>
  <c r="AO1575" i="6"/>
  <c r="AN1575" i="6"/>
  <c r="AP1575" i="6"/>
  <c r="AK1575" i="6"/>
  <c r="AL1575" i="6"/>
  <c r="AR1575" i="6"/>
  <c r="AM1575" i="6"/>
  <c r="AQ1576" i="6"/>
  <c r="AO1576" i="6"/>
  <c r="AN1576" i="6"/>
  <c r="AP1576" i="6"/>
  <c r="AK1576" i="6"/>
  <c r="AL1576" i="6"/>
  <c r="AR1576" i="6"/>
  <c r="AM1576" i="6"/>
  <c r="AQ1577" i="6"/>
  <c r="AO1577" i="6"/>
  <c r="AN1577" i="6"/>
  <c r="AP1577" i="6"/>
  <c r="AK1577" i="6"/>
  <c r="AL1577" i="6"/>
  <c r="AR1577" i="6"/>
  <c r="AM1577" i="6"/>
  <c r="AQ1578" i="6"/>
  <c r="AO1578" i="6"/>
  <c r="AN1578" i="6"/>
  <c r="AP1578" i="6"/>
  <c r="AK1578" i="6"/>
  <c r="AL1578" i="6"/>
  <c r="AR1578" i="6"/>
  <c r="AM1578" i="6"/>
  <c r="AQ1579" i="6"/>
  <c r="AO1579" i="6"/>
  <c r="AN1579" i="6"/>
  <c r="AP1579" i="6"/>
  <c r="AK1579" i="6"/>
  <c r="AL1579" i="6"/>
  <c r="AR1579" i="6"/>
  <c r="AM1579" i="6"/>
  <c r="AQ1580" i="6"/>
  <c r="AO1580" i="6"/>
  <c r="AN1580" i="6"/>
  <c r="AP1580" i="6"/>
  <c r="AK1580" i="6"/>
  <c r="AL1580" i="6"/>
  <c r="AR1580" i="6"/>
  <c r="AM1580" i="6"/>
  <c r="AQ1581" i="6"/>
  <c r="AO1581" i="6"/>
  <c r="AN1581" i="6"/>
  <c r="AP1581" i="6"/>
  <c r="AK1581" i="6"/>
  <c r="AL1581" i="6"/>
  <c r="AR1581" i="6"/>
  <c r="AM1581" i="6"/>
  <c r="AQ1582" i="6"/>
  <c r="AO1582" i="6"/>
  <c r="AN1582" i="6"/>
  <c r="AP1582" i="6"/>
  <c r="AK1582" i="6"/>
  <c r="AL1582" i="6"/>
  <c r="AR1582" i="6"/>
  <c r="AM1582" i="6"/>
  <c r="AQ1583" i="6"/>
  <c r="AO1583" i="6"/>
  <c r="AN1583" i="6"/>
  <c r="AP1583" i="6"/>
  <c r="AK1583" i="6"/>
  <c r="AL1583" i="6"/>
  <c r="AR1583" i="6"/>
  <c r="AM1583" i="6"/>
  <c r="AQ1584" i="6"/>
  <c r="AO1584" i="6"/>
  <c r="AN1584" i="6"/>
  <c r="AP1584" i="6"/>
  <c r="AK1584" i="6"/>
  <c r="AL1584" i="6"/>
  <c r="AR1584" i="6"/>
  <c r="AM1584" i="6"/>
  <c r="AQ1585" i="6"/>
  <c r="AO1585" i="6"/>
  <c r="AN1585" i="6"/>
  <c r="AP1585" i="6"/>
  <c r="AK1585" i="6"/>
  <c r="AL1585" i="6"/>
  <c r="AR1585" i="6"/>
  <c r="AM1585" i="6"/>
  <c r="AQ1586" i="6"/>
  <c r="AO1586" i="6"/>
  <c r="AN1586" i="6"/>
  <c r="AP1586" i="6"/>
  <c r="AK1586" i="6"/>
  <c r="AL1586" i="6"/>
  <c r="AR1586" i="6"/>
  <c r="AM1586" i="6"/>
  <c r="AQ1587" i="6"/>
  <c r="AO1587" i="6"/>
  <c r="AN1587" i="6"/>
  <c r="AP1587" i="6"/>
  <c r="AK1587" i="6"/>
  <c r="AL1587" i="6"/>
  <c r="AR1587" i="6"/>
  <c r="AM1587" i="6"/>
  <c r="AQ1588" i="6"/>
  <c r="AO1588" i="6"/>
  <c r="AN1588" i="6"/>
  <c r="AP1588" i="6"/>
  <c r="AK1588" i="6"/>
  <c r="AL1588" i="6"/>
  <c r="AR1588" i="6"/>
  <c r="AM1588" i="6"/>
  <c r="AQ1589" i="6"/>
  <c r="AO1589" i="6"/>
  <c r="AN1589" i="6"/>
  <c r="AP1589" i="6"/>
  <c r="AK1589" i="6"/>
  <c r="AL1589" i="6"/>
  <c r="AR1589" i="6"/>
  <c r="AM1589" i="6"/>
  <c r="AQ1590" i="6"/>
  <c r="AO1590" i="6"/>
  <c r="AN1590" i="6"/>
  <c r="AP1590" i="6"/>
  <c r="AK1590" i="6"/>
  <c r="AL1590" i="6"/>
  <c r="AR1590" i="6"/>
  <c r="AM1590" i="6"/>
  <c r="AQ1591" i="6"/>
  <c r="AO1591" i="6"/>
  <c r="AN1591" i="6"/>
  <c r="AP1591" i="6"/>
  <c r="AK1591" i="6"/>
  <c r="AL1591" i="6"/>
  <c r="AR1591" i="6"/>
  <c r="AM1591" i="6"/>
  <c r="AQ1592" i="6"/>
  <c r="AO1592" i="6"/>
  <c r="AN1592" i="6"/>
  <c r="AP1592" i="6"/>
  <c r="AK1592" i="6"/>
  <c r="AL1592" i="6"/>
  <c r="AR1592" i="6"/>
  <c r="AM1592" i="6"/>
  <c r="AQ1593" i="6"/>
  <c r="AO1593" i="6"/>
  <c r="AN1593" i="6"/>
  <c r="AP1593" i="6"/>
  <c r="AK1593" i="6"/>
  <c r="AL1593" i="6"/>
  <c r="AR1593" i="6"/>
  <c r="AM1593" i="6"/>
  <c r="AQ1594" i="6"/>
  <c r="AO1594" i="6"/>
  <c r="AN1594" i="6"/>
  <c r="AP1594" i="6"/>
  <c r="AK1594" i="6"/>
  <c r="AL1594" i="6"/>
  <c r="AR1594" i="6"/>
  <c r="AM1594" i="6"/>
  <c r="AQ1595" i="6"/>
  <c r="AO1595" i="6"/>
  <c r="AN1595" i="6"/>
  <c r="AP1595" i="6"/>
  <c r="AK1595" i="6"/>
  <c r="AL1595" i="6"/>
  <c r="AR1595" i="6"/>
  <c r="AM1595" i="6"/>
  <c r="AQ1596" i="6"/>
  <c r="AO1596" i="6"/>
  <c r="AN1596" i="6"/>
  <c r="AP1596" i="6"/>
  <c r="AK1596" i="6"/>
  <c r="AL1596" i="6"/>
  <c r="AR1596" i="6"/>
  <c r="AM1596" i="6"/>
  <c r="AQ1597" i="6"/>
  <c r="AO1597" i="6"/>
  <c r="AN1597" i="6"/>
  <c r="AP1597" i="6"/>
  <c r="AK1597" i="6"/>
  <c r="AL1597" i="6"/>
  <c r="AR1597" i="6"/>
  <c r="AM1597" i="6"/>
  <c r="AQ1598" i="6"/>
  <c r="AO1598" i="6"/>
  <c r="AN1598" i="6"/>
  <c r="AP1598" i="6"/>
  <c r="AK1598" i="6"/>
  <c r="AL1598" i="6"/>
  <c r="AR1598" i="6"/>
  <c r="AM1598" i="6"/>
  <c r="AQ1599" i="6"/>
  <c r="AO1599" i="6"/>
  <c r="AN1599" i="6"/>
  <c r="AP1599" i="6"/>
  <c r="AK1599" i="6"/>
  <c r="AL1599" i="6"/>
  <c r="AR1599" i="6"/>
  <c r="AM1599" i="6"/>
  <c r="AQ1600" i="6"/>
  <c r="AO1600" i="6"/>
  <c r="AN1600" i="6"/>
  <c r="AP1600" i="6"/>
  <c r="AK1600" i="6"/>
  <c r="AL1600" i="6"/>
  <c r="AR1600" i="6"/>
  <c r="AM1600" i="6"/>
  <c r="AQ1601" i="6"/>
  <c r="AO1601" i="6"/>
  <c r="AN1601" i="6"/>
  <c r="AP1601" i="6"/>
  <c r="AK1601" i="6"/>
  <c r="AL1601" i="6"/>
  <c r="AR1601" i="6"/>
  <c r="AM1601" i="6"/>
  <c r="AQ1602" i="6"/>
  <c r="AO1602" i="6"/>
  <c r="AN1602" i="6"/>
  <c r="AP1602" i="6"/>
  <c r="AK1602" i="6"/>
  <c r="AL1602" i="6"/>
  <c r="AR1602" i="6"/>
  <c r="AM1602" i="6"/>
  <c r="AQ1603" i="6"/>
  <c r="AO1603" i="6"/>
  <c r="AN1603" i="6"/>
  <c r="AP1603" i="6"/>
  <c r="AK1603" i="6"/>
  <c r="AL1603" i="6"/>
  <c r="AR1603" i="6"/>
  <c r="AM1603" i="6"/>
  <c r="AQ1604" i="6"/>
  <c r="AO1604" i="6"/>
  <c r="AN1604" i="6"/>
  <c r="AP1604" i="6"/>
  <c r="AK1604" i="6"/>
  <c r="AL1604" i="6"/>
  <c r="AR1604" i="6"/>
  <c r="AM1604" i="6"/>
  <c r="AQ1605" i="6"/>
  <c r="AO1605" i="6"/>
  <c r="AN1605" i="6"/>
  <c r="AP1605" i="6"/>
  <c r="AK1605" i="6"/>
  <c r="AL1605" i="6"/>
  <c r="AR1605" i="6"/>
  <c r="AM1605" i="6"/>
  <c r="AQ1606" i="6"/>
  <c r="AO1606" i="6"/>
  <c r="AN1606" i="6"/>
  <c r="AP1606" i="6"/>
  <c r="AK1606" i="6"/>
  <c r="AL1606" i="6"/>
  <c r="AR1606" i="6"/>
  <c r="AM1606" i="6"/>
  <c r="AQ1607" i="6"/>
  <c r="AO1607" i="6"/>
  <c r="AN1607" i="6"/>
  <c r="AP1607" i="6"/>
  <c r="AK1607" i="6"/>
  <c r="AL1607" i="6"/>
  <c r="AR1607" i="6"/>
  <c r="AM1607" i="6"/>
  <c r="AQ1608" i="6"/>
  <c r="AO1608" i="6"/>
  <c r="AN1608" i="6"/>
  <c r="AP1608" i="6"/>
  <c r="AK1608" i="6"/>
  <c r="AL1608" i="6"/>
  <c r="AR1608" i="6"/>
  <c r="AM1608" i="6"/>
  <c r="AQ1609" i="6"/>
  <c r="AO1609" i="6"/>
  <c r="AN1609" i="6"/>
  <c r="AP1609" i="6"/>
  <c r="AK1609" i="6"/>
  <c r="AL1609" i="6"/>
  <c r="AR1609" i="6"/>
  <c r="AM1609" i="6"/>
  <c r="AQ1610" i="6"/>
  <c r="AO1610" i="6"/>
  <c r="AN1610" i="6"/>
  <c r="AP1610" i="6"/>
  <c r="AK1610" i="6"/>
  <c r="AL1610" i="6"/>
  <c r="AR1610" i="6"/>
  <c r="AM1610" i="6"/>
  <c r="AQ1611" i="6"/>
  <c r="AO1611" i="6"/>
  <c r="AN1611" i="6"/>
  <c r="AP1611" i="6"/>
  <c r="AK1611" i="6"/>
  <c r="AL1611" i="6"/>
  <c r="AR1611" i="6"/>
  <c r="AM1611" i="6"/>
  <c r="AQ1612" i="6"/>
  <c r="AO1612" i="6"/>
  <c r="AN1612" i="6"/>
  <c r="AP1612" i="6"/>
  <c r="AK1612" i="6"/>
  <c r="AL1612" i="6"/>
  <c r="AR1612" i="6"/>
  <c r="AM1612" i="6"/>
  <c r="AQ1613" i="6"/>
  <c r="AO1613" i="6"/>
  <c r="AN1613" i="6"/>
  <c r="AP1613" i="6"/>
  <c r="AK1613" i="6"/>
  <c r="AL1613" i="6"/>
  <c r="AR1613" i="6"/>
  <c r="AM1613" i="6"/>
  <c r="AQ1614" i="6"/>
  <c r="AO1614" i="6"/>
  <c r="AN1614" i="6"/>
  <c r="AP1614" i="6"/>
  <c r="AK1614" i="6"/>
  <c r="AL1614" i="6"/>
  <c r="AR1614" i="6"/>
  <c r="AM1614" i="6"/>
  <c r="AQ1615" i="6"/>
  <c r="AO1615" i="6"/>
  <c r="AN1615" i="6"/>
  <c r="AP1615" i="6"/>
  <c r="AK1615" i="6"/>
  <c r="AL1615" i="6"/>
  <c r="AR1615" i="6"/>
  <c r="AM1615" i="6"/>
  <c r="AQ1616" i="6"/>
  <c r="AO1616" i="6"/>
  <c r="AN1616" i="6"/>
  <c r="AP1616" i="6"/>
  <c r="AK1616" i="6"/>
  <c r="AL1616" i="6"/>
  <c r="AR1616" i="6"/>
  <c r="AM1616" i="6"/>
  <c r="AQ1617" i="6"/>
  <c r="AO1617" i="6"/>
  <c r="AN1617" i="6"/>
  <c r="AP1617" i="6"/>
  <c r="AK1617" i="6"/>
  <c r="AL1617" i="6"/>
  <c r="AR1617" i="6"/>
  <c r="AM1617" i="6"/>
  <c r="AQ1618" i="6"/>
  <c r="AO1618" i="6"/>
  <c r="AN1618" i="6"/>
  <c r="AP1618" i="6"/>
  <c r="AK1618" i="6"/>
  <c r="AL1618" i="6"/>
  <c r="AR1618" i="6"/>
  <c r="AM1618" i="6"/>
  <c r="AQ1619" i="6"/>
  <c r="AO1619" i="6"/>
  <c r="AN1619" i="6"/>
  <c r="AP1619" i="6"/>
  <c r="AK1619" i="6"/>
  <c r="AL1619" i="6"/>
  <c r="AR1619" i="6"/>
  <c r="AM1619" i="6"/>
  <c r="AQ1620" i="6"/>
  <c r="AO1620" i="6"/>
  <c r="AN1620" i="6"/>
  <c r="AP1620" i="6"/>
  <c r="AK1620" i="6"/>
  <c r="AL1620" i="6"/>
  <c r="AR1620" i="6"/>
  <c r="AM1620" i="6"/>
  <c r="AQ1621" i="6"/>
  <c r="AO1621" i="6"/>
  <c r="AN1621" i="6"/>
  <c r="AP1621" i="6"/>
  <c r="AK1621" i="6"/>
  <c r="AL1621" i="6"/>
  <c r="AR1621" i="6"/>
  <c r="AM1621" i="6"/>
  <c r="AQ1622" i="6"/>
  <c r="AO1622" i="6"/>
  <c r="AN1622" i="6"/>
  <c r="AP1622" i="6"/>
  <c r="AK1622" i="6"/>
  <c r="AL1622" i="6"/>
  <c r="AR1622" i="6"/>
  <c r="AM1622" i="6"/>
  <c r="AQ1623" i="6"/>
  <c r="AO1623" i="6"/>
  <c r="AN1623" i="6"/>
  <c r="AP1623" i="6"/>
  <c r="AK1623" i="6"/>
  <c r="AL1623" i="6"/>
  <c r="AR1623" i="6"/>
  <c r="AM1623" i="6"/>
  <c r="AQ1624" i="6"/>
  <c r="AO1624" i="6"/>
  <c r="AN1624" i="6"/>
  <c r="AP1624" i="6"/>
  <c r="AK1624" i="6"/>
  <c r="AL1624" i="6"/>
  <c r="AR1624" i="6"/>
  <c r="AM1624" i="6"/>
  <c r="AQ1625" i="6"/>
  <c r="AO1625" i="6"/>
  <c r="AN1625" i="6"/>
  <c r="AP1625" i="6"/>
  <c r="AK1625" i="6"/>
  <c r="AL1625" i="6"/>
  <c r="AR1625" i="6"/>
  <c r="AM1625" i="6"/>
  <c r="AQ1626" i="6"/>
  <c r="AO1626" i="6"/>
  <c r="AN1626" i="6"/>
  <c r="AP1626" i="6"/>
  <c r="AK1626" i="6"/>
  <c r="AL1626" i="6"/>
  <c r="AR1626" i="6"/>
  <c r="AM1626" i="6"/>
  <c r="AQ1627" i="6"/>
  <c r="AO1627" i="6"/>
  <c r="AN1627" i="6"/>
  <c r="AP1627" i="6"/>
  <c r="AK1627" i="6"/>
  <c r="AL1627" i="6"/>
  <c r="AR1627" i="6"/>
  <c r="AM1627" i="6"/>
  <c r="AQ1628" i="6"/>
  <c r="AO1628" i="6"/>
  <c r="AN1628" i="6"/>
  <c r="AP1628" i="6"/>
  <c r="AK1628" i="6"/>
  <c r="AL1628" i="6"/>
  <c r="AR1628" i="6"/>
  <c r="AM1628" i="6"/>
  <c r="AQ1629" i="6"/>
  <c r="AO1629" i="6"/>
  <c r="AN1629" i="6"/>
  <c r="AP1629" i="6"/>
  <c r="AK1629" i="6"/>
  <c r="AL1629" i="6"/>
  <c r="AR1629" i="6"/>
  <c r="AM1629" i="6"/>
  <c r="AQ1630" i="6"/>
  <c r="AO1630" i="6"/>
  <c r="AN1630" i="6"/>
  <c r="AP1630" i="6"/>
  <c r="AK1630" i="6"/>
  <c r="AL1630" i="6"/>
  <c r="AR1630" i="6"/>
  <c r="AM1630" i="6"/>
  <c r="AQ1631" i="6"/>
  <c r="AO1631" i="6"/>
  <c r="AN1631" i="6"/>
  <c r="AP1631" i="6"/>
  <c r="AK1631" i="6"/>
  <c r="AL1631" i="6"/>
  <c r="AR1631" i="6"/>
  <c r="AM1631" i="6"/>
  <c r="AQ1632" i="6"/>
  <c r="AO1632" i="6"/>
  <c r="AN1632" i="6"/>
  <c r="AP1632" i="6"/>
  <c r="AK1632" i="6"/>
  <c r="AL1632" i="6"/>
  <c r="AR1632" i="6"/>
  <c r="AM1632" i="6"/>
  <c r="AQ1633" i="6"/>
  <c r="AO1633" i="6"/>
  <c r="AN1633" i="6"/>
  <c r="AP1633" i="6"/>
  <c r="AK1633" i="6"/>
  <c r="AL1633" i="6"/>
  <c r="AR1633" i="6"/>
  <c r="AM1633" i="6"/>
  <c r="AQ1634" i="6"/>
  <c r="AO1634" i="6"/>
  <c r="AN1634" i="6"/>
  <c r="AP1634" i="6"/>
  <c r="AK1634" i="6"/>
  <c r="AL1634" i="6"/>
  <c r="AR1634" i="6"/>
  <c r="AM1634" i="6"/>
  <c r="AQ1635" i="6"/>
  <c r="AO1635" i="6"/>
  <c r="AN1635" i="6"/>
  <c r="AP1635" i="6"/>
  <c r="AK1635" i="6"/>
  <c r="AL1635" i="6"/>
  <c r="AR1635" i="6"/>
  <c r="AM1635" i="6"/>
  <c r="AQ1636" i="6"/>
  <c r="AO1636" i="6"/>
  <c r="AN1636" i="6"/>
  <c r="AP1636" i="6"/>
  <c r="AK1636" i="6"/>
  <c r="AL1636" i="6"/>
  <c r="AR1636" i="6"/>
  <c r="AM1636" i="6"/>
  <c r="AQ1637" i="6"/>
  <c r="AO1637" i="6"/>
  <c r="AN1637" i="6"/>
  <c r="AP1637" i="6"/>
  <c r="AK1637" i="6"/>
  <c r="AL1637" i="6"/>
  <c r="AR1637" i="6"/>
  <c r="AM1637" i="6"/>
  <c r="AQ1638" i="6"/>
  <c r="AO1638" i="6"/>
  <c r="AN1638" i="6"/>
  <c r="AP1638" i="6"/>
  <c r="AK1638" i="6"/>
  <c r="AL1638" i="6"/>
  <c r="AR1638" i="6"/>
  <c r="AM1638" i="6"/>
  <c r="AQ1639" i="6"/>
  <c r="AO1639" i="6"/>
  <c r="AN1639" i="6"/>
  <c r="AP1639" i="6"/>
  <c r="AK1639" i="6"/>
  <c r="AL1639" i="6"/>
  <c r="AR1639" i="6"/>
  <c r="AM1639" i="6"/>
  <c r="AQ1640" i="6"/>
  <c r="AO1640" i="6"/>
  <c r="AN1640" i="6"/>
  <c r="AP1640" i="6"/>
  <c r="AK1640" i="6"/>
  <c r="AL1640" i="6"/>
  <c r="AR1640" i="6"/>
  <c r="AM1640" i="6"/>
  <c r="AQ1641" i="6"/>
  <c r="AO1641" i="6"/>
  <c r="AN1641" i="6"/>
  <c r="AP1641" i="6"/>
  <c r="AK1641" i="6"/>
  <c r="AL1641" i="6"/>
  <c r="AR1641" i="6"/>
  <c r="AM1641" i="6"/>
  <c r="AQ1642" i="6"/>
  <c r="AO1642" i="6"/>
  <c r="AN1642" i="6"/>
  <c r="AP1642" i="6"/>
  <c r="AK1642" i="6"/>
  <c r="AL1642" i="6"/>
  <c r="AR1642" i="6"/>
  <c r="AM1642" i="6"/>
  <c r="AQ1643" i="6"/>
  <c r="AO1643" i="6"/>
  <c r="AN1643" i="6"/>
  <c r="AP1643" i="6"/>
  <c r="AK1643" i="6"/>
  <c r="AL1643" i="6"/>
  <c r="AR1643" i="6"/>
  <c r="AM1643" i="6"/>
  <c r="AQ1644" i="6"/>
  <c r="AO1644" i="6"/>
  <c r="AN1644" i="6"/>
  <c r="AP1644" i="6"/>
  <c r="AK1644" i="6"/>
  <c r="AL1644" i="6"/>
  <c r="AR1644" i="6"/>
  <c r="AM1644" i="6"/>
  <c r="AQ1645" i="6"/>
  <c r="AO1645" i="6"/>
  <c r="AN1645" i="6"/>
  <c r="AP1645" i="6"/>
  <c r="AK1645" i="6"/>
  <c r="AL1645" i="6"/>
  <c r="AR1645" i="6"/>
  <c r="AM1645" i="6"/>
  <c r="AQ1646" i="6"/>
  <c r="AO1646" i="6"/>
  <c r="AN1646" i="6"/>
  <c r="AP1646" i="6"/>
  <c r="AK1646" i="6"/>
  <c r="AL1646" i="6"/>
  <c r="AR1646" i="6"/>
  <c r="AM1646" i="6"/>
  <c r="AQ1647" i="6"/>
  <c r="AO1647" i="6"/>
  <c r="AN1647" i="6"/>
  <c r="AP1647" i="6"/>
  <c r="AK1647" i="6"/>
  <c r="AL1647" i="6"/>
  <c r="AR1647" i="6"/>
  <c r="AM1647" i="6"/>
  <c r="AQ1648" i="6"/>
  <c r="AO1648" i="6"/>
  <c r="AN1648" i="6"/>
  <c r="AP1648" i="6"/>
  <c r="AK1648" i="6"/>
  <c r="AL1648" i="6"/>
  <c r="AR1648" i="6"/>
  <c r="AM1648" i="6"/>
  <c r="AQ1649" i="6"/>
  <c r="AO1649" i="6"/>
  <c r="AN1649" i="6"/>
  <c r="AP1649" i="6"/>
  <c r="AK1649" i="6"/>
  <c r="AL1649" i="6"/>
  <c r="AR1649" i="6"/>
  <c r="AM1649" i="6"/>
  <c r="AQ1650" i="6"/>
  <c r="AO1650" i="6"/>
  <c r="AN1650" i="6"/>
  <c r="AP1650" i="6"/>
  <c r="AK1650" i="6"/>
  <c r="AL1650" i="6"/>
  <c r="AR1650" i="6"/>
  <c r="AM1650" i="6"/>
  <c r="AQ1651" i="6"/>
  <c r="AO1651" i="6"/>
  <c r="AN1651" i="6"/>
  <c r="AP1651" i="6"/>
  <c r="AK1651" i="6"/>
  <c r="AL1651" i="6"/>
  <c r="AR1651" i="6"/>
  <c r="AM1651" i="6"/>
  <c r="AQ1652" i="6"/>
  <c r="AO1652" i="6"/>
  <c r="AN1652" i="6"/>
  <c r="AP1652" i="6"/>
  <c r="AK1652" i="6"/>
  <c r="AL1652" i="6"/>
  <c r="AR1652" i="6"/>
  <c r="AM1652" i="6"/>
  <c r="AQ1653" i="6"/>
  <c r="AO1653" i="6"/>
  <c r="AN1653" i="6"/>
  <c r="AP1653" i="6"/>
  <c r="AK1653" i="6"/>
  <c r="AL1653" i="6"/>
  <c r="AR1653" i="6"/>
  <c r="AM1653" i="6"/>
  <c r="AQ1654" i="6"/>
  <c r="AO1654" i="6"/>
  <c r="AN1654" i="6"/>
  <c r="AP1654" i="6"/>
  <c r="AK1654" i="6"/>
  <c r="AL1654" i="6"/>
  <c r="AR1654" i="6"/>
  <c r="AM1654" i="6"/>
  <c r="AQ1655" i="6"/>
  <c r="AO1655" i="6"/>
  <c r="AN1655" i="6"/>
  <c r="AP1655" i="6"/>
  <c r="AK1655" i="6"/>
  <c r="AL1655" i="6"/>
  <c r="AR1655" i="6"/>
  <c r="AM1655" i="6"/>
  <c r="AQ1656" i="6"/>
  <c r="AO1656" i="6"/>
  <c r="AN1656" i="6"/>
  <c r="AP1656" i="6"/>
  <c r="AK1656" i="6"/>
  <c r="AL1656" i="6"/>
  <c r="AR1656" i="6"/>
  <c r="AM1656" i="6"/>
  <c r="AQ1657" i="6"/>
  <c r="AO1657" i="6"/>
  <c r="AN1657" i="6"/>
  <c r="AP1657" i="6"/>
  <c r="AK1657" i="6"/>
  <c r="AL1657" i="6"/>
  <c r="AR1657" i="6"/>
  <c r="AM1657" i="6"/>
  <c r="AQ1658" i="6"/>
  <c r="AO1658" i="6"/>
  <c r="AN1658" i="6"/>
  <c r="AP1658" i="6"/>
  <c r="AK1658" i="6"/>
  <c r="AL1658" i="6"/>
  <c r="AR1658" i="6"/>
  <c r="AM1658" i="6"/>
  <c r="AQ1659" i="6"/>
  <c r="AO1659" i="6"/>
  <c r="AN1659" i="6"/>
  <c r="AP1659" i="6"/>
  <c r="AK1659" i="6"/>
  <c r="AL1659" i="6"/>
  <c r="AR1659" i="6"/>
  <c r="AM1659" i="6"/>
  <c r="AQ1660" i="6"/>
  <c r="AO1660" i="6"/>
  <c r="AN1660" i="6"/>
  <c r="AP1660" i="6"/>
  <c r="AK1660" i="6"/>
  <c r="AL1660" i="6"/>
  <c r="AR1660" i="6"/>
  <c r="AM1660" i="6"/>
  <c r="AQ1661" i="6"/>
  <c r="AO1661" i="6"/>
  <c r="AN1661" i="6"/>
  <c r="AP1661" i="6"/>
  <c r="AK1661" i="6"/>
  <c r="AL1661" i="6"/>
  <c r="AR1661" i="6"/>
  <c r="AM1661" i="6"/>
  <c r="AQ1662" i="6"/>
  <c r="AO1662" i="6"/>
  <c r="AN1662" i="6"/>
  <c r="AP1662" i="6"/>
  <c r="AK1662" i="6"/>
  <c r="AL1662" i="6"/>
  <c r="AR1662" i="6"/>
  <c r="AM1662" i="6"/>
  <c r="AQ1663" i="6"/>
  <c r="AO1663" i="6"/>
  <c r="AN1663" i="6"/>
  <c r="AP1663" i="6"/>
  <c r="AK1663" i="6"/>
  <c r="AL1663" i="6"/>
  <c r="AR1663" i="6"/>
  <c r="AM1663" i="6"/>
  <c r="AQ1664" i="6"/>
  <c r="AO1664" i="6"/>
  <c r="AN1664" i="6"/>
  <c r="AP1664" i="6"/>
  <c r="AK1664" i="6"/>
  <c r="AL1664" i="6"/>
  <c r="AR1664" i="6"/>
  <c r="AM1664" i="6"/>
  <c r="AQ1665" i="6"/>
  <c r="AO1665" i="6"/>
  <c r="AN1665" i="6"/>
  <c r="AP1665" i="6"/>
  <c r="AK1665" i="6"/>
  <c r="AL1665" i="6"/>
  <c r="AR1665" i="6"/>
  <c r="AM1665" i="6"/>
  <c r="AQ1666" i="6"/>
  <c r="AO1666" i="6"/>
  <c r="AN1666" i="6"/>
  <c r="AP1666" i="6"/>
  <c r="AK1666" i="6"/>
  <c r="AL1666" i="6"/>
  <c r="AR1666" i="6"/>
  <c r="AM1666" i="6"/>
  <c r="AQ1667" i="6"/>
  <c r="AO1667" i="6"/>
  <c r="AN1667" i="6"/>
  <c r="AP1667" i="6"/>
  <c r="AK1667" i="6"/>
  <c r="AL1667" i="6"/>
  <c r="AR1667" i="6"/>
  <c r="AM1667" i="6"/>
  <c r="AQ1668" i="6"/>
  <c r="AO1668" i="6"/>
  <c r="AN1668" i="6"/>
  <c r="AP1668" i="6"/>
  <c r="AK1668" i="6"/>
  <c r="AL1668" i="6"/>
  <c r="AR1668" i="6"/>
  <c r="AM1668" i="6"/>
  <c r="AQ1669" i="6"/>
  <c r="AO1669" i="6"/>
  <c r="AN1669" i="6"/>
  <c r="AP1669" i="6"/>
  <c r="AK1669" i="6"/>
  <c r="AL1669" i="6"/>
  <c r="AR1669" i="6"/>
  <c r="AM1669" i="6"/>
  <c r="AQ1670" i="6"/>
  <c r="AO1670" i="6"/>
  <c r="AN1670" i="6"/>
  <c r="AP1670" i="6"/>
  <c r="AK1670" i="6"/>
  <c r="AL1670" i="6"/>
  <c r="AR1670" i="6"/>
  <c r="AM1670" i="6"/>
  <c r="AQ1671" i="6"/>
  <c r="AO1671" i="6"/>
  <c r="AN1671" i="6"/>
  <c r="AP1671" i="6"/>
  <c r="AK1671" i="6"/>
  <c r="AL1671" i="6"/>
  <c r="AR1671" i="6"/>
  <c r="AM1671" i="6"/>
  <c r="AQ1672" i="6"/>
  <c r="AO1672" i="6"/>
  <c r="AN1672" i="6"/>
  <c r="AP1672" i="6"/>
  <c r="AK1672" i="6"/>
  <c r="AL1672" i="6"/>
  <c r="AR1672" i="6"/>
  <c r="AM1672" i="6"/>
  <c r="AQ1673" i="6"/>
  <c r="AO1673" i="6"/>
  <c r="AN1673" i="6"/>
  <c r="AP1673" i="6"/>
  <c r="AK1673" i="6"/>
  <c r="AL1673" i="6"/>
  <c r="AR1673" i="6"/>
  <c r="AM1673" i="6"/>
  <c r="AQ1674" i="6"/>
  <c r="AO1674" i="6"/>
  <c r="AN1674" i="6"/>
  <c r="AP1674" i="6"/>
  <c r="AK1674" i="6"/>
  <c r="AL1674" i="6"/>
  <c r="AR1674" i="6"/>
  <c r="AM1674" i="6"/>
  <c r="AQ1675" i="6"/>
  <c r="AO1675" i="6"/>
  <c r="AN1675" i="6"/>
  <c r="AP1675" i="6"/>
  <c r="AK1675" i="6"/>
  <c r="AL1675" i="6"/>
  <c r="AR1675" i="6"/>
  <c r="AM1675" i="6"/>
  <c r="AQ1676" i="6"/>
  <c r="AO1676" i="6"/>
  <c r="AN1676" i="6"/>
  <c r="AP1676" i="6"/>
  <c r="AK1676" i="6"/>
  <c r="AL1676" i="6"/>
  <c r="AR1676" i="6"/>
  <c r="AM1676" i="6"/>
  <c r="AQ1677" i="6"/>
  <c r="AO1677" i="6"/>
  <c r="AN1677" i="6"/>
  <c r="AP1677" i="6"/>
  <c r="AK1677" i="6"/>
  <c r="AL1677" i="6"/>
  <c r="AR1677" i="6"/>
  <c r="AM1677" i="6"/>
  <c r="AQ1678" i="6"/>
  <c r="AO1678" i="6"/>
  <c r="AN1678" i="6"/>
  <c r="AP1678" i="6"/>
  <c r="AK1678" i="6"/>
  <c r="AL1678" i="6"/>
  <c r="AR1678" i="6"/>
  <c r="AM1678" i="6"/>
  <c r="AQ1679" i="6"/>
  <c r="AO1679" i="6"/>
  <c r="AN1679" i="6"/>
  <c r="AP1679" i="6"/>
  <c r="AK1679" i="6"/>
  <c r="AL1679" i="6"/>
  <c r="AR1679" i="6"/>
  <c r="AM1679" i="6"/>
  <c r="AQ1680" i="6"/>
  <c r="AO1680" i="6"/>
  <c r="AN1680" i="6"/>
  <c r="AP1680" i="6"/>
  <c r="AK1680" i="6"/>
  <c r="AL1680" i="6"/>
  <c r="AR1680" i="6"/>
  <c r="AM1680" i="6"/>
  <c r="AQ1681" i="6"/>
  <c r="AO1681" i="6"/>
  <c r="AN1681" i="6"/>
  <c r="AP1681" i="6"/>
  <c r="AK1681" i="6"/>
  <c r="AL1681" i="6"/>
  <c r="AR1681" i="6"/>
  <c r="AM1681" i="6"/>
  <c r="AQ1682" i="6"/>
  <c r="AO1682" i="6"/>
  <c r="AN1682" i="6"/>
  <c r="AP1682" i="6"/>
  <c r="AK1682" i="6"/>
  <c r="AL1682" i="6"/>
  <c r="AR1682" i="6"/>
  <c r="AM1682" i="6"/>
  <c r="AQ1683" i="6"/>
  <c r="AO1683" i="6"/>
  <c r="AN1683" i="6"/>
  <c r="AP1683" i="6"/>
  <c r="AK1683" i="6"/>
  <c r="AL1683" i="6"/>
  <c r="AR1683" i="6"/>
  <c r="AM1683" i="6"/>
  <c r="AQ1684" i="6"/>
  <c r="AO1684" i="6"/>
  <c r="AN1684" i="6"/>
  <c r="AP1684" i="6"/>
  <c r="AK1684" i="6"/>
  <c r="AL1684" i="6"/>
  <c r="AR1684" i="6"/>
  <c r="AM1684" i="6"/>
  <c r="AQ1685" i="6"/>
  <c r="AO1685" i="6"/>
  <c r="AN1685" i="6"/>
  <c r="AP1685" i="6"/>
  <c r="AK1685" i="6"/>
  <c r="AL1685" i="6"/>
  <c r="AR1685" i="6"/>
  <c r="AM1685" i="6"/>
  <c r="AQ1686" i="6"/>
  <c r="AO1686" i="6"/>
  <c r="AN1686" i="6"/>
  <c r="AP1686" i="6"/>
  <c r="AK1686" i="6"/>
  <c r="AL1686" i="6"/>
  <c r="AR1686" i="6"/>
  <c r="AM1686" i="6"/>
  <c r="AQ1687" i="6"/>
  <c r="AO1687" i="6"/>
  <c r="AN1687" i="6"/>
  <c r="AP1687" i="6"/>
  <c r="AK1687" i="6"/>
  <c r="AL1687" i="6"/>
  <c r="AR1687" i="6"/>
  <c r="AM1687" i="6"/>
  <c r="AQ1688" i="6"/>
  <c r="AO1688" i="6"/>
  <c r="AN1688" i="6"/>
  <c r="AP1688" i="6"/>
  <c r="AK1688" i="6"/>
  <c r="AL1688" i="6"/>
  <c r="AR1688" i="6"/>
  <c r="AM1688" i="6"/>
  <c r="AQ1689" i="6"/>
  <c r="AO1689" i="6"/>
  <c r="AN1689" i="6"/>
  <c r="AP1689" i="6"/>
  <c r="AK1689" i="6"/>
  <c r="AL1689" i="6"/>
  <c r="AR1689" i="6"/>
  <c r="AM1689" i="6"/>
  <c r="AQ1690" i="6"/>
  <c r="AO1690" i="6"/>
  <c r="AN1690" i="6"/>
  <c r="AP1690" i="6"/>
  <c r="AK1690" i="6"/>
  <c r="AL1690" i="6"/>
  <c r="AR1690" i="6"/>
  <c r="AM1690" i="6"/>
  <c r="AQ1691" i="6"/>
  <c r="AO1691" i="6"/>
  <c r="AN1691" i="6"/>
  <c r="AP1691" i="6"/>
  <c r="AK1691" i="6"/>
  <c r="AL1691" i="6"/>
  <c r="AR1691" i="6"/>
  <c r="AM1691" i="6"/>
  <c r="AQ1692" i="6"/>
  <c r="AO1692" i="6"/>
  <c r="AN1692" i="6"/>
  <c r="AP1692" i="6"/>
  <c r="AK1692" i="6"/>
  <c r="AL1692" i="6"/>
  <c r="AR1692" i="6"/>
  <c r="AM1692" i="6"/>
  <c r="AQ1693" i="6"/>
  <c r="AO1693" i="6"/>
  <c r="AN1693" i="6"/>
  <c r="AP1693" i="6"/>
  <c r="AK1693" i="6"/>
  <c r="AL1693" i="6"/>
  <c r="AR1693" i="6"/>
  <c r="AM1693" i="6"/>
  <c r="AQ1694" i="6"/>
  <c r="AO1694" i="6"/>
  <c r="AN1694" i="6"/>
  <c r="AP1694" i="6"/>
  <c r="AK1694" i="6"/>
  <c r="AL1694" i="6"/>
  <c r="AR1694" i="6"/>
  <c r="AM1694" i="6"/>
  <c r="AQ1695" i="6"/>
  <c r="AO1695" i="6"/>
  <c r="AN1695" i="6"/>
  <c r="AP1695" i="6"/>
  <c r="AK1695" i="6"/>
  <c r="AL1695" i="6"/>
  <c r="AR1695" i="6"/>
  <c r="AM1695" i="6"/>
  <c r="AQ1696" i="6"/>
  <c r="AO1696" i="6"/>
  <c r="AN1696" i="6"/>
  <c r="AP1696" i="6"/>
  <c r="AK1696" i="6"/>
  <c r="AL1696" i="6"/>
  <c r="AR1696" i="6"/>
  <c r="AM1696" i="6"/>
  <c r="AQ1697" i="6"/>
  <c r="AO1697" i="6"/>
  <c r="AN1697" i="6"/>
  <c r="AP1697" i="6"/>
  <c r="AK1697" i="6"/>
  <c r="AL1697" i="6"/>
  <c r="AR1697" i="6"/>
  <c r="AM1697" i="6"/>
  <c r="AQ1698" i="6"/>
  <c r="AO1698" i="6"/>
  <c r="AN1698" i="6"/>
  <c r="AP1698" i="6"/>
  <c r="AK1698" i="6"/>
  <c r="AL1698" i="6"/>
  <c r="AR1698" i="6"/>
  <c r="AM1698" i="6"/>
  <c r="AQ1699" i="6"/>
  <c r="AO1699" i="6"/>
  <c r="AN1699" i="6"/>
  <c r="AP1699" i="6"/>
  <c r="AK1699" i="6"/>
  <c r="AL1699" i="6"/>
  <c r="AR1699" i="6"/>
  <c r="AM1699" i="6"/>
  <c r="AQ1700" i="6"/>
  <c r="AO1700" i="6"/>
  <c r="AN1700" i="6"/>
  <c r="AP1700" i="6"/>
  <c r="AK1700" i="6"/>
  <c r="AL1700" i="6"/>
  <c r="AR1700" i="6"/>
  <c r="AM1700" i="6"/>
  <c r="AQ1701" i="6"/>
  <c r="AO1701" i="6"/>
  <c r="AN1701" i="6"/>
  <c r="AP1701" i="6"/>
  <c r="AK1701" i="6"/>
  <c r="AL1701" i="6"/>
  <c r="AR1701" i="6"/>
  <c r="AM1701" i="6"/>
  <c r="AQ1702" i="6"/>
  <c r="AO1702" i="6"/>
  <c r="AN1702" i="6"/>
  <c r="AP1702" i="6"/>
  <c r="AK1702" i="6"/>
  <c r="AL1702" i="6"/>
  <c r="AR1702" i="6"/>
  <c r="AM1702" i="6"/>
  <c r="AQ1703" i="6"/>
  <c r="AO1703" i="6"/>
  <c r="AN1703" i="6"/>
  <c r="AP1703" i="6"/>
  <c r="AK1703" i="6"/>
  <c r="AL1703" i="6"/>
  <c r="AR1703" i="6"/>
  <c r="AM1703" i="6"/>
  <c r="AQ1704" i="6"/>
  <c r="AO1704" i="6"/>
  <c r="AN1704" i="6"/>
  <c r="AP1704" i="6"/>
  <c r="AK1704" i="6"/>
  <c r="AL1704" i="6"/>
  <c r="AR1704" i="6"/>
  <c r="AM1704" i="6"/>
  <c r="AQ1705" i="6"/>
  <c r="AO1705" i="6"/>
  <c r="AN1705" i="6"/>
  <c r="AP1705" i="6"/>
  <c r="AK1705" i="6"/>
  <c r="AL1705" i="6"/>
  <c r="AR1705" i="6"/>
  <c r="AM1705" i="6"/>
  <c r="AQ1706" i="6"/>
  <c r="AO1706" i="6"/>
  <c r="AN1706" i="6"/>
  <c r="AP1706" i="6"/>
  <c r="AK1706" i="6"/>
  <c r="AL1706" i="6"/>
  <c r="AR1706" i="6"/>
  <c r="AM1706" i="6"/>
  <c r="AQ1707" i="6"/>
  <c r="AO1707" i="6"/>
  <c r="AN1707" i="6"/>
  <c r="AP1707" i="6"/>
  <c r="AK1707" i="6"/>
  <c r="AL1707" i="6"/>
  <c r="AR1707" i="6"/>
  <c r="AM1707" i="6"/>
  <c r="AQ1708" i="6"/>
  <c r="AO1708" i="6"/>
  <c r="AN1708" i="6"/>
  <c r="AP1708" i="6"/>
  <c r="AK1708" i="6"/>
  <c r="AL1708" i="6"/>
  <c r="AR1708" i="6"/>
  <c r="AM1708" i="6"/>
  <c r="AQ1709" i="6"/>
  <c r="AO1709" i="6"/>
  <c r="AN1709" i="6"/>
  <c r="AP1709" i="6"/>
  <c r="AK1709" i="6"/>
  <c r="AL1709" i="6"/>
  <c r="AR1709" i="6"/>
  <c r="AM1709" i="6"/>
  <c r="AQ1710" i="6"/>
  <c r="AO1710" i="6"/>
  <c r="AN1710" i="6"/>
  <c r="AP1710" i="6"/>
  <c r="AK1710" i="6"/>
  <c r="AL1710" i="6"/>
  <c r="AR1710" i="6"/>
  <c r="AM1710" i="6"/>
  <c r="AQ1711" i="6"/>
  <c r="AO1711" i="6"/>
  <c r="AN1711" i="6"/>
  <c r="AP1711" i="6"/>
  <c r="AK1711" i="6"/>
  <c r="AL1711" i="6"/>
  <c r="AR1711" i="6"/>
  <c r="AM1711" i="6"/>
  <c r="AQ1712" i="6"/>
  <c r="AO1712" i="6"/>
  <c r="AN1712" i="6"/>
  <c r="AP1712" i="6"/>
  <c r="AK1712" i="6"/>
  <c r="AL1712" i="6"/>
  <c r="AR1712" i="6"/>
  <c r="AM1712" i="6"/>
  <c r="AQ1713" i="6"/>
  <c r="AO1713" i="6"/>
  <c r="AN1713" i="6"/>
  <c r="AP1713" i="6"/>
  <c r="AK1713" i="6"/>
  <c r="AL1713" i="6"/>
  <c r="AR1713" i="6"/>
  <c r="AM1713" i="6"/>
  <c r="AQ1714" i="6"/>
  <c r="AO1714" i="6"/>
  <c r="AN1714" i="6"/>
  <c r="AP1714" i="6"/>
  <c r="AK1714" i="6"/>
  <c r="AL1714" i="6"/>
  <c r="AR1714" i="6"/>
  <c r="AM1714" i="6"/>
  <c r="AQ1715" i="6"/>
  <c r="AO1715" i="6"/>
  <c r="AN1715" i="6"/>
  <c r="AP1715" i="6"/>
  <c r="AK1715" i="6"/>
  <c r="AL1715" i="6"/>
  <c r="AR1715" i="6"/>
  <c r="AM1715" i="6"/>
  <c r="AQ1716" i="6"/>
  <c r="AO1716" i="6"/>
  <c r="AN1716" i="6"/>
  <c r="AP1716" i="6"/>
  <c r="AK1716" i="6"/>
  <c r="AL1716" i="6"/>
  <c r="AR1716" i="6"/>
  <c r="AM1716" i="6"/>
  <c r="AQ1717" i="6"/>
  <c r="AO1717" i="6"/>
  <c r="AN1717" i="6"/>
  <c r="AP1717" i="6"/>
  <c r="AK1717" i="6"/>
  <c r="AL1717" i="6"/>
  <c r="AR1717" i="6"/>
  <c r="AM1717" i="6"/>
  <c r="AQ1718" i="6"/>
  <c r="AO1718" i="6"/>
  <c r="AN1718" i="6"/>
  <c r="AP1718" i="6"/>
  <c r="AK1718" i="6"/>
  <c r="AL1718" i="6"/>
  <c r="AR1718" i="6"/>
  <c r="AM1718" i="6"/>
  <c r="AQ1719" i="6"/>
  <c r="AO1719" i="6"/>
  <c r="AN1719" i="6"/>
  <c r="AP1719" i="6"/>
  <c r="AK1719" i="6"/>
  <c r="AL1719" i="6"/>
  <c r="AR1719" i="6"/>
  <c r="AM1719" i="6"/>
  <c r="AQ1720" i="6"/>
  <c r="AO1720" i="6"/>
  <c r="AN1720" i="6"/>
  <c r="AP1720" i="6"/>
  <c r="AK1720" i="6"/>
  <c r="AL1720" i="6"/>
  <c r="AR1720" i="6"/>
  <c r="AM1720" i="6"/>
  <c r="AQ1721" i="6"/>
  <c r="AO1721" i="6"/>
  <c r="AN1721" i="6"/>
  <c r="AP1721" i="6"/>
  <c r="AK1721" i="6"/>
  <c r="AL1721" i="6"/>
  <c r="AR1721" i="6"/>
  <c r="AM1721" i="6"/>
  <c r="AQ1722" i="6"/>
  <c r="AO1722" i="6"/>
  <c r="AN1722" i="6"/>
  <c r="AP1722" i="6"/>
  <c r="AK1722" i="6"/>
  <c r="AL1722" i="6"/>
  <c r="AR1722" i="6"/>
  <c r="AM1722" i="6"/>
  <c r="AQ1723" i="6"/>
  <c r="AO1723" i="6"/>
  <c r="AN1723" i="6"/>
  <c r="AP1723" i="6"/>
  <c r="AK1723" i="6"/>
  <c r="AL1723" i="6"/>
  <c r="AR1723" i="6"/>
  <c r="AM1723" i="6"/>
  <c r="AQ1724" i="6"/>
  <c r="AO1724" i="6"/>
  <c r="AN1724" i="6"/>
  <c r="AP1724" i="6"/>
  <c r="AK1724" i="6"/>
  <c r="AL1724" i="6"/>
  <c r="AR1724" i="6"/>
  <c r="AM1724" i="6"/>
  <c r="AQ1725" i="6"/>
  <c r="AO1725" i="6"/>
  <c r="AN1725" i="6"/>
  <c r="AP1725" i="6"/>
  <c r="AK1725" i="6"/>
  <c r="AL1725" i="6"/>
  <c r="AR1725" i="6"/>
  <c r="AM1725" i="6"/>
  <c r="AQ1726" i="6"/>
  <c r="AO1726" i="6"/>
  <c r="AN1726" i="6"/>
  <c r="AP1726" i="6"/>
  <c r="AK1726" i="6"/>
  <c r="AL1726" i="6"/>
  <c r="AR1726" i="6"/>
  <c r="AM1726" i="6"/>
  <c r="AQ1727" i="6"/>
  <c r="AO1727" i="6"/>
  <c r="AN1727" i="6"/>
  <c r="AP1727" i="6"/>
  <c r="AK1727" i="6"/>
  <c r="AL1727" i="6"/>
  <c r="AR1727" i="6"/>
  <c r="AM1727" i="6"/>
  <c r="AQ1728" i="6"/>
  <c r="AO1728" i="6"/>
  <c r="AN1728" i="6"/>
  <c r="AP1728" i="6"/>
  <c r="AK1728" i="6"/>
  <c r="AL1728" i="6"/>
  <c r="AR1728" i="6"/>
  <c r="AM1728" i="6"/>
  <c r="AQ1729" i="6"/>
  <c r="AO1729" i="6"/>
  <c r="AN1729" i="6"/>
  <c r="AP1729" i="6"/>
  <c r="AK1729" i="6"/>
  <c r="AL1729" i="6"/>
  <c r="AR1729" i="6"/>
  <c r="AM1729" i="6"/>
  <c r="AQ1730" i="6"/>
  <c r="AO1730" i="6"/>
  <c r="AN1730" i="6"/>
  <c r="AP1730" i="6"/>
  <c r="AK1730" i="6"/>
  <c r="AL1730" i="6"/>
  <c r="AR1730" i="6"/>
  <c r="AM1730" i="6"/>
  <c r="AQ1731" i="6"/>
  <c r="AO1731" i="6"/>
  <c r="AN1731" i="6"/>
  <c r="AP1731" i="6"/>
  <c r="AK1731" i="6"/>
  <c r="AL1731" i="6"/>
  <c r="AR1731" i="6"/>
  <c r="AM1731" i="6"/>
  <c r="AQ1732" i="6"/>
  <c r="AO1732" i="6"/>
  <c r="AN1732" i="6"/>
  <c r="AP1732" i="6"/>
  <c r="AK1732" i="6"/>
  <c r="AL1732" i="6"/>
  <c r="AR1732" i="6"/>
  <c r="AM1732" i="6"/>
  <c r="AQ1733" i="6"/>
  <c r="AO1733" i="6"/>
  <c r="AN1733" i="6"/>
  <c r="AP1733" i="6"/>
  <c r="AK1733" i="6"/>
  <c r="AL1733" i="6"/>
  <c r="AR1733" i="6"/>
  <c r="AM1733" i="6"/>
  <c r="AQ1734" i="6"/>
  <c r="AO1734" i="6"/>
  <c r="AN1734" i="6"/>
  <c r="AP1734" i="6"/>
  <c r="AK1734" i="6"/>
  <c r="AL1734" i="6"/>
  <c r="AR1734" i="6"/>
  <c r="AM1734" i="6"/>
  <c r="AQ1735" i="6"/>
  <c r="AO1735" i="6"/>
  <c r="AN1735" i="6"/>
  <c r="AP1735" i="6"/>
  <c r="AK1735" i="6"/>
  <c r="AL1735" i="6"/>
  <c r="AR1735" i="6"/>
  <c r="AM1735" i="6"/>
  <c r="AQ1736" i="6"/>
  <c r="AO1736" i="6"/>
  <c r="AN1736" i="6"/>
  <c r="AP1736" i="6"/>
  <c r="AK1736" i="6"/>
  <c r="AL1736" i="6"/>
  <c r="AR1736" i="6"/>
  <c r="AM1736" i="6"/>
  <c r="AQ1737" i="6"/>
  <c r="AO1737" i="6"/>
  <c r="AN1737" i="6"/>
  <c r="AP1737" i="6"/>
  <c r="AK1737" i="6"/>
  <c r="AL1737" i="6"/>
  <c r="AR1737" i="6"/>
  <c r="AM1737" i="6"/>
  <c r="AQ1738" i="6"/>
  <c r="AO1738" i="6"/>
  <c r="AN1738" i="6"/>
  <c r="AP1738" i="6"/>
  <c r="AK1738" i="6"/>
  <c r="AL1738" i="6"/>
  <c r="AR1738" i="6"/>
  <c r="AM1738" i="6"/>
  <c r="AQ1739" i="6"/>
  <c r="AO1739" i="6"/>
  <c r="AN1739" i="6"/>
  <c r="AP1739" i="6"/>
  <c r="AK1739" i="6"/>
  <c r="AL1739" i="6"/>
  <c r="AR1739" i="6"/>
  <c r="AM1739" i="6"/>
  <c r="AQ1740" i="6"/>
  <c r="AO1740" i="6"/>
  <c r="AN1740" i="6"/>
  <c r="AP1740" i="6"/>
  <c r="AK1740" i="6"/>
  <c r="AL1740" i="6"/>
  <c r="AR1740" i="6"/>
  <c r="AM1740" i="6"/>
  <c r="AQ1741" i="6"/>
  <c r="AO1741" i="6"/>
  <c r="AN1741" i="6"/>
  <c r="AP1741" i="6"/>
  <c r="AK1741" i="6"/>
  <c r="AL1741" i="6"/>
  <c r="AR1741" i="6"/>
  <c r="AM1741" i="6"/>
  <c r="AQ1742" i="6"/>
  <c r="AO1742" i="6"/>
  <c r="AN1742" i="6"/>
  <c r="AP1742" i="6"/>
  <c r="AK1742" i="6"/>
  <c r="AL1742" i="6"/>
  <c r="AR1742" i="6"/>
  <c r="AM1742" i="6"/>
  <c r="AQ1743" i="6"/>
  <c r="AO1743" i="6"/>
  <c r="AN1743" i="6"/>
  <c r="AP1743" i="6"/>
  <c r="AK1743" i="6"/>
  <c r="AL1743" i="6"/>
  <c r="AR1743" i="6"/>
  <c r="AM1743" i="6"/>
  <c r="AQ1744" i="6"/>
  <c r="AO1744" i="6"/>
  <c r="AN1744" i="6"/>
  <c r="AP1744" i="6"/>
  <c r="AK1744" i="6"/>
  <c r="AL1744" i="6"/>
  <c r="AR1744" i="6"/>
  <c r="AM1744" i="6"/>
  <c r="AQ1745" i="6"/>
  <c r="AO1745" i="6"/>
  <c r="AN1745" i="6"/>
  <c r="AP1745" i="6"/>
  <c r="AK1745" i="6"/>
  <c r="AL1745" i="6"/>
  <c r="AR1745" i="6"/>
  <c r="AM1745" i="6"/>
  <c r="AQ1746" i="6"/>
  <c r="AO1746" i="6"/>
  <c r="AN1746" i="6"/>
  <c r="AP1746" i="6"/>
  <c r="AK1746" i="6"/>
  <c r="AL1746" i="6"/>
  <c r="AR1746" i="6"/>
  <c r="AM1746" i="6"/>
  <c r="AQ1747" i="6"/>
  <c r="AO1747" i="6"/>
  <c r="AN1747" i="6"/>
  <c r="AP1747" i="6"/>
  <c r="AK1747" i="6"/>
  <c r="AL1747" i="6"/>
  <c r="AR1747" i="6"/>
  <c r="AM1747" i="6"/>
  <c r="AQ1748" i="6"/>
  <c r="AO1748" i="6"/>
  <c r="AN1748" i="6"/>
  <c r="AP1748" i="6"/>
  <c r="AK1748" i="6"/>
  <c r="AL1748" i="6"/>
  <c r="AR1748" i="6"/>
  <c r="AM1748" i="6"/>
  <c r="AQ1749" i="6"/>
  <c r="AO1749" i="6"/>
  <c r="AN1749" i="6"/>
  <c r="AP1749" i="6"/>
  <c r="AK1749" i="6"/>
  <c r="AL1749" i="6"/>
  <c r="AR1749" i="6"/>
  <c r="AM1749" i="6"/>
  <c r="AQ1750" i="6"/>
  <c r="AO1750" i="6"/>
  <c r="AN1750" i="6"/>
  <c r="AP1750" i="6"/>
  <c r="AK1750" i="6"/>
  <c r="AL1750" i="6"/>
  <c r="AR1750" i="6"/>
  <c r="AM1750" i="6"/>
  <c r="AQ1751" i="6"/>
  <c r="AO1751" i="6"/>
  <c r="AN1751" i="6"/>
  <c r="AP1751" i="6"/>
  <c r="AK1751" i="6"/>
  <c r="AL1751" i="6"/>
  <c r="AR1751" i="6"/>
  <c r="AM1751" i="6"/>
  <c r="AQ1752" i="6"/>
  <c r="AO1752" i="6"/>
  <c r="AN1752" i="6"/>
  <c r="AP1752" i="6"/>
  <c r="AK1752" i="6"/>
  <c r="AL1752" i="6"/>
  <c r="AR1752" i="6"/>
  <c r="AM1752" i="6"/>
  <c r="AQ1753" i="6"/>
  <c r="AO1753" i="6"/>
  <c r="AN1753" i="6"/>
  <c r="AP1753" i="6"/>
  <c r="AK1753" i="6"/>
  <c r="AL1753" i="6"/>
  <c r="AR1753" i="6"/>
  <c r="AM1753" i="6"/>
  <c r="AQ1754" i="6"/>
  <c r="AO1754" i="6"/>
  <c r="AN1754" i="6"/>
  <c r="AP1754" i="6"/>
  <c r="AK1754" i="6"/>
  <c r="AL1754" i="6"/>
  <c r="AR1754" i="6"/>
  <c r="AM1754" i="6"/>
  <c r="AQ1755" i="6"/>
  <c r="AO1755" i="6"/>
  <c r="AN1755" i="6"/>
  <c r="AP1755" i="6"/>
  <c r="AK1755" i="6"/>
  <c r="AL1755" i="6"/>
  <c r="AR1755" i="6"/>
  <c r="AM1755" i="6"/>
  <c r="AQ1756" i="6"/>
  <c r="AO1756" i="6"/>
  <c r="AN1756" i="6"/>
  <c r="AP1756" i="6"/>
  <c r="AK1756" i="6"/>
  <c r="AL1756" i="6"/>
  <c r="AR1756" i="6"/>
  <c r="AM1756" i="6"/>
  <c r="AQ1757" i="6"/>
  <c r="AO1757" i="6"/>
  <c r="AN1757" i="6"/>
  <c r="AP1757" i="6"/>
  <c r="AK1757" i="6"/>
  <c r="AL1757" i="6"/>
  <c r="AR1757" i="6"/>
  <c r="AM1757" i="6"/>
  <c r="AQ1758" i="6"/>
  <c r="AO1758" i="6"/>
  <c r="AN1758" i="6"/>
  <c r="AP1758" i="6"/>
  <c r="AK1758" i="6"/>
  <c r="AL1758" i="6"/>
  <c r="AR1758" i="6"/>
  <c r="AM1758" i="6"/>
  <c r="AQ1759" i="6"/>
  <c r="AO1759" i="6"/>
  <c r="AN1759" i="6"/>
  <c r="AP1759" i="6"/>
  <c r="AK1759" i="6"/>
  <c r="AL1759" i="6"/>
  <c r="AR1759" i="6"/>
  <c r="AM1759" i="6"/>
  <c r="AQ1760" i="6"/>
  <c r="AO1760" i="6"/>
  <c r="AN1760" i="6"/>
  <c r="AP1760" i="6"/>
  <c r="AK1760" i="6"/>
  <c r="AL1760" i="6"/>
  <c r="AR1760" i="6"/>
  <c r="AM1760" i="6"/>
  <c r="AQ1761" i="6"/>
  <c r="AO1761" i="6"/>
  <c r="AN1761" i="6"/>
  <c r="AP1761" i="6"/>
  <c r="AK1761" i="6"/>
  <c r="AL1761" i="6"/>
  <c r="AR1761" i="6"/>
  <c r="AM1761" i="6"/>
  <c r="AQ1762" i="6"/>
  <c r="AO1762" i="6"/>
  <c r="AN1762" i="6"/>
  <c r="AP1762" i="6"/>
  <c r="AK1762" i="6"/>
  <c r="AL1762" i="6"/>
  <c r="AR1762" i="6"/>
  <c r="AM1762" i="6"/>
  <c r="AQ1763" i="6"/>
  <c r="AO1763" i="6"/>
  <c r="AN1763" i="6"/>
  <c r="AP1763" i="6"/>
  <c r="AK1763" i="6"/>
  <c r="AL1763" i="6"/>
  <c r="AR1763" i="6"/>
  <c r="AM1763" i="6"/>
  <c r="AQ1764" i="6"/>
  <c r="AO1764" i="6"/>
  <c r="AN1764" i="6"/>
  <c r="AP1764" i="6"/>
  <c r="AK1764" i="6"/>
  <c r="AL1764" i="6"/>
  <c r="AR1764" i="6"/>
  <c r="AM1764" i="6"/>
  <c r="AQ1765" i="6"/>
  <c r="AO1765" i="6"/>
  <c r="AN1765" i="6"/>
  <c r="AP1765" i="6"/>
  <c r="AK1765" i="6"/>
  <c r="AL1765" i="6"/>
  <c r="AR1765" i="6"/>
  <c r="AM1765" i="6"/>
  <c r="AQ1766" i="6"/>
  <c r="AO1766" i="6"/>
  <c r="AN1766" i="6"/>
  <c r="AP1766" i="6"/>
  <c r="AK1766" i="6"/>
  <c r="AL1766" i="6"/>
  <c r="AR1766" i="6"/>
  <c r="AM1766" i="6"/>
  <c r="AQ1767" i="6"/>
  <c r="AO1767" i="6"/>
  <c r="AN1767" i="6"/>
  <c r="AP1767" i="6"/>
  <c r="AK1767" i="6"/>
  <c r="AL1767" i="6"/>
  <c r="AR1767" i="6"/>
  <c r="AM1767" i="6"/>
  <c r="AQ1768" i="6"/>
  <c r="AO1768" i="6"/>
  <c r="AN1768" i="6"/>
  <c r="AP1768" i="6"/>
  <c r="AK1768" i="6"/>
  <c r="AL1768" i="6"/>
  <c r="AR1768" i="6"/>
  <c r="AM1768" i="6"/>
  <c r="AQ1769" i="6"/>
  <c r="AO1769" i="6"/>
  <c r="AN1769" i="6"/>
  <c r="AP1769" i="6"/>
  <c r="AK1769" i="6"/>
  <c r="AL1769" i="6"/>
  <c r="AR1769" i="6"/>
  <c r="AM1769" i="6"/>
  <c r="AQ1770" i="6"/>
  <c r="AO1770" i="6"/>
  <c r="AN1770" i="6"/>
  <c r="AP1770" i="6"/>
  <c r="AK1770" i="6"/>
  <c r="AL1770" i="6"/>
  <c r="AR1770" i="6"/>
  <c r="AM1770" i="6"/>
  <c r="AQ1771" i="6"/>
  <c r="AO1771" i="6"/>
  <c r="AN1771" i="6"/>
  <c r="AP1771" i="6"/>
  <c r="AK1771" i="6"/>
  <c r="AL1771" i="6"/>
  <c r="AR1771" i="6"/>
  <c r="AM1771" i="6"/>
  <c r="AQ1772" i="6"/>
  <c r="AO1772" i="6"/>
  <c r="AN1772" i="6"/>
  <c r="AP1772" i="6"/>
  <c r="AK1772" i="6"/>
  <c r="AL1772" i="6"/>
  <c r="AR1772" i="6"/>
  <c r="AM1772" i="6"/>
  <c r="AQ1773" i="6"/>
  <c r="AO1773" i="6"/>
  <c r="AN1773" i="6"/>
  <c r="AP1773" i="6"/>
  <c r="AK1773" i="6"/>
  <c r="AL1773" i="6"/>
  <c r="AR1773" i="6"/>
  <c r="AM1773" i="6"/>
  <c r="AQ1774" i="6"/>
  <c r="AO1774" i="6"/>
  <c r="AN1774" i="6"/>
  <c r="AP1774" i="6"/>
  <c r="AK1774" i="6"/>
  <c r="AL1774" i="6"/>
  <c r="AR1774" i="6"/>
  <c r="AM1774" i="6"/>
  <c r="AQ1775" i="6"/>
  <c r="AO1775" i="6"/>
  <c r="AN1775" i="6"/>
  <c r="AP1775" i="6"/>
  <c r="AK1775" i="6"/>
  <c r="AL1775" i="6"/>
  <c r="AR1775" i="6"/>
  <c r="AM1775" i="6"/>
  <c r="AQ1776" i="6"/>
  <c r="AO1776" i="6"/>
  <c r="AN1776" i="6"/>
  <c r="AP1776" i="6"/>
  <c r="AK1776" i="6"/>
  <c r="AL1776" i="6"/>
  <c r="AR1776" i="6"/>
  <c r="AM1776" i="6"/>
  <c r="AQ1777" i="6"/>
  <c r="AO1777" i="6"/>
  <c r="AN1777" i="6"/>
  <c r="AP1777" i="6"/>
  <c r="AK1777" i="6"/>
  <c r="AL1777" i="6"/>
  <c r="AR1777" i="6"/>
  <c r="AM1777" i="6"/>
  <c r="AQ1778" i="6"/>
  <c r="AO1778" i="6"/>
  <c r="AN1778" i="6"/>
  <c r="AP1778" i="6"/>
  <c r="AK1778" i="6"/>
  <c r="AL1778" i="6"/>
  <c r="AR1778" i="6"/>
  <c r="AM1778" i="6"/>
  <c r="AQ1779" i="6"/>
  <c r="AO1779" i="6"/>
  <c r="AN1779" i="6"/>
  <c r="AP1779" i="6"/>
  <c r="AK1779" i="6"/>
  <c r="AL1779" i="6"/>
  <c r="AR1779" i="6"/>
  <c r="AM1779" i="6"/>
  <c r="AQ1780" i="6"/>
  <c r="AO1780" i="6"/>
  <c r="AN1780" i="6"/>
  <c r="AP1780" i="6"/>
  <c r="AK1780" i="6"/>
  <c r="AL1780" i="6"/>
  <c r="AR1780" i="6"/>
  <c r="AM1780" i="6"/>
  <c r="AQ1781" i="6"/>
  <c r="AO1781" i="6"/>
  <c r="AN1781" i="6"/>
  <c r="AP1781" i="6"/>
  <c r="AK1781" i="6"/>
  <c r="AL1781" i="6"/>
  <c r="AR1781" i="6"/>
  <c r="AM1781" i="6"/>
  <c r="AQ1782" i="6"/>
  <c r="AO1782" i="6"/>
  <c r="AN1782" i="6"/>
  <c r="AP1782" i="6"/>
  <c r="AK1782" i="6"/>
  <c r="AL1782" i="6"/>
  <c r="AR1782" i="6"/>
  <c r="AM1782" i="6"/>
  <c r="AQ1783" i="6"/>
  <c r="AO1783" i="6"/>
  <c r="AN1783" i="6"/>
  <c r="AP1783" i="6"/>
  <c r="AK1783" i="6"/>
  <c r="AL1783" i="6"/>
  <c r="AR1783" i="6"/>
  <c r="AM1783" i="6"/>
  <c r="AQ1784" i="6"/>
  <c r="AO1784" i="6"/>
  <c r="AN1784" i="6"/>
  <c r="AP1784" i="6"/>
  <c r="AK1784" i="6"/>
  <c r="AL1784" i="6"/>
  <c r="AR1784" i="6"/>
  <c r="AM1784" i="6"/>
  <c r="AQ1785" i="6"/>
  <c r="AO1785" i="6"/>
  <c r="AN1785" i="6"/>
  <c r="AP1785" i="6"/>
  <c r="AK1785" i="6"/>
  <c r="AL1785" i="6"/>
  <c r="AR1785" i="6"/>
  <c r="AM1785" i="6"/>
  <c r="AQ1786" i="6"/>
  <c r="AO1786" i="6"/>
  <c r="AN1786" i="6"/>
  <c r="AP1786" i="6"/>
  <c r="AK1786" i="6"/>
  <c r="AL1786" i="6"/>
  <c r="AR1786" i="6"/>
  <c r="AM1786" i="6"/>
  <c r="AQ1787" i="6"/>
  <c r="AO1787" i="6"/>
  <c r="AN1787" i="6"/>
  <c r="AP1787" i="6"/>
  <c r="AK1787" i="6"/>
  <c r="AL1787" i="6"/>
  <c r="AR1787" i="6"/>
  <c r="AM1787" i="6"/>
  <c r="AQ1788" i="6"/>
  <c r="AO1788" i="6"/>
  <c r="AN1788" i="6"/>
  <c r="AP1788" i="6"/>
  <c r="AK1788" i="6"/>
  <c r="AL1788" i="6"/>
  <c r="AR1788" i="6"/>
  <c r="AM1788" i="6"/>
  <c r="AQ1789" i="6"/>
  <c r="AO1789" i="6"/>
  <c r="AN1789" i="6"/>
  <c r="AP1789" i="6"/>
  <c r="AK1789" i="6"/>
  <c r="AL1789" i="6"/>
  <c r="AR1789" i="6"/>
  <c r="AM1789" i="6"/>
  <c r="AQ1790" i="6"/>
  <c r="AO1790" i="6"/>
  <c r="AN1790" i="6"/>
  <c r="AP1790" i="6"/>
  <c r="AK1790" i="6"/>
  <c r="AL1790" i="6"/>
  <c r="AR1790" i="6"/>
  <c r="AM1790" i="6"/>
  <c r="AQ1791" i="6"/>
  <c r="AO1791" i="6"/>
  <c r="AN1791" i="6"/>
  <c r="AP1791" i="6"/>
  <c r="AK1791" i="6"/>
  <c r="AL1791" i="6"/>
  <c r="AR1791" i="6"/>
  <c r="AM1791" i="6"/>
  <c r="AQ1792" i="6"/>
  <c r="AO1792" i="6"/>
  <c r="AN1792" i="6"/>
  <c r="AP1792" i="6"/>
  <c r="AK1792" i="6"/>
  <c r="AL1792" i="6"/>
  <c r="AR1792" i="6"/>
  <c r="AM1792" i="6"/>
  <c r="AQ1793" i="6"/>
  <c r="AO1793" i="6"/>
  <c r="AN1793" i="6"/>
  <c r="AP1793" i="6"/>
  <c r="AK1793" i="6"/>
  <c r="AL1793" i="6"/>
  <c r="AR1793" i="6"/>
  <c r="AM1793" i="6"/>
  <c r="AQ1794" i="6"/>
  <c r="AO1794" i="6"/>
  <c r="AN1794" i="6"/>
  <c r="AP1794" i="6"/>
  <c r="AK1794" i="6"/>
  <c r="AL1794" i="6"/>
  <c r="AR1794" i="6"/>
  <c r="AM1794" i="6"/>
  <c r="AQ1795" i="6"/>
  <c r="AO1795" i="6"/>
  <c r="AN1795" i="6"/>
  <c r="AP1795" i="6"/>
  <c r="AK1795" i="6"/>
  <c r="AL1795" i="6"/>
  <c r="AR1795" i="6"/>
  <c r="AM1795" i="6"/>
  <c r="AQ1796" i="6"/>
  <c r="AO1796" i="6"/>
  <c r="AN1796" i="6"/>
  <c r="AP1796" i="6"/>
  <c r="AK1796" i="6"/>
  <c r="AL1796" i="6"/>
  <c r="AR1796" i="6"/>
  <c r="AM1796" i="6"/>
  <c r="AQ1797" i="6"/>
  <c r="AO1797" i="6"/>
  <c r="AN1797" i="6"/>
  <c r="AP1797" i="6"/>
  <c r="AK1797" i="6"/>
  <c r="AL1797" i="6"/>
  <c r="AR1797" i="6"/>
  <c r="AM1797" i="6"/>
  <c r="AQ1798" i="6"/>
  <c r="AO1798" i="6"/>
  <c r="AN1798" i="6"/>
  <c r="AP1798" i="6"/>
  <c r="AK1798" i="6"/>
  <c r="AL1798" i="6"/>
  <c r="AR1798" i="6"/>
  <c r="AM1798" i="6"/>
  <c r="AQ1799" i="6"/>
  <c r="AO1799" i="6"/>
  <c r="AN1799" i="6"/>
  <c r="AP1799" i="6"/>
  <c r="AK1799" i="6"/>
  <c r="AL1799" i="6"/>
  <c r="AR1799" i="6"/>
  <c r="AM1799" i="6"/>
  <c r="AQ1800" i="6"/>
  <c r="AO1800" i="6"/>
  <c r="AN1800" i="6"/>
  <c r="AP1800" i="6"/>
  <c r="AK1800" i="6"/>
  <c r="AL1800" i="6"/>
  <c r="AR1800" i="6"/>
  <c r="AM1800" i="6"/>
  <c r="AQ1801" i="6"/>
  <c r="AO1801" i="6"/>
  <c r="AN1801" i="6"/>
  <c r="AP1801" i="6"/>
  <c r="AK1801" i="6"/>
  <c r="AL1801" i="6"/>
  <c r="AR1801" i="6"/>
  <c r="AM1801" i="6"/>
  <c r="AQ1802" i="6"/>
  <c r="AO1802" i="6"/>
  <c r="AN1802" i="6"/>
  <c r="AP1802" i="6"/>
  <c r="AK1802" i="6"/>
  <c r="AL1802" i="6"/>
  <c r="AR1802" i="6"/>
  <c r="AM1802" i="6"/>
  <c r="AQ1803" i="6"/>
  <c r="AO1803" i="6"/>
  <c r="AN1803" i="6"/>
  <c r="AP1803" i="6"/>
  <c r="AK1803" i="6"/>
  <c r="AL1803" i="6"/>
  <c r="AR1803" i="6"/>
  <c r="AM1803" i="6"/>
  <c r="AQ1804" i="6"/>
  <c r="AO1804" i="6"/>
  <c r="AN1804" i="6"/>
  <c r="AP1804" i="6"/>
  <c r="AK1804" i="6"/>
  <c r="AL1804" i="6"/>
  <c r="AR1804" i="6"/>
  <c r="AM1804" i="6"/>
  <c r="AQ1805" i="6"/>
  <c r="AO1805" i="6"/>
  <c r="AN1805" i="6"/>
  <c r="AP1805" i="6"/>
  <c r="AK1805" i="6"/>
  <c r="AL1805" i="6"/>
  <c r="AR1805" i="6"/>
  <c r="AM1805" i="6"/>
  <c r="AQ1806" i="6"/>
  <c r="AO1806" i="6"/>
  <c r="AN1806" i="6"/>
  <c r="AP1806" i="6"/>
  <c r="AK1806" i="6"/>
  <c r="AL1806" i="6"/>
  <c r="AR1806" i="6"/>
  <c r="AM1806" i="6"/>
  <c r="AQ1807" i="6"/>
  <c r="AO1807" i="6"/>
  <c r="AN1807" i="6"/>
  <c r="AP1807" i="6"/>
  <c r="AK1807" i="6"/>
  <c r="AL1807" i="6"/>
  <c r="AR1807" i="6"/>
  <c r="AM1807" i="6"/>
  <c r="AQ1808" i="6"/>
  <c r="AO1808" i="6"/>
  <c r="AN1808" i="6"/>
  <c r="AP1808" i="6"/>
  <c r="AK1808" i="6"/>
  <c r="AL1808" i="6"/>
  <c r="AR1808" i="6"/>
  <c r="AM1808" i="6"/>
  <c r="AQ1809" i="6"/>
  <c r="AO1809" i="6"/>
  <c r="AN1809" i="6"/>
  <c r="AP1809" i="6"/>
  <c r="AK1809" i="6"/>
  <c r="AL1809" i="6"/>
  <c r="AR1809" i="6"/>
  <c r="AM1809" i="6"/>
  <c r="AQ1810" i="6"/>
  <c r="AO1810" i="6"/>
  <c r="AN1810" i="6"/>
  <c r="AP1810" i="6"/>
  <c r="AK1810" i="6"/>
  <c r="AL1810" i="6"/>
  <c r="AR1810" i="6"/>
  <c r="AM1810" i="6"/>
  <c r="AQ1811" i="6"/>
  <c r="AO1811" i="6"/>
  <c r="AN1811" i="6"/>
  <c r="AP1811" i="6"/>
  <c r="AK1811" i="6"/>
  <c r="AL1811" i="6"/>
  <c r="AR1811" i="6"/>
  <c r="AM1811" i="6"/>
  <c r="AQ1812" i="6"/>
  <c r="AO1812" i="6"/>
  <c r="AN1812" i="6"/>
  <c r="AP1812" i="6"/>
  <c r="AK1812" i="6"/>
  <c r="AL1812" i="6"/>
  <c r="AR1812" i="6"/>
  <c r="AM1812" i="6"/>
  <c r="AQ1813" i="6"/>
  <c r="AO1813" i="6"/>
  <c r="AN1813" i="6"/>
  <c r="AP1813" i="6"/>
  <c r="AK1813" i="6"/>
  <c r="AL1813" i="6"/>
  <c r="AR1813" i="6"/>
  <c r="AM1813" i="6"/>
  <c r="AQ1814" i="6"/>
  <c r="AO1814" i="6"/>
  <c r="AN1814" i="6"/>
  <c r="AP1814" i="6"/>
  <c r="AK1814" i="6"/>
  <c r="AL1814" i="6"/>
  <c r="AR1814" i="6"/>
  <c r="AM1814" i="6"/>
  <c r="AQ1815" i="6"/>
  <c r="AO1815" i="6"/>
  <c r="AN1815" i="6"/>
  <c r="AP1815" i="6"/>
  <c r="AK1815" i="6"/>
  <c r="AL1815" i="6"/>
  <c r="AR1815" i="6"/>
  <c r="AM1815" i="6"/>
  <c r="AQ1816" i="6"/>
  <c r="AO1816" i="6"/>
  <c r="AN1816" i="6"/>
  <c r="AP1816" i="6"/>
  <c r="AK1816" i="6"/>
  <c r="AL1816" i="6"/>
  <c r="AR1816" i="6"/>
  <c r="AM1816" i="6"/>
  <c r="AQ1817" i="6"/>
  <c r="AO1817" i="6"/>
  <c r="AN1817" i="6"/>
  <c r="AP1817" i="6"/>
  <c r="AK1817" i="6"/>
  <c r="AL1817" i="6"/>
  <c r="AR1817" i="6"/>
  <c r="AM1817" i="6"/>
  <c r="AQ1818" i="6"/>
  <c r="AO1818" i="6"/>
  <c r="AN1818" i="6"/>
  <c r="AP1818" i="6"/>
  <c r="AK1818" i="6"/>
  <c r="AL1818" i="6"/>
  <c r="AR1818" i="6"/>
  <c r="AM1818" i="6"/>
  <c r="AQ1819" i="6"/>
  <c r="AO1819" i="6"/>
  <c r="AN1819" i="6"/>
  <c r="AP1819" i="6"/>
  <c r="AK1819" i="6"/>
  <c r="AL1819" i="6"/>
  <c r="AR1819" i="6"/>
  <c r="AM1819" i="6"/>
  <c r="AQ1820" i="6"/>
  <c r="AO1820" i="6"/>
  <c r="AN1820" i="6"/>
  <c r="AP1820" i="6"/>
  <c r="AK1820" i="6"/>
  <c r="AL1820" i="6"/>
  <c r="AR1820" i="6"/>
  <c r="AM1820" i="6"/>
  <c r="AQ1821" i="6"/>
  <c r="AO1821" i="6"/>
  <c r="AN1821" i="6"/>
  <c r="AP1821" i="6"/>
  <c r="AK1821" i="6"/>
  <c r="AL1821" i="6"/>
  <c r="AR1821" i="6"/>
  <c r="AM1821" i="6"/>
  <c r="AQ1822" i="6"/>
  <c r="AO1822" i="6"/>
  <c r="AN1822" i="6"/>
  <c r="AP1822" i="6"/>
  <c r="AK1822" i="6"/>
  <c r="AL1822" i="6"/>
  <c r="AR1822" i="6"/>
  <c r="AM1822" i="6"/>
  <c r="AQ1823" i="6"/>
  <c r="AO1823" i="6"/>
  <c r="AN1823" i="6"/>
  <c r="AP1823" i="6"/>
  <c r="AK1823" i="6"/>
  <c r="AL1823" i="6"/>
  <c r="AR1823" i="6"/>
  <c r="AM1823" i="6"/>
  <c r="AQ1824" i="6"/>
  <c r="AO1824" i="6"/>
  <c r="AN1824" i="6"/>
  <c r="AP1824" i="6"/>
  <c r="AK1824" i="6"/>
  <c r="AL1824" i="6"/>
  <c r="AR1824" i="6"/>
  <c r="AM1824" i="6"/>
  <c r="AQ1825" i="6"/>
  <c r="AO1825" i="6"/>
  <c r="AN1825" i="6"/>
  <c r="AP1825" i="6"/>
  <c r="AK1825" i="6"/>
  <c r="AL1825" i="6"/>
  <c r="AR1825" i="6"/>
  <c r="AM1825" i="6"/>
  <c r="AQ1826" i="6"/>
  <c r="AO1826" i="6"/>
  <c r="AN1826" i="6"/>
  <c r="AP1826" i="6"/>
  <c r="AK1826" i="6"/>
  <c r="AL1826" i="6"/>
  <c r="AR1826" i="6"/>
  <c r="AM1826" i="6"/>
  <c r="AQ1827" i="6"/>
  <c r="AO1827" i="6"/>
  <c r="AN1827" i="6"/>
  <c r="AP1827" i="6"/>
  <c r="AK1827" i="6"/>
  <c r="AL1827" i="6"/>
  <c r="AR1827" i="6"/>
  <c r="AM1827" i="6"/>
  <c r="AQ1828" i="6"/>
  <c r="AO1828" i="6"/>
  <c r="AN1828" i="6"/>
  <c r="AP1828" i="6"/>
  <c r="AK1828" i="6"/>
  <c r="AL1828" i="6"/>
  <c r="AR1828" i="6"/>
  <c r="AM1828" i="6"/>
  <c r="AQ1829" i="6"/>
  <c r="AO1829" i="6"/>
  <c r="AN1829" i="6"/>
  <c r="AP1829" i="6"/>
  <c r="AK1829" i="6"/>
  <c r="AL1829" i="6"/>
  <c r="AR1829" i="6"/>
  <c r="AM1829" i="6"/>
  <c r="AQ1830" i="6"/>
  <c r="AO1830" i="6"/>
  <c r="AN1830" i="6"/>
  <c r="AP1830" i="6"/>
  <c r="AK1830" i="6"/>
  <c r="AL1830" i="6"/>
  <c r="AR1830" i="6"/>
  <c r="AM1830" i="6"/>
  <c r="AQ1831" i="6"/>
  <c r="AO1831" i="6"/>
  <c r="AN1831" i="6"/>
  <c r="AP1831" i="6"/>
  <c r="AK1831" i="6"/>
  <c r="AL1831" i="6"/>
  <c r="AR1831" i="6"/>
  <c r="AM1831" i="6"/>
  <c r="AQ1832" i="6"/>
  <c r="AO1832" i="6"/>
  <c r="AN1832" i="6"/>
  <c r="AP1832" i="6"/>
  <c r="AK1832" i="6"/>
  <c r="AL1832" i="6"/>
  <c r="AR1832" i="6"/>
  <c r="AM1832" i="6"/>
  <c r="AQ1833" i="6"/>
  <c r="AO1833" i="6"/>
  <c r="AN1833" i="6"/>
  <c r="AP1833" i="6"/>
  <c r="AK1833" i="6"/>
  <c r="AL1833" i="6"/>
  <c r="AR1833" i="6"/>
  <c r="AM1833" i="6"/>
  <c r="AQ1834" i="6"/>
  <c r="AO1834" i="6"/>
  <c r="AN1834" i="6"/>
  <c r="AP1834" i="6"/>
  <c r="AK1834" i="6"/>
  <c r="AL1834" i="6"/>
  <c r="AR1834" i="6"/>
  <c r="AM1834" i="6"/>
  <c r="AQ1835" i="6"/>
  <c r="AO1835" i="6"/>
  <c r="AN1835" i="6"/>
  <c r="AP1835" i="6"/>
  <c r="AK1835" i="6"/>
  <c r="AL1835" i="6"/>
  <c r="AR1835" i="6"/>
  <c r="AM1835" i="6"/>
  <c r="AQ1836" i="6"/>
  <c r="AO1836" i="6"/>
  <c r="AN1836" i="6"/>
  <c r="AP1836" i="6"/>
  <c r="AK1836" i="6"/>
  <c r="AL1836" i="6"/>
  <c r="AR1836" i="6"/>
  <c r="AM1836" i="6"/>
  <c r="AQ1837" i="6"/>
  <c r="AO1837" i="6"/>
  <c r="AN1837" i="6"/>
  <c r="AP1837" i="6"/>
  <c r="AK1837" i="6"/>
  <c r="AL1837" i="6"/>
  <c r="AR1837" i="6"/>
  <c r="AM1837" i="6"/>
  <c r="AQ1838" i="6"/>
  <c r="AO1838" i="6"/>
  <c r="AN1838" i="6"/>
  <c r="AP1838" i="6"/>
  <c r="AK1838" i="6"/>
  <c r="AL1838" i="6"/>
  <c r="AR1838" i="6"/>
  <c r="AM1838" i="6"/>
  <c r="AQ1839" i="6"/>
  <c r="AO1839" i="6"/>
  <c r="AN1839" i="6"/>
  <c r="AP1839" i="6"/>
  <c r="AK1839" i="6"/>
  <c r="AL1839" i="6"/>
  <c r="AR1839" i="6"/>
  <c r="AM1839" i="6"/>
  <c r="AQ1840" i="6"/>
  <c r="AO1840" i="6"/>
  <c r="AN1840" i="6"/>
  <c r="AP1840" i="6"/>
  <c r="AK1840" i="6"/>
  <c r="AL1840" i="6"/>
  <c r="AR1840" i="6"/>
  <c r="AM1840" i="6"/>
  <c r="AQ1841" i="6"/>
  <c r="AO1841" i="6"/>
  <c r="AN1841" i="6"/>
  <c r="AP1841" i="6"/>
  <c r="AK1841" i="6"/>
  <c r="AL1841" i="6"/>
  <c r="AR1841" i="6"/>
  <c r="AM1841" i="6"/>
  <c r="AQ1842" i="6"/>
  <c r="AO1842" i="6"/>
  <c r="AN1842" i="6"/>
  <c r="AP1842" i="6"/>
  <c r="AK1842" i="6"/>
  <c r="AL1842" i="6"/>
  <c r="AR1842" i="6"/>
  <c r="AM1842" i="6"/>
  <c r="AQ1843" i="6"/>
  <c r="AO1843" i="6"/>
  <c r="AN1843" i="6"/>
  <c r="AP1843" i="6"/>
  <c r="AK1843" i="6"/>
  <c r="AL1843" i="6"/>
  <c r="AR1843" i="6"/>
  <c r="AM1843" i="6"/>
  <c r="AQ1844" i="6"/>
  <c r="AO1844" i="6"/>
  <c r="AN1844" i="6"/>
  <c r="AP1844" i="6"/>
  <c r="AK1844" i="6"/>
  <c r="AL1844" i="6"/>
  <c r="AR1844" i="6"/>
  <c r="AM1844" i="6"/>
  <c r="AQ1845" i="6"/>
  <c r="AO1845" i="6"/>
  <c r="AN1845" i="6"/>
  <c r="AP1845" i="6"/>
  <c r="AK1845" i="6"/>
  <c r="AL1845" i="6"/>
  <c r="AR1845" i="6"/>
  <c r="AM1845" i="6"/>
  <c r="AQ1846" i="6"/>
  <c r="AO1846" i="6"/>
  <c r="AN1846" i="6"/>
  <c r="AP1846" i="6"/>
  <c r="AK1846" i="6"/>
  <c r="AL1846" i="6"/>
  <c r="AR1846" i="6"/>
  <c r="AM1846" i="6"/>
  <c r="AQ1847" i="6"/>
  <c r="AO1847" i="6"/>
  <c r="AN1847" i="6"/>
  <c r="AP1847" i="6"/>
  <c r="AK1847" i="6"/>
  <c r="AL1847" i="6"/>
  <c r="AR1847" i="6"/>
  <c r="AM1847" i="6"/>
  <c r="AQ1848" i="6"/>
  <c r="AO1848" i="6"/>
  <c r="AN1848" i="6"/>
  <c r="AP1848" i="6"/>
  <c r="AK1848" i="6"/>
  <c r="AL1848" i="6"/>
  <c r="AR1848" i="6"/>
  <c r="AM1848" i="6"/>
  <c r="AQ1849" i="6"/>
  <c r="AO1849" i="6"/>
  <c r="AN1849" i="6"/>
  <c r="AP1849" i="6"/>
  <c r="AK1849" i="6"/>
  <c r="AL1849" i="6"/>
  <c r="AR1849" i="6"/>
  <c r="AM1849" i="6"/>
  <c r="AQ1850" i="6"/>
  <c r="AO1850" i="6"/>
  <c r="AN1850" i="6"/>
  <c r="AP1850" i="6"/>
  <c r="AK1850" i="6"/>
  <c r="AL1850" i="6"/>
  <c r="AR1850" i="6"/>
  <c r="AM1850" i="6"/>
  <c r="AQ1851" i="6"/>
  <c r="AO1851" i="6"/>
  <c r="AN1851" i="6"/>
  <c r="AP1851" i="6"/>
  <c r="AK1851" i="6"/>
  <c r="AL1851" i="6"/>
  <c r="AR1851" i="6"/>
  <c r="AM1851" i="6"/>
  <c r="AQ1852" i="6"/>
  <c r="AO1852" i="6"/>
  <c r="AN1852" i="6"/>
  <c r="AP1852" i="6"/>
  <c r="AK1852" i="6"/>
  <c r="AL1852" i="6"/>
  <c r="AR1852" i="6"/>
  <c r="AM1852" i="6"/>
  <c r="AQ1853" i="6"/>
  <c r="AO1853" i="6"/>
  <c r="AN1853" i="6"/>
  <c r="AP1853" i="6"/>
  <c r="AK1853" i="6"/>
  <c r="AL1853" i="6"/>
  <c r="AR1853" i="6"/>
  <c r="AM1853" i="6"/>
  <c r="AQ1854" i="6"/>
  <c r="AO1854" i="6"/>
  <c r="AN1854" i="6"/>
  <c r="AP1854" i="6"/>
  <c r="AK1854" i="6"/>
  <c r="AL1854" i="6"/>
  <c r="AR1854" i="6"/>
  <c r="AM1854" i="6"/>
  <c r="AQ1855" i="6"/>
  <c r="AO1855" i="6"/>
  <c r="AN1855" i="6"/>
  <c r="AP1855" i="6"/>
  <c r="AK1855" i="6"/>
  <c r="AL1855" i="6"/>
  <c r="AR1855" i="6"/>
  <c r="AM1855" i="6"/>
  <c r="AQ1856" i="6"/>
  <c r="AO1856" i="6"/>
  <c r="AN1856" i="6"/>
  <c r="AP1856" i="6"/>
  <c r="AK1856" i="6"/>
  <c r="AL1856" i="6"/>
  <c r="AR1856" i="6"/>
  <c r="AM1856" i="6"/>
  <c r="AQ1857" i="6"/>
  <c r="AO1857" i="6"/>
  <c r="AN1857" i="6"/>
  <c r="AP1857" i="6"/>
  <c r="AK1857" i="6"/>
  <c r="AL1857" i="6"/>
  <c r="AR1857" i="6"/>
  <c r="AM1857" i="6"/>
  <c r="AQ1858" i="6"/>
  <c r="AO1858" i="6"/>
  <c r="AN1858" i="6"/>
  <c r="AP1858" i="6"/>
  <c r="AK1858" i="6"/>
  <c r="AL1858" i="6"/>
  <c r="AR1858" i="6"/>
  <c r="AM1858" i="6"/>
  <c r="AQ1859" i="6"/>
  <c r="AO1859" i="6"/>
  <c r="AN1859" i="6"/>
  <c r="AP1859" i="6"/>
  <c r="AK1859" i="6"/>
  <c r="AL1859" i="6"/>
  <c r="AR1859" i="6"/>
  <c r="AM1859" i="6"/>
  <c r="AQ1860" i="6"/>
  <c r="AO1860" i="6"/>
  <c r="AN1860" i="6"/>
  <c r="AP1860" i="6"/>
  <c r="AK1860" i="6"/>
  <c r="AL1860" i="6"/>
  <c r="AR1860" i="6"/>
  <c r="AM1860" i="6"/>
  <c r="AQ1861" i="6"/>
  <c r="AO1861" i="6"/>
  <c r="AN1861" i="6"/>
  <c r="AP1861" i="6"/>
  <c r="AK1861" i="6"/>
  <c r="AL1861" i="6"/>
  <c r="AR1861" i="6"/>
  <c r="AM1861" i="6"/>
  <c r="AQ1862" i="6"/>
  <c r="AO1862" i="6"/>
  <c r="AN1862" i="6"/>
  <c r="AP1862" i="6"/>
  <c r="AK1862" i="6"/>
  <c r="AL1862" i="6"/>
  <c r="AR1862" i="6"/>
  <c r="AM1862" i="6"/>
  <c r="AQ1863" i="6"/>
  <c r="AO1863" i="6"/>
  <c r="AN1863" i="6"/>
  <c r="AP1863" i="6"/>
  <c r="AK1863" i="6"/>
  <c r="AL1863" i="6"/>
  <c r="AR1863" i="6"/>
  <c r="AM1863" i="6"/>
  <c r="AQ1864" i="6"/>
  <c r="AO1864" i="6"/>
  <c r="AN1864" i="6"/>
  <c r="AP1864" i="6"/>
  <c r="AK1864" i="6"/>
  <c r="AL1864" i="6"/>
  <c r="AR1864" i="6"/>
  <c r="AM1864" i="6"/>
  <c r="AQ1865" i="6"/>
  <c r="AO1865" i="6"/>
  <c r="AN1865" i="6"/>
  <c r="AP1865" i="6"/>
  <c r="AK1865" i="6"/>
  <c r="AL1865" i="6"/>
  <c r="AR1865" i="6"/>
  <c r="AM1865" i="6"/>
  <c r="AQ1866" i="6"/>
  <c r="AO1866" i="6"/>
  <c r="AN1866" i="6"/>
  <c r="AP1866" i="6"/>
  <c r="AK1866" i="6"/>
  <c r="AL1866" i="6"/>
  <c r="AR1866" i="6"/>
  <c r="AM1866" i="6"/>
  <c r="AQ1867" i="6"/>
  <c r="AO1867" i="6"/>
  <c r="AN1867" i="6"/>
  <c r="AP1867" i="6"/>
  <c r="AK1867" i="6"/>
  <c r="AL1867" i="6"/>
  <c r="AR1867" i="6"/>
  <c r="AM1867" i="6"/>
  <c r="AQ1868" i="6"/>
  <c r="AO1868" i="6"/>
  <c r="AN1868" i="6"/>
  <c r="AP1868" i="6"/>
  <c r="AK1868" i="6"/>
  <c r="AL1868" i="6"/>
  <c r="AR1868" i="6"/>
  <c r="AM1868" i="6"/>
  <c r="AQ1869" i="6"/>
  <c r="AO1869" i="6"/>
  <c r="AN1869" i="6"/>
  <c r="AP1869" i="6"/>
  <c r="AK1869" i="6"/>
  <c r="AL1869" i="6"/>
  <c r="AR1869" i="6"/>
  <c r="AM1869" i="6"/>
  <c r="AQ1870" i="6"/>
  <c r="AO1870" i="6"/>
  <c r="AN1870" i="6"/>
  <c r="AP1870" i="6"/>
  <c r="AK1870" i="6"/>
  <c r="AL1870" i="6"/>
  <c r="AR1870" i="6"/>
  <c r="AM1870" i="6"/>
  <c r="AQ1871" i="6"/>
  <c r="AO1871" i="6"/>
  <c r="AN1871" i="6"/>
  <c r="AP1871" i="6"/>
  <c r="AK1871" i="6"/>
  <c r="AL1871" i="6"/>
  <c r="AR1871" i="6"/>
  <c r="AM1871" i="6"/>
  <c r="AQ1872" i="6"/>
  <c r="AO1872" i="6"/>
  <c r="AN1872" i="6"/>
  <c r="AP1872" i="6"/>
  <c r="AK1872" i="6"/>
  <c r="AL1872" i="6"/>
  <c r="AR1872" i="6"/>
  <c r="AM1872" i="6"/>
  <c r="AQ1873" i="6"/>
  <c r="AO1873" i="6"/>
  <c r="AN1873" i="6"/>
  <c r="AP1873" i="6"/>
  <c r="AK1873" i="6"/>
  <c r="AL1873" i="6"/>
  <c r="AR1873" i="6"/>
  <c r="AM1873" i="6"/>
  <c r="AQ1874" i="6"/>
  <c r="AO1874" i="6"/>
  <c r="AN1874" i="6"/>
  <c r="AP1874" i="6"/>
  <c r="AK1874" i="6"/>
  <c r="AL1874" i="6"/>
  <c r="AR1874" i="6"/>
  <c r="AM1874" i="6"/>
  <c r="AQ1875" i="6"/>
  <c r="AO1875" i="6"/>
  <c r="AN1875" i="6"/>
  <c r="AP1875" i="6"/>
  <c r="AK1875" i="6"/>
  <c r="AL1875" i="6"/>
  <c r="AR1875" i="6"/>
  <c r="AM1875" i="6"/>
  <c r="AQ1876" i="6"/>
  <c r="AO1876" i="6"/>
  <c r="AN1876" i="6"/>
  <c r="AP1876" i="6"/>
  <c r="AK1876" i="6"/>
  <c r="AL1876" i="6"/>
  <c r="AR1876" i="6"/>
  <c r="AM1876" i="6"/>
  <c r="AQ1877" i="6"/>
  <c r="AO1877" i="6"/>
  <c r="AN1877" i="6"/>
  <c r="AP1877" i="6"/>
  <c r="AK1877" i="6"/>
  <c r="AL1877" i="6"/>
  <c r="AR1877" i="6"/>
  <c r="AM1877" i="6"/>
  <c r="AQ1878" i="6"/>
  <c r="AO1878" i="6"/>
  <c r="AN1878" i="6"/>
  <c r="AP1878" i="6"/>
  <c r="AK1878" i="6"/>
  <c r="AL1878" i="6"/>
  <c r="AR1878" i="6"/>
  <c r="AM1878" i="6"/>
  <c r="AQ1879" i="6"/>
  <c r="AO1879" i="6"/>
  <c r="AN1879" i="6"/>
  <c r="AP1879" i="6"/>
  <c r="AK1879" i="6"/>
  <c r="AL1879" i="6"/>
  <c r="AR1879" i="6"/>
  <c r="AM1879" i="6"/>
  <c r="AQ1880" i="6"/>
  <c r="AO1880" i="6"/>
  <c r="AN1880" i="6"/>
  <c r="AP1880" i="6"/>
  <c r="AK1880" i="6"/>
  <c r="AL1880" i="6"/>
  <c r="AR1880" i="6"/>
  <c r="AM1880" i="6"/>
  <c r="AQ1881" i="6"/>
  <c r="AO1881" i="6"/>
  <c r="AN1881" i="6"/>
  <c r="AP1881" i="6"/>
  <c r="AK1881" i="6"/>
  <c r="AL1881" i="6"/>
  <c r="AR1881" i="6"/>
  <c r="AM1881" i="6"/>
  <c r="AQ1882" i="6"/>
  <c r="AO1882" i="6"/>
  <c r="AN1882" i="6"/>
  <c r="AP1882" i="6"/>
  <c r="AK1882" i="6"/>
  <c r="AL1882" i="6"/>
  <c r="AR1882" i="6"/>
  <c r="AM1882" i="6"/>
  <c r="AQ1883" i="6"/>
  <c r="AO1883" i="6"/>
  <c r="AN1883" i="6"/>
  <c r="AP1883" i="6"/>
  <c r="AK1883" i="6"/>
  <c r="AL1883" i="6"/>
  <c r="AR1883" i="6"/>
  <c r="AM1883" i="6"/>
  <c r="AQ1884" i="6"/>
  <c r="AO1884" i="6"/>
  <c r="AN1884" i="6"/>
  <c r="AP1884" i="6"/>
  <c r="AK1884" i="6"/>
  <c r="AL1884" i="6"/>
  <c r="AR1884" i="6"/>
  <c r="AM1884" i="6"/>
  <c r="AQ1885" i="6"/>
  <c r="AO1885" i="6"/>
  <c r="AN1885" i="6"/>
  <c r="AP1885" i="6"/>
  <c r="AK1885" i="6"/>
  <c r="AL1885" i="6"/>
  <c r="AR1885" i="6"/>
  <c r="AM1885" i="6"/>
  <c r="AQ1886" i="6"/>
  <c r="AO1886" i="6"/>
  <c r="AN1886" i="6"/>
  <c r="AP1886" i="6"/>
  <c r="AK1886" i="6"/>
  <c r="AL1886" i="6"/>
  <c r="AR1886" i="6"/>
  <c r="AM1886" i="6"/>
  <c r="AQ1887" i="6"/>
  <c r="AO1887" i="6"/>
  <c r="AN1887" i="6"/>
  <c r="AP1887" i="6"/>
  <c r="AK1887" i="6"/>
  <c r="AL1887" i="6"/>
  <c r="AR1887" i="6"/>
  <c r="AM1887" i="6"/>
  <c r="AQ1888" i="6"/>
  <c r="AO1888" i="6"/>
  <c r="AN1888" i="6"/>
  <c r="AP1888" i="6"/>
  <c r="AK1888" i="6"/>
  <c r="AL1888" i="6"/>
  <c r="AR1888" i="6"/>
  <c r="AM1888" i="6"/>
  <c r="AQ1889" i="6"/>
  <c r="AO1889" i="6"/>
  <c r="AN1889" i="6"/>
  <c r="AP1889" i="6"/>
  <c r="AK1889" i="6"/>
  <c r="AL1889" i="6"/>
  <c r="AR1889" i="6"/>
  <c r="AM1889" i="6"/>
  <c r="AQ1890" i="6"/>
  <c r="AO1890" i="6"/>
  <c r="AN1890" i="6"/>
  <c r="AP1890" i="6"/>
  <c r="AK1890" i="6"/>
  <c r="AL1890" i="6"/>
  <c r="AR1890" i="6"/>
  <c r="AM1890" i="6"/>
  <c r="AQ1891" i="6"/>
  <c r="AO1891" i="6"/>
  <c r="AN1891" i="6"/>
  <c r="AP1891" i="6"/>
  <c r="AK1891" i="6"/>
  <c r="AL1891" i="6"/>
  <c r="AR1891" i="6"/>
  <c r="AM1891" i="6"/>
  <c r="AQ1892" i="6"/>
  <c r="AO1892" i="6"/>
  <c r="AN1892" i="6"/>
  <c r="AP1892" i="6"/>
  <c r="AK1892" i="6"/>
  <c r="AL1892" i="6"/>
  <c r="AR1892" i="6"/>
  <c r="AM1892" i="6"/>
  <c r="AQ1893" i="6"/>
  <c r="AO1893" i="6"/>
  <c r="AN1893" i="6"/>
  <c r="AP1893" i="6"/>
  <c r="AK1893" i="6"/>
  <c r="AL1893" i="6"/>
  <c r="AR1893" i="6"/>
  <c r="AM1893" i="6"/>
  <c r="AQ1894" i="6"/>
  <c r="AO1894" i="6"/>
  <c r="AN1894" i="6"/>
  <c r="AP1894" i="6"/>
  <c r="AK1894" i="6"/>
  <c r="AL1894" i="6"/>
  <c r="AR1894" i="6"/>
  <c r="AM1894" i="6"/>
  <c r="AQ1895" i="6"/>
  <c r="AO1895" i="6"/>
  <c r="AN1895" i="6"/>
  <c r="AP1895" i="6"/>
  <c r="AK1895" i="6"/>
  <c r="AL1895" i="6"/>
  <c r="AR1895" i="6"/>
  <c r="AM1895" i="6"/>
  <c r="AQ1896" i="6"/>
  <c r="AO1896" i="6"/>
  <c r="AN1896" i="6"/>
  <c r="AP1896" i="6"/>
  <c r="AK1896" i="6"/>
  <c r="AL1896" i="6"/>
  <c r="AR1896" i="6"/>
  <c r="AM1896" i="6"/>
  <c r="AQ1897" i="6"/>
  <c r="AO1897" i="6"/>
  <c r="AN1897" i="6"/>
  <c r="AP1897" i="6"/>
  <c r="AK1897" i="6"/>
  <c r="AL1897" i="6"/>
  <c r="AR1897" i="6"/>
  <c r="AM1897" i="6"/>
  <c r="AQ1898" i="6"/>
  <c r="AO1898" i="6"/>
  <c r="AN1898" i="6"/>
  <c r="AP1898" i="6"/>
  <c r="AK1898" i="6"/>
  <c r="AL1898" i="6"/>
  <c r="AR1898" i="6"/>
  <c r="AM1898" i="6"/>
  <c r="AQ1899" i="6"/>
  <c r="AO1899" i="6"/>
  <c r="AN1899" i="6"/>
  <c r="AP1899" i="6"/>
  <c r="AK1899" i="6"/>
  <c r="AL1899" i="6"/>
  <c r="AR1899" i="6"/>
  <c r="AM1899" i="6"/>
  <c r="AQ1900" i="6"/>
  <c r="AO1900" i="6"/>
  <c r="AN1900" i="6"/>
  <c r="AP1900" i="6"/>
  <c r="AK1900" i="6"/>
  <c r="AL1900" i="6"/>
  <c r="AR1900" i="6"/>
  <c r="AM1900" i="6"/>
  <c r="AQ1901" i="6"/>
  <c r="AO1901" i="6"/>
  <c r="AN1901" i="6"/>
  <c r="AP1901" i="6"/>
  <c r="AK1901" i="6"/>
  <c r="AL1901" i="6"/>
  <c r="AR1901" i="6"/>
  <c r="AM1901" i="6"/>
  <c r="AQ1902" i="6"/>
  <c r="AO1902" i="6"/>
  <c r="AN1902" i="6"/>
  <c r="AP1902" i="6"/>
  <c r="AK1902" i="6"/>
  <c r="AL1902" i="6"/>
  <c r="AR1902" i="6"/>
  <c r="AM1902" i="6"/>
  <c r="AQ1903" i="6"/>
  <c r="AO1903" i="6"/>
  <c r="AN1903" i="6"/>
  <c r="AP1903" i="6"/>
  <c r="AK1903" i="6"/>
  <c r="AL1903" i="6"/>
  <c r="AR1903" i="6"/>
  <c r="AM1903" i="6"/>
  <c r="AQ1904" i="6"/>
  <c r="AO1904" i="6"/>
  <c r="AN1904" i="6"/>
  <c r="AP1904" i="6"/>
  <c r="AK1904" i="6"/>
  <c r="AL1904" i="6"/>
  <c r="AR1904" i="6"/>
  <c r="AM1904" i="6"/>
  <c r="AQ1905" i="6"/>
  <c r="AO1905" i="6"/>
  <c r="AN1905" i="6"/>
  <c r="AP1905" i="6"/>
  <c r="AK1905" i="6"/>
  <c r="AL1905" i="6"/>
  <c r="AR1905" i="6"/>
  <c r="AM1905" i="6"/>
  <c r="AQ1906" i="6"/>
  <c r="AO1906" i="6"/>
  <c r="AN1906" i="6"/>
  <c r="AP1906" i="6"/>
  <c r="AK1906" i="6"/>
  <c r="AL1906" i="6"/>
  <c r="AR1906" i="6"/>
  <c r="AM1906" i="6"/>
  <c r="AQ1907" i="6"/>
  <c r="AO1907" i="6"/>
  <c r="AN1907" i="6"/>
  <c r="AP1907" i="6"/>
  <c r="AK1907" i="6"/>
  <c r="AL1907" i="6"/>
  <c r="AR1907" i="6"/>
  <c r="AM1907" i="6"/>
  <c r="AQ1908" i="6"/>
  <c r="AO1908" i="6"/>
  <c r="AN1908" i="6"/>
  <c r="AP1908" i="6"/>
  <c r="AK1908" i="6"/>
  <c r="AL1908" i="6"/>
  <c r="AR1908" i="6"/>
  <c r="AM1908" i="6"/>
  <c r="AQ1909" i="6"/>
  <c r="AO1909" i="6"/>
  <c r="AN1909" i="6"/>
  <c r="AP1909" i="6"/>
  <c r="AK1909" i="6"/>
  <c r="AL1909" i="6"/>
  <c r="AR1909" i="6"/>
  <c r="AM1909" i="6"/>
  <c r="AQ1910" i="6"/>
  <c r="AO1910" i="6"/>
  <c r="AN1910" i="6"/>
  <c r="AP1910" i="6"/>
  <c r="AK1910" i="6"/>
  <c r="AL1910" i="6"/>
  <c r="AR1910" i="6"/>
  <c r="AM1910" i="6"/>
  <c r="AQ1911" i="6"/>
  <c r="AO1911" i="6"/>
  <c r="AN1911" i="6"/>
  <c r="AP1911" i="6"/>
  <c r="AK1911" i="6"/>
  <c r="AL1911" i="6"/>
  <c r="AR1911" i="6"/>
  <c r="AM1911" i="6"/>
  <c r="AQ1912" i="6"/>
  <c r="AO1912" i="6"/>
  <c r="AN1912" i="6"/>
  <c r="AP1912" i="6"/>
  <c r="AK1912" i="6"/>
  <c r="AL1912" i="6"/>
  <c r="AR1912" i="6"/>
  <c r="AM1912" i="6"/>
  <c r="AQ1913" i="6"/>
  <c r="AO1913" i="6"/>
  <c r="AN1913" i="6"/>
  <c r="AP1913" i="6"/>
  <c r="AK1913" i="6"/>
  <c r="AL1913" i="6"/>
  <c r="AR1913" i="6"/>
  <c r="AM1913" i="6"/>
  <c r="AQ1914" i="6"/>
  <c r="AO1914" i="6"/>
  <c r="AN1914" i="6"/>
  <c r="AP1914" i="6"/>
  <c r="AK1914" i="6"/>
  <c r="AL1914" i="6"/>
  <c r="AR1914" i="6"/>
  <c r="AM1914" i="6"/>
  <c r="AQ1915" i="6"/>
  <c r="AO1915" i="6"/>
  <c r="AN1915" i="6"/>
  <c r="AP1915" i="6"/>
  <c r="AK1915" i="6"/>
  <c r="AL1915" i="6"/>
  <c r="AR1915" i="6"/>
  <c r="AM1915" i="6"/>
  <c r="AQ1916" i="6"/>
  <c r="AO1916" i="6"/>
  <c r="AN1916" i="6"/>
  <c r="AP1916" i="6"/>
  <c r="AK1916" i="6"/>
  <c r="AL1916" i="6"/>
  <c r="AR1916" i="6"/>
  <c r="AM1916" i="6"/>
  <c r="AQ1917" i="6"/>
  <c r="AO1917" i="6"/>
  <c r="AN1917" i="6"/>
  <c r="AP1917" i="6"/>
  <c r="AK1917" i="6"/>
  <c r="AL1917" i="6"/>
  <c r="AR1917" i="6"/>
  <c r="AM1917" i="6"/>
  <c r="AQ1918" i="6"/>
  <c r="AO1918" i="6"/>
  <c r="AN1918" i="6"/>
  <c r="AP1918" i="6"/>
  <c r="AK1918" i="6"/>
  <c r="AL1918" i="6"/>
  <c r="AR1918" i="6"/>
  <c r="AM1918" i="6"/>
  <c r="AQ1919" i="6"/>
  <c r="AO1919" i="6"/>
  <c r="AN1919" i="6"/>
  <c r="AP1919" i="6"/>
  <c r="AK1919" i="6"/>
  <c r="AL1919" i="6"/>
  <c r="AR1919" i="6"/>
  <c r="AM1919" i="6"/>
  <c r="AQ1920" i="6"/>
  <c r="AO1920" i="6"/>
  <c r="AN1920" i="6"/>
  <c r="AP1920" i="6"/>
  <c r="AK1920" i="6"/>
  <c r="AL1920" i="6"/>
  <c r="AR1920" i="6"/>
  <c r="AM1920" i="6"/>
  <c r="AQ1921" i="6"/>
  <c r="AO1921" i="6"/>
  <c r="AN1921" i="6"/>
  <c r="AP1921" i="6"/>
  <c r="AK1921" i="6"/>
  <c r="AL1921" i="6"/>
  <c r="AR1921" i="6"/>
  <c r="AM1921" i="6"/>
  <c r="AQ1922" i="6"/>
  <c r="AO1922" i="6"/>
  <c r="AN1922" i="6"/>
  <c r="AP1922" i="6"/>
  <c r="AK1922" i="6"/>
  <c r="AL1922" i="6"/>
  <c r="AR1922" i="6"/>
  <c r="AM1922" i="6"/>
  <c r="AQ1923" i="6"/>
  <c r="AO1923" i="6"/>
  <c r="AN1923" i="6"/>
  <c r="AP1923" i="6"/>
  <c r="AK1923" i="6"/>
  <c r="AL1923" i="6"/>
  <c r="AR1923" i="6"/>
  <c r="AM1923" i="6"/>
  <c r="AQ1924" i="6"/>
  <c r="AO1924" i="6"/>
  <c r="AN1924" i="6"/>
  <c r="AP1924" i="6"/>
  <c r="AK1924" i="6"/>
  <c r="AL1924" i="6"/>
  <c r="AR1924" i="6"/>
  <c r="AM1924" i="6"/>
  <c r="AQ1925" i="6"/>
  <c r="AO1925" i="6"/>
  <c r="AN1925" i="6"/>
  <c r="AP1925" i="6"/>
  <c r="AK1925" i="6"/>
  <c r="AL1925" i="6"/>
  <c r="AR1925" i="6"/>
  <c r="AM1925" i="6"/>
  <c r="AQ1926" i="6"/>
  <c r="AO1926" i="6"/>
  <c r="AN1926" i="6"/>
  <c r="AP1926" i="6"/>
  <c r="AK1926" i="6"/>
  <c r="AL1926" i="6"/>
  <c r="AR1926" i="6"/>
  <c r="AM1926" i="6"/>
  <c r="AQ1927" i="6"/>
  <c r="AO1927" i="6"/>
  <c r="AN1927" i="6"/>
  <c r="AP1927" i="6"/>
  <c r="AK1927" i="6"/>
  <c r="AL1927" i="6"/>
  <c r="AR1927" i="6"/>
  <c r="AM1927" i="6"/>
  <c r="AQ1928" i="6"/>
  <c r="AO1928" i="6"/>
  <c r="AN1928" i="6"/>
  <c r="AP1928" i="6"/>
  <c r="AK1928" i="6"/>
  <c r="AL1928" i="6"/>
  <c r="AR1928" i="6"/>
  <c r="AM1928" i="6"/>
  <c r="AQ1929" i="6"/>
  <c r="AO1929" i="6"/>
  <c r="AN1929" i="6"/>
  <c r="AP1929" i="6"/>
  <c r="AK1929" i="6"/>
  <c r="AL1929" i="6"/>
  <c r="AR1929" i="6"/>
  <c r="AM1929" i="6"/>
  <c r="AQ1930" i="6"/>
  <c r="AO1930" i="6"/>
  <c r="AN1930" i="6"/>
  <c r="AP1930" i="6"/>
  <c r="AK1930" i="6"/>
  <c r="AL1930" i="6"/>
  <c r="AR1930" i="6"/>
  <c r="AM1930" i="6"/>
  <c r="AQ1931" i="6"/>
  <c r="AO1931" i="6"/>
  <c r="AN1931" i="6"/>
  <c r="AP1931" i="6"/>
  <c r="AK1931" i="6"/>
  <c r="AL1931" i="6"/>
  <c r="AR1931" i="6"/>
  <c r="AM1931" i="6"/>
  <c r="AQ1932" i="6"/>
  <c r="AO1932" i="6"/>
  <c r="AN1932" i="6"/>
  <c r="AP1932" i="6"/>
  <c r="AK1932" i="6"/>
  <c r="AL1932" i="6"/>
  <c r="AR1932" i="6"/>
  <c r="AM1932" i="6"/>
  <c r="AQ1933" i="6"/>
  <c r="AO1933" i="6"/>
  <c r="AN1933" i="6"/>
  <c r="AP1933" i="6"/>
  <c r="AK1933" i="6"/>
  <c r="AL1933" i="6"/>
  <c r="AR1933" i="6"/>
  <c r="AM1933" i="6"/>
  <c r="AQ1934" i="6"/>
  <c r="AO1934" i="6"/>
  <c r="AN1934" i="6"/>
  <c r="AP1934" i="6"/>
  <c r="AK1934" i="6"/>
  <c r="AL1934" i="6"/>
  <c r="AR1934" i="6"/>
  <c r="AM1934" i="6"/>
  <c r="AQ1935" i="6"/>
  <c r="AO1935" i="6"/>
  <c r="AN1935" i="6"/>
  <c r="AP1935" i="6"/>
  <c r="AK1935" i="6"/>
  <c r="AL1935" i="6"/>
  <c r="AR1935" i="6"/>
  <c r="AM1935" i="6"/>
  <c r="AQ1936" i="6"/>
  <c r="AO1936" i="6"/>
  <c r="AN1936" i="6"/>
  <c r="AP1936" i="6"/>
  <c r="AK1936" i="6"/>
  <c r="AL1936" i="6"/>
  <c r="AR1936" i="6"/>
  <c r="AM1936" i="6"/>
  <c r="AQ1937" i="6"/>
  <c r="AO1937" i="6"/>
  <c r="AN1937" i="6"/>
  <c r="AP1937" i="6"/>
  <c r="AK1937" i="6"/>
  <c r="AL1937" i="6"/>
  <c r="AR1937" i="6"/>
  <c r="AM1937" i="6"/>
  <c r="AQ1938" i="6"/>
  <c r="AO1938" i="6"/>
  <c r="AN1938" i="6"/>
  <c r="AP1938" i="6"/>
  <c r="AK1938" i="6"/>
  <c r="AL1938" i="6"/>
  <c r="AR1938" i="6"/>
  <c r="AM1938" i="6"/>
  <c r="AQ1939" i="6"/>
  <c r="AO1939" i="6"/>
  <c r="AN1939" i="6"/>
  <c r="AP1939" i="6"/>
  <c r="AK1939" i="6"/>
  <c r="AL1939" i="6"/>
  <c r="AR1939" i="6"/>
  <c r="AM1939" i="6"/>
  <c r="AQ1940" i="6"/>
  <c r="AO1940" i="6"/>
  <c r="AN1940" i="6"/>
  <c r="AP1940" i="6"/>
  <c r="AK1940" i="6"/>
  <c r="AL1940" i="6"/>
  <c r="AR1940" i="6"/>
  <c r="AM1940" i="6"/>
  <c r="AQ1941" i="6"/>
  <c r="AO1941" i="6"/>
  <c r="AN1941" i="6"/>
  <c r="AP1941" i="6"/>
  <c r="AK1941" i="6"/>
  <c r="AL1941" i="6"/>
  <c r="AR1941" i="6"/>
  <c r="AM1941" i="6"/>
  <c r="AQ1942" i="6"/>
  <c r="AO1942" i="6"/>
  <c r="AN1942" i="6"/>
  <c r="AP1942" i="6"/>
  <c r="AK1942" i="6"/>
  <c r="AL1942" i="6"/>
  <c r="AR1942" i="6"/>
  <c r="AM1942" i="6"/>
  <c r="AQ1943" i="6"/>
  <c r="AO1943" i="6"/>
  <c r="AN1943" i="6"/>
  <c r="AP1943" i="6"/>
  <c r="AK1943" i="6"/>
  <c r="AL1943" i="6"/>
  <c r="AR1943" i="6"/>
  <c r="AM1943" i="6"/>
  <c r="AQ1944" i="6"/>
  <c r="AO1944" i="6"/>
  <c r="AN1944" i="6"/>
  <c r="AP1944" i="6"/>
  <c r="AK1944" i="6"/>
  <c r="AL1944" i="6"/>
  <c r="AR1944" i="6"/>
  <c r="AM1944" i="6"/>
  <c r="AQ1945" i="6"/>
  <c r="AO1945" i="6"/>
  <c r="AN1945" i="6"/>
  <c r="AP1945" i="6"/>
  <c r="AK1945" i="6"/>
  <c r="AL1945" i="6"/>
  <c r="AR1945" i="6"/>
  <c r="AM1945" i="6"/>
  <c r="AQ1946" i="6"/>
  <c r="AO1946" i="6"/>
  <c r="AN1946" i="6"/>
  <c r="AP1946" i="6"/>
  <c r="AK1946" i="6"/>
  <c r="AL1946" i="6"/>
  <c r="AR1946" i="6"/>
  <c r="AM1946" i="6"/>
  <c r="AQ1947" i="6"/>
  <c r="AO1947" i="6"/>
  <c r="AN1947" i="6"/>
  <c r="AP1947" i="6"/>
  <c r="AK1947" i="6"/>
  <c r="AL1947" i="6"/>
  <c r="AR1947" i="6"/>
  <c r="AM1947" i="6"/>
  <c r="AQ1948" i="6"/>
  <c r="AO1948" i="6"/>
  <c r="AN1948" i="6"/>
  <c r="AP1948" i="6"/>
  <c r="AK1948" i="6"/>
  <c r="AL1948" i="6"/>
  <c r="AR1948" i="6"/>
  <c r="AM1948" i="6"/>
  <c r="AQ1949" i="6"/>
  <c r="AO1949" i="6"/>
  <c r="AN1949" i="6"/>
  <c r="AP1949" i="6"/>
  <c r="AK1949" i="6"/>
  <c r="AL1949" i="6"/>
  <c r="AR1949" i="6"/>
  <c r="AM1949" i="6"/>
  <c r="AQ1950" i="6"/>
  <c r="AO1950" i="6"/>
  <c r="AN1950" i="6"/>
  <c r="AP1950" i="6"/>
  <c r="AK1950" i="6"/>
  <c r="AL1950" i="6"/>
  <c r="AR1950" i="6"/>
  <c r="AM1950" i="6"/>
  <c r="AQ1951" i="6"/>
  <c r="AO1951" i="6"/>
  <c r="AN1951" i="6"/>
  <c r="AP1951" i="6"/>
  <c r="AK1951" i="6"/>
  <c r="AL1951" i="6"/>
  <c r="AR1951" i="6"/>
  <c r="AM1951" i="6"/>
  <c r="AQ1952" i="6"/>
  <c r="AO1952" i="6"/>
  <c r="AN1952" i="6"/>
  <c r="AP1952" i="6"/>
  <c r="AK1952" i="6"/>
  <c r="AL1952" i="6"/>
  <c r="AR1952" i="6"/>
  <c r="AM1952" i="6"/>
  <c r="AQ1953" i="6"/>
  <c r="AO1953" i="6"/>
  <c r="AN1953" i="6"/>
  <c r="AP1953" i="6"/>
  <c r="AK1953" i="6"/>
  <c r="AL1953" i="6"/>
  <c r="AR1953" i="6"/>
  <c r="AM1953" i="6"/>
  <c r="AQ1954" i="6"/>
  <c r="AO1954" i="6"/>
  <c r="AN1954" i="6"/>
  <c r="AP1954" i="6"/>
  <c r="AK1954" i="6"/>
  <c r="AL1954" i="6"/>
  <c r="AR1954" i="6"/>
  <c r="AM1954" i="6"/>
  <c r="AQ1955" i="6"/>
  <c r="AO1955" i="6"/>
  <c r="AN1955" i="6"/>
  <c r="AP1955" i="6"/>
  <c r="AK1955" i="6"/>
  <c r="AL1955" i="6"/>
  <c r="AR1955" i="6"/>
  <c r="AM1955" i="6"/>
  <c r="AQ1956" i="6"/>
  <c r="AO1956" i="6"/>
  <c r="AN1956" i="6"/>
  <c r="AP1956" i="6"/>
  <c r="AK1956" i="6"/>
  <c r="AL1956" i="6"/>
  <c r="AR1956" i="6"/>
  <c r="AM1956" i="6"/>
  <c r="AQ1957" i="6"/>
  <c r="AO1957" i="6"/>
  <c r="AN1957" i="6"/>
  <c r="AP1957" i="6"/>
  <c r="AK1957" i="6"/>
  <c r="AL1957" i="6"/>
  <c r="AR1957" i="6"/>
  <c r="AM1957" i="6"/>
  <c r="AQ1958" i="6"/>
  <c r="AO1958" i="6"/>
  <c r="AN1958" i="6"/>
  <c r="AP1958" i="6"/>
  <c r="AK1958" i="6"/>
  <c r="AL1958" i="6"/>
  <c r="AR1958" i="6"/>
  <c r="AM1958" i="6"/>
  <c r="AQ1959" i="6"/>
  <c r="AO1959" i="6"/>
  <c r="AN1959" i="6"/>
  <c r="AP1959" i="6"/>
  <c r="AK1959" i="6"/>
  <c r="AL1959" i="6"/>
  <c r="AR1959" i="6"/>
  <c r="AM1959" i="6"/>
  <c r="AQ1960" i="6"/>
  <c r="AO1960" i="6"/>
  <c r="AN1960" i="6"/>
  <c r="AP1960" i="6"/>
  <c r="AK1960" i="6"/>
  <c r="AL1960" i="6"/>
  <c r="AR1960" i="6"/>
  <c r="AM1960" i="6"/>
  <c r="AQ1961" i="6"/>
  <c r="AO1961" i="6"/>
  <c r="AN1961" i="6"/>
  <c r="AP1961" i="6"/>
  <c r="AK1961" i="6"/>
  <c r="AL1961" i="6"/>
  <c r="AR1961" i="6"/>
  <c r="AM1961" i="6"/>
  <c r="AQ1962" i="6"/>
  <c r="AO1962" i="6"/>
  <c r="AN1962" i="6"/>
  <c r="AP1962" i="6"/>
  <c r="AK1962" i="6"/>
  <c r="AL1962" i="6"/>
  <c r="AR1962" i="6"/>
  <c r="AM1962" i="6"/>
  <c r="AQ1963" i="6"/>
  <c r="AO1963" i="6"/>
  <c r="AN1963" i="6"/>
  <c r="AP1963" i="6"/>
  <c r="AK1963" i="6"/>
  <c r="AL1963" i="6"/>
  <c r="AR1963" i="6"/>
  <c r="AM1963" i="6"/>
  <c r="AQ1964" i="6"/>
  <c r="AO1964" i="6"/>
  <c r="AN1964" i="6"/>
  <c r="AP1964" i="6"/>
  <c r="AK1964" i="6"/>
  <c r="AL1964" i="6"/>
  <c r="AR1964" i="6"/>
  <c r="AM1964" i="6"/>
  <c r="AQ1965" i="6"/>
  <c r="AO1965" i="6"/>
  <c r="AN1965" i="6"/>
  <c r="AP1965" i="6"/>
  <c r="AK1965" i="6"/>
  <c r="AL1965" i="6"/>
  <c r="AR1965" i="6"/>
  <c r="AM1965" i="6"/>
  <c r="AQ1966" i="6"/>
  <c r="AO1966" i="6"/>
  <c r="AN1966" i="6"/>
  <c r="AP1966" i="6"/>
  <c r="AK1966" i="6"/>
  <c r="AL1966" i="6"/>
  <c r="AR1966" i="6"/>
  <c r="AM1966" i="6"/>
  <c r="AQ1967" i="6"/>
  <c r="AO1967" i="6"/>
  <c r="AN1967" i="6"/>
  <c r="AP1967" i="6"/>
  <c r="AK1967" i="6"/>
  <c r="AL1967" i="6"/>
  <c r="AR1967" i="6"/>
  <c r="AM1967" i="6"/>
  <c r="AQ1968" i="6"/>
  <c r="AO1968" i="6"/>
  <c r="AN1968" i="6"/>
  <c r="AP1968" i="6"/>
  <c r="AK1968" i="6"/>
  <c r="AL1968" i="6"/>
  <c r="AR1968" i="6"/>
  <c r="AM1968" i="6"/>
  <c r="AQ1969" i="6"/>
  <c r="AO1969" i="6"/>
  <c r="AN1969" i="6"/>
  <c r="AP1969" i="6"/>
  <c r="AK1969" i="6"/>
  <c r="AL1969" i="6"/>
  <c r="AR1969" i="6"/>
  <c r="AM1969" i="6"/>
  <c r="AQ1970" i="6"/>
  <c r="AO1970" i="6"/>
  <c r="AN1970" i="6"/>
  <c r="AP1970" i="6"/>
  <c r="AK1970" i="6"/>
  <c r="AL1970" i="6"/>
  <c r="AR1970" i="6"/>
  <c r="AM1970" i="6"/>
  <c r="AQ1971" i="6"/>
  <c r="AO1971" i="6"/>
  <c r="AN1971" i="6"/>
  <c r="AP1971" i="6"/>
  <c r="AK1971" i="6"/>
  <c r="AL1971" i="6"/>
  <c r="AR1971" i="6"/>
  <c r="AM1971" i="6"/>
  <c r="AQ1972" i="6"/>
  <c r="AO1972" i="6"/>
  <c r="AN1972" i="6"/>
  <c r="AP1972" i="6"/>
  <c r="AK1972" i="6"/>
  <c r="AL1972" i="6"/>
  <c r="AR1972" i="6"/>
  <c r="AM1972" i="6"/>
  <c r="AQ1973" i="6"/>
  <c r="AO1973" i="6"/>
  <c r="AN1973" i="6"/>
  <c r="AP1973" i="6"/>
  <c r="AK1973" i="6"/>
  <c r="AL1973" i="6"/>
  <c r="AR1973" i="6"/>
  <c r="AM1973" i="6"/>
  <c r="AQ1974" i="6"/>
  <c r="AO1974" i="6"/>
  <c r="AN1974" i="6"/>
  <c r="AP1974" i="6"/>
  <c r="AK1974" i="6"/>
  <c r="AL1974" i="6"/>
  <c r="AR1974" i="6"/>
  <c r="AM1974" i="6"/>
  <c r="AQ1975" i="6"/>
  <c r="AO1975" i="6"/>
  <c r="AN1975" i="6"/>
  <c r="AP1975" i="6"/>
  <c r="AK1975" i="6"/>
  <c r="AL1975" i="6"/>
  <c r="AR1975" i="6"/>
  <c r="AM1975" i="6"/>
  <c r="AQ1976" i="6"/>
  <c r="AO1976" i="6"/>
  <c r="AN1976" i="6"/>
  <c r="AP1976" i="6"/>
  <c r="AK1976" i="6"/>
  <c r="AL1976" i="6"/>
  <c r="AR1976" i="6"/>
  <c r="AM1976" i="6"/>
  <c r="AQ1977" i="6"/>
  <c r="AO1977" i="6"/>
  <c r="AN1977" i="6"/>
  <c r="AP1977" i="6"/>
  <c r="AK1977" i="6"/>
  <c r="AL1977" i="6"/>
  <c r="AR1977" i="6"/>
  <c r="AM1977" i="6"/>
  <c r="AQ1978" i="6"/>
  <c r="AO1978" i="6"/>
  <c r="AN1978" i="6"/>
  <c r="AP1978" i="6"/>
  <c r="AK1978" i="6"/>
  <c r="AL1978" i="6"/>
  <c r="AR1978" i="6"/>
  <c r="AM1978" i="6"/>
  <c r="AQ1979" i="6"/>
  <c r="AO1979" i="6"/>
  <c r="AN1979" i="6"/>
  <c r="AP1979" i="6"/>
  <c r="AK1979" i="6"/>
  <c r="AL1979" i="6"/>
  <c r="AR1979" i="6"/>
  <c r="AM1979" i="6"/>
  <c r="AQ1980" i="6"/>
  <c r="AO1980" i="6"/>
  <c r="AN1980" i="6"/>
  <c r="AP1980" i="6"/>
  <c r="AK1980" i="6"/>
  <c r="AL1980" i="6"/>
  <c r="AR1980" i="6"/>
  <c r="AM1980" i="6"/>
  <c r="AQ1981" i="6"/>
  <c r="AO1981" i="6"/>
  <c r="AN1981" i="6"/>
  <c r="AP1981" i="6"/>
  <c r="AK1981" i="6"/>
  <c r="AL1981" i="6"/>
  <c r="AR1981" i="6"/>
  <c r="AM1981" i="6"/>
  <c r="AQ1982" i="6"/>
  <c r="AO1982" i="6"/>
  <c r="AN1982" i="6"/>
  <c r="AP1982" i="6"/>
  <c r="AK1982" i="6"/>
  <c r="AL1982" i="6"/>
  <c r="AR1982" i="6"/>
  <c r="AM1982" i="6"/>
  <c r="AQ1983" i="6"/>
  <c r="AO1983" i="6"/>
  <c r="AN1983" i="6"/>
  <c r="AP1983" i="6"/>
  <c r="AK1983" i="6"/>
  <c r="AL1983" i="6"/>
  <c r="AR1983" i="6"/>
  <c r="AM1983" i="6"/>
  <c r="AQ1984" i="6"/>
  <c r="AO1984" i="6"/>
  <c r="AN1984" i="6"/>
  <c r="AP1984" i="6"/>
  <c r="AK1984" i="6"/>
  <c r="AL1984" i="6"/>
  <c r="AR1984" i="6"/>
  <c r="AM1984" i="6"/>
  <c r="AQ1985" i="6"/>
  <c r="AO1985" i="6"/>
  <c r="AN1985" i="6"/>
  <c r="AP1985" i="6"/>
  <c r="AK1985" i="6"/>
  <c r="AL1985" i="6"/>
  <c r="AR1985" i="6"/>
  <c r="AM1985" i="6"/>
  <c r="AQ1986" i="6"/>
  <c r="AO1986" i="6"/>
  <c r="AN1986" i="6"/>
  <c r="AP1986" i="6"/>
  <c r="AK1986" i="6"/>
  <c r="AL1986" i="6"/>
  <c r="AR1986" i="6"/>
  <c r="AM1986" i="6"/>
  <c r="AQ1987" i="6"/>
  <c r="AO1987" i="6"/>
  <c r="AN1987" i="6"/>
  <c r="AP1987" i="6"/>
  <c r="AK1987" i="6"/>
  <c r="AL1987" i="6"/>
  <c r="AR1987" i="6"/>
  <c r="AM1987" i="6"/>
  <c r="AQ1988" i="6"/>
  <c r="AO1988" i="6"/>
  <c r="AN1988" i="6"/>
  <c r="AP1988" i="6"/>
  <c r="AK1988" i="6"/>
  <c r="AL1988" i="6"/>
  <c r="AR1988" i="6"/>
  <c r="AM1988" i="6"/>
  <c r="AQ1989" i="6"/>
  <c r="AO1989" i="6"/>
  <c r="AN1989" i="6"/>
  <c r="AP1989" i="6"/>
  <c r="AK1989" i="6"/>
  <c r="AL1989" i="6"/>
  <c r="AR1989" i="6"/>
  <c r="AM1989" i="6"/>
  <c r="AQ1990" i="6"/>
  <c r="AO1990" i="6"/>
  <c r="AN1990" i="6"/>
  <c r="AP1990" i="6"/>
  <c r="AK1990" i="6"/>
  <c r="AL1990" i="6"/>
  <c r="AR1990" i="6"/>
  <c r="AM1990" i="6"/>
  <c r="AQ1991" i="6"/>
  <c r="AO1991" i="6"/>
  <c r="AN1991" i="6"/>
  <c r="AP1991" i="6"/>
  <c r="AK1991" i="6"/>
  <c r="AL1991" i="6"/>
  <c r="AR1991" i="6"/>
  <c r="AM1991" i="6"/>
  <c r="AQ1992" i="6"/>
  <c r="AO1992" i="6"/>
  <c r="AN1992" i="6"/>
  <c r="AP1992" i="6"/>
  <c r="AK1992" i="6"/>
  <c r="AL1992" i="6"/>
  <c r="AR1992" i="6"/>
  <c r="AM1992" i="6"/>
  <c r="AQ1993" i="6"/>
  <c r="AO1993" i="6"/>
  <c r="AN1993" i="6"/>
  <c r="AP1993" i="6"/>
  <c r="AK1993" i="6"/>
  <c r="AL1993" i="6"/>
  <c r="AR1993" i="6"/>
  <c r="AM1993" i="6"/>
  <c r="AQ1994" i="6"/>
  <c r="AO1994" i="6"/>
  <c r="AN1994" i="6"/>
  <c r="AP1994" i="6"/>
  <c r="AK1994" i="6"/>
  <c r="AL1994" i="6"/>
  <c r="AR1994" i="6"/>
  <c r="AM1994" i="6"/>
  <c r="AQ1995" i="6"/>
  <c r="AO1995" i="6"/>
  <c r="AN1995" i="6"/>
  <c r="AP1995" i="6"/>
  <c r="AK1995" i="6"/>
  <c r="AL1995" i="6"/>
  <c r="AR1995" i="6"/>
  <c r="AM1995" i="6"/>
  <c r="AQ1996" i="6"/>
  <c r="AO1996" i="6"/>
  <c r="AN1996" i="6"/>
  <c r="AP1996" i="6"/>
  <c r="AK1996" i="6"/>
  <c r="AL1996" i="6"/>
  <c r="AR1996" i="6"/>
  <c r="AM1996" i="6"/>
  <c r="AQ1997" i="6"/>
  <c r="AO1997" i="6"/>
  <c r="AN1997" i="6"/>
  <c r="AP1997" i="6"/>
  <c r="AK1997" i="6"/>
  <c r="AL1997" i="6"/>
  <c r="AR1997" i="6"/>
  <c r="AM1997" i="6"/>
  <c r="AQ1998" i="6"/>
  <c r="AO1998" i="6"/>
  <c r="AN1998" i="6"/>
  <c r="AP1998" i="6"/>
  <c r="AK1998" i="6"/>
  <c r="AL1998" i="6"/>
  <c r="AR1998" i="6"/>
  <c r="AM1998" i="6"/>
  <c r="AQ1999" i="6"/>
  <c r="AO1999" i="6"/>
  <c r="AN1999" i="6"/>
  <c r="AP1999" i="6"/>
  <c r="AK1999" i="6"/>
  <c r="AL1999" i="6"/>
  <c r="AR1999" i="6"/>
  <c r="AM1999" i="6"/>
  <c r="AQ2000" i="6"/>
  <c r="AO2000" i="6"/>
  <c r="AN2000" i="6"/>
  <c r="AP2000" i="6"/>
  <c r="AK2000" i="6"/>
  <c r="AL2000" i="6"/>
  <c r="AR2000" i="6"/>
  <c r="AM2000" i="6"/>
  <c r="AQ2001" i="6"/>
  <c r="AO2001" i="6"/>
  <c r="AN2001" i="6"/>
  <c r="AP2001" i="6"/>
  <c r="AK2001" i="6"/>
  <c r="AL2001" i="6"/>
  <c r="AR2001" i="6"/>
  <c r="AM2001" i="6"/>
  <c r="AQ2002" i="6"/>
  <c r="AO2002" i="6"/>
  <c r="AN2002" i="6"/>
  <c r="AP2002" i="6"/>
  <c r="AK2002" i="6"/>
  <c r="AL2002" i="6"/>
  <c r="AR2002" i="6"/>
  <c r="AM2002" i="6"/>
  <c r="AQ2003" i="6"/>
  <c r="AO2003" i="6"/>
  <c r="AN2003" i="6"/>
  <c r="AP2003" i="6"/>
  <c r="AK2003" i="6"/>
  <c r="AL2003" i="6"/>
  <c r="AR2003" i="6"/>
  <c r="AM2003" i="6"/>
  <c r="AQ2004" i="6"/>
  <c r="AO2004" i="6"/>
  <c r="AN2004" i="6"/>
  <c r="AP2004" i="6"/>
  <c r="AK2004" i="6"/>
  <c r="AL2004" i="6"/>
  <c r="AR2004" i="6"/>
  <c r="AM2004" i="6"/>
  <c r="AQ2005" i="6"/>
  <c r="AO2005" i="6"/>
  <c r="AN2005" i="6"/>
  <c r="AP2005" i="6"/>
  <c r="AK2005" i="6"/>
  <c r="AL2005" i="6"/>
  <c r="AR2005" i="6"/>
  <c r="AM2005" i="6"/>
  <c r="AQ2006" i="6"/>
  <c r="AO2006" i="6"/>
  <c r="AN2006" i="6"/>
  <c r="AP2006" i="6"/>
  <c r="AK2006" i="6"/>
  <c r="AL2006" i="6"/>
  <c r="AR2006" i="6"/>
  <c r="AM2006" i="6"/>
  <c r="AQ2007" i="6"/>
  <c r="AO2007" i="6"/>
  <c r="AN2007" i="6"/>
  <c r="AP2007" i="6"/>
  <c r="AK2007" i="6"/>
  <c r="AL2007" i="6"/>
  <c r="AR2007" i="6"/>
  <c r="AM2007" i="6"/>
  <c r="AQ2008" i="6"/>
  <c r="AO2008" i="6"/>
  <c r="AN2008" i="6"/>
  <c r="AP2008" i="6"/>
  <c r="AK2008" i="6"/>
  <c r="AL2008" i="6"/>
  <c r="AR2008" i="6"/>
  <c r="AM2008" i="6"/>
  <c r="AQ2009" i="6"/>
  <c r="AO2009" i="6"/>
  <c r="AN2009" i="6"/>
  <c r="AP2009" i="6"/>
  <c r="AK2009" i="6"/>
  <c r="AL2009" i="6"/>
  <c r="AR2009" i="6"/>
  <c r="AM2009" i="6"/>
  <c r="AQ2010" i="6"/>
  <c r="AO2010" i="6"/>
  <c r="AN2010" i="6"/>
  <c r="AP2010" i="6"/>
  <c r="AK2010" i="6"/>
  <c r="AL2010" i="6"/>
  <c r="AR2010" i="6"/>
  <c r="AM2010" i="6"/>
  <c r="AQ2011" i="6"/>
  <c r="AO2011" i="6"/>
  <c r="AN2011" i="6"/>
  <c r="AP2011" i="6"/>
  <c r="AK2011" i="6"/>
  <c r="AL2011" i="6"/>
  <c r="AR2011" i="6"/>
  <c r="AM2011" i="6"/>
  <c r="AQ2012" i="6"/>
  <c r="AO2012" i="6"/>
  <c r="AN2012" i="6"/>
  <c r="AP2012" i="6"/>
  <c r="AK2012" i="6"/>
  <c r="AL2012" i="6"/>
  <c r="AR2012" i="6"/>
  <c r="AM2012" i="6"/>
  <c r="AQ2013" i="6"/>
  <c r="AO2013" i="6"/>
  <c r="AN2013" i="6"/>
  <c r="AP2013" i="6"/>
  <c r="AK2013" i="6"/>
  <c r="AL2013" i="6"/>
  <c r="AR2013" i="6"/>
  <c r="AM2013" i="6"/>
  <c r="AQ2014" i="6"/>
  <c r="AO2014" i="6"/>
  <c r="AN2014" i="6"/>
  <c r="AP2014" i="6"/>
  <c r="AK2014" i="6"/>
  <c r="AL2014" i="6"/>
  <c r="AR2014" i="6"/>
  <c r="AM2014" i="6"/>
  <c r="AQ2015" i="6"/>
  <c r="AO2015" i="6"/>
  <c r="AN2015" i="6"/>
  <c r="AP2015" i="6"/>
  <c r="AK2015" i="6"/>
  <c r="AL2015" i="6"/>
  <c r="AR2015" i="6"/>
  <c r="AM2015" i="6"/>
  <c r="AQ2016" i="6"/>
  <c r="AO2016" i="6"/>
  <c r="AN2016" i="6"/>
  <c r="AP2016" i="6"/>
  <c r="AK2016" i="6"/>
  <c r="AL2016" i="6"/>
  <c r="AR2016" i="6"/>
  <c r="AM2016" i="6"/>
  <c r="AQ2017" i="6"/>
  <c r="AO2017" i="6"/>
  <c r="AN2017" i="6"/>
  <c r="AP2017" i="6"/>
  <c r="AK2017" i="6"/>
  <c r="AL2017" i="6"/>
  <c r="AR2017" i="6"/>
  <c r="AM2017" i="6"/>
  <c r="AQ2018" i="6"/>
  <c r="AO2018" i="6"/>
  <c r="AN2018" i="6"/>
  <c r="AP2018" i="6"/>
  <c r="AK2018" i="6"/>
  <c r="AL2018" i="6"/>
  <c r="AR2018" i="6"/>
  <c r="AM2018" i="6"/>
  <c r="AQ2019" i="6"/>
  <c r="AO2019" i="6"/>
  <c r="AN2019" i="6"/>
  <c r="AP2019" i="6"/>
  <c r="AK2019" i="6"/>
  <c r="AL2019" i="6"/>
  <c r="AR2019" i="6"/>
  <c r="AM2019" i="6"/>
  <c r="AQ2020" i="6"/>
  <c r="AO2020" i="6"/>
  <c r="AN2020" i="6"/>
  <c r="AP2020" i="6"/>
  <c r="AK2020" i="6"/>
  <c r="AL2020" i="6"/>
  <c r="AR2020" i="6"/>
  <c r="AM2020" i="6"/>
  <c r="AQ2021" i="6"/>
  <c r="AO2021" i="6"/>
  <c r="AN2021" i="6"/>
  <c r="AP2021" i="6"/>
  <c r="AK2021" i="6"/>
  <c r="AL2021" i="6"/>
  <c r="AR2021" i="6"/>
  <c r="AM2021" i="6"/>
  <c r="AQ2022" i="6"/>
  <c r="AO2022" i="6"/>
  <c r="AN2022" i="6"/>
  <c r="AP2022" i="6"/>
  <c r="AK2022" i="6"/>
  <c r="AL2022" i="6"/>
  <c r="AR2022" i="6"/>
  <c r="AM2022" i="6"/>
  <c r="AQ2023" i="6"/>
  <c r="AO2023" i="6"/>
  <c r="AN2023" i="6"/>
  <c r="AP2023" i="6"/>
  <c r="AK2023" i="6"/>
  <c r="AL2023" i="6"/>
  <c r="AR2023" i="6"/>
  <c r="AM2023" i="6"/>
  <c r="AQ2024" i="6"/>
  <c r="AO2024" i="6"/>
  <c r="AN2024" i="6"/>
  <c r="AP2024" i="6"/>
  <c r="AK2024" i="6"/>
  <c r="AL2024" i="6"/>
  <c r="AR2024" i="6"/>
  <c r="AM2024" i="6"/>
  <c r="AQ2025" i="6"/>
  <c r="AO2025" i="6"/>
  <c r="AN2025" i="6"/>
  <c r="AP2025" i="6"/>
  <c r="AK2025" i="6"/>
  <c r="AL2025" i="6"/>
  <c r="AR2025" i="6"/>
  <c r="AM2025" i="6"/>
  <c r="AQ2026" i="6"/>
  <c r="AO2026" i="6"/>
  <c r="AN2026" i="6"/>
  <c r="AP2026" i="6"/>
  <c r="AK2026" i="6"/>
  <c r="AL2026" i="6"/>
  <c r="AR2026" i="6"/>
  <c r="AM2026" i="6"/>
  <c r="AQ2027" i="6"/>
  <c r="AO2027" i="6"/>
  <c r="AN2027" i="6"/>
  <c r="AP2027" i="6"/>
  <c r="AK2027" i="6"/>
  <c r="AL2027" i="6"/>
  <c r="AR2027" i="6"/>
  <c r="AM2027" i="6"/>
  <c r="AQ2028" i="6"/>
  <c r="AO2028" i="6"/>
  <c r="AN2028" i="6"/>
  <c r="AP2028" i="6"/>
  <c r="AK2028" i="6"/>
  <c r="AL2028" i="6"/>
  <c r="AR2028" i="6"/>
  <c r="AM2028" i="6"/>
  <c r="AQ2029" i="6"/>
  <c r="AO2029" i="6"/>
  <c r="AN2029" i="6"/>
  <c r="AP2029" i="6"/>
  <c r="AK2029" i="6"/>
  <c r="AL2029" i="6"/>
  <c r="AR2029" i="6"/>
  <c r="AM2029" i="6"/>
  <c r="AQ2030" i="6"/>
  <c r="AO2030" i="6"/>
  <c r="AN2030" i="6"/>
  <c r="AP2030" i="6"/>
  <c r="AK2030" i="6"/>
  <c r="AL2030" i="6"/>
  <c r="AR2030" i="6"/>
  <c r="AM2030" i="6"/>
  <c r="AQ2031" i="6"/>
  <c r="AO2031" i="6"/>
  <c r="AN2031" i="6"/>
  <c r="AP2031" i="6"/>
  <c r="AK2031" i="6"/>
  <c r="AL2031" i="6"/>
  <c r="AR2031" i="6"/>
  <c r="AM2031" i="6"/>
  <c r="AQ2032" i="6"/>
  <c r="AO2032" i="6"/>
  <c r="AN2032" i="6"/>
  <c r="AP2032" i="6"/>
  <c r="AK2032" i="6"/>
  <c r="AL2032" i="6"/>
  <c r="AR2032" i="6"/>
  <c r="AM2032" i="6"/>
  <c r="AQ2033" i="6"/>
  <c r="AO2033" i="6"/>
  <c r="AN2033" i="6"/>
  <c r="AP2033" i="6"/>
  <c r="AK2033" i="6"/>
  <c r="AL2033" i="6"/>
  <c r="AR2033" i="6"/>
  <c r="AM2033" i="6"/>
  <c r="AQ2034" i="6"/>
  <c r="AO2034" i="6"/>
  <c r="AN2034" i="6"/>
  <c r="AP2034" i="6"/>
  <c r="AK2034" i="6"/>
  <c r="AL2034" i="6"/>
  <c r="AR2034" i="6"/>
  <c r="AM2034" i="6"/>
  <c r="AQ2035" i="6"/>
  <c r="AO2035" i="6"/>
  <c r="AN2035" i="6"/>
  <c r="AP2035" i="6"/>
  <c r="AK2035" i="6"/>
  <c r="AL2035" i="6"/>
  <c r="AR2035" i="6"/>
  <c r="AM2035" i="6"/>
  <c r="AQ2036" i="6"/>
  <c r="AO2036" i="6"/>
  <c r="AN2036" i="6"/>
  <c r="AP2036" i="6"/>
  <c r="AK2036" i="6"/>
  <c r="AL2036" i="6"/>
  <c r="AR2036" i="6"/>
  <c r="AM2036" i="6"/>
  <c r="AQ2037" i="6"/>
  <c r="AO2037" i="6"/>
  <c r="AN2037" i="6"/>
  <c r="AP2037" i="6"/>
  <c r="AK2037" i="6"/>
  <c r="AL2037" i="6"/>
  <c r="AR2037" i="6"/>
  <c r="AM2037" i="6"/>
  <c r="AQ2038" i="6"/>
  <c r="AO2038" i="6"/>
  <c r="AN2038" i="6"/>
  <c r="AP2038" i="6"/>
  <c r="AK2038" i="6"/>
  <c r="AL2038" i="6"/>
  <c r="AR2038" i="6"/>
  <c r="AM2038" i="6"/>
  <c r="AQ2039" i="6"/>
  <c r="AO2039" i="6"/>
  <c r="AN2039" i="6"/>
  <c r="AP2039" i="6"/>
  <c r="AK2039" i="6"/>
  <c r="AL2039" i="6"/>
  <c r="AR2039" i="6"/>
  <c r="AM2039" i="6"/>
  <c r="AQ2040" i="6"/>
  <c r="AO2040" i="6"/>
  <c r="AN2040" i="6"/>
  <c r="AP2040" i="6"/>
  <c r="AK2040" i="6"/>
  <c r="AL2040" i="6"/>
  <c r="AR2040" i="6"/>
  <c r="AM2040" i="6"/>
  <c r="AQ2041" i="6"/>
  <c r="AO2041" i="6"/>
  <c r="AN2041" i="6"/>
  <c r="AP2041" i="6"/>
  <c r="AK2041" i="6"/>
  <c r="AL2041" i="6"/>
  <c r="AR2041" i="6"/>
  <c r="AM2041" i="6"/>
  <c r="AQ2042" i="6"/>
  <c r="AO2042" i="6"/>
  <c r="AN2042" i="6"/>
  <c r="AP2042" i="6"/>
  <c r="AK2042" i="6"/>
  <c r="AL2042" i="6"/>
  <c r="AR2042" i="6"/>
  <c r="AM2042" i="6"/>
  <c r="AQ2043" i="6"/>
  <c r="AO2043" i="6"/>
  <c r="AN2043" i="6"/>
  <c r="AP2043" i="6"/>
  <c r="AK2043" i="6"/>
  <c r="AL2043" i="6"/>
  <c r="AR2043" i="6"/>
  <c r="AM2043" i="6"/>
  <c r="AQ2044" i="6"/>
  <c r="AO2044" i="6"/>
  <c r="AN2044" i="6"/>
  <c r="AP2044" i="6"/>
  <c r="AK2044" i="6"/>
  <c r="AL2044" i="6"/>
  <c r="AR2044" i="6"/>
  <c r="AM2044" i="6"/>
  <c r="AQ2045" i="6"/>
  <c r="AO2045" i="6"/>
  <c r="AN2045" i="6"/>
  <c r="AP2045" i="6"/>
  <c r="AK2045" i="6"/>
  <c r="AL2045" i="6"/>
  <c r="AR2045" i="6"/>
  <c r="AM2045" i="6"/>
  <c r="AQ2046" i="6"/>
  <c r="AO2046" i="6"/>
  <c r="AN2046" i="6"/>
  <c r="AP2046" i="6"/>
  <c r="AK2046" i="6"/>
  <c r="AL2046" i="6"/>
  <c r="AR2046" i="6"/>
  <c r="AM2046" i="6"/>
  <c r="AQ2047" i="6"/>
  <c r="AO2047" i="6"/>
  <c r="AN2047" i="6"/>
  <c r="AP2047" i="6"/>
  <c r="AK2047" i="6"/>
  <c r="AL2047" i="6"/>
  <c r="AR2047" i="6"/>
  <c r="AM2047" i="6"/>
  <c r="AQ2048" i="6"/>
  <c r="AO2048" i="6"/>
  <c r="AN2048" i="6"/>
  <c r="AP2048" i="6"/>
  <c r="AK2048" i="6"/>
  <c r="AL2048" i="6"/>
  <c r="AR2048" i="6"/>
  <c r="AM2048" i="6"/>
  <c r="AQ2049" i="6"/>
  <c r="AO2049" i="6"/>
  <c r="AN2049" i="6"/>
  <c r="AP2049" i="6"/>
  <c r="AK2049" i="6"/>
  <c r="AL2049" i="6"/>
  <c r="AR2049" i="6"/>
  <c r="AM2049" i="6"/>
  <c r="AQ2050" i="6"/>
  <c r="AO2050" i="6"/>
  <c r="AN2050" i="6"/>
  <c r="AP2050" i="6"/>
  <c r="AK2050" i="6"/>
  <c r="AL2050" i="6"/>
  <c r="AR2050" i="6"/>
  <c r="AM2050" i="6"/>
  <c r="AQ2051" i="6"/>
  <c r="AO2051" i="6"/>
  <c r="AN2051" i="6"/>
  <c r="AP2051" i="6"/>
  <c r="AK2051" i="6"/>
  <c r="AL2051" i="6"/>
  <c r="AR2051" i="6"/>
  <c r="AM2051" i="6"/>
  <c r="AQ2052" i="6"/>
  <c r="AO2052" i="6"/>
  <c r="AN2052" i="6"/>
  <c r="AP2052" i="6"/>
  <c r="AK2052" i="6"/>
  <c r="AL2052" i="6"/>
  <c r="AR2052" i="6"/>
  <c r="AM2052" i="6"/>
  <c r="AQ2053" i="6"/>
  <c r="AO2053" i="6"/>
  <c r="AN2053" i="6"/>
  <c r="AP2053" i="6"/>
  <c r="AK2053" i="6"/>
  <c r="AL2053" i="6"/>
  <c r="AR2053" i="6"/>
  <c r="AM2053" i="6"/>
  <c r="AQ2054" i="6"/>
  <c r="AO2054" i="6"/>
  <c r="AN2054" i="6"/>
  <c r="AP2054" i="6"/>
  <c r="AK2054" i="6"/>
  <c r="AL2054" i="6"/>
  <c r="AR2054" i="6"/>
  <c r="AM2054" i="6"/>
  <c r="AQ2055" i="6"/>
  <c r="AO2055" i="6"/>
  <c r="AN2055" i="6"/>
  <c r="AP2055" i="6"/>
  <c r="AK2055" i="6"/>
  <c r="AL2055" i="6"/>
  <c r="AR2055" i="6"/>
  <c r="AM2055" i="6"/>
  <c r="AQ2056" i="6"/>
  <c r="AO2056" i="6"/>
  <c r="AN2056" i="6"/>
  <c r="AP2056" i="6"/>
  <c r="AK2056" i="6"/>
  <c r="AL2056" i="6"/>
  <c r="AR2056" i="6"/>
  <c r="AM2056" i="6"/>
  <c r="AQ2057" i="6"/>
  <c r="AO2057" i="6"/>
  <c r="AN2057" i="6"/>
  <c r="AP2057" i="6"/>
  <c r="AK2057" i="6"/>
  <c r="AL2057" i="6"/>
  <c r="AR2057" i="6"/>
  <c r="AM2057" i="6"/>
  <c r="AQ2058" i="6"/>
  <c r="AO2058" i="6"/>
  <c r="AN2058" i="6"/>
  <c r="AP2058" i="6"/>
  <c r="AK2058" i="6"/>
  <c r="AL2058" i="6"/>
  <c r="AR2058" i="6"/>
  <c r="AM2058" i="6"/>
  <c r="AQ2059" i="6"/>
  <c r="AO2059" i="6"/>
  <c r="AN2059" i="6"/>
  <c r="AP2059" i="6"/>
  <c r="AK2059" i="6"/>
  <c r="AL2059" i="6"/>
  <c r="AR2059" i="6"/>
  <c r="AM2059" i="6"/>
  <c r="AQ2060" i="6"/>
  <c r="AO2060" i="6"/>
  <c r="AN2060" i="6"/>
  <c r="AP2060" i="6"/>
  <c r="AK2060" i="6"/>
  <c r="AL2060" i="6"/>
  <c r="AR2060" i="6"/>
  <c r="AM2060" i="6"/>
  <c r="AQ2061" i="6"/>
  <c r="AO2061" i="6"/>
  <c r="AN2061" i="6"/>
  <c r="AP2061" i="6"/>
  <c r="AK2061" i="6"/>
  <c r="AL2061" i="6"/>
  <c r="AR2061" i="6"/>
  <c r="AM2061" i="6"/>
  <c r="AQ2062" i="6"/>
  <c r="AO2062" i="6"/>
  <c r="AN2062" i="6"/>
  <c r="AP2062" i="6"/>
  <c r="AK2062" i="6"/>
  <c r="AL2062" i="6"/>
  <c r="AR2062" i="6"/>
  <c r="AM2062" i="6"/>
  <c r="AQ2063" i="6"/>
  <c r="AO2063" i="6"/>
  <c r="AN2063" i="6"/>
  <c r="AP2063" i="6"/>
  <c r="AK2063" i="6"/>
  <c r="AL2063" i="6"/>
  <c r="AR2063" i="6"/>
  <c r="AM2063" i="6"/>
  <c r="AQ2064" i="6"/>
  <c r="AO2064" i="6"/>
  <c r="AN2064" i="6"/>
  <c r="AP2064" i="6"/>
  <c r="AK2064" i="6"/>
  <c r="AL2064" i="6"/>
  <c r="AR2064" i="6"/>
  <c r="AM2064" i="6"/>
  <c r="AQ2065" i="6"/>
  <c r="AO2065" i="6"/>
  <c r="AN2065" i="6"/>
  <c r="AP2065" i="6"/>
  <c r="AK2065" i="6"/>
  <c r="AL2065" i="6"/>
  <c r="AR2065" i="6"/>
  <c r="AM2065" i="6"/>
  <c r="AQ2066" i="6"/>
  <c r="AO2066" i="6"/>
  <c r="AN2066" i="6"/>
  <c r="AP2066" i="6"/>
  <c r="AK2066" i="6"/>
  <c r="AL2066" i="6"/>
  <c r="AR2066" i="6"/>
  <c r="AM2066" i="6"/>
  <c r="AQ2067" i="6"/>
  <c r="AO2067" i="6"/>
  <c r="AN2067" i="6"/>
  <c r="AP2067" i="6"/>
  <c r="AK2067" i="6"/>
  <c r="AL2067" i="6"/>
  <c r="AR2067" i="6"/>
  <c r="AM2067" i="6"/>
  <c r="AQ2068" i="6"/>
  <c r="AO2068" i="6"/>
  <c r="AN2068" i="6"/>
  <c r="AP2068" i="6"/>
  <c r="AK2068" i="6"/>
  <c r="AL2068" i="6"/>
  <c r="AR2068" i="6"/>
  <c r="AM2068" i="6"/>
  <c r="AQ2069" i="6"/>
  <c r="AO2069" i="6"/>
  <c r="AN2069" i="6"/>
  <c r="AP2069" i="6"/>
  <c r="AK2069" i="6"/>
  <c r="AL2069" i="6"/>
  <c r="AR2069" i="6"/>
  <c r="AM2069" i="6"/>
  <c r="AQ2070" i="6"/>
  <c r="AO2070" i="6"/>
  <c r="AN2070" i="6"/>
  <c r="AP2070" i="6"/>
  <c r="AK2070" i="6"/>
  <c r="AL2070" i="6"/>
  <c r="AR2070" i="6"/>
  <c r="AM2070" i="6"/>
  <c r="AQ2071" i="6"/>
  <c r="AO2071" i="6"/>
  <c r="AN2071" i="6"/>
  <c r="AP2071" i="6"/>
  <c r="AK2071" i="6"/>
  <c r="AL2071" i="6"/>
  <c r="AR2071" i="6"/>
  <c r="AM2071" i="6"/>
  <c r="AQ2072" i="6"/>
  <c r="AO2072" i="6"/>
  <c r="AN2072" i="6"/>
  <c r="AP2072" i="6"/>
  <c r="AK2072" i="6"/>
  <c r="AL2072" i="6"/>
  <c r="AR2072" i="6"/>
  <c r="AM2072" i="6"/>
  <c r="AQ2073" i="6"/>
  <c r="AO2073" i="6"/>
  <c r="AN2073" i="6"/>
  <c r="AP2073" i="6"/>
  <c r="AK2073" i="6"/>
  <c r="AL2073" i="6"/>
  <c r="AR2073" i="6"/>
  <c r="AM2073" i="6"/>
  <c r="AQ2074" i="6"/>
  <c r="AO2074" i="6"/>
  <c r="AN2074" i="6"/>
  <c r="AP2074" i="6"/>
  <c r="AK2074" i="6"/>
  <c r="AL2074" i="6"/>
  <c r="AR2074" i="6"/>
  <c r="AM2074" i="6"/>
  <c r="AQ2075" i="6"/>
  <c r="AO2075" i="6"/>
  <c r="AN2075" i="6"/>
  <c r="AP2075" i="6"/>
  <c r="AK2075" i="6"/>
  <c r="AL2075" i="6"/>
  <c r="AR2075" i="6"/>
  <c r="AM2075" i="6"/>
  <c r="AQ2076" i="6"/>
  <c r="AO2076" i="6"/>
  <c r="AN2076" i="6"/>
  <c r="AP2076" i="6"/>
  <c r="AK2076" i="6"/>
  <c r="AL2076" i="6"/>
  <c r="AR2076" i="6"/>
  <c r="AM2076" i="6"/>
  <c r="AQ2077" i="6"/>
  <c r="AO2077" i="6"/>
  <c r="AN2077" i="6"/>
  <c r="AP2077" i="6"/>
  <c r="AK2077" i="6"/>
  <c r="AL2077" i="6"/>
  <c r="AR2077" i="6"/>
  <c r="AM2077" i="6"/>
  <c r="AQ2078" i="6"/>
  <c r="AO2078" i="6"/>
  <c r="AN2078" i="6"/>
  <c r="AP2078" i="6"/>
  <c r="AK2078" i="6"/>
  <c r="AL2078" i="6"/>
  <c r="AR2078" i="6"/>
  <c r="AM2078" i="6"/>
  <c r="AQ2079" i="6"/>
  <c r="AO2079" i="6"/>
  <c r="AN2079" i="6"/>
  <c r="AP2079" i="6"/>
  <c r="AK2079" i="6"/>
  <c r="AL2079" i="6"/>
  <c r="AR2079" i="6"/>
  <c r="AM2079" i="6"/>
  <c r="AQ2080" i="6"/>
  <c r="AO2080" i="6"/>
  <c r="AN2080" i="6"/>
  <c r="AP2080" i="6"/>
  <c r="AK2080" i="6"/>
  <c r="AL2080" i="6"/>
  <c r="AR2080" i="6"/>
  <c r="AM2080" i="6"/>
  <c r="AQ2081" i="6"/>
  <c r="AO2081" i="6"/>
  <c r="AN2081" i="6"/>
  <c r="AP2081" i="6"/>
  <c r="AK2081" i="6"/>
  <c r="AL2081" i="6"/>
  <c r="AR2081" i="6"/>
  <c r="AM2081" i="6"/>
  <c r="AQ2082" i="6"/>
  <c r="AO2082" i="6"/>
  <c r="AN2082" i="6"/>
  <c r="AP2082" i="6"/>
  <c r="AK2082" i="6"/>
  <c r="AL2082" i="6"/>
  <c r="AR2082" i="6"/>
  <c r="AM2082" i="6"/>
  <c r="AQ2083" i="6"/>
  <c r="AO2083" i="6"/>
  <c r="AN2083" i="6"/>
  <c r="AP2083" i="6"/>
  <c r="AK2083" i="6"/>
  <c r="AL2083" i="6"/>
  <c r="AR2083" i="6"/>
  <c r="AM2083" i="6"/>
  <c r="AQ2084" i="6"/>
  <c r="AO2084" i="6"/>
  <c r="AN2084" i="6"/>
  <c r="AP2084" i="6"/>
  <c r="AK2084" i="6"/>
  <c r="AL2084" i="6"/>
  <c r="AR2084" i="6"/>
  <c r="AM2084" i="6"/>
  <c r="AQ2085" i="6"/>
  <c r="AO2085" i="6"/>
  <c r="AN2085" i="6"/>
  <c r="AP2085" i="6"/>
  <c r="AK2085" i="6"/>
  <c r="AL2085" i="6"/>
  <c r="AR2085" i="6"/>
  <c r="AM2085" i="6"/>
  <c r="AQ2086" i="6"/>
  <c r="AO2086" i="6"/>
  <c r="AN2086" i="6"/>
  <c r="AP2086" i="6"/>
  <c r="AK2086" i="6"/>
  <c r="AL2086" i="6"/>
  <c r="AR2086" i="6"/>
  <c r="AM2086" i="6"/>
  <c r="AQ2087" i="6"/>
  <c r="AO2087" i="6"/>
  <c r="AN2087" i="6"/>
  <c r="AP2087" i="6"/>
  <c r="AK2087" i="6"/>
  <c r="AL2087" i="6"/>
  <c r="AR2087" i="6"/>
  <c r="AM2087" i="6"/>
  <c r="AQ2088" i="6"/>
  <c r="AO2088" i="6"/>
  <c r="AN2088" i="6"/>
  <c r="AP2088" i="6"/>
  <c r="AK2088" i="6"/>
  <c r="AL2088" i="6"/>
  <c r="AR2088" i="6"/>
  <c r="AM2088" i="6"/>
  <c r="AQ2089" i="6"/>
  <c r="AO2089" i="6"/>
  <c r="AN2089" i="6"/>
  <c r="AP2089" i="6"/>
  <c r="AK2089" i="6"/>
  <c r="AL2089" i="6"/>
  <c r="AR2089" i="6"/>
  <c r="AM2089" i="6"/>
  <c r="AQ2090" i="6"/>
  <c r="AO2090" i="6"/>
  <c r="AN2090" i="6"/>
  <c r="AP2090" i="6"/>
  <c r="AK2090" i="6"/>
  <c r="AL2090" i="6"/>
  <c r="AR2090" i="6"/>
  <c r="AM2090" i="6"/>
  <c r="AQ2091" i="6"/>
  <c r="AO2091" i="6"/>
  <c r="AN2091" i="6"/>
  <c r="AP2091" i="6"/>
  <c r="AK2091" i="6"/>
  <c r="AL2091" i="6"/>
  <c r="AR2091" i="6"/>
  <c r="AM2091" i="6"/>
  <c r="AQ2092" i="6"/>
  <c r="AO2092" i="6"/>
  <c r="AN2092" i="6"/>
  <c r="AP2092" i="6"/>
  <c r="AK2092" i="6"/>
  <c r="AL2092" i="6"/>
  <c r="AR2092" i="6"/>
  <c r="AM2092" i="6"/>
  <c r="AQ2093" i="6"/>
  <c r="AO2093" i="6"/>
  <c r="AN2093" i="6"/>
  <c r="AP2093" i="6"/>
  <c r="AK2093" i="6"/>
  <c r="AL2093" i="6"/>
  <c r="AR2093" i="6"/>
  <c r="AM2093" i="6"/>
  <c r="AQ2094" i="6"/>
  <c r="AO2094" i="6"/>
  <c r="AN2094" i="6"/>
  <c r="AP2094" i="6"/>
  <c r="AK2094" i="6"/>
  <c r="AL2094" i="6"/>
  <c r="AR2094" i="6"/>
  <c r="AM2094" i="6"/>
  <c r="AQ2095" i="6"/>
  <c r="AO2095" i="6"/>
  <c r="AN2095" i="6"/>
  <c r="AP2095" i="6"/>
  <c r="AK2095" i="6"/>
  <c r="AL2095" i="6"/>
  <c r="AR2095" i="6"/>
  <c r="AM2095" i="6"/>
  <c r="AQ2096" i="6"/>
  <c r="AO2096" i="6"/>
  <c r="AN2096" i="6"/>
  <c r="AP2096" i="6"/>
  <c r="AK2096" i="6"/>
  <c r="AL2096" i="6"/>
  <c r="AR2096" i="6"/>
  <c r="AM2096" i="6"/>
  <c r="AQ2097" i="6"/>
  <c r="AO2097" i="6"/>
  <c r="AN2097" i="6"/>
  <c r="AP2097" i="6"/>
  <c r="AK2097" i="6"/>
  <c r="AL2097" i="6"/>
  <c r="AR2097" i="6"/>
  <c r="AM2097" i="6"/>
  <c r="AQ2098" i="6"/>
  <c r="AO2098" i="6"/>
  <c r="AN2098" i="6"/>
  <c r="AP2098" i="6"/>
  <c r="AK2098" i="6"/>
  <c r="AL2098" i="6"/>
  <c r="AR2098" i="6"/>
  <c r="AM2098" i="6"/>
  <c r="AQ2099" i="6"/>
  <c r="AO2099" i="6"/>
  <c r="AN2099" i="6"/>
  <c r="AP2099" i="6"/>
  <c r="AK2099" i="6"/>
  <c r="AL2099" i="6"/>
  <c r="AR2099" i="6"/>
  <c r="AM2099" i="6"/>
  <c r="AQ2100" i="6"/>
  <c r="AO2100" i="6"/>
  <c r="AN2100" i="6"/>
  <c r="AP2100" i="6"/>
  <c r="AK2100" i="6"/>
  <c r="AL2100" i="6"/>
  <c r="AR2100" i="6"/>
  <c r="AM2100" i="6"/>
  <c r="AQ2101" i="6"/>
  <c r="AO2101" i="6"/>
  <c r="AN2101" i="6"/>
  <c r="AP2101" i="6"/>
  <c r="AK2101" i="6"/>
  <c r="AL2101" i="6"/>
  <c r="AR2101" i="6"/>
  <c r="AM2101" i="6"/>
  <c r="AQ2102" i="6"/>
  <c r="AO2102" i="6"/>
  <c r="AN2102" i="6"/>
  <c r="AP2102" i="6"/>
  <c r="AK2102" i="6"/>
  <c r="AL2102" i="6"/>
  <c r="AR2102" i="6"/>
  <c r="AM2102" i="6"/>
  <c r="AQ2103" i="6"/>
  <c r="AO2103" i="6"/>
  <c r="AN2103" i="6"/>
  <c r="AP2103" i="6"/>
  <c r="AK2103" i="6"/>
  <c r="AL2103" i="6"/>
  <c r="AR2103" i="6"/>
  <c r="AM2103" i="6"/>
  <c r="AQ2104" i="6"/>
  <c r="AO2104" i="6"/>
  <c r="AN2104" i="6"/>
  <c r="AP2104" i="6"/>
  <c r="AK2104" i="6"/>
  <c r="AL2104" i="6"/>
  <c r="AR2104" i="6"/>
  <c r="AM2104" i="6"/>
  <c r="AQ2105" i="6"/>
  <c r="AO2105" i="6"/>
  <c r="AN2105" i="6"/>
  <c r="AP2105" i="6"/>
  <c r="AK2105" i="6"/>
  <c r="AL2105" i="6"/>
  <c r="AR2105" i="6"/>
  <c r="AM2105" i="6"/>
  <c r="AQ2106" i="6"/>
  <c r="AO2106" i="6"/>
  <c r="AN2106" i="6"/>
  <c r="AP2106" i="6"/>
  <c r="AK2106" i="6"/>
  <c r="AL2106" i="6"/>
  <c r="AR2106" i="6"/>
  <c r="AM2106" i="6"/>
  <c r="AQ2107" i="6"/>
  <c r="AO2107" i="6"/>
  <c r="AN2107" i="6"/>
  <c r="AP2107" i="6"/>
  <c r="AK2107" i="6"/>
  <c r="AL2107" i="6"/>
  <c r="AR2107" i="6"/>
  <c r="AM2107" i="6"/>
  <c r="AQ2108" i="6"/>
  <c r="AO2108" i="6"/>
  <c r="AN2108" i="6"/>
  <c r="AP2108" i="6"/>
  <c r="AK2108" i="6"/>
  <c r="AL2108" i="6"/>
  <c r="AR2108" i="6"/>
  <c r="AM2108" i="6"/>
  <c r="AQ2109" i="6"/>
  <c r="AO2109" i="6"/>
  <c r="AN2109" i="6"/>
  <c r="AP2109" i="6"/>
  <c r="AK2109" i="6"/>
  <c r="AL2109" i="6"/>
  <c r="AR2109" i="6"/>
  <c r="AM2109" i="6"/>
  <c r="AQ2110" i="6"/>
  <c r="AO2110" i="6"/>
  <c r="AN2110" i="6"/>
  <c r="AP2110" i="6"/>
  <c r="AK2110" i="6"/>
  <c r="AL2110" i="6"/>
  <c r="AR2110" i="6"/>
  <c r="AM2110" i="6"/>
  <c r="AQ2111" i="6"/>
  <c r="AO2111" i="6"/>
  <c r="AN2111" i="6"/>
  <c r="AP2111" i="6"/>
  <c r="AK2111" i="6"/>
  <c r="AL2111" i="6"/>
  <c r="AR2111" i="6"/>
  <c r="AM2111" i="6"/>
  <c r="AQ2112" i="6"/>
  <c r="AO2112" i="6"/>
  <c r="AN2112" i="6"/>
  <c r="AP2112" i="6"/>
  <c r="AK2112" i="6"/>
  <c r="AL2112" i="6"/>
  <c r="AR2112" i="6"/>
  <c r="AM2112" i="6"/>
  <c r="AQ2113" i="6"/>
  <c r="AO2113" i="6"/>
  <c r="AN2113" i="6"/>
  <c r="AP2113" i="6"/>
  <c r="AK2113" i="6"/>
  <c r="AL2113" i="6"/>
  <c r="AR2113" i="6"/>
  <c r="AM2113" i="6"/>
  <c r="AQ2114" i="6"/>
  <c r="AO2114" i="6"/>
  <c r="AN2114" i="6"/>
  <c r="AP2114" i="6"/>
  <c r="AK2114" i="6"/>
  <c r="AL2114" i="6"/>
  <c r="AR2114" i="6"/>
  <c r="AM2114" i="6"/>
  <c r="AQ2115" i="6"/>
  <c r="AO2115" i="6"/>
  <c r="AN2115" i="6"/>
  <c r="AP2115" i="6"/>
  <c r="AK2115" i="6"/>
  <c r="AL2115" i="6"/>
  <c r="AR2115" i="6"/>
  <c r="AM2115" i="6"/>
  <c r="AQ2116" i="6"/>
  <c r="AO2116" i="6"/>
  <c r="AN2116" i="6"/>
  <c r="AP2116" i="6"/>
  <c r="AK2116" i="6"/>
  <c r="AL2116" i="6"/>
  <c r="AR2116" i="6"/>
  <c r="AM2116" i="6"/>
  <c r="AQ2117" i="6"/>
  <c r="AO2117" i="6"/>
  <c r="AN2117" i="6"/>
  <c r="AP2117" i="6"/>
  <c r="AK2117" i="6"/>
  <c r="AL2117" i="6"/>
  <c r="AR2117" i="6"/>
  <c r="AM2117" i="6"/>
  <c r="AQ2118" i="6"/>
  <c r="AO2118" i="6"/>
  <c r="AN2118" i="6"/>
  <c r="AP2118" i="6"/>
  <c r="AK2118" i="6"/>
  <c r="AL2118" i="6"/>
  <c r="AR2118" i="6"/>
  <c r="AM2118" i="6"/>
  <c r="AQ2119" i="6"/>
  <c r="AO2119" i="6"/>
  <c r="AN2119" i="6"/>
  <c r="AP2119" i="6"/>
  <c r="AK2119" i="6"/>
  <c r="AL2119" i="6"/>
  <c r="AR2119" i="6"/>
  <c r="AM2119" i="6"/>
  <c r="AQ2120" i="6"/>
  <c r="AO2120" i="6"/>
  <c r="AN2120" i="6"/>
  <c r="AP2120" i="6"/>
  <c r="AK2120" i="6"/>
  <c r="AL2120" i="6"/>
  <c r="AR2120" i="6"/>
  <c r="AM2120" i="6"/>
  <c r="AQ2121" i="6"/>
  <c r="AO2121" i="6"/>
  <c r="AN2121" i="6"/>
  <c r="AP2121" i="6"/>
  <c r="AK2121" i="6"/>
  <c r="AL2121" i="6"/>
  <c r="AR2121" i="6"/>
  <c r="AM2121" i="6"/>
  <c r="AQ2122" i="6"/>
  <c r="AO2122" i="6"/>
  <c r="AN2122" i="6"/>
  <c r="AP2122" i="6"/>
  <c r="AK2122" i="6"/>
  <c r="AL2122" i="6"/>
  <c r="AR2122" i="6"/>
  <c r="AM2122" i="6"/>
  <c r="AQ2123" i="6"/>
  <c r="AO2123" i="6"/>
  <c r="AN2123" i="6"/>
  <c r="AP2123" i="6"/>
  <c r="AK2123" i="6"/>
  <c r="AL2123" i="6"/>
  <c r="AR2123" i="6"/>
  <c r="AM2123" i="6"/>
  <c r="AQ2124" i="6"/>
  <c r="AO2124" i="6"/>
  <c r="AN2124" i="6"/>
  <c r="AP2124" i="6"/>
  <c r="AK2124" i="6"/>
  <c r="AL2124" i="6"/>
  <c r="AR2124" i="6"/>
  <c r="AM2124" i="6"/>
  <c r="AQ2125" i="6"/>
  <c r="AO2125" i="6"/>
  <c r="AN2125" i="6"/>
  <c r="AP2125" i="6"/>
  <c r="AK2125" i="6"/>
  <c r="AL2125" i="6"/>
  <c r="AR2125" i="6"/>
  <c r="AM2125" i="6"/>
  <c r="AQ2126" i="6"/>
  <c r="AO2126" i="6"/>
  <c r="AN2126" i="6"/>
  <c r="AP2126" i="6"/>
  <c r="AK2126" i="6"/>
  <c r="AL2126" i="6"/>
  <c r="AR2126" i="6"/>
  <c r="AM2126" i="6"/>
  <c r="AQ2127" i="6"/>
  <c r="AO2127" i="6"/>
  <c r="AN2127" i="6"/>
  <c r="AP2127" i="6"/>
  <c r="AK2127" i="6"/>
  <c r="AL2127" i="6"/>
  <c r="AR2127" i="6"/>
  <c r="AM2127" i="6"/>
  <c r="AQ2128" i="6"/>
  <c r="AO2128" i="6"/>
  <c r="AN2128" i="6"/>
  <c r="AP2128" i="6"/>
  <c r="AK2128" i="6"/>
  <c r="AL2128" i="6"/>
  <c r="AR2128" i="6"/>
  <c r="AM2128" i="6"/>
  <c r="AQ2129" i="6"/>
  <c r="AO2129" i="6"/>
  <c r="AN2129" i="6"/>
  <c r="AP2129" i="6"/>
  <c r="AK2129" i="6"/>
  <c r="AL2129" i="6"/>
  <c r="AR2129" i="6"/>
  <c r="AM2129" i="6"/>
  <c r="AQ2130" i="6"/>
  <c r="AO2130" i="6"/>
  <c r="AN2130" i="6"/>
  <c r="AP2130" i="6"/>
  <c r="AK2130" i="6"/>
  <c r="AL2130" i="6"/>
  <c r="AR2130" i="6"/>
  <c r="AM2130" i="6"/>
  <c r="AQ2131" i="6"/>
  <c r="AO2131" i="6"/>
  <c r="AN2131" i="6"/>
  <c r="AP2131" i="6"/>
  <c r="AK2131" i="6"/>
  <c r="AL2131" i="6"/>
  <c r="AR2131" i="6"/>
  <c r="AM2131" i="6"/>
  <c r="AQ2132" i="6"/>
  <c r="AO2132" i="6"/>
  <c r="AN2132" i="6"/>
  <c r="AP2132" i="6"/>
  <c r="AK2132" i="6"/>
  <c r="AL2132" i="6"/>
  <c r="AR2132" i="6"/>
  <c r="AM2132" i="6"/>
  <c r="AQ2133" i="6"/>
  <c r="AO2133" i="6"/>
  <c r="AN2133" i="6"/>
  <c r="AP2133" i="6"/>
  <c r="AK2133" i="6"/>
  <c r="AL2133" i="6"/>
  <c r="AR2133" i="6"/>
  <c r="AM2133" i="6"/>
  <c r="AQ2134" i="6"/>
  <c r="AO2134" i="6"/>
  <c r="AN2134" i="6"/>
  <c r="AP2134" i="6"/>
  <c r="AK2134" i="6"/>
  <c r="AL2134" i="6"/>
  <c r="AR2134" i="6"/>
  <c r="AM2134" i="6"/>
  <c r="AQ2135" i="6"/>
  <c r="AO2135" i="6"/>
  <c r="AN2135" i="6"/>
  <c r="AP2135" i="6"/>
  <c r="AK2135" i="6"/>
  <c r="AL2135" i="6"/>
  <c r="AR2135" i="6"/>
  <c r="AM2135" i="6"/>
  <c r="AQ2136" i="6"/>
  <c r="AO2136" i="6"/>
  <c r="AN2136" i="6"/>
  <c r="AP2136" i="6"/>
  <c r="AK2136" i="6"/>
  <c r="AL2136" i="6"/>
  <c r="AR2136" i="6"/>
  <c r="AM2136" i="6"/>
  <c r="AQ2137" i="6"/>
  <c r="AO2137" i="6"/>
  <c r="AN2137" i="6"/>
  <c r="AP2137" i="6"/>
  <c r="AK2137" i="6"/>
  <c r="AL2137" i="6"/>
  <c r="AR2137" i="6"/>
  <c r="AM2137" i="6"/>
  <c r="AQ2138" i="6"/>
  <c r="AO2138" i="6"/>
  <c r="AN2138" i="6"/>
  <c r="AP2138" i="6"/>
  <c r="AK2138" i="6"/>
  <c r="AL2138" i="6"/>
  <c r="AR2138" i="6"/>
  <c r="AM2138" i="6"/>
  <c r="AQ2139" i="6"/>
  <c r="AO2139" i="6"/>
  <c r="AN2139" i="6"/>
  <c r="AP2139" i="6"/>
  <c r="AK2139" i="6"/>
  <c r="AL2139" i="6"/>
  <c r="AR2139" i="6"/>
  <c r="AM2139" i="6"/>
  <c r="AQ2140" i="6"/>
  <c r="AO2140" i="6"/>
  <c r="AN2140" i="6"/>
  <c r="AP2140" i="6"/>
  <c r="AK2140" i="6"/>
  <c r="AL2140" i="6"/>
  <c r="AR2140" i="6"/>
  <c r="AM2140" i="6"/>
  <c r="AQ2141" i="6"/>
  <c r="AO2141" i="6"/>
  <c r="AN2141" i="6"/>
  <c r="AP2141" i="6"/>
  <c r="AK2141" i="6"/>
  <c r="AL2141" i="6"/>
  <c r="AR2141" i="6"/>
  <c r="AM2141" i="6"/>
  <c r="AQ2142" i="6"/>
  <c r="AO2142" i="6"/>
  <c r="AN2142" i="6"/>
  <c r="AP2142" i="6"/>
  <c r="AK2142" i="6"/>
  <c r="AL2142" i="6"/>
  <c r="AR2142" i="6"/>
  <c r="AM2142" i="6"/>
  <c r="AQ2143" i="6"/>
  <c r="AO2143" i="6"/>
  <c r="AN2143" i="6"/>
  <c r="AP2143" i="6"/>
  <c r="AK2143" i="6"/>
  <c r="AL2143" i="6"/>
  <c r="AR2143" i="6"/>
  <c r="AM2143" i="6"/>
  <c r="AQ2144" i="6"/>
  <c r="AO2144" i="6"/>
  <c r="AN2144" i="6"/>
  <c r="AP2144" i="6"/>
  <c r="AK2144" i="6"/>
  <c r="AL2144" i="6"/>
  <c r="AR2144" i="6"/>
  <c r="AM2144" i="6"/>
  <c r="AQ2145" i="6"/>
  <c r="AO2145" i="6"/>
  <c r="AN2145" i="6"/>
  <c r="AP2145" i="6"/>
  <c r="AK2145" i="6"/>
  <c r="AL2145" i="6"/>
  <c r="AR2145" i="6"/>
  <c r="AM2145" i="6"/>
  <c r="AQ2146" i="6"/>
  <c r="AO2146" i="6"/>
  <c r="AN2146" i="6"/>
  <c r="AP2146" i="6"/>
  <c r="AK2146" i="6"/>
  <c r="AL2146" i="6"/>
  <c r="AR2146" i="6"/>
  <c r="AM2146" i="6"/>
  <c r="AQ2147" i="6"/>
  <c r="AO2147" i="6"/>
  <c r="AN2147" i="6"/>
  <c r="AP2147" i="6"/>
  <c r="AK2147" i="6"/>
  <c r="AL2147" i="6"/>
  <c r="AR2147" i="6"/>
  <c r="AM2147" i="6"/>
  <c r="AQ2148" i="6"/>
  <c r="AO2148" i="6"/>
  <c r="AN2148" i="6"/>
  <c r="AP2148" i="6"/>
  <c r="AK2148" i="6"/>
  <c r="AL2148" i="6"/>
  <c r="AR2148" i="6"/>
  <c r="AM2148" i="6"/>
  <c r="AQ2149" i="6"/>
  <c r="AO2149" i="6"/>
  <c r="AN2149" i="6"/>
  <c r="AP2149" i="6"/>
  <c r="AK2149" i="6"/>
  <c r="AL2149" i="6"/>
  <c r="AR2149" i="6"/>
  <c r="AM2149" i="6"/>
  <c r="AQ2150" i="6"/>
  <c r="AO2150" i="6"/>
  <c r="AN2150" i="6"/>
  <c r="AP2150" i="6"/>
  <c r="AK2150" i="6"/>
  <c r="AL2150" i="6"/>
  <c r="AR2150" i="6"/>
  <c r="AM2150" i="6"/>
  <c r="AQ2151" i="6"/>
  <c r="AO2151" i="6"/>
  <c r="AN2151" i="6"/>
  <c r="AP2151" i="6"/>
  <c r="AK2151" i="6"/>
  <c r="AL2151" i="6"/>
  <c r="AR2151" i="6"/>
  <c r="AM2151" i="6"/>
  <c r="AQ2152" i="6"/>
  <c r="AO2152" i="6"/>
  <c r="AN2152" i="6"/>
  <c r="AP2152" i="6"/>
  <c r="AK2152" i="6"/>
  <c r="AL2152" i="6"/>
  <c r="AR2152" i="6"/>
  <c r="AM2152" i="6"/>
  <c r="AQ2153" i="6"/>
  <c r="AO2153" i="6"/>
  <c r="AN2153" i="6"/>
  <c r="AP2153" i="6"/>
  <c r="AK2153" i="6"/>
  <c r="AL2153" i="6"/>
  <c r="AR2153" i="6"/>
  <c r="AM2153" i="6"/>
  <c r="AQ2154" i="6"/>
  <c r="AO2154" i="6"/>
  <c r="AN2154" i="6"/>
  <c r="AP2154" i="6"/>
  <c r="AK2154" i="6"/>
  <c r="AL2154" i="6"/>
  <c r="AR2154" i="6"/>
  <c r="AM2154" i="6"/>
  <c r="AQ2155" i="6"/>
  <c r="AO2155" i="6"/>
  <c r="AN2155" i="6"/>
  <c r="AP2155" i="6"/>
  <c r="AK2155" i="6"/>
  <c r="AL2155" i="6"/>
  <c r="AR2155" i="6"/>
  <c r="AM2155" i="6"/>
  <c r="AQ2156" i="6"/>
  <c r="AO2156" i="6"/>
  <c r="AN2156" i="6"/>
  <c r="AP2156" i="6"/>
  <c r="AK2156" i="6"/>
  <c r="AL2156" i="6"/>
  <c r="AR2156" i="6"/>
  <c r="AM2156" i="6"/>
  <c r="AQ2157" i="6"/>
  <c r="AO2157" i="6"/>
  <c r="AN2157" i="6"/>
  <c r="AP2157" i="6"/>
  <c r="AK2157" i="6"/>
  <c r="AL2157" i="6"/>
  <c r="AR2157" i="6"/>
  <c r="AM2157" i="6"/>
  <c r="AQ2158" i="6"/>
  <c r="AO2158" i="6"/>
  <c r="AN2158" i="6"/>
  <c r="AP2158" i="6"/>
  <c r="AK2158" i="6"/>
  <c r="AL2158" i="6"/>
  <c r="AR2158" i="6"/>
  <c r="AM2158" i="6"/>
  <c r="AQ2159" i="6"/>
  <c r="AO2159" i="6"/>
  <c r="AN2159" i="6"/>
  <c r="AP2159" i="6"/>
  <c r="AK2159" i="6"/>
  <c r="AL2159" i="6"/>
  <c r="AR2159" i="6"/>
  <c r="AM2159" i="6"/>
  <c r="AQ2160" i="6"/>
  <c r="AO2160" i="6"/>
  <c r="AN2160" i="6"/>
  <c r="AP2160" i="6"/>
  <c r="AK2160" i="6"/>
  <c r="AL2160" i="6"/>
  <c r="AR2160" i="6"/>
  <c r="AM2160" i="6"/>
  <c r="AQ2161" i="6"/>
  <c r="AO2161" i="6"/>
  <c r="AN2161" i="6"/>
  <c r="AP2161" i="6"/>
  <c r="AK2161" i="6"/>
  <c r="AL2161" i="6"/>
  <c r="AR2161" i="6"/>
  <c r="AM2161" i="6"/>
  <c r="AQ2162" i="6"/>
  <c r="AO2162" i="6"/>
  <c r="AN2162" i="6"/>
  <c r="AP2162" i="6"/>
  <c r="AK2162" i="6"/>
  <c r="AL2162" i="6"/>
  <c r="AR2162" i="6"/>
  <c r="AM2162" i="6"/>
  <c r="AQ2163" i="6"/>
  <c r="AO2163" i="6"/>
  <c r="AN2163" i="6"/>
  <c r="AP2163" i="6"/>
  <c r="AK2163" i="6"/>
  <c r="AL2163" i="6"/>
  <c r="AR2163" i="6"/>
  <c r="AM2163" i="6"/>
  <c r="AQ2164" i="6"/>
  <c r="AO2164" i="6"/>
  <c r="AN2164" i="6"/>
  <c r="AP2164" i="6"/>
  <c r="AK2164" i="6"/>
  <c r="AL2164" i="6"/>
  <c r="AR2164" i="6"/>
  <c r="AM2164" i="6"/>
  <c r="AQ2165" i="6"/>
  <c r="AO2165" i="6"/>
  <c r="AN2165" i="6"/>
  <c r="AP2165" i="6"/>
  <c r="AK2165" i="6"/>
  <c r="AL2165" i="6"/>
  <c r="AR2165" i="6"/>
  <c r="AM2165" i="6"/>
  <c r="AQ2166" i="6"/>
  <c r="AO2166" i="6"/>
  <c r="AN2166" i="6"/>
  <c r="AP2166" i="6"/>
  <c r="AK2166" i="6"/>
  <c r="AL2166" i="6"/>
  <c r="AR2166" i="6"/>
  <c r="AM2166" i="6"/>
  <c r="AQ2167" i="6"/>
  <c r="AO2167" i="6"/>
  <c r="AN2167" i="6"/>
  <c r="AP2167" i="6"/>
  <c r="AK2167" i="6"/>
  <c r="AL2167" i="6"/>
  <c r="AR2167" i="6"/>
  <c r="AM2167" i="6"/>
  <c r="AQ2168" i="6"/>
  <c r="AO2168" i="6"/>
  <c r="AN2168" i="6"/>
  <c r="AP2168" i="6"/>
  <c r="AK2168" i="6"/>
  <c r="AL2168" i="6"/>
  <c r="AR2168" i="6"/>
  <c r="AM2168" i="6"/>
  <c r="AQ2169" i="6"/>
  <c r="AO2169" i="6"/>
  <c r="AN2169" i="6"/>
  <c r="AP2169" i="6"/>
  <c r="AK2169" i="6"/>
  <c r="AL2169" i="6"/>
  <c r="AR2169" i="6"/>
  <c r="AM2169" i="6"/>
  <c r="AQ2170" i="6"/>
  <c r="AO2170" i="6"/>
  <c r="AN2170" i="6"/>
  <c r="AP2170" i="6"/>
  <c r="AK2170" i="6"/>
  <c r="AL2170" i="6"/>
  <c r="AR2170" i="6"/>
  <c r="AM2170" i="6"/>
  <c r="AQ2171" i="6"/>
  <c r="AO2171" i="6"/>
  <c r="AN2171" i="6"/>
  <c r="AP2171" i="6"/>
  <c r="AK2171" i="6"/>
  <c r="AL2171" i="6"/>
  <c r="AR2171" i="6"/>
  <c r="AM2171" i="6"/>
  <c r="AQ2172" i="6"/>
  <c r="AO2172" i="6"/>
  <c r="AN2172" i="6"/>
  <c r="AP2172" i="6"/>
  <c r="AK2172" i="6"/>
  <c r="AL2172" i="6"/>
  <c r="AR2172" i="6"/>
  <c r="AM2172" i="6"/>
  <c r="AQ2173" i="6"/>
  <c r="AO2173" i="6"/>
  <c r="AN2173" i="6"/>
  <c r="AP2173" i="6"/>
  <c r="AK2173" i="6"/>
  <c r="AL2173" i="6"/>
  <c r="AR2173" i="6"/>
  <c r="AM2173" i="6"/>
  <c r="AQ2174" i="6"/>
  <c r="AO2174" i="6"/>
  <c r="AN2174" i="6"/>
  <c r="AP2174" i="6"/>
  <c r="AK2174" i="6"/>
  <c r="AL2174" i="6"/>
  <c r="AR2174" i="6"/>
  <c r="AM2174" i="6"/>
  <c r="AQ2175" i="6"/>
  <c r="AO2175" i="6"/>
  <c r="AN2175" i="6"/>
  <c r="AP2175" i="6"/>
  <c r="AK2175" i="6"/>
  <c r="AL2175" i="6"/>
  <c r="AR2175" i="6"/>
  <c r="AM2175" i="6"/>
  <c r="AQ2176" i="6"/>
  <c r="AO2176" i="6"/>
  <c r="AN2176" i="6"/>
  <c r="AP2176" i="6"/>
  <c r="AK2176" i="6"/>
  <c r="AL2176" i="6"/>
  <c r="AR2176" i="6"/>
  <c r="AM2176" i="6"/>
  <c r="AQ2177" i="6"/>
  <c r="AO2177" i="6"/>
  <c r="AN2177" i="6"/>
  <c r="AP2177" i="6"/>
  <c r="AK2177" i="6"/>
  <c r="AL2177" i="6"/>
  <c r="AR2177" i="6"/>
  <c r="AM2177" i="6"/>
  <c r="AQ2178" i="6"/>
  <c r="AO2178" i="6"/>
  <c r="AN2178" i="6"/>
  <c r="AP2178" i="6"/>
  <c r="AK2178" i="6"/>
  <c r="AL2178" i="6"/>
  <c r="AR2178" i="6"/>
  <c r="AM2178" i="6"/>
  <c r="AQ2179" i="6"/>
  <c r="AO2179" i="6"/>
  <c r="AN2179" i="6"/>
  <c r="AP2179" i="6"/>
  <c r="AK2179" i="6"/>
  <c r="AL2179" i="6"/>
  <c r="AR2179" i="6"/>
  <c r="AM2179" i="6"/>
  <c r="AQ2180" i="6"/>
  <c r="AO2180" i="6"/>
  <c r="AN2180" i="6"/>
  <c r="AP2180" i="6"/>
  <c r="AK2180" i="6"/>
  <c r="AL2180" i="6"/>
  <c r="AR2180" i="6"/>
  <c r="AM2180" i="6"/>
  <c r="AQ2181" i="6"/>
  <c r="AO2181" i="6"/>
  <c r="AN2181" i="6"/>
  <c r="AP2181" i="6"/>
  <c r="AK2181" i="6"/>
  <c r="AL2181" i="6"/>
  <c r="AR2181" i="6"/>
  <c r="AM2181" i="6"/>
  <c r="AQ2182" i="6"/>
  <c r="AO2182" i="6"/>
  <c r="AN2182" i="6"/>
  <c r="AP2182" i="6"/>
  <c r="AK2182" i="6"/>
  <c r="AL2182" i="6"/>
  <c r="AR2182" i="6"/>
  <c r="AM2182" i="6"/>
  <c r="AQ2183" i="6"/>
  <c r="AO2183" i="6"/>
  <c r="AN2183" i="6"/>
  <c r="AP2183" i="6"/>
  <c r="AK2183" i="6"/>
  <c r="AL2183" i="6"/>
  <c r="AR2183" i="6"/>
  <c r="AM2183" i="6"/>
  <c r="AQ2184" i="6"/>
  <c r="AO2184" i="6"/>
  <c r="AN2184" i="6"/>
  <c r="AP2184" i="6"/>
  <c r="AK2184" i="6"/>
  <c r="AL2184" i="6"/>
  <c r="AR2184" i="6"/>
  <c r="AM2184" i="6"/>
  <c r="AQ2185" i="6"/>
  <c r="AO2185" i="6"/>
  <c r="AN2185" i="6"/>
  <c r="AP2185" i="6"/>
  <c r="AK2185" i="6"/>
  <c r="AL2185" i="6"/>
  <c r="AR2185" i="6"/>
  <c r="AM2185" i="6"/>
  <c r="AQ2186" i="6"/>
  <c r="AO2186" i="6"/>
  <c r="AN2186" i="6"/>
  <c r="AP2186" i="6"/>
  <c r="AK2186" i="6"/>
  <c r="AL2186" i="6"/>
  <c r="AR2186" i="6"/>
  <c r="AM2186" i="6"/>
  <c r="AQ2187" i="6"/>
  <c r="AO2187" i="6"/>
  <c r="AN2187" i="6"/>
  <c r="AP2187" i="6"/>
  <c r="AK2187" i="6"/>
  <c r="AL2187" i="6"/>
  <c r="AR2187" i="6"/>
  <c r="AM2187" i="6"/>
  <c r="AQ2188" i="6"/>
  <c r="AO2188" i="6"/>
  <c r="AN2188" i="6"/>
  <c r="AP2188" i="6"/>
  <c r="AK2188" i="6"/>
  <c r="AL2188" i="6"/>
  <c r="AR2188" i="6"/>
  <c r="AM2188" i="6"/>
  <c r="AQ2189" i="6"/>
  <c r="AO2189" i="6"/>
  <c r="AN2189" i="6"/>
  <c r="AP2189" i="6"/>
  <c r="AK2189" i="6"/>
  <c r="AL2189" i="6"/>
  <c r="AR2189" i="6"/>
  <c r="AM2189" i="6"/>
  <c r="AQ2190" i="6"/>
  <c r="AO2190" i="6"/>
  <c r="AN2190" i="6"/>
  <c r="AP2190" i="6"/>
  <c r="AK2190" i="6"/>
  <c r="AL2190" i="6"/>
  <c r="AR2190" i="6"/>
  <c r="AM2190" i="6"/>
  <c r="AQ2191" i="6"/>
  <c r="AO2191" i="6"/>
  <c r="AN2191" i="6"/>
  <c r="AP2191" i="6"/>
  <c r="AK2191" i="6"/>
  <c r="AL2191" i="6"/>
  <c r="AR2191" i="6"/>
  <c r="AM2191" i="6"/>
  <c r="AQ2192" i="6"/>
  <c r="AO2192" i="6"/>
  <c r="AN2192" i="6"/>
  <c r="AP2192" i="6"/>
  <c r="AK2192" i="6"/>
  <c r="AL2192" i="6"/>
  <c r="AR2192" i="6"/>
  <c r="AM2192" i="6"/>
  <c r="AQ2193" i="6"/>
  <c r="AO2193" i="6"/>
  <c r="AN2193" i="6"/>
  <c r="AP2193" i="6"/>
  <c r="AK2193" i="6"/>
  <c r="AL2193" i="6"/>
  <c r="AR2193" i="6"/>
  <c r="AM2193" i="6"/>
  <c r="AQ2194" i="6"/>
  <c r="AO2194" i="6"/>
  <c r="AN2194" i="6"/>
  <c r="AP2194" i="6"/>
  <c r="AK2194" i="6"/>
  <c r="AL2194" i="6"/>
  <c r="AR2194" i="6"/>
  <c r="AM2194" i="6"/>
  <c r="AQ2195" i="6"/>
  <c r="AO2195" i="6"/>
  <c r="AN2195" i="6"/>
  <c r="AP2195" i="6"/>
  <c r="AK2195" i="6"/>
  <c r="AL2195" i="6"/>
  <c r="AR2195" i="6"/>
  <c r="AM2195" i="6"/>
  <c r="AQ2196" i="6"/>
  <c r="AO2196" i="6"/>
  <c r="AN2196" i="6"/>
  <c r="AP2196" i="6"/>
  <c r="AK2196" i="6"/>
  <c r="AL2196" i="6"/>
  <c r="AR2196" i="6"/>
  <c r="AM2196" i="6"/>
  <c r="AQ2197" i="6"/>
  <c r="AO2197" i="6"/>
  <c r="AN2197" i="6"/>
  <c r="AP2197" i="6"/>
  <c r="AK2197" i="6"/>
  <c r="AL2197" i="6"/>
  <c r="AR2197" i="6"/>
  <c r="AM2197" i="6"/>
  <c r="AQ2198" i="6"/>
  <c r="AO2198" i="6"/>
  <c r="AN2198" i="6"/>
  <c r="AP2198" i="6"/>
  <c r="AK2198" i="6"/>
  <c r="AL2198" i="6"/>
  <c r="AR2198" i="6"/>
  <c r="AM2198" i="6"/>
  <c r="AQ2199" i="6"/>
  <c r="AO2199" i="6"/>
  <c r="AN2199" i="6"/>
  <c r="AP2199" i="6"/>
  <c r="AK2199" i="6"/>
  <c r="AL2199" i="6"/>
  <c r="AR2199" i="6"/>
  <c r="AM2199" i="6"/>
  <c r="AQ2200" i="6"/>
  <c r="AO2200" i="6"/>
  <c r="AN2200" i="6"/>
  <c r="AP2200" i="6"/>
  <c r="AK2200" i="6"/>
  <c r="AL2200" i="6"/>
  <c r="AR2200" i="6"/>
  <c r="AM2200" i="6"/>
  <c r="AQ2201" i="6"/>
  <c r="AO2201" i="6"/>
  <c r="AN2201" i="6"/>
  <c r="AP2201" i="6"/>
  <c r="AK2201" i="6"/>
  <c r="AL2201" i="6"/>
  <c r="AR2201" i="6"/>
  <c r="AM2201" i="6"/>
  <c r="AQ2202" i="6"/>
  <c r="AO2202" i="6"/>
  <c r="AN2202" i="6"/>
  <c r="AP2202" i="6"/>
  <c r="AK2202" i="6"/>
  <c r="AL2202" i="6"/>
  <c r="AR2202" i="6"/>
  <c r="AM2202" i="6"/>
  <c r="AQ2203" i="6"/>
  <c r="AO2203" i="6"/>
  <c r="AN2203" i="6"/>
  <c r="AP2203" i="6"/>
  <c r="AK2203" i="6"/>
  <c r="AL2203" i="6"/>
  <c r="AR2203" i="6"/>
  <c r="AM2203" i="6"/>
  <c r="AQ2204" i="6"/>
  <c r="AO2204" i="6"/>
  <c r="AN2204" i="6"/>
  <c r="AP2204" i="6"/>
  <c r="AK2204" i="6"/>
  <c r="AL2204" i="6"/>
  <c r="AR2204" i="6"/>
  <c r="AM2204" i="6"/>
  <c r="AQ2205" i="6"/>
  <c r="AO2205" i="6"/>
  <c r="AN2205" i="6"/>
  <c r="AP2205" i="6"/>
  <c r="AK2205" i="6"/>
  <c r="AL2205" i="6"/>
  <c r="AR2205" i="6"/>
  <c r="AM2205" i="6"/>
  <c r="AQ2206" i="6"/>
  <c r="AO2206" i="6"/>
  <c r="AN2206" i="6"/>
  <c r="AP2206" i="6"/>
  <c r="AK2206" i="6"/>
  <c r="AL2206" i="6"/>
  <c r="AR2206" i="6"/>
  <c r="AM2206" i="6"/>
  <c r="AQ2207" i="6"/>
  <c r="AO2207" i="6"/>
  <c r="AN2207" i="6"/>
  <c r="AP2207" i="6"/>
  <c r="AK2207" i="6"/>
  <c r="AL2207" i="6"/>
  <c r="AR2207" i="6"/>
  <c r="AM2207" i="6"/>
  <c r="AQ2208" i="6"/>
  <c r="AO2208" i="6"/>
  <c r="AN2208" i="6"/>
  <c r="AP2208" i="6"/>
  <c r="AK2208" i="6"/>
  <c r="AL2208" i="6"/>
  <c r="AR2208" i="6"/>
  <c r="AM2208" i="6"/>
  <c r="AQ2209" i="6"/>
  <c r="AO2209" i="6"/>
  <c r="AN2209" i="6"/>
  <c r="AP2209" i="6"/>
  <c r="AK2209" i="6"/>
  <c r="AL2209" i="6"/>
  <c r="AR2209" i="6"/>
  <c r="AM2209" i="6"/>
  <c r="AQ2210" i="6"/>
  <c r="AO2210" i="6"/>
  <c r="AN2210" i="6"/>
  <c r="AP2210" i="6"/>
  <c r="AK2210" i="6"/>
  <c r="AL2210" i="6"/>
  <c r="AR2210" i="6"/>
  <c r="AM2210" i="6"/>
  <c r="AQ2211" i="6"/>
  <c r="AO2211" i="6"/>
  <c r="AN2211" i="6"/>
  <c r="AP2211" i="6"/>
  <c r="AK2211" i="6"/>
  <c r="AL2211" i="6"/>
  <c r="AR2211" i="6"/>
  <c r="AM2211" i="6"/>
  <c r="AQ2212" i="6"/>
  <c r="AO2212" i="6"/>
  <c r="AN2212" i="6"/>
  <c r="AP2212" i="6"/>
  <c r="AK2212" i="6"/>
  <c r="AL2212" i="6"/>
  <c r="AR2212" i="6"/>
  <c r="AM2212" i="6"/>
  <c r="AQ2213" i="6"/>
  <c r="AO2213" i="6"/>
  <c r="AN2213" i="6"/>
  <c r="AP2213" i="6"/>
  <c r="AK2213" i="6"/>
  <c r="AL2213" i="6"/>
  <c r="AR2213" i="6"/>
  <c r="AM2213" i="6"/>
  <c r="AQ2214" i="6"/>
  <c r="AO2214" i="6"/>
  <c r="AN2214" i="6"/>
  <c r="AP2214" i="6"/>
  <c r="AK2214" i="6"/>
  <c r="AL2214" i="6"/>
  <c r="AR2214" i="6"/>
  <c r="AM2214" i="6"/>
  <c r="AQ2215" i="6"/>
  <c r="AO2215" i="6"/>
  <c r="AN2215" i="6"/>
  <c r="AP2215" i="6"/>
  <c r="AK2215" i="6"/>
  <c r="AL2215" i="6"/>
  <c r="AR2215" i="6"/>
  <c r="AM2215" i="6"/>
  <c r="AQ2216" i="6"/>
  <c r="AO2216" i="6"/>
  <c r="AN2216" i="6"/>
  <c r="AP2216" i="6"/>
  <c r="AK2216" i="6"/>
  <c r="AL2216" i="6"/>
  <c r="AR2216" i="6"/>
  <c r="AM2216" i="6"/>
  <c r="AQ2217" i="6"/>
  <c r="AO2217" i="6"/>
  <c r="AN2217" i="6"/>
  <c r="AP2217" i="6"/>
  <c r="AK2217" i="6"/>
  <c r="AL2217" i="6"/>
  <c r="AR2217" i="6"/>
  <c r="AM2217" i="6"/>
  <c r="AQ2218" i="6"/>
  <c r="AO2218" i="6"/>
  <c r="AN2218" i="6"/>
  <c r="AP2218" i="6"/>
  <c r="AK2218" i="6"/>
  <c r="AL2218" i="6"/>
  <c r="AR2218" i="6"/>
  <c r="AM2218" i="6"/>
  <c r="AQ2219" i="6"/>
  <c r="AO2219" i="6"/>
  <c r="AN2219" i="6"/>
  <c r="AP2219" i="6"/>
  <c r="AK2219" i="6"/>
  <c r="AL2219" i="6"/>
  <c r="AR2219" i="6"/>
  <c r="AM2219" i="6"/>
  <c r="AQ2220" i="6"/>
  <c r="AO2220" i="6"/>
  <c r="AN2220" i="6"/>
  <c r="AP2220" i="6"/>
  <c r="AK2220" i="6"/>
  <c r="AL2220" i="6"/>
  <c r="AR2220" i="6"/>
  <c r="AM2220" i="6"/>
  <c r="AQ2221" i="6"/>
  <c r="AO2221" i="6"/>
  <c r="AN2221" i="6"/>
  <c r="AP2221" i="6"/>
  <c r="AK2221" i="6"/>
  <c r="AL2221" i="6"/>
  <c r="AR2221" i="6"/>
  <c r="AM2221" i="6"/>
  <c r="AQ2222" i="6"/>
  <c r="AO2222" i="6"/>
  <c r="AN2222" i="6"/>
  <c r="AP2222" i="6"/>
  <c r="AK2222" i="6"/>
  <c r="AL2222" i="6"/>
  <c r="AR2222" i="6"/>
  <c r="AM2222" i="6"/>
  <c r="AQ2223" i="6"/>
  <c r="AO2223" i="6"/>
  <c r="AN2223" i="6"/>
  <c r="AP2223" i="6"/>
  <c r="AK2223" i="6"/>
  <c r="AL2223" i="6"/>
  <c r="AR2223" i="6"/>
  <c r="AM2223" i="6"/>
  <c r="AQ2224" i="6"/>
  <c r="AO2224" i="6"/>
  <c r="AN2224" i="6"/>
  <c r="AP2224" i="6"/>
  <c r="AK2224" i="6"/>
  <c r="AL2224" i="6"/>
  <c r="AR2224" i="6"/>
  <c r="AM2224" i="6"/>
  <c r="AQ2225" i="6"/>
  <c r="AO2225" i="6"/>
  <c r="AN2225" i="6"/>
  <c r="AP2225" i="6"/>
  <c r="AK2225" i="6"/>
  <c r="AL2225" i="6"/>
  <c r="AR2225" i="6"/>
  <c r="AM2225" i="6"/>
  <c r="AQ2226" i="6"/>
  <c r="AO2226" i="6"/>
  <c r="AN2226" i="6"/>
  <c r="AP2226" i="6"/>
  <c r="AK2226" i="6"/>
  <c r="AL2226" i="6"/>
  <c r="AR2226" i="6"/>
  <c r="AM2226" i="6"/>
  <c r="AQ2227" i="6"/>
  <c r="AO2227" i="6"/>
  <c r="AN2227" i="6"/>
  <c r="AP2227" i="6"/>
  <c r="AK2227" i="6"/>
  <c r="AL2227" i="6"/>
  <c r="AR2227" i="6"/>
  <c r="AM2227" i="6"/>
  <c r="AQ2228" i="6"/>
  <c r="AO2228" i="6"/>
  <c r="AN2228" i="6"/>
  <c r="AP2228" i="6"/>
  <c r="AK2228" i="6"/>
  <c r="AL2228" i="6"/>
  <c r="AR2228" i="6"/>
  <c r="AM2228" i="6"/>
  <c r="AQ2229" i="6"/>
  <c r="AO2229" i="6"/>
  <c r="AN2229" i="6"/>
  <c r="AP2229" i="6"/>
  <c r="AK2229" i="6"/>
  <c r="AL2229" i="6"/>
  <c r="AR2229" i="6"/>
  <c r="AM2229" i="6"/>
  <c r="AQ2230" i="6"/>
  <c r="AO2230" i="6"/>
  <c r="AN2230" i="6"/>
  <c r="AP2230" i="6"/>
  <c r="AK2230" i="6"/>
  <c r="AL2230" i="6"/>
  <c r="AR2230" i="6"/>
  <c r="AM2230" i="6"/>
  <c r="AQ2231" i="6"/>
  <c r="AO2231" i="6"/>
  <c r="AN2231" i="6"/>
  <c r="AP2231" i="6"/>
  <c r="AK2231" i="6"/>
  <c r="AL2231" i="6"/>
  <c r="AR2231" i="6"/>
  <c r="AM2231" i="6"/>
  <c r="AQ2232" i="6"/>
  <c r="AO2232" i="6"/>
  <c r="AN2232" i="6"/>
  <c r="AP2232" i="6"/>
  <c r="AK2232" i="6"/>
  <c r="AL2232" i="6"/>
  <c r="AR2232" i="6"/>
  <c r="AM2232" i="6"/>
  <c r="AQ2233" i="6"/>
  <c r="AO2233" i="6"/>
  <c r="AN2233" i="6"/>
  <c r="AP2233" i="6"/>
  <c r="AK2233" i="6"/>
  <c r="AL2233" i="6"/>
  <c r="AR2233" i="6"/>
  <c r="AM2233" i="6"/>
  <c r="AQ2234" i="6"/>
  <c r="AO2234" i="6"/>
  <c r="AN2234" i="6"/>
  <c r="AP2234" i="6"/>
  <c r="AK2234" i="6"/>
  <c r="AL2234" i="6"/>
  <c r="AR2234" i="6"/>
  <c r="AM2234" i="6"/>
  <c r="AQ2235" i="6"/>
  <c r="AO2235" i="6"/>
  <c r="AN2235" i="6"/>
  <c r="AP2235" i="6"/>
  <c r="AK2235" i="6"/>
  <c r="AL2235" i="6"/>
  <c r="AR2235" i="6"/>
  <c r="AM2235" i="6"/>
  <c r="AQ2236" i="6"/>
  <c r="AO2236" i="6"/>
  <c r="AN2236" i="6"/>
  <c r="AP2236" i="6"/>
  <c r="AK2236" i="6"/>
  <c r="AL2236" i="6"/>
  <c r="AR2236" i="6"/>
  <c r="AM2236" i="6"/>
  <c r="AQ2237" i="6"/>
  <c r="AO2237" i="6"/>
  <c r="AN2237" i="6"/>
  <c r="AP2237" i="6"/>
  <c r="AK2237" i="6"/>
  <c r="AL2237" i="6"/>
  <c r="AR2237" i="6"/>
  <c r="AM2237" i="6"/>
  <c r="AQ2238" i="6"/>
  <c r="AO2238" i="6"/>
  <c r="AN2238" i="6"/>
  <c r="AP2238" i="6"/>
  <c r="AK2238" i="6"/>
  <c r="AL2238" i="6"/>
  <c r="AR2238" i="6"/>
  <c r="AM2238" i="6"/>
  <c r="AQ2239" i="6"/>
  <c r="AO2239" i="6"/>
  <c r="AN2239" i="6"/>
  <c r="AP2239" i="6"/>
  <c r="AK2239" i="6"/>
  <c r="AL2239" i="6"/>
  <c r="AR2239" i="6"/>
  <c r="AM2239" i="6"/>
  <c r="AQ2240" i="6"/>
  <c r="AO2240" i="6"/>
  <c r="AN2240" i="6"/>
  <c r="AP2240" i="6"/>
  <c r="AK2240" i="6"/>
  <c r="AL2240" i="6"/>
  <c r="AR2240" i="6"/>
  <c r="AM2240" i="6"/>
  <c r="AQ2241" i="6"/>
  <c r="AO2241" i="6"/>
  <c r="AN2241" i="6"/>
  <c r="AP2241" i="6"/>
  <c r="AK2241" i="6"/>
  <c r="AL2241" i="6"/>
  <c r="AR2241" i="6"/>
  <c r="AM2241" i="6"/>
  <c r="AQ2242" i="6"/>
  <c r="AO2242" i="6"/>
  <c r="AN2242" i="6"/>
  <c r="AP2242" i="6"/>
  <c r="AK2242" i="6"/>
  <c r="AL2242" i="6"/>
  <c r="AR2242" i="6"/>
  <c r="AM2242" i="6"/>
  <c r="AQ2243" i="6"/>
  <c r="AO2243" i="6"/>
  <c r="AN2243" i="6"/>
  <c r="AP2243" i="6"/>
  <c r="AK2243" i="6"/>
  <c r="AL2243" i="6"/>
  <c r="AR2243" i="6"/>
  <c r="AM2243" i="6"/>
  <c r="AQ2244" i="6"/>
  <c r="AO2244" i="6"/>
  <c r="AN2244" i="6"/>
  <c r="AP2244" i="6"/>
  <c r="AK2244" i="6"/>
  <c r="AL2244" i="6"/>
  <c r="AR2244" i="6"/>
  <c r="AM2244" i="6"/>
  <c r="AQ2245" i="6"/>
  <c r="AO2245" i="6"/>
  <c r="AN2245" i="6"/>
  <c r="AP2245" i="6"/>
  <c r="AK2245" i="6"/>
  <c r="AL2245" i="6"/>
  <c r="AR2245" i="6"/>
  <c r="AM2245" i="6"/>
  <c r="AQ2246" i="6"/>
  <c r="AO2246" i="6"/>
  <c r="AN2246" i="6"/>
  <c r="AP2246" i="6"/>
  <c r="AK2246" i="6"/>
  <c r="AL2246" i="6"/>
  <c r="AR2246" i="6"/>
  <c r="AM2246" i="6"/>
  <c r="AQ2247" i="6"/>
  <c r="AO2247" i="6"/>
  <c r="AN2247" i="6"/>
  <c r="AP2247" i="6"/>
  <c r="AK2247" i="6"/>
  <c r="AL2247" i="6"/>
  <c r="AR2247" i="6"/>
  <c r="AM2247" i="6"/>
  <c r="AQ2248" i="6"/>
  <c r="AO2248" i="6"/>
  <c r="AN2248" i="6"/>
  <c r="AP2248" i="6"/>
  <c r="AK2248" i="6"/>
  <c r="AL2248" i="6"/>
  <c r="AR2248" i="6"/>
  <c r="AM2248" i="6"/>
  <c r="AQ2249" i="6"/>
  <c r="AO2249" i="6"/>
  <c r="AN2249" i="6"/>
  <c r="AP2249" i="6"/>
  <c r="AK2249" i="6"/>
  <c r="AL2249" i="6"/>
  <c r="AR2249" i="6"/>
  <c r="AM2249" i="6"/>
  <c r="AQ2250" i="6"/>
  <c r="AO2250" i="6"/>
  <c r="AN2250" i="6"/>
  <c r="AP2250" i="6"/>
  <c r="AK2250" i="6"/>
  <c r="AL2250" i="6"/>
  <c r="AR2250" i="6"/>
  <c r="AM2250" i="6"/>
  <c r="AQ2251" i="6"/>
  <c r="AO2251" i="6"/>
  <c r="AN2251" i="6"/>
  <c r="AP2251" i="6"/>
  <c r="AK2251" i="6"/>
  <c r="AL2251" i="6"/>
  <c r="AR2251" i="6"/>
  <c r="AM2251" i="6"/>
  <c r="AQ2252" i="6"/>
  <c r="AO2252" i="6"/>
  <c r="AN2252" i="6"/>
  <c r="AP2252" i="6"/>
  <c r="AK2252" i="6"/>
  <c r="AL2252" i="6"/>
  <c r="AR2252" i="6"/>
  <c r="AM2252" i="6"/>
  <c r="AQ2253" i="6"/>
  <c r="AO2253" i="6"/>
  <c r="AN2253" i="6"/>
  <c r="AP2253" i="6"/>
  <c r="AK2253" i="6"/>
  <c r="AL2253" i="6"/>
  <c r="AR2253" i="6"/>
  <c r="AM2253" i="6"/>
  <c r="AQ2254" i="6"/>
  <c r="AO2254" i="6"/>
  <c r="AN2254" i="6"/>
  <c r="AP2254" i="6"/>
  <c r="AK2254" i="6"/>
  <c r="AL2254" i="6"/>
  <c r="AR2254" i="6"/>
  <c r="AM2254" i="6"/>
  <c r="AQ2255" i="6"/>
  <c r="AO2255" i="6"/>
  <c r="AN2255" i="6"/>
  <c r="AP2255" i="6"/>
  <c r="AK2255" i="6"/>
  <c r="AL2255" i="6"/>
  <c r="AR2255" i="6"/>
  <c r="AM2255" i="6"/>
  <c r="AQ2256" i="6"/>
  <c r="AO2256" i="6"/>
  <c r="AN2256" i="6"/>
  <c r="AP2256" i="6"/>
  <c r="AK2256" i="6"/>
  <c r="AL2256" i="6"/>
  <c r="AR2256" i="6"/>
  <c r="AM2256" i="6"/>
  <c r="AQ2257" i="6"/>
  <c r="AO2257" i="6"/>
  <c r="AN2257" i="6"/>
  <c r="AP2257" i="6"/>
  <c r="AK2257" i="6"/>
  <c r="AL2257" i="6"/>
  <c r="AR2257" i="6"/>
  <c r="AM2257" i="6"/>
  <c r="AQ2258" i="6"/>
  <c r="AO2258" i="6"/>
  <c r="AN2258" i="6"/>
  <c r="AP2258" i="6"/>
  <c r="AK2258" i="6"/>
  <c r="AL2258" i="6"/>
  <c r="AR2258" i="6"/>
  <c r="AM2258" i="6"/>
  <c r="AQ2259" i="6"/>
  <c r="AO2259" i="6"/>
  <c r="AN2259" i="6"/>
  <c r="AP2259" i="6"/>
  <c r="AK2259" i="6"/>
  <c r="AL2259" i="6"/>
  <c r="AR2259" i="6"/>
  <c r="AM2259" i="6"/>
  <c r="AQ2260" i="6"/>
  <c r="AO2260" i="6"/>
  <c r="AN2260" i="6"/>
  <c r="AP2260" i="6"/>
  <c r="AK2260" i="6"/>
  <c r="AL2260" i="6"/>
  <c r="AR2260" i="6"/>
  <c r="AM2260" i="6"/>
  <c r="AQ2261" i="6"/>
  <c r="AO2261" i="6"/>
  <c r="AN2261" i="6"/>
  <c r="AP2261" i="6"/>
  <c r="AK2261" i="6"/>
  <c r="AL2261" i="6"/>
  <c r="AR2261" i="6"/>
  <c r="AM2261" i="6"/>
  <c r="AQ2262" i="6"/>
  <c r="AO2262" i="6"/>
  <c r="AN2262" i="6"/>
  <c r="AP2262" i="6"/>
  <c r="AK2262" i="6"/>
  <c r="AL2262" i="6"/>
  <c r="AR2262" i="6"/>
  <c r="AM2262" i="6"/>
  <c r="AQ2263" i="6"/>
  <c r="AO2263" i="6"/>
  <c r="AN2263" i="6"/>
  <c r="AP2263" i="6"/>
  <c r="AK2263" i="6"/>
  <c r="AL2263" i="6"/>
  <c r="AR2263" i="6"/>
  <c r="AM2263" i="6"/>
  <c r="AQ2264" i="6"/>
  <c r="AO2264" i="6"/>
  <c r="AN2264" i="6"/>
  <c r="AP2264" i="6"/>
  <c r="AK2264" i="6"/>
  <c r="AL2264" i="6"/>
  <c r="AR2264" i="6"/>
  <c r="AM2264" i="6"/>
  <c r="AQ2265" i="6"/>
  <c r="AO2265" i="6"/>
  <c r="AN2265" i="6"/>
  <c r="AP2265" i="6"/>
  <c r="AK2265" i="6"/>
  <c r="AL2265" i="6"/>
  <c r="AR2265" i="6"/>
  <c r="AM2265" i="6"/>
  <c r="AQ2266" i="6"/>
  <c r="AO2266" i="6"/>
  <c r="AN2266" i="6"/>
  <c r="AP2266" i="6"/>
  <c r="AK2266" i="6"/>
  <c r="AL2266" i="6"/>
  <c r="AR2266" i="6"/>
  <c r="AM2266" i="6"/>
  <c r="AQ2267" i="6"/>
  <c r="AO2267" i="6"/>
  <c r="AN2267" i="6"/>
  <c r="AP2267" i="6"/>
  <c r="AK2267" i="6"/>
  <c r="AL2267" i="6"/>
  <c r="AR2267" i="6"/>
  <c r="AM2267" i="6"/>
  <c r="AQ2268" i="6"/>
  <c r="AO2268" i="6"/>
  <c r="AN2268" i="6"/>
  <c r="AP2268" i="6"/>
  <c r="AK2268" i="6"/>
  <c r="AL2268" i="6"/>
  <c r="AR2268" i="6"/>
  <c r="AM2268" i="6"/>
  <c r="AQ2269" i="6"/>
  <c r="AO2269" i="6"/>
  <c r="AN2269" i="6"/>
  <c r="AP2269" i="6"/>
  <c r="AK2269" i="6"/>
  <c r="AL2269" i="6"/>
  <c r="AR2269" i="6"/>
  <c r="AM2269" i="6"/>
  <c r="AQ2270" i="6"/>
  <c r="AO2270" i="6"/>
  <c r="AN2270" i="6"/>
  <c r="AP2270" i="6"/>
  <c r="AK2270" i="6"/>
  <c r="AL2270" i="6"/>
  <c r="AR2270" i="6"/>
  <c r="AM2270" i="6"/>
  <c r="AQ2271" i="6"/>
  <c r="AO2271" i="6"/>
  <c r="AN2271" i="6"/>
  <c r="AP2271" i="6"/>
  <c r="AK2271" i="6"/>
  <c r="AL2271" i="6"/>
  <c r="AR2271" i="6"/>
  <c r="AM2271" i="6"/>
  <c r="AQ2272" i="6"/>
  <c r="AO2272" i="6"/>
  <c r="AN2272" i="6"/>
  <c r="AP2272" i="6"/>
  <c r="AK2272" i="6"/>
  <c r="AL2272" i="6"/>
  <c r="AR2272" i="6"/>
  <c r="AM2272" i="6"/>
  <c r="AQ2273" i="6"/>
  <c r="AO2273" i="6"/>
  <c r="AN2273" i="6"/>
  <c r="AP2273" i="6"/>
  <c r="AK2273" i="6"/>
  <c r="AL2273" i="6"/>
  <c r="AR2273" i="6"/>
  <c r="AM2273" i="6"/>
  <c r="AQ2274" i="6"/>
  <c r="AO2274" i="6"/>
  <c r="AN2274" i="6"/>
  <c r="AP2274" i="6"/>
  <c r="AK2274" i="6"/>
  <c r="AL2274" i="6"/>
  <c r="AR2274" i="6"/>
  <c r="AM2274" i="6"/>
  <c r="AQ2275" i="6"/>
  <c r="AO2275" i="6"/>
  <c r="AN2275" i="6"/>
  <c r="AP2275" i="6"/>
  <c r="AK2275" i="6"/>
  <c r="AL2275" i="6"/>
  <c r="AR2275" i="6"/>
  <c r="AM2275" i="6"/>
  <c r="AQ2276" i="6"/>
  <c r="AO2276" i="6"/>
  <c r="AN2276" i="6"/>
  <c r="AP2276" i="6"/>
  <c r="AK2276" i="6"/>
  <c r="AL2276" i="6"/>
  <c r="AR2276" i="6"/>
  <c r="AM2276" i="6"/>
  <c r="AQ2277" i="6"/>
  <c r="AO2277" i="6"/>
  <c r="AN2277" i="6"/>
  <c r="AP2277" i="6"/>
  <c r="AK2277" i="6"/>
  <c r="AL2277" i="6"/>
  <c r="AR2277" i="6"/>
  <c r="AM2277" i="6"/>
  <c r="AQ2278" i="6"/>
  <c r="AO2278" i="6"/>
  <c r="AN2278" i="6"/>
  <c r="AP2278" i="6"/>
  <c r="AK2278" i="6"/>
  <c r="AL2278" i="6"/>
  <c r="AR2278" i="6"/>
  <c r="AM2278" i="6"/>
  <c r="AQ2279" i="6"/>
  <c r="AO2279" i="6"/>
  <c r="AN2279" i="6"/>
  <c r="AP2279" i="6"/>
  <c r="AK2279" i="6"/>
  <c r="AL2279" i="6"/>
  <c r="AR2279" i="6"/>
  <c r="AM2279" i="6"/>
  <c r="AQ2280" i="6"/>
  <c r="AO2280" i="6"/>
  <c r="AN2280" i="6"/>
  <c r="AP2280" i="6"/>
  <c r="AK2280" i="6"/>
  <c r="AL2280" i="6"/>
  <c r="AR2280" i="6"/>
  <c r="AM2280" i="6"/>
  <c r="AQ2281" i="6"/>
  <c r="AO2281" i="6"/>
  <c r="AN2281" i="6"/>
  <c r="AP2281" i="6"/>
  <c r="AK2281" i="6"/>
  <c r="AL2281" i="6"/>
  <c r="AR2281" i="6"/>
  <c r="AM2281" i="6"/>
  <c r="AQ2282" i="6"/>
  <c r="AO2282" i="6"/>
  <c r="AN2282" i="6"/>
  <c r="AP2282" i="6"/>
  <c r="AK2282" i="6"/>
  <c r="AL2282" i="6"/>
  <c r="AR2282" i="6"/>
  <c r="AM2282" i="6"/>
  <c r="AQ2283" i="6"/>
  <c r="AO2283" i="6"/>
  <c r="AN2283" i="6"/>
  <c r="AP2283" i="6"/>
  <c r="AK2283" i="6"/>
  <c r="AL2283" i="6"/>
  <c r="AR2283" i="6"/>
  <c r="AM2283" i="6"/>
  <c r="AQ2284" i="6"/>
  <c r="AO2284" i="6"/>
  <c r="AN2284" i="6"/>
  <c r="AP2284" i="6"/>
  <c r="AK2284" i="6"/>
  <c r="AL2284" i="6"/>
  <c r="AR2284" i="6"/>
  <c r="AM2284" i="6"/>
  <c r="AQ2285" i="6"/>
  <c r="AO2285" i="6"/>
  <c r="AN2285" i="6"/>
  <c r="AP2285" i="6"/>
  <c r="AK2285" i="6"/>
  <c r="AL2285" i="6"/>
  <c r="AR2285" i="6"/>
  <c r="AM2285" i="6"/>
  <c r="AQ2286" i="6"/>
  <c r="AO2286" i="6"/>
  <c r="AN2286" i="6"/>
  <c r="AP2286" i="6"/>
  <c r="AK2286" i="6"/>
  <c r="AL2286" i="6"/>
  <c r="AR2286" i="6"/>
  <c r="AM2286" i="6"/>
  <c r="AQ2287" i="6"/>
  <c r="AO2287" i="6"/>
  <c r="AN2287" i="6"/>
  <c r="AP2287" i="6"/>
  <c r="AK2287" i="6"/>
  <c r="AL2287" i="6"/>
  <c r="AR2287" i="6"/>
  <c r="AM2287" i="6"/>
  <c r="AQ2288" i="6"/>
  <c r="AO2288" i="6"/>
  <c r="AN2288" i="6"/>
  <c r="AP2288" i="6"/>
  <c r="AK2288" i="6"/>
  <c r="AL2288" i="6"/>
  <c r="AR2288" i="6"/>
  <c r="AM2288" i="6"/>
  <c r="AQ2289" i="6"/>
  <c r="AO2289" i="6"/>
  <c r="AN2289" i="6"/>
  <c r="AP2289" i="6"/>
  <c r="AK2289" i="6"/>
  <c r="AL2289" i="6"/>
  <c r="AR2289" i="6"/>
  <c r="AM2289" i="6"/>
  <c r="AQ2290" i="6"/>
  <c r="AO2290" i="6"/>
  <c r="AN2290" i="6"/>
  <c r="AP2290" i="6"/>
  <c r="AK2290" i="6"/>
  <c r="AL2290" i="6"/>
  <c r="AR2290" i="6"/>
  <c r="AM2290" i="6"/>
  <c r="AQ2291" i="6"/>
  <c r="AO2291" i="6"/>
  <c r="AN2291" i="6"/>
  <c r="AP2291" i="6"/>
  <c r="AK2291" i="6"/>
  <c r="AL2291" i="6"/>
  <c r="AR2291" i="6"/>
  <c r="AM2291" i="6"/>
  <c r="AQ2292" i="6"/>
  <c r="AO2292" i="6"/>
  <c r="AN2292" i="6"/>
  <c r="AP2292" i="6"/>
  <c r="AK2292" i="6"/>
  <c r="AL2292" i="6"/>
  <c r="AR2292" i="6"/>
  <c r="AM2292" i="6"/>
  <c r="AQ2293" i="6"/>
  <c r="AO2293" i="6"/>
  <c r="AN2293" i="6"/>
  <c r="AP2293" i="6"/>
  <c r="AK2293" i="6"/>
  <c r="AL2293" i="6"/>
  <c r="AR2293" i="6"/>
  <c r="AM2293" i="6"/>
  <c r="AQ2294" i="6"/>
  <c r="AO2294" i="6"/>
  <c r="AN2294" i="6"/>
  <c r="AP2294" i="6"/>
  <c r="AK2294" i="6"/>
  <c r="AL2294" i="6"/>
  <c r="AR2294" i="6"/>
  <c r="AM2294" i="6"/>
  <c r="AQ2295" i="6"/>
  <c r="AO2295" i="6"/>
  <c r="AN2295" i="6"/>
  <c r="AP2295" i="6"/>
  <c r="AK2295" i="6"/>
  <c r="AL2295" i="6"/>
  <c r="AR2295" i="6"/>
  <c r="AM2295" i="6"/>
  <c r="AQ2296" i="6"/>
  <c r="AO2296" i="6"/>
  <c r="AN2296" i="6"/>
  <c r="AP2296" i="6"/>
  <c r="AK2296" i="6"/>
  <c r="AL2296" i="6"/>
  <c r="AR2296" i="6"/>
  <c r="AM2296" i="6"/>
  <c r="AQ2297" i="6"/>
  <c r="AO2297" i="6"/>
  <c r="AN2297" i="6"/>
  <c r="AP2297" i="6"/>
  <c r="AK2297" i="6"/>
  <c r="AL2297" i="6"/>
  <c r="AR2297" i="6"/>
  <c r="AM2297" i="6"/>
  <c r="AQ2298" i="6"/>
  <c r="AO2298" i="6"/>
  <c r="AN2298" i="6"/>
  <c r="AP2298" i="6"/>
  <c r="AK2298" i="6"/>
  <c r="AL2298" i="6"/>
  <c r="AR2298" i="6"/>
  <c r="AM2298" i="6"/>
  <c r="AQ2299" i="6"/>
  <c r="AO2299" i="6"/>
  <c r="AN2299" i="6"/>
  <c r="AP2299" i="6"/>
  <c r="AK2299" i="6"/>
  <c r="AL2299" i="6"/>
  <c r="AR2299" i="6"/>
  <c r="AM2299" i="6"/>
  <c r="AQ2300" i="6"/>
  <c r="AO2300" i="6"/>
  <c r="AN2300" i="6"/>
  <c r="AP2300" i="6"/>
  <c r="AK2300" i="6"/>
  <c r="AL2300" i="6"/>
  <c r="AR2300" i="6"/>
  <c r="AM2300" i="6"/>
  <c r="AQ2301" i="6"/>
  <c r="AO2301" i="6"/>
  <c r="AN2301" i="6"/>
  <c r="AP2301" i="6"/>
  <c r="AK2301" i="6"/>
  <c r="AL2301" i="6"/>
  <c r="AR2301" i="6"/>
  <c r="AM2301" i="6"/>
  <c r="AQ2302" i="6"/>
  <c r="AO2302" i="6"/>
  <c r="AN2302" i="6"/>
  <c r="AP2302" i="6"/>
  <c r="AK2302" i="6"/>
  <c r="AL2302" i="6"/>
  <c r="AR2302" i="6"/>
  <c r="AM2302" i="6"/>
  <c r="AQ2303" i="6"/>
  <c r="AO2303" i="6"/>
  <c r="AN2303" i="6"/>
  <c r="AP2303" i="6"/>
  <c r="AK2303" i="6"/>
  <c r="AL2303" i="6"/>
  <c r="AR2303" i="6"/>
  <c r="AM2303" i="6"/>
  <c r="AQ2304" i="6"/>
  <c r="AO2304" i="6"/>
  <c r="AN2304" i="6"/>
  <c r="AP2304" i="6"/>
  <c r="AK2304" i="6"/>
  <c r="AL2304" i="6"/>
  <c r="AR2304" i="6"/>
  <c r="AM2304" i="6"/>
  <c r="AQ2305" i="6"/>
  <c r="AO2305" i="6"/>
  <c r="AN2305" i="6"/>
  <c r="AP2305" i="6"/>
  <c r="AK2305" i="6"/>
  <c r="AL2305" i="6"/>
  <c r="AR2305" i="6"/>
  <c r="AM2305" i="6"/>
  <c r="AQ2306" i="6"/>
  <c r="AO2306" i="6"/>
  <c r="AN2306" i="6"/>
  <c r="AP2306" i="6"/>
  <c r="AK2306" i="6"/>
  <c r="AL2306" i="6"/>
  <c r="AR2306" i="6"/>
  <c r="AM2306" i="6"/>
  <c r="AQ2307" i="6"/>
  <c r="AO2307" i="6"/>
  <c r="AN2307" i="6"/>
  <c r="AP2307" i="6"/>
  <c r="AK2307" i="6"/>
  <c r="AL2307" i="6"/>
  <c r="AR2307" i="6"/>
  <c r="AM2307" i="6"/>
  <c r="AQ2308" i="6"/>
  <c r="AO2308" i="6"/>
  <c r="AN2308" i="6"/>
  <c r="AP2308" i="6"/>
  <c r="AK2308" i="6"/>
  <c r="AL2308" i="6"/>
  <c r="AR2308" i="6"/>
  <c r="AM2308" i="6"/>
  <c r="AQ2309" i="6"/>
  <c r="AO2309" i="6"/>
  <c r="AN2309" i="6"/>
  <c r="AP2309" i="6"/>
  <c r="AK2309" i="6"/>
  <c r="AL2309" i="6"/>
  <c r="AR2309" i="6"/>
  <c r="AM2309" i="6"/>
  <c r="AQ2310" i="6"/>
  <c r="AO2310" i="6"/>
  <c r="AN2310" i="6"/>
  <c r="AP2310" i="6"/>
  <c r="AK2310" i="6"/>
  <c r="AL2310" i="6"/>
  <c r="AR2310" i="6"/>
  <c r="AM2310" i="6"/>
  <c r="AQ2311" i="6"/>
  <c r="AO2311" i="6"/>
  <c r="AN2311" i="6"/>
  <c r="AP2311" i="6"/>
  <c r="AK2311" i="6"/>
  <c r="AL2311" i="6"/>
  <c r="AR2311" i="6"/>
  <c r="AM2311" i="6"/>
  <c r="AQ2312" i="6"/>
  <c r="AO2312" i="6"/>
  <c r="AN2312" i="6"/>
  <c r="AP2312" i="6"/>
  <c r="AK2312" i="6"/>
  <c r="AL2312" i="6"/>
  <c r="AR2312" i="6"/>
  <c r="AM2312" i="6"/>
  <c r="AQ2313" i="6"/>
  <c r="AO2313" i="6"/>
  <c r="AN2313" i="6"/>
  <c r="AP2313" i="6"/>
  <c r="AK2313" i="6"/>
  <c r="AL2313" i="6"/>
  <c r="AR2313" i="6"/>
  <c r="AM2313" i="6"/>
  <c r="AQ2314" i="6"/>
  <c r="AO2314" i="6"/>
  <c r="AN2314" i="6"/>
  <c r="AP2314" i="6"/>
  <c r="AK2314" i="6"/>
  <c r="AL2314" i="6"/>
  <c r="AR2314" i="6"/>
  <c r="AM2314" i="6"/>
  <c r="AQ2315" i="6"/>
  <c r="AO2315" i="6"/>
  <c r="AN2315" i="6"/>
  <c r="AP2315" i="6"/>
  <c r="AK2315" i="6"/>
  <c r="AL2315" i="6"/>
  <c r="AR2315" i="6"/>
  <c r="AM2315" i="6"/>
  <c r="AQ2316" i="6"/>
  <c r="AO2316" i="6"/>
  <c r="AN2316" i="6"/>
  <c r="AP2316" i="6"/>
  <c r="AK2316" i="6"/>
  <c r="AL2316" i="6"/>
  <c r="AR2316" i="6"/>
  <c r="AM2316" i="6"/>
  <c r="AQ2317" i="6"/>
  <c r="AO2317" i="6"/>
  <c r="AN2317" i="6"/>
  <c r="AP2317" i="6"/>
  <c r="AK2317" i="6"/>
  <c r="AL2317" i="6"/>
  <c r="AR2317" i="6"/>
  <c r="AM2317" i="6"/>
  <c r="AQ2318" i="6"/>
  <c r="AO2318" i="6"/>
  <c r="AN2318" i="6"/>
  <c r="AP2318" i="6"/>
  <c r="AK2318" i="6"/>
  <c r="AL2318" i="6"/>
  <c r="AR2318" i="6"/>
  <c r="AM2318" i="6"/>
  <c r="AQ2319" i="6"/>
  <c r="AO2319" i="6"/>
  <c r="AN2319" i="6"/>
  <c r="AP2319" i="6"/>
  <c r="AK2319" i="6"/>
  <c r="AL2319" i="6"/>
  <c r="AR2319" i="6"/>
  <c r="AM2319" i="6"/>
  <c r="AQ2320" i="6"/>
  <c r="AO2320" i="6"/>
  <c r="AN2320" i="6"/>
  <c r="AP2320" i="6"/>
  <c r="AK2320" i="6"/>
  <c r="AL2320" i="6"/>
  <c r="AR2320" i="6"/>
  <c r="AM2320" i="6"/>
  <c r="AQ2321" i="6"/>
  <c r="AO2321" i="6"/>
  <c r="AN2321" i="6"/>
  <c r="AP2321" i="6"/>
  <c r="AK2321" i="6"/>
  <c r="AL2321" i="6"/>
  <c r="AR2321" i="6"/>
  <c r="AM2321" i="6"/>
  <c r="AQ2322" i="6"/>
  <c r="AO2322" i="6"/>
  <c r="AN2322" i="6"/>
  <c r="AP2322" i="6"/>
  <c r="AK2322" i="6"/>
  <c r="AL2322" i="6"/>
  <c r="AR2322" i="6"/>
  <c r="AM2322" i="6"/>
  <c r="AQ2323" i="6"/>
  <c r="AO2323" i="6"/>
  <c r="AN2323" i="6"/>
  <c r="AP2323" i="6"/>
  <c r="AK2323" i="6"/>
  <c r="AL2323" i="6"/>
  <c r="AR2323" i="6"/>
  <c r="AM2323" i="6"/>
  <c r="AQ2324" i="6"/>
  <c r="AO2324" i="6"/>
  <c r="AN2324" i="6"/>
  <c r="AP2324" i="6"/>
  <c r="AK2324" i="6"/>
  <c r="AL2324" i="6"/>
  <c r="AR2324" i="6"/>
  <c r="AM2324" i="6"/>
  <c r="AQ2325" i="6"/>
  <c r="AO2325" i="6"/>
  <c r="AN2325" i="6"/>
  <c r="AP2325" i="6"/>
  <c r="AK2325" i="6"/>
  <c r="AL2325" i="6"/>
  <c r="AR2325" i="6"/>
  <c r="AM2325" i="6"/>
  <c r="AQ2326" i="6"/>
  <c r="AO2326" i="6"/>
  <c r="AN2326" i="6"/>
  <c r="AP2326" i="6"/>
  <c r="AK2326" i="6"/>
  <c r="AL2326" i="6"/>
  <c r="AR2326" i="6"/>
  <c r="AM2326" i="6"/>
  <c r="AQ2327" i="6"/>
  <c r="AO2327" i="6"/>
  <c r="AN2327" i="6"/>
  <c r="AP2327" i="6"/>
  <c r="AK2327" i="6"/>
  <c r="AL2327" i="6"/>
  <c r="AR2327" i="6"/>
  <c r="AM2327" i="6"/>
  <c r="AQ2328" i="6"/>
  <c r="AO2328" i="6"/>
  <c r="AN2328" i="6"/>
  <c r="AP2328" i="6"/>
  <c r="AK2328" i="6"/>
  <c r="AL2328" i="6"/>
  <c r="AR2328" i="6"/>
  <c r="AM2328" i="6"/>
  <c r="AQ2329" i="6"/>
  <c r="AO2329" i="6"/>
  <c r="AN2329" i="6"/>
  <c r="AP2329" i="6"/>
  <c r="AK2329" i="6"/>
  <c r="AL2329" i="6"/>
  <c r="AR2329" i="6"/>
  <c r="AM2329" i="6"/>
  <c r="AQ2330" i="6"/>
  <c r="AO2330" i="6"/>
  <c r="AN2330" i="6"/>
  <c r="AP2330" i="6"/>
  <c r="AK2330" i="6"/>
  <c r="AL2330" i="6"/>
  <c r="AR2330" i="6"/>
  <c r="AM2330" i="6"/>
  <c r="AQ2331" i="6"/>
  <c r="AO2331" i="6"/>
  <c r="AN2331" i="6"/>
  <c r="AP2331" i="6"/>
  <c r="AK2331" i="6"/>
  <c r="AL2331" i="6"/>
  <c r="AR2331" i="6"/>
  <c r="AM2331" i="6"/>
  <c r="AQ2332" i="6"/>
  <c r="AO2332" i="6"/>
  <c r="AN2332" i="6"/>
  <c r="AP2332" i="6"/>
  <c r="AK2332" i="6"/>
  <c r="AL2332" i="6"/>
  <c r="AR2332" i="6"/>
  <c r="AM2332" i="6"/>
  <c r="AQ2333" i="6"/>
  <c r="AO2333" i="6"/>
  <c r="AN2333" i="6"/>
  <c r="AP2333" i="6"/>
  <c r="AK2333" i="6"/>
  <c r="AL2333" i="6"/>
  <c r="AR2333" i="6"/>
  <c r="AM2333" i="6"/>
  <c r="AQ2334" i="6"/>
  <c r="AO2334" i="6"/>
  <c r="AN2334" i="6"/>
  <c r="AP2334" i="6"/>
  <c r="AK2334" i="6"/>
  <c r="AL2334" i="6"/>
  <c r="AR2334" i="6"/>
  <c r="AM2334" i="6"/>
  <c r="AQ2335" i="6"/>
  <c r="AO2335" i="6"/>
  <c r="AN2335" i="6"/>
  <c r="AP2335" i="6"/>
  <c r="AK2335" i="6"/>
  <c r="AL2335" i="6"/>
  <c r="AR2335" i="6"/>
  <c r="AM2335" i="6"/>
  <c r="AQ2336" i="6"/>
  <c r="AO2336" i="6"/>
  <c r="AN2336" i="6"/>
  <c r="AP2336" i="6"/>
  <c r="AK2336" i="6"/>
  <c r="AL2336" i="6"/>
  <c r="AR2336" i="6"/>
  <c r="AM2336" i="6"/>
  <c r="AQ2337" i="6"/>
  <c r="AO2337" i="6"/>
  <c r="AN2337" i="6"/>
  <c r="AP2337" i="6"/>
  <c r="AK2337" i="6"/>
  <c r="AL2337" i="6"/>
  <c r="AR2337" i="6"/>
  <c r="AM2337" i="6"/>
  <c r="AQ2338" i="6"/>
  <c r="AO2338" i="6"/>
  <c r="AN2338" i="6"/>
  <c r="AP2338" i="6"/>
  <c r="AK2338" i="6"/>
  <c r="AL2338" i="6"/>
  <c r="AR2338" i="6"/>
  <c r="AM2338" i="6"/>
  <c r="AQ2339" i="6"/>
  <c r="AO2339" i="6"/>
  <c r="AN2339" i="6"/>
  <c r="AP2339" i="6"/>
  <c r="AK2339" i="6"/>
  <c r="AL2339" i="6"/>
  <c r="AR2339" i="6"/>
  <c r="AM2339" i="6"/>
  <c r="AQ2340" i="6"/>
  <c r="AO2340" i="6"/>
  <c r="AN2340" i="6"/>
  <c r="AP2340" i="6"/>
  <c r="AK2340" i="6"/>
  <c r="AL2340" i="6"/>
  <c r="AR2340" i="6"/>
  <c r="AM2340" i="6"/>
  <c r="AQ2341" i="6"/>
  <c r="AO2341" i="6"/>
  <c r="AN2341" i="6"/>
  <c r="AP2341" i="6"/>
  <c r="AK2341" i="6"/>
  <c r="AL2341" i="6"/>
  <c r="AR2341" i="6"/>
  <c r="AM2341" i="6"/>
  <c r="AQ2342" i="6"/>
  <c r="AO2342" i="6"/>
  <c r="AN2342" i="6"/>
  <c r="AP2342" i="6"/>
  <c r="AK2342" i="6"/>
  <c r="AL2342" i="6"/>
  <c r="AR2342" i="6"/>
  <c r="AM2342" i="6"/>
  <c r="AQ2343" i="6"/>
  <c r="AO2343" i="6"/>
  <c r="AN2343" i="6"/>
  <c r="AP2343" i="6"/>
  <c r="AK2343" i="6"/>
  <c r="AL2343" i="6"/>
  <c r="AR2343" i="6"/>
  <c r="AM2343" i="6"/>
  <c r="AQ2344" i="6"/>
  <c r="AO2344" i="6"/>
  <c r="AN2344" i="6"/>
  <c r="AP2344" i="6"/>
  <c r="AK2344" i="6"/>
  <c r="AL2344" i="6"/>
  <c r="AR2344" i="6"/>
  <c r="AM2344" i="6"/>
  <c r="AQ2345" i="6"/>
  <c r="AO2345" i="6"/>
  <c r="AN2345" i="6"/>
  <c r="AP2345" i="6"/>
  <c r="AK2345" i="6"/>
  <c r="AL2345" i="6"/>
  <c r="AR2345" i="6"/>
  <c r="AM2345" i="6"/>
  <c r="AQ2346" i="6"/>
  <c r="AO2346" i="6"/>
  <c r="AN2346" i="6"/>
  <c r="AP2346" i="6"/>
  <c r="AK2346" i="6"/>
  <c r="AL2346" i="6"/>
  <c r="AR2346" i="6"/>
  <c r="AM2346" i="6"/>
  <c r="AQ2347" i="6"/>
  <c r="AO2347" i="6"/>
  <c r="AN2347" i="6"/>
  <c r="AP2347" i="6"/>
  <c r="AK2347" i="6"/>
  <c r="AL2347" i="6"/>
  <c r="AR2347" i="6"/>
  <c r="AM2347" i="6"/>
  <c r="AQ2348" i="6"/>
  <c r="AO2348" i="6"/>
  <c r="AN2348" i="6"/>
  <c r="AP2348" i="6"/>
  <c r="AK2348" i="6"/>
  <c r="AL2348" i="6"/>
  <c r="AR2348" i="6"/>
  <c r="AM2348" i="6"/>
  <c r="AQ2349" i="6"/>
  <c r="AO2349" i="6"/>
  <c r="AN2349" i="6"/>
  <c r="AP2349" i="6"/>
  <c r="AK2349" i="6"/>
  <c r="AL2349" i="6"/>
  <c r="AR2349" i="6"/>
  <c r="AM2349" i="6"/>
  <c r="AQ2350" i="6"/>
  <c r="AO2350" i="6"/>
  <c r="AN2350" i="6"/>
  <c r="AP2350" i="6"/>
  <c r="AK2350" i="6"/>
  <c r="AL2350" i="6"/>
  <c r="AR2350" i="6"/>
  <c r="AM2350" i="6"/>
  <c r="AQ2351" i="6"/>
  <c r="AO2351" i="6"/>
  <c r="AN2351" i="6"/>
  <c r="AP2351" i="6"/>
  <c r="AK2351" i="6"/>
  <c r="AL2351" i="6"/>
  <c r="AR2351" i="6"/>
  <c r="AM2351" i="6"/>
  <c r="AQ2352" i="6"/>
  <c r="AO2352" i="6"/>
  <c r="AN2352" i="6"/>
  <c r="AP2352" i="6"/>
  <c r="AK2352" i="6"/>
  <c r="AL2352" i="6"/>
  <c r="AR2352" i="6"/>
  <c r="AM2352" i="6"/>
  <c r="AQ2353" i="6"/>
  <c r="AO2353" i="6"/>
  <c r="AN2353" i="6"/>
  <c r="AP2353" i="6"/>
  <c r="AK2353" i="6"/>
  <c r="AL2353" i="6"/>
  <c r="AR2353" i="6"/>
  <c r="AM2353" i="6"/>
  <c r="AQ2354" i="6"/>
  <c r="AO2354" i="6"/>
  <c r="AN2354" i="6"/>
  <c r="AP2354" i="6"/>
  <c r="AK2354" i="6"/>
  <c r="AL2354" i="6"/>
  <c r="AR2354" i="6"/>
  <c r="AM2354" i="6"/>
  <c r="AQ2355" i="6"/>
  <c r="AO2355" i="6"/>
  <c r="AN2355" i="6"/>
  <c r="AP2355" i="6"/>
  <c r="AK2355" i="6"/>
  <c r="AL2355" i="6"/>
  <c r="AR2355" i="6"/>
  <c r="AM2355" i="6"/>
  <c r="AQ2356" i="6"/>
  <c r="AO2356" i="6"/>
  <c r="AN2356" i="6"/>
  <c r="AP2356" i="6"/>
  <c r="AK2356" i="6"/>
  <c r="AL2356" i="6"/>
  <c r="AR2356" i="6"/>
  <c r="AM2356" i="6"/>
  <c r="AQ2357" i="6"/>
  <c r="AO2357" i="6"/>
  <c r="AN2357" i="6"/>
  <c r="AP2357" i="6"/>
  <c r="AK2357" i="6"/>
  <c r="AL2357" i="6"/>
  <c r="AR2357" i="6"/>
  <c r="AM2357" i="6"/>
  <c r="AQ2358" i="6"/>
  <c r="AO2358" i="6"/>
  <c r="AN2358" i="6"/>
  <c r="AP2358" i="6"/>
  <c r="AK2358" i="6"/>
  <c r="AL2358" i="6"/>
  <c r="AR2358" i="6"/>
  <c r="AM2358" i="6"/>
  <c r="AQ2359" i="6"/>
  <c r="AO2359" i="6"/>
  <c r="AN2359" i="6"/>
  <c r="AP2359" i="6"/>
  <c r="AK2359" i="6"/>
  <c r="AL2359" i="6"/>
  <c r="AR2359" i="6"/>
  <c r="AM2359" i="6"/>
  <c r="AQ2360" i="6"/>
  <c r="AO2360" i="6"/>
  <c r="AN2360" i="6"/>
  <c r="AP2360" i="6"/>
  <c r="AK2360" i="6"/>
  <c r="AL2360" i="6"/>
  <c r="AR2360" i="6"/>
  <c r="AM2360" i="6"/>
  <c r="AQ2361" i="6"/>
  <c r="AO2361" i="6"/>
  <c r="AN2361" i="6"/>
  <c r="AP2361" i="6"/>
  <c r="AK2361" i="6"/>
  <c r="AL2361" i="6"/>
  <c r="AR2361" i="6"/>
  <c r="AM2361" i="6"/>
  <c r="AQ2362" i="6"/>
  <c r="AO2362" i="6"/>
  <c r="AN2362" i="6"/>
  <c r="AP2362" i="6"/>
  <c r="AK2362" i="6"/>
  <c r="AL2362" i="6"/>
  <c r="AR2362" i="6"/>
  <c r="AM2362" i="6"/>
  <c r="AQ2363" i="6"/>
  <c r="AO2363" i="6"/>
  <c r="AN2363" i="6"/>
  <c r="AP2363" i="6"/>
  <c r="AK2363" i="6"/>
  <c r="AL2363" i="6"/>
  <c r="AR2363" i="6"/>
  <c r="AM2363" i="6"/>
  <c r="AQ2364" i="6"/>
  <c r="AO2364" i="6"/>
  <c r="AN2364" i="6"/>
  <c r="AP2364" i="6"/>
  <c r="AK2364" i="6"/>
  <c r="AL2364" i="6"/>
  <c r="AR2364" i="6"/>
  <c r="AM2364" i="6"/>
  <c r="AQ2365" i="6"/>
  <c r="AO2365" i="6"/>
  <c r="AN2365" i="6"/>
  <c r="AP2365" i="6"/>
  <c r="AK2365" i="6"/>
  <c r="AL2365" i="6"/>
  <c r="AR2365" i="6"/>
  <c r="AM2365" i="6"/>
  <c r="AQ2366" i="6"/>
  <c r="AO2366" i="6"/>
  <c r="AN2366" i="6"/>
  <c r="AP2366" i="6"/>
  <c r="AK2366" i="6"/>
  <c r="AL2366" i="6"/>
  <c r="AR2366" i="6"/>
  <c r="AM2366" i="6"/>
  <c r="AQ2367" i="6"/>
  <c r="AO2367" i="6"/>
  <c r="AN2367" i="6"/>
  <c r="AP2367" i="6"/>
  <c r="AK2367" i="6"/>
  <c r="AL2367" i="6"/>
  <c r="AR2367" i="6"/>
  <c r="AM2367" i="6"/>
  <c r="AQ2368" i="6"/>
  <c r="AO2368" i="6"/>
  <c r="AN2368" i="6"/>
  <c r="AP2368" i="6"/>
  <c r="AK2368" i="6"/>
  <c r="AL2368" i="6"/>
  <c r="AR2368" i="6"/>
  <c r="AM2368" i="6"/>
  <c r="AQ2369" i="6"/>
  <c r="AO2369" i="6"/>
  <c r="AN2369" i="6"/>
  <c r="AP2369" i="6"/>
  <c r="AK2369" i="6"/>
  <c r="AL2369" i="6"/>
  <c r="AR2369" i="6"/>
  <c r="AM2369" i="6"/>
  <c r="AQ2370" i="6"/>
  <c r="AO2370" i="6"/>
  <c r="AN2370" i="6"/>
  <c r="AP2370" i="6"/>
  <c r="AK2370" i="6"/>
  <c r="AL2370" i="6"/>
  <c r="AR2370" i="6"/>
  <c r="AM2370" i="6"/>
  <c r="AQ2371" i="6"/>
  <c r="AO2371" i="6"/>
  <c r="AN2371" i="6"/>
  <c r="AP2371" i="6"/>
  <c r="AK2371" i="6"/>
  <c r="AL2371" i="6"/>
  <c r="AR2371" i="6"/>
  <c r="AM2371" i="6"/>
  <c r="AQ2372" i="6"/>
  <c r="AO2372" i="6"/>
  <c r="AN2372" i="6"/>
  <c r="AP2372" i="6"/>
  <c r="AK2372" i="6"/>
  <c r="AL2372" i="6"/>
  <c r="AR2372" i="6"/>
  <c r="AM2372" i="6"/>
  <c r="AQ2373" i="6"/>
  <c r="AO2373" i="6"/>
  <c r="AN2373" i="6"/>
  <c r="AP2373" i="6"/>
  <c r="AK2373" i="6"/>
  <c r="AL2373" i="6"/>
  <c r="AR2373" i="6"/>
  <c r="AM2373" i="6"/>
  <c r="AQ2374" i="6"/>
  <c r="AO2374" i="6"/>
  <c r="AN2374" i="6"/>
  <c r="AP2374" i="6"/>
  <c r="AK2374" i="6"/>
  <c r="AL2374" i="6"/>
  <c r="AR2374" i="6"/>
  <c r="AM2374" i="6"/>
  <c r="AQ2375" i="6"/>
  <c r="AO2375" i="6"/>
  <c r="AN2375" i="6"/>
  <c r="AP2375" i="6"/>
  <c r="AK2375" i="6"/>
  <c r="AL2375" i="6"/>
  <c r="AR2375" i="6"/>
  <c r="AM2375" i="6"/>
  <c r="AQ2376" i="6"/>
  <c r="AO2376" i="6"/>
  <c r="AN2376" i="6"/>
  <c r="AP2376" i="6"/>
  <c r="AK2376" i="6"/>
  <c r="AL2376" i="6"/>
  <c r="AR2376" i="6"/>
  <c r="AM2376" i="6"/>
  <c r="AQ2377" i="6"/>
  <c r="AO2377" i="6"/>
  <c r="AN2377" i="6"/>
  <c r="AP2377" i="6"/>
  <c r="AK2377" i="6"/>
  <c r="AL2377" i="6"/>
  <c r="AR2377" i="6"/>
  <c r="AM2377" i="6"/>
  <c r="AQ2378" i="6"/>
  <c r="AO2378" i="6"/>
  <c r="AN2378" i="6"/>
  <c r="AP2378" i="6"/>
  <c r="AK2378" i="6"/>
  <c r="AL2378" i="6"/>
  <c r="AR2378" i="6"/>
  <c r="AM2378" i="6"/>
  <c r="AQ2379" i="6"/>
  <c r="AO2379" i="6"/>
  <c r="AN2379" i="6"/>
  <c r="AP2379" i="6"/>
  <c r="AK2379" i="6"/>
  <c r="AL2379" i="6"/>
  <c r="AR2379" i="6"/>
  <c r="AM2379" i="6"/>
  <c r="AQ2380" i="6"/>
  <c r="AO2380" i="6"/>
  <c r="AN2380" i="6"/>
  <c r="AP2380" i="6"/>
  <c r="AK2380" i="6"/>
  <c r="AL2380" i="6"/>
  <c r="AR2380" i="6"/>
  <c r="AM2380" i="6"/>
  <c r="AQ2381" i="6"/>
  <c r="AO2381" i="6"/>
  <c r="AN2381" i="6"/>
  <c r="AP2381" i="6"/>
  <c r="AK2381" i="6"/>
  <c r="AL2381" i="6"/>
  <c r="AR2381" i="6"/>
  <c r="AM2381" i="6"/>
  <c r="AQ2382" i="6"/>
  <c r="AO2382" i="6"/>
  <c r="AN2382" i="6"/>
  <c r="AP2382" i="6"/>
  <c r="AK2382" i="6"/>
  <c r="AL2382" i="6"/>
  <c r="AR2382" i="6"/>
  <c r="AM2382" i="6"/>
  <c r="AQ2383" i="6"/>
  <c r="AO2383" i="6"/>
  <c r="AN2383" i="6"/>
  <c r="AP2383" i="6"/>
  <c r="AK2383" i="6"/>
  <c r="AL2383" i="6"/>
  <c r="AR2383" i="6"/>
  <c r="AM2383" i="6"/>
  <c r="AQ2384" i="6"/>
  <c r="AO2384" i="6"/>
  <c r="AN2384" i="6"/>
  <c r="AP2384" i="6"/>
  <c r="AK2384" i="6"/>
  <c r="AL2384" i="6"/>
  <c r="AR2384" i="6"/>
  <c r="AM2384" i="6"/>
  <c r="AQ2385" i="6"/>
  <c r="AO2385" i="6"/>
  <c r="AN2385" i="6"/>
  <c r="AP2385" i="6"/>
  <c r="AK2385" i="6"/>
  <c r="AL2385" i="6"/>
  <c r="AR2385" i="6"/>
  <c r="AM2385" i="6"/>
  <c r="AQ2386" i="6"/>
  <c r="AO2386" i="6"/>
  <c r="AN2386" i="6"/>
  <c r="AP2386" i="6"/>
  <c r="AK2386" i="6"/>
  <c r="AL2386" i="6"/>
  <c r="AR2386" i="6"/>
  <c r="AM2386" i="6"/>
  <c r="AQ2387" i="6"/>
  <c r="AO2387" i="6"/>
  <c r="AN2387" i="6"/>
  <c r="AP2387" i="6"/>
  <c r="AK2387" i="6"/>
  <c r="AL2387" i="6"/>
  <c r="AR2387" i="6"/>
  <c r="AM2387" i="6"/>
  <c r="AQ2388" i="6"/>
  <c r="AO2388" i="6"/>
  <c r="AN2388" i="6"/>
  <c r="AP2388" i="6"/>
  <c r="AK2388" i="6"/>
  <c r="AL2388" i="6"/>
  <c r="AR2388" i="6"/>
  <c r="AM2388" i="6"/>
  <c r="AQ2389" i="6"/>
  <c r="AO2389" i="6"/>
  <c r="AN2389" i="6"/>
  <c r="AP2389" i="6"/>
  <c r="AK2389" i="6"/>
  <c r="AL2389" i="6"/>
  <c r="AR2389" i="6"/>
  <c r="AM2389" i="6"/>
  <c r="AQ2390" i="6"/>
  <c r="AO2390" i="6"/>
  <c r="AN2390" i="6"/>
  <c r="AP2390" i="6"/>
  <c r="AK2390" i="6"/>
  <c r="AL2390" i="6"/>
  <c r="AR2390" i="6"/>
  <c r="AM2390" i="6"/>
  <c r="AQ2391" i="6"/>
  <c r="AO2391" i="6"/>
  <c r="AN2391" i="6"/>
  <c r="AP2391" i="6"/>
  <c r="AK2391" i="6"/>
  <c r="AL2391" i="6"/>
  <c r="AR2391" i="6"/>
  <c r="AM2391" i="6"/>
  <c r="AQ2392" i="6"/>
  <c r="AO2392" i="6"/>
  <c r="AN2392" i="6"/>
  <c r="AP2392" i="6"/>
  <c r="AK2392" i="6"/>
  <c r="AL2392" i="6"/>
  <c r="AR2392" i="6"/>
  <c r="AM2392" i="6"/>
  <c r="AQ2393" i="6"/>
  <c r="AO2393" i="6"/>
  <c r="AN2393" i="6"/>
  <c r="AP2393" i="6"/>
  <c r="AK2393" i="6"/>
  <c r="AL2393" i="6"/>
  <c r="AR2393" i="6"/>
  <c r="AM2393" i="6"/>
  <c r="AQ2394" i="6"/>
  <c r="AO2394" i="6"/>
  <c r="AN2394" i="6"/>
  <c r="AP2394" i="6"/>
  <c r="AK2394" i="6"/>
  <c r="AL2394" i="6"/>
  <c r="AR2394" i="6"/>
  <c r="AM2394" i="6"/>
  <c r="AQ2395" i="6"/>
  <c r="AO2395" i="6"/>
  <c r="AN2395" i="6"/>
  <c r="AP2395" i="6"/>
  <c r="AK2395" i="6"/>
  <c r="AL2395" i="6"/>
  <c r="AR2395" i="6"/>
  <c r="AM2395" i="6"/>
  <c r="AQ2396" i="6"/>
  <c r="AO2396" i="6"/>
  <c r="AN2396" i="6"/>
  <c r="AP2396" i="6"/>
  <c r="AK2396" i="6"/>
  <c r="AL2396" i="6"/>
  <c r="AR2396" i="6"/>
  <c r="AM2396" i="6"/>
  <c r="AQ2397" i="6"/>
  <c r="AO2397" i="6"/>
  <c r="AN2397" i="6"/>
  <c r="AP2397" i="6"/>
  <c r="AK2397" i="6"/>
  <c r="AL2397" i="6"/>
  <c r="AR2397" i="6"/>
  <c r="AM2397" i="6"/>
  <c r="AQ2398" i="6"/>
  <c r="AO2398" i="6"/>
  <c r="AN2398" i="6"/>
  <c r="AP2398" i="6"/>
  <c r="AK2398" i="6"/>
  <c r="AL2398" i="6"/>
  <c r="AR2398" i="6"/>
  <c r="AM2398" i="6"/>
  <c r="AQ2399" i="6"/>
  <c r="AO2399" i="6"/>
  <c r="AN2399" i="6"/>
  <c r="AP2399" i="6"/>
  <c r="AK2399" i="6"/>
  <c r="AL2399" i="6"/>
  <c r="AR2399" i="6"/>
  <c r="AM2399" i="6"/>
  <c r="AQ2400" i="6"/>
  <c r="AO2400" i="6"/>
  <c r="AN2400" i="6"/>
  <c r="AP2400" i="6"/>
  <c r="AK2400" i="6"/>
  <c r="AL2400" i="6"/>
  <c r="AR2400" i="6"/>
  <c r="AM2400" i="6"/>
  <c r="AQ2401" i="6"/>
  <c r="AO2401" i="6"/>
  <c r="AN2401" i="6"/>
  <c r="AP2401" i="6"/>
  <c r="AK2401" i="6"/>
  <c r="AL2401" i="6"/>
  <c r="AR2401" i="6"/>
  <c r="AM2401" i="6"/>
  <c r="AQ2402" i="6"/>
  <c r="AO2402" i="6"/>
  <c r="AN2402" i="6"/>
  <c r="AP2402" i="6"/>
  <c r="AK2402" i="6"/>
  <c r="AL2402" i="6"/>
  <c r="AR2402" i="6"/>
  <c r="AM2402" i="6"/>
  <c r="AQ2403" i="6"/>
  <c r="AO2403" i="6"/>
  <c r="AN2403" i="6"/>
  <c r="AP2403" i="6"/>
  <c r="AK2403" i="6"/>
  <c r="AL2403" i="6"/>
  <c r="AR2403" i="6"/>
  <c r="AM2403" i="6"/>
  <c r="AQ2404" i="6"/>
  <c r="AO2404" i="6"/>
  <c r="AN2404" i="6"/>
  <c r="AP2404" i="6"/>
  <c r="AK2404" i="6"/>
  <c r="AL2404" i="6"/>
  <c r="AR2404" i="6"/>
  <c r="AM2404" i="6"/>
  <c r="AQ2405" i="6"/>
  <c r="AO2405" i="6"/>
  <c r="AN2405" i="6"/>
  <c r="AP2405" i="6"/>
  <c r="AK2405" i="6"/>
  <c r="AL2405" i="6"/>
  <c r="AR2405" i="6"/>
  <c r="AM2405" i="6"/>
  <c r="AQ2406" i="6"/>
  <c r="AO2406" i="6"/>
  <c r="AN2406" i="6"/>
  <c r="AP2406" i="6"/>
  <c r="AK2406" i="6"/>
  <c r="AL2406" i="6"/>
  <c r="AR2406" i="6"/>
  <c r="AM2406" i="6"/>
  <c r="AQ2407" i="6"/>
  <c r="AO2407" i="6"/>
  <c r="AN2407" i="6"/>
  <c r="AP2407" i="6"/>
  <c r="AK2407" i="6"/>
  <c r="AL2407" i="6"/>
  <c r="AR2407" i="6"/>
  <c r="AM2407" i="6"/>
  <c r="AQ2408" i="6"/>
  <c r="AO2408" i="6"/>
  <c r="AN2408" i="6"/>
  <c r="AP2408" i="6"/>
  <c r="AK2408" i="6"/>
  <c r="AL2408" i="6"/>
  <c r="AR2408" i="6"/>
  <c r="AM2408" i="6"/>
  <c r="AQ2409" i="6"/>
  <c r="AO2409" i="6"/>
  <c r="AN2409" i="6"/>
  <c r="AP2409" i="6"/>
  <c r="AK2409" i="6"/>
  <c r="AL2409" i="6"/>
  <c r="AR2409" i="6"/>
  <c r="AM2409" i="6"/>
  <c r="AQ2410" i="6"/>
  <c r="AO2410" i="6"/>
  <c r="AN2410" i="6"/>
  <c r="AP2410" i="6"/>
  <c r="AK2410" i="6"/>
  <c r="AL2410" i="6"/>
  <c r="AR2410" i="6"/>
  <c r="AM2410" i="6"/>
  <c r="AQ2411" i="6"/>
  <c r="AO2411" i="6"/>
  <c r="AN2411" i="6"/>
  <c r="AP2411" i="6"/>
  <c r="AK2411" i="6"/>
  <c r="AL2411" i="6"/>
  <c r="AR2411" i="6"/>
  <c r="AM2411" i="6"/>
  <c r="AQ2412" i="6"/>
  <c r="AO2412" i="6"/>
  <c r="AN2412" i="6"/>
  <c r="AP2412" i="6"/>
  <c r="AK2412" i="6"/>
  <c r="AL2412" i="6"/>
  <c r="AR2412" i="6"/>
  <c r="AM2412" i="6"/>
  <c r="AQ2413" i="6"/>
  <c r="AO2413" i="6"/>
  <c r="AN2413" i="6"/>
  <c r="AP2413" i="6"/>
  <c r="AK2413" i="6"/>
  <c r="AL2413" i="6"/>
  <c r="AR2413" i="6"/>
  <c r="AM2413" i="6"/>
  <c r="AQ2414" i="6"/>
  <c r="AO2414" i="6"/>
  <c r="AN2414" i="6"/>
  <c r="AP2414" i="6"/>
  <c r="AK2414" i="6"/>
  <c r="AL2414" i="6"/>
  <c r="AR2414" i="6"/>
  <c r="AM2414" i="6"/>
  <c r="AQ2415" i="6"/>
  <c r="AO2415" i="6"/>
  <c r="AN2415" i="6"/>
  <c r="AP2415" i="6"/>
  <c r="AK2415" i="6"/>
  <c r="AL2415" i="6"/>
  <c r="AR2415" i="6"/>
  <c r="AM2415" i="6"/>
  <c r="AQ2416" i="6"/>
  <c r="AO2416" i="6"/>
  <c r="AN2416" i="6"/>
  <c r="AP2416" i="6"/>
  <c r="AK2416" i="6"/>
  <c r="AL2416" i="6"/>
  <c r="AR2416" i="6"/>
  <c r="AM2416" i="6"/>
  <c r="AQ2417" i="6"/>
  <c r="AO2417" i="6"/>
  <c r="AN2417" i="6"/>
  <c r="AP2417" i="6"/>
  <c r="AK2417" i="6"/>
  <c r="AL2417" i="6"/>
  <c r="AR2417" i="6"/>
  <c r="AM2417" i="6"/>
  <c r="AQ2418" i="6"/>
  <c r="AO2418" i="6"/>
  <c r="AN2418" i="6"/>
  <c r="AP2418" i="6"/>
  <c r="AK2418" i="6"/>
  <c r="AL2418" i="6"/>
  <c r="AR2418" i="6"/>
  <c r="AM2418" i="6"/>
  <c r="AQ2419" i="6"/>
  <c r="AO2419" i="6"/>
  <c r="AN2419" i="6"/>
  <c r="AP2419" i="6"/>
  <c r="AK2419" i="6"/>
  <c r="AL2419" i="6"/>
  <c r="AR2419" i="6"/>
  <c r="AM2419" i="6"/>
  <c r="AQ2420" i="6"/>
  <c r="AO2420" i="6"/>
  <c r="AN2420" i="6"/>
  <c r="AP2420" i="6"/>
  <c r="AK2420" i="6"/>
  <c r="AL2420" i="6"/>
  <c r="AR2420" i="6"/>
  <c r="AM2420" i="6"/>
  <c r="AQ2421" i="6"/>
  <c r="AO2421" i="6"/>
  <c r="AN2421" i="6"/>
  <c r="AP2421" i="6"/>
  <c r="AK2421" i="6"/>
  <c r="AL2421" i="6"/>
  <c r="AR2421" i="6"/>
  <c r="AM2421" i="6"/>
  <c r="AQ2422" i="6"/>
  <c r="AO2422" i="6"/>
  <c r="AN2422" i="6"/>
  <c r="AP2422" i="6"/>
  <c r="AK2422" i="6"/>
  <c r="AL2422" i="6"/>
  <c r="AR2422" i="6"/>
  <c r="AM2422" i="6"/>
  <c r="AQ2423" i="6"/>
  <c r="AO2423" i="6"/>
  <c r="AN2423" i="6"/>
  <c r="AP2423" i="6"/>
  <c r="AK2423" i="6"/>
  <c r="AL2423" i="6"/>
  <c r="AR2423" i="6"/>
  <c r="AM2423" i="6"/>
  <c r="AQ2424" i="6"/>
  <c r="AO2424" i="6"/>
  <c r="AN2424" i="6"/>
  <c r="AP2424" i="6"/>
  <c r="AK2424" i="6"/>
  <c r="AL2424" i="6"/>
  <c r="AR2424" i="6"/>
  <c r="AM2424" i="6"/>
  <c r="AQ2425" i="6"/>
  <c r="AO2425" i="6"/>
  <c r="AN2425" i="6"/>
  <c r="AP2425" i="6"/>
  <c r="AK2425" i="6"/>
  <c r="AL2425" i="6"/>
  <c r="AR2425" i="6"/>
  <c r="AM2425" i="6"/>
  <c r="AQ2426" i="6"/>
  <c r="AO2426" i="6"/>
  <c r="AN2426" i="6"/>
  <c r="AP2426" i="6"/>
  <c r="AK2426" i="6"/>
  <c r="AL2426" i="6"/>
  <c r="AR2426" i="6"/>
  <c r="AM2426" i="6"/>
  <c r="AQ2427" i="6"/>
  <c r="AO2427" i="6"/>
  <c r="AN2427" i="6"/>
  <c r="AP2427" i="6"/>
  <c r="AK2427" i="6"/>
  <c r="AL2427" i="6"/>
  <c r="AR2427" i="6"/>
  <c r="AM2427" i="6"/>
  <c r="AQ2428" i="6"/>
  <c r="AO2428" i="6"/>
  <c r="AN2428" i="6"/>
  <c r="AP2428" i="6"/>
  <c r="AK2428" i="6"/>
  <c r="AL2428" i="6"/>
  <c r="AR2428" i="6"/>
  <c r="AM2428" i="6"/>
  <c r="AQ2429" i="6"/>
  <c r="AO2429" i="6"/>
  <c r="AN2429" i="6"/>
  <c r="AP2429" i="6"/>
  <c r="AK2429" i="6"/>
  <c r="AL2429" i="6"/>
  <c r="AR2429" i="6"/>
  <c r="AM2429" i="6"/>
  <c r="AQ2430" i="6"/>
  <c r="AO2430" i="6"/>
  <c r="AN2430" i="6"/>
  <c r="AP2430" i="6"/>
  <c r="AK2430" i="6"/>
  <c r="AL2430" i="6"/>
  <c r="AR2430" i="6"/>
  <c r="AM2430" i="6"/>
  <c r="AQ2431" i="6"/>
  <c r="AO2431" i="6"/>
  <c r="AN2431" i="6"/>
  <c r="AP2431" i="6"/>
  <c r="AK2431" i="6"/>
  <c r="AL2431" i="6"/>
  <c r="AR2431" i="6"/>
  <c r="AM2431" i="6"/>
  <c r="AQ2432" i="6"/>
  <c r="AO2432" i="6"/>
  <c r="AN2432" i="6"/>
  <c r="AP2432" i="6"/>
  <c r="AK2432" i="6"/>
  <c r="AL2432" i="6"/>
  <c r="AR2432" i="6"/>
  <c r="AM2432" i="6"/>
  <c r="AQ2433" i="6"/>
  <c r="AO2433" i="6"/>
  <c r="AN2433" i="6"/>
  <c r="AP2433" i="6"/>
  <c r="AK2433" i="6"/>
  <c r="AL2433" i="6"/>
  <c r="AR2433" i="6"/>
  <c r="AM2433" i="6"/>
  <c r="AQ2434" i="6"/>
  <c r="AO2434" i="6"/>
  <c r="AN2434" i="6"/>
  <c r="AP2434" i="6"/>
  <c r="AK2434" i="6"/>
  <c r="AL2434" i="6"/>
  <c r="AR2434" i="6"/>
  <c r="AM2434" i="6"/>
  <c r="AQ2435" i="6"/>
  <c r="AO2435" i="6"/>
  <c r="AN2435" i="6"/>
  <c r="AP2435" i="6"/>
  <c r="AK2435" i="6"/>
  <c r="AL2435" i="6"/>
  <c r="AR2435" i="6"/>
  <c r="AM2435" i="6"/>
  <c r="AQ2436" i="6"/>
  <c r="AO2436" i="6"/>
  <c r="AN2436" i="6"/>
  <c r="AP2436" i="6"/>
  <c r="AK2436" i="6"/>
  <c r="AL2436" i="6"/>
  <c r="AR2436" i="6"/>
  <c r="AM2436" i="6"/>
  <c r="AQ2437" i="6"/>
  <c r="AO2437" i="6"/>
  <c r="AN2437" i="6"/>
  <c r="AP2437" i="6"/>
  <c r="AK2437" i="6"/>
  <c r="AL2437" i="6"/>
  <c r="AR2437" i="6"/>
  <c r="AM2437" i="6"/>
  <c r="AQ2438" i="6"/>
  <c r="AO2438" i="6"/>
  <c r="AN2438" i="6"/>
  <c r="AP2438" i="6"/>
  <c r="AK2438" i="6"/>
  <c r="AL2438" i="6"/>
  <c r="AR2438" i="6"/>
  <c r="AM2438" i="6"/>
  <c r="AQ2439" i="6"/>
  <c r="AO2439" i="6"/>
  <c r="AN2439" i="6"/>
  <c r="AP2439" i="6"/>
  <c r="AK2439" i="6"/>
  <c r="AL2439" i="6"/>
  <c r="AR2439" i="6"/>
  <c r="AM2439" i="6"/>
  <c r="AQ2440" i="6"/>
  <c r="AO2440" i="6"/>
  <c r="AN2440" i="6"/>
  <c r="AP2440" i="6"/>
  <c r="AK2440" i="6"/>
  <c r="AL2440" i="6"/>
  <c r="AR2440" i="6"/>
  <c r="AM2440" i="6"/>
  <c r="AQ2441" i="6"/>
  <c r="AO2441" i="6"/>
  <c r="AN2441" i="6"/>
  <c r="AP2441" i="6"/>
  <c r="AK2441" i="6"/>
  <c r="AL2441" i="6"/>
  <c r="AR2441" i="6"/>
  <c r="AM2441" i="6"/>
  <c r="AQ2442" i="6"/>
  <c r="AO2442" i="6"/>
  <c r="AN2442" i="6"/>
  <c r="AP2442" i="6"/>
  <c r="AK2442" i="6"/>
  <c r="AL2442" i="6"/>
  <c r="AR2442" i="6"/>
  <c r="AM2442" i="6"/>
  <c r="AQ2443" i="6"/>
  <c r="AO2443" i="6"/>
  <c r="AN2443" i="6"/>
  <c r="AP2443" i="6"/>
  <c r="AK2443" i="6"/>
  <c r="AL2443" i="6"/>
  <c r="AR2443" i="6"/>
  <c r="AM2443" i="6"/>
  <c r="AQ2444" i="6"/>
  <c r="AO2444" i="6"/>
  <c r="AN2444" i="6"/>
  <c r="AP2444" i="6"/>
  <c r="AK2444" i="6"/>
  <c r="AL2444" i="6"/>
  <c r="AR2444" i="6"/>
  <c r="AM2444" i="6"/>
  <c r="AQ2445" i="6"/>
  <c r="AO2445" i="6"/>
  <c r="AN2445" i="6"/>
  <c r="AP2445" i="6"/>
  <c r="AK2445" i="6"/>
  <c r="AL2445" i="6"/>
  <c r="AR2445" i="6"/>
  <c r="AM2445" i="6"/>
  <c r="AQ2446" i="6"/>
  <c r="AO2446" i="6"/>
  <c r="AN2446" i="6"/>
  <c r="AP2446" i="6"/>
  <c r="AK2446" i="6"/>
  <c r="AL2446" i="6"/>
  <c r="AR2446" i="6"/>
  <c r="AM2446" i="6"/>
  <c r="AQ2447" i="6"/>
  <c r="AO2447" i="6"/>
  <c r="AN2447" i="6"/>
  <c r="AP2447" i="6"/>
  <c r="AK2447" i="6"/>
  <c r="AL2447" i="6"/>
  <c r="AR2447" i="6"/>
  <c r="AM2447" i="6"/>
  <c r="AQ2448" i="6"/>
  <c r="AO2448" i="6"/>
  <c r="AN2448" i="6"/>
  <c r="AP2448" i="6"/>
  <c r="AK2448" i="6"/>
  <c r="AL2448" i="6"/>
  <c r="AR2448" i="6"/>
  <c r="AM2448" i="6"/>
  <c r="AQ2449" i="6"/>
  <c r="AO2449" i="6"/>
  <c r="AN2449" i="6"/>
  <c r="AP2449" i="6"/>
  <c r="AK2449" i="6"/>
  <c r="AL2449" i="6"/>
  <c r="AR2449" i="6"/>
  <c r="AM2449" i="6"/>
  <c r="AQ2450" i="6"/>
  <c r="AO2450" i="6"/>
  <c r="AN2450" i="6"/>
  <c r="AP2450" i="6"/>
  <c r="AK2450" i="6"/>
  <c r="AL2450" i="6"/>
  <c r="AR2450" i="6"/>
  <c r="AM2450" i="6"/>
  <c r="AQ2451" i="6"/>
  <c r="AO2451" i="6"/>
  <c r="AN2451" i="6"/>
  <c r="AP2451" i="6"/>
  <c r="AK2451" i="6"/>
  <c r="AL2451" i="6"/>
  <c r="AR2451" i="6"/>
  <c r="AM2451" i="6"/>
  <c r="AQ2452" i="6"/>
  <c r="AO2452" i="6"/>
  <c r="AN2452" i="6"/>
  <c r="AP2452" i="6"/>
  <c r="AK2452" i="6"/>
  <c r="AL2452" i="6"/>
  <c r="AR2452" i="6"/>
  <c r="AM2452" i="6"/>
  <c r="AQ2453" i="6"/>
  <c r="AO2453" i="6"/>
  <c r="AN2453" i="6"/>
  <c r="AP2453" i="6"/>
  <c r="AK2453" i="6"/>
  <c r="AL2453" i="6"/>
  <c r="AR2453" i="6"/>
  <c r="AM2453" i="6"/>
  <c r="AQ2454" i="6"/>
  <c r="AO2454" i="6"/>
  <c r="AN2454" i="6"/>
  <c r="AP2454" i="6"/>
  <c r="AK2454" i="6"/>
  <c r="AL2454" i="6"/>
  <c r="AR2454" i="6"/>
  <c r="AM2454" i="6"/>
  <c r="AQ2455" i="6"/>
  <c r="AO2455" i="6"/>
  <c r="AN2455" i="6"/>
  <c r="AP2455" i="6"/>
  <c r="AK2455" i="6"/>
  <c r="AL2455" i="6"/>
  <c r="AR2455" i="6"/>
  <c r="AM2455" i="6"/>
  <c r="AQ2456" i="6"/>
  <c r="AO2456" i="6"/>
  <c r="AN2456" i="6"/>
  <c r="AP2456" i="6"/>
  <c r="AK2456" i="6"/>
  <c r="AL2456" i="6"/>
  <c r="AR2456" i="6"/>
  <c r="AM2456" i="6"/>
  <c r="AQ2457" i="6"/>
  <c r="AO2457" i="6"/>
  <c r="AN2457" i="6"/>
  <c r="AP2457" i="6"/>
  <c r="AK2457" i="6"/>
  <c r="AL2457" i="6"/>
  <c r="AR2457" i="6"/>
  <c r="AM2457" i="6"/>
  <c r="AQ2458" i="6"/>
  <c r="AO2458" i="6"/>
  <c r="AN2458" i="6"/>
  <c r="AP2458" i="6"/>
  <c r="AK2458" i="6"/>
  <c r="AL2458" i="6"/>
  <c r="AR2458" i="6"/>
  <c r="AM2458" i="6"/>
  <c r="AQ2459" i="6"/>
  <c r="AO2459" i="6"/>
  <c r="AN2459" i="6"/>
  <c r="AP2459" i="6"/>
  <c r="AK2459" i="6"/>
  <c r="AL2459" i="6"/>
  <c r="AR2459" i="6"/>
  <c r="AM2459" i="6"/>
  <c r="AQ2460" i="6"/>
  <c r="AO2460" i="6"/>
  <c r="AN2460" i="6"/>
  <c r="AP2460" i="6"/>
  <c r="AK2460" i="6"/>
  <c r="AL2460" i="6"/>
  <c r="AR2460" i="6"/>
  <c r="AM2460" i="6"/>
  <c r="AQ2461" i="6"/>
  <c r="AO2461" i="6"/>
  <c r="AN2461" i="6"/>
  <c r="AP2461" i="6"/>
  <c r="AK2461" i="6"/>
  <c r="AL2461" i="6"/>
  <c r="AR2461" i="6"/>
  <c r="AM2461" i="6"/>
  <c r="AQ2462" i="6"/>
  <c r="AO2462" i="6"/>
  <c r="AN2462" i="6"/>
  <c r="AP2462" i="6"/>
  <c r="AK2462" i="6"/>
  <c r="AL2462" i="6"/>
  <c r="AR2462" i="6"/>
  <c r="AM2462" i="6"/>
  <c r="AQ2463" i="6"/>
  <c r="AO2463" i="6"/>
  <c r="AN2463" i="6"/>
  <c r="AP2463" i="6"/>
  <c r="AK2463" i="6"/>
  <c r="AL2463" i="6"/>
  <c r="AR2463" i="6"/>
  <c r="AM2463" i="6"/>
  <c r="AQ2464" i="6"/>
  <c r="AO2464" i="6"/>
  <c r="AN2464" i="6"/>
  <c r="AP2464" i="6"/>
  <c r="AK2464" i="6"/>
  <c r="AL2464" i="6"/>
  <c r="AR2464" i="6"/>
  <c r="AM2464" i="6"/>
  <c r="AQ2465" i="6"/>
  <c r="AO2465" i="6"/>
  <c r="AN2465" i="6"/>
  <c r="AP2465" i="6"/>
  <c r="AK2465" i="6"/>
  <c r="AL2465" i="6"/>
  <c r="AR2465" i="6"/>
  <c r="AM2465" i="6"/>
  <c r="AQ2466" i="6"/>
  <c r="AO2466" i="6"/>
  <c r="AN2466" i="6"/>
  <c r="AP2466" i="6"/>
  <c r="AK2466" i="6"/>
  <c r="AL2466" i="6"/>
  <c r="AR2466" i="6"/>
  <c r="AM2466" i="6"/>
  <c r="AQ2467" i="6"/>
  <c r="AO2467" i="6"/>
  <c r="AN2467" i="6"/>
  <c r="AP2467" i="6"/>
  <c r="AK2467" i="6"/>
  <c r="AL2467" i="6"/>
  <c r="AR2467" i="6"/>
  <c r="AM2467" i="6"/>
  <c r="AQ2468" i="6"/>
  <c r="AO2468" i="6"/>
  <c r="AN2468" i="6"/>
  <c r="AP2468" i="6"/>
  <c r="AK2468" i="6"/>
  <c r="AL2468" i="6"/>
  <c r="AR2468" i="6"/>
  <c r="AM2468" i="6"/>
  <c r="AQ2469" i="6"/>
  <c r="AO2469" i="6"/>
  <c r="AN2469" i="6"/>
  <c r="AP2469" i="6"/>
  <c r="AK2469" i="6"/>
  <c r="AL2469" i="6"/>
  <c r="AR2469" i="6"/>
  <c r="AM2469" i="6"/>
  <c r="AQ2470" i="6"/>
  <c r="AO2470" i="6"/>
  <c r="AN2470" i="6"/>
  <c r="AP2470" i="6"/>
  <c r="AK2470" i="6"/>
  <c r="AL2470" i="6"/>
  <c r="AR2470" i="6"/>
  <c r="AM2470" i="6"/>
  <c r="AQ2471" i="6"/>
  <c r="AO2471" i="6"/>
  <c r="AN2471" i="6"/>
  <c r="AP2471" i="6"/>
  <c r="AK2471" i="6"/>
  <c r="AL2471" i="6"/>
  <c r="AR2471" i="6"/>
  <c r="AM2471" i="6"/>
  <c r="AQ2472" i="6"/>
  <c r="AO2472" i="6"/>
  <c r="AN2472" i="6"/>
  <c r="AP2472" i="6"/>
  <c r="AK2472" i="6"/>
  <c r="AL2472" i="6"/>
  <c r="AR2472" i="6"/>
  <c r="AM2472" i="6"/>
  <c r="AQ2473" i="6"/>
  <c r="AO2473" i="6"/>
  <c r="AN2473" i="6"/>
  <c r="AP2473" i="6"/>
  <c r="AK2473" i="6"/>
  <c r="AL2473" i="6"/>
  <c r="AR2473" i="6"/>
  <c r="AM2473" i="6"/>
  <c r="AQ2474" i="6"/>
  <c r="AO2474" i="6"/>
  <c r="AN2474" i="6"/>
  <c r="AP2474" i="6"/>
  <c r="AK2474" i="6"/>
  <c r="AL2474" i="6"/>
  <c r="AR2474" i="6"/>
  <c r="AM2474" i="6"/>
  <c r="AQ2475" i="6"/>
  <c r="AO2475" i="6"/>
  <c r="AN2475" i="6"/>
  <c r="AP2475" i="6"/>
  <c r="AK2475" i="6"/>
  <c r="AL2475" i="6"/>
  <c r="AR2475" i="6"/>
  <c r="AM2475" i="6"/>
  <c r="AQ2476" i="6"/>
  <c r="AO2476" i="6"/>
  <c r="AN2476" i="6"/>
  <c r="AP2476" i="6"/>
  <c r="AK2476" i="6"/>
  <c r="AL2476" i="6"/>
  <c r="AR2476" i="6"/>
  <c r="AM2476" i="6"/>
  <c r="AQ2477" i="6"/>
  <c r="AO2477" i="6"/>
  <c r="AN2477" i="6"/>
  <c r="AP2477" i="6"/>
  <c r="AK2477" i="6"/>
  <c r="AL2477" i="6"/>
  <c r="AR2477" i="6"/>
  <c r="AM2477" i="6"/>
  <c r="AQ2478" i="6"/>
  <c r="AO2478" i="6"/>
  <c r="AN2478" i="6"/>
  <c r="AP2478" i="6"/>
  <c r="AK2478" i="6"/>
  <c r="AL2478" i="6"/>
  <c r="AR2478" i="6"/>
  <c r="AM2478" i="6"/>
  <c r="AQ2479" i="6"/>
  <c r="AO2479" i="6"/>
  <c r="AN2479" i="6"/>
  <c r="AP2479" i="6"/>
  <c r="AK2479" i="6"/>
  <c r="AL2479" i="6"/>
  <c r="AR2479" i="6"/>
  <c r="AM2479" i="6"/>
  <c r="AQ2480" i="6"/>
  <c r="AO2480" i="6"/>
  <c r="AN2480" i="6"/>
  <c r="AP2480" i="6"/>
  <c r="AK2480" i="6"/>
  <c r="AL2480" i="6"/>
  <c r="AR2480" i="6"/>
  <c r="AM2480" i="6"/>
  <c r="AQ2481" i="6"/>
  <c r="AO2481" i="6"/>
  <c r="AN2481" i="6"/>
  <c r="AP2481" i="6"/>
  <c r="AK2481" i="6"/>
  <c r="AL2481" i="6"/>
  <c r="AR2481" i="6"/>
  <c r="AM2481" i="6"/>
  <c r="AQ2482" i="6"/>
  <c r="AO2482" i="6"/>
  <c r="AN2482" i="6"/>
  <c r="AP2482" i="6"/>
  <c r="AK2482" i="6"/>
  <c r="AL2482" i="6"/>
  <c r="AR2482" i="6"/>
  <c r="AM2482" i="6"/>
  <c r="AQ2483" i="6"/>
  <c r="AO2483" i="6"/>
  <c r="AN2483" i="6"/>
  <c r="AP2483" i="6"/>
  <c r="AK2483" i="6"/>
  <c r="AL2483" i="6"/>
  <c r="AR2483" i="6"/>
  <c r="AM2483" i="6"/>
  <c r="AQ2484" i="6"/>
  <c r="AO2484" i="6"/>
  <c r="AN2484" i="6"/>
  <c r="AP2484" i="6"/>
  <c r="AK2484" i="6"/>
  <c r="AL2484" i="6"/>
  <c r="AR2484" i="6"/>
  <c r="AM2484" i="6"/>
  <c r="AQ2485" i="6"/>
  <c r="AO2485" i="6"/>
  <c r="AN2485" i="6"/>
  <c r="AP2485" i="6"/>
  <c r="AK2485" i="6"/>
  <c r="AL2485" i="6"/>
  <c r="AR2485" i="6"/>
  <c r="AM2485" i="6"/>
  <c r="AQ2486" i="6"/>
  <c r="AO2486" i="6"/>
  <c r="AN2486" i="6"/>
  <c r="AP2486" i="6"/>
  <c r="AK2486" i="6"/>
  <c r="AL2486" i="6"/>
  <c r="AR2486" i="6"/>
  <c r="AM2486" i="6"/>
  <c r="AQ2487" i="6"/>
  <c r="AO2487" i="6"/>
  <c r="AN2487" i="6"/>
  <c r="AP2487" i="6"/>
  <c r="AK2487" i="6"/>
  <c r="AL2487" i="6"/>
  <c r="AR2487" i="6"/>
  <c r="AM2487" i="6"/>
  <c r="AQ2488" i="6"/>
  <c r="AO2488" i="6"/>
  <c r="AN2488" i="6"/>
  <c r="AP2488" i="6"/>
  <c r="AK2488" i="6"/>
  <c r="AL2488" i="6"/>
  <c r="AR2488" i="6"/>
  <c r="AM2488" i="6"/>
  <c r="AQ2489" i="6"/>
  <c r="AO2489" i="6"/>
  <c r="AN2489" i="6"/>
  <c r="AP2489" i="6"/>
  <c r="AK2489" i="6"/>
  <c r="AL2489" i="6"/>
  <c r="AR2489" i="6"/>
  <c r="AM2489" i="6"/>
  <c r="AQ2490" i="6"/>
  <c r="AO2490" i="6"/>
  <c r="AN2490" i="6"/>
  <c r="AP2490" i="6"/>
  <c r="AK2490" i="6"/>
  <c r="AL2490" i="6"/>
  <c r="AR2490" i="6"/>
  <c r="AM2490" i="6"/>
  <c r="AQ2491" i="6"/>
  <c r="AO2491" i="6"/>
  <c r="AN2491" i="6"/>
  <c r="AP2491" i="6"/>
  <c r="AK2491" i="6"/>
  <c r="AL2491" i="6"/>
  <c r="AR2491" i="6"/>
  <c r="AM2491" i="6"/>
  <c r="AQ2492" i="6"/>
  <c r="AO2492" i="6"/>
  <c r="AN2492" i="6"/>
  <c r="AP2492" i="6"/>
  <c r="AK2492" i="6"/>
  <c r="AL2492" i="6"/>
  <c r="AR2492" i="6"/>
  <c r="AM2492" i="6"/>
  <c r="AQ2493" i="6"/>
  <c r="AO2493" i="6"/>
  <c r="AN2493" i="6"/>
  <c r="AP2493" i="6"/>
  <c r="AK2493" i="6"/>
  <c r="AL2493" i="6"/>
  <c r="AR2493" i="6"/>
  <c r="AM2493" i="6"/>
  <c r="AQ2494" i="6"/>
  <c r="AO2494" i="6"/>
  <c r="AN2494" i="6"/>
  <c r="AP2494" i="6"/>
  <c r="AK2494" i="6"/>
  <c r="AL2494" i="6"/>
  <c r="AR2494" i="6"/>
  <c r="AM2494" i="6"/>
  <c r="AQ2495" i="6"/>
  <c r="AO2495" i="6"/>
  <c r="AN2495" i="6"/>
  <c r="AP2495" i="6"/>
  <c r="AK2495" i="6"/>
  <c r="AL2495" i="6"/>
  <c r="AR2495" i="6"/>
  <c r="AM2495" i="6"/>
  <c r="AQ2496" i="6"/>
  <c r="AO2496" i="6"/>
  <c r="AN2496" i="6"/>
  <c r="AP2496" i="6"/>
  <c r="AK2496" i="6"/>
  <c r="AL2496" i="6"/>
  <c r="AR2496" i="6"/>
  <c r="AM2496" i="6"/>
  <c r="AQ2497" i="6"/>
  <c r="AO2497" i="6"/>
  <c r="AN2497" i="6"/>
  <c r="AP2497" i="6"/>
  <c r="AK2497" i="6"/>
  <c r="AL2497" i="6"/>
  <c r="AR2497" i="6"/>
  <c r="AM2497" i="6"/>
  <c r="AQ2498" i="6"/>
  <c r="AO2498" i="6"/>
  <c r="AN2498" i="6"/>
  <c r="AP2498" i="6"/>
  <c r="AK2498" i="6"/>
  <c r="AL2498" i="6"/>
  <c r="AR2498" i="6"/>
  <c r="AM2498" i="6"/>
  <c r="AQ2499" i="6"/>
  <c r="AO2499" i="6"/>
  <c r="AN2499" i="6"/>
  <c r="AP2499" i="6"/>
  <c r="AK2499" i="6"/>
  <c r="AL2499" i="6"/>
  <c r="AR2499" i="6"/>
  <c r="AM2499" i="6"/>
  <c r="AQ2500" i="6"/>
  <c r="AO2500" i="6"/>
  <c r="AN2500" i="6"/>
  <c r="AP2500" i="6"/>
  <c r="AK2500" i="6"/>
  <c r="AL2500" i="6"/>
  <c r="AR2500" i="6"/>
  <c r="AM2500" i="6"/>
  <c r="AQ2501" i="6"/>
  <c r="AO2501" i="6"/>
  <c r="AN2501" i="6"/>
  <c r="AP2501" i="6"/>
  <c r="AK2501" i="6"/>
  <c r="AL2501" i="6"/>
  <c r="AR2501" i="6"/>
  <c r="AM2501" i="6"/>
  <c r="AQ2502" i="6"/>
  <c r="AO2502" i="6"/>
  <c r="AN2502" i="6"/>
  <c r="AP2502" i="6"/>
  <c r="AK2502" i="6"/>
  <c r="AL2502" i="6"/>
  <c r="AR2502" i="6"/>
  <c r="AM2502" i="6"/>
  <c r="AQ2503" i="6"/>
  <c r="AO2503" i="6"/>
  <c r="AN2503" i="6"/>
  <c r="AP2503" i="6"/>
  <c r="AK2503" i="6"/>
  <c r="AL2503" i="6"/>
  <c r="AR2503" i="6"/>
  <c r="AM2503" i="6"/>
  <c r="AQ2504" i="6"/>
  <c r="AO2504" i="6"/>
  <c r="AN2504" i="6"/>
  <c r="AP2504" i="6"/>
  <c r="AK2504" i="6"/>
  <c r="AL2504" i="6"/>
  <c r="AR2504" i="6"/>
  <c r="AM2504" i="6"/>
  <c r="AQ2505" i="6"/>
  <c r="AO2505" i="6"/>
  <c r="AN2505" i="6"/>
  <c r="AP2505" i="6"/>
  <c r="AK2505" i="6"/>
  <c r="AL2505" i="6"/>
  <c r="AR2505" i="6"/>
  <c r="AM2505" i="6"/>
  <c r="AQ2506" i="6"/>
  <c r="AO2506" i="6"/>
  <c r="AN2506" i="6"/>
  <c r="AP2506" i="6"/>
  <c r="AK2506" i="6"/>
  <c r="AL2506" i="6"/>
  <c r="AR2506" i="6"/>
  <c r="AM2506" i="6"/>
  <c r="AQ2507" i="6"/>
  <c r="AO2507" i="6"/>
  <c r="AN2507" i="6"/>
  <c r="AP2507" i="6"/>
  <c r="AK2507" i="6"/>
  <c r="AL2507" i="6"/>
  <c r="AR2507" i="6"/>
  <c r="AM2507" i="6"/>
  <c r="AQ2508" i="6"/>
  <c r="AO2508" i="6"/>
  <c r="AN2508" i="6"/>
  <c r="AP2508" i="6"/>
  <c r="AK2508" i="6"/>
  <c r="AL2508" i="6"/>
  <c r="AR2508" i="6"/>
  <c r="AM2508" i="6"/>
  <c r="AQ2509" i="6"/>
  <c r="AO2509" i="6"/>
  <c r="AN2509" i="6"/>
  <c r="AP2509" i="6"/>
  <c r="AK2509" i="6"/>
  <c r="AL2509" i="6"/>
  <c r="AR2509" i="6"/>
  <c r="AM2509" i="6"/>
  <c r="AQ2510" i="6"/>
  <c r="AO2510" i="6"/>
  <c r="AN2510" i="6"/>
  <c r="AP2510" i="6"/>
  <c r="AK2510" i="6"/>
  <c r="AL2510" i="6"/>
  <c r="AR2510" i="6"/>
  <c r="AM2510" i="6"/>
  <c r="AQ2511" i="6"/>
  <c r="AO2511" i="6"/>
  <c r="AN2511" i="6"/>
  <c r="AP2511" i="6"/>
  <c r="AK2511" i="6"/>
  <c r="AL2511" i="6"/>
  <c r="AR2511" i="6"/>
  <c r="AM2511" i="6"/>
  <c r="AQ2512" i="6"/>
  <c r="AO2512" i="6"/>
  <c r="AN2512" i="6"/>
  <c r="AP2512" i="6"/>
  <c r="AK2512" i="6"/>
  <c r="AL2512" i="6"/>
  <c r="AR2512" i="6"/>
  <c r="AM2512" i="6"/>
  <c r="AQ2513" i="6"/>
  <c r="AO2513" i="6"/>
  <c r="AN2513" i="6"/>
  <c r="AP2513" i="6"/>
  <c r="AK2513" i="6"/>
  <c r="AL2513" i="6"/>
  <c r="AR2513" i="6"/>
  <c r="AM2513" i="6"/>
  <c r="AQ2514" i="6"/>
  <c r="AO2514" i="6"/>
  <c r="AN2514" i="6"/>
  <c r="AP2514" i="6"/>
  <c r="AK2514" i="6"/>
  <c r="AL2514" i="6"/>
  <c r="AR2514" i="6"/>
  <c r="AM2514" i="6"/>
  <c r="AQ2515" i="6"/>
  <c r="AO2515" i="6"/>
  <c r="AN2515" i="6"/>
  <c r="AP2515" i="6"/>
  <c r="AK2515" i="6"/>
  <c r="AL2515" i="6"/>
  <c r="AR2515" i="6"/>
  <c r="AM2515" i="6"/>
  <c r="AQ2516" i="6"/>
  <c r="AO2516" i="6"/>
  <c r="AN2516" i="6"/>
  <c r="AP2516" i="6"/>
  <c r="AK2516" i="6"/>
  <c r="AL2516" i="6"/>
  <c r="AR2516" i="6"/>
  <c r="AM2516" i="6"/>
  <c r="AQ2517" i="6"/>
  <c r="AO2517" i="6"/>
  <c r="AN2517" i="6"/>
  <c r="AP2517" i="6"/>
  <c r="AK2517" i="6"/>
  <c r="AL2517" i="6"/>
  <c r="AR2517" i="6"/>
  <c r="AM2517" i="6"/>
  <c r="AQ2518" i="6"/>
  <c r="AO2518" i="6"/>
  <c r="AN2518" i="6"/>
  <c r="AP2518" i="6"/>
  <c r="AK2518" i="6"/>
  <c r="AL2518" i="6"/>
  <c r="AR2518" i="6"/>
  <c r="AM2518" i="6"/>
  <c r="AQ2519" i="6"/>
  <c r="AO2519" i="6"/>
  <c r="AN2519" i="6"/>
  <c r="AP2519" i="6"/>
  <c r="AK2519" i="6"/>
  <c r="AL2519" i="6"/>
  <c r="AR2519" i="6"/>
  <c r="AM2519" i="6"/>
  <c r="AQ2520" i="6"/>
  <c r="AO2520" i="6"/>
  <c r="AN2520" i="6"/>
  <c r="AP2520" i="6"/>
  <c r="AK2520" i="6"/>
  <c r="AL2520" i="6"/>
  <c r="AR2520" i="6"/>
  <c r="AM2520" i="6"/>
  <c r="AQ2521" i="6"/>
  <c r="AO2521" i="6"/>
  <c r="AN2521" i="6"/>
  <c r="AP2521" i="6"/>
  <c r="AK2521" i="6"/>
  <c r="AL2521" i="6"/>
  <c r="AR2521" i="6"/>
  <c r="AM2521" i="6"/>
  <c r="AQ2522" i="6"/>
  <c r="AO2522" i="6"/>
  <c r="AN2522" i="6"/>
  <c r="AP2522" i="6"/>
  <c r="AK2522" i="6"/>
  <c r="AL2522" i="6"/>
  <c r="AR2522" i="6"/>
  <c r="AM2522" i="6"/>
  <c r="AQ2523" i="6"/>
  <c r="AO2523" i="6"/>
  <c r="AN2523" i="6"/>
  <c r="AP2523" i="6"/>
  <c r="AK2523" i="6"/>
  <c r="AL2523" i="6"/>
  <c r="AR2523" i="6"/>
  <c r="AM2523" i="6"/>
  <c r="AQ2524" i="6"/>
  <c r="AO2524" i="6"/>
  <c r="AN2524" i="6"/>
  <c r="AP2524" i="6"/>
  <c r="AK2524" i="6"/>
  <c r="AL2524" i="6"/>
  <c r="AR2524" i="6"/>
  <c r="AM2524" i="6"/>
  <c r="AQ2525" i="6"/>
  <c r="AO2525" i="6"/>
  <c r="AN2525" i="6"/>
  <c r="AP2525" i="6"/>
  <c r="AK2525" i="6"/>
  <c r="AL2525" i="6"/>
  <c r="AR2525" i="6"/>
  <c r="AM2525" i="6"/>
  <c r="AQ2526" i="6"/>
  <c r="AO2526" i="6"/>
  <c r="AN2526" i="6"/>
  <c r="AP2526" i="6"/>
  <c r="AK2526" i="6"/>
  <c r="AL2526" i="6"/>
  <c r="AR2526" i="6"/>
  <c r="AM2526" i="6"/>
  <c r="AQ2527" i="6"/>
  <c r="AO2527" i="6"/>
  <c r="AN2527" i="6"/>
  <c r="AP2527" i="6"/>
  <c r="AK2527" i="6"/>
  <c r="AL2527" i="6"/>
  <c r="AR2527" i="6"/>
  <c r="AM2527" i="6"/>
  <c r="AQ2528" i="6"/>
  <c r="AO2528" i="6"/>
  <c r="AN2528" i="6"/>
  <c r="AP2528" i="6"/>
  <c r="AK2528" i="6"/>
  <c r="AL2528" i="6"/>
  <c r="AR2528" i="6"/>
  <c r="AM2528" i="6"/>
  <c r="AQ2529" i="6"/>
  <c r="AO2529" i="6"/>
  <c r="AN2529" i="6"/>
  <c r="AP2529" i="6"/>
  <c r="AK2529" i="6"/>
  <c r="AL2529" i="6"/>
  <c r="AR2529" i="6"/>
  <c r="AM2529" i="6"/>
  <c r="AQ2530" i="6"/>
  <c r="AO2530" i="6"/>
  <c r="AN2530" i="6"/>
  <c r="AP2530" i="6"/>
  <c r="AK2530" i="6"/>
  <c r="AL2530" i="6"/>
  <c r="AR2530" i="6"/>
  <c r="AM2530" i="6"/>
  <c r="AQ2531" i="6"/>
  <c r="AO2531" i="6"/>
  <c r="AN2531" i="6"/>
  <c r="AP2531" i="6"/>
  <c r="AK2531" i="6"/>
  <c r="AL2531" i="6"/>
  <c r="AR2531" i="6"/>
  <c r="AM2531" i="6"/>
  <c r="AQ2532" i="6"/>
  <c r="AO2532" i="6"/>
  <c r="AN2532" i="6"/>
  <c r="AP2532" i="6"/>
  <c r="AK2532" i="6"/>
  <c r="AL2532" i="6"/>
  <c r="AR2532" i="6"/>
  <c r="AM2532" i="6"/>
  <c r="AQ2533" i="6"/>
  <c r="AO2533" i="6"/>
  <c r="AN2533" i="6"/>
  <c r="AP2533" i="6"/>
  <c r="AK2533" i="6"/>
  <c r="AL2533" i="6"/>
  <c r="AR2533" i="6"/>
  <c r="AM2533" i="6"/>
  <c r="AQ2534" i="6"/>
  <c r="AO2534" i="6"/>
  <c r="AN2534" i="6"/>
  <c r="AP2534" i="6"/>
  <c r="AK2534" i="6"/>
  <c r="AL2534" i="6"/>
  <c r="AR2534" i="6"/>
  <c r="AM2534" i="6"/>
  <c r="AQ2535" i="6"/>
  <c r="AO2535" i="6"/>
  <c r="AN2535" i="6"/>
  <c r="AP2535" i="6"/>
  <c r="AK2535" i="6"/>
  <c r="AL2535" i="6"/>
  <c r="AR2535" i="6"/>
  <c r="AM2535" i="6"/>
  <c r="AQ2536" i="6"/>
  <c r="AO2536" i="6"/>
  <c r="AN2536" i="6"/>
  <c r="AP2536" i="6"/>
  <c r="AK2536" i="6"/>
  <c r="AL2536" i="6"/>
  <c r="AR2536" i="6"/>
  <c r="AM2536" i="6"/>
  <c r="AQ2537" i="6"/>
  <c r="AO2537" i="6"/>
  <c r="AN2537" i="6"/>
  <c r="AP2537" i="6"/>
  <c r="AK2537" i="6"/>
  <c r="AL2537" i="6"/>
  <c r="AR2537" i="6"/>
  <c r="AM2537" i="6"/>
  <c r="AQ2538" i="6"/>
  <c r="AO2538" i="6"/>
  <c r="AN2538" i="6"/>
  <c r="AP2538" i="6"/>
  <c r="AK2538" i="6"/>
  <c r="AL2538" i="6"/>
  <c r="AR2538" i="6"/>
  <c r="AM2538" i="6"/>
  <c r="AQ2539" i="6"/>
  <c r="AO2539" i="6"/>
  <c r="AN2539" i="6"/>
  <c r="AP2539" i="6"/>
  <c r="AK2539" i="6"/>
  <c r="AL2539" i="6"/>
  <c r="AR2539" i="6"/>
  <c r="AM2539" i="6"/>
  <c r="AQ2540" i="6"/>
  <c r="AO2540" i="6"/>
  <c r="AN2540" i="6"/>
  <c r="AP2540" i="6"/>
  <c r="AK2540" i="6"/>
  <c r="AL2540" i="6"/>
  <c r="AR2540" i="6"/>
  <c r="AM2540" i="6"/>
  <c r="AQ2541" i="6"/>
  <c r="AO2541" i="6"/>
  <c r="AN2541" i="6"/>
  <c r="AP2541" i="6"/>
  <c r="AK2541" i="6"/>
  <c r="AL2541" i="6"/>
  <c r="AR2541" i="6"/>
  <c r="AM2541" i="6"/>
  <c r="AQ2542" i="6"/>
  <c r="AO2542" i="6"/>
  <c r="AN2542" i="6"/>
  <c r="AP2542" i="6"/>
  <c r="AK2542" i="6"/>
  <c r="AL2542" i="6"/>
  <c r="AR2542" i="6"/>
  <c r="AM2542" i="6"/>
  <c r="AQ2543" i="6"/>
  <c r="AO2543" i="6"/>
  <c r="AN2543" i="6"/>
  <c r="AP2543" i="6"/>
  <c r="AK2543" i="6"/>
  <c r="AL2543" i="6"/>
  <c r="AR2543" i="6"/>
  <c r="AM2543" i="6"/>
  <c r="AQ2544" i="6"/>
  <c r="AO2544" i="6"/>
  <c r="AN2544" i="6"/>
  <c r="AP2544" i="6"/>
  <c r="AK2544" i="6"/>
  <c r="AL2544" i="6"/>
  <c r="AR2544" i="6"/>
  <c r="AM2544" i="6"/>
  <c r="AQ2545" i="6"/>
  <c r="AO2545" i="6"/>
  <c r="AN2545" i="6"/>
  <c r="AP2545" i="6"/>
  <c r="AK2545" i="6"/>
  <c r="AL2545" i="6"/>
  <c r="AR2545" i="6"/>
  <c r="AM2545" i="6"/>
  <c r="AQ2546" i="6"/>
  <c r="AO2546" i="6"/>
  <c r="AN2546" i="6"/>
  <c r="AP2546" i="6"/>
  <c r="AK2546" i="6"/>
  <c r="AL2546" i="6"/>
  <c r="AR2546" i="6"/>
  <c r="AM2546" i="6"/>
  <c r="AQ2547" i="6"/>
  <c r="AO2547" i="6"/>
  <c r="AN2547" i="6"/>
  <c r="AP2547" i="6"/>
  <c r="AK2547" i="6"/>
  <c r="AL2547" i="6"/>
  <c r="AR2547" i="6"/>
  <c r="AM2547" i="6"/>
  <c r="AQ2548" i="6"/>
  <c r="AO2548" i="6"/>
  <c r="AN2548" i="6"/>
  <c r="AP2548" i="6"/>
  <c r="AK2548" i="6"/>
  <c r="AL2548" i="6"/>
  <c r="AR2548" i="6"/>
  <c r="AM2548" i="6"/>
  <c r="AQ2549" i="6"/>
  <c r="AO2549" i="6"/>
  <c r="AN2549" i="6"/>
  <c r="AP2549" i="6"/>
  <c r="AK2549" i="6"/>
  <c r="AL2549" i="6"/>
  <c r="AR2549" i="6"/>
  <c r="AM2549" i="6"/>
  <c r="AQ2550" i="6"/>
  <c r="AO2550" i="6"/>
  <c r="AN2550" i="6"/>
  <c r="AP2550" i="6"/>
  <c r="AK2550" i="6"/>
  <c r="AL2550" i="6"/>
  <c r="AR2550" i="6"/>
  <c r="AM2550" i="6"/>
  <c r="AQ5" i="6"/>
  <c r="AO5" i="6"/>
  <c r="AN5" i="6"/>
  <c r="AP5" i="6"/>
  <c r="AK5" i="6"/>
  <c r="AL5" i="6"/>
  <c r="AR5" i="6"/>
  <c r="AM5" i="6"/>
  <c r="AQ6" i="6"/>
  <c r="AO6" i="6"/>
  <c r="AN6" i="6"/>
  <c r="AP6" i="6"/>
  <c r="AK6" i="6"/>
  <c r="AL6" i="6"/>
  <c r="AR6" i="6"/>
  <c r="AM6" i="6"/>
  <c r="AQ7" i="6"/>
  <c r="AO7" i="6"/>
  <c r="AN7" i="6"/>
  <c r="AP7" i="6"/>
  <c r="AK7" i="6"/>
  <c r="AL7" i="6"/>
  <c r="AR7" i="6"/>
  <c r="AM7" i="6"/>
  <c r="AQ8" i="6"/>
  <c r="AO8" i="6"/>
  <c r="AN8" i="6"/>
  <c r="AP8" i="6"/>
  <c r="AK8" i="6"/>
  <c r="AL8" i="6"/>
  <c r="AR8" i="6"/>
  <c r="AM8" i="6"/>
  <c r="AQ9" i="6"/>
  <c r="AO9" i="6"/>
  <c r="AN9" i="6"/>
  <c r="AP9" i="6"/>
  <c r="AK9" i="6"/>
  <c r="AL9" i="6"/>
  <c r="AR9" i="6"/>
  <c r="AM9" i="6"/>
  <c r="AQ10" i="6"/>
  <c r="AO10" i="6"/>
  <c r="AN10" i="6"/>
  <c r="AP10" i="6"/>
  <c r="AK10" i="6"/>
  <c r="AL10" i="6"/>
  <c r="AR10" i="6"/>
  <c r="AM10" i="6"/>
  <c r="AQ11" i="6"/>
  <c r="AO11" i="6"/>
  <c r="AN11" i="6"/>
  <c r="AP11" i="6"/>
  <c r="AK11" i="6"/>
  <c r="AL11" i="6"/>
  <c r="AR11" i="6"/>
  <c r="AM11" i="6"/>
  <c r="AQ12" i="6"/>
  <c r="AO12" i="6"/>
  <c r="AN12" i="6"/>
  <c r="AP12" i="6"/>
  <c r="AK12" i="6"/>
  <c r="AL12" i="6"/>
  <c r="AR12" i="6"/>
  <c r="AM12" i="6"/>
  <c r="AQ13" i="6"/>
  <c r="AO13" i="6"/>
  <c r="AN13" i="6"/>
  <c r="AP13" i="6"/>
  <c r="AK13" i="6"/>
  <c r="AL13" i="6"/>
  <c r="AR13" i="6"/>
  <c r="AM13" i="6"/>
  <c r="AQ14" i="6"/>
  <c r="AO14" i="6"/>
  <c r="AN14" i="6"/>
  <c r="AP14" i="6"/>
  <c r="AK14" i="6"/>
  <c r="AL14" i="6"/>
  <c r="AR14" i="6"/>
  <c r="AM14" i="6"/>
  <c r="AQ15" i="6"/>
  <c r="AO15" i="6"/>
  <c r="AN15" i="6"/>
  <c r="AP15" i="6"/>
  <c r="AK15" i="6"/>
  <c r="AL15" i="6"/>
  <c r="AR15" i="6"/>
  <c r="AM15" i="6"/>
  <c r="AQ16" i="6"/>
  <c r="AO16" i="6"/>
  <c r="AN16" i="6"/>
  <c r="AP16" i="6"/>
  <c r="AK16" i="6"/>
  <c r="AL16" i="6"/>
  <c r="AR16" i="6"/>
  <c r="AM16" i="6"/>
  <c r="AQ17" i="6"/>
  <c r="AO17" i="6"/>
  <c r="AN17" i="6"/>
  <c r="AP17" i="6"/>
  <c r="AK17" i="6"/>
  <c r="AL17" i="6"/>
  <c r="AR17" i="6"/>
  <c r="AM17" i="6"/>
  <c r="AQ18" i="6"/>
  <c r="AO18" i="6"/>
  <c r="AN18" i="6"/>
  <c r="AP18" i="6"/>
  <c r="AK18" i="6"/>
  <c r="AL18" i="6"/>
  <c r="AR18" i="6"/>
  <c r="AM18" i="6"/>
  <c r="AQ19" i="6"/>
  <c r="AO19" i="6"/>
  <c r="AN19" i="6"/>
  <c r="AP19" i="6"/>
  <c r="AK19" i="6"/>
  <c r="AL19" i="6"/>
  <c r="AR19" i="6"/>
  <c r="AM19" i="6"/>
  <c r="AQ20" i="6"/>
  <c r="AO20" i="6"/>
  <c r="AN20" i="6"/>
  <c r="AP20" i="6"/>
  <c r="AK20" i="6"/>
  <c r="AL20" i="6"/>
  <c r="AR20" i="6"/>
  <c r="AM20" i="6"/>
  <c r="AQ21" i="6"/>
  <c r="AO21" i="6"/>
  <c r="AN21" i="6"/>
  <c r="AP21" i="6"/>
  <c r="AK21" i="6"/>
  <c r="AL21" i="6"/>
  <c r="AR21" i="6"/>
  <c r="AM21" i="6"/>
  <c r="AQ22" i="6"/>
  <c r="AO22" i="6"/>
  <c r="AN22" i="6"/>
  <c r="AP22" i="6"/>
  <c r="AK22" i="6"/>
  <c r="AL22" i="6"/>
  <c r="AR22" i="6"/>
  <c r="AM22" i="6"/>
  <c r="AQ23" i="6"/>
  <c r="AO23" i="6"/>
  <c r="AN23" i="6"/>
  <c r="AP23" i="6"/>
  <c r="AK23" i="6"/>
  <c r="AL23" i="6"/>
  <c r="AR23" i="6"/>
  <c r="AM23" i="6"/>
  <c r="AQ24" i="6"/>
  <c r="AO24" i="6"/>
  <c r="AN24" i="6"/>
  <c r="AP24" i="6"/>
  <c r="AK24" i="6"/>
  <c r="AL24" i="6"/>
  <c r="AR24" i="6"/>
  <c r="AM24" i="6"/>
  <c r="AQ25" i="6"/>
  <c r="AO25" i="6"/>
  <c r="AN25" i="6"/>
  <c r="AP25" i="6"/>
  <c r="AK25" i="6"/>
  <c r="AL25" i="6"/>
  <c r="AR25" i="6"/>
  <c r="AM25" i="6"/>
  <c r="AQ26" i="6"/>
  <c r="AO26" i="6"/>
  <c r="AN26" i="6"/>
  <c r="AP26" i="6"/>
  <c r="AK26" i="6"/>
  <c r="AL26" i="6"/>
  <c r="AR26" i="6"/>
  <c r="AM26" i="6"/>
  <c r="AQ27" i="6"/>
  <c r="AO27" i="6"/>
  <c r="AN27" i="6"/>
  <c r="AP27" i="6"/>
  <c r="AK27" i="6"/>
  <c r="AL27" i="6"/>
  <c r="AR27" i="6"/>
  <c r="AM27" i="6"/>
  <c r="AQ28" i="6"/>
  <c r="AO28" i="6"/>
  <c r="AN28" i="6"/>
  <c r="AP28" i="6"/>
  <c r="AK28" i="6"/>
  <c r="AL28" i="6"/>
  <c r="AR28" i="6"/>
  <c r="AM28" i="6"/>
  <c r="AQ29" i="6"/>
  <c r="AO29" i="6"/>
  <c r="AN29" i="6"/>
  <c r="AP29" i="6"/>
  <c r="AK29" i="6"/>
  <c r="AL29" i="6"/>
  <c r="AR29" i="6"/>
  <c r="AM29" i="6"/>
  <c r="AQ30" i="6"/>
  <c r="AO30" i="6"/>
  <c r="AN30" i="6"/>
  <c r="AP30" i="6"/>
  <c r="AK30" i="6"/>
  <c r="AL30" i="6"/>
  <c r="AR30" i="6"/>
  <c r="AM30" i="6"/>
  <c r="AQ31" i="6"/>
  <c r="AO31" i="6"/>
  <c r="AN31" i="6"/>
  <c r="AP31" i="6"/>
  <c r="AK31" i="6"/>
  <c r="AL31" i="6"/>
  <c r="AR31" i="6"/>
  <c r="AM31" i="6"/>
  <c r="AQ32" i="6"/>
  <c r="AO32" i="6"/>
  <c r="AN32" i="6"/>
  <c r="AP32" i="6"/>
  <c r="AK32" i="6"/>
  <c r="AL32" i="6"/>
  <c r="AR32" i="6"/>
  <c r="AM32" i="6"/>
  <c r="AQ33" i="6"/>
  <c r="AO33" i="6"/>
  <c r="AN33" i="6"/>
  <c r="AP33" i="6"/>
  <c r="AK33" i="6"/>
  <c r="AL33" i="6"/>
  <c r="AR33" i="6"/>
  <c r="AM33" i="6"/>
  <c r="AQ34" i="6"/>
  <c r="AO34" i="6"/>
  <c r="AN34" i="6"/>
  <c r="AP34" i="6"/>
  <c r="AK34" i="6"/>
  <c r="AL34" i="6"/>
  <c r="AR34" i="6"/>
  <c r="AM34" i="6"/>
  <c r="AQ35" i="6"/>
  <c r="AO35" i="6"/>
  <c r="AN35" i="6"/>
  <c r="AP35" i="6"/>
  <c r="AK35" i="6"/>
  <c r="AL35" i="6"/>
  <c r="AR35" i="6"/>
  <c r="AM35" i="6"/>
  <c r="AQ36" i="6"/>
  <c r="AO36" i="6"/>
  <c r="AN36" i="6"/>
  <c r="AP36" i="6"/>
  <c r="AK36" i="6"/>
  <c r="AL36" i="6"/>
  <c r="AR36" i="6"/>
  <c r="AM36" i="6"/>
  <c r="AQ37" i="6"/>
  <c r="AO37" i="6"/>
  <c r="AN37" i="6"/>
  <c r="AP37" i="6"/>
  <c r="AK37" i="6"/>
  <c r="AL37" i="6"/>
  <c r="AR37" i="6"/>
  <c r="AM37" i="6"/>
  <c r="AQ38" i="6"/>
  <c r="AO38" i="6"/>
  <c r="AN38" i="6"/>
  <c r="AP38" i="6"/>
  <c r="AK38" i="6"/>
  <c r="AL38" i="6"/>
  <c r="AR38" i="6"/>
  <c r="AM38" i="6"/>
  <c r="AQ39" i="6"/>
  <c r="AO39" i="6"/>
  <c r="AN39" i="6"/>
  <c r="AP39" i="6"/>
  <c r="AK39" i="6"/>
  <c r="AL39" i="6"/>
  <c r="AR39" i="6"/>
  <c r="AM39" i="6"/>
  <c r="AQ40" i="6"/>
  <c r="AO40" i="6"/>
  <c r="AN40" i="6"/>
  <c r="AP40" i="6"/>
  <c r="AK40" i="6"/>
  <c r="AL40" i="6"/>
  <c r="AR40" i="6"/>
  <c r="AM40" i="6"/>
  <c r="AQ41" i="6"/>
  <c r="AO41" i="6"/>
  <c r="AN41" i="6"/>
  <c r="AP41" i="6"/>
  <c r="AK41" i="6"/>
  <c r="AL41" i="6"/>
  <c r="AR41" i="6"/>
  <c r="AM41" i="6"/>
  <c r="AQ42" i="6"/>
  <c r="AO42" i="6"/>
  <c r="AN42" i="6"/>
  <c r="AP42" i="6"/>
  <c r="AK42" i="6"/>
  <c r="AL42" i="6"/>
  <c r="AR42" i="6"/>
  <c r="AM42" i="6"/>
  <c r="AQ43" i="6"/>
  <c r="AO43" i="6"/>
  <c r="AN43" i="6"/>
  <c r="AP43" i="6"/>
  <c r="AK43" i="6"/>
  <c r="AL43" i="6"/>
  <c r="AR43" i="6"/>
  <c r="AM43" i="6"/>
  <c r="AQ44" i="6"/>
  <c r="AO44" i="6"/>
  <c r="AN44" i="6"/>
  <c r="AP44" i="6"/>
  <c r="AK44" i="6"/>
  <c r="AL44" i="6"/>
  <c r="AR44" i="6"/>
  <c r="AM44" i="6"/>
  <c r="AQ45" i="6"/>
  <c r="AO45" i="6"/>
  <c r="AN45" i="6"/>
  <c r="AP45" i="6"/>
  <c r="AK45" i="6"/>
  <c r="AL45" i="6"/>
  <c r="AR45" i="6"/>
  <c r="AM45" i="6"/>
  <c r="AQ46" i="6"/>
  <c r="AO46" i="6"/>
  <c r="AN46" i="6"/>
  <c r="AP46" i="6"/>
  <c r="AK46" i="6"/>
  <c r="AL46" i="6"/>
  <c r="AR46" i="6"/>
  <c r="AM46" i="6"/>
  <c r="AQ47" i="6"/>
  <c r="AO47" i="6"/>
  <c r="AN47" i="6"/>
  <c r="AP47" i="6"/>
  <c r="AK47" i="6"/>
  <c r="AL47" i="6"/>
  <c r="AR47" i="6"/>
  <c r="AM47" i="6"/>
  <c r="AQ48" i="6"/>
  <c r="AO48" i="6"/>
  <c r="AN48" i="6"/>
  <c r="AP48" i="6"/>
  <c r="AK48" i="6"/>
  <c r="AL48" i="6"/>
  <c r="AR48" i="6"/>
  <c r="AM48" i="6"/>
  <c r="AQ49" i="6"/>
  <c r="AO49" i="6"/>
  <c r="AN49" i="6"/>
  <c r="AP49" i="6"/>
  <c r="AK49" i="6"/>
  <c r="AL49" i="6"/>
  <c r="AR49" i="6"/>
  <c r="AM49" i="6"/>
  <c r="AQ50" i="6"/>
  <c r="AO50" i="6"/>
  <c r="AN50" i="6"/>
  <c r="AP50" i="6"/>
  <c r="AK50" i="6"/>
  <c r="AL50" i="6"/>
  <c r="AR50" i="6"/>
  <c r="AM50" i="6"/>
  <c r="AQ51" i="6"/>
  <c r="AO51" i="6"/>
  <c r="AN51" i="6"/>
  <c r="AP51" i="6"/>
  <c r="AK51" i="6"/>
  <c r="AL51" i="6"/>
  <c r="AR51" i="6"/>
  <c r="AM51" i="6"/>
  <c r="AQ52" i="6"/>
  <c r="AO52" i="6"/>
  <c r="AN52" i="6"/>
  <c r="AP52" i="6"/>
  <c r="AK52" i="6"/>
  <c r="AL52" i="6"/>
  <c r="AR52" i="6"/>
  <c r="AM52" i="6"/>
  <c r="AQ53" i="6"/>
  <c r="AO53" i="6"/>
  <c r="AN53" i="6"/>
  <c r="AP53" i="6"/>
  <c r="AK53" i="6"/>
  <c r="AL53" i="6"/>
  <c r="AR53" i="6"/>
  <c r="AM53" i="6"/>
  <c r="AQ54" i="6"/>
  <c r="AO54" i="6"/>
  <c r="AN54" i="6"/>
  <c r="AP54" i="6"/>
  <c r="AK54" i="6"/>
  <c r="AL54" i="6"/>
  <c r="AR54" i="6"/>
  <c r="AM54" i="6"/>
  <c r="AQ55" i="6"/>
  <c r="AO55" i="6"/>
  <c r="AN55" i="6"/>
  <c r="AP55" i="6"/>
  <c r="AK55" i="6"/>
  <c r="AL55" i="6"/>
  <c r="AR55" i="6"/>
  <c r="AM55" i="6"/>
  <c r="AQ56" i="6"/>
  <c r="AO56" i="6"/>
  <c r="AN56" i="6"/>
  <c r="AP56" i="6"/>
  <c r="AK56" i="6"/>
  <c r="AL56" i="6"/>
  <c r="AR56" i="6"/>
  <c r="AM56" i="6"/>
  <c r="AQ57" i="6"/>
  <c r="AO57" i="6"/>
  <c r="AN57" i="6"/>
  <c r="AP57" i="6"/>
  <c r="AK57" i="6"/>
  <c r="AL57" i="6"/>
  <c r="AR57" i="6"/>
  <c r="AM57" i="6"/>
  <c r="AQ58" i="6"/>
  <c r="AO58" i="6"/>
  <c r="AN58" i="6"/>
  <c r="AP58" i="6"/>
  <c r="AK58" i="6"/>
  <c r="AL58" i="6"/>
  <c r="AR58" i="6"/>
  <c r="AM58" i="6"/>
  <c r="AQ59" i="6"/>
  <c r="AO59" i="6"/>
  <c r="AN59" i="6"/>
  <c r="AP59" i="6"/>
  <c r="AK59" i="6"/>
  <c r="AL59" i="6"/>
  <c r="AR59" i="6"/>
  <c r="AM59" i="6"/>
  <c r="AQ60" i="6"/>
  <c r="AO60" i="6"/>
  <c r="AN60" i="6"/>
  <c r="AP60" i="6"/>
  <c r="AK60" i="6"/>
  <c r="AL60" i="6"/>
  <c r="AR60" i="6"/>
  <c r="AM60" i="6"/>
  <c r="AQ61" i="6"/>
  <c r="AO61" i="6"/>
  <c r="AN61" i="6"/>
  <c r="AP61" i="6"/>
  <c r="AK61" i="6"/>
  <c r="AL61" i="6"/>
  <c r="AR61" i="6"/>
  <c r="AM61" i="6"/>
  <c r="AQ62" i="6"/>
  <c r="AO62" i="6"/>
  <c r="AN62" i="6"/>
  <c r="AP62" i="6"/>
  <c r="AK62" i="6"/>
  <c r="AL62" i="6"/>
  <c r="AR62" i="6"/>
  <c r="AM62" i="6"/>
  <c r="AQ63" i="6"/>
  <c r="AO63" i="6"/>
  <c r="AN63" i="6"/>
  <c r="AP63" i="6"/>
  <c r="AK63" i="6"/>
  <c r="AL63" i="6"/>
  <c r="AR63" i="6"/>
  <c r="AM63" i="6"/>
  <c r="AQ64" i="6"/>
  <c r="AO64" i="6"/>
  <c r="AN64" i="6"/>
  <c r="AP64" i="6"/>
  <c r="AK64" i="6"/>
  <c r="AL64" i="6"/>
  <c r="AR64" i="6"/>
  <c r="AM64" i="6"/>
  <c r="AQ65" i="6"/>
  <c r="AO65" i="6"/>
  <c r="AN65" i="6"/>
  <c r="AP65" i="6"/>
  <c r="AK65" i="6"/>
  <c r="AL65" i="6"/>
  <c r="AR65" i="6"/>
  <c r="AM65" i="6"/>
  <c r="AQ66" i="6"/>
  <c r="AO66" i="6"/>
  <c r="AN66" i="6"/>
  <c r="AP66" i="6"/>
  <c r="AK66" i="6"/>
  <c r="AL66" i="6"/>
  <c r="AR66" i="6"/>
  <c r="AM66" i="6"/>
  <c r="AQ67" i="6"/>
  <c r="AO67" i="6"/>
  <c r="AN67" i="6"/>
  <c r="AP67" i="6"/>
  <c r="AK67" i="6"/>
  <c r="AL67" i="6"/>
  <c r="AR67" i="6"/>
  <c r="AM67" i="6"/>
  <c r="AQ68" i="6"/>
  <c r="AO68" i="6"/>
  <c r="AN68" i="6"/>
  <c r="AP68" i="6"/>
  <c r="AK68" i="6"/>
  <c r="AL68" i="6"/>
  <c r="AR68" i="6"/>
  <c r="AM68" i="6"/>
  <c r="AQ69" i="6"/>
  <c r="AO69" i="6"/>
  <c r="AN69" i="6"/>
  <c r="AP69" i="6"/>
  <c r="AK69" i="6"/>
  <c r="AL69" i="6"/>
  <c r="AR69" i="6"/>
  <c r="AM69" i="6"/>
  <c r="AQ70" i="6"/>
  <c r="AO70" i="6"/>
  <c r="AN70" i="6"/>
  <c r="AP70" i="6"/>
  <c r="AK70" i="6"/>
  <c r="AL70" i="6"/>
  <c r="AR70" i="6"/>
  <c r="AM70" i="6"/>
  <c r="AQ71" i="6"/>
  <c r="AO71" i="6"/>
  <c r="AN71" i="6"/>
  <c r="AP71" i="6"/>
  <c r="AK71" i="6"/>
  <c r="AL71" i="6"/>
  <c r="AR71" i="6"/>
  <c r="AM71" i="6"/>
  <c r="AQ72" i="6"/>
  <c r="AO72" i="6"/>
  <c r="AN72" i="6"/>
  <c r="AP72" i="6"/>
  <c r="AK72" i="6"/>
  <c r="AL72" i="6"/>
  <c r="AR72" i="6"/>
  <c r="AM72" i="6"/>
  <c r="AQ73" i="6"/>
  <c r="AO73" i="6"/>
  <c r="AN73" i="6"/>
  <c r="AP73" i="6"/>
  <c r="AK73" i="6"/>
  <c r="AL73" i="6"/>
  <c r="AR73" i="6"/>
  <c r="AM73" i="6"/>
  <c r="AQ74" i="6"/>
  <c r="AO74" i="6"/>
  <c r="AN74" i="6"/>
  <c r="AP74" i="6"/>
  <c r="AK74" i="6"/>
  <c r="AL74" i="6"/>
  <c r="AR74" i="6"/>
  <c r="AM74" i="6"/>
  <c r="AQ75" i="6"/>
  <c r="AO75" i="6"/>
  <c r="AN75" i="6"/>
  <c r="AP75" i="6"/>
  <c r="AK75" i="6"/>
  <c r="AL75" i="6"/>
  <c r="AR75" i="6"/>
  <c r="AM75" i="6"/>
  <c r="AQ76" i="6"/>
  <c r="AO76" i="6"/>
  <c r="AN76" i="6"/>
  <c r="AP76" i="6"/>
  <c r="AK76" i="6"/>
  <c r="AL76" i="6"/>
  <c r="AR76" i="6"/>
  <c r="AM76" i="6"/>
  <c r="AQ77" i="6"/>
  <c r="AO77" i="6"/>
  <c r="AN77" i="6"/>
  <c r="AP77" i="6"/>
  <c r="AK77" i="6"/>
  <c r="AL77" i="6"/>
  <c r="AR77" i="6"/>
  <c r="AM77" i="6"/>
  <c r="AQ78" i="6"/>
  <c r="AO78" i="6"/>
  <c r="AN78" i="6"/>
  <c r="AP78" i="6"/>
  <c r="AK78" i="6"/>
  <c r="AL78" i="6"/>
  <c r="AR78" i="6"/>
  <c r="AM78" i="6"/>
  <c r="AQ79" i="6"/>
  <c r="AO79" i="6"/>
  <c r="AN79" i="6"/>
  <c r="AP79" i="6"/>
  <c r="AK79" i="6"/>
  <c r="AL79" i="6"/>
  <c r="AR79" i="6"/>
  <c r="AM79" i="6"/>
  <c r="AQ80" i="6"/>
  <c r="AO80" i="6"/>
  <c r="AN80" i="6"/>
  <c r="AP80" i="6"/>
  <c r="AK80" i="6"/>
  <c r="AL80" i="6"/>
  <c r="AR80" i="6"/>
  <c r="AM80" i="6"/>
  <c r="AQ81" i="6"/>
  <c r="AO81" i="6"/>
  <c r="AN81" i="6"/>
  <c r="AP81" i="6"/>
  <c r="AK81" i="6"/>
  <c r="AL81" i="6"/>
  <c r="AR81" i="6"/>
  <c r="AM81" i="6"/>
  <c r="AQ82" i="6"/>
  <c r="AO82" i="6"/>
  <c r="AN82" i="6"/>
  <c r="AP82" i="6"/>
  <c r="AK82" i="6"/>
  <c r="AL82" i="6"/>
  <c r="AR82" i="6"/>
  <c r="AM82" i="6"/>
  <c r="AQ83" i="6"/>
  <c r="AO83" i="6"/>
  <c r="AN83" i="6"/>
  <c r="AP83" i="6"/>
  <c r="AK83" i="6"/>
  <c r="AL83" i="6"/>
  <c r="AR83" i="6"/>
  <c r="AM83" i="6"/>
  <c r="AQ84" i="6"/>
  <c r="AO84" i="6"/>
  <c r="AN84" i="6"/>
  <c r="AP84" i="6"/>
  <c r="AK84" i="6"/>
  <c r="AL84" i="6"/>
  <c r="AR84" i="6"/>
  <c r="AM84" i="6"/>
  <c r="AQ85" i="6"/>
  <c r="AO85" i="6"/>
  <c r="AN85" i="6"/>
  <c r="AP85" i="6"/>
  <c r="AK85" i="6"/>
  <c r="AL85" i="6"/>
  <c r="AR85" i="6"/>
  <c r="AM85" i="6"/>
  <c r="AQ86" i="6"/>
  <c r="AO86" i="6"/>
  <c r="AN86" i="6"/>
  <c r="AP86" i="6"/>
  <c r="AK86" i="6"/>
  <c r="AL86" i="6"/>
  <c r="AR86" i="6"/>
  <c r="AM86" i="6"/>
  <c r="AQ87" i="6"/>
  <c r="AO87" i="6"/>
  <c r="AN87" i="6"/>
  <c r="AP87" i="6"/>
  <c r="AK87" i="6"/>
  <c r="AL87" i="6"/>
  <c r="AR87" i="6"/>
  <c r="AM87" i="6"/>
  <c r="AQ88" i="6"/>
  <c r="AO88" i="6"/>
  <c r="AN88" i="6"/>
  <c r="AP88" i="6"/>
  <c r="AK88" i="6"/>
  <c r="AL88" i="6"/>
  <c r="AR88" i="6"/>
  <c r="AM88" i="6"/>
  <c r="AQ89" i="6"/>
  <c r="AO89" i="6"/>
  <c r="AN89" i="6"/>
  <c r="AP89" i="6"/>
  <c r="AK89" i="6"/>
  <c r="AL89" i="6"/>
  <c r="AR89" i="6"/>
  <c r="AM89" i="6"/>
  <c r="AQ90" i="6"/>
  <c r="AO90" i="6"/>
  <c r="AN90" i="6"/>
  <c r="AP90" i="6"/>
  <c r="AK90" i="6"/>
  <c r="AL90" i="6"/>
  <c r="AR90" i="6"/>
  <c r="AM90" i="6"/>
  <c r="AQ91" i="6"/>
  <c r="AO91" i="6"/>
  <c r="AN91" i="6"/>
  <c r="AP91" i="6"/>
  <c r="AK91" i="6"/>
  <c r="AL91" i="6"/>
  <c r="AR91" i="6"/>
  <c r="AM91" i="6"/>
  <c r="AQ92" i="6"/>
  <c r="AO92" i="6"/>
  <c r="AN92" i="6"/>
  <c r="AP92" i="6"/>
  <c r="AK92" i="6"/>
  <c r="AL92" i="6"/>
  <c r="AR92" i="6"/>
  <c r="AM92" i="6"/>
  <c r="AQ93" i="6"/>
  <c r="AO93" i="6"/>
  <c r="AN93" i="6"/>
  <c r="AP93" i="6"/>
  <c r="AK93" i="6"/>
  <c r="AL93" i="6"/>
  <c r="AR93" i="6"/>
  <c r="AM93" i="6"/>
  <c r="AQ94" i="6"/>
  <c r="AO94" i="6"/>
  <c r="AN94" i="6"/>
  <c r="AP94" i="6"/>
  <c r="AK94" i="6"/>
  <c r="AL94" i="6"/>
  <c r="AR94" i="6"/>
  <c r="AM94" i="6"/>
  <c r="AQ95" i="6"/>
  <c r="AO95" i="6"/>
  <c r="AN95" i="6"/>
  <c r="AP95" i="6"/>
  <c r="AK95" i="6"/>
  <c r="AL95" i="6"/>
  <c r="AR95" i="6"/>
  <c r="AM95" i="6"/>
  <c r="AQ96" i="6"/>
  <c r="AO96" i="6"/>
  <c r="AN96" i="6"/>
  <c r="AP96" i="6"/>
  <c r="AK96" i="6"/>
  <c r="AL96" i="6"/>
  <c r="AR96" i="6"/>
  <c r="AM96" i="6"/>
  <c r="AQ97" i="6"/>
  <c r="AO97" i="6"/>
  <c r="AN97" i="6"/>
  <c r="AP97" i="6"/>
  <c r="AK97" i="6"/>
  <c r="AL97" i="6"/>
  <c r="AR97" i="6"/>
  <c r="AM97" i="6"/>
  <c r="AQ98" i="6"/>
  <c r="AO98" i="6"/>
  <c r="AN98" i="6"/>
  <c r="AP98" i="6"/>
  <c r="AK98" i="6"/>
  <c r="AL98" i="6"/>
  <c r="AR98" i="6"/>
  <c r="AM98" i="6"/>
  <c r="AQ99" i="6"/>
  <c r="AO99" i="6"/>
  <c r="AN99" i="6"/>
  <c r="AP99" i="6"/>
  <c r="AK99" i="6"/>
  <c r="AL99" i="6"/>
  <c r="AR99" i="6"/>
  <c r="AM99" i="6"/>
  <c r="AQ100" i="6"/>
  <c r="AO100" i="6"/>
  <c r="AN100" i="6"/>
  <c r="AP100" i="6"/>
  <c r="AK100" i="6"/>
  <c r="AL100" i="6"/>
  <c r="AR100" i="6"/>
  <c r="AM100" i="6"/>
  <c r="AQ101" i="6"/>
  <c r="AO101" i="6"/>
  <c r="AN101" i="6"/>
  <c r="AP101" i="6"/>
  <c r="AK101" i="6"/>
  <c r="AL101" i="6"/>
  <c r="AR101" i="6"/>
  <c r="AM101" i="6"/>
  <c r="AQ102" i="6"/>
  <c r="AO102" i="6"/>
  <c r="AN102" i="6"/>
  <c r="AP102" i="6"/>
  <c r="AK102" i="6"/>
  <c r="AL102" i="6"/>
  <c r="AR102" i="6"/>
  <c r="AM102" i="6"/>
  <c r="AQ103" i="6"/>
  <c r="AO103" i="6"/>
  <c r="AN103" i="6"/>
  <c r="AP103" i="6"/>
  <c r="AK103" i="6"/>
  <c r="AL103" i="6"/>
  <c r="AR103" i="6"/>
  <c r="AM103" i="6"/>
  <c r="AQ104" i="6"/>
  <c r="AO104" i="6"/>
  <c r="AN104" i="6"/>
  <c r="AP104" i="6"/>
  <c r="AK104" i="6"/>
  <c r="AL104" i="6"/>
  <c r="AR104" i="6"/>
  <c r="AM104" i="6"/>
  <c r="AQ105" i="6"/>
  <c r="AO105" i="6"/>
  <c r="AN105" i="6"/>
  <c r="AP105" i="6"/>
  <c r="AK105" i="6"/>
  <c r="AL105" i="6"/>
  <c r="AR105" i="6"/>
  <c r="AM105" i="6"/>
  <c r="AQ106" i="6"/>
  <c r="AO106" i="6"/>
  <c r="AN106" i="6"/>
  <c r="AP106" i="6"/>
  <c r="AK106" i="6"/>
  <c r="AL106" i="6"/>
  <c r="AR106" i="6"/>
  <c r="AM106" i="6"/>
  <c r="AQ107" i="6"/>
  <c r="AO107" i="6"/>
  <c r="AN107" i="6"/>
  <c r="AP107" i="6"/>
  <c r="AK107" i="6"/>
  <c r="AL107" i="6"/>
  <c r="AR107" i="6"/>
  <c r="AM107" i="6"/>
  <c r="AQ108" i="6"/>
  <c r="AO108" i="6"/>
  <c r="AN108" i="6"/>
  <c r="AP108" i="6"/>
  <c r="AK108" i="6"/>
  <c r="AL108" i="6"/>
  <c r="AR108" i="6"/>
  <c r="AM108" i="6"/>
  <c r="AQ109" i="6"/>
  <c r="AO109" i="6"/>
  <c r="AN109" i="6"/>
  <c r="AP109" i="6"/>
  <c r="AK109" i="6"/>
  <c r="AL109" i="6"/>
  <c r="AR109" i="6"/>
  <c r="AM109" i="6"/>
  <c r="AQ110" i="6"/>
  <c r="AO110" i="6"/>
  <c r="AN110" i="6"/>
  <c r="AP110" i="6"/>
  <c r="AK110" i="6"/>
  <c r="AL110" i="6"/>
  <c r="AR110" i="6"/>
  <c r="AM110" i="6"/>
  <c r="AQ111" i="6"/>
  <c r="AO111" i="6"/>
  <c r="AN111" i="6"/>
  <c r="AP111" i="6"/>
  <c r="AK111" i="6"/>
  <c r="AL111" i="6"/>
  <c r="AR111" i="6"/>
  <c r="AM111" i="6"/>
  <c r="AQ112" i="6"/>
  <c r="AO112" i="6"/>
  <c r="AN112" i="6"/>
  <c r="AP112" i="6"/>
  <c r="AK112" i="6"/>
  <c r="AL112" i="6"/>
  <c r="AR112" i="6"/>
  <c r="AM112" i="6"/>
  <c r="AQ113" i="6"/>
  <c r="AO113" i="6"/>
  <c r="AN113" i="6"/>
  <c r="AP113" i="6"/>
  <c r="AK113" i="6"/>
  <c r="AL113" i="6"/>
  <c r="AR113" i="6"/>
  <c r="AM113" i="6"/>
  <c r="AQ114" i="6"/>
  <c r="AO114" i="6"/>
  <c r="AN114" i="6"/>
  <c r="AP114" i="6"/>
  <c r="AK114" i="6"/>
  <c r="AL114" i="6"/>
  <c r="AR114" i="6"/>
  <c r="AM114" i="6"/>
  <c r="AQ115" i="6"/>
  <c r="AO115" i="6"/>
  <c r="AN115" i="6"/>
  <c r="AP115" i="6"/>
  <c r="AK115" i="6"/>
  <c r="AL115" i="6"/>
  <c r="AR115" i="6"/>
  <c r="AM115" i="6"/>
  <c r="AQ116" i="6"/>
  <c r="AO116" i="6"/>
  <c r="AN116" i="6"/>
  <c r="AP116" i="6"/>
  <c r="AK116" i="6"/>
  <c r="AL116" i="6"/>
  <c r="AR116" i="6"/>
  <c r="AM116" i="6"/>
  <c r="AQ117" i="6"/>
  <c r="AO117" i="6"/>
  <c r="AN117" i="6"/>
  <c r="AP117" i="6"/>
  <c r="AK117" i="6"/>
  <c r="AL117" i="6"/>
  <c r="AR117" i="6"/>
  <c r="AM117" i="6"/>
  <c r="AQ118" i="6"/>
  <c r="AO118" i="6"/>
  <c r="AN118" i="6"/>
  <c r="AP118" i="6"/>
  <c r="AK118" i="6"/>
  <c r="AL118" i="6"/>
  <c r="AR118" i="6"/>
  <c r="AM118" i="6"/>
  <c r="AQ119" i="6"/>
  <c r="AO119" i="6"/>
  <c r="AN119" i="6"/>
  <c r="AP119" i="6"/>
  <c r="AK119" i="6"/>
  <c r="AL119" i="6"/>
  <c r="AR119" i="6"/>
  <c r="AM119" i="6"/>
  <c r="AQ120" i="6"/>
  <c r="AO120" i="6"/>
  <c r="AN120" i="6"/>
  <c r="AP120" i="6"/>
  <c r="AK120" i="6"/>
  <c r="AL120" i="6"/>
  <c r="AR120" i="6"/>
  <c r="AM120" i="6"/>
  <c r="AQ121" i="6"/>
  <c r="AO121" i="6"/>
  <c r="AN121" i="6"/>
  <c r="AP121" i="6"/>
  <c r="AK121" i="6"/>
  <c r="AL121" i="6"/>
  <c r="AR121" i="6"/>
  <c r="AM121" i="6"/>
  <c r="AQ122" i="6"/>
  <c r="AO122" i="6"/>
  <c r="AN122" i="6"/>
  <c r="AP122" i="6"/>
  <c r="AK122" i="6"/>
  <c r="AL122" i="6"/>
  <c r="AR122" i="6"/>
  <c r="AM122" i="6"/>
  <c r="AQ123" i="6"/>
  <c r="AO123" i="6"/>
  <c r="AN123" i="6"/>
  <c r="AP123" i="6"/>
  <c r="AK123" i="6"/>
  <c r="AL123" i="6"/>
  <c r="AR123" i="6"/>
  <c r="AM123" i="6"/>
  <c r="AQ124" i="6"/>
  <c r="AO124" i="6"/>
  <c r="AN124" i="6"/>
  <c r="AP124" i="6"/>
  <c r="AK124" i="6"/>
  <c r="AL124" i="6"/>
  <c r="AR124" i="6"/>
  <c r="AM124" i="6"/>
  <c r="AQ125" i="6"/>
  <c r="AO125" i="6"/>
  <c r="AN125" i="6"/>
  <c r="AP125" i="6"/>
  <c r="AK125" i="6"/>
  <c r="AL125" i="6"/>
  <c r="AR125" i="6"/>
  <c r="AM125" i="6"/>
  <c r="AQ126" i="6"/>
  <c r="AO126" i="6"/>
  <c r="AN126" i="6"/>
  <c r="AP126" i="6"/>
  <c r="AK126" i="6"/>
  <c r="AL126" i="6"/>
  <c r="AR126" i="6"/>
  <c r="AM126" i="6"/>
  <c r="AQ127" i="6"/>
  <c r="AO127" i="6"/>
  <c r="AN127" i="6"/>
  <c r="AP127" i="6"/>
  <c r="AK127" i="6"/>
  <c r="AL127" i="6"/>
  <c r="AR127" i="6"/>
  <c r="AM127" i="6"/>
  <c r="AQ128" i="6"/>
  <c r="AO128" i="6"/>
  <c r="AN128" i="6"/>
  <c r="AP128" i="6"/>
  <c r="AK128" i="6"/>
  <c r="AL128" i="6"/>
  <c r="AR128" i="6"/>
  <c r="AM128" i="6"/>
  <c r="AQ129" i="6"/>
  <c r="AO129" i="6"/>
  <c r="AN129" i="6"/>
  <c r="AP129" i="6"/>
  <c r="AK129" i="6"/>
  <c r="AL129" i="6"/>
  <c r="AR129" i="6"/>
  <c r="AM129" i="6"/>
  <c r="AQ130" i="6"/>
  <c r="AO130" i="6"/>
  <c r="AN130" i="6"/>
  <c r="AP130" i="6"/>
  <c r="AK130" i="6"/>
  <c r="AL130" i="6"/>
  <c r="AR130" i="6"/>
  <c r="AM130" i="6"/>
  <c r="AQ131" i="6"/>
  <c r="AO131" i="6"/>
  <c r="AN131" i="6"/>
  <c r="AP131" i="6"/>
  <c r="AK131" i="6"/>
  <c r="AL131" i="6"/>
  <c r="AR131" i="6"/>
  <c r="AM131" i="6"/>
  <c r="AQ132" i="6"/>
  <c r="AO132" i="6"/>
  <c r="AN132" i="6"/>
  <c r="AP132" i="6"/>
  <c r="AK132" i="6"/>
  <c r="AL132" i="6"/>
  <c r="AR132" i="6"/>
  <c r="AM132" i="6"/>
  <c r="AQ133" i="6"/>
  <c r="AO133" i="6"/>
  <c r="AN133" i="6"/>
  <c r="AP133" i="6"/>
  <c r="AK133" i="6"/>
  <c r="AL133" i="6"/>
  <c r="AR133" i="6"/>
  <c r="AM133" i="6"/>
  <c r="AQ134" i="6"/>
  <c r="AO134" i="6"/>
  <c r="AN134" i="6"/>
  <c r="AP134" i="6"/>
  <c r="AK134" i="6"/>
  <c r="AL134" i="6"/>
  <c r="AR134" i="6"/>
  <c r="AM134" i="6"/>
  <c r="AQ135" i="6"/>
  <c r="AO135" i="6"/>
  <c r="AN135" i="6"/>
  <c r="AP135" i="6"/>
  <c r="AK135" i="6"/>
  <c r="AL135" i="6"/>
  <c r="AR135" i="6"/>
  <c r="AM135" i="6"/>
  <c r="AQ136" i="6"/>
  <c r="AO136" i="6"/>
  <c r="AN136" i="6"/>
  <c r="AP136" i="6"/>
  <c r="AK136" i="6"/>
  <c r="AL136" i="6"/>
  <c r="AR136" i="6"/>
  <c r="AM136" i="6"/>
  <c r="AQ137" i="6"/>
  <c r="AO137" i="6"/>
  <c r="AN137" i="6"/>
  <c r="AP137" i="6"/>
  <c r="AK137" i="6"/>
  <c r="AL137" i="6"/>
  <c r="AR137" i="6"/>
  <c r="AM137" i="6"/>
  <c r="AQ138" i="6"/>
  <c r="AO138" i="6"/>
  <c r="AN138" i="6"/>
  <c r="AP138" i="6"/>
  <c r="AK138" i="6"/>
  <c r="AL138" i="6"/>
  <c r="AR138" i="6"/>
  <c r="AM138" i="6"/>
  <c r="AQ139" i="6"/>
  <c r="AO139" i="6"/>
  <c r="AN139" i="6"/>
  <c r="AP139" i="6"/>
  <c r="AK139" i="6"/>
  <c r="AL139" i="6"/>
  <c r="AR139" i="6"/>
  <c r="AM139" i="6"/>
  <c r="AQ140" i="6"/>
  <c r="AO140" i="6"/>
  <c r="AN140" i="6"/>
  <c r="AP140" i="6"/>
  <c r="AK140" i="6"/>
  <c r="AL140" i="6"/>
  <c r="AR140" i="6"/>
  <c r="AM140" i="6"/>
  <c r="AQ141" i="6"/>
  <c r="AO141" i="6"/>
  <c r="AN141" i="6"/>
  <c r="AP141" i="6"/>
  <c r="AK141" i="6"/>
  <c r="AL141" i="6"/>
  <c r="AR141" i="6"/>
  <c r="AM141" i="6"/>
  <c r="AQ142" i="6"/>
  <c r="AO142" i="6"/>
  <c r="AN142" i="6"/>
  <c r="AP142" i="6"/>
  <c r="AK142" i="6"/>
  <c r="AL142" i="6"/>
  <c r="AR142" i="6"/>
  <c r="AM142" i="6"/>
  <c r="AQ143" i="6"/>
  <c r="AO143" i="6"/>
  <c r="AN143" i="6"/>
  <c r="AP143" i="6"/>
  <c r="AK143" i="6"/>
  <c r="AL143" i="6"/>
  <c r="AR143" i="6"/>
  <c r="AM143" i="6"/>
  <c r="AQ144" i="6"/>
  <c r="AO144" i="6"/>
  <c r="AN144" i="6"/>
  <c r="AP144" i="6"/>
  <c r="AK144" i="6"/>
  <c r="AL144" i="6"/>
  <c r="AR144" i="6"/>
  <c r="AM144" i="6"/>
  <c r="AQ145" i="6"/>
  <c r="AO145" i="6"/>
  <c r="AN145" i="6"/>
  <c r="AP145" i="6"/>
  <c r="AK145" i="6"/>
  <c r="AL145" i="6"/>
  <c r="AR145" i="6"/>
  <c r="AM145" i="6"/>
  <c r="AQ146" i="6"/>
  <c r="AO146" i="6"/>
  <c r="AN146" i="6"/>
  <c r="AP146" i="6"/>
  <c r="AK146" i="6"/>
  <c r="AL146" i="6"/>
  <c r="AR146" i="6"/>
  <c r="AM146" i="6"/>
  <c r="AQ147" i="6"/>
  <c r="AO147" i="6"/>
  <c r="AN147" i="6"/>
  <c r="AP147" i="6"/>
  <c r="AK147" i="6"/>
  <c r="AL147" i="6"/>
  <c r="AR147" i="6"/>
  <c r="AM147" i="6"/>
  <c r="AQ148" i="6"/>
  <c r="AO148" i="6"/>
  <c r="AN148" i="6"/>
  <c r="AP148" i="6"/>
  <c r="AK148" i="6"/>
  <c r="AL148" i="6"/>
  <c r="AR148" i="6"/>
  <c r="AM148" i="6"/>
  <c r="AQ149" i="6"/>
  <c r="AO149" i="6"/>
  <c r="AN149" i="6"/>
  <c r="AP149" i="6"/>
  <c r="AK149" i="6"/>
  <c r="AL149" i="6"/>
  <c r="AR149" i="6"/>
  <c r="AM149" i="6"/>
  <c r="AQ150" i="6"/>
  <c r="AO150" i="6"/>
  <c r="AN150" i="6"/>
  <c r="AP150" i="6"/>
  <c r="AK150" i="6"/>
  <c r="AL150" i="6"/>
  <c r="AR150" i="6"/>
  <c r="AM150" i="6"/>
  <c r="AQ151" i="6"/>
  <c r="AO151" i="6"/>
  <c r="AN151" i="6"/>
  <c r="AP151" i="6"/>
  <c r="AK151" i="6"/>
  <c r="AL151" i="6"/>
  <c r="AR151" i="6"/>
  <c r="AM151" i="6"/>
  <c r="AQ152" i="6"/>
  <c r="AO152" i="6"/>
  <c r="AN152" i="6"/>
  <c r="AP152" i="6"/>
  <c r="AK152" i="6"/>
  <c r="AL152" i="6"/>
  <c r="AR152" i="6"/>
  <c r="AM152" i="6"/>
  <c r="AQ153" i="6"/>
  <c r="AO153" i="6"/>
  <c r="AN153" i="6"/>
  <c r="AP153" i="6"/>
  <c r="AK153" i="6"/>
  <c r="AL153" i="6"/>
  <c r="AR153" i="6"/>
  <c r="AM153" i="6"/>
  <c r="AQ154" i="6"/>
  <c r="AO154" i="6"/>
  <c r="AN154" i="6"/>
  <c r="AP154" i="6"/>
  <c r="AK154" i="6"/>
  <c r="AL154" i="6"/>
  <c r="AR154" i="6"/>
  <c r="AM154" i="6"/>
  <c r="AQ155" i="6"/>
  <c r="AO155" i="6"/>
  <c r="AN155" i="6"/>
  <c r="AP155" i="6"/>
  <c r="AK155" i="6"/>
  <c r="AL155" i="6"/>
  <c r="AR155" i="6"/>
  <c r="AM155" i="6"/>
  <c r="AQ156" i="6"/>
  <c r="AO156" i="6"/>
  <c r="AN156" i="6"/>
  <c r="AP156" i="6"/>
  <c r="AK156" i="6"/>
  <c r="AL156" i="6"/>
  <c r="AR156" i="6"/>
  <c r="AM156" i="6"/>
  <c r="AQ157" i="6"/>
  <c r="AO157" i="6"/>
  <c r="AN157" i="6"/>
  <c r="AP157" i="6"/>
  <c r="AK157" i="6"/>
  <c r="AL157" i="6"/>
  <c r="AR157" i="6"/>
  <c r="AM157" i="6"/>
  <c r="AQ158" i="6"/>
  <c r="AO158" i="6"/>
  <c r="AN158" i="6"/>
  <c r="AP158" i="6"/>
  <c r="AK158" i="6"/>
  <c r="AL158" i="6"/>
  <c r="AR158" i="6"/>
  <c r="AM158" i="6"/>
  <c r="AQ159" i="6"/>
  <c r="AO159" i="6"/>
  <c r="AN159" i="6"/>
  <c r="AP159" i="6"/>
  <c r="AK159" i="6"/>
  <c r="AL159" i="6"/>
  <c r="AR159" i="6"/>
  <c r="AM159" i="6"/>
  <c r="AQ160" i="6"/>
  <c r="AO160" i="6"/>
  <c r="AN160" i="6"/>
  <c r="AP160" i="6"/>
  <c r="AK160" i="6"/>
  <c r="AL160" i="6"/>
  <c r="AR160" i="6"/>
  <c r="AM160" i="6"/>
  <c r="AQ161" i="6"/>
  <c r="AO161" i="6"/>
  <c r="AN161" i="6"/>
  <c r="AP161" i="6"/>
  <c r="AK161" i="6"/>
  <c r="AL161" i="6"/>
  <c r="AR161" i="6"/>
  <c r="AM161" i="6"/>
  <c r="AQ162" i="6"/>
  <c r="AO162" i="6"/>
  <c r="AN162" i="6"/>
  <c r="AP162" i="6"/>
  <c r="AK162" i="6"/>
  <c r="AL162" i="6"/>
  <c r="AR162" i="6"/>
  <c r="AM162" i="6"/>
  <c r="AQ163" i="6"/>
  <c r="AO163" i="6"/>
  <c r="AN163" i="6"/>
  <c r="AP163" i="6"/>
  <c r="AK163" i="6"/>
  <c r="AL163" i="6"/>
  <c r="AR163" i="6"/>
  <c r="AM163" i="6"/>
  <c r="AQ164" i="6"/>
  <c r="AO164" i="6"/>
  <c r="AN164" i="6"/>
  <c r="AP164" i="6"/>
  <c r="AK164" i="6"/>
  <c r="AL164" i="6"/>
  <c r="AR164" i="6"/>
  <c r="AM164" i="6"/>
  <c r="AQ165" i="6"/>
  <c r="AO165" i="6"/>
  <c r="AN165" i="6"/>
  <c r="AP165" i="6"/>
  <c r="AK165" i="6"/>
  <c r="AL165" i="6"/>
  <c r="AR165" i="6"/>
  <c r="AM165" i="6"/>
  <c r="AQ166" i="6"/>
  <c r="AO166" i="6"/>
  <c r="AN166" i="6"/>
  <c r="AP166" i="6"/>
  <c r="AK166" i="6"/>
  <c r="AL166" i="6"/>
  <c r="AR166" i="6"/>
  <c r="AM166" i="6"/>
  <c r="AQ167" i="6"/>
  <c r="AO167" i="6"/>
  <c r="AN167" i="6"/>
  <c r="AP167" i="6"/>
  <c r="AK167" i="6"/>
  <c r="AL167" i="6"/>
  <c r="AR167" i="6"/>
  <c r="AM167" i="6"/>
  <c r="AQ168" i="6"/>
  <c r="AO168" i="6"/>
  <c r="AN168" i="6"/>
  <c r="AP168" i="6"/>
  <c r="AK168" i="6"/>
  <c r="AL168" i="6"/>
  <c r="AR168" i="6"/>
  <c r="AM168" i="6"/>
  <c r="AQ169" i="6"/>
  <c r="AO169" i="6"/>
  <c r="AN169" i="6"/>
  <c r="AP169" i="6"/>
  <c r="AK169" i="6"/>
  <c r="AL169" i="6"/>
  <c r="AR169" i="6"/>
  <c r="AM169" i="6"/>
  <c r="AQ170" i="6"/>
  <c r="AO170" i="6"/>
  <c r="AN170" i="6"/>
  <c r="AP170" i="6"/>
  <c r="AK170" i="6"/>
  <c r="AL170" i="6"/>
  <c r="AR170" i="6"/>
  <c r="AM170" i="6"/>
  <c r="AQ171" i="6"/>
  <c r="AO171" i="6"/>
  <c r="AN171" i="6"/>
  <c r="AP171" i="6"/>
  <c r="AK171" i="6"/>
  <c r="AL171" i="6"/>
  <c r="AR171" i="6"/>
  <c r="AM171" i="6"/>
  <c r="AQ172" i="6"/>
  <c r="AO172" i="6"/>
  <c r="AN172" i="6"/>
  <c r="AP172" i="6"/>
  <c r="AK172" i="6"/>
  <c r="AL172" i="6"/>
  <c r="AR172" i="6"/>
  <c r="AM172" i="6"/>
  <c r="AQ173" i="6"/>
  <c r="AO173" i="6"/>
  <c r="AN173" i="6"/>
  <c r="AP173" i="6"/>
  <c r="AK173" i="6"/>
  <c r="AL173" i="6"/>
  <c r="AR173" i="6"/>
  <c r="AM173" i="6"/>
  <c r="AQ174" i="6"/>
  <c r="AO174" i="6"/>
  <c r="AN174" i="6"/>
  <c r="AP174" i="6"/>
  <c r="AK174" i="6"/>
  <c r="AL174" i="6"/>
  <c r="AR174" i="6"/>
  <c r="AM174" i="6"/>
  <c r="AQ175" i="6"/>
  <c r="AO175" i="6"/>
  <c r="AN175" i="6"/>
  <c r="AP175" i="6"/>
  <c r="AK175" i="6"/>
  <c r="AL175" i="6"/>
  <c r="AR175" i="6"/>
  <c r="AM175" i="6"/>
  <c r="AQ176" i="6"/>
  <c r="AO176" i="6"/>
  <c r="AN176" i="6"/>
  <c r="AP176" i="6"/>
  <c r="AK176" i="6"/>
  <c r="AL176" i="6"/>
  <c r="AR176" i="6"/>
  <c r="AM176" i="6"/>
  <c r="AQ177" i="6"/>
  <c r="AO177" i="6"/>
  <c r="AN177" i="6"/>
  <c r="AP177" i="6"/>
  <c r="AK177" i="6"/>
  <c r="AL177" i="6"/>
  <c r="AR177" i="6"/>
  <c r="AM177" i="6"/>
  <c r="AQ178" i="6"/>
  <c r="AO178" i="6"/>
  <c r="AN178" i="6"/>
  <c r="AP178" i="6"/>
  <c r="AK178" i="6"/>
  <c r="AL178" i="6"/>
  <c r="AR178" i="6"/>
  <c r="AM178" i="6"/>
  <c r="AQ179" i="6"/>
  <c r="AO179" i="6"/>
  <c r="AN179" i="6"/>
  <c r="AP179" i="6"/>
  <c r="AK179" i="6"/>
  <c r="AL179" i="6"/>
  <c r="AR179" i="6"/>
  <c r="AM179" i="6"/>
  <c r="AQ180" i="6"/>
  <c r="AO180" i="6"/>
  <c r="AN180" i="6"/>
  <c r="AP180" i="6"/>
  <c r="AK180" i="6"/>
  <c r="AL180" i="6"/>
  <c r="AR180" i="6"/>
  <c r="AM180" i="6"/>
  <c r="AQ181" i="6"/>
  <c r="AO181" i="6"/>
  <c r="AN181" i="6"/>
  <c r="AP181" i="6"/>
  <c r="AK181" i="6"/>
  <c r="AL181" i="6"/>
  <c r="AR181" i="6"/>
  <c r="AM181" i="6"/>
  <c r="AQ182" i="6"/>
  <c r="AO182" i="6"/>
  <c r="AN182" i="6"/>
  <c r="AP182" i="6"/>
  <c r="AK182" i="6"/>
  <c r="AL182" i="6"/>
  <c r="AR182" i="6"/>
  <c r="AM182" i="6"/>
  <c r="AQ183" i="6"/>
  <c r="AO183" i="6"/>
  <c r="AN183" i="6"/>
  <c r="AP183" i="6"/>
  <c r="AK183" i="6"/>
  <c r="AL183" i="6"/>
  <c r="AR183" i="6"/>
  <c r="AM183" i="6"/>
  <c r="AQ184" i="6"/>
  <c r="AO184" i="6"/>
  <c r="AN184" i="6"/>
  <c r="AP184" i="6"/>
  <c r="AK184" i="6"/>
  <c r="AL184" i="6"/>
  <c r="AR184" i="6"/>
  <c r="AM184" i="6"/>
  <c r="AQ185" i="6"/>
  <c r="AO185" i="6"/>
  <c r="AN185" i="6"/>
  <c r="AP185" i="6"/>
  <c r="AK185" i="6"/>
  <c r="AL185" i="6"/>
  <c r="AR185" i="6"/>
  <c r="AM185" i="6"/>
  <c r="AQ186" i="6"/>
  <c r="AO186" i="6"/>
  <c r="AN186" i="6"/>
  <c r="AP186" i="6"/>
  <c r="AK186" i="6"/>
  <c r="AL186" i="6"/>
  <c r="AR186" i="6"/>
  <c r="AM186" i="6"/>
  <c r="AQ187" i="6"/>
  <c r="AO187" i="6"/>
  <c r="AN187" i="6"/>
  <c r="AP187" i="6"/>
  <c r="AK187" i="6"/>
  <c r="AL187" i="6"/>
  <c r="AR187" i="6"/>
  <c r="AM187" i="6"/>
  <c r="AQ188" i="6"/>
  <c r="AO188" i="6"/>
  <c r="AN188" i="6"/>
  <c r="AP188" i="6"/>
  <c r="AK188" i="6"/>
  <c r="AL188" i="6"/>
  <c r="AR188" i="6"/>
  <c r="AM188" i="6"/>
  <c r="AQ189" i="6"/>
  <c r="AO189" i="6"/>
  <c r="AN189" i="6"/>
  <c r="AP189" i="6"/>
  <c r="AK189" i="6"/>
  <c r="AL189" i="6"/>
  <c r="AR189" i="6"/>
  <c r="AM189" i="6"/>
  <c r="AQ190" i="6"/>
  <c r="AO190" i="6"/>
  <c r="AN190" i="6"/>
  <c r="AP190" i="6"/>
  <c r="AK190" i="6"/>
  <c r="AL190" i="6"/>
  <c r="AR190" i="6"/>
  <c r="AM190" i="6"/>
  <c r="AQ191" i="6"/>
  <c r="AO191" i="6"/>
  <c r="AN191" i="6"/>
  <c r="AP191" i="6"/>
  <c r="AK191" i="6"/>
  <c r="AL191" i="6"/>
  <c r="AR191" i="6"/>
  <c r="AM191" i="6"/>
  <c r="AQ192" i="6"/>
  <c r="AO192" i="6"/>
  <c r="AN192" i="6"/>
  <c r="AP192" i="6"/>
  <c r="AK192" i="6"/>
  <c r="AL192" i="6"/>
  <c r="AR192" i="6"/>
  <c r="AM192" i="6"/>
  <c r="AQ193" i="6"/>
  <c r="AO193" i="6"/>
  <c r="AN193" i="6"/>
  <c r="AP193" i="6"/>
  <c r="AK193" i="6"/>
  <c r="AL193" i="6"/>
  <c r="AR193" i="6"/>
  <c r="AM193" i="6"/>
  <c r="AQ194" i="6"/>
  <c r="AO194" i="6"/>
  <c r="AN194" i="6"/>
  <c r="AP194" i="6"/>
  <c r="AK194" i="6"/>
  <c r="AL194" i="6"/>
  <c r="AR194" i="6"/>
  <c r="AM194" i="6"/>
  <c r="AQ195" i="6"/>
  <c r="AO195" i="6"/>
  <c r="AN195" i="6"/>
  <c r="AP195" i="6"/>
  <c r="AK195" i="6"/>
  <c r="AL195" i="6"/>
  <c r="AR195" i="6"/>
  <c r="AM195" i="6"/>
  <c r="AQ196" i="6"/>
  <c r="AO196" i="6"/>
  <c r="AN196" i="6"/>
  <c r="AP196" i="6"/>
  <c r="AK196" i="6"/>
  <c r="AL196" i="6"/>
  <c r="AR196" i="6"/>
  <c r="AM196" i="6"/>
  <c r="AQ197" i="6"/>
  <c r="AO197" i="6"/>
  <c r="AN197" i="6"/>
  <c r="AP197" i="6"/>
  <c r="AK197" i="6"/>
  <c r="AL197" i="6"/>
  <c r="AR197" i="6"/>
  <c r="AM197" i="6"/>
  <c r="AQ198" i="6"/>
  <c r="AO198" i="6"/>
  <c r="AN198" i="6"/>
  <c r="AP198" i="6"/>
  <c r="AK198" i="6"/>
  <c r="AL198" i="6"/>
  <c r="AR198" i="6"/>
  <c r="AM198" i="6"/>
  <c r="AQ199" i="6"/>
  <c r="AO199" i="6"/>
  <c r="AN199" i="6"/>
  <c r="AP199" i="6"/>
  <c r="AK199" i="6"/>
  <c r="AL199" i="6"/>
  <c r="AR199" i="6"/>
  <c r="AM199" i="6"/>
  <c r="AQ200" i="6"/>
  <c r="AO200" i="6"/>
  <c r="AN200" i="6"/>
  <c r="AP200" i="6"/>
  <c r="AK200" i="6"/>
  <c r="AL200" i="6"/>
  <c r="AR200" i="6"/>
  <c r="AM200" i="6"/>
  <c r="AQ201" i="6"/>
  <c r="AO201" i="6"/>
  <c r="AN201" i="6"/>
  <c r="AP201" i="6"/>
  <c r="AK201" i="6"/>
  <c r="AL201" i="6"/>
  <c r="AR201" i="6"/>
  <c r="AM201" i="6"/>
  <c r="AQ202" i="6"/>
  <c r="AO202" i="6"/>
  <c r="AN202" i="6"/>
  <c r="AP202" i="6"/>
  <c r="AK202" i="6"/>
  <c r="AL202" i="6"/>
  <c r="AR202" i="6"/>
  <c r="AM202" i="6"/>
  <c r="AQ203" i="6"/>
  <c r="AO203" i="6"/>
  <c r="AN203" i="6"/>
  <c r="AP203" i="6"/>
  <c r="AK203" i="6"/>
  <c r="AL203" i="6"/>
  <c r="AR203" i="6"/>
  <c r="AM203" i="6"/>
  <c r="AQ204" i="6"/>
  <c r="AO204" i="6"/>
  <c r="AN204" i="6"/>
  <c r="AP204" i="6"/>
  <c r="AK204" i="6"/>
  <c r="AL204" i="6"/>
  <c r="AR204" i="6"/>
  <c r="AM204" i="6"/>
  <c r="AQ205" i="6"/>
  <c r="AO205" i="6"/>
  <c r="AN205" i="6"/>
  <c r="AP205" i="6"/>
  <c r="AK205" i="6"/>
  <c r="AL205" i="6"/>
  <c r="AR205" i="6"/>
  <c r="AM205" i="6"/>
  <c r="AQ206" i="6"/>
  <c r="AO206" i="6"/>
  <c r="AN206" i="6"/>
  <c r="AP206" i="6"/>
  <c r="AK206" i="6"/>
  <c r="AL206" i="6"/>
  <c r="AR206" i="6"/>
  <c r="AM206" i="6"/>
  <c r="AQ207" i="6"/>
  <c r="AO207" i="6"/>
  <c r="AN207" i="6"/>
  <c r="AP207" i="6"/>
  <c r="AK207" i="6"/>
  <c r="AL207" i="6"/>
  <c r="AR207" i="6"/>
  <c r="AM207" i="6"/>
  <c r="AQ208" i="6"/>
  <c r="AO208" i="6"/>
  <c r="AN208" i="6"/>
  <c r="AP208" i="6"/>
  <c r="AK208" i="6"/>
  <c r="AL208" i="6"/>
  <c r="AR208" i="6"/>
  <c r="AM208" i="6"/>
  <c r="AQ209" i="6"/>
  <c r="AO209" i="6"/>
  <c r="AN209" i="6"/>
  <c r="AP209" i="6"/>
  <c r="AK209" i="6"/>
  <c r="AL209" i="6"/>
  <c r="AR209" i="6"/>
  <c r="AM209" i="6"/>
  <c r="AQ210" i="6"/>
  <c r="AO210" i="6"/>
  <c r="AN210" i="6"/>
  <c r="AP210" i="6"/>
  <c r="AK210" i="6"/>
  <c r="AL210" i="6"/>
  <c r="AR210" i="6"/>
  <c r="AM210" i="6"/>
  <c r="AQ211" i="6"/>
  <c r="AO211" i="6"/>
  <c r="AN211" i="6"/>
  <c r="AP211" i="6"/>
  <c r="AK211" i="6"/>
  <c r="AL211" i="6"/>
  <c r="AR211" i="6"/>
  <c r="AM211" i="6"/>
  <c r="AQ212" i="6"/>
  <c r="AO212" i="6"/>
  <c r="AN212" i="6"/>
  <c r="AP212" i="6"/>
  <c r="AK212" i="6"/>
  <c r="AL212" i="6"/>
  <c r="AR212" i="6"/>
  <c r="AM212" i="6"/>
  <c r="AQ213" i="6"/>
  <c r="AO213" i="6"/>
  <c r="AN213" i="6"/>
  <c r="AP213" i="6"/>
  <c r="AK213" i="6"/>
  <c r="AL213" i="6"/>
  <c r="AR213" i="6"/>
  <c r="AM213" i="6"/>
  <c r="AQ214" i="6"/>
  <c r="AO214" i="6"/>
  <c r="AN214" i="6"/>
  <c r="AP214" i="6"/>
  <c r="AK214" i="6"/>
  <c r="AL214" i="6"/>
  <c r="AR214" i="6"/>
  <c r="AM214" i="6"/>
  <c r="AQ215" i="6"/>
  <c r="AO215" i="6"/>
  <c r="AN215" i="6"/>
  <c r="AP215" i="6"/>
  <c r="AK215" i="6"/>
  <c r="AL215" i="6"/>
  <c r="AR215" i="6"/>
  <c r="AM215" i="6"/>
  <c r="AQ216" i="6"/>
  <c r="AO216" i="6"/>
  <c r="AN216" i="6"/>
  <c r="AP216" i="6"/>
  <c r="AK216" i="6"/>
  <c r="AL216" i="6"/>
  <c r="AR216" i="6"/>
  <c r="AM216" i="6"/>
  <c r="AQ217" i="6"/>
  <c r="AO217" i="6"/>
  <c r="AN217" i="6"/>
  <c r="AP217" i="6"/>
  <c r="AK217" i="6"/>
  <c r="AL217" i="6"/>
  <c r="AR217" i="6"/>
  <c r="AM217" i="6"/>
  <c r="AQ218" i="6"/>
  <c r="AO218" i="6"/>
  <c r="AN218" i="6"/>
  <c r="AP218" i="6"/>
  <c r="AK218" i="6"/>
  <c r="AL218" i="6"/>
  <c r="AR218" i="6"/>
  <c r="AM218" i="6"/>
  <c r="AQ219" i="6"/>
  <c r="AO219" i="6"/>
  <c r="AN219" i="6"/>
  <c r="AP219" i="6"/>
  <c r="AK219" i="6"/>
  <c r="AL219" i="6"/>
  <c r="AR219" i="6"/>
  <c r="AM219" i="6"/>
  <c r="AQ220" i="6"/>
  <c r="AO220" i="6"/>
  <c r="AN220" i="6"/>
  <c r="AP220" i="6"/>
  <c r="AK220" i="6"/>
  <c r="AL220" i="6"/>
  <c r="AR220" i="6"/>
  <c r="AM220" i="6"/>
  <c r="AQ221" i="6"/>
  <c r="AO221" i="6"/>
  <c r="AN221" i="6"/>
  <c r="AP221" i="6"/>
  <c r="AK221" i="6"/>
  <c r="AL221" i="6"/>
  <c r="AR221" i="6"/>
  <c r="AM221" i="6"/>
  <c r="AQ222" i="6"/>
  <c r="AO222" i="6"/>
  <c r="AN222" i="6"/>
  <c r="AP222" i="6"/>
  <c r="AK222" i="6"/>
  <c r="AL222" i="6"/>
  <c r="AR222" i="6"/>
  <c r="AM222" i="6"/>
  <c r="AQ223" i="6"/>
  <c r="AO223" i="6"/>
  <c r="AN223" i="6"/>
  <c r="AP223" i="6"/>
  <c r="AK223" i="6"/>
  <c r="AL223" i="6"/>
  <c r="AR223" i="6"/>
  <c r="AM223" i="6"/>
  <c r="AQ224" i="6"/>
  <c r="AO224" i="6"/>
  <c r="AN224" i="6"/>
  <c r="AP224" i="6"/>
  <c r="AK224" i="6"/>
  <c r="AL224" i="6"/>
  <c r="AR224" i="6"/>
  <c r="AM224" i="6"/>
  <c r="AQ225" i="6"/>
  <c r="AO225" i="6"/>
  <c r="AN225" i="6"/>
  <c r="AP225" i="6"/>
  <c r="AK225" i="6"/>
  <c r="AL225" i="6"/>
  <c r="AR225" i="6"/>
  <c r="AM225" i="6"/>
  <c r="AQ226" i="6"/>
  <c r="AO226" i="6"/>
  <c r="AN226" i="6"/>
  <c r="AP226" i="6"/>
  <c r="AK226" i="6"/>
  <c r="AL226" i="6"/>
  <c r="AR226" i="6"/>
  <c r="AM226" i="6"/>
  <c r="AQ227" i="6"/>
  <c r="AO227" i="6"/>
  <c r="AN227" i="6"/>
  <c r="AP227" i="6"/>
  <c r="AK227" i="6"/>
  <c r="AL227" i="6"/>
  <c r="AR227" i="6"/>
  <c r="AM227" i="6"/>
  <c r="AQ228" i="6"/>
  <c r="AO228" i="6"/>
  <c r="AN228" i="6"/>
  <c r="AP228" i="6"/>
  <c r="AK228" i="6"/>
  <c r="AL228" i="6"/>
  <c r="AR228" i="6"/>
  <c r="AM228" i="6"/>
  <c r="AQ229" i="6"/>
  <c r="AO229" i="6"/>
  <c r="AN229" i="6"/>
  <c r="AP229" i="6"/>
  <c r="AK229" i="6"/>
  <c r="AL229" i="6"/>
  <c r="AR229" i="6"/>
  <c r="AM229" i="6"/>
  <c r="AQ230" i="6"/>
  <c r="AO230" i="6"/>
  <c r="AN230" i="6"/>
  <c r="AP230" i="6"/>
  <c r="AK230" i="6"/>
  <c r="AL230" i="6"/>
  <c r="AR230" i="6"/>
  <c r="AM230" i="6"/>
  <c r="AQ231" i="6"/>
  <c r="AO231" i="6"/>
  <c r="AN231" i="6"/>
  <c r="AP231" i="6"/>
  <c r="AK231" i="6"/>
  <c r="AL231" i="6"/>
  <c r="AR231" i="6"/>
  <c r="AM231" i="6"/>
  <c r="AQ232" i="6"/>
  <c r="AO232" i="6"/>
  <c r="AN232" i="6"/>
  <c r="AP232" i="6"/>
  <c r="AK232" i="6"/>
  <c r="AL232" i="6"/>
  <c r="AR232" i="6"/>
  <c r="AM232" i="6"/>
  <c r="AQ233" i="6"/>
  <c r="AO233" i="6"/>
  <c r="AN233" i="6"/>
  <c r="AP233" i="6"/>
  <c r="AK233" i="6"/>
  <c r="AL233" i="6"/>
  <c r="AR233" i="6"/>
  <c r="AM233" i="6"/>
  <c r="AQ234" i="6"/>
  <c r="AO234" i="6"/>
  <c r="AN234" i="6"/>
  <c r="AP234" i="6"/>
  <c r="AK234" i="6"/>
  <c r="AL234" i="6"/>
  <c r="AR234" i="6"/>
  <c r="AM234" i="6"/>
  <c r="AQ235" i="6"/>
  <c r="AO235" i="6"/>
  <c r="AN235" i="6"/>
  <c r="AP235" i="6"/>
  <c r="AK235" i="6"/>
  <c r="AL235" i="6"/>
  <c r="AR235" i="6"/>
  <c r="AM235" i="6"/>
  <c r="AQ236" i="6"/>
  <c r="AO236" i="6"/>
  <c r="AN236" i="6"/>
  <c r="AP236" i="6"/>
  <c r="AK236" i="6"/>
  <c r="AL236" i="6"/>
  <c r="AR236" i="6"/>
  <c r="AM236" i="6"/>
  <c r="AQ237" i="6"/>
  <c r="AO237" i="6"/>
  <c r="AN237" i="6"/>
  <c r="AP237" i="6"/>
  <c r="AK237" i="6"/>
  <c r="AL237" i="6"/>
  <c r="AR237" i="6"/>
  <c r="AM237" i="6"/>
  <c r="AQ238" i="6"/>
  <c r="AO238" i="6"/>
  <c r="AN238" i="6"/>
  <c r="AP238" i="6"/>
  <c r="AK238" i="6"/>
  <c r="AL238" i="6"/>
  <c r="AR238" i="6"/>
  <c r="AM238" i="6"/>
  <c r="AQ239" i="6"/>
  <c r="AO239" i="6"/>
  <c r="AN239" i="6"/>
  <c r="AP239" i="6"/>
  <c r="AK239" i="6"/>
  <c r="AL239" i="6"/>
  <c r="AR239" i="6"/>
  <c r="AM239" i="6"/>
  <c r="AQ240" i="6"/>
  <c r="AO240" i="6"/>
  <c r="AN240" i="6"/>
  <c r="AP240" i="6"/>
  <c r="AK240" i="6"/>
  <c r="AL240" i="6"/>
  <c r="AR240" i="6"/>
  <c r="AM240" i="6"/>
  <c r="AQ241" i="6"/>
  <c r="AO241" i="6"/>
  <c r="AN241" i="6"/>
  <c r="AP241" i="6"/>
  <c r="AK241" i="6"/>
  <c r="AL241" i="6"/>
  <c r="AR241" i="6"/>
  <c r="AM241" i="6"/>
  <c r="AQ242" i="6"/>
  <c r="AO242" i="6"/>
  <c r="AN242" i="6"/>
  <c r="AP242" i="6"/>
  <c r="AK242" i="6"/>
  <c r="AL242" i="6"/>
  <c r="AR242" i="6"/>
  <c r="AM242" i="6"/>
  <c r="AQ243" i="6"/>
  <c r="AO243" i="6"/>
  <c r="AN243" i="6"/>
  <c r="AP243" i="6"/>
  <c r="AK243" i="6"/>
  <c r="AL243" i="6"/>
  <c r="AR243" i="6"/>
  <c r="AM243" i="6"/>
  <c r="AQ244" i="6"/>
  <c r="AO244" i="6"/>
  <c r="AN244" i="6"/>
  <c r="AP244" i="6"/>
  <c r="AK244" i="6"/>
  <c r="AL244" i="6"/>
  <c r="AR244" i="6"/>
  <c r="AM244" i="6"/>
  <c r="AQ245" i="6"/>
  <c r="AO245" i="6"/>
  <c r="AN245" i="6"/>
  <c r="AP245" i="6"/>
  <c r="AK245" i="6"/>
  <c r="AL245" i="6"/>
  <c r="AR245" i="6"/>
  <c r="AM245" i="6"/>
  <c r="AQ246" i="6"/>
  <c r="AO246" i="6"/>
  <c r="AN246" i="6"/>
  <c r="AP246" i="6"/>
  <c r="AK246" i="6"/>
  <c r="AL246" i="6"/>
  <c r="AR246" i="6"/>
  <c r="AM246" i="6"/>
  <c r="AQ247" i="6"/>
  <c r="AO247" i="6"/>
  <c r="AN247" i="6"/>
  <c r="AP247" i="6"/>
  <c r="AK247" i="6"/>
  <c r="AL247" i="6"/>
  <c r="AR247" i="6"/>
  <c r="AM247" i="6"/>
  <c r="AQ248" i="6"/>
  <c r="AO248" i="6"/>
  <c r="AN248" i="6"/>
  <c r="AP248" i="6"/>
  <c r="AK248" i="6"/>
  <c r="AL248" i="6"/>
  <c r="AR248" i="6"/>
  <c r="AM248" i="6"/>
  <c r="AQ249" i="6"/>
  <c r="AO249" i="6"/>
  <c r="AN249" i="6"/>
  <c r="AP249" i="6"/>
  <c r="AK249" i="6"/>
  <c r="AL249" i="6"/>
  <c r="AR249" i="6"/>
  <c r="AM249" i="6"/>
  <c r="AQ250" i="6"/>
  <c r="AO250" i="6"/>
  <c r="AN250" i="6"/>
  <c r="AP250" i="6"/>
  <c r="AK250" i="6"/>
  <c r="AL250" i="6"/>
  <c r="AR250" i="6"/>
  <c r="AM250" i="6"/>
  <c r="AQ251" i="6"/>
  <c r="AO251" i="6"/>
  <c r="AN251" i="6"/>
  <c r="AP251" i="6"/>
  <c r="AK251" i="6"/>
  <c r="AL251" i="6"/>
  <c r="AR251" i="6"/>
  <c r="AM251" i="6"/>
  <c r="AQ252" i="6"/>
  <c r="AO252" i="6"/>
  <c r="AN252" i="6"/>
  <c r="AP252" i="6"/>
  <c r="AK252" i="6"/>
  <c r="AL252" i="6"/>
  <c r="AR252" i="6"/>
  <c r="AM252" i="6"/>
  <c r="AQ253" i="6"/>
  <c r="AO253" i="6"/>
  <c r="AN253" i="6"/>
  <c r="AP253" i="6"/>
  <c r="AK253" i="6"/>
  <c r="AL253" i="6"/>
  <c r="AR253" i="6"/>
  <c r="AM253" i="6"/>
  <c r="AQ254" i="6"/>
  <c r="AO254" i="6"/>
  <c r="AN254" i="6"/>
  <c r="AP254" i="6"/>
  <c r="AK254" i="6"/>
  <c r="AL254" i="6"/>
  <c r="AR254" i="6"/>
  <c r="AM254" i="6"/>
  <c r="AQ255" i="6"/>
  <c r="AO255" i="6"/>
  <c r="AN255" i="6"/>
  <c r="AP255" i="6"/>
  <c r="AK255" i="6"/>
  <c r="AL255" i="6"/>
  <c r="AR255" i="6"/>
  <c r="AM255" i="6"/>
  <c r="AQ256" i="6"/>
  <c r="AO256" i="6"/>
  <c r="AN256" i="6"/>
  <c r="AP256" i="6"/>
  <c r="AK256" i="6"/>
  <c r="AL256" i="6"/>
  <c r="AR256" i="6"/>
  <c r="AM256" i="6"/>
  <c r="AQ257" i="6"/>
  <c r="AO257" i="6"/>
  <c r="AN257" i="6"/>
  <c r="AP257" i="6"/>
  <c r="AK257" i="6"/>
  <c r="AL257" i="6"/>
  <c r="AR257" i="6"/>
  <c r="AM257" i="6"/>
  <c r="AQ258" i="6"/>
  <c r="AO258" i="6"/>
  <c r="AN258" i="6"/>
  <c r="AP258" i="6"/>
  <c r="AK258" i="6"/>
  <c r="AL258" i="6"/>
  <c r="AR258" i="6"/>
  <c r="AM258" i="6"/>
  <c r="AQ259" i="6"/>
  <c r="AO259" i="6"/>
  <c r="AN259" i="6"/>
  <c r="AP259" i="6"/>
  <c r="AK259" i="6"/>
  <c r="AL259" i="6"/>
  <c r="AR259" i="6"/>
  <c r="AM259" i="6"/>
  <c r="AQ260" i="6"/>
  <c r="AO260" i="6"/>
  <c r="AN260" i="6"/>
  <c r="AP260" i="6"/>
  <c r="AK260" i="6"/>
  <c r="AL260" i="6"/>
  <c r="AR260" i="6"/>
  <c r="AM260" i="6"/>
  <c r="AQ261" i="6"/>
  <c r="AO261" i="6"/>
  <c r="AN261" i="6"/>
  <c r="AP261" i="6"/>
  <c r="AK261" i="6"/>
  <c r="AL261" i="6"/>
  <c r="AR261" i="6"/>
  <c r="AM261" i="6"/>
  <c r="AQ262" i="6"/>
  <c r="AO262" i="6"/>
  <c r="AN262" i="6"/>
  <c r="AP262" i="6"/>
  <c r="AK262" i="6"/>
  <c r="AL262" i="6"/>
  <c r="AR262" i="6"/>
  <c r="AM262" i="6"/>
  <c r="AQ263" i="6"/>
  <c r="AO263" i="6"/>
  <c r="AN263" i="6"/>
  <c r="AP263" i="6"/>
  <c r="AK263" i="6"/>
  <c r="AL263" i="6"/>
  <c r="AR263" i="6"/>
  <c r="AM263" i="6"/>
  <c r="AQ264" i="6"/>
  <c r="AO264" i="6"/>
  <c r="AN264" i="6"/>
  <c r="AP264" i="6"/>
  <c r="AK264" i="6"/>
  <c r="AL264" i="6"/>
  <c r="AR264" i="6"/>
  <c r="AM264" i="6"/>
  <c r="AQ265" i="6"/>
  <c r="AO265" i="6"/>
  <c r="AN265" i="6"/>
  <c r="AP265" i="6"/>
  <c r="AK265" i="6"/>
  <c r="AL265" i="6"/>
  <c r="AR265" i="6"/>
  <c r="AM265" i="6"/>
  <c r="AQ266" i="6"/>
  <c r="AO266" i="6"/>
  <c r="AN266" i="6"/>
  <c r="AP266" i="6"/>
  <c r="AK266" i="6"/>
  <c r="AL266" i="6"/>
  <c r="AR266" i="6"/>
  <c r="AM266" i="6"/>
  <c r="AQ267" i="6"/>
  <c r="AO267" i="6"/>
  <c r="AN267" i="6"/>
  <c r="AP267" i="6"/>
  <c r="AK267" i="6"/>
  <c r="AL267" i="6"/>
  <c r="AR267" i="6"/>
  <c r="AM267" i="6"/>
  <c r="AQ268" i="6"/>
  <c r="AO268" i="6"/>
  <c r="AN268" i="6"/>
  <c r="AP268" i="6"/>
  <c r="AK268" i="6"/>
  <c r="AL268" i="6"/>
  <c r="AR268" i="6"/>
  <c r="AM268" i="6"/>
  <c r="AQ269" i="6"/>
  <c r="AO269" i="6"/>
  <c r="AN269" i="6"/>
  <c r="AP269" i="6"/>
  <c r="AK269" i="6"/>
  <c r="AL269" i="6"/>
  <c r="AR269" i="6"/>
  <c r="AM269" i="6"/>
  <c r="AQ270" i="6"/>
  <c r="AO270" i="6"/>
  <c r="AN270" i="6"/>
  <c r="AP270" i="6"/>
  <c r="AK270" i="6"/>
  <c r="AL270" i="6"/>
  <c r="AR270" i="6"/>
  <c r="AM270" i="6"/>
  <c r="AQ271" i="6"/>
  <c r="AO271" i="6"/>
  <c r="AN271" i="6"/>
  <c r="AP271" i="6"/>
  <c r="AK271" i="6"/>
  <c r="AL271" i="6"/>
  <c r="AR271" i="6"/>
  <c r="AM271" i="6"/>
  <c r="AQ272" i="6"/>
  <c r="AO272" i="6"/>
  <c r="AN272" i="6"/>
  <c r="AP272" i="6"/>
  <c r="AK272" i="6"/>
  <c r="AL272" i="6"/>
  <c r="AR272" i="6"/>
  <c r="AM272" i="6"/>
  <c r="AQ273" i="6"/>
  <c r="AO273" i="6"/>
  <c r="AN273" i="6"/>
  <c r="AP273" i="6"/>
  <c r="AK273" i="6"/>
  <c r="AL273" i="6"/>
  <c r="AR273" i="6"/>
  <c r="AM273" i="6"/>
  <c r="AQ274" i="6"/>
  <c r="AO274" i="6"/>
  <c r="AN274" i="6"/>
  <c r="AP274" i="6"/>
  <c r="AK274" i="6"/>
  <c r="AL274" i="6"/>
  <c r="AR274" i="6"/>
  <c r="AM274" i="6"/>
  <c r="AQ275" i="6"/>
  <c r="AO275" i="6"/>
  <c r="AN275" i="6"/>
  <c r="AP275" i="6"/>
  <c r="AK275" i="6"/>
  <c r="AL275" i="6"/>
  <c r="AR275" i="6"/>
  <c r="AM275" i="6"/>
  <c r="AQ276" i="6"/>
  <c r="AO276" i="6"/>
  <c r="AN276" i="6"/>
  <c r="AP276" i="6"/>
  <c r="AK276" i="6"/>
  <c r="AL276" i="6"/>
  <c r="AR276" i="6"/>
  <c r="AM276" i="6"/>
  <c r="AQ277" i="6"/>
  <c r="AO277" i="6"/>
  <c r="AN277" i="6"/>
  <c r="AP277" i="6"/>
  <c r="AK277" i="6"/>
  <c r="AL277" i="6"/>
  <c r="AR277" i="6"/>
  <c r="AM277" i="6"/>
  <c r="AQ278" i="6"/>
  <c r="AO278" i="6"/>
  <c r="AN278" i="6"/>
  <c r="AP278" i="6"/>
  <c r="AK278" i="6"/>
  <c r="AL278" i="6"/>
  <c r="AR278" i="6"/>
  <c r="AM278" i="6"/>
  <c r="AQ279" i="6"/>
  <c r="AO279" i="6"/>
  <c r="AN279" i="6"/>
  <c r="AP279" i="6"/>
  <c r="AK279" i="6"/>
  <c r="AL279" i="6"/>
  <c r="AR279" i="6"/>
  <c r="AM279" i="6"/>
  <c r="AQ280" i="6"/>
  <c r="AO280" i="6"/>
  <c r="AN280" i="6"/>
  <c r="AP280" i="6"/>
  <c r="AK280" i="6"/>
  <c r="AL280" i="6"/>
  <c r="AR280" i="6"/>
  <c r="AM280" i="6"/>
  <c r="AQ281" i="6"/>
  <c r="AO281" i="6"/>
  <c r="AN281" i="6"/>
  <c r="AP281" i="6"/>
  <c r="AK281" i="6"/>
  <c r="AL281" i="6"/>
  <c r="AR281" i="6"/>
  <c r="AM281" i="6"/>
  <c r="AQ282" i="6"/>
  <c r="AO282" i="6"/>
  <c r="AN282" i="6"/>
  <c r="AP282" i="6"/>
  <c r="AK282" i="6"/>
  <c r="AL282" i="6"/>
  <c r="AR282" i="6"/>
  <c r="AM282" i="6"/>
  <c r="AQ283" i="6"/>
  <c r="AO283" i="6"/>
  <c r="AN283" i="6"/>
  <c r="AP283" i="6"/>
  <c r="AK283" i="6"/>
  <c r="AL283" i="6"/>
  <c r="AR283" i="6"/>
  <c r="AM283" i="6"/>
  <c r="AQ284" i="6"/>
  <c r="AO284" i="6"/>
  <c r="AN284" i="6"/>
  <c r="AP284" i="6"/>
  <c r="AK284" i="6"/>
  <c r="AL284" i="6"/>
  <c r="AR284" i="6"/>
  <c r="AM284" i="6"/>
  <c r="AQ285" i="6"/>
  <c r="AO285" i="6"/>
  <c r="AN285" i="6"/>
  <c r="AP285" i="6"/>
  <c r="AK285" i="6"/>
  <c r="AL285" i="6"/>
  <c r="AR285" i="6"/>
  <c r="AM285" i="6"/>
  <c r="AQ286" i="6"/>
  <c r="AO286" i="6"/>
  <c r="AN286" i="6"/>
  <c r="AP286" i="6"/>
  <c r="AK286" i="6"/>
  <c r="AL286" i="6"/>
  <c r="AR286" i="6"/>
  <c r="AM286" i="6"/>
  <c r="AQ287" i="6"/>
  <c r="AO287" i="6"/>
  <c r="AN287" i="6"/>
  <c r="AP287" i="6"/>
  <c r="AK287" i="6"/>
  <c r="AL287" i="6"/>
  <c r="AR287" i="6"/>
  <c r="AM287" i="6"/>
  <c r="AQ288" i="6"/>
  <c r="AO288" i="6"/>
  <c r="AN288" i="6"/>
  <c r="AP288" i="6"/>
  <c r="AK288" i="6"/>
  <c r="AL288" i="6"/>
  <c r="AR288" i="6"/>
  <c r="AM288" i="6"/>
  <c r="AQ289" i="6"/>
  <c r="AO289" i="6"/>
  <c r="AN289" i="6"/>
  <c r="AP289" i="6"/>
  <c r="AK289" i="6"/>
  <c r="AL289" i="6"/>
  <c r="AR289" i="6"/>
  <c r="AM289" i="6"/>
  <c r="AQ290" i="6"/>
  <c r="AO290" i="6"/>
  <c r="AN290" i="6"/>
  <c r="AP290" i="6"/>
  <c r="AK290" i="6"/>
  <c r="AL290" i="6"/>
  <c r="AR290" i="6"/>
  <c r="AM290" i="6"/>
  <c r="AQ291" i="6"/>
  <c r="AO291" i="6"/>
  <c r="AN291" i="6"/>
  <c r="AP291" i="6"/>
  <c r="AK291" i="6"/>
  <c r="AL291" i="6"/>
  <c r="AR291" i="6"/>
  <c r="AM291" i="6"/>
  <c r="AQ292" i="6"/>
  <c r="AO292" i="6"/>
  <c r="AN292" i="6"/>
  <c r="AP292" i="6"/>
  <c r="AK292" i="6"/>
  <c r="AL292" i="6"/>
  <c r="AR292" i="6"/>
  <c r="AM292" i="6"/>
  <c r="AQ293" i="6"/>
  <c r="AO293" i="6"/>
  <c r="AN293" i="6"/>
  <c r="AP293" i="6"/>
  <c r="AK293" i="6"/>
  <c r="AL293" i="6"/>
  <c r="AR293" i="6"/>
  <c r="AM293" i="6"/>
  <c r="AQ294" i="6"/>
  <c r="AO294" i="6"/>
  <c r="AN294" i="6"/>
  <c r="AP294" i="6"/>
  <c r="AK294" i="6"/>
  <c r="AL294" i="6"/>
  <c r="AR294" i="6"/>
  <c r="AM294" i="6"/>
  <c r="AQ295" i="6"/>
  <c r="AO295" i="6"/>
  <c r="AN295" i="6"/>
  <c r="AP295" i="6"/>
  <c r="AK295" i="6"/>
  <c r="AL295" i="6"/>
  <c r="AR295" i="6"/>
  <c r="AM295" i="6"/>
  <c r="AQ296" i="6"/>
  <c r="AO296" i="6"/>
  <c r="AN296" i="6"/>
  <c r="AP296" i="6"/>
  <c r="AK296" i="6"/>
  <c r="AL296" i="6"/>
  <c r="AR296" i="6"/>
  <c r="AM296" i="6"/>
  <c r="AQ297" i="6"/>
  <c r="AO297" i="6"/>
  <c r="AN297" i="6"/>
  <c r="AP297" i="6"/>
  <c r="AK297" i="6"/>
  <c r="AL297" i="6"/>
  <c r="AR297" i="6"/>
  <c r="AM297" i="6"/>
  <c r="AQ298" i="6"/>
  <c r="AO298" i="6"/>
  <c r="AN298" i="6"/>
  <c r="AP298" i="6"/>
  <c r="AK298" i="6"/>
  <c r="AL298" i="6"/>
  <c r="AR298" i="6"/>
  <c r="AM298" i="6"/>
  <c r="AQ299" i="6"/>
  <c r="AO299" i="6"/>
  <c r="AN299" i="6"/>
  <c r="AP299" i="6"/>
  <c r="AK299" i="6"/>
  <c r="AL299" i="6"/>
  <c r="AR299" i="6"/>
  <c r="AM299" i="6"/>
  <c r="AQ300" i="6"/>
  <c r="AO300" i="6"/>
  <c r="AN300" i="6"/>
  <c r="AP300" i="6"/>
  <c r="AK300" i="6"/>
  <c r="AL300" i="6"/>
  <c r="AR300" i="6"/>
  <c r="AM300" i="6"/>
  <c r="AQ301" i="6"/>
  <c r="AO301" i="6"/>
  <c r="AN301" i="6"/>
  <c r="AP301" i="6"/>
  <c r="AK301" i="6"/>
  <c r="AL301" i="6"/>
  <c r="AR301" i="6"/>
  <c r="AM301" i="6"/>
  <c r="AQ302" i="6"/>
  <c r="AO302" i="6"/>
  <c r="AN302" i="6"/>
  <c r="AP302" i="6"/>
  <c r="AK302" i="6"/>
  <c r="AL302" i="6"/>
  <c r="AR302" i="6"/>
  <c r="AM302" i="6"/>
  <c r="AQ303" i="6"/>
  <c r="AO303" i="6"/>
  <c r="AN303" i="6"/>
  <c r="AP303" i="6"/>
  <c r="AK303" i="6"/>
  <c r="AL303" i="6"/>
  <c r="AR303" i="6"/>
  <c r="AM303" i="6"/>
  <c r="AQ304" i="6"/>
  <c r="AO304" i="6"/>
  <c r="AN304" i="6"/>
  <c r="AP304" i="6"/>
  <c r="AK304" i="6"/>
  <c r="AL304" i="6"/>
  <c r="AR304" i="6"/>
  <c r="AM304" i="6"/>
  <c r="AQ305" i="6"/>
  <c r="AO305" i="6"/>
  <c r="AN305" i="6"/>
  <c r="AP305" i="6"/>
  <c r="AK305" i="6"/>
  <c r="AL305" i="6"/>
  <c r="AR305" i="6"/>
  <c r="AM305" i="6"/>
  <c r="AQ306" i="6"/>
  <c r="AO306" i="6"/>
  <c r="AN306" i="6"/>
  <c r="AP306" i="6"/>
  <c r="AK306" i="6"/>
  <c r="AL306" i="6"/>
  <c r="AR306" i="6"/>
  <c r="AM306" i="6"/>
  <c r="AQ307" i="6"/>
  <c r="AO307" i="6"/>
  <c r="AN307" i="6"/>
  <c r="AP307" i="6"/>
  <c r="AK307" i="6"/>
  <c r="AL307" i="6"/>
  <c r="AR307" i="6"/>
  <c r="AM307" i="6"/>
  <c r="AQ308" i="6"/>
  <c r="AO308" i="6"/>
  <c r="AN308" i="6"/>
  <c r="AP308" i="6"/>
  <c r="AK308" i="6"/>
  <c r="AL308" i="6"/>
  <c r="AR308" i="6"/>
  <c r="AM308" i="6"/>
  <c r="AQ309" i="6"/>
  <c r="AO309" i="6"/>
  <c r="AN309" i="6"/>
  <c r="AP309" i="6"/>
  <c r="AK309" i="6"/>
  <c r="AL309" i="6"/>
  <c r="AR309" i="6"/>
  <c r="AM309" i="6"/>
  <c r="AQ310" i="6"/>
  <c r="AO310" i="6"/>
  <c r="AN310" i="6"/>
  <c r="AP310" i="6"/>
  <c r="AK310" i="6"/>
  <c r="AL310" i="6"/>
  <c r="AR310" i="6"/>
  <c r="AM310" i="6"/>
  <c r="AQ311" i="6"/>
  <c r="AO311" i="6"/>
  <c r="AN311" i="6"/>
  <c r="AP311" i="6"/>
  <c r="AK311" i="6"/>
  <c r="AL311" i="6"/>
  <c r="AR311" i="6"/>
  <c r="AM311" i="6"/>
  <c r="AQ312" i="6"/>
  <c r="AO312" i="6"/>
  <c r="AN312" i="6"/>
  <c r="AP312" i="6"/>
  <c r="AK312" i="6"/>
  <c r="AL312" i="6"/>
  <c r="AR312" i="6"/>
  <c r="AM312" i="6"/>
  <c r="AQ313" i="6"/>
  <c r="AO313" i="6"/>
  <c r="AN313" i="6"/>
  <c r="AP313" i="6"/>
  <c r="AK313" i="6"/>
  <c r="AL313" i="6"/>
  <c r="AR313" i="6"/>
  <c r="AM313" i="6"/>
  <c r="AQ314" i="6"/>
  <c r="AO314" i="6"/>
  <c r="AN314" i="6"/>
  <c r="AP314" i="6"/>
  <c r="AK314" i="6"/>
  <c r="AL314" i="6"/>
  <c r="AR314" i="6"/>
  <c r="AM314" i="6"/>
  <c r="AQ315" i="6"/>
  <c r="AO315" i="6"/>
  <c r="AN315" i="6"/>
  <c r="AP315" i="6"/>
  <c r="AK315" i="6"/>
  <c r="AL315" i="6"/>
  <c r="AR315" i="6"/>
  <c r="AM315" i="6"/>
  <c r="AQ316" i="6"/>
  <c r="AO316" i="6"/>
  <c r="AN316" i="6"/>
  <c r="AP316" i="6"/>
  <c r="AK316" i="6"/>
  <c r="AL316" i="6"/>
  <c r="AR316" i="6"/>
  <c r="AM316" i="6"/>
  <c r="AQ317" i="6"/>
  <c r="AO317" i="6"/>
  <c r="AN317" i="6"/>
  <c r="AP317" i="6"/>
  <c r="AK317" i="6"/>
  <c r="AL317" i="6"/>
  <c r="AR317" i="6"/>
  <c r="AM317" i="6"/>
  <c r="AQ318" i="6"/>
  <c r="AO318" i="6"/>
  <c r="AN318" i="6"/>
  <c r="AP318" i="6"/>
  <c r="AK318" i="6"/>
  <c r="AL318" i="6"/>
  <c r="AR318" i="6"/>
  <c r="AM318" i="6"/>
  <c r="AQ319" i="6"/>
  <c r="AO319" i="6"/>
  <c r="AN319" i="6"/>
  <c r="AP319" i="6"/>
  <c r="AK319" i="6"/>
  <c r="AL319" i="6"/>
  <c r="AR319" i="6"/>
  <c r="AM319" i="6"/>
  <c r="AQ320" i="6"/>
  <c r="AO320" i="6"/>
  <c r="AN320" i="6"/>
  <c r="AP320" i="6"/>
  <c r="AK320" i="6"/>
  <c r="AL320" i="6"/>
  <c r="AR320" i="6"/>
  <c r="AM320" i="6"/>
  <c r="AQ321" i="6"/>
  <c r="AO321" i="6"/>
  <c r="AN321" i="6"/>
  <c r="AP321" i="6"/>
  <c r="AK321" i="6"/>
  <c r="AL321" i="6"/>
  <c r="AR321" i="6"/>
  <c r="AM321" i="6"/>
  <c r="AQ322" i="6"/>
  <c r="AO322" i="6"/>
  <c r="AN322" i="6"/>
  <c r="AP322" i="6"/>
  <c r="AK322" i="6"/>
  <c r="AL322" i="6"/>
  <c r="AR322" i="6"/>
  <c r="AM322" i="6"/>
  <c r="AQ323" i="6"/>
  <c r="AO323" i="6"/>
  <c r="AN323" i="6"/>
  <c r="AP323" i="6"/>
  <c r="AK323" i="6"/>
  <c r="AL323" i="6"/>
  <c r="AR323" i="6"/>
  <c r="AM323" i="6"/>
  <c r="AQ324" i="6"/>
  <c r="AO324" i="6"/>
  <c r="AN324" i="6"/>
  <c r="AP324" i="6"/>
  <c r="AK324" i="6"/>
  <c r="AL324" i="6"/>
  <c r="AR324" i="6"/>
  <c r="AM324" i="6"/>
  <c r="AQ325" i="6"/>
  <c r="AO325" i="6"/>
  <c r="AN325" i="6"/>
  <c r="AP325" i="6"/>
  <c r="AK325" i="6"/>
  <c r="AL325" i="6"/>
  <c r="AR325" i="6"/>
  <c r="AM325" i="6"/>
  <c r="AQ326" i="6"/>
  <c r="AO326" i="6"/>
  <c r="AN326" i="6"/>
  <c r="AP326" i="6"/>
  <c r="AK326" i="6"/>
  <c r="AL326" i="6"/>
  <c r="AR326" i="6"/>
  <c r="AM326" i="6"/>
  <c r="AQ327" i="6"/>
  <c r="AO327" i="6"/>
  <c r="AN327" i="6"/>
  <c r="AP327" i="6"/>
  <c r="AK327" i="6"/>
  <c r="AL327" i="6"/>
  <c r="AR327" i="6"/>
  <c r="AM327" i="6"/>
  <c r="AQ328" i="6"/>
  <c r="AO328" i="6"/>
  <c r="AN328" i="6"/>
  <c r="AP328" i="6"/>
  <c r="AK328" i="6"/>
  <c r="AL328" i="6"/>
  <c r="AR328" i="6"/>
  <c r="AM328" i="6"/>
  <c r="AQ329" i="6"/>
  <c r="AO329" i="6"/>
  <c r="AN329" i="6"/>
  <c r="AP329" i="6"/>
  <c r="AK329" i="6"/>
  <c r="AL329" i="6"/>
  <c r="AR329" i="6"/>
  <c r="AM329" i="6"/>
  <c r="AQ330" i="6"/>
  <c r="AO330" i="6"/>
  <c r="AN330" i="6"/>
  <c r="AP330" i="6"/>
  <c r="AK330" i="6"/>
  <c r="AL330" i="6"/>
  <c r="AR330" i="6"/>
  <c r="AM330" i="6"/>
  <c r="AQ331" i="6"/>
  <c r="AO331" i="6"/>
  <c r="AN331" i="6"/>
  <c r="AP331" i="6"/>
  <c r="AK331" i="6"/>
  <c r="AL331" i="6"/>
  <c r="AR331" i="6"/>
  <c r="AM331" i="6"/>
  <c r="AQ332" i="6"/>
  <c r="AO332" i="6"/>
  <c r="AN332" i="6"/>
  <c r="AP332" i="6"/>
  <c r="AK332" i="6"/>
  <c r="AL332" i="6"/>
  <c r="AR332" i="6"/>
  <c r="AM332" i="6"/>
  <c r="AQ333" i="6"/>
  <c r="AO333" i="6"/>
  <c r="AN333" i="6"/>
  <c r="AP333" i="6"/>
  <c r="AK333" i="6"/>
  <c r="AL333" i="6"/>
  <c r="AR333" i="6"/>
  <c r="AM333" i="6"/>
  <c r="AQ334" i="6"/>
  <c r="AO334" i="6"/>
  <c r="AN334" i="6"/>
  <c r="AP334" i="6"/>
  <c r="AK334" i="6"/>
  <c r="AL334" i="6"/>
  <c r="AR334" i="6"/>
  <c r="AM334" i="6"/>
  <c r="AQ335" i="6"/>
  <c r="AO335" i="6"/>
  <c r="AN335" i="6"/>
  <c r="AP335" i="6"/>
  <c r="AK335" i="6"/>
  <c r="AL335" i="6"/>
  <c r="AR335" i="6"/>
  <c r="AM335" i="6"/>
  <c r="AQ336" i="6"/>
  <c r="AO336" i="6"/>
  <c r="AN336" i="6"/>
  <c r="AP336" i="6"/>
  <c r="AK336" i="6"/>
  <c r="AL336" i="6"/>
  <c r="AR336" i="6"/>
  <c r="AM336" i="6"/>
  <c r="AQ337" i="6"/>
  <c r="AO337" i="6"/>
  <c r="AN337" i="6"/>
  <c r="AP337" i="6"/>
  <c r="AK337" i="6"/>
  <c r="AL337" i="6"/>
  <c r="AR337" i="6"/>
  <c r="AM337" i="6"/>
  <c r="AQ338" i="6"/>
  <c r="AO338" i="6"/>
  <c r="AN338" i="6"/>
  <c r="AP338" i="6"/>
  <c r="AK338" i="6"/>
  <c r="AL338" i="6"/>
  <c r="AR338" i="6"/>
  <c r="AM338" i="6"/>
  <c r="AQ339" i="6"/>
  <c r="AO339" i="6"/>
  <c r="AN339" i="6"/>
  <c r="AP339" i="6"/>
  <c r="AK339" i="6"/>
  <c r="AL339" i="6"/>
  <c r="AR339" i="6"/>
  <c r="AM339" i="6"/>
  <c r="AQ340" i="6"/>
  <c r="AO340" i="6"/>
  <c r="AN340" i="6"/>
  <c r="AP340" i="6"/>
  <c r="AK340" i="6"/>
  <c r="AL340" i="6"/>
  <c r="AR340" i="6"/>
  <c r="AM340" i="6"/>
  <c r="AQ341" i="6"/>
  <c r="AO341" i="6"/>
  <c r="AN341" i="6"/>
  <c r="AP341" i="6"/>
  <c r="AK341" i="6"/>
  <c r="AL341" i="6"/>
  <c r="AR341" i="6"/>
  <c r="AM341" i="6"/>
  <c r="AQ342" i="6"/>
  <c r="AO342" i="6"/>
  <c r="AN342" i="6"/>
  <c r="AP342" i="6"/>
  <c r="AK342" i="6"/>
  <c r="AL342" i="6"/>
  <c r="AR342" i="6"/>
  <c r="AM342" i="6"/>
  <c r="AQ343" i="6"/>
  <c r="AO343" i="6"/>
  <c r="AN343" i="6"/>
  <c r="AP343" i="6"/>
  <c r="AK343" i="6"/>
  <c r="AL343" i="6"/>
  <c r="AR343" i="6"/>
  <c r="AM343" i="6"/>
  <c r="AQ344" i="6"/>
  <c r="AO344" i="6"/>
  <c r="AN344" i="6"/>
  <c r="AP344" i="6"/>
  <c r="AK344" i="6"/>
  <c r="AL344" i="6"/>
  <c r="AR344" i="6"/>
  <c r="AM344" i="6"/>
  <c r="AQ345" i="6"/>
  <c r="AO345" i="6"/>
  <c r="AN345" i="6"/>
  <c r="AP345" i="6"/>
  <c r="AK345" i="6"/>
  <c r="AL345" i="6"/>
  <c r="AR345" i="6"/>
  <c r="AM345" i="6"/>
  <c r="AQ346" i="6"/>
  <c r="AO346" i="6"/>
  <c r="AN346" i="6"/>
  <c r="AP346" i="6"/>
  <c r="AK346" i="6"/>
  <c r="AL346" i="6"/>
  <c r="AR346" i="6"/>
  <c r="AM346" i="6"/>
  <c r="AQ347" i="6"/>
  <c r="AO347" i="6"/>
  <c r="AN347" i="6"/>
  <c r="AP347" i="6"/>
  <c r="AK347" i="6"/>
  <c r="AL347" i="6"/>
  <c r="AR347" i="6"/>
  <c r="AM347" i="6"/>
  <c r="AQ348" i="6"/>
  <c r="AO348" i="6"/>
  <c r="AN348" i="6"/>
  <c r="AP348" i="6"/>
  <c r="AK348" i="6"/>
  <c r="AL348" i="6"/>
  <c r="AR348" i="6"/>
  <c r="AM348" i="6"/>
  <c r="AQ349" i="6"/>
  <c r="AO349" i="6"/>
  <c r="AN349" i="6"/>
  <c r="AP349" i="6"/>
  <c r="AK349" i="6"/>
  <c r="AL349" i="6"/>
  <c r="AR349" i="6"/>
  <c r="AM349" i="6"/>
  <c r="AQ350" i="6"/>
  <c r="AO350" i="6"/>
  <c r="AN350" i="6"/>
  <c r="AP350" i="6"/>
  <c r="AK350" i="6"/>
  <c r="AL350" i="6"/>
  <c r="AR350" i="6"/>
  <c r="AM350" i="6"/>
  <c r="AQ351" i="6"/>
  <c r="AO351" i="6"/>
  <c r="AN351" i="6"/>
  <c r="AP351" i="6"/>
  <c r="AK351" i="6"/>
  <c r="AL351" i="6"/>
  <c r="AR351" i="6"/>
  <c r="AM351" i="6"/>
  <c r="AQ352" i="6"/>
  <c r="AO352" i="6"/>
  <c r="AN352" i="6"/>
  <c r="AP352" i="6"/>
  <c r="AK352" i="6"/>
  <c r="AL352" i="6"/>
  <c r="AR352" i="6"/>
  <c r="AM352" i="6"/>
  <c r="AQ353" i="6"/>
  <c r="AO353" i="6"/>
  <c r="AN353" i="6"/>
  <c r="AP353" i="6"/>
  <c r="AK353" i="6"/>
  <c r="AL353" i="6"/>
  <c r="AR353" i="6"/>
  <c r="AM353" i="6"/>
  <c r="AQ354" i="6"/>
  <c r="AO354" i="6"/>
  <c r="AN354" i="6"/>
  <c r="AP354" i="6"/>
  <c r="AK354" i="6"/>
  <c r="AL354" i="6"/>
  <c r="AR354" i="6"/>
  <c r="AM354" i="6"/>
  <c r="AQ355" i="6"/>
  <c r="AO355" i="6"/>
  <c r="AN355" i="6"/>
  <c r="AP355" i="6"/>
  <c r="AK355" i="6"/>
  <c r="AL355" i="6"/>
  <c r="AR355" i="6"/>
  <c r="AM355" i="6"/>
  <c r="AQ356" i="6"/>
  <c r="AO356" i="6"/>
  <c r="AN356" i="6"/>
  <c r="AP356" i="6"/>
  <c r="AK356" i="6"/>
  <c r="AL356" i="6"/>
  <c r="AR356" i="6"/>
  <c r="AM356" i="6"/>
  <c r="AQ357" i="6"/>
  <c r="AO357" i="6"/>
  <c r="AN357" i="6"/>
  <c r="AP357" i="6"/>
  <c r="AK357" i="6"/>
  <c r="AL357" i="6"/>
  <c r="AR357" i="6"/>
  <c r="AM357" i="6"/>
  <c r="AQ358" i="6"/>
  <c r="AO358" i="6"/>
  <c r="AN358" i="6"/>
  <c r="AP358" i="6"/>
  <c r="AK358" i="6"/>
  <c r="AL358" i="6"/>
  <c r="AR358" i="6"/>
  <c r="AM358" i="6"/>
  <c r="AQ359" i="6"/>
  <c r="AO359" i="6"/>
  <c r="AN359" i="6"/>
  <c r="AP359" i="6"/>
  <c r="AK359" i="6"/>
  <c r="AL359" i="6"/>
  <c r="AR359" i="6"/>
  <c r="AM359" i="6"/>
  <c r="AQ360" i="6"/>
  <c r="AO360" i="6"/>
  <c r="AN360" i="6"/>
  <c r="AP360" i="6"/>
  <c r="AK360" i="6"/>
  <c r="AL360" i="6"/>
  <c r="AR360" i="6"/>
  <c r="AM360" i="6"/>
  <c r="AQ361" i="6"/>
  <c r="AO361" i="6"/>
  <c r="AN361" i="6"/>
  <c r="AP361" i="6"/>
  <c r="AK361" i="6"/>
  <c r="AL361" i="6"/>
  <c r="AR361" i="6"/>
  <c r="AM361" i="6"/>
  <c r="AQ362" i="6"/>
  <c r="AO362" i="6"/>
  <c r="AN362" i="6"/>
  <c r="AP362" i="6"/>
  <c r="AK362" i="6"/>
  <c r="AL362" i="6"/>
  <c r="AR362" i="6"/>
  <c r="AM362" i="6"/>
  <c r="AQ363" i="6"/>
  <c r="AO363" i="6"/>
  <c r="AN363" i="6"/>
  <c r="AP363" i="6"/>
  <c r="AK363" i="6"/>
  <c r="AL363" i="6"/>
  <c r="AR363" i="6"/>
  <c r="AM363" i="6"/>
  <c r="AQ364" i="6"/>
  <c r="AO364" i="6"/>
  <c r="AN364" i="6"/>
  <c r="AP364" i="6"/>
  <c r="AK364" i="6"/>
  <c r="AL364" i="6"/>
  <c r="AR364" i="6"/>
  <c r="AM364" i="6"/>
  <c r="AQ365" i="6"/>
  <c r="AO365" i="6"/>
  <c r="AN365" i="6"/>
  <c r="AP365" i="6"/>
  <c r="AK365" i="6"/>
  <c r="AL365" i="6"/>
  <c r="AR365" i="6"/>
  <c r="AM365" i="6"/>
  <c r="AQ366" i="6"/>
  <c r="AO366" i="6"/>
  <c r="AN366" i="6"/>
  <c r="AP366" i="6"/>
  <c r="AK366" i="6"/>
  <c r="AL366" i="6"/>
  <c r="AR366" i="6"/>
  <c r="AM366" i="6"/>
  <c r="AQ367" i="6"/>
  <c r="AO367" i="6"/>
  <c r="AN367" i="6"/>
  <c r="AP367" i="6"/>
  <c r="AK367" i="6"/>
  <c r="AL367" i="6"/>
  <c r="AR367" i="6"/>
  <c r="AM367" i="6"/>
  <c r="AQ368" i="6"/>
  <c r="AO368" i="6"/>
  <c r="AN368" i="6"/>
  <c r="AP368" i="6"/>
  <c r="AK368" i="6"/>
  <c r="AL368" i="6"/>
  <c r="AR368" i="6"/>
  <c r="AM368" i="6"/>
  <c r="AQ369" i="6"/>
  <c r="AO369" i="6"/>
  <c r="AN369" i="6"/>
  <c r="AP369" i="6"/>
  <c r="AK369" i="6"/>
  <c r="AL369" i="6"/>
  <c r="AR369" i="6"/>
  <c r="AM369" i="6"/>
  <c r="AQ370" i="6"/>
  <c r="AO370" i="6"/>
  <c r="AN370" i="6"/>
  <c r="AP370" i="6"/>
  <c r="AK370" i="6"/>
  <c r="AL370" i="6"/>
  <c r="AR370" i="6"/>
  <c r="AM370" i="6"/>
  <c r="AQ371" i="6"/>
  <c r="AO371" i="6"/>
  <c r="AN371" i="6"/>
  <c r="AP371" i="6"/>
  <c r="AK371" i="6"/>
  <c r="AL371" i="6"/>
  <c r="AR371" i="6"/>
  <c r="AM371" i="6"/>
  <c r="AQ372" i="6"/>
  <c r="AO372" i="6"/>
  <c r="AN372" i="6"/>
  <c r="AP372" i="6"/>
  <c r="AK372" i="6"/>
  <c r="AL372" i="6"/>
  <c r="AR372" i="6"/>
  <c r="AM372" i="6"/>
  <c r="AQ373" i="6"/>
  <c r="AO373" i="6"/>
  <c r="AN373" i="6"/>
  <c r="AP373" i="6"/>
  <c r="AK373" i="6"/>
  <c r="AL373" i="6"/>
  <c r="AR373" i="6"/>
  <c r="AM373" i="6"/>
  <c r="AQ374" i="6"/>
  <c r="AO374" i="6"/>
  <c r="AN374" i="6"/>
  <c r="AP374" i="6"/>
  <c r="AK374" i="6"/>
  <c r="AL374" i="6"/>
  <c r="AR374" i="6"/>
  <c r="AM374" i="6"/>
  <c r="AQ375" i="6"/>
  <c r="AO375" i="6"/>
  <c r="AN375" i="6"/>
  <c r="AP375" i="6"/>
  <c r="AK375" i="6"/>
  <c r="AL375" i="6"/>
  <c r="AR375" i="6"/>
  <c r="AM375" i="6"/>
  <c r="AQ376" i="6"/>
  <c r="AO376" i="6"/>
  <c r="AN376" i="6"/>
  <c r="AP376" i="6"/>
  <c r="AK376" i="6"/>
  <c r="AL376" i="6"/>
  <c r="AR376" i="6"/>
  <c r="AM376" i="6"/>
  <c r="AQ377" i="6"/>
  <c r="AO377" i="6"/>
  <c r="AN377" i="6"/>
  <c r="AP377" i="6"/>
  <c r="AK377" i="6"/>
  <c r="AL377" i="6"/>
  <c r="AR377" i="6"/>
  <c r="AM377" i="6"/>
  <c r="AQ378" i="6"/>
  <c r="AO378" i="6"/>
  <c r="AN378" i="6"/>
  <c r="AP378" i="6"/>
  <c r="AK378" i="6"/>
  <c r="AL378" i="6"/>
  <c r="AR378" i="6"/>
  <c r="AM378" i="6"/>
  <c r="AQ379" i="6"/>
  <c r="AO379" i="6"/>
  <c r="AN379" i="6"/>
  <c r="AP379" i="6"/>
  <c r="AK379" i="6"/>
  <c r="AL379" i="6"/>
  <c r="AR379" i="6"/>
  <c r="AM379" i="6"/>
  <c r="AQ380" i="6"/>
  <c r="AO380" i="6"/>
  <c r="AN380" i="6"/>
  <c r="AP380" i="6"/>
  <c r="AK380" i="6"/>
  <c r="AL380" i="6"/>
  <c r="AR380" i="6"/>
  <c r="AM380" i="6"/>
  <c r="AQ381" i="6"/>
  <c r="AO381" i="6"/>
  <c r="AN381" i="6"/>
  <c r="AP381" i="6"/>
  <c r="AK381" i="6"/>
  <c r="AL381" i="6"/>
  <c r="AR381" i="6"/>
  <c r="AM381" i="6"/>
  <c r="AQ382" i="6"/>
  <c r="AO382" i="6"/>
  <c r="AN382" i="6"/>
  <c r="AP382" i="6"/>
  <c r="AK382" i="6"/>
  <c r="AL382" i="6"/>
  <c r="AR382" i="6"/>
  <c r="AM382" i="6"/>
  <c r="AQ383" i="6"/>
  <c r="AO383" i="6"/>
  <c r="AN383" i="6"/>
  <c r="AP383" i="6"/>
  <c r="AK383" i="6"/>
  <c r="AL383" i="6"/>
  <c r="AR383" i="6"/>
  <c r="AM383" i="6"/>
  <c r="AQ384" i="6"/>
  <c r="AO384" i="6"/>
  <c r="AN384" i="6"/>
  <c r="AP384" i="6"/>
  <c r="AK384" i="6"/>
  <c r="AL384" i="6"/>
  <c r="AR384" i="6"/>
  <c r="AM384" i="6"/>
  <c r="AQ385" i="6"/>
  <c r="AO385" i="6"/>
  <c r="AN385" i="6"/>
  <c r="AP385" i="6"/>
  <c r="AK385" i="6"/>
  <c r="AL385" i="6"/>
  <c r="AR385" i="6"/>
  <c r="AM385" i="6"/>
  <c r="AQ386" i="6"/>
  <c r="AO386" i="6"/>
  <c r="AN386" i="6"/>
  <c r="AP386" i="6"/>
  <c r="AK386" i="6"/>
  <c r="AL386" i="6"/>
  <c r="AR386" i="6"/>
  <c r="AM386" i="6"/>
  <c r="AQ387" i="6"/>
  <c r="AO387" i="6"/>
  <c r="AN387" i="6"/>
  <c r="AP387" i="6"/>
  <c r="AK387" i="6"/>
  <c r="AL387" i="6"/>
  <c r="AR387" i="6"/>
  <c r="AM387" i="6"/>
  <c r="AQ388" i="6"/>
  <c r="AO388" i="6"/>
  <c r="AN388" i="6"/>
  <c r="AP388" i="6"/>
  <c r="AK388" i="6"/>
  <c r="AL388" i="6"/>
  <c r="AR388" i="6"/>
  <c r="AM388" i="6"/>
  <c r="AQ389" i="6"/>
  <c r="AO389" i="6"/>
  <c r="AN389" i="6"/>
  <c r="AP389" i="6"/>
  <c r="AK389" i="6"/>
  <c r="AL389" i="6"/>
  <c r="AR389" i="6"/>
  <c r="AM389" i="6"/>
  <c r="AQ390" i="6"/>
  <c r="AO390" i="6"/>
  <c r="AN390" i="6"/>
  <c r="AP390" i="6"/>
  <c r="AK390" i="6"/>
  <c r="AL390" i="6"/>
  <c r="AR390" i="6"/>
  <c r="AM390" i="6"/>
  <c r="AQ391" i="6"/>
  <c r="AO391" i="6"/>
  <c r="AN391" i="6"/>
  <c r="AP391" i="6"/>
  <c r="AK391" i="6"/>
  <c r="AL391" i="6"/>
  <c r="AR391" i="6"/>
  <c r="AM391" i="6"/>
  <c r="AQ392" i="6"/>
  <c r="AO392" i="6"/>
  <c r="AN392" i="6"/>
  <c r="AP392" i="6"/>
  <c r="AK392" i="6"/>
  <c r="AL392" i="6"/>
  <c r="AR392" i="6"/>
  <c r="AM392" i="6"/>
  <c r="AQ393" i="6"/>
  <c r="AO393" i="6"/>
  <c r="AN393" i="6"/>
  <c r="AP393" i="6"/>
  <c r="AK393" i="6"/>
  <c r="AL393" i="6"/>
  <c r="AR393" i="6"/>
  <c r="AM393" i="6"/>
  <c r="AQ394" i="6"/>
  <c r="AO394" i="6"/>
  <c r="AN394" i="6"/>
  <c r="AP394" i="6"/>
  <c r="AK394" i="6"/>
  <c r="AL394" i="6"/>
  <c r="AR394" i="6"/>
  <c r="AM394" i="6"/>
  <c r="AQ395" i="6"/>
  <c r="AO395" i="6"/>
  <c r="AN395" i="6"/>
  <c r="AP395" i="6"/>
  <c r="AK395" i="6"/>
  <c r="AL395" i="6"/>
  <c r="AR395" i="6"/>
  <c r="AM395" i="6"/>
  <c r="AQ396" i="6"/>
  <c r="AO396" i="6"/>
  <c r="AN396" i="6"/>
  <c r="AP396" i="6"/>
  <c r="AK396" i="6"/>
  <c r="AL396" i="6"/>
  <c r="AR396" i="6"/>
  <c r="AM396" i="6"/>
  <c r="AQ397" i="6"/>
  <c r="AO397" i="6"/>
  <c r="AN397" i="6"/>
  <c r="AP397" i="6"/>
  <c r="AK397" i="6"/>
  <c r="AL397" i="6"/>
  <c r="AR397" i="6"/>
  <c r="AM397" i="6"/>
  <c r="AQ398" i="6"/>
  <c r="AO398" i="6"/>
  <c r="AN398" i="6"/>
  <c r="AP398" i="6"/>
  <c r="AK398" i="6"/>
  <c r="AL398" i="6"/>
  <c r="AR398" i="6"/>
  <c r="AM398" i="6"/>
  <c r="AQ399" i="6"/>
  <c r="AO399" i="6"/>
  <c r="AN399" i="6"/>
  <c r="AP399" i="6"/>
  <c r="AK399" i="6"/>
  <c r="AL399" i="6"/>
  <c r="AR399" i="6"/>
  <c r="AM399" i="6"/>
  <c r="AQ400" i="6"/>
  <c r="AO400" i="6"/>
  <c r="AN400" i="6"/>
  <c r="AP400" i="6"/>
  <c r="AK400" i="6"/>
  <c r="AL400" i="6"/>
  <c r="AR400" i="6"/>
  <c r="AM400" i="6"/>
  <c r="AQ401" i="6"/>
  <c r="AO401" i="6"/>
  <c r="AN401" i="6"/>
  <c r="AP401" i="6"/>
  <c r="AK401" i="6"/>
  <c r="AL401" i="6"/>
  <c r="AR401" i="6"/>
  <c r="AM401" i="6"/>
  <c r="AQ402" i="6"/>
  <c r="AO402" i="6"/>
  <c r="AN402" i="6"/>
  <c r="AP402" i="6"/>
  <c r="AK402" i="6"/>
  <c r="AL402" i="6"/>
  <c r="AR402" i="6"/>
  <c r="AM402" i="6"/>
  <c r="AQ403" i="6"/>
  <c r="AO403" i="6"/>
  <c r="AN403" i="6"/>
  <c r="AP403" i="6"/>
  <c r="AK403" i="6"/>
  <c r="AL403" i="6"/>
  <c r="AR403" i="6"/>
  <c r="AM403" i="6"/>
  <c r="AQ404" i="6"/>
  <c r="AO404" i="6"/>
  <c r="AN404" i="6"/>
  <c r="AP404" i="6"/>
  <c r="AK404" i="6"/>
  <c r="AL404" i="6"/>
  <c r="AR404" i="6"/>
  <c r="AM404" i="6"/>
  <c r="AQ405" i="6"/>
  <c r="AO405" i="6"/>
  <c r="AN405" i="6"/>
  <c r="AP405" i="6"/>
  <c r="AK405" i="6"/>
  <c r="AL405" i="6"/>
  <c r="AR405" i="6"/>
  <c r="AM405" i="6"/>
  <c r="AQ406" i="6"/>
  <c r="AO406" i="6"/>
  <c r="AN406" i="6"/>
  <c r="AP406" i="6"/>
  <c r="AK406" i="6"/>
  <c r="AL406" i="6"/>
  <c r="AR406" i="6"/>
  <c r="AM406" i="6"/>
  <c r="AQ407" i="6"/>
  <c r="AO407" i="6"/>
  <c r="AN407" i="6"/>
  <c r="AP407" i="6"/>
  <c r="AK407" i="6"/>
  <c r="AL407" i="6"/>
  <c r="AR407" i="6"/>
  <c r="AM407" i="6"/>
  <c r="AQ408" i="6"/>
  <c r="AO408" i="6"/>
  <c r="AN408" i="6"/>
  <c r="AP408" i="6"/>
  <c r="AK408" i="6"/>
  <c r="AL408" i="6"/>
  <c r="AR408" i="6"/>
  <c r="AM408" i="6"/>
  <c r="AQ409" i="6"/>
  <c r="AO409" i="6"/>
  <c r="AN409" i="6"/>
  <c r="AP409" i="6"/>
  <c r="AK409" i="6"/>
  <c r="AL409" i="6"/>
  <c r="AR409" i="6"/>
  <c r="AM409" i="6"/>
  <c r="AQ410" i="6"/>
  <c r="AO410" i="6"/>
  <c r="AN410" i="6"/>
  <c r="AP410" i="6"/>
  <c r="AK410" i="6"/>
  <c r="AL410" i="6"/>
  <c r="AR410" i="6"/>
  <c r="AM410" i="6"/>
  <c r="AQ411" i="6"/>
  <c r="AO411" i="6"/>
  <c r="AN411" i="6"/>
  <c r="AP411" i="6"/>
  <c r="AK411" i="6"/>
  <c r="AL411" i="6"/>
  <c r="AR411" i="6"/>
  <c r="AM411" i="6"/>
  <c r="AQ412" i="6"/>
  <c r="AO412" i="6"/>
  <c r="AN412" i="6"/>
  <c r="AP412" i="6"/>
  <c r="AK412" i="6"/>
  <c r="AL412" i="6"/>
  <c r="AR412" i="6"/>
  <c r="AM412" i="6"/>
  <c r="AQ413" i="6"/>
  <c r="AO413" i="6"/>
  <c r="AN413" i="6"/>
  <c r="AP413" i="6"/>
  <c r="AK413" i="6"/>
  <c r="AL413" i="6"/>
  <c r="AR413" i="6"/>
  <c r="AM413" i="6"/>
  <c r="AQ414" i="6"/>
  <c r="AO414" i="6"/>
  <c r="AN414" i="6"/>
  <c r="AP414" i="6"/>
  <c r="AK414" i="6"/>
  <c r="AL414" i="6"/>
  <c r="AR414" i="6"/>
  <c r="AM414" i="6"/>
  <c r="AQ415" i="6"/>
  <c r="AO415" i="6"/>
  <c r="AN415" i="6"/>
  <c r="AP415" i="6"/>
  <c r="AK415" i="6"/>
  <c r="AL415" i="6"/>
  <c r="AR415" i="6"/>
  <c r="AM415" i="6"/>
  <c r="AQ416" i="6"/>
  <c r="AO416" i="6"/>
  <c r="AN416" i="6"/>
  <c r="AP416" i="6"/>
  <c r="AK416" i="6"/>
  <c r="AL416" i="6"/>
  <c r="AR416" i="6"/>
  <c r="AM416" i="6"/>
  <c r="AQ417" i="6"/>
  <c r="AO417" i="6"/>
  <c r="AN417" i="6"/>
  <c r="AP417" i="6"/>
  <c r="AK417" i="6"/>
  <c r="AL417" i="6"/>
  <c r="AR417" i="6"/>
  <c r="AM417" i="6"/>
  <c r="AQ418" i="6"/>
  <c r="AO418" i="6"/>
  <c r="AN418" i="6"/>
  <c r="AP418" i="6"/>
  <c r="AK418" i="6"/>
  <c r="AL418" i="6"/>
  <c r="AR418" i="6"/>
  <c r="AM418" i="6"/>
  <c r="AQ419" i="6"/>
  <c r="AO419" i="6"/>
  <c r="AN419" i="6"/>
  <c r="AP419" i="6"/>
  <c r="AK419" i="6"/>
  <c r="AL419" i="6"/>
  <c r="AR419" i="6"/>
  <c r="AM419" i="6"/>
  <c r="AQ420" i="6"/>
  <c r="AO420" i="6"/>
  <c r="AN420" i="6"/>
  <c r="AP420" i="6"/>
  <c r="AK420" i="6"/>
  <c r="AL420" i="6"/>
  <c r="AR420" i="6"/>
  <c r="AM420" i="6"/>
  <c r="AQ421" i="6"/>
  <c r="AO421" i="6"/>
  <c r="AN421" i="6"/>
  <c r="AP421" i="6"/>
  <c r="AK421" i="6"/>
  <c r="AL421" i="6"/>
  <c r="AR421" i="6"/>
  <c r="AM421" i="6"/>
  <c r="AQ422" i="6"/>
  <c r="AO422" i="6"/>
  <c r="AN422" i="6"/>
  <c r="AP422" i="6"/>
  <c r="AK422" i="6"/>
  <c r="AL422" i="6"/>
  <c r="AR422" i="6"/>
  <c r="AM422" i="6"/>
  <c r="AQ423" i="6"/>
  <c r="AO423" i="6"/>
  <c r="AN423" i="6"/>
  <c r="AP423" i="6"/>
  <c r="AK423" i="6"/>
  <c r="AL423" i="6"/>
  <c r="AR423" i="6"/>
  <c r="AM423" i="6"/>
  <c r="AQ424" i="6"/>
  <c r="AO424" i="6"/>
  <c r="AN424" i="6"/>
  <c r="AP424" i="6"/>
  <c r="AK424" i="6"/>
  <c r="AL424" i="6"/>
  <c r="AR424" i="6"/>
  <c r="AM424" i="6"/>
  <c r="AQ425" i="6"/>
  <c r="AO425" i="6"/>
  <c r="AN425" i="6"/>
  <c r="AP425" i="6"/>
  <c r="AK425" i="6"/>
  <c r="AL425" i="6"/>
  <c r="AR425" i="6"/>
  <c r="AM425" i="6"/>
  <c r="AQ426" i="6"/>
  <c r="AO426" i="6"/>
  <c r="AN426" i="6"/>
  <c r="AP426" i="6"/>
  <c r="AK426" i="6"/>
  <c r="AL426" i="6"/>
  <c r="AR426" i="6"/>
  <c r="AM426" i="6"/>
  <c r="AQ427" i="6"/>
  <c r="AO427" i="6"/>
  <c r="AN427" i="6"/>
  <c r="AP427" i="6"/>
  <c r="AK427" i="6"/>
  <c r="AL427" i="6"/>
  <c r="AR427" i="6"/>
  <c r="AM427" i="6"/>
  <c r="AQ428" i="6"/>
  <c r="AO428" i="6"/>
  <c r="AN428" i="6"/>
  <c r="AP428" i="6"/>
  <c r="AK428" i="6"/>
  <c r="AL428" i="6"/>
  <c r="AR428" i="6"/>
  <c r="AM428" i="6"/>
  <c r="AQ429" i="6"/>
  <c r="AO429" i="6"/>
  <c r="AN429" i="6"/>
  <c r="AP429" i="6"/>
  <c r="AK429" i="6"/>
  <c r="AL429" i="6"/>
  <c r="AR429" i="6"/>
  <c r="AM429" i="6"/>
  <c r="AQ430" i="6"/>
  <c r="AO430" i="6"/>
  <c r="AN430" i="6"/>
  <c r="AP430" i="6"/>
  <c r="AK430" i="6"/>
  <c r="AL430" i="6"/>
  <c r="AR430" i="6"/>
  <c r="AM430" i="6"/>
  <c r="AQ431" i="6"/>
  <c r="AO431" i="6"/>
  <c r="AN431" i="6"/>
  <c r="AP431" i="6"/>
  <c r="AK431" i="6"/>
  <c r="AL431" i="6"/>
  <c r="AR431" i="6"/>
  <c r="AM431" i="6"/>
  <c r="AQ432" i="6"/>
  <c r="AO432" i="6"/>
  <c r="AN432" i="6"/>
  <c r="AP432" i="6"/>
  <c r="AK432" i="6"/>
  <c r="AL432" i="6"/>
  <c r="AR432" i="6"/>
  <c r="AM432" i="6"/>
  <c r="AQ433" i="6"/>
  <c r="AO433" i="6"/>
  <c r="AN433" i="6"/>
  <c r="AP433" i="6"/>
  <c r="AK433" i="6"/>
  <c r="AL433" i="6"/>
  <c r="AR433" i="6"/>
  <c r="AM433" i="6"/>
  <c r="AQ434" i="6"/>
  <c r="AO434" i="6"/>
  <c r="AN434" i="6"/>
  <c r="AP434" i="6"/>
  <c r="AK434" i="6"/>
  <c r="AL434" i="6"/>
  <c r="AR434" i="6"/>
  <c r="AM434" i="6"/>
  <c r="AQ435" i="6"/>
  <c r="AO435" i="6"/>
  <c r="AN435" i="6"/>
  <c r="AP435" i="6"/>
  <c r="AK435" i="6"/>
  <c r="AL435" i="6"/>
  <c r="AR435" i="6"/>
  <c r="AM435" i="6"/>
  <c r="AQ436" i="6"/>
  <c r="AO436" i="6"/>
  <c r="AN436" i="6"/>
  <c r="AP436" i="6"/>
  <c r="AK436" i="6"/>
  <c r="AL436" i="6"/>
  <c r="AR436" i="6"/>
  <c r="AM436" i="6"/>
  <c r="AQ437" i="6"/>
  <c r="AO437" i="6"/>
  <c r="AN437" i="6"/>
  <c r="AP437" i="6"/>
  <c r="AK437" i="6"/>
  <c r="AL437" i="6"/>
  <c r="AR437" i="6"/>
  <c r="AM437" i="6"/>
  <c r="AQ438" i="6"/>
  <c r="AO438" i="6"/>
  <c r="AN438" i="6"/>
  <c r="AP438" i="6"/>
  <c r="AK438" i="6"/>
  <c r="AL438" i="6"/>
  <c r="AR438" i="6"/>
  <c r="AM438" i="6"/>
  <c r="AQ439" i="6"/>
  <c r="AO439" i="6"/>
  <c r="AN439" i="6"/>
  <c r="AP439" i="6"/>
  <c r="AK439" i="6"/>
  <c r="AL439" i="6"/>
  <c r="AR439" i="6"/>
  <c r="AM439" i="6"/>
  <c r="AQ440" i="6"/>
  <c r="AO440" i="6"/>
  <c r="AN440" i="6"/>
  <c r="AP440" i="6"/>
  <c r="AK440" i="6"/>
  <c r="AL440" i="6"/>
  <c r="AR440" i="6"/>
  <c r="AM440" i="6"/>
  <c r="AQ441" i="6"/>
  <c r="AO441" i="6"/>
  <c r="AN441" i="6"/>
  <c r="AP441" i="6"/>
  <c r="AK441" i="6"/>
  <c r="AL441" i="6"/>
  <c r="AR441" i="6"/>
  <c r="AM441" i="6"/>
  <c r="AQ442" i="6"/>
  <c r="AO442" i="6"/>
  <c r="AN442" i="6"/>
  <c r="AP442" i="6"/>
  <c r="AK442" i="6"/>
  <c r="AL442" i="6"/>
  <c r="AR442" i="6"/>
  <c r="AM442" i="6"/>
  <c r="AQ443" i="6"/>
  <c r="AO443" i="6"/>
  <c r="AN443" i="6"/>
  <c r="AP443" i="6"/>
  <c r="AK443" i="6"/>
  <c r="AL443" i="6"/>
  <c r="AR443" i="6"/>
  <c r="AM443" i="6"/>
  <c r="AQ444" i="6"/>
  <c r="AO444" i="6"/>
  <c r="AN444" i="6"/>
  <c r="AP444" i="6"/>
  <c r="AK444" i="6"/>
  <c r="AL444" i="6"/>
  <c r="AR444" i="6"/>
  <c r="AM444" i="6"/>
  <c r="AQ445" i="6"/>
  <c r="AO445" i="6"/>
  <c r="AN445" i="6"/>
  <c r="AP445" i="6"/>
  <c r="AK445" i="6"/>
  <c r="AL445" i="6"/>
  <c r="AR445" i="6"/>
  <c r="AM445" i="6"/>
  <c r="AQ446" i="6"/>
  <c r="AO446" i="6"/>
  <c r="AN446" i="6"/>
  <c r="AP446" i="6"/>
  <c r="AK446" i="6"/>
  <c r="AL446" i="6"/>
  <c r="AR446" i="6"/>
  <c r="AM446" i="6"/>
  <c r="AQ447" i="6"/>
  <c r="AO447" i="6"/>
  <c r="AN447" i="6"/>
  <c r="AP447" i="6"/>
  <c r="AK447" i="6"/>
  <c r="AL447" i="6"/>
  <c r="AR447" i="6"/>
  <c r="AM447" i="6"/>
  <c r="AQ448" i="6"/>
  <c r="AO448" i="6"/>
  <c r="AN448" i="6"/>
  <c r="AP448" i="6"/>
  <c r="AK448" i="6"/>
  <c r="AL448" i="6"/>
  <c r="AR448" i="6"/>
  <c r="AM448" i="6"/>
  <c r="AQ449" i="6"/>
  <c r="AO449" i="6"/>
  <c r="AN449" i="6"/>
  <c r="AP449" i="6"/>
  <c r="AK449" i="6"/>
  <c r="AL449" i="6"/>
  <c r="AR449" i="6"/>
  <c r="AM449" i="6"/>
  <c r="AQ450" i="6"/>
  <c r="AO450" i="6"/>
  <c r="AN450" i="6"/>
  <c r="AP450" i="6"/>
  <c r="AK450" i="6"/>
  <c r="AL450" i="6"/>
  <c r="AR450" i="6"/>
  <c r="AM450" i="6"/>
  <c r="AQ451" i="6"/>
  <c r="AO451" i="6"/>
  <c r="AN451" i="6"/>
  <c r="AP451" i="6"/>
  <c r="AK451" i="6"/>
  <c r="AL451" i="6"/>
  <c r="AR451" i="6"/>
  <c r="AM451" i="6"/>
  <c r="AQ452" i="6"/>
  <c r="AO452" i="6"/>
  <c r="AN452" i="6"/>
  <c r="AP452" i="6"/>
  <c r="AK452" i="6"/>
  <c r="AL452" i="6"/>
  <c r="AR452" i="6"/>
  <c r="AM452" i="6"/>
  <c r="AQ453" i="6"/>
  <c r="AO453" i="6"/>
  <c r="AN453" i="6"/>
  <c r="AP453" i="6"/>
  <c r="AK453" i="6"/>
  <c r="AL453" i="6"/>
  <c r="AR453" i="6"/>
  <c r="AM453" i="6"/>
  <c r="AQ454" i="6"/>
  <c r="AO454" i="6"/>
  <c r="AN454" i="6"/>
  <c r="AP454" i="6"/>
  <c r="AK454" i="6"/>
  <c r="AL454" i="6"/>
  <c r="AR454" i="6"/>
  <c r="AM454" i="6"/>
  <c r="AQ455" i="6"/>
  <c r="AO455" i="6"/>
  <c r="AN455" i="6"/>
  <c r="AP455" i="6"/>
  <c r="AK455" i="6"/>
  <c r="AL455" i="6"/>
  <c r="AR455" i="6"/>
  <c r="AM455" i="6"/>
  <c r="AQ456" i="6"/>
  <c r="AO456" i="6"/>
  <c r="AN456" i="6"/>
  <c r="AP456" i="6"/>
  <c r="AK456" i="6"/>
  <c r="AL456" i="6"/>
  <c r="AR456" i="6"/>
  <c r="AM456" i="6"/>
  <c r="AQ457" i="6"/>
  <c r="AO457" i="6"/>
  <c r="AN457" i="6"/>
  <c r="AP457" i="6"/>
  <c r="AK457" i="6"/>
  <c r="AL457" i="6"/>
  <c r="AR457" i="6"/>
  <c r="AM457" i="6"/>
  <c r="AQ458" i="6"/>
  <c r="AO458" i="6"/>
  <c r="AN458" i="6"/>
  <c r="AP458" i="6"/>
  <c r="AK458" i="6"/>
  <c r="AL458" i="6"/>
  <c r="AR458" i="6"/>
  <c r="AM458" i="6"/>
  <c r="AQ459" i="6"/>
  <c r="AO459" i="6"/>
  <c r="AN459" i="6"/>
  <c r="AP459" i="6"/>
  <c r="AK459" i="6"/>
  <c r="AL459" i="6"/>
  <c r="AR459" i="6"/>
  <c r="AM459" i="6"/>
  <c r="AQ460" i="6"/>
  <c r="AO460" i="6"/>
  <c r="AN460" i="6"/>
  <c r="AP460" i="6"/>
  <c r="AK460" i="6"/>
  <c r="AL460" i="6"/>
  <c r="AR460" i="6"/>
  <c r="AM460" i="6"/>
  <c r="AQ461" i="6"/>
  <c r="AO461" i="6"/>
  <c r="AN461" i="6"/>
  <c r="AP461" i="6"/>
  <c r="AK461" i="6"/>
  <c r="AL461" i="6"/>
  <c r="AR461" i="6"/>
  <c r="AM461" i="6"/>
  <c r="AQ462" i="6"/>
  <c r="AO462" i="6"/>
  <c r="AN462" i="6"/>
  <c r="AP462" i="6"/>
  <c r="AK462" i="6"/>
  <c r="AL462" i="6"/>
  <c r="AR462" i="6"/>
  <c r="AM462" i="6"/>
  <c r="AQ463" i="6"/>
  <c r="AO463" i="6"/>
  <c r="AN463" i="6"/>
  <c r="AP463" i="6"/>
  <c r="AK463" i="6"/>
  <c r="AL463" i="6"/>
  <c r="AR463" i="6"/>
  <c r="AM463" i="6"/>
  <c r="AQ464" i="6"/>
  <c r="AO464" i="6"/>
  <c r="AN464" i="6"/>
  <c r="AP464" i="6"/>
  <c r="AK464" i="6"/>
  <c r="AL464" i="6"/>
  <c r="AR464" i="6"/>
  <c r="AM464" i="6"/>
  <c r="AQ465" i="6"/>
  <c r="AO465" i="6"/>
  <c r="AN465" i="6"/>
  <c r="AP465" i="6"/>
  <c r="AK465" i="6"/>
  <c r="AL465" i="6"/>
  <c r="AR465" i="6"/>
  <c r="AM465" i="6"/>
  <c r="AQ466" i="6"/>
  <c r="AO466" i="6"/>
  <c r="AN466" i="6"/>
  <c r="AP466" i="6"/>
  <c r="AK466" i="6"/>
  <c r="AL466" i="6"/>
  <c r="AR466" i="6"/>
  <c r="AM466" i="6"/>
  <c r="AQ467" i="6"/>
  <c r="AO467" i="6"/>
  <c r="AN467" i="6"/>
  <c r="AP467" i="6"/>
  <c r="AK467" i="6"/>
  <c r="AL467" i="6"/>
  <c r="AR467" i="6"/>
  <c r="AM467" i="6"/>
  <c r="AQ468" i="6"/>
  <c r="AO468" i="6"/>
  <c r="AN468" i="6"/>
  <c r="AP468" i="6"/>
  <c r="AK468" i="6"/>
  <c r="AL468" i="6"/>
  <c r="AR468" i="6"/>
  <c r="AM468" i="6"/>
  <c r="AQ469" i="6"/>
  <c r="AO469" i="6"/>
  <c r="AN469" i="6"/>
  <c r="AP469" i="6"/>
  <c r="AK469" i="6"/>
  <c r="AL469" i="6"/>
  <c r="AR469" i="6"/>
  <c r="AM469" i="6"/>
  <c r="AQ470" i="6"/>
  <c r="AO470" i="6"/>
  <c r="AN470" i="6"/>
  <c r="AP470" i="6"/>
  <c r="AK470" i="6"/>
  <c r="AL470" i="6"/>
  <c r="AR470" i="6"/>
  <c r="AM470" i="6"/>
  <c r="AQ471" i="6"/>
  <c r="AO471" i="6"/>
  <c r="AN471" i="6"/>
  <c r="AP471" i="6"/>
  <c r="AK471" i="6"/>
  <c r="AL471" i="6"/>
  <c r="AR471" i="6"/>
  <c r="AM471" i="6"/>
  <c r="AQ472" i="6"/>
  <c r="AO472" i="6"/>
  <c r="AN472" i="6"/>
  <c r="AP472" i="6"/>
  <c r="AK472" i="6"/>
  <c r="AL472" i="6"/>
  <c r="AR472" i="6"/>
  <c r="AM472" i="6"/>
  <c r="AQ473" i="6"/>
  <c r="AO473" i="6"/>
  <c r="AN473" i="6"/>
  <c r="AP473" i="6"/>
  <c r="AK473" i="6"/>
  <c r="AL473" i="6"/>
  <c r="AR473" i="6"/>
  <c r="AM473" i="6"/>
  <c r="AQ474" i="6"/>
  <c r="AO474" i="6"/>
  <c r="AN474" i="6"/>
  <c r="AP474" i="6"/>
  <c r="AK474" i="6"/>
  <c r="AL474" i="6"/>
  <c r="AR474" i="6"/>
  <c r="AM474" i="6"/>
  <c r="AQ475" i="6"/>
  <c r="AO475" i="6"/>
  <c r="AN475" i="6"/>
  <c r="AP475" i="6"/>
  <c r="AK475" i="6"/>
  <c r="AL475" i="6"/>
  <c r="AR475" i="6"/>
  <c r="AM475" i="6"/>
  <c r="AQ476" i="6"/>
  <c r="AO476" i="6"/>
  <c r="AN476" i="6"/>
  <c r="AP476" i="6"/>
  <c r="AK476" i="6"/>
  <c r="AL476" i="6"/>
  <c r="AR476" i="6"/>
  <c r="AM476" i="6"/>
  <c r="AQ477" i="6"/>
  <c r="AO477" i="6"/>
  <c r="AN477" i="6"/>
  <c r="AP477" i="6"/>
  <c r="AK477" i="6"/>
  <c r="AL477" i="6"/>
  <c r="AR477" i="6"/>
  <c r="AM477" i="6"/>
  <c r="AQ478" i="6"/>
  <c r="AO478" i="6"/>
  <c r="AN478" i="6"/>
  <c r="AP478" i="6"/>
  <c r="AK478" i="6"/>
  <c r="AL478" i="6"/>
  <c r="AR478" i="6"/>
  <c r="AM478" i="6"/>
  <c r="AQ479" i="6"/>
  <c r="AO479" i="6"/>
  <c r="AN479" i="6"/>
  <c r="AP479" i="6"/>
  <c r="AK479" i="6"/>
  <c r="AL479" i="6"/>
  <c r="AR479" i="6"/>
  <c r="AM479" i="6"/>
  <c r="AQ480" i="6"/>
  <c r="AO480" i="6"/>
  <c r="AN480" i="6"/>
  <c r="AP480" i="6"/>
  <c r="AK480" i="6"/>
  <c r="AL480" i="6"/>
  <c r="AR480" i="6"/>
  <c r="AM480" i="6"/>
  <c r="AQ481" i="6"/>
  <c r="AO481" i="6"/>
  <c r="AN481" i="6"/>
  <c r="AP481" i="6"/>
  <c r="AK481" i="6"/>
  <c r="AL481" i="6"/>
  <c r="AR481" i="6"/>
  <c r="AM481" i="6"/>
  <c r="AQ482" i="6"/>
  <c r="AO482" i="6"/>
  <c r="AN482" i="6"/>
  <c r="AP482" i="6"/>
  <c r="AK482" i="6"/>
  <c r="AL482" i="6"/>
  <c r="AR482" i="6"/>
  <c r="AM482" i="6"/>
  <c r="AQ483" i="6"/>
  <c r="AO483" i="6"/>
  <c r="AN483" i="6"/>
  <c r="AP483" i="6"/>
  <c r="AK483" i="6"/>
  <c r="AL483" i="6"/>
  <c r="AR483" i="6"/>
  <c r="AM483" i="6"/>
  <c r="AQ484" i="6"/>
  <c r="AO484" i="6"/>
  <c r="AN484" i="6"/>
  <c r="AP484" i="6"/>
  <c r="AK484" i="6"/>
  <c r="AL484" i="6"/>
  <c r="AR484" i="6"/>
  <c r="AM484" i="6"/>
  <c r="AQ485" i="6"/>
  <c r="AO485" i="6"/>
  <c r="AN485" i="6"/>
  <c r="AP485" i="6"/>
  <c r="AK485" i="6"/>
  <c r="AL485" i="6"/>
  <c r="AR485" i="6"/>
  <c r="AM485" i="6"/>
  <c r="AQ486" i="6"/>
  <c r="AO486" i="6"/>
  <c r="AN486" i="6"/>
  <c r="AP486" i="6"/>
  <c r="AK486" i="6"/>
  <c r="AL486" i="6"/>
  <c r="AR486" i="6"/>
  <c r="AM486" i="6"/>
  <c r="AQ487" i="6"/>
  <c r="AO487" i="6"/>
  <c r="AN487" i="6"/>
  <c r="AP487" i="6"/>
  <c r="AK487" i="6"/>
  <c r="AL487" i="6"/>
  <c r="AR487" i="6"/>
  <c r="AM487" i="6"/>
  <c r="AQ488" i="6"/>
  <c r="AO488" i="6"/>
  <c r="AN488" i="6"/>
  <c r="AP488" i="6"/>
  <c r="AK488" i="6"/>
  <c r="AL488" i="6"/>
  <c r="AR488" i="6"/>
  <c r="AM488" i="6"/>
  <c r="AQ489" i="6"/>
  <c r="AO489" i="6"/>
  <c r="AN489" i="6"/>
  <c r="AP489" i="6"/>
  <c r="AK489" i="6"/>
  <c r="AL489" i="6"/>
  <c r="AR489" i="6"/>
  <c r="AM489" i="6"/>
  <c r="AQ490" i="6"/>
  <c r="AO490" i="6"/>
  <c r="AN490" i="6"/>
  <c r="AP490" i="6"/>
  <c r="AK490" i="6"/>
  <c r="AL490" i="6"/>
  <c r="AR490" i="6"/>
  <c r="AM490" i="6"/>
  <c r="AQ491" i="6"/>
  <c r="AO491" i="6"/>
  <c r="AN491" i="6"/>
  <c r="AP491" i="6"/>
  <c r="AK491" i="6"/>
  <c r="AL491" i="6"/>
  <c r="AR491" i="6"/>
  <c r="AM491" i="6"/>
  <c r="AQ492" i="6"/>
  <c r="AO492" i="6"/>
  <c r="AN492" i="6"/>
  <c r="AP492" i="6"/>
  <c r="AK492" i="6"/>
  <c r="AL492" i="6"/>
  <c r="AR492" i="6"/>
  <c r="AM492" i="6"/>
  <c r="AQ493" i="6"/>
  <c r="AO493" i="6"/>
  <c r="AN493" i="6"/>
  <c r="AP493" i="6"/>
  <c r="AK493" i="6"/>
  <c r="AL493" i="6"/>
  <c r="AR493" i="6"/>
  <c r="AM493" i="6"/>
  <c r="AQ494" i="6"/>
  <c r="AO494" i="6"/>
  <c r="AN494" i="6"/>
  <c r="AP494" i="6"/>
  <c r="AK494" i="6"/>
  <c r="AL494" i="6"/>
  <c r="AR494" i="6"/>
  <c r="AM494" i="6"/>
  <c r="AQ495" i="6"/>
  <c r="AO495" i="6"/>
  <c r="AN495" i="6"/>
  <c r="AP495" i="6"/>
  <c r="AK495" i="6"/>
  <c r="AL495" i="6"/>
  <c r="AR495" i="6"/>
  <c r="AM495" i="6"/>
  <c r="AQ496" i="6"/>
  <c r="AO496" i="6"/>
  <c r="AN496" i="6"/>
  <c r="AP496" i="6"/>
  <c r="AK496" i="6"/>
  <c r="AL496" i="6"/>
  <c r="AR496" i="6"/>
  <c r="AM496" i="6"/>
  <c r="AQ497" i="6"/>
  <c r="AO497" i="6"/>
  <c r="AN497" i="6"/>
  <c r="AP497" i="6"/>
  <c r="AK497" i="6"/>
  <c r="AL497" i="6"/>
  <c r="AR497" i="6"/>
  <c r="AM497" i="6"/>
  <c r="AQ498" i="6"/>
  <c r="AO498" i="6"/>
  <c r="AN498" i="6"/>
  <c r="AP498" i="6"/>
  <c r="AK498" i="6"/>
  <c r="AL498" i="6"/>
  <c r="AR498" i="6"/>
  <c r="AM498" i="6"/>
  <c r="AQ499" i="6"/>
  <c r="AO499" i="6"/>
  <c r="AN499" i="6"/>
  <c r="AP499" i="6"/>
  <c r="AK499" i="6"/>
  <c r="AL499" i="6"/>
  <c r="AR499" i="6"/>
  <c r="AM499" i="6"/>
  <c r="AQ500" i="6"/>
  <c r="AO500" i="6"/>
  <c r="AN500" i="6"/>
  <c r="AP500" i="6"/>
  <c r="AK500" i="6"/>
  <c r="AL500" i="6"/>
  <c r="AR500" i="6"/>
  <c r="AM500" i="6"/>
  <c r="AQ501" i="6"/>
  <c r="AO501" i="6"/>
  <c r="AN501" i="6"/>
  <c r="AP501" i="6"/>
  <c r="AK501" i="6"/>
  <c r="AL501" i="6"/>
  <c r="AR501" i="6"/>
  <c r="AM501" i="6"/>
  <c r="AQ502" i="6"/>
  <c r="AO502" i="6"/>
  <c r="AN502" i="6"/>
  <c r="AP502" i="6"/>
  <c r="AK502" i="6"/>
  <c r="AL502" i="6"/>
  <c r="AR502" i="6"/>
  <c r="AM502" i="6"/>
  <c r="AQ503" i="6"/>
  <c r="AO503" i="6"/>
  <c r="AN503" i="6"/>
  <c r="AP503" i="6"/>
  <c r="AK503" i="6"/>
  <c r="AL503" i="6"/>
  <c r="AR503" i="6"/>
  <c r="AM503" i="6"/>
  <c r="AQ504" i="6"/>
  <c r="AO504" i="6"/>
  <c r="AN504" i="6"/>
  <c r="AP504" i="6"/>
  <c r="AK504" i="6"/>
  <c r="AL504" i="6"/>
  <c r="AR504" i="6"/>
  <c r="AM504" i="6"/>
  <c r="AQ505" i="6"/>
  <c r="AO505" i="6"/>
  <c r="AN505" i="6"/>
  <c r="AP505" i="6"/>
  <c r="AK505" i="6"/>
  <c r="AL505" i="6"/>
  <c r="AR505" i="6"/>
  <c r="AM505" i="6"/>
  <c r="AQ506" i="6"/>
  <c r="AO506" i="6"/>
  <c r="AN506" i="6"/>
  <c r="AP506" i="6"/>
  <c r="AK506" i="6"/>
  <c r="AL506" i="6"/>
  <c r="AR506" i="6"/>
  <c r="AM506" i="6"/>
  <c r="AQ507" i="6"/>
  <c r="AO507" i="6"/>
  <c r="AN507" i="6"/>
  <c r="AP507" i="6"/>
  <c r="AK507" i="6"/>
  <c r="AL507" i="6"/>
  <c r="AR507" i="6"/>
  <c r="AM507" i="6"/>
  <c r="AQ508" i="6"/>
  <c r="AO508" i="6"/>
  <c r="AN508" i="6"/>
  <c r="AP508" i="6"/>
  <c r="AK508" i="6"/>
  <c r="AL508" i="6"/>
  <c r="AR508" i="6"/>
  <c r="AM508" i="6"/>
  <c r="AQ509" i="6"/>
  <c r="AO509" i="6"/>
  <c r="AN509" i="6"/>
  <c r="AP509" i="6"/>
  <c r="AK509" i="6"/>
  <c r="AL509" i="6"/>
  <c r="AR509" i="6"/>
  <c r="AM509" i="6"/>
  <c r="AQ510" i="6"/>
  <c r="AO510" i="6"/>
  <c r="AN510" i="6"/>
  <c r="AP510" i="6"/>
  <c r="AK510" i="6"/>
  <c r="AL510" i="6"/>
  <c r="AR510" i="6"/>
  <c r="AM510" i="6"/>
  <c r="AQ511" i="6"/>
  <c r="AO511" i="6"/>
  <c r="AN511" i="6"/>
  <c r="AP511" i="6"/>
  <c r="AK511" i="6"/>
  <c r="AL511" i="6"/>
  <c r="AR511" i="6"/>
  <c r="AM511" i="6"/>
  <c r="AQ512" i="6"/>
  <c r="AO512" i="6"/>
  <c r="AN512" i="6"/>
  <c r="AP512" i="6"/>
  <c r="AK512" i="6"/>
  <c r="AL512" i="6"/>
  <c r="AR512" i="6"/>
  <c r="AM512" i="6"/>
  <c r="AQ513" i="6"/>
  <c r="AO513" i="6"/>
  <c r="AN513" i="6"/>
  <c r="AP513" i="6"/>
  <c r="AK513" i="6"/>
  <c r="AL513" i="6"/>
  <c r="AR513" i="6"/>
  <c r="AM513" i="6"/>
  <c r="AQ514" i="6"/>
  <c r="AO514" i="6"/>
  <c r="AN514" i="6"/>
  <c r="AP514" i="6"/>
  <c r="AK514" i="6"/>
  <c r="AL514" i="6"/>
  <c r="AR514" i="6"/>
  <c r="AM514" i="6"/>
  <c r="AQ515" i="6"/>
  <c r="AO515" i="6"/>
  <c r="AN515" i="6"/>
  <c r="AP515" i="6"/>
  <c r="AK515" i="6"/>
  <c r="AL515" i="6"/>
  <c r="AR515" i="6"/>
  <c r="AM515" i="6"/>
  <c r="AQ516" i="6"/>
  <c r="AO516" i="6"/>
  <c r="AN516" i="6"/>
  <c r="AP516" i="6"/>
  <c r="AK516" i="6"/>
  <c r="AL516" i="6"/>
  <c r="AR516" i="6"/>
  <c r="AM516" i="6"/>
  <c r="AQ517" i="6"/>
  <c r="AO517" i="6"/>
  <c r="AN517" i="6"/>
  <c r="AP517" i="6"/>
  <c r="AK517" i="6"/>
  <c r="AL517" i="6"/>
  <c r="AR517" i="6"/>
  <c r="AM517" i="6"/>
  <c r="AQ518" i="6"/>
  <c r="AO518" i="6"/>
  <c r="AN518" i="6"/>
  <c r="AP518" i="6"/>
  <c r="AK518" i="6"/>
  <c r="AL518" i="6"/>
  <c r="AR518" i="6"/>
  <c r="AM518" i="6"/>
  <c r="AQ519" i="6"/>
  <c r="AO519" i="6"/>
  <c r="AN519" i="6"/>
  <c r="AP519" i="6"/>
  <c r="AK519" i="6"/>
  <c r="AL519" i="6"/>
  <c r="AR519" i="6"/>
  <c r="AM519" i="6"/>
  <c r="AQ520" i="6"/>
  <c r="AO520" i="6"/>
  <c r="AN520" i="6"/>
  <c r="AP520" i="6"/>
  <c r="AK520" i="6"/>
  <c r="AL520" i="6"/>
  <c r="AR520" i="6"/>
  <c r="AM520" i="6"/>
  <c r="AQ521" i="6"/>
  <c r="AO521" i="6"/>
  <c r="AN521" i="6"/>
  <c r="AP521" i="6"/>
  <c r="AK521" i="6"/>
  <c r="AL521" i="6"/>
  <c r="AR521" i="6"/>
  <c r="AM521" i="6"/>
  <c r="AQ522" i="6"/>
  <c r="AO522" i="6"/>
  <c r="AN522" i="6"/>
  <c r="AP522" i="6"/>
  <c r="AK522" i="6"/>
  <c r="AL522" i="6"/>
  <c r="AR522" i="6"/>
  <c r="AM522" i="6"/>
  <c r="AQ523" i="6"/>
  <c r="AO523" i="6"/>
  <c r="AN523" i="6"/>
  <c r="AP523" i="6"/>
  <c r="AK523" i="6"/>
  <c r="AL523" i="6"/>
  <c r="AR523" i="6"/>
  <c r="AM523" i="6"/>
  <c r="AQ524" i="6"/>
  <c r="AO524" i="6"/>
  <c r="AN524" i="6"/>
  <c r="AP524" i="6"/>
  <c r="AK524" i="6"/>
  <c r="AL524" i="6"/>
  <c r="AR524" i="6"/>
  <c r="AM524" i="6"/>
  <c r="AQ525" i="6"/>
  <c r="AO525" i="6"/>
  <c r="AN525" i="6"/>
  <c r="AP525" i="6"/>
  <c r="AK525" i="6"/>
  <c r="AL525" i="6"/>
  <c r="AR525" i="6"/>
  <c r="AM525" i="6"/>
  <c r="AQ526" i="6"/>
  <c r="AO526" i="6"/>
  <c r="AN526" i="6"/>
  <c r="AP526" i="6"/>
  <c r="AK526" i="6"/>
  <c r="AL526" i="6"/>
  <c r="AR526" i="6"/>
  <c r="AM526" i="6"/>
  <c r="AQ527" i="6"/>
  <c r="AO527" i="6"/>
  <c r="AN527" i="6"/>
  <c r="AP527" i="6"/>
  <c r="AK527" i="6"/>
  <c r="AL527" i="6"/>
  <c r="AR527" i="6"/>
  <c r="AM527" i="6"/>
  <c r="AQ528" i="6"/>
  <c r="AO528" i="6"/>
  <c r="AN528" i="6"/>
  <c r="AP528" i="6"/>
  <c r="AK528" i="6"/>
  <c r="AL528" i="6"/>
  <c r="AR528" i="6"/>
  <c r="AM528" i="6"/>
  <c r="AQ529" i="6"/>
  <c r="AO529" i="6"/>
  <c r="AN529" i="6"/>
  <c r="AP529" i="6"/>
  <c r="AK529" i="6"/>
  <c r="AL529" i="6"/>
  <c r="AR529" i="6"/>
  <c r="AM529" i="6"/>
  <c r="AQ530" i="6"/>
  <c r="AO530" i="6"/>
  <c r="AN530" i="6"/>
  <c r="AP530" i="6"/>
  <c r="AK530" i="6"/>
  <c r="AL530" i="6"/>
  <c r="AR530" i="6"/>
  <c r="AM530" i="6"/>
  <c r="AQ531" i="6"/>
  <c r="AO531" i="6"/>
  <c r="AN531" i="6"/>
  <c r="AP531" i="6"/>
  <c r="AK531" i="6"/>
  <c r="AL531" i="6"/>
  <c r="AR531" i="6"/>
  <c r="AM531" i="6"/>
  <c r="AQ532" i="6"/>
  <c r="AO532" i="6"/>
  <c r="AN532" i="6"/>
  <c r="AP532" i="6"/>
  <c r="AK532" i="6"/>
  <c r="AL532" i="6"/>
  <c r="AR532" i="6"/>
  <c r="AM532" i="6"/>
  <c r="AQ533" i="6"/>
  <c r="AO533" i="6"/>
  <c r="AN533" i="6"/>
  <c r="AP533" i="6"/>
  <c r="AK533" i="6"/>
  <c r="AL533" i="6"/>
  <c r="AR533" i="6"/>
  <c r="AM533" i="6"/>
  <c r="AQ534" i="6"/>
  <c r="AO534" i="6"/>
  <c r="AN534" i="6"/>
  <c r="AP534" i="6"/>
  <c r="AK534" i="6"/>
  <c r="AL534" i="6"/>
  <c r="AR534" i="6"/>
  <c r="AM534" i="6"/>
  <c r="AQ535" i="6"/>
  <c r="AO535" i="6"/>
  <c r="AN535" i="6"/>
  <c r="AP535" i="6"/>
  <c r="AK535" i="6"/>
  <c r="AL535" i="6"/>
  <c r="AR535" i="6"/>
  <c r="AM535" i="6"/>
  <c r="AQ536" i="6"/>
  <c r="AO536" i="6"/>
  <c r="AN536" i="6"/>
  <c r="AP536" i="6"/>
  <c r="AK536" i="6"/>
  <c r="AL536" i="6"/>
  <c r="AR536" i="6"/>
  <c r="AM536" i="6"/>
  <c r="AQ537" i="6"/>
  <c r="AO537" i="6"/>
  <c r="AN537" i="6"/>
  <c r="AP537" i="6"/>
  <c r="AK537" i="6"/>
  <c r="AL537" i="6"/>
  <c r="AR537" i="6"/>
  <c r="AM537" i="6"/>
  <c r="AQ538" i="6"/>
  <c r="AO538" i="6"/>
  <c r="AN538" i="6"/>
  <c r="AP538" i="6"/>
  <c r="AK538" i="6"/>
  <c r="AL538" i="6"/>
  <c r="AR538" i="6"/>
  <c r="AM538" i="6"/>
  <c r="AQ539" i="6"/>
  <c r="AO539" i="6"/>
  <c r="AN539" i="6"/>
  <c r="AP539" i="6"/>
  <c r="AK539" i="6"/>
  <c r="AL539" i="6"/>
  <c r="AR539" i="6"/>
  <c r="AM539" i="6"/>
  <c r="AQ540" i="6"/>
  <c r="AO540" i="6"/>
  <c r="AN540" i="6"/>
  <c r="AP540" i="6"/>
  <c r="AK540" i="6"/>
  <c r="AL540" i="6"/>
  <c r="AR540" i="6"/>
  <c r="AM540" i="6"/>
  <c r="AQ541" i="6"/>
  <c r="AO541" i="6"/>
  <c r="AN541" i="6"/>
  <c r="AP541" i="6"/>
  <c r="AK541" i="6"/>
  <c r="AL541" i="6"/>
  <c r="AR541" i="6"/>
  <c r="AM541" i="6"/>
  <c r="AQ542" i="6"/>
  <c r="AO542" i="6"/>
  <c r="AN542" i="6"/>
  <c r="AP542" i="6"/>
  <c r="AK542" i="6"/>
  <c r="AL542" i="6"/>
  <c r="AR542" i="6"/>
  <c r="AM542" i="6"/>
  <c r="AQ543" i="6"/>
  <c r="AO543" i="6"/>
  <c r="AN543" i="6"/>
  <c r="AP543" i="6"/>
  <c r="AK543" i="6"/>
  <c r="AL543" i="6"/>
  <c r="AR543" i="6"/>
  <c r="AM543" i="6"/>
  <c r="AQ544" i="6"/>
  <c r="AO544" i="6"/>
  <c r="AN544" i="6"/>
  <c r="AP544" i="6"/>
  <c r="AK544" i="6"/>
  <c r="AL544" i="6"/>
  <c r="AR544" i="6"/>
  <c r="AM544" i="6"/>
  <c r="AQ545" i="6"/>
  <c r="AO545" i="6"/>
  <c r="AN545" i="6"/>
  <c r="AP545" i="6"/>
  <c r="AK545" i="6"/>
  <c r="AL545" i="6"/>
  <c r="AR545" i="6"/>
  <c r="AM545" i="6"/>
  <c r="AQ546" i="6"/>
  <c r="AO546" i="6"/>
  <c r="AN546" i="6"/>
  <c r="AP546" i="6"/>
  <c r="AK546" i="6"/>
  <c r="AL546" i="6"/>
  <c r="AR546" i="6"/>
  <c r="AM546" i="6"/>
  <c r="AQ547" i="6"/>
  <c r="AO547" i="6"/>
  <c r="AN547" i="6"/>
  <c r="AP547" i="6"/>
  <c r="AK547" i="6"/>
  <c r="AL547" i="6"/>
  <c r="AR547" i="6"/>
  <c r="AM547" i="6"/>
  <c r="AQ548" i="6"/>
  <c r="AO548" i="6"/>
  <c r="AN548" i="6"/>
  <c r="AP548" i="6"/>
  <c r="AK548" i="6"/>
  <c r="AL548" i="6"/>
  <c r="AR548" i="6"/>
  <c r="AM548" i="6"/>
  <c r="AQ549" i="6"/>
  <c r="AO549" i="6"/>
  <c r="AN549" i="6"/>
  <c r="AP549" i="6"/>
  <c r="AK549" i="6"/>
  <c r="AL549" i="6"/>
  <c r="AR549" i="6"/>
  <c r="AM549" i="6"/>
  <c r="AQ550" i="6"/>
  <c r="AO550" i="6"/>
  <c r="AN550" i="6"/>
  <c r="AP550" i="6"/>
  <c r="AK550" i="6"/>
  <c r="AL550" i="6"/>
  <c r="AR550" i="6"/>
  <c r="AM550" i="6"/>
  <c r="AQ551" i="6"/>
  <c r="AO551" i="6"/>
  <c r="AN551" i="6"/>
  <c r="AP551" i="6"/>
  <c r="AK551" i="6"/>
  <c r="AL551" i="6"/>
  <c r="AR551" i="6"/>
  <c r="AM551" i="6"/>
  <c r="AQ552" i="6"/>
  <c r="AO552" i="6"/>
  <c r="AN552" i="6"/>
  <c r="AP552" i="6"/>
  <c r="AK552" i="6"/>
  <c r="AL552" i="6"/>
  <c r="AR552" i="6"/>
  <c r="AM552" i="6"/>
  <c r="AQ553" i="6"/>
  <c r="AO553" i="6"/>
  <c r="AN553" i="6"/>
  <c r="AP553" i="6"/>
  <c r="AK553" i="6"/>
  <c r="AL553" i="6"/>
  <c r="AR553" i="6"/>
  <c r="AM553" i="6"/>
  <c r="AQ554" i="6"/>
  <c r="AO554" i="6"/>
  <c r="AN554" i="6"/>
  <c r="AP554" i="6"/>
  <c r="AK554" i="6"/>
  <c r="AL554" i="6"/>
  <c r="AR554" i="6"/>
  <c r="AM554" i="6"/>
  <c r="AQ555" i="6"/>
  <c r="AO555" i="6"/>
  <c r="AN555" i="6"/>
  <c r="AP555" i="6"/>
  <c r="AK555" i="6"/>
  <c r="AL555" i="6"/>
  <c r="AR555" i="6"/>
  <c r="AM555" i="6"/>
  <c r="AQ556" i="6"/>
  <c r="AO556" i="6"/>
  <c r="AN556" i="6"/>
  <c r="AP556" i="6"/>
  <c r="AK556" i="6"/>
  <c r="AL556" i="6"/>
  <c r="AR556" i="6"/>
  <c r="AM556" i="6"/>
  <c r="AQ557" i="6"/>
  <c r="AO557" i="6"/>
  <c r="AN557" i="6"/>
  <c r="AP557" i="6"/>
  <c r="AK557" i="6"/>
  <c r="AL557" i="6"/>
  <c r="AR557" i="6"/>
  <c r="AM557" i="6"/>
  <c r="AQ558" i="6"/>
  <c r="AO558" i="6"/>
  <c r="AN558" i="6"/>
  <c r="AP558" i="6"/>
  <c r="AK558" i="6"/>
  <c r="AL558" i="6"/>
  <c r="AR558" i="6"/>
  <c r="AM558" i="6"/>
  <c r="AQ559" i="6"/>
  <c r="AO559" i="6"/>
  <c r="AN559" i="6"/>
  <c r="AP559" i="6"/>
  <c r="AK559" i="6"/>
  <c r="AL559" i="6"/>
  <c r="AR559" i="6"/>
  <c r="AM559" i="6"/>
  <c r="AQ560" i="6"/>
  <c r="AO560" i="6"/>
  <c r="AN560" i="6"/>
  <c r="AP560" i="6"/>
  <c r="AK560" i="6"/>
  <c r="AL560" i="6"/>
  <c r="AR560" i="6"/>
  <c r="AM560" i="6"/>
  <c r="AQ561" i="6"/>
  <c r="AO561" i="6"/>
  <c r="AN561" i="6"/>
  <c r="AP561" i="6"/>
  <c r="AK561" i="6"/>
  <c r="AL561" i="6"/>
  <c r="AR561" i="6"/>
  <c r="AM561" i="6"/>
  <c r="AQ562" i="6"/>
  <c r="AO562" i="6"/>
  <c r="AN562" i="6"/>
  <c r="AP562" i="6"/>
  <c r="AK562" i="6"/>
  <c r="AL562" i="6"/>
  <c r="AR562" i="6"/>
  <c r="AM562" i="6"/>
  <c r="AQ563" i="6"/>
  <c r="AO563" i="6"/>
  <c r="AN563" i="6"/>
  <c r="AP563" i="6"/>
  <c r="AK563" i="6"/>
  <c r="AL563" i="6"/>
  <c r="AR563" i="6"/>
  <c r="AM563" i="6"/>
  <c r="AQ564" i="6"/>
  <c r="AO564" i="6"/>
  <c r="AN564" i="6"/>
  <c r="AP564" i="6"/>
  <c r="AK564" i="6"/>
  <c r="AL564" i="6"/>
  <c r="AR564" i="6"/>
  <c r="AM564" i="6"/>
  <c r="AQ565" i="6"/>
  <c r="AO565" i="6"/>
  <c r="AN565" i="6"/>
  <c r="AP565" i="6"/>
  <c r="AK565" i="6"/>
  <c r="AL565" i="6"/>
  <c r="AR565" i="6"/>
  <c r="AM565" i="6"/>
  <c r="AQ566" i="6"/>
  <c r="AO566" i="6"/>
  <c r="AN566" i="6"/>
  <c r="AP566" i="6"/>
  <c r="AK566" i="6"/>
  <c r="AL566" i="6"/>
  <c r="AR566" i="6"/>
  <c r="AM566" i="6"/>
  <c r="AQ567" i="6"/>
  <c r="AO567" i="6"/>
  <c r="AN567" i="6"/>
  <c r="AP567" i="6"/>
  <c r="AK567" i="6"/>
  <c r="AL567" i="6"/>
  <c r="AR567" i="6"/>
  <c r="AM567" i="6"/>
  <c r="AQ568" i="6"/>
  <c r="AO568" i="6"/>
  <c r="AN568" i="6"/>
  <c r="AP568" i="6"/>
  <c r="AK568" i="6"/>
  <c r="AL568" i="6"/>
  <c r="AR568" i="6"/>
  <c r="AM568" i="6"/>
  <c r="AQ569" i="6"/>
  <c r="AO569" i="6"/>
  <c r="AN569" i="6"/>
  <c r="AP569" i="6"/>
  <c r="AK569" i="6"/>
  <c r="AL569" i="6"/>
  <c r="AR569" i="6"/>
  <c r="AM569" i="6"/>
  <c r="AQ570" i="6"/>
  <c r="AO570" i="6"/>
  <c r="AN570" i="6"/>
  <c r="AP570" i="6"/>
  <c r="AK570" i="6"/>
  <c r="AL570" i="6"/>
  <c r="AR570" i="6"/>
  <c r="AM570" i="6"/>
  <c r="AQ571" i="6"/>
  <c r="AO571" i="6"/>
  <c r="AN571" i="6"/>
  <c r="AP571" i="6"/>
  <c r="AK571" i="6"/>
  <c r="AL571" i="6"/>
  <c r="AR571" i="6"/>
  <c r="AM571" i="6"/>
  <c r="AQ572" i="6"/>
  <c r="AO572" i="6"/>
  <c r="AN572" i="6"/>
  <c r="AP572" i="6"/>
  <c r="AK572" i="6"/>
  <c r="AL572" i="6"/>
  <c r="AR572" i="6"/>
  <c r="AM572" i="6"/>
  <c r="AQ573" i="6"/>
  <c r="AO573" i="6"/>
  <c r="AN573" i="6"/>
  <c r="AP573" i="6"/>
  <c r="AK573" i="6"/>
  <c r="AL573" i="6"/>
  <c r="AR573" i="6"/>
  <c r="AM573" i="6"/>
  <c r="AQ574" i="6"/>
  <c r="AO574" i="6"/>
  <c r="AN574" i="6"/>
  <c r="AP574" i="6"/>
  <c r="AK574" i="6"/>
  <c r="AL574" i="6"/>
  <c r="AR574" i="6"/>
  <c r="AM574" i="6"/>
  <c r="AQ575" i="6"/>
  <c r="AO575" i="6"/>
  <c r="AN575" i="6"/>
  <c r="AP575" i="6"/>
  <c r="AK575" i="6"/>
  <c r="AL575" i="6"/>
  <c r="AR575" i="6"/>
  <c r="AM575" i="6"/>
  <c r="AQ576" i="6"/>
  <c r="AO576" i="6"/>
  <c r="AN576" i="6"/>
  <c r="AP576" i="6"/>
  <c r="AK576" i="6"/>
  <c r="AL576" i="6"/>
  <c r="AR576" i="6"/>
  <c r="AM576" i="6"/>
  <c r="AQ577" i="6"/>
  <c r="AO577" i="6"/>
  <c r="AN577" i="6"/>
  <c r="AP577" i="6"/>
  <c r="AK577" i="6"/>
  <c r="AL577" i="6"/>
  <c r="AR577" i="6"/>
  <c r="AM577" i="6"/>
  <c r="AQ578" i="6"/>
  <c r="AO578" i="6"/>
  <c r="AN578" i="6"/>
  <c r="AP578" i="6"/>
  <c r="AK578" i="6"/>
  <c r="AL578" i="6"/>
  <c r="AR578" i="6"/>
  <c r="AM578" i="6"/>
  <c r="AQ579" i="6"/>
  <c r="AO579" i="6"/>
  <c r="AN579" i="6"/>
  <c r="AP579" i="6"/>
  <c r="AK579" i="6"/>
  <c r="AL579" i="6"/>
  <c r="AR579" i="6"/>
  <c r="AM579" i="6"/>
  <c r="AQ580" i="6"/>
  <c r="AO580" i="6"/>
  <c r="AN580" i="6"/>
  <c r="AP580" i="6"/>
  <c r="AK580" i="6"/>
  <c r="AL580" i="6"/>
  <c r="AR580" i="6"/>
  <c r="AM580" i="6"/>
  <c r="AQ581" i="6"/>
  <c r="AO581" i="6"/>
  <c r="AN581" i="6"/>
  <c r="AP581" i="6"/>
  <c r="AK581" i="6"/>
  <c r="AL581" i="6"/>
  <c r="AR581" i="6"/>
  <c r="AM581" i="6"/>
  <c r="AQ582" i="6"/>
  <c r="AO582" i="6"/>
  <c r="AN582" i="6"/>
  <c r="AP582" i="6"/>
  <c r="AK582" i="6"/>
  <c r="AL582" i="6"/>
  <c r="AR582" i="6"/>
  <c r="AM582" i="6"/>
  <c r="AQ583" i="6"/>
  <c r="AO583" i="6"/>
  <c r="AN583" i="6"/>
  <c r="AP583" i="6"/>
  <c r="AK583" i="6"/>
  <c r="AL583" i="6"/>
  <c r="AR583" i="6"/>
  <c r="AM583" i="6"/>
  <c r="AQ584" i="6"/>
  <c r="AO584" i="6"/>
  <c r="AN584" i="6"/>
  <c r="AP584" i="6"/>
  <c r="AK584" i="6"/>
  <c r="AL584" i="6"/>
  <c r="AR584" i="6"/>
  <c r="AM584" i="6"/>
  <c r="AQ585" i="6"/>
  <c r="AO585" i="6"/>
  <c r="AN585" i="6"/>
  <c r="AP585" i="6"/>
  <c r="AK585" i="6"/>
  <c r="AL585" i="6"/>
  <c r="AR585" i="6"/>
  <c r="AM585" i="6"/>
  <c r="AQ586" i="6"/>
  <c r="AO586" i="6"/>
  <c r="AN586" i="6"/>
  <c r="AP586" i="6"/>
  <c r="AK586" i="6"/>
  <c r="AL586" i="6"/>
  <c r="AR586" i="6"/>
  <c r="AM586" i="6"/>
  <c r="AQ587" i="6"/>
  <c r="AO587" i="6"/>
  <c r="AN587" i="6"/>
  <c r="AP587" i="6"/>
  <c r="AK587" i="6"/>
  <c r="AL587" i="6"/>
  <c r="AR587" i="6"/>
  <c r="AM587" i="6"/>
  <c r="AQ588" i="6"/>
  <c r="AO588" i="6"/>
  <c r="AN588" i="6"/>
  <c r="AP588" i="6"/>
  <c r="AK588" i="6"/>
  <c r="AL588" i="6"/>
  <c r="AR588" i="6"/>
  <c r="AM588" i="6"/>
  <c r="AQ589" i="6"/>
  <c r="AO589" i="6"/>
  <c r="AN589" i="6"/>
  <c r="AP589" i="6"/>
  <c r="AK589" i="6"/>
  <c r="AL589" i="6"/>
  <c r="AR589" i="6"/>
  <c r="AM589" i="6"/>
  <c r="AQ590" i="6"/>
  <c r="AO590" i="6"/>
  <c r="AN590" i="6"/>
  <c r="AP590" i="6"/>
  <c r="AK590" i="6"/>
  <c r="AL590" i="6"/>
  <c r="AR590" i="6"/>
  <c r="AM590" i="6"/>
  <c r="AQ591" i="6"/>
  <c r="AO591" i="6"/>
  <c r="AN591" i="6"/>
  <c r="AP591" i="6"/>
  <c r="AK591" i="6"/>
  <c r="AL591" i="6"/>
  <c r="AR591" i="6"/>
  <c r="AM591" i="6"/>
  <c r="AQ592" i="6"/>
  <c r="AO592" i="6"/>
  <c r="AN592" i="6"/>
  <c r="AP592" i="6"/>
  <c r="AK592" i="6"/>
  <c r="AL592" i="6"/>
  <c r="AR592" i="6"/>
  <c r="AM592" i="6"/>
  <c r="AQ593" i="6"/>
  <c r="AO593" i="6"/>
  <c r="AN593" i="6"/>
  <c r="AP593" i="6"/>
  <c r="AK593" i="6"/>
  <c r="AL593" i="6"/>
  <c r="AR593" i="6"/>
  <c r="AM593" i="6"/>
  <c r="AQ594" i="6"/>
  <c r="AO594" i="6"/>
  <c r="AN594" i="6"/>
  <c r="AP594" i="6"/>
  <c r="AK594" i="6"/>
  <c r="AL594" i="6"/>
  <c r="AR594" i="6"/>
  <c r="AM594" i="6"/>
  <c r="AQ595" i="6"/>
  <c r="AO595" i="6"/>
  <c r="AN595" i="6"/>
  <c r="AP595" i="6"/>
  <c r="AK595" i="6"/>
  <c r="AL595" i="6"/>
  <c r="AR595" i="6"/>
  <c r="AM595" i="6"/>
  <c r="AQ596" i="6"/>
  <c r="AO596" i="6"/>
  <c r="AN596" i="6"/>
  <c r="AP596" i="6"/>
  <c r="AK596" i="6"/>
  <c r="AL596" i="6"/>
  <c r="AR596" i="6"/>
  <c r="AM596" i="6"/>
  <c r="AQ597" i="6"/>
  <c r="AO597" i="6"/>
  <c r="AN597" i="6"/>
  <c r="AP597" i="6"/>
  <c r="AK597" i="6"/>
  <c r="AL597" i="6"/>
  <c r="AR597" i="6"/>
  <c r="AM597" i="6"/>
  <c r="AQ598" i="6"/>
  <c r="AO598" i="6"/>
  <c r="AN598" i="6"/>
  <c r="AP598" i="6"/>
  <c r="AK598" i="6"/>
  <c r="AL598" i="6"/>
  <c r="AR598" i="6"/>
  <c r="AM598" i="6"/>
  <c r="AQ599" i="6"/>
  <c r="AO599" i="6"/>
  <c r="AN599" i="6"/>
  <c r="AP599" i="6"/>
  <c r="AK599" i="6"/>
  <c r="AL599" i="6"/>
  <c r="AR599" i="6"/>
  <c r="AM599" i="6"/>
  <c r="AQ600" i="6"/>
  <c r="AO600" i="6"/>
  <c r="AN600" i="6"/>
  <c r="AP600" i="6"/>
  <c r="AK600" i="6"/>
  <c r="AL600" i="6"/>
  <c r="AR600" i="6"/>
  <c r="AM600" i="6"/>
  <c r="AQ601" i="6"/>
  <c r="AO601" i="6"/>
  <c r="AN601" i="6"/>
  <c r="AP601" i="6"/>
  <c r="AK601" i="6"/>
  <c r="AL601" i="6"/>
  <c r="AR601" i="6"/>
  <c r="AM601" i="6"/>
  <c r="AQ602" i="6"/>
  <c r="AO602" i="6"/>
  <c r="AN602" i="6"/>
  <c r="AP602" i="6"/>
  <c r="AK602" i="6"/>
  <c r="AL602" i="6"/>
  <c r="AR602" i="6"/>
  <c r="AM602" i="6"/>
  <c r="AQ603" i="6"/>
  <c r="AO603" i="6"/>
  <c r="AN603" i="6"/>
  <c r="AP603" i="6"/>
  <c r="AK603" i="6"/>
  <c r="AL603" i="6"/>
  <c r="AR603" i="6"/>
  <c r="AM603" i="6"/>
  <c r="AQ604" i="6"/>
  <c r="AO604" i="6"/>
  <c r="AN604" i="6"/>
  <c r="AP604" i="6"/>
  <c r="AK604" i="6"/>
  <c r="AL604" i="6"/>
  <c r="AR604" i="6"/>
  <c r="AM604" i="6"/>
  <c r="AQ605" i="6"/>
  <c r="AO605" i="6"/>
  <c r="AN605" i="6"/>
  <c r="AP605" i="6"/>
  <c r="AK605" i="6"/>
  <c r="AL605" i="6"/>
  <c r="AR605" i="6"/>
  <c r="AM605" i="6"/>
  <c r="AQ606" i="6"/>
  <c r="AO606" i="6"/>
  <c r="AN606" i="6"/>
  <c r="AP606" i="6"/>
  <c r="AK606" i="6"/>
  <c r="AL606" i="6"/>
  <c r="AR606" i="6"/>
  <c r="AM606" i="6"/>
  <c r="AQ607" i="6"/>
  <c r="AO607" i="6"/>
  <c r="AN607" i="6"/>
  <c r="AP607" i="6"/>
  <c r="AK607" i="6"/>
  <c r="AL607" i="6"/>
  <c r="AR607" i="6"/>
  <c r="AM607" i="6"/>
  <c r="AQ608" i="6"/>
  <c r="AO608" i="6"/>
  <c r="AN608" i="6"/>
  <c r="AP608" i="6"/>
  <c r="AK608" i="6"/>
  <c r="AL608" i="6"/>
  <c r="AR608" i="6"/>
  <c r="AM608" i="6"/>
  <c r="AQ609" i="6"/>
  <c r="AO609" i="6"/>
  <c r="AN609" i="6"/>
  <c r="AP609" i="6"/>
  <c r="AK609" i="6"/>
  <c r="AL609" i="6"/>
  <c r="AR609" i="6"/>
  <c r="AM609" i="6"/>
  <c r="AQ610" i="6"/>
  <c r="AO610" i="6"/>
  <c r="AN610" i="6"/>
  <c r="AP610" i="6"/>
  <c r="AK610" i="6"/>
  <c r="AL610" i="6"/>
  <c r="AR610" i="6"/>
  <c r="AM610" i="6"/>
  <c r="AQ611" i="6"/>
  <c r="AO611" i="6"/>
  <c r="AN611" i="6"/>
  <c r="AP611" i="6"/>
  <c r="AK611" i="6"/>
  <c r="AL611" i="6"/>
  <c r="AR611" i="6"/>
  <c r="AM611" i="6"/>
  <c r="AQ612" i="6"/>
  <c r="AO612" i="6"/>
  <c r="AN612" i="6"/>
  <c r="AP612" i="6"/>
  <c r="AK612" i="6"/>
  <c r="AL612" i="6"/>
  <c r="AR612" i="6"/>
  <c r="AM612" i="6"/>
  <c r="AQ613" i="6"/>
  <c r="AO613" i="6"/>
  <c r="AN613" i="6"/>
  <c r="AP613" i="6"/>
  <c r="AK613" i="6"/>
  <c r="AL613" i="6"/>
  <c r="AR613" i="6"/>
  <c r="AM613" i="6"/>
  <c r="AQ614" i="6"/>
  <c r="AO614" i="6"/>
  <c r="AN614" i="6"/>
  <c r="AP614" i="6"/>
  <c r="AK614" i="6"/>
  <c r="AL614" i="6"/>
  <c r="AR614" i="6"/>
  <c r="AM614" i="6"/>
  <c r="AQ615" i="6"/>
  <c r="AO615" i="6"/>
  <c r="AN615" i="6"/>
  <c r="AP615" i="6"/>
  <c r="AK615" i="6"/>
  <c r="AL615" i="6"/>
  <c r="AR615" i="6"/>
  <c r="AM615" i="6"/>
  <c r="AQ616" i="6"/>
  <c r="AO616" i="6"/>
  <c r="AN616" i="6"/>
  <c r="AP616" i="6"/>
  <c r="AK616" i="6"/>
  <c r="AL616" i="6"/>
  <c r="AR616" i="6"/>
  <c r="AM616" i="6"/>
  <c r="AQ617" i="6"/>
  <c r="AO617" i="6"/>
  <c r="AN617" i="6"/>
  <c r="AP617" i="6"/>
  <c r="AK617" i="6"/>
  <c r="AL617" i="6"/>
  <c r="AR617" i="6"/>
  <c r="AM617" i="6"/>
  <c r="AQ618" i="6"/>
  <c r="AO618" i="6"/>
  <c r="AN618" i="6"/>
  <c r="AP618" i="6"/>
  <c r="AK618" i="6"/>
  <c r="AL618" i="6"/>
  <c r="AR618" i="6"/>
  <c r="AM618" i="6"/>
  <c r="AQ619" i="6"/>
  <c r="AO619" i="6"/>
  <c r="AN619" i="6"/>
  <c r="AP619" i="6"/>
  <c r="AK619" i="6"/>
  <c r="AL619" i="6"/>
  <c r="AR619" i="6"/>
  <c r="AM619" i="6"/>
  <c r="AQ620" i="6"/>
  <c r="AO620" i="6"/>
  <c r="AN620" i="6"/>
  <c r="AP620" i="6"/>
  <c r="AK620" i="6"/>
  <c r="AL620" i="6"/>
  <c r="AR620" i="6"/>
  <c r="AM620" i="6"/>
  <c r="AQ621" i="6"/>
  <c r="AO621" i="6"/>
  <c r="AN621" i="6"/>
  <c r="AP621" i="6"/>
  <c r="AK621" i="6"/>
  <c r="AL621" i="6"/>
  <c r="AR621" i="6"/>
  <c r="AM621" i="6"/>
  <c r="AQ622" i="6"/>
  <c r="AO622" i="6"/>
  <c r="AN622" i="6"/>
  <c r="AP622" i="6"/>
  <c r="AK622" i="6"/>
  <c r="AL622" i="6"/>
  <c r="AR622" i="6"/>
  <c r="AM622" i="6"/>
  <c r="AQ623" i="6"/>
  <c r="AO623" i="6"/>
  <c r="AN623" i="6"/>
  <c r="AP623" i="6"/>
  <c r="AK623" i="6"/>
  <c r="AL623" i="6"/>
  <c r="AR623" i="6"/>
  <c r="AM623" i="6"/>
  <c r="AQ624" i="6"/>
  <c r="AO624" i="6"/>
  <c r="AN624" i="6"/>
  <c r="AP624" i="6"/>
  <c r="AK624" i="6"/>
  <c r="AL624" i="6"/>
  <c r="AR624" i="6"/>
  <c r="AM624" i="6"/>
  <c r="AQ625" i="6"/>
  <c r="AO625" i="6"/>
  <c r="AN625" i="6"/>
  <c r="AP625" i="6"/>
  <c r="AK625" i="6"/>
  <c r="AL625" i="6"/>
  <c r="AR625" i="6"/>
  <c r="AM625" i="6"/>
  <c r="AQ626" i="6"/>
  <c r="AO626" i="6"/>
  <c r="AN626" i="6"/>
  <c r="AP626" i="6"/>
  <c r="AK626" i="6"/>
  <c r="AL626" i="6"/>
  <c r="AR626" i="6"/>
  <c r="AM626" i="6"/>
  <c r="AQ627" i="6"/>
  <c r="AO627" i="6"/>
  <c r="AN627" i="6"/>
  <c r="AP627" i="6"/>
  <c r="AK627" i="6"/>
  <c r="AL627" i="6"/>
  <c r="AR627" i="6"/>
  <c r="AM627" i="6"/>
  <c r="AQ628" i="6"/>
  <c r="AO628" i="6"/>
  <c r="AN628" i="6"/>
  <c r="AP628" i="6"/>
  <c r="AK628" i="6"/>
  <c r="AL628" i="6"/>
  <c r="AR628" i="6"/>
  <c r="AM628" i="6"/>
  <c r="AQ629" i="6"/>
  <c r="AO629" i="6"/>
  <c r="AN629" i="6"/>
  <c r="AP629" i="6"/>
  <c r="AK629" i="6"/>
  <c r="AL629" i="6"/>
  <c r="AR629" i="6"/>
  <c r="AM629" i="6"/>
  <c r="AQ630" i="6"/>
  <c r="AO630" i="6"/>
  <c r="AN630" i="6"/>
  <c r="AP630" i="6"/>
  <c r="AK630" i="6"/>
  <c r="AL630" i="6"/>
  <c r="AR630" i="6"/>
  <c r="AM630" i="6"/>
  <c r="AQ631" i="6"/>
  <c r="AO631" i="6"/>
  <c r="AN631" i="6"/>
  <c r="AP631" i="6"/>
  <c r="AK631" i="6"/>
  <c r="AL631" i="6"/>
  <c r="AR631" i="6"/>
  <c r="AM631" i="6"/>
  <c r="AQ632" i="6"/>
  <c r="AO632" i="6"/>
  <c r="AN632" i="6"/>
  <c r="AP632" i="6"/>
  <c r="AK632" i="6"/>
  <c r="AL632" i="6"/>
  <c r="AR632" i="6"/>
  <c r="AM632" i="6"/>
  <c r="AQ633" i="6"/>
  <c r="AO633" i="6"/>
  <c r="AN633" i="6"/>
  <c r="AP633" i="6"/>
  <c r="AK633" i="6"/>
  <c r="AL633" i="6"/>
  <c r="AR633" i="6"/>
  <c r="AM633" i="6"/>
  <c r="AQ634" i="6"/>
  <c r="AO634" i="6"/>
  <c r="AN634" i="6"/>
  <c r="AP634" i="6"/>
  <c r="AK634" i="6"/>
  <c r="AL634" i="6"/>
  <c r="AR634" i="6"/>
  <c r="AM634" i="6"/>
  <c r="AQ635" i="6"/>
  <c r="AO635" i="6"/>
  <c r="AN635" i="6"/>
  <c r="AP635" i="6"/>
  <c r="AK635" i="6"/>
  <c r="AL635" i="6"/>
  <c r="AR635" i="6"/>
  <c r="AM635" i="6"/>
  <c r="AQ636" i="6"/>
  <c r="AO636" i="6"/>
  <c r="AN636" i="6"/>
  <c r="AP636" i="6"/>
  <c r="AK636" i="6"/>
  <c r="AL636" i="6"/>
  <c r="AR636" i="6"/>
  <c r="AM636" i="6"/>
  <c r="AQ637" i="6"/>
  <c r="AO637" i="6"/>
  <c r="AN637" i="6"/>
  <c r="AP637" i="6"/>
  <c r="AK637" i="6"/>
  <c r="AL637" i="6"/>
  <c r="AR637" i="6"/>
  <c r="AM637" i="6"/>
  <c r="AQ638" i="6"/>
  <c r="AO638" i="6"/>
  <c r="AN638" i="6"/>
  <c r="AP638" i="6"/>
  <c r="AK638" i="6"/>
  <c r="AL638" i="6"/>
  <c r="AR638" i="6"/>
  <c r="AM638" i="6"/>
  <c r="AQ639" i="6"/>
  <c r="AO639" i="6"/>
  <c r="AN639" i="6"/>
  <c r="AP639" i="6"/>
  <c r="AK639" i="6"/>
  <c r="AL639" i="6"/>
  <c r="AR639" i="6"/>
  <c r="AM639" i="6"/>
  <c r="AQ640" i="6"/>
  <c r="AO640" i="6"/>
  <c r="AN640" i="6"/>
  <c r="AP640" i="6"/>
  <c r="AK640" i="6"/>
  <c r="AL640" i="6"/>
  <c r="AR640" i="6"/>
  <c r="AM640" i="6"/>
  <c r="AQ641" i="6"/>
  <c r="AO641" i="6"/>
  <c r="AN641" i="6"/>
  <c r="AP641" i="6"/>
  <c r="AK641" i="6"/>
  <c r="AL641" i="6"/>
  <c r="AR641" i="6"/>
  <c r="AM641" i="6"/>
  <c r="AQ642" i="6"/>
  <c r="AO642" i="6"/>
  <c r="AN642" i="6"/>
  <c r="AP642" i="6"/>
  <c r="AK642" i="6"/>
  <c r="AL642" i="6"/>
  <c r="AR642" i="6"/>
  <c r="AM642" i="6"/>
  <c r="AQ643" i="6"/>
  <c r="AO643" i="6"/>
  <c r="AN643" i="6"/>
  <c r="AP643" i="6"/>
  <c r="AK643" i="6"/>
  <c r="AL643" i="6"/>
  <c r="AR643" i="6"/>
  <c r="AM643" i="6"/>
  <c r="AQ644" i="6"/>
  <c r="AO644" i="6"/>
  <c r="AN644" i="6"/>
  <c r="AP644" i="6"/>
  <c r="AK644" i="6"/>
  <c r="AL644" i="6"/>
  <c r="AR644" i="6"/>
  <c r="AM644" i="6"/>
  <c r="AQ645" i="6"/>
  <c r="AO645" i="6"/>
  <c r="AN645" i="6"/>
  <c r="AP645" i="6"/>
  <c r="AK645" i="6"/>
  <c r="AL645" i="6"/>
  <c r="AR645" i="6"/>
  <c r="AM645" i="6"/>
  <c r="AQ646" i="6"/>
  <c r="AO646" i="6"/>
  <c r="AN646" i="6"/>
  <c r="AP646" i="6"/>
  <c r="AK646" i="6"/>
  <c r="AL646" i="6"/>
  <c r="AR646" i="6"/>
  <c r="AM646" i="6"/>
  <c r="AQ647" i="6"/>
  <c r="AO647" i="6"/>
  <c r="AN647" i="6"/>
  <c r="AP647" i="6"/>
  <c r="AK647" i="6"/>
  <c r="AL647" i="6"/>
  <c r="AR647" i="6"/>
  <c r="AM647" i="6"/>
  <c r="AQ648" i="6"/>
  <c r="AO648" i="6"/>
  <c r="AN648" i="6"/>
  <c r="AP648" i="6"/>
  <c r="AK648" i="6"/>
  <c r="AL648" i="6"/>
  <c r="AR648" i="6"/>
  <c r="AM648" i="6"/>
  <c r="AQ649" i="6"/>
  <c r="AO649" i="6"/>
  <c r="AN649" i="6"/>
  <c r="AP649" i="6"/>
  <c r="AK649" i="6"/>
  <c r="AL649" i="6"/>
  <c r="AR649" i="6"/>
  <c r="AM649" i="6"/>
  <c r="AQ650" i="6"/>
  <c r="AO650" i="6"/>
  <c r="AN650" i="6"/>
  <c r="AP650" i="6"/>
  <c r="AK650" i="6"/>
  <c r="AL650" i="6"/>
  <c r="AR650" i="6"/>
  <c r="AM650" i="6"/>
  <c r="AQ651" i="6"/>
  <c r="AO651" i="6"/>
  <c r="AN651" i="6"/>
  <c r="AP651" i="6"/>
  <c r="AK651" i="6"/>
  <c r="AL651" i="6"/>
  <c r="AR651" i="6"/>
  <c r="AM651" i="6"/>
  <c r="AQ652" i="6"/>
  <c r="AO652" i="6"/>
  <c r="AN652" i="6"/>
  <c r="AP652" i="6"/>
  <c r="AK652" i="6"/>
  <c r="AL652" i="6"/>
  <c r="AR652" i="6"/>
  <c r="AM652" i="6"/>
  <c r="AQ653" i="6"/>
  <c r="AO653" i="6"/>
  <c r="AN653" i="6"/>
  <c r="AP653" i="6"/>
  <c r="AK653" i="6"/>
  <c r="AL653" i="6"/>
  <c r="AR653" i="6"/>
  <c r="AM653" i="6"/>
  <c r="AQ654" i="6"/>
  <c r="AO654" i="6"/>
  <c r="AN654" i="6"/>
  <c r="AP654" i="6"/>
  <c r="AK654" i="6"/>
  <c r="AL654" i="6"/>
  <c r="AR654" i="6"/>
  <c r="AM654" i="6"/>
  <c r="AQ655" i="6"/>
  <c r="AO655" i="6"/>
  <c r="AN655" i="6"/>
  <c r="AP655" i="6"/>
  <c r="AK655" i="6"/>
  <c r="AL655" i="6"/>
  <c r="AR655" i="6"/>
  <c r="AM655" i="6"/>
  <c r="AQ656" i="6"/>
  <c r="AO656" i="6"/>
  <c r="AN656" i="6"/>
  <c r="AP656" i="6"/>
  <c r="AK656" i="6"/>
  <c r="AL656" i="6"/>
  <c r="AR656" i="6"/>
  <c r="AM656" i="6"/>
  <c r="AQ657" i="6"/>
  <c r="AO657" i="6"/>
  <c r="AN657" i="6"/>
  <c r="AP657" i="6"/>
  <c r="AK657" i="6"/>
  <c r="AL657" i="6"/>
  <c r="AR657" i="6"/>
  <c r="AM657" i="6"/>
  <c r="AQ658" i="6"/>
  <c r="AO658" i="6"/>
  <c r="AN658" i="6"/>
  <c r="AP658" i="6"/>
  <c r="AK658" i="6"/>
  <c r="AL658" i="6"/>
  <c r="AR658" i="6"/>
  <c r="AM658" i="6"/>
  <c r="AQ659" i="6"/>
  <c r="AO659" i="6"/>
  <c r="AN659" i="6"/>
  <c r="AP659" i="6"/>
  <c r="AK659" i="6"/>
  <c r="AL659" i="6"/>
  <c r="AR659" i="6"/>
  <c r="AM659" i="6"/>
  <c r="AQ660" i="6"/>
  <c r="AO660" i="6"/>
  <c r="AN660" i="6"/>
  <c r="AP660" i="6"/>
  <c r="AK660" i="6"/>
  <c r="AL660" i="6"/>
  <c r="AR660" i="6"/>
  <c r="AM660" i="6"/>
  <c r="AQ661" i="6"/>
  <c r="AO661" i="6"/>
  <c r="AN661" i="6"/>
  <c r="AP661" i="6"/>
  <c r="AK661" i="6"/>
  <c r="AL661" i="6"/>
  <c r="AR661" i="6"/>
  <c r="AM661" i="6"/>
  <c r="AQ662" i="6"/>
  <c r="AO662" i="6"/>
  <c r="AN662" i="6"/>
  <c r="AP662" i="6"/>
  <c r="AK662" i="6"/>
  <c r="AL662" i="6"/>
  <c r="AR662" i="6"/>
  <c r="AM662" i="6"/>
  <c r="AQ663" i="6"/>
  <c r="AO663" i="6"/>
  <c r="AN663" i="6"/>
  <c r="AP663" i="6"/>
  <c r="AK663" i="6"/>
  <c r="AL663" i="6"/>
  <c r="AR663" i="6"/>
  <c r="AM663" i="6"/>
  <c r="AQ664" i="6"/>
  <c r="AO664" i="6"/>
  <c r="AN664" i="6"/>
  <c r="AP664" i="6"/>
  <c r="AK664" i="6"/>
  <c r="AL664" i="6"/>
  <c r="AR664" i="6"/>
  <c r="AM664" i="6"/>
  <c r="AQ665" i="6"/>
  <c r="AO665" i="6"/>
  <c r="AN665" i="6"/>
  <c r="AP665" i="6"/>
  <c r="AK665" i="6"/>
  <c r="AL665" i="6"/>
  <c r="AR665" i="6"/>
  <c r="AM665" i="6"/>
  <c r="AQ666" i="6"/>
  <c r="AO666" i="6"/>
  <c r="AN666" i="6"/>
  <c r="AP666" i="6"/>
  <c r="AK666" i="6"/>
  <c r="AL666" i="6"/>
  <c r="AR666" i="6"/>
  <c r="AM666" i="6"/>
  <c r="AQ667" i="6"/>
  <c r="AO667" i="6"/>
  <c r="AN667" i="6"/>
  <c r="AP667" i="6"/>
  <c r="AK667" i="6"/>
  <c r="AL667" i="6"/>
  <c r="AR667" i="6"/>
  <c r="AM667" i="6"/>
  <c r="AQ668" i="6"/>
  <c r="AO668" i="6"/>
  <c r="AN668" i="6"/>
  <c r="AP668" i="6"/>
  <c r="AK668" i="6"/>
  <c r="AL668" i="6"/>
  <c r="AR668" i="6"/>
  <c r="AM668" i="6"/>
  <c r="AQ669" i="6"/>
  <c r="AO669" i="6"/>
  <c r="AN669" i="6"/>
  <c r="AP669" i="6"/>
  <c r="AK669" i="6"/>
  <c r="AL669" i="6"/>
  <c r="AR669" i="6"/>
  <c r="AM669" i="6"/>
  <c r="AQ670" i="6"/>
  <c r="AO670" i="6"/>
  <c r="AN670" i="6"/>
  <c r="AP670" i="6"/>
  <c r="AK670" i="6"/>
  <c r="AL670" i="6"/>
  <c r="AR670" i="6"/>
  <c r="AM670" i="6"/>
  <c r="AQ671" i="6"/>
  <c r="AO671" i="6"/>
  <c r="AN671" i="6"/>
  <c r="AP671" i="6"/>
  <c r="AK671" i="6"/>
  <c r="AL671" i="6"/>
  <c r="AR671" i="6"/>
  <c r="AM671" i="6"/>
  <c r="AQ672" i="6"/>
  <c r="AO672" i="6"/>
  <c r="AN672" i="6"/>
  <c r="AP672" i="6"/>
  <c r="AK672" i="6"/>
  <c r="AL672" i="6"/>
  <c r="AR672" i="6"/>
  <c r="AM672" i="6"/>
  <c r="AQ673" i="6"/>
  <c r="AO673" i="6"/>
  <c r="AN673" i="6"/>
  <c r="AP673" i="6"/>
  <c r="AK673" i="6"/>
  <c r="AL673" i="6"/>
  <c r="AR673" i="6"/>
  <c r="AM673" i="6"/>
  <c r="AQ674" i="6"/>
  <c r="AO674" i="6"/>
  <c r="AN674" i="6"/>
  <c r="AP674" i="6"/>
  <c r="AK674" i="6"/>
  <c r="AL674" i="6"/>
  <c r="AR674" i="6"/>
  <c r="AM674" i="6"/>
  <c r="AQ675" i="6"/>
  <c r="AO675" i="6"/>
  <c r="AN675" i="6"/>
  <c r="AP675" i="6"/>
  <c r="AK675" i="6"/>
  <c r="AL675" i="6"/>
  <c r="AR675" i="6"/>
  <c r="AM675" i="6"/>
  <c r="AQ676" i="6"/>
  <c r="AO676" i="6"/>
  <c r="AN676" i="6"/>
  <c r="AP676" i="6"/>
  <c r="AK676" i="6"/>
  <c r="AL676" i="6"/>
  <c r="AR676" i="6"/>
  <c r="AM676" i="6"/>
  <c r="AQ677" i="6"/>
  <c r="AO677" i="6"/>
  <c r="AN677" i="6"/>
  <c r="AP677" i="6"/>
  <c r="AK677" i="6"/>
  <c r="AL677" i="6"/>
  <c r="AR677" i="6"/>
  <c r="AM677" i="6"/>
  <c r="AQ678" i="6"/>
  <c r="AO678" i="6"/>
  <c r="AN678" i="6"/>
  <c r="AP678" i="6"/>
  <c r="AK678" i="6"/>
  <c r="AL678" i="6"/>
  <c r="AR678" i="6"/>
  <c r="AM678" i="6"/>
  <c r="AQ679" i="6"/>
  <c r="AO679" i="6"/>
  <c r="AN679" i="6"/>
  <c r="AP679" i="6"/>
  <c r="AK679" i="6"/>
  <c r="AL679" i="6"/>
  <c r="AR679" i="6"/>
  <c r="AM679" i="6"/>
  <c r="AQ680" i="6"/>
  <c r="AO680" i="6"/>
  <c r="AN680" i="6"/>
  <c r="AP680" i="6"/>
  <c r="AK680" i="6"/>
  <c r="AL680" i="6"/>
  <c r="AR680" i="6"/>
  <c r="AM680" i="6"/>
  <c r="AQ681" i="6"/>
  <c r="AO681" i="6"/>
  <c r="AN681" i="6"/>
  <c r="AP681" i="6"/>
  <c r="AK681" i="6"/>
  <c r="AL681" i="6"/>
  <c r="AR681" i="6"/>
  <c r="AM681" i="6"/>
  <c r="AQ682" i="6"/>
  <c r="AO682" i="6"/>
  <c r="AN682" i="6"/>
  <c r="AP682" i="6"/>
  <c r="AK682" i="6"/>
  <c r="AL682" i="6"/>
  <c r="AR682" i="6"/>
  <c r="AM682" i="6"/>
  <c r="AQ683" i="6"/>
  <c r="AO683" i="6"/>
  <c r="AN683" i="6"/>
  <c r="AP683" i="6"/>
  <c r="AK683" i="6"/>
  <c r="AL683" i="6"/>
  <c r="AR683" i="6"/>
  <c r="AM683" i="6"/>
  <c r="AQ684" i="6"/>
  <c r="AO684" i="6"/>
  <c r="AN684" i="6"/>
  <c r="AP684" i="6"/>
  <c r="AK684" i="6"/>
  <c r="AL684" i="6"/>
  <c r="AR684" i="6"/>
  <c r="AM684" i="6"/>
  <c r="AQ685" i="6"/>
  <c r="AO685" i="6"/>
  <c r="AN685" i="6"/>
  <c r="AP685" i="6"/>
  <c r="AK685" i="6"/>
  <c r="AL685" i="6"/>
  <c r="AR685" i="6"/>
  <c r="AM685" i="6"/>
  <c r="AQ686" i="6"/>
  <c r="AO686" i="6"/>
  <c r="AN686" i="6"/>
  <c r="AP686" i="6"/>
  <c r="AK686" i="6"/>
  <c r="AL686" i="6"/>
  <c r="AR686" i="6"/>
  <c r="AM686" i="6"/>
  <c r="AQ687" i="6"/>
  <c r="AO687" i="6"/>
  <c r="AN687" i="6"/>
  <c r="AP687" i="6"/>
  <c r="AK687" i="6"/>
  <c r="AL687" i="6"/>
  <c r="AR687" i="6"/>
  <c r="AM687" i="6"/>
  <c r="AQ688" i="6"/>
  <c r="AO688" i="6"/>
  <c r="AN688" i="6"/>
  <c r="AP688" i="6"/>
  <c r="AK688" i="6"/>
  <c r="AL688" i="6"/>
  <c r="AR688" i="6"/>
  <c r="AM688" i="6"/>
  <c r="AQ689" i="6"/>
  <c r="AO689" i="6"/>
  <c r="AN689" i="6"/>
  <c r="AP689" i="6"/>
  <c r="AK689" i="6"/>
  <c r="AL689" i="6"/>
  <c r="AR689" i="6"/>
  <c r="AM689" i="6"/>
  <c r="AQ690" i="6"/>
  <c r="AO690" i="6"/>
  <c r="AN690" i="6"/>
  <c r="AP690" i="6"/>
  <c r="AK690" i="6"/>
  <c r="AL690" i="6"/>
  <c r="AR690" i="6"/>
  <c r="AM690" i="6"/>
  <c r="AQ691" i="6"/>
  <c r="AO691" i="6"/>
  <c r="AN691" i="6"/>
  <c r="AP691" i="6"/>
  <c r="AK691" i="6"/>
  <c r="AL691" i="6"/>
  <c r="AR691" i="6"/>
  <c r="AM691" i="6"/>
  <c r="AQ692" i="6"/>
  <c r="AO692" i="6"/>
  <c r="AN692" i="6"/>
  <c r="AP692" i="6"/>
  <c r="AK692" i="6"/>
  <c r="AL692" i="6"/>
  <c r="AR692" i="6"/>
  <c r="AM692" i="6"/>
  <c r="AQ693" i="6"/>
  <c r="AO693" i="6"/>
  <c r="AN693" i="6"/>
  <c r="AP693" i="6"/>
  <c r="AK693" i="6"/>
  <c r="AL693" i="6"/>
  <c r="AR693" i="6"/>
  <c r="AM693" i="6"/>
  <c r="AQ694" i="6"/>
  <c r="AO694" i="6"/>
  <c r="AN694" i="6"/>
  <c r="AP694" i="6"/>
  <c r="AK694" i="6"/>
  <c r="AL694" i="6"/>
  <c r="AR694" i="6"/>
  <c r="AM694" i="6"/>
  <c r="AQ695" i="6"/>
  <c r="AO695" i="6"/>
  <c r="AN695" i="6"/>
  <c r="AP695" i="6"/>
  <c r="AK695" i="6"/>
  <c r="AL695" i="6"/>
  <c r="AR695" i="6"/>
  <c r="AM695" i="6"/>
  <c r="AQ696" i="6"/>
  <c r="AO696" i="6"/>
  <c r="AN696" i="6"/>
  <c r="AP696" i="6"/>
  <c r="AK696" i="6"/>
  <c r="AL696" i="6"/>
  <c r="AR696" i="6"/>
  <c r="AM696" i="6"/>
  <c r="AQ697" i="6"/>
  <c r="AO697" i="6"/>
  <c r="AN697" i="6"/>
  <c r="AP697" i="6"/>
  <c r="AK697" i="6"/>
  <c r="AL697" i="6"/>
  <c r="AR697" i="6"/>
  <c r="AM697" i="6"/>
  <c r="AQ698" i="6"/>
  <c r="AO698" i="6"/>
  <c r="AN698" i="6"/>
  <c r="AP698" i="6"/>
  <c r="AK698" i="6"/>
  <c r="AL698" i="6"/>
  <c r="AR698" i="6"/>
  <c r="AM698" i="6"/>
  <c r="AQ699" i="6"/>
  <c r="AO699" i="6"/>
  <c r="AN699" i="6"/>
  <c r="AP699" i="6"/>
  <c r="AK699" i="6"/>
  <c r="AL699" i="6"/>
  <c r="AR699" i="6"/>
  <c r="AM699" i="6"/>
  <c r="AQ700" i="6"/>
  <c r="AO700" i="6"/>
  <c r="AN700" i="6"/>
  <c r="AP700" i="6"/>
  <c r="AK700" i="6"/>
  <c r="AL700" i="6"/>
  <c r="AR700" i="6"/>
  <c r="AM700" i="6"/>
  <c r="AQ701" i="6"/>
  <c r="AO701" i="6"/>
  <c r="AN701" i="6"/>
  <c r="AP701" i="6"/>
  <c r="AK701" i="6"/>
  <c r="AL701" i="6"/>
  <c r="AR701" i="6"/>
  <c r="AM701" i="6"/>
  <c r="AQ702" i="6"/>
  <c r="AO702" i="6"/>
  <c r="AN702" i="6"/>
  <c r="AP702" i="6"/>
  <c r="AK702" i="6"/>
  <c r="AL702" i="6"/>
  <c r="AR702" i="6"/>
  <c r="AM702" i="6"/>
  <c r="AQ703" i="6"/>
  <c r="AO703" i="6"/>
  <c r="AN703" i="6"/>
  <c r="AP703" i="6"/>
  <c r="AK703" i="6"/>
  <c r="AL703" i="6"/>
  <c r="AR703" i="6"/>
  <c r="AM703" i="6"/>
  <c r="AQ704" i="6"/>
  <c r="AO704" i="6"/>
  <c r="AN704" i="6"/>
  <c r="AP704" i="6"/>
  <c r="AK704" i="6"/>
  <c r="AL704" i="6"/>
  <c r="AR704" i="6"/>
  <c r="AM704" i="6"/>
  <c r="AQ705" i="6"/>
  <c r="AO705" i="6"/>
  <c r="AN705" i="6"/>
  <c r="AP705" i="6"/>
  <c r="AK705" i="6"/>
  <c r="AL705" i="6"/>
  <c r="AR705" i="6"/>
  <c r="AM705" i="6"/>
  <c r="AQ706" i="6"/>
  <c r="AO706" i="6"/>
  <c r="AN706" i="6"/>
  <c r="AP706" i="6"/>
  <c r="AK706" i="6"/>
  <c r="AL706" i="6"/>
  <c r="AR706" i="6"/>
  <c r="AM706" i="6"/>
  <c r="AQ707" i="6"/>
  <c r="AO707" i="6"/>
  <c r="AN707" i="6"/>
  <c r="AP707" i="6"/>
  <c r="AK707" i="6"/>
  <c r="AL707" i="6"/>
  <c r="AR707" i="6"/>
  <c r="AM707" i="6"/>
  <c r="AQ708" i="6"/>
  <c r="AO708" i="6"/>
  <c r="AN708" i="6"/>
  <c r="AP708" i="6"/>
  <c r="AK708" i="6"/>
  <c r="AL708" i="6"/>
  <c r="AR708" i="6"/>
  <c r="AM708" i="6"/>
  <c r="AQ709" i="6"/>
  <c r="AO709" i="6"/>
  <c r="AN709" i="6"/>
  <c r="AP709" i="6"/>
  <c r="AK709" i="6"/>
  <c r="AL709" i="6"/>
  <c r="AR709" i="6"/>
  <c r="AM709" i="6"/>
  <c r="AQ710" i="6"/>
  <c r="AO710" i="6"/>
  <c r="AN710" i="6"/>
  <c r="AP710" i="6"/>
  <c r="AK710" i="6"/>
  <c r="AL710" i="6"/>
  <c r="AR710" i="6"/>
  <c r="AM710" i="6"/>
  <c r="AQ711" i="6"/>
  <c r="AO711" i="6"/>
  <c r="AN711" i="6"/>
  <c r="AP711" i="6"/>
  <c r="AK711" i="6"/>
  <c r="AL711" i="6"/>
  <c r="AR711" i="6"/>
  <c r="AM711" i="6"/>
  <c r="AQ712" i="6"/>
  <c r="AO712" i="6"/>
  <c r="AN712" i="6"/>
  <c r="AP712" i="6"/>
  <c r="AK712" i="6"/>
  <c r="AL712" i="6"/>
  <c r="AR712" i="6"/>
  <c r="AM712" i="6"/>
  <c r="AQ713" i="6"/>
  <c r="AO713" i="6"/>
  <c r="AN713" i="6"/>
  <c r="AP713" i="6"/>
  <c r="AK713" i="6"/>
  <c r="AL713" i="6"/>
  <c r="AR713" i="6"/>
  <c r="AM713" i="6"/>
  <c r="AQ714" i="6"/>
  <c r="AO714" i="6"/>
  <c r="AN714" i="6"/>
  <c r="AP714" i="6"/>
  <c r="AK714" i="6"/>
  <c r="AL714" i="6"/>
  <c r="AR714" i="6"/>
  <c r="AM714" i="6"/>
  <c r="AQ715" i="6"/>
  <c r="AO715" i="6"/>
  <c r="AN715" i="6"/>
  <c r="AP715" i="6"/>
  <c r="AK715" i="6"/>
  <c r="AL715" i="6"/>
  <c r="AR715" i="6"/>
  <c r="AM715" i="6"/>
  <c r="AQ716" i="6"/>
  <c r="AO716" i="6"/>
  <c r="AN716" i="6"/>
  <c r="AP716" i="6"/>
  <c r="AK716" i="6"/>
  <c r="AL716" i="6"/>
  <c r="AR716" i="6"/>
  <c r="AM716" i="6"/>
  <c r="AQ717" i="6"/>
  <c r="AO717" i="6"/>
  <c r="AN717" i="6"/>
  <c r="AP717" i="6"/>
  <c r="AK717" i="6"/>
  <c r="AL717" i="6"/>
  <c r="AR717" i="6"/>
  <c r="AM717" i="6"/>
  <c r="AQ718" i="6"/>
  <c r="AO718" i="6"/>
  <c r="AN718" i="6"/>
  <c r="AP718" i="6"/>
  <c r="AK718" i="6"/>
  <c r="AL718" i="6"/>
  <c r="AR718" i="6"/>
  <c r="AM718" i="6"/>
  <c r="AQ719" i="6"/>
  <c r="AO719" i="6"/>
  <c r="AN719" i="6"/>
  <c r="AP719" i="6"/>
  <c r="AK719" i="6"/>
  <c r="AL719" i="6"/>
  <c r="AR719" i="6"/>
  <c r="AM719" i="6"/>
  <c r="AQ720" i="6"/>
  <c r="AO720" i="6"/>
  <c r="AN720" i="6"/>
  <c r="AP720" i="6"/>
  <c r="AK720" i="6"/>
  <c r="AL720" i="6"/>
  <c r="AR720" i="6"/>
  <c r="AM720" i="6"/>
  <c r="AQ721" i="6"/>
  <c r="AO721" i="6"/>
  <c r="AN721" i="6"/>
  <c r="AP721" i="6"/>
  <c r="AK721" i="6"/>
  <c r="AL721" i="6"/>
  <c r="AR721" i="6"/>
  <c r="AM721" i="6"/>
  <c r="AQ722" i="6"/>
  <c r="AO722" i="6"/>
  <c r="AN722" i="6"/>
  <c r="AP722" i="6"/>
  <c r="AK722" i="6"/>
  <c r="AL722" i="6"/>
  <c r="AR722" i="6"/>
  <c r="AM722" i="6"/>
  <c r="AQ723" i="6"/>
  <c r="AO723" i="6"/>
  <c r="AN723" i="6"/>
  <c r="AP723" i="6"/>
  <c r="AK723" i="6"/>
  <c r="AL723" i="6"/>
  <c r="AR723" i="6"/>
  <c r="AM723" i="6"/>
  <c r="AQ724" i="6"/>
  <c r="AO724" i="6"/>
  <c r="AN724" i="6"/>
  <c r="AP724" i="6"/>
  <c r="AK724" i="6"/>
  <c r="AL724" i="6"/>
  <c r="AR724" i="6"/>
  <c r="AM724" i="6"/>
  <c r="AQ725" i="6"/>
  <c r="AO725" i="6"/>
  <c r="AN725" i="6"/>
  <c r="AP725" i="6"/>
  <c r="AK725" i="6"/>
  <c r="AL725" i="6"/>
  <c r="AR725" i="6"/>
  <c r="AM725" i="6"/>
  <c r="AQ726" i="6"/>
  <c r="AO726" i="6"/>
  <c r="AN726" i="6"/>
  <c r="AP726" i="6"/>
  <c r="AK726" i="6"/>
  <c r="AL726" i="6"/>
  <c r="AR726" i="6"/>
  <c r="AM726" i="6"/>
  <c r="AQ727" i="6"/>
  <c r="AO727" i="6"/>
  <c r="AN727" i="6"/>
  <c r="AP727" i="6"/>
  <c r="AK727" i="6"/>
  <c r="AL727" i="6"/>
  <c r="AR727" i="6"/>
  <c r="AM727" i="6"/>
  <c r="AQ728" i="6"/>
  <c r="AO728" i="6"/>
  <c r="AN728" i="6"/>
  <c r="AP728" i="6"/>
  <c r="AK728" i="6"/>
  <c r="AL728" i="6"/>
  <c r="AR728" i="6"/>
  <c r="AM728" i="6"/>
  <c r="AQ729" i="6"/>
  <c r="AO729" i="6"/>
  <c r="AN729" i="6"/>
  <c r="AP729" i="6"/>
  <c r="AK729" i="6"/>
  <c r="AL729" i="6"/>
  <c r="AR729" i="6"/>
  <c r="AM729" i="6"/>
  <c r="AQ730" i="6"/>
  <c r="AO730" i="6"/>
  <c r="AN730" i="6"/>
  <c r="AP730" i="6"/>
  <c r="AK730" i="6"/>
  <c r="AL730" i="6"/>
  <c r="AR730" i="6"/>
  <c r="AM730" i="6"/>
  <c r="AQ731" i="6"/>
  <c r="AO731" i="6"/>
  <c r="AN731" i="6"/>
  <c r="AP731" i="6"/>
  <c r="AK731" i="6"/>
  <c r="AL731" i="6"/>
  <c r="AR731" i="6"/>
  <c r="AM731" i="6"/>
  <c r="AQ732" i="6"/>
  <c r="AO732" i="6"/>
  <c r="AN732" i="6"/>
  <c r="AP732" i="6"/>
  <c r="AK732" i="6"/>
  <c r="AL732" i="6"/>
  <c r="AR732" i="6"/>
  <c r="AM732" i="6"/>
  <c r="AQ733" i="6"/>
  <c r="AO733" i="6"/>
  <c r="AN733" i="6"/>
  <c r="AP733" i="6"/>
  <c r="AK733" i="6"/>
  <c r="AL733" i="6"/>
  <c r="AR733" i="6"/>
  <c r="AM733" i="6"/>
  <c r="AQ734" i="6"/>
  <c r="AO734" i="6"/>
  <c r="AN734" i="6"/>
  <c r="AP734" i="6"/>
  <c r="AK734" i="6"/>
  <c r="AL734" i="6"/>
  <c r="AR734" i="6"/>
  <c r="AM734" i="6"/>
  <c r="AQ735" i="6"/>
  <c r="AO735" i="6"/>
  <c r="AN735" i="6"/>
  <c r="AP735" i="6"/>
  <c r="AK735" i="6"/>
  <c r="AL735" i="6"/>
  <c r="AR735" i="6"/>
  <c r="AM735" i="6"/>
  <c r="AQ736" i="6"/>
  <c r="AO736" i="6"/>
  <c r="AN736" i="6"/>
  <c r="AP736" i="6"/>
  <c r="AK736" i="6"/>
  <c r="AL736" i="6"/>
  <c r="AR736" i="6"/>
  <c r="AM736" i="6"/>
  <c r="AQ737" i="6"/>
  <c r="AO737" i="6"/>
  <c r="AN737" i="6"/>
  <c r="AP737" i="6"/>
  <c r="AK737" i="6"/>
  <c r="AL737" i="6"/>
  <c r="AR737" i="6"/>
  <c r="AM737" i="6"/>
  <c r="AQ738" i="6"/>
  <c r="AO738" i="6"/>
  <c r="AN738" i="6"/>
  <c r="AP738" i="6"/>
  <c r="AK738" i="6"/>
  <c r="AL738" i="6"/>
  <c r="AR738" i="6"/>
  <c r="AM738" i="6"/>
  <c r="AQ739" i="6"/>
  <c r="AO739" i="6"/>
  <c r="AN739" i="6"/>
  <c r="AP739" i="6"/>
  <c r="AK739" i="6"/>
  <c r="AL739" i="6"/>
  <c r="AR739" i="6"/>
  <c r="AM739" i="6"/>
  <c r="AQ740" i="6"/>
  <c r="AO740" i="6"/>
  <c r="AN740" i="6"/>
  <c r="AP740" i="6"/>
  <c r="AK740" i="6"/>
  <c r="AL740" i="6"/>
  <c r="AR740" i="6"/>
  <c r="AM740" i="6"/>
  <c r="AQ741" i="6"/>
  <c r="AO741" i="6"/>
  <c r="AN741" i="6"/>
  <c r="AP741" i="6"/>
  <c r="AK741" i="6"/>
  <c r="AL741" i="6"/>
  <c r="AR741" i="6"/>
  <c r="AM741" i="6"/>
  <c r="AQ742" i="6"/>
  <c r="AO742" i="6"/>
  <c r="AN742" i="6"/>
  <c r="AP742" i="6"/>
  <c r="AK742" i="6"/>
  <c r="AL742" i="6"/>
  <c r="AR742" i="6"/>
  <c r="AM742" i="6"/>
  <c r="AQ743" i="6"/>
  <c r="AO743" i="6"/>
  <c r="AN743" i="6"/>
  <c r="AP743" i="6"/>
  <c r="AK743" i="6"/>
  <c r="AL743" i="6"/>
  <c r="AR743" i="6"/>
  <c r="AM743" i="6"/>
  <c r="AQ744" i="6"/>
  <c r="AO744" i="6"/>
  <c r="AN744" i="6"/>
  <c r="AP744" i="6"/>
  <c r="AK744" i="6"/>
  <c r="AL744" i="6"/>
  <c r="AR744" i="6"/>
  <c r="AM744" i="6"/>
  <c r="AQ745" i="6"/>
  <c r="AO745" i="6"/>
  <c r="AN745" i="6"/>
  <c r="AP745" i="6"/>
  <c r="AK745" i="6"/>
  <c r="AL745" i="6"/>
  <c r="AR745" i="6"/>
  <c r="AM745" i="6"/>
  <c r="AQ746" i="6"/>
  <c r="AO746" i="6"/>
  <c r="AN746" i="6"/>
  <c r="AP746" i="6"/>
  <c r="AK746" i="6"/>
  <c r="AL746" i="6"/>
  <c r="AR746" i="6"/>
  <c r="AM746" i="6"/>
  <c r="AQ747" i="6"/>
  <c r="AO747" i="6"/>
  <c r="AN747" i="6"/>
  <c r="AP747" i="6"/>
  <c r="AK747" i="6"/>
  <c r="AL747" i="6"/>
  <c r="AR747" i="6"/>
  <c r="AM747" i="6"/>
  <c r="AQ748" i="6"/>
  <c r="AO748" i="6"/>
  <c r="AN748" i="6"/>
  <c r="AP748" i="6"/>
  <c r="AK748" i="6"/>
  <c r="AL748" i="6"/>
  <c r="AR748" i="6"/>
  <c r="AM748" i="6"/>
  <c r="AQ749" i="6"/>
  <c r="AO749" i="6"/>
  <c r="AN749" i="6"/>
  <c r="AP749" i="6"/>
  <c r="AK749" i="6"/>
  <c r="AL749" i="6"/>
  <c r="AR749" i="6"/>
  <c r="AM749" i="6"/>
  <c r="AQ750" i="6"/>
  <c r="AO750" i="6"/>
  <c r="AN750" i="6"/>
  <c r="AP750" i="6"/>
  <c r="AK750" i="6"/>
  <c r="AL750" i="6"/>
  <c r="AR750" i="6"/>
  <c r="AM750" i="6"/>
  <c r="AQ751" i="6"/>
  <c r="AO751" i="6"/>
  <c r="AN751" i="6"/>
  <c r="AP751" i="6"/>
  <c r="AK751" i="6"/>
  <c r="AL751" i="6"/>
  <c r="AR751" i="6"/>
  <c r="AM751" i="6"/>
  <c r="AQ752" i="6"/>
  <c r="AO752" i="6"/>
  <c r="AN752" i="6"/>
  <c r="AP752" i="6"/>
  <c r="AK752" i="6"/>
  <c r="AL752" i="6"/>
  <c r="AR752" i="6"/>
  <c r="AM752" i="6"/>
  <c r="AQ753" i="6"/>
  <c r="AO753" i="6"/>
  <c r="AN753" i="6"/>
  <c r="AP753" i="6"/>
  <c r="AK753" i="6"/>
  <c r="AL753" i="6"/>
  <c r="AR753" i="6"/>
  <c r="AM753" i="6"/>
  <c r="AQ754" i="6"/>
  <c r="AO754" i="6"/>
  <c r="AN754" i="6"/>
  <c r="AP754" i="6"/>
  <c r="AK754" i="6"/>
  <c r="AL754" i="6"/>
  <c r="AR754" i="6"/>
  <c r="AM754" i="6"/>
  <c r="AQ755" i="6"/>
  <c r="AO755" i="6"/>
  <c r="AN755" i="6"/>
  <c r="AP755" i="6"/>
  <c r="AK755" i="6"/>
  <c r="AL755" i="6"/>
  <c r="AR755" i="6"/>
  <c r="AM755" i="6"/>
  <c r="AQ756" i="6"/>
  <c r="AO756" i="6"/>
  <c r="AN756" i="6"/>
  <c r="AP756" i="6"/>
  <c r="AK756" i="6"/>
  <c r="AL756" i="6"/>
  <c r="AR756" i="6"/>
  <c r="AM756" i="6"/>
  <c r="AQ757" i="6"/>
  <c r="AO757" i="6"/>
  <c r="AN757" i="6"/>
  <c r="AP757" i="6"/>
  <c r="AK757" i="6"/>
  <c r="AL757" i="6"/>
  <c r="AR757" i="6"/>
  <c r="AM757" i="6"/>
  <c r="AQ758" i="6"/>
  <c r="AO758" i="6"/>
  <c r="AN758" i="6"/>
  <c r="AP758" i="6"/>
  <c r="AK758" i="6"/>
  <c r="AL758" i="6"/>
  <c r="AR758" i="6"/>
  <c r="AM758" i="6"/>
  <c r="AQ759" i="6"/>
  <c r="AO759" i="6"/>
  <c r="AN759" i="6"/>
  <c r="AP759" i="6"/>
  <c r="AK759" i="6"/>
  <c r="AL759" i="6"/>
  <c r="AR759" i="6"/>
  <c r="AM759" i="6"/>
  <c r="AQ760" i="6"/>
  <c r="AO760" i="6"/>
  <c r="AN760" i="6"/>
  <c r="AP760" i="6"/>
  <c r="AK760" i="6"/>
  <c r="AL760" i="6"/>
  <c r="AR760" i="6"/>
  <c r="AM760" i="6"/>
  <c r="AQ761" i="6"/>
  <c r="AO761" i="6"/>
  <c r="AN761" i="6"/>
  <c r="AP761" i="6"/>
  <c r="AK761" i="6"/>
  <c r="AL761" i="6"/>
  <c r="AR761" i="6"/>
  <c r="AM761" i="6"/>
  <c r="AQ762" i="6"/>
  <c r="AO762" i="6"/>
  <c r="AN762" i="6"/>
  <c r="AP762" i="6"/>
  <c r="AK762" i="6"/>
  <c r="AL762" i="6"/>
  <c r="AR762" i="6"/>
  <c r="AM762" i="6"/>
  <c r="AQ763" i="6"/>
  <c r="AO763" i="6"/>
  <c r="AN763" i="6"/>
  <c r="AP763" i="6"/>
  <c r="AK763" i="6"/>
  <c r="AL763" i="6"/>
  <c r="AR763" i="6"/>
  <c r="AM763" i="6"/>
  <c r="AQ764" i="6"/>
  <c r="AO764" i="6"/>
  <c r="AN764" i="6"/>
  <c r="AP764" i="6"/>
  <c r="AK764" i="6"/>
  <c r="AL764" i="6"/>
  <c r="AR764" i="6"/>
  <c r="AM764" i="6"/>
  <c r="AQ765" i="6"/>
  <c r="AO765" i="6"/>
  <c r="AN765" i="6"/>
  <c r="AP765" i="6"/>
  <c r="AK765" i="6"/>
  <c r="AL765" i="6"/>
  <c r="AR765" i="6"/>
  <c r="AM765" i="6"/>
  <c r="AQ766" i="6"/>
  <c r="AO766" i="6"/>
  <c r="AN766" i="6"/>
  <c r="AP766" i="6"/>
  <c r="AK766" i="6"/>
  <c r="AL766" i="6"/>
  <c r="AR766" i="6"/>
  <c r="AM766" i="6"/>
  <c r="AQ767" i="6"/>
  <c r="AO767" i="6"/>
  <c r="AN767" i="6"/>
  <c r="AP767" i="6"/>
  <c r="AK767" i="6"/>
  <c r="AL767" i="6"/>
  <c r="AR767" i="6"/>
  <c r="AM767" i="6"/>
  <c r="AQ768" i="6"/>
  <c r="AO768" i="6"/>
  <c r="AN768" i="6"/>
  <c r="AP768" i="6"/>
  <c r="AK768" i="6"/>
  <c r="AL768" i="6"/>
  <c r="AR768" i="6"/>
  <c r="AM768" i="6"/>
  <c r="AQ769" i="6"/>
  <c r="AO769" i="6"/>
  <c r="AN769" i="6"/>
  <c r="AP769" i="6"/>
  <c r="AK769" i="6"/>
  <c r="AL769" i="6"/>
  <c r="AR769" i="6"/>
  <c r="AM769" i="6"/>
  <c r="AQ770" i="6"/>
  <c r="AO770" i="6"/>
  <c r="AN770" i="6"/>
  <c r="AP770" i="6"/>
  <c r="AK770" i="6"/>
  <c r="AL770" i="6"/>
  <c r="AR770" i="6"/>
  <c r="AM770" i="6"/>
  <c r="AQ771" i="6"/>
  <c r="AO771" i="6"/>
  <c r="AN771" i="6"/>
  <c r="AP771" i="6"/>
  <c r="AK771" i="6"/>
  <c r="AL771" i="6"/>
  <c r="AR771" i="6"/>
  <c r="AM771" i="6"/>
  <c r="AQ772" i="6"/>
  <c r="AO772" i="6"/>
  <c r="AN772" i="6"/>
  <c r="AP772" i="6"/>
  <c r="AK772" i="6"/>
  <c r="AL772" i="6"/>
  <c r="AR772" i="6"/>
  <c r="AM772" i="6"/>
  <c r="AQ773" i="6"/>
  <c r="AO773" i="6"/>
  <c r="AN773" i="6"/>
  <c r="AP773" i="6"/>
  <c r="AK773" i="6"/>
  <c r="AL773" i="6"/>
  <c r="AR773" i="6"/>
  <c r="AM773" i="6"/>
  <c r="AQ774" i="6"/>
  <c r="AO774" i="6"/>
  <c r="AN774" i="6"/>
  <c r="AP774" i="6"/>
  <c r="AK774" i="6"/>
  <c r="AL774" i="6"/>
  <c r="AR774" i="6"/>
  <c r="AM774" i="6"/>
  <c r="AQ775" i="6"/>
  <c r="AO775" i="6"/>
  <c r="AN775" i="6"/>
  <c r="AP775" i="6"/>
  <c r="AK775" i="6"/>
  <c r="AL775" i="6"/>
  <c r="AR775" i="6"/>
  <c r="AM775" i="6"/>
  <c r="AQ776" i="6"/>
  <c r="AO776" i="6"/>
  <c r="AN776" i="6"/>
  <c r="AP776" i="6"/>
  <c r="AK776" i="6"/>
  <c r="AL776" i="6"/>
  <c r="AR776" i="6"/>
  <c r="AM776" i="6"/>
  <c r="AQ777" i="6"/>
  <c r="AO777" i="6"/>
  <c r="AN777" i="6"/>
  <c r="AP777" i="6"/>
  <c r="AK777" i="6"/>
  <c r="AL777" i="6"/>
  <c r="AR777" i="6"/>
  <c r="AM777" i="6"/>
  <c r="AQ778" i="6"/>
  <c r="AO778" i="6"/>
  <c r="AN778" i="6"/>
  <c r="AP778" i="6"/>
  <c r="AK778" i="6"/>
  <c r="AL778" i="6"/>
  <c r="AR778" i="6"/>
  <c r="AM778" i="6"/>
  <c r="AQ779" i="6"/>
  <c r="AO779" i="6"/>
  <c r="AN779" i="6"/>
  <c r="AP779" i="6"/>
  <c r="AK779" i="6"/>
  <c r="AL779" i="6"/>
  <c r="AR779" i="6"/>
  <c r="AM779" i="6"/>
  <c r="AQ780" i="6"/>
  <c r="AO780" i="6"/>
  <c r="AN780" i="6"/>
  <c r="AP780" i="6"/>
  <c r="AK780" i="6"/>
  <c r="AL780" i="6"/>
  <c r="AR780" i="6"/>
  <c r="AM780" i="6"/>
  <c r="AQ781" i="6"/>
  <c r="AO781" i="6"/>
  <c r="AN781" i="6"/>
  <c r="AP781" i="6"/>
  <c r="AK781" i="6"/>
  <c r="AL781" i="6"/>
  <c r="AR781" i="6"/>
  <c r="AM781" i="6"/>
  <c r="AQ782" i="6"/>
  <c r="AO782" i="6"/>
  <c r="AN782" i="6"/>
  <c r="AP782" i="6"/>
  <c r="AK782" i="6"/>
  <c r="AL782" i="6"/>
  <c r="AR782" i="6"/>
  <c r="AM782" i="6"/>
  <c r="AQ783" i="6"/>
  <c r="AO783" i="6"/>
  <c r="AN783" i="6"/>
  <c r="AP783" i="6"/>
  <c r="AK783" i="6"/>
  <c r="AL783" i="6"/>
  <c r="AR783" i="6"/>
  <c r="AM783" i="6"/>
  <c r="AQ784" i="6"/>
  <c r="AO784" i="6"/>
  <c r="AN784" i="6"/>
  <c r="AP784" i="6"/>
  <c r="AK784" i="6"/>
  <c r="AL784" i="6"/>
  <c r="AR784" i="6"/>
  <c r="AM784" i="6"/>
  <c r="AQ785" i="6"/>
  <c r="AO785" i="6"/>
  <c r="AN785" i="6"/>
  <c r="AP785" i="6"/>
  <c r="AK785" i="6"/>
  <c r="AL785" i="6"/>
  <c r="AR785" i="6"/>
  <c r="AM785" i="6"/>
  <c r="AQ786" i="6"/>
  <c r="AO786" i="6"/>
  <c r="AN786" i="6"/>
  <c r="AP786" i="6"/>
  <c r="AK786" i="6"/>
  <c r="AL786" i="6"/>
  <c r="AR786" i="6"/>
  <c r="AM786" i="6"/>
  <c r="AQ787" i="6"/>
  <c r="AO787" i="6"/>
  <c r="AN787" i="6"/>
  <c r="AP787" i="6"/>
  <c r="AK787" i="6"/>
  <c r="AL787" i="6"/>
  <c r="AR787" i="6"/>
  <c r="AM787" i="6"/>
  <c r="AQ788" i="6"/>
  <c r="AO788" i="6"/>
  <c r="AN788" i="6"/>
  <c r="AP788" i="6"/>
  <c r="AK788" i="6"/>
  <c r="AL788" i="6"/>
  <c r="AR788" i="6"/>
  <c r="AM788" i="6"/>
  <c r="AQ789" i="6"/>
  <c r="AO789" i="6"/>
  <c r="AN789" i="6"/>
  <c r="AP789" i="6"/>
  <c r="AK789" i="6"/>
  <c r="AL789" i="6"/>
  <c r="AR789" i="6"/>
  <c r="AM789" i="6"/>
  <c r="AQ790" i="6"/>
  <c r="AO790" i="6"/>
  <c r="AN790" i="6"/>
  <c r="AP790" i="6"/>
  <c r="AK790" i="6"/>
  <c r="AL790" i="6"/>
  <c r="AR790" i="6"/>
  <c r="AM790" i="6"/>
  <c r="AQ791" i="6"/>
  <c r="AO791" i="6"/>
  <c r="AN791" i="6"/>
  <c r="AP791" i="6"/>
  <c r="AK791" i="6"/>
  <c r="AL791" i="6"/>
  <c r="AR791" i="6"/>
  <c r="AM791" i="6"/>
  <c r="AQ792" i="6"/>
  <c r="AO792" i="6"/>
  <c r="AN792" i="6"/>
  <c r="AP792" i="6"/>
  <c r="AK792" i="6"/>
  <c r="AL792" i="6"/>
  <c r="AR792" i="6"/>
  <c r="AM792" i="6"/>
  <c r="AQ793" i="6"/>
  <c r="AO793" i="6"/>
  <c r="AN793" i="6"/>
  <c r="AP793" i="6"/>
  <c r="AK793" i="6"/>
  <c r="AL793" i="6"/>
  <c r="AR793" i="6"/>
  <c r="AM793" i="6"/>
  <c r="AQ794" i="6"/>
  <c r="AO794" i="6"/>
  <c r="AN794" i="6"/>
  <c r="AP794" i="6"/>
  <c r="AK794" i="6"/>
  <c r="AL794" i="6"/>
  <c r="AR794" i="6"/>
  <c r="AM794" i="6"/>
  <c r="AQ795" i="6"/>
  <c r="AO795" i="6"/>
  <c r="AN795" i="6"/>
  <c r="AP795" i="6"/>
  <c r="AK795" i="6"/>
  <c r="AL795" i="6"/>
  <c r="AR795" i="6"/>
  <c r="AM795" i="6"/>
  <c r="AQ796" i="6"/>
  <c r="AO796" i="6"/>
  <c r="AN796" i="6"/>
  <c r="AP796" i="6"/>
  <c r="AK796" i="6"/>
  <c r="AL796" i="6"/>
  <c r="AR796" i="6"/>
  <c r="AM796" i="6"/>
  <c r="AQ797" i="6"/>
  <c r="AO797" i="6"/>
  <c r="AN797" i="6"/>
  <c r="AP797" i="6"/>
  <c r="AK797" i="6"/>
  <c r="AL797" i="6"/>
  <c r="AR797" i="6"/>
  <c r="AM797" i="6"/>
  <c r="AQ798" i="6"/>
  <c r="AO798" i="6"/>
  <c r="AN798" i="6"/>
  <c r="AP798" i="6"/>
  <c r="AK798" i="6"/>
  <c r="AL798" i="6"/>
  <c r="AR798" i="6"/>
  <c r="AM798" i="6"/>
  <c r="AQ799" i="6"/>
  <c r="AO799" i="6"/>
  <c r="AN799" i="6"/>
  <c r="AP799" i="6"/>
  <c r="AK799" i="6"/>
  <c r="AL799" i="6"/>
  <c r="AR799" i="6"/>
  <c r="AM799" i="6"/>
  <c r="AQ800" i="6"/>
  <c r="AO800" i="6"/>
  <c r="AN800" i="6"/>
  <c r="AP800" i="6"/>
  <c r="AK800" i="6"/>
  <c r="AL800" i="6"/>
  <c r="AR800" i="6"/>
  <c r="AM800" i="6"/>
  <c r="AQ801" i="6"/>
  <c r="AO801" i="6"/>
  <c r="AN801" i="6"/>
  <c r="AP801" i="6"/>
  <c r="AK801" i="6"/>
  <c r="AL801" i="6"/>
  <c r="AR801" i="6"/>
  <c r="AM801" i="6"/>
  <c r="AQ802" i="6"/>
  <c r="AO802" i="6"/>
  <c r="AN802" i="6"/>
  <c r="AP802" i="6"/>
  <c r="AK802" i="6"/>
  <c r="AL802" i="6"/>
  <c r="AR802" i="6"/>
  <c r="AM802" i="6"/>
  <c r="AQ803" i="6"/>
  <c r="AO803" i="6"/>
  <c r="AN803" i="6"/>
  <c r="AP803" i="6"/>
  <c r="AK803" i="6"/>
  <c r="AL803" i="6"/>
  <c r="AR803" i="6"/>
  <c r="AM803" i="6"/>
  <c r="AQ804" i="6"/>
  <c r="AO804" i="6"/>
  <c r="AN804" i="6"/>
  <c r="AP804" i="6"/>
  <c r="AK804" i="6"/>
  <c r="AL804" i="6"/>
  <c r="AR804" i="6"/>
  <c r="AM804" i="6"/>
  <c r="AQ805" i="6"/>
  <c r="AO805" i="6"/>
  <c r="AN805" i="6"/>
  <c r="AP805" i="6"/>
  <c r="AK805" i="6"/>
  <c r="AL805" i="6"/>
  <c r="AR805" i="6"/>
  <c r="AM805" i="6"/>
  <c r="AQ806" i="6"/>
  <c r="AO806" i="6"/>
  <c r="AN806" i="6"/>
  <c r="AP806" i="6"/>
  <c r="AK806" i="6"/>
  <c r="AL806" i="6"/>
  <c r="AR806" i="6"/>
  <c r="AM806" i="6"/>
  <c r="AQ807" i="6"/>
  <c r="AO807" i="6"/>
  <c r="AN807" i="6"/>
  <c r="AP807" i="6"/>
  <c r="AK807" i="6"/>
  <c r="AL807" i="6"/>
  <c r="AR807" i="6"/>
  <c r="AM807" i="6"/>
  <c r="AQ808" i="6"/>
  <c r="AO808" i="6"/>
  <c r="AN808" i="6"/>
  <c r="AP808" i="6"/>
  <c r="AK808" i="6"/>
  <c r="AL808" i="6"/>
  <c r="AR808" i="6"/>
  <c r="AM808" i="6"/>
  <c r="AQ809" i="6"/>
  <c r="AO809" i="6"/>
  <c r="AN809" i="6"/>
  <c r="AP809" i="6"/>
  <c r="AK809" i="6"/>
  <c r="AL809" i="6"/>
  <c r="AR809" i="6"/>
  <c r="AM809" i="6"/>
  <c r="AQ810" i="6"/>
  <c r="AO810" i="6"/>
  <c r="AN810" i="6"/>
  <c r="AP810" i="6"/>
  <c r="AK810" i="6"/>
  <c r="AL810" i="6"/>
  <c r="AR810" i="6"/>
  <c r="AM810" i="6"/>
  <c r="AQ811" i="6"/>
  <c r="AO811" i="6"/>
  <c r="AN811" i="6"/>
  <c r="AP811" i="6"/>
  <c r="AK811" i="6"/>
  <c r="AL811" i="6"/>
  <c r="AR811" i="6"/>
  <c r="AM811" i="6"/>
  <c r="AQ812" i="6"/>
  <c r="AO812" i="6"/>
  <c r="AN812" i="6"/>
  <c r="AP812" i="6"/>
  <c r="AK812" i="6"/>
  <c r="AL812" i="6"/>
  <c r="AR812" i="6"/>
  <c r="AM812" i="6"/>
  <c r="AQ813" i="6"/>
  <c r="AO813" i="6"/>
  <c r="AN813" i="6"/>
  <c r="AP813" i="6"/>
  <c r="AK813" i="6"/>
  <c r="AL813" i="6"/>
  <c r="AR813" i="6"/>
  <c r="AM813" i="6"/>
  <c r="AQ814" i="6"/>
  <c r="AO814" i="6"/>
  <c r="AN814" i="6"/>
  <c r="AP814" i="6"/>
  <c r="AK814" i="6"/>
  <c r="AL814" i="6"/>
  <c r="AR814" i="6"/>
  <c r="AM814" i="6"/>
  <c r="AQ815" i="6"/>
  <c r="AO815" i="6"/>
  <c r="AN815" i="6"/>
  <c r="AP815" i="6"/>
  <c r="AK815" i="6"/>
  <c r="AL815" i="6"/>
  <c r="AR815" i="6"/>
  <c r="AM815" i="6"/>
  <c r="AQ816" i="6"/>
  <c r="AO816" i="6"/>
  <c r="AN816" i="6"/>
  <c r="AP816" i="6"/>
  <c r="AK816" i="6"/>
  <c r="AL816" i="6"/>
  <c r="AR816" i="6"/>
  <c r="AM816" i="6"/>
  <c r="AQ817" i="6"/>
  <c r="AO817" i="6"/>
  <c r="AN817" i="6"/>
  <c r="AP817" i="6"/>
  <c r="AK817" i="6"/>
  <c r="AL817" i="6"/>
  <c r="AR817" i="6"/>
  <c r="AM817" i="6"/>
  <c r="AQ818" i="6"/>
  <c r="AO818" i="6"/>
  <c r="AN818" i="6"/>
  <c r="AP818" i="6"/>
  <c r="AK818" i="6"/>
  <c r="AL818" i="6"/>
  <c r="AR818" i="6"/>
  <c r="AM818" i="6"/>
  <c r="AQ819" i="6"/>
  <c r="AO819" i="6"/>
  <c r="AN819" i="6"/>
  <c r="AP819" i="6"/>
  <c r="AK819" i="6"/>
  <c r="AL819" i="6"/>
  <c r="AR819" i="6"/>
  <c r="AM819" i="6"/>
  <c r="AQ820" i="6"/>
  <c r="AO820" i="6"/>
  <c r="AN820" i="6"/>
  <c r="AP820" i="6"/>
  <c r="AK820" i="6"/>
  <c r="AL820" i="6"/>
  <c r="AR820" i="6"/>
  <c r="AM820" i="6"/>
  <c r="AQ821" i="6"/>
  <c r="AO821" i="6"/>
  <c r="AN821" i="6"/>
  <c r="AP821" i="6"/>
  <c r="AK821" i="6"/>
  <c r="AL821" i="6"/>
  <c r="AR821" i="6"/>
  <c r="AM821" i="6"/>
  <c r="AQ822" i="6"/>
  <c r="AO822" i="6"/>
  <c r="AN822" i="6"/>
  <c r="AP822" i="6"/>
  <c r="AK822" i="6"/>
  <c r="AL822" i="6"/>
  <c r="AR822" i="6"/>
  <c r="AM822" i="6"/>
  <c r="AQ823" i="6"/>
  <c r="AO823" i="6"/>
  <c r="AN823" i="6"/>
  <c r="AP823" i="6"/>
  <c r="AK823" i="6"/>
  <c r="AL823" i="6"/>
  <c r="AR823" i="6"/>
  <c r="AM823" i="6"/>
  <c r="AQ824" i="6"/>
  <c r="AO824" i="6"/>
  <c r="AN824" i="6"/>
  <c r="AP824" i="6"/>
  <c r="AK824" i="6"/>
  <c r="AL824" i="6"/>
  <c r="AR824" i="6"/>
  <c r="AM824" i="6"/>
  <c r="AQ825" i="6"/>
  <c r="AO825" i="6"/>
  <c r="AN825" i="6"/>
  <c r="AP825" i="6"/>
  <c r="AK825" i="6"/>
  <c r="AL825" i="6"/>
  <c r="AR825" i="6"/>
  <c r="AM825" i="6"/>
  <c r="AQ826" i="6"/>
  <c r="AO826" i="6"/>
  <c r="AN826" i="6"/>
  <c r="AP826" i="6"/>
  <c r="AK826" i="6"/>
  <c r="AL826" i="6"/>
  <c r="AR826" i="6"/>
  <c r="AM826" i="6"/>
  <c r="AQ827" i="6"/>
  <c r="AO827" i="6"/>
  <c r="AN827" i="6"/>
  <c r="AP827" i="6"/>
  <c r="AK827" i="6"/>
  <c r="AL827" i="6"/>
  <c r="AR827" i="6"/>
  <c r="AM827" i="6"/>
  <c r="AQ828" i="6"/>
  <c r="AO828" i="6"/>
  <c r="AN828" i="6"/>
  <c r="AP828" i="6"/>
  <c r="AK828" i="6"/>
  <c r="AL828" i="6"/>
  <c r="AR828" i="6"/>
  <c r="AM828" i="6"/>
  <c r="AQ829" i="6"/>
  <c r="AO829" i="6"/>
  <c r="AN829" i="6"/>
  <c r="AP829" i="6"/>
  <c r="AK829" i="6"/>
  <c r="AL829" i="6"/>
  <c r="AR829" i="6"/>
  <c r="AM829" i="6"/>
  <c r="AQ830" i="6"/>
  <c r="AO830" i="6"/>
  <c r="AN830" i="6"/>
  <c r="AP830" i="6"/>
  <c r="AK830" i="6"/>
  <c r="AL830" i="6"/>
  <c r="AR830" i="6"/>
  <c r="AM830" i="6"/>
  <c r="AQ831" i="6"/>
  <c r="AO831" i="6"/>
  <c r="AN831" i="6"/>
  <c r="AP831" i="6"/>
  <c r="AK831" i="6"/>
  <c r="AL831" i="6"/>
  <c r="AR831" i="6"/>
  <c r="AM831" i="6"/>
  <c r="AQ832" i="6"/>
  <c r="AO832" i="6"/>
  <c r="AN832" i="6"/>
  <c r="AP832" i="6"/>
  <c r="AK832" i="6"/>
  <c r="AL832" i="6"/>
  <c r="AR832" i="6"/>
  <c r="AM832" i="6"/>
  <c r="AQ833" i="6"/>
  <c r="AO833" i="6"/>
  <c r="AN833" i="6"/>
  <c r="AP833" i="6"/>
  <c r="AK833" i="6"/>
  <c r="AL833" i="6"/>
  <c r="AR833" i="6"/>
  <c r="AM833" i="6"/>
  <c r="AQ834" i="6"/>
  <c r="AO834" i="6"/>
  <c r="AN834" i="6"/>
  <c r="AP834" i="6"/>
  <c r="AK834" i="6"/>
  <c r="AL834" i="6"/>
  <c r="AR834" i="6"/>
  <c r="AM834" i="6"/>
  <c r="AQ835" i="6"/>
  <c r="AO835" i="6"/>
  <c r="AN835" i="6"/>
  <c r="AP835" i="6"/>
  <c r="AK835" i="6"/>
  <c r="AL835" i="6"/>
  <c r="AR835" i="6"/>
  <c r="AM835" i="6"/>
  <c r="AQ836" i="6"/>
  <c r="AO836" i="6"/>
  <c r="AN836" i="6"/>
  <c r="AP836" i="6"/>
  <c r="AK836" i="6"/>
  <c r="AL836" i="6"/>
  <c r="AR836" i="6"/>
  <c r="AM836" i="6"/>
  <c r="AQ837" i="6"/>
  <c r="AO837" i="6"/>
  <c r="AN837" i="6"/>
  <c r="AP837" i="6"/>
  <c r="AK837" i="6"/>
  <c r="AL837" i="6"/>
  <c r="AR837" i="6"/>
  <c r="AM837" i="6"/>
  <c r="AQ838" i="6"/>
  <c r="AO838" i="6"/>
  <c r="AN838" i="6"/>
  <c r="AP838" i="6"/>
  <c r="AK838" i="6"/>
  <c r="AL838" i="6"/>
  <c r="AR838" i="6"/>
  <c r="AM838" i="6"/>
  <c r="AQ839" i="6"/>
  <c r="AO839" i="6"/>
  <c r="AN839" i="6"/>
  <c r="AP839" i="6"/>
  <c r="AK839" i="6"/>
  <c r="AL839" i="6"/>
  <c r="AR839" i="6"/>
  <c r="AM839" i="6"/>
  <c r="AQ840" i="6"/>
  <c r="AO840" i="6"/>
  <c r="AN840" i="6"/>
  <c r="AP840" i="6"/>
  <c r="AK840" i="6"/>
  <c r="AL840" i="6"/>
  <c r="AR840" i="6"/>
  <c r="AM840" i="6"/>
  <c r="AQ841" i="6"/>
  <c r="AO841" i="6"/>
  <c r="AN841" i="6"/>
  <c r="AP841" i="6"/>
  <c r="AK841" i="6"/>
  <c r="AL841" i="6"/>
  <c r="AR841" i="6"/>
  <c r="AM841" i="6"/>
  <c r="AQ842" i="6"/>
  <c r="AO842" i="6"/>
  <c r="AN842" i="6"/>
  <c r="AP842" i="6"/>
  <c r="AK842" i="6"/>
  <c r="AL842" i="6"/>
  <c r="AR842" i="6"/>
  <c r="AM842" i="6"/>
  <c r="AQ843" i="6"/>
  <c r="AO843" i="6"/>
  <c r="AN843" i="6"/>
  <c r="AP843" i="6"/>
  <c r="AK843" i="6"/>
  <c r="AL843" i="6"/>
  <c r="AR843" i="6"/>
  <c r="AM843" i="6"/>
  <c r="AQ844" i="6"/>
  <c r="AO844" i="6"/>
  <c r="AN844" i="6"/>
  <c r="AP844" i="6"/>
  <c r="AK844" i="6"/>
  <c r="AL844" i="6"/>
  <c r="AR844" i="6"/>
  <c r="AM844" i="6"/>
  <c r="AQ845" i="6"/>
  <c r="AO845" i="6"/>
  <c r="AN845" i="6"/>
  <c r="AP845" i="6"/>
  <c r="AK845" i="6"/>
  <c r="AL845" i="6"/>
  <c r="AR845" i="6"/>
  <c r="AM845" i="6"/>
  <c r="AQ846" i="6"/>
  <c r="AO846" i="6"/>
  <c r="AN846" i="6"/>
  <c r="AP846" i="6"/>
  <c r="AK846" i="6"/>
  <c r="AL846" i="6"/>
  <c r="AR846" i="6"/>
  <c r="AM846" i="6"/>
  <c r="AQ847" i="6"/>
  <c r="AO847" i="6"/>
  <c r="AN847" i="6"/>
  <c r="AP847" i="6"/>
  <c r="AK847" i="6"/>
  <c r="AL847" i="6"/>
  <c r="AR847" i="6"/>
  <c r="AM847" i="6"/>
  <c r="AQ848" i="6"/>
  <c r="AO848" i="6"/>
  <c r="AN848" i="6"/>
  <c r="AP848" i="6"/>
  <c r="AK848" i="6"/>
  <c r="AL848" i="6"/>
  <c r="AR848" i="6"/>
  <c r="AM848" i="6"/>
  <c r="AQ849" i="6"/>
  <c r="AO849" i="6"/>
  <c r="AN849" i="6"/>
  <c r="AP849" i="6"/>
  <c r="AK849" i="6"/>
  <c r="AL849" i="6"/>
  <c r="AR849" i="6"/>
  <c r="AM849" i="6"/>
  <c r="AQ850" i="6"/>
  <c r="AO850" i="6"/>
  <c r="AN850" i="6"/>
  <c r="AP850" i="6"/>
  <c r="AK850" i="6"/>
  <c r="AL850" i="6"/>
  <c r="AR850" i="6"/>
  <c r="AM850" i="6"/>
  <c r="AQ851" i="6"/>
  <c r="AO851" i="6"/>
  <c r="AN851" i="6"/>
  <c r="AP851" i="6"/>
  <c r="AK851" i="6"/>
  <c r="AL851" i="6"/>
  <c r="AR851" i="6"/>
  <c r="AM851" i="6"/>
  <c r="AQ852" i="6"/>
  <c r="AO852" i="6"/>
  <c r="AN852" i="6"/>
  <c r="AP852" i="6"/>
  <c r="AK852" i="6"/>
  <c r="AL852" i="6"/>
  <c r="AR852" i="6"/>
  <c r="AM852" i="6"/>
  <c r="AQ853" i="6"/>
  <c r="AO853" i="6"/>
  <c r="AN853" i="6"/>
  <c r="AP853" i="6"/>
  <c r="AK853" i="6"/>
  <c r="AL853" i="6"/>
  <c r="AR853" i="6"/>
  <c r="AM853" i="6"/>
  <c r="AQ854" i="6"/>
  <c r="AO854" i="6"/>
  <c r="AN854" i="6"/>
  <c r="AP854" i="6"/>
  <c r="AK854" i="6"/>
  <c r="AL854" i="6"/>
  <c r="AR854" i="6"/>
  <c r="AM854" i="6"/>
  <c r="AQ855" i="6"/>
  <c r="AO855" i="6"/>
  <c r="AN855" i="6"/>
  <c r="AP855" i="6"/>
  <c r="AK855" i="6"/>
  <c r="AL855" i="6"/>
  <c r="AR855" i="6"/>
  <c r="AM855" i="6"/>
  <c r="AQ856" i="6"/>
  <c r="AO856" i="6"/>
  <c r="AN856" i="6"/>
  <c r="AP856" i="6"/>
  <c r="AK856" i="6"/>
  <c r="AL856" i="6"/>
  <c r="AR856" i="6"/>
  <c r="AM856" i="6"/>
  <c r="AQ857" i="6"/>
  <c r="AO857" i="6"/>
  <c r="AN857" i="6"/>
  <c r="AP857" i="6"/>
  <c r="AK857" i="6"/>
  <c r="AL857" i="6"/>
  <c r="AR857" i="6"/>
  <c r="AM857" i="6"/>
  <c r="AQ858" i="6"/>
  <c r="AO858" i="6"/>
  <c r="AN858" i="6"/>
  <c r="AP858" i="6"/>
  <c r="AK858" i="6"/>
  <c r="AL858" i="6"/>
  <c r="AR858" i="6"/>
  <c r="AM858" i="6"/>
  <c r="AQ859" i="6"/>
  <c r="AO859" i="6"/>
  <c r="AN859" i="6"/>
  <c r="AP859" i="6"/>
  <c r="AK859" i="6"/>
  <c r="AL859" i="6"/>
  <c r="AR859" i="6"/>
  <c r="AM859" i="6"/>
  <c r="AQ860" i="6"/>
  <c r="AO860" i="6"/>
  <c r="AN860" i="6"/>
  <c r="AP860" i="6"/>
  <c r="AK860" i="6"/>
  <c r="AL860" i="6"/>
  <c r="AR860" i="6"/>
  <c r="AM860" i="6"/>
  <c r="AQ861" i="6"/>
  <c r="AO861" i="6"/>
  <c r="AN861" i="6"/>
  <c r="AP861" i="6"/>
  <c r="AK861" i="6"/>
  <c r="AL861" i="6"/>
  <c r="AR861" i="6"/>
  <c r="AM861" i="6"/>
  <c r="AQ862" i="6"/>
  <c r="AO862" i="6"/>
  <c r="AN862" i="6"/>
  <c r="AP862" i="6"/>
  <c r="AK862" i="6"/>
  <c r="AL862" i="6"/>
  <c r="AR862" i="6"/>
  <c r="AM862" i="6"/>
  <c r="AQ863" i="6"/>
  <c r="AO863" i="6"/>
  <c r="AN863" i="6"/>
  <c r="AP863" i="6"/>
  <c r="AK863" i="6"/>
  <c r="AL863" i="6"/>
  <c r="AR863" i="6"/>
  <c r="AM863" i="6"/>
  <c r="AQ864" i="6"/>
  <c r="AO864" i="6"/>
  <c r="AN864" i="6"/>
  <c r="AP864" i="6"/>
  <c r="AK864" i="6"/>
  <c r="AL864" i="6"/>
  <c r="AR864" i="6"/>
  <c r="AM864" i="6"/>
  <c r="AQ865" i="6"/>
  <c r="AO865" i="6"/>
  <c r="AN865" i="6"/>
  <c r="AP865" i="6"/>
  <c r="AK865" i="6"/>
  <c r="AL865" i="6"/>
  <c r="AR865" i="6"/>
  <c r="AM865" i="6"/>
  <c r="AQ866" i="6"/>
  <c r="AO866" i="6"/>
  <c r="AN866" i="6"/>
  <c r="AP866" i="6"/>
  <c r="AK866" i="6"/>
  <c r="AL866" i="6"/>
  <c r="AR866" i="6"/>
  <c r="AM866" i="6"/>
  <c r="AQ867" i="6"/>
  <c r="AO867" i="6"/>
  <c r="AN867" i="6"/>
  <c r="AP867" i="6"/>
  <c r="AK867" i="6"/>
  <c r="AL867" i="6"/>
  <c r="AR867" i="6"/>
  <c r="AM867" i="6"/>
  <c r="AQ868" i="6"/>
  <c r="AO868" i="6"/>
  <c r="AN868" i="6"/>
  <c r="AP868" i="6"/>
  <c r="AK868" i="6"/>
  <c r="AL868" i="6"/>
  <c r="AR868" i="6"/>
  <c r="AM868" i="6"/>
  <c r="AQ869" i="6"/>
  <c r="AO869" i="6"/>
  <c r="AN869" i="6"/>
  <c r="AP869" i="6"/>
  <c r="AK869" i="6"/>
  <c r="AL869" i="6"/>
  <c r="AR869" i="6"/>
  <c r="AM869" i="6"/>
  <c r="AQ870" i="6"/>
  <c r="AO870" i="6"/>
  <c r="AN870" i="6"/>
  <c r="AP870" i="6"/>
  <c r="AK870" i="6"/>
  <c r="AL870" i="6"/>
  <c r="AR870" i="6"/>
  <c r="AM870" i="6"/>
  <c r="AQ871" i="6"/>
  <c r="AO871" i="6"/>
  <c r="AN871" i="6"/>
  <c r="AP871" i="6"/>
  <c r="AK871" i="6"/>
  <c r="AL871" i="6"/>
  <c r="AR871" i="6"/>
  <c r="AM871" i="6"/>
  <c r="AQ872" i="6"/>
  <c r="AO872" i="6"/>
  <c r="AN872" i="6"/>
  <c r="AP872" i="6"/>
  <c r="AK872" i="6"/>
  <c r="AL872" i="6"/>
  <c r="AR872" i="6"/>
  <c r="AM872" i="6"/>
  <c r="AQ873" i="6"/>
  <c r="AO873" i="6"/>
  <c r="AN873" i="6"/>
  <c r="AP873" i="6"/>
  <c r="AK873" i="6"/>
  <c r="AL873" i="6"/>
  <c r="AR873" i="6"/>
  <c r="AM873" i="6"/>
  <c r="AQ874" i="6"/>
  <c r="AO874" i="6"/>
  <c r="AN874" i="6"/>
  <c r="AP874" i="6"/>
  <c r="AK874" i="6"/>
  <c r="AL874" i="6"/>
  <c r="AR874" i="6"/>
  <c r="AM874" i="6"/>
  <c r="AQ875" i="6"/>
  <c r="AO875" i="6"/>
  <c r="AN875" i="6"/>
  <c r="AP875" i="6"/>
  <c r="AK875" i="6"/>
  <c r="AL875" i="6"/>
  <c r="AR875" i="6"/>
  <c r="AM875" i="6"/>
  <c r="AQ876" i="6"/>
  <c r="AO876" i="6"/>
  <c r="AN876" i="6"/>
  <c r="AP876" i="6"/>
  <c r="AK876" i="6"/>
  <c r="AL876" i="6"/>
  <c r="AR876" i="6"/>
  <c r="AM876" i="6"/>
  <c r="AQ877" i="6"/>
  <c r="AO877" i="6"/>
  <c r="AN877" i="6"/>
  <c r="AP877" i="6"/>
  <c r="AK877" i="6"/>
  <c r="AL877" i="6"/>
  <c r="AR877" i="6"/>
  <c r="AM877" i="6"/>
  <c r="AQ878" i="6"/>
  <c r="AO878" i="6"/>
  <c r="AN878" i="6"/>
  <c r="AP878" i="6"/>
  <c r="AK878" i="6"/>
  <c r="AL878" i="6"/>
  <c r="AR878" i="6"/>
  <c r="AM878" i="6"/>
  <c r="AQ879" i="6"/>
  <c r="AO879" i="6"/>
  <c r="AN879" i="6"/>
  <c r="AP879" i="6"/>
  <c r="AK879" i="6"/>
  <c r="AL879" i="6"/>
  <c r="AR879" i="6"/>
  <c r="AM879" i="6"/>
  <c r="AQ880" i="6"/>
  <c r="AO880" i="6"/>
  <c r="AN880" i="6"/>
  <c r="AP880" i="6"/>
  <c r="AK880" i="6"/>
  <c r="AL880" i="6"/>
  <c r="AR880" i="6"/>
  <c r="AM880" i="6"/>
  <c r="AQ881" i="6"/>
  <c r="AO881" i="6"/>
  <c r="AN881" i="6"/>
  <c r="AP881" i="6"/>
  <c r="AK881" i="6"/>
  <c r="AL881" i="6"/>
  <c r="AR881" i="6"/>
  <c r="AM881" i="6"/>
  <c r="AQ882" i="6"/>
  <c r="AO882" i="6"/>
  <c r="AN882" i="6"/>
  <c r="AP882" i="6"/>
  <c r="AK882" i="6"/>
  <c r="AL882" i="6"/>
  <c r="AR882" i="6"/>
  <c r="AM882" i="6"/>
  <c r="AQ883" i="6"/>
  <c r="AO883" i="6"/>
  <c r="AN883" i="6"/>
  <c r="AP883" i="6"/>
  <c r="AK883" i="6"/>
  <c r="AL883" i="6"/>
  <c r="AR883" i="6"/>
  <c r="AM883" i="6"/>
  <c r="AQ884" i="6"/>
  <c r="AO884" i="6"/>
  <c r="AN884" i="6"/>
  <c r="AP884" i="6"/>
  <c r="AK884" i="6"/>
  <c r="AL884" i="6"/>
  <c r="AR884" i="6"/>
  <c r="AM884" i="6"/>
  <c r="AQ885" i="6"/>
  <c r="AO885" i="6"/>
  <c r="AN885" i="6"/>
  <c r="AP885" i="6"/>
  <c r="AK885" i="6"/>
  <c r="AL885" i="6"/>
  <c r="AR885" i="6"/>
  <c r="AM885" i="6"/>
  <c r="AQ886" i="6"/>
  <c r="AO886" i="6"/>
  <c r="AN886" i="6"/>
  <c r="AP886" i="6"/>
  <c r="AK886" i="6"/>
  <c r="AL886" i="6"/>
  <c r="AR886" i="6"/>
  <c r="AM886" i="6"/>
  <c r="AQ887" i="6"/>
  <c r="AO887" i="6"/>
  <c r="AN887" i="6"/>
  <c r="AP887" i="6"/>
  <c r="AK887" i="6"/>
  <c r="AL887" i="6"/>
  <c r="AR887" i="6"/>
  <c r="AM887" i="6"/>
  <c r="AQ888" i="6"/>
  <c r="AO888" i="6"/>
  <c r="AN888" i="6"/>
  <c r="AP888" i="6"/>
  <c r="AK888" i="6"/>
  <c r="AL888" i="6"/>
  <c r="AR888" i="6"/>
  <c r="AM888" i="6"/>
  <c r="AQ889" i="6"/>
  <c r="AO889" i="6"/>
  <c r="AN889" i="6"/>
  <c r="AP889" i="6"/>
  <c r="AK889" i="6"/>
  <c r="AL889" i="6"/>
  <c r="AR889" i="6"/>
  <c r="AM889" i="6"/>
  <c r="AQ890" i="6"/>
  <c r="AO890" i="6"/>
  <c r="AN890" i="6"/>
  <c r="AP890" i="6"/>
  <c r="AK890" i="6"/>
  <c r="AL890" i="6"/>
  <c r="AR890" i="6"/>
  <c r="AM890" i="6"/>
  <c r="AQ891" i="6"/>
  <c r="AO891" i="6"/>
  <c r="AN891" i="6"/>
  <c r="AP891" i="6"/>
  <c r="AK891" i="6"/>
  <c r="AL891" i="6"/>
  <c r="AR891" i="6"/>
  <c r="AM891" i="6"/>
  <c r="AQ892" i="6"/>
  <c r="AO892" i="6"/>
  <c r="AN892" i="6"/>
  <c r="AP892" i="6"/>
  <c r="AK892" i="6"/>
  <c r="AL892" i="6"/>
  <c r="AR892" i="6"/>
  <c r="AM892" i="6"/>
  <c r="AQ893" i="6"/>
  <c r="AO893" i="6"/>
  <c r="AN893" i="6"/>
  <c r="AP893" i="6"/>
  <c r="AK893" i="6"/>
  <c r="AL893" i="6"/>
  <c r="AR893" i="6"/>
  <c r="AM893" i="6"/>
  <c r="AQ894" i="6"/>
  <c r="AO894" i="6"/>
  <c r="AN894" i="6"/>
  <c r="AP894" i="6"/>
  <c r="AK894" i="6"/>
  <c r="AL894" i="6"/>
  <c r="AR894" i="6"/>
  <c r="AM894" i="6"/>
  <c r="AQ895" i="6"/>
  <c r="AO895" i="6"/>
  <c r="AN895" i="6"/>
  <c r="AP895" i="6"/>
  <c r="AK895" i="6"/>
  <c r="AL895" i="6"/>
  <c r="AR895" i="6"/>
  <c r="AM895" i="6"/>
  <c r="AQ896" i="6"/>
  <c r="AO896" i="6"/>
  <c r="AN896" i="6"/>
  <c r="AP896" i="6"/>
  <c r="AK896" i="6"/>
  <c r="AL896" i="6"/>
  <c r="AR896" i="6"/>
  <c r="AM896" i="6"/>
  <c r="AQ897" i="6"/>
  <c r="AO897" i="6"/>
  <c r="AN897" i="6"/>
  <c r="AP897" i="6"/>
  <c r="AK897" i="6"/>
  <c r="AL897" i="6"/>
  <c r="AR897" i="6"/>
  <c r="AM897" i="6"/>
  <c r="AQ898" i="6"/>
  <c r="AO898" i="6"/>
  <c r="AN898" i="6"/>
  <c r="AP898" i="6"/>
  <c r="AK898" i="6"/>
  <c r="AL898" i="6"/>
  <c r="AR898" i="6"/>
  <c r="AM898" i="6"/>
  <c r="AQ899" i="6"/>
  <c r="AO899" i="6"/>
  <c r="AN899" i="6"/>
  <c r="AP899" i="6"/>
  <c r="AK899" i="6"/>
  <c r="AL899" i="6"/>
  <c r="AR899" i="6"/>
  <c r="AM899" i="6"/>
  <c r="AQ900" i="6"/>
  <c r="AO900" i="6"/>
  <c r="AN900" i="6"/>
  <c r="AP900" i="6"/>
  <c r="AK900" i="6"/>
  <c r="AL900" i="6"/>
  <c r="AR900" i="6"/>
  <c r="AM900" i="6"/>
  <c r="AQ901" i="6"/>
  <c r="AO901" i="6"/>
  <c r="AN901" i="6"/>
  <c r="AP901" i="6"/>
  <c r="AK901" i="6"/>
  <c r="AL901" i="6"/>
  <c r="AR901" i="6"/>
  <c r="AM901" i="6"/>
  <c r="AQ902" i="6"/>
  <c r="AO902" i="6"/>
  <c r="AN902" i="6"/>
  <c r="AP902" i="6"/>
  <c r="AK902" i="6"/>
  <c r="AL902" i="6"/>
  <c r="AR902" i="6"/>
  <c r="AM902" i="6"/>
  <c r="AQ903" i="6"/>
  <c r="AO903" i="6"/>
  <c r="AN903" i="6"/>
  <c r="AP903" i="6"/>
  <c r="AK903" i="6"/>
  <c r="AL903" i="6"/>
  <c r="AR903" i="6"/>
  <c r="AM903" i="6"/>
  <c r="AQ904" i="6"/>
  <c r="AO904" i="6"/>
  <c r="AN904" i="6"/>
  <c r="AP904" i="6"/>
  <c r="AK904" i="6"/>
  <c r="AL904" i="6"/>
  <c r="AR904" i="6"/>
  <c r="AM904" i="6"/>
  <c r="AQ905" i="6"/>
  <c r="AO905" i="6"/>
  <c r="AN905" i="6"/>
  <c r="AP905" i="6"/>
  <c r="AK905" i="6"/>
  <c r="AL905" i="6"/>
  <c r="AR905" i="6"/>
  <c r="AM905" i="6"/>
  <c r="AQ906" i="6"/>
  <c r="AO906" i="6"/>
  <c r="AN906" i="6"/>
  <c r="AP906" i="6"/>
  <c r="AK906" i="6"/>
  <c r="AL906" i="6"/>
  <c r="AR906" i="6"/>
  <c r="AM906" i="6"/>
  <c r="AQ907" i="6"/>
  <c r="AO907" i="6"/>
  <c r="AN907" i="6"/>
  <c r="AP907" i="6"/>
  <c r="AK907" i="6"/>
  <c r="AL907" i="6"/>
  <c r="AR907" i="6"/>
  <c r="AM907" i="6"/>
  <c r="AQ908" i="6"/>
  <c r="AO908" i="6"/>
  <c r="AN908" i="6"/>
  <c r="AP908" i="6"/>
  <c r="AK908" i="6"/>
  <c r="AL908" i="6"/>
  <c r="AR908" i="6"/>
  <c r="AM908" i="6"/>
  <c r="AQ909" i="6"/>
  <c r="AO909" i="6"/>
  <c r="AN909" i="6"/>
  <c r="AP909" i="6"/>
  <c r="AK909" i="6"/>
  <c r="AL909" i="6"/>
  <c r="AR909" i="6"/>
  <c r="AM909" i="6"/>
  <c r="AQ910" i="6"/>
  <c r="AO910" i="6"/>
  <c r="AN910" i="6"/>
  <c r="AP910" i="6"/>
  <c r="AK910" i="6"/>
  <c r="AL910" i="6"/>
  <c r="AR910" i="6"/>
  <c r="AM910" i="6"/>
  <c r="AQ911" i="6"/>
  <c r="AO911" i="6"/>
  <c r="AN911" i="6"/>
  <c r="AP911" i="6"/>
  <c r="AK911" i="6"/>
  <c r="AL911" i="6"/>
  <c r="AR911" i="6"/>
  <c r="AM911" i="6"/>
  <c r="AQ912" i="6"/>
  <c r="AO912" i="6"/>
  <c r="AN912" i="6"/>
  <c r="AP912" i="6"/>
  <c r="AK912" i="6"/>
  <c r="AL912" i="6"/>
  <c r="AR912" i="6"/>
  <c r="AM912" i="6"/>
  <c r="AQ913" i="6"/>
  <c r="AO913" i="6"/>
  <c r="AN913" i="6"/>
  <c r="AP913" i="6"/>
  <c r="AK913" i="6"/>
  <c r="AL913" i="6"/>
  <c r="AR913" i="6"/>
  <c r="AM913" i="6"/>
  <c r="AQ914" i="6"/>
  <c r="AO914" i="6"/>
  <c r="AN914" i="6"/>
  <c r="AP914" i="6"/>
  <c r="AK914" i="6"/>
  <c r="AL914" i="6"/>
  <c r="AR914" i="6"/>
  <c r="AM914" i="6"/>
  <c r="AQ915" i="6"/>
  <c r="AO915" i="6"/>
  <c r="AN915" i="6"/>
  <c r="AP915" i="6"/>
  <c r="AK915" i="6"/>
  <c r="AL915" i="6"/>
  <c r="AR915" i="6"/>
  <c r="AM915" i="6"/>
  <c r="AQ916" i="6"/>
  <c r="AO916" i="6"/>
  <c r="AN916" i="6"/>
  <c r="AP916" i="6"/>
  <c r="AK916" i="6"/>
  <c r="AL916" i="6"/>
  <c r="AR916" i="6"/>
  <c r="AM916" i="6"/>
  <c r="AQ917" i="6"/>
  <c r="AO917" i="6"/>
  <c r="AN917" i="6"/>
  <c r="AP917" i="6"/>
  <c r="AK917" i="6"/>
  <c r="AL917" i="6"/>
  <c r="AR917" i="6"/>
  <c r="AM917" i="6"/>
  <c r="AQ918" i="6"/>
  <c r="AO918" i="6"/>
  <c r="AN918" i="6"/>
  <c r="AP918" i="6"/>
  <c r="AK918" i="6"/>
  <c r="AL918" i="6"/>
  <c r="AR918" i="6"/>
  <c r="AM918" i="6"/>
  <c r="AQ919" i="6"/>
  <c r="AO919" i="6"/>
  <c r="AN919" i="6"/>
  <c r="AP919" i="6"/>
  <c r="AK919" i="6"/>
  <c r="AL919" i="6"/>
  <c r="AR919" i="6"/>
  <c r="AM919" i="6"/>
  <c r="AQ920" i="6"/>
  <c r="AO920" i="6"/>
  <c r="AN920" i="6"/>
  <c r="AP920" i="6"/>
  <c r="AK920" i="6"/>
  <c r="AL920" i="6"/>
  <c r="AR920" i="6"/>
  <c r="AM920" i="6"/>
  <c r="AQ921" i="6"/>
  <c r="AO921" i="6"/>
  <c r="AN921" i="6"/>
  <c r="AP921" i="6"/>
  <c r="AK921" i="6"/>
  <c r="AL921" i="6"/>
  <c r="AR921" i="6"/>
  <c r="AM921" i="6"/>
  <c r="AQ922" i="6"/>
  <c r="AO922" i="6"/>
  <c r="AN922" i="6"/>
  <c r="AP922" i="6"/>
  <c r="AK922" i="6"/>
  <c r="AL922" i="6"/>
  <c r="AR922" i="6"/>
  <c r="AM922" i="6"/>
  <c r="AQ923" i="6"/>
  <c r="AO923" i="6"/>
  <c r="AN923" i="6"/>
  <c r="AP923" i="6"/>
  <c r="AK923" i="6"/>
  <c r="AL923" i="6"/>
  <c r="AR923" i="6"/>
  <c r="AM923" i="6"/>
  <c r="AQ924" i="6"/>
  <c r="AO924" i="6"/>
  <c r="AN924" i="6"/>
  <c r="AP924" i="6"/>
  <c r="AK924" i="6"/>
  <c r="AL924" i="6"/>
  <c r="AR924" i="6"/>
  <c r="AM924" i="6"/>
  <c r="AQ925" i="6"/>
  <c r="AO925" i="6"/>
  <c r="AN925" i="6"/>
  <c r="AP925" i="6"/>
  <c r="AK925" i="6"/>
  <c r="AL925" i="6"/>
  <c r="AR925" i="6"/>
  <c r="AM925" i="6"/>
  <c r="AQ926" i="6"/>
  <c r="AO926" i="6"/>
  <c r="AN926" i="6"/>
  <c r="AP926" i="6"/>
  <c r="AK926" i="6"/>
  <c r="AL926" i="6"/>
  <c r="AR926" i="6"/>
  <c r="AM926" i="6"/>
  <c r="AQ927" i="6"/>
  <c r="AO927" i="6"/>
  <c r="AN927" i="6"/>
  <c r="AP927" i="6"/>
  <c r="AK927" i="6"/>
  <c r="AL927" i="6"/>
  <c r="AR927" i="6"/>
  <c r="AM927" i="6"/>
  <c r="AQ928" i="6"/>
  <c r="AO928" i="6"/>
  <c r="AN928" i="6"/>
  <c r="AP928" i="6"/>
  <c r="AK928" i="6"/>
  <c r="AL928" i="6"/>
  <c r="AR928" i="6"/>
  <c r="AM928" i="6"/>
  <c r="AQ929" i="6"/>
  <c r="AO929" i="6"/>
  <c r="AN929" i="6"/>
  <c r="AP929" i="6"/>
  <c r="AK929" i="6"/>
  <c r="AL929" i="6"/>
  <c r="AR929" i="6"/>
  <c r="AM929" i="6"/>
  <c r="AQ930" i="6"/>
  <c r="AO930" i="6"/>
  <c r="AN930" i="6"/>
  <c r="AP930" i="6"/>
  <c r="AK930" i="6"/>
  <c r="AL930" i="6"/>
  <c r="AR930" i="6"/>
  <c r="AM930" i="6"/>
  <c r="AQ931" i="6"/>
  <c r="AO931" i="6"/>
  <c r="AN931" i="6"/>
  <c r="AP931" i="6"/>
  <c r="AK931" i="6"/>
  <c r="AL931" i="6"/>
  <c r="AR931" i="6"/>
  <c r="AM931" i="6"/>
  <c r="AQ932" i="6"/>
  <c r="AO932" i="6"/>
  <c r="AN932" i="6"/>
  <c r="AP932" i="6"/>
  <c r="AK932" i="6"/>
  <c r="AL932" i="6"/>
  <c r="AR932" i="6"/>
  <c r="AM932" i="6"/>
  <c r="AQ933" i="6"/>
  <c r="AO933" i="6"/>
  <c r="AN933" i="6"/>
  <c r="AP933" i="6"/>
  <c r="AK933" i="6"/>
  <c r="AL933" i="6"/>
  <c r="AR933" i="6"/>
  <c r="AM933" i="6"/>
  <c r="AQ934" i="6"/>
  <c r="AO934" i="6"/>
  <c r="AN934" i="6"/>
  <c r="AP934" i="6"/>
  <c r="AK934" i="6"/>
  <c r="AL934" i="6"/>
  <c r="AR934" i="6"/>
  <c r="AM934" i="6"/>
  <c r="AQ935" i="6"/>
  <c r="AO935" i="6"/>
  <c r="AN935" i="6"/>
  <c r="AP935" i="6"/>
  <c r="AK935" i="6"/>
  <c r="AL935" i="6"/>
  <c r="AR935" i="6"/>
  <c r="AM935" i="6"/>
  <c r="AQ936" i="6"/>
  <c r="AO936" i="6"/>
  <c r="AN936" i="6"/>
  <c r="AP936" i="6"/>
  <c r="AK936" i="6"/>
  <c r="AL936" i="6"/>
  <c r="AR936" i="6"/>
  <c r="AM936" i="6"/>
  <c r="AQ937" i="6"/>
  <c r="AO937" i="6"/>
  <c r="AN937" i="6"/>
  <c r="AP937" i="6"/>
  <c r="AK937" i="6"/>
  <c r="AL937" i="6"/>
  <c r="AR937" i="6"/>
  <c r="AM937" i="6"/>
  <c r="AQ938" i="6"/>
  <c r="AO938" i="6"/>
  <c r="AN938" i="6"/>
  <c r="AP938" i="6"/>
  <c r="AK938" i="6"/>
  <c r="AL938" i="6"/>
  <c r="AR938" i="6"/>
  <c r="AM938" i="6"/>
  <c r="AQ939" i="6"/>
  <c r="AO939" i="6"/>
  <c r="AN939" i="6"/>
  <c r="AP939" i="6"/>
  <c r="AK939" i="6"/>
  <c r="AL939" i="6"/>
  <c r="AR939" i="6"/>
  <c r="AM939" i="6"/>
  <c r="AQ940" i="6"/>
  <c r="AO940" i="6"/>
  <c r="AN940" i="6"/>
  <c r="AP940" i="6"/>
  <c r="AK940" i="6"/>
  <c r="AL940" i="6"/>
  <c r="AR940" i="6"/>
  <c r="AM940" i="6"/>
  <c r="AQ941" i="6"/>
  <c r="AO941" i="6"/>
  <c r="AN941" i="6"/>
  <c r="AP941" i="6"/>
  <c r="AK941" i="6"/>
  <c r="AL941" i="6"/>
  <c r="AR941" i="6"/>
  <c r="AM941" i="6"/>
  <c r="AQ942" i="6"/>
  <c r="AO942" i="6"/>
  <c r="AN942" i="6"/>
  <c r="AP942" i="6"/>
  <c r="AK942" i="6"/>
  <c r="AL942" i="6"/>
  <c r="AR942" i="6"/>
  <c r="AM942" i="6"/>
  <c r="AQ943" i="6"/>
  <c r="AO943" i="6"/>
  <c r="AN943" i="6"/>
  <c r="AP943" i="6"/>
  <c r="AK943" i="6"/>
  <c r="AL943" i="6"/>
  <c r="AR943" i="6"/>
  <c r="AM943" i="6"/>
  <c r="AQ944" i="6"/>
  <c r="AO944" i="6"/>
  <c r="AN944" i="6"/>
  <c r="AP944" i="6"/>
  <c r="AK944" i="6"/>
  <c r="AL944" i="6"/>
  <c r="AR944" i="6"/>
  <c r="AM944" i="6"/>
  <c r="AQ945" i="6"/>
  <c r="AO945" i="6"/>
  <c r="AN945" i="6"/>
  <c r="AP945" i="6"/>
  <c r="AK945" i="6"/>
  <c r="AL945" i="6"/>
  <c r="AR945" i="6"/>
  <c r="AM945" i="6"/>
  <c r="AQ946" i="6"/>
  <c r="AO946" i="6"/>
  <c r="AN946" i="6"/>
  <c r="AP946" i="6"/>
  <c r="AK946" i="6"/>
  <c r="AL946" i="6"/>
  <c r="AR946" i="6"/>
  <c r="AM946" i="6"/>
  <c r="AQ947" i="6"/>
  <c r="AO947" i="6"/>
  <c r="AN947" i="6"/>
  <c r="AP947" i="6"/>
  <c r="AK947" i="6"/>
  <c r="AL947" i="6"/>
  <c r="AR947" i="6"/>
  <c r="AM947" i="6"/>
  <c r="AQ948" i="6"/>
  <c r="AO948" i="6"/>
  <c r="AN948" i="6"/>
  <c r="AP948" i="6"/>
  <c r="AK948" i="6"/>
  <c r="AL948" i="6"/>
  <c r="AR948" i="6"/>
  <c r="AM948" i="6"/>
  <c r="AQ949" i="6"/>
  <c r="AO949" i="6"/>
  <c r="AN949" i="6"/>
  <c r="AP949" i="6"/>
  <c r="AK949" i="6"/>
  <c r="AL949" i="6"/>
  <c r="AR949" i="6"/>
  <c r="AM949" i="6"/>
  <c r="AQ950" i="6"/>
  <c r="AO950" i="6"/>
  <c r="AN950" i="6"/>
  <c r="AP950" i="6"/>
  <c r="AK950" i="6"/>
  <c r="AL950" i="6"/>
  <c r="AR950" i="6"/>
  <c r="AM950" i="6"/>
  <c r="AQ951" i="6"/>
  <c r="AO951" i="6"/>
  <c r="AN951" i="6"/>
  <c r="AP951" i="6"/>
  <c r="AK951" i="6"/>
  <c r="AL951" i="6"/>
  <c r="AR951" i="6"/>
  <c r="AM951" i="6"/>
  <c r="AQ952" i="6"/>
  <c r="AO952" i="6"/>
  <c r="AN952" i="6"/>
  <c r="AP952" i="6"/>
  <c r="AK952" i="6"/>
  <c r="AL952" i="6"/>
  <c r="AR952" i="6"/>
  <c r="AM952" i="6"/>
  <c r="AQ953" i="6"/>
  <c r="AO953" i="6"/>
  <c r="AN953" i="6"/>
  <c r="AP953" i="6"/>
  <c r="AK953" i="6"/>
  <c r="AL953" i="6"/>
  <c r="AR953" i="6"/>
  <c r="AM953" i="6"/>
  <c r="AQ954" i="6"/>
  <c r="AO954" i="6"/>
  <c r="AN954" i="6"/>
  <c r="AP954" i="6"/>
  <c r="AK954" i="6"/>
  <c r="AL954" i="6"/>
  <c r="AR954" i="6"/>
  <c r="AM954" i="6"/>
  <c r="AQ955" i="6"/>
  <c r="AO955" i="6"/>
  <c r="AN955" i="6"/>
  <c r="AP955" i="6"/>
  <c r="AK955" i="6"/>
  <c r="AL955" i="6"/>
  <c r="AR955" i="6"/>
  <c r="AM955" i="6"/>
  <c r="AQ956" i="6"/>
  <c r="AO956" i="6"/>
  <c r="AN956" i="6"/>
  <c r="AP956" i="6"/>
  <c r="AK956" i="6"/>
  <c r="AL956" i="6"/>
  <c r="AR956" i="6"/>
  <c r="AM956" i="6"/>
  <c r="AQ957" i="6"/>
  <c r="AO957" i="6"/>
  <c r="AN957" i="6"/>
  <c r="AP957" i="6"/>
  <c r="AK957" i="6"/>
  <c r="AL957" i="6"/>
  <c r="AR957" i="6"/>
  <c r="AM957" i="6"/>
  <c r="AQ958" i="6"/>
  <c r="AO958" i="6"/>
  <c r="AN958" i="6"/>
  <c r="AP958" i="6"/>
  <c r="AK958" i="6"/>
  <c r="AL958" i="6"/>
  <c r="AR958" i="6"/>
  <c r="AM958" i="6"/>
  <c r="AQ959" i="6"/>
  <c r="AO959" i="6"/>
  <c r="AN959" i="6"/>
  <c r="AP959" i="6"/>
  <c r="AK959" i="6"/>
  <c r="AL959" i="6"/>
  <c r="AR959" i="6"/>
  <c r="AM959" i="6"/>
  <c r="AQ960" i="6"/>
  <c r="AO960" i="6"/>
  <c r="AN960" i="6"/>
  <c r="AP960" i="6"/>
  <c r="AK960" i="6"/>
  <c r="AL960" i="6"/>
  <c r="AR960" i="6"/>
  <c r="AM960" i="6"/>
  <c r="AQ961" i="6"/>
  <c r="AO961" i="6"/>
  <c r="AN961" i="6"/>
  <c r="AP961" i="6"/>
  <c r="AK961" i="6"/>
  <c r="AL961" i="6"/>
  <c r="AR961" i="6"/>
  <c r="AM961" i="6"/>
  <c r="AQ962" i="6"/>
  <c r="AO962" i="6"/>
  <c r="AN962" i="6"/>
  <c r="AP962" i="6"/>
  <c r="AK962" i="6"/>
  <c r="AL962" i="6"/>
  <c r="AR962" i="6"/>
  <c r="AM962" i="6"/>
  <c r="AQ963" i="6"/>
  <c r="AO963" i="6"/>
  <c r="AN963" i="6"/>
  <c r="AP963" i="6"/>
  <c r="AK963" i="6"/>
  <c r="AL963" i="6"/>
  <c r="AR963" i="6"/>
  <c r="AM963" i="6"/>
  <c r="AQ964" i="6"/>
  <c r="AO964" i="6"/>
  <c r="AN964" i="6"/>
  <c r="AP964" i="6"/>
  <c r="AK964" i="6"/>
  <c r="AL964" i="6"/>
  <c r="AR964" i="6"/>
  <c r="AM964" i="6"/>
  <c r="AQ965" i="6"/>
  <c r="AO965" i="6"/>
  <c r="AN965" i="6"/>
  <c r="AP965" i="6"/>
  <c r="AK965" i="6"/>
  <c r="AL965" i="6"/>
  <c r="AR965" i="6"/>
  <c r="AM965" i="6"/>
  <c r="AQ966" i="6"/>
  <c r="AO966" i="6"/>
  <c r="AN966" i="6"/>
  <c r="AP966" i="6"/>
  <c r="AK966" i="6"/>
  <c r="AL966" i="6"/>
  <c r="AR966" i="6"/>
  <c r="AM966" i="6"/>
  <c r="AQ967" i="6"/>
  <c r="AO967" i="6"/>
  <c r="AN967" i="6"/>
  <c r="AP967" i="6"/>
  <c r="AK967" i="6"/>
  <c r="AL967" i="6"/>
  <c r="AR967" i="6"/>
  <c r="AM967" i="6"/>
  <c r="AQ968" i="6"/>
  <c r="AO968" i="6"/>
  <c r="AN968" i="6"/>
  <c r="AP968" i="6"/>
  <c r="AK968" i="6"/>
  <c r="AL968" i="6"/>
  <c r="AR968" i="6"/>
  <c r="AM968" i="6"/>
  <c r="AQ969" i="6"/>
  <c r="AO969" i="6"/>
  <c r="AN969" i="6"/>
  <c r="AP969" i="6"/>
  <c r="AK969" i="6"/>
  <c r="AL969" i="6"/>
  <c r="AR969" i="6"/>
  <c r="AM969" i="6"/>
  <c r="AQ970" i="6"/>
  <c r="AO970" i="6"/>
  <c r="AN970" i="6"/>
  <c r="AP970" i="6"/>
  <c r="AK970" i="6"/>
  <c r="AL970" i="6"/>
  <c r="AR970" i="6"/>
  <c r="AM970" i="6"/>
  <c r="AQ971" i="6"/>
  <c r="AO971" i="6"/>
  <c r="AN971" i="6"/>
  <c r="AP971" i="6"/>
  <c r="AK971" i="6"/>
  <c r="AL971" i="6"/>
  <c r="AR971" i="6"/>
  <c r="AM971" i="6"/>
  <c r="AQ972" i="6"/>
  <c r="AO972" i="6"/>
  <c r="AN972" i="6"/>
  <c r="AP972" i="6"/>
  <c r="AK972" i="6"/>
  <c r="AL972" i="6"/>
  <c r="AR972" i="6"/>
  <c r="AM972" i="6"/>
  <c r="AQ973" i="6"/>
  <c r="AO973" i="6"/>
  <c r="AN973" i="6"/>
  <c r="AP973" i="6"/>
  <c r="AK973" i="6"/>
  <c r="AL973" i="6"/>
  <c r="AR973" i="6"/>
  <c r="AM973" i="6"/>
  <c r="AQ974" i="6"/>
  <c r="AO974" i="6"/>
  <c r="AN974" i="6"/>
  <c r="AP974" i="6"/>
  <c r="AK974" i="6"/>
  <c r="AL974" i="6"/>
  <c r="AR974" i="6"/>
  <c r="AM974" i="6"/>
  <c r="AQ975" i="6"/>
  <c r="AO975" i="6"/>
  <c r="AN975" i="6"/>
  <c r="AP975" i="6"/>
  <c r="AK975" i="6"/>
  <c r="AL975" i="6"/>
  <c r="AR975" i="6"/>
  <c r="AM975" i="6"/>
  <c r="AQ976" i="6"/>
  <c r="AO976" i="6"/>
  <c r="AN976" i="6"/>
  <c r="AP976" i="6"/>
  <c r="AK976" i="6"/>
  <c r="AL976" i="6"/>
  <c r="AR976" i="6"/>
  <c r="AM976" i="6"/>
  <c r="AQ977" i="6"/>
  <c r="AO977" i="6"/>
  <c r="AN977" i="6"/>
  <c r="AP977" i="6"/>
  <c r="AK977" i="6"/>
  <c r="AL977" i="6"/>
  <c r="AR977" i="6"/>
  <c r="AM977" i="6"/>
  <c r="AQ978" i="6"/>
  <c r="AO978" i="6"/>
  <c r="AN978" i="6"/>
  <c r="AP978" i="6"/>
  <c r="AK978" i="6"/>
  <c r="AL978" i="6"/>
  <c r="AR978" i="6"/>
  <c r="AM978" i="6"/>
  <c r="AQ979" i="6"/>
  <c r="AO979" i="6"/>
  <c r="AN979" i="6"/>
  <c r="AP979" i="6"/>
  <c r="AK979" i="6"/>
  <c r="AL979" i="6"/>
  <c r="AR979" i="6"/>
  <c r="AM979" i="6"/>
  <c r="AQ980" i="6"/>
  <c r="AO980" i="6"/>
  <c r="AN980" i="6"/>
  <c r="AP980" i="6"/>
  <c r="AK980" i="6"/>
  <c r="AL980" i="6"/>
  <c r="AR980" i="6"/>
  <c r="AM980" i="6"/>
  <c r="AQ981" i="6"/>
  <c r="AO981" i="6"/>
  <c r="AN981" i="6"/>
  <c r="AP981" i="6"/>
  <c r="AK981" i="6"/>
  <c r="AL981" i="6"/>
  <c r="AR981" i="6"/>
  <c r="AM981" i="6"/>
  <c r="AQ982" i="6"/>
  <c r="AO982" i="6"/>
  <c r="AN982" i="6"/>
  <c r="AP982" i="6"/>
  <c r="AK982" i="6"/>
  <c r="AL982" i="6"/>
  <c r="AR982" i="6"/>
  <c r="AM982" i="6"/>
  <c r="AQ983" i="6"/>
  <c r="AO983" i="6"/>
  <c r="AN983" i="6"/>
  <c r="AP983" i="6"/>
  <c r="AK983" i="6"/>
  <c r="AL983" i="6"/>
  <c r="AR983" i="6"/>
  <c r="AM983" i="6"/>
  <c r="AQ984" i="6"/>
  <c r="AO984" i="6"/>
  <c r="AN984" i="6"/>
  <c r="AP984" i="6"/>
  <c r="AK984" i="6"/>
  <c r="AL984" i="6"/>
  <c r="AR984" i="6"/>
  <c r="AM984" i="6"/>
  <c r="AQ985" i="6"/>
  <c r="AO985" i="6"/>
  <c r="AN985" i="6"/>
  <c r="AP985" i="6"/>
  <c r="AK985" i="6"/>
  <c r="AL985" i="6"/>
  <c r="AR985" i="6"/>
  <c r="AM985" i="6"/>
  <c r="AQ986" i="6"/>
  <c r="AO986" i="6"/>
  <c r="AN986" i="6"/>
  <c r="AP986" i="6"/>
  <c r="AK986" i="6"/>
  <c r="AL986" i="6"/>
  <c r="AR986" i="6"/>
  <c r="AM986" i="6"/>
  <c r="AQ987" i="6"/>
  <c r="AO987" i="6"/>
  <c r="AN987" i="6"/>
  <c r="AP987" i="6"/>
  <c r="AK987" i="6"/>
  <c r="AL987" i="6"/>
  <c r="AR987" i="6"/>
  <c r="AM987" i="6"/>
  <c r="AQ988" i="6"/>
  <c r="AO988" i="6"/>
  <c r="AN988" i="6"/>
  <c r="AP988" i="6"/>
  <c r="AK988" i="6"/>
  <c r="AL988" i="6"/>
  <c r="AR988" i="6"/>
  <c r="AM988" i="6"/>
  <c r="AQ989" i="6"/>
  <c r="AO989" i="6"/>
  <c r="AN989" i="6"/>
  <c r="AP989" i="6"/>
  <c r="AK989" i="6"/>
  <c r="AL989" i="6"/>
  <c r="AR989" i="6"/>
  <c r="AM989" i="6"/>
  <c r="AQ990" i="6"/>
  <c r="AO990" i="6"/>
  <c r="AN990" i="6"/>
  <c r="AP990" i="6"/>
  <c r="AK990" i="6"/>
  <c r="AL990" i="6"/>
  <c r="AR990" i="6"/>
  <c r="AM990" i="6"/>
  <c r="AQ991" i="6"/>
  <c r="AO991" i="6"/>
  <c r="AN991" i="6"/>
  <c r="AP991" i="6"/>
  <c r="AK991" i="6"/>
  <c r="AL991" i="6"/>
  <c r="AR991" i="6"/>
  <c r="AM991" i="6"/>
  <c r="AQ992" i="6"/>
  <c r="AO992" i="6"/>
  <c r="AN992" i="6"/>
  <c r="AP992" i="6"/>
  <c r="AK992" i="6"/>
  <c r="AL992" i="6"/>
  <c r="AR992" i="6"/>
  <c r="AM992" i="6"/>
  <c r="AQ993" i="6"/>
  <c r="AO993" i="6"/>
  <c r="AN993" i="6"/>
  <c r="AP993" i="6"/>
  <c r="AK993" i="6"/>
  <c r="AL993" i="6"/>
  <c r="AR993" i="6"/>
  <c r="AM993" i="6"/>
  <c r="AQ994" i="6"/>
  <c r="AO994" i="6"/>
  <c r="AN994" i="6"/>
  <c r="AP994" i="6"/>
  <c r="AK994" i="6"/>
  <c r="AL994" i="6"/>
  <c r="AR994" i="6"/>
  <c r="AM994" i="6"/>
  <c r="AQ995" i="6"/>
  <c r="AO995" i="6"/>
  <c r="AN995" i="6"/>
  <c r="AP995" i="6"/>
  <c r="AK995" i="6"/>
  <c r="AL995" i="6"/>
  <c r="AR995" i="6"/>
  <c r="AM995" i="6"/>
  <c r="AQ996" i="6"/>
  <c r="AO996" i="6"/>
  <c r="AN996" i="6"/>
  <c r="AP996" i="6"/>
  <c r="AK996" i="6"/>
  <c r="AL996" i="6"/>
  <c r="AR996" i="6"/>
  <c r="AM996" i="6"/>
  <c r="AQ997" i="6"/>
  <c r="AO997" i="6"/>
  <c r="AN997" i="6"/>
  <c r="AP997" i="6"/>
  <c r="AK997" i="6"/>
  <c r="AL997" i="6"/>
  <c r="AR997" i="6"/>
  <c r="AM997" i="6"/>
  <c r="AQ998" i="6"/>
  <c r="AO998" i="6"/>
  <c r="AN998" i="6"/>
  <c r="AP998" i="6"/>
  <c r="AK998" i="6"/>
  <c r="AL998" i="6"/>
  <c r="AR998" i="6"/>
  <c r="AM998" i="6"/>
  <c r="AQ999" i="6"/>
  <c r="AO999" i="6"/>
  <c r="AN999" i="6"/>
  <c r="AP999" i="6"/>
  <c r="AK999" i="6"/>
  <c r="AL999" i="6"/>
  <c r="AR999" i="6"/>
  <c r="AM999" i="6"/>
  <c r="AQ1000" i="6"/>
  <c r="AO1000" i="6"/>
  <c r="AN1000" i="6"/>
  <c r="AP1000" i="6"/>
  <c r="AK1000" i="6"/>
  <c r="AL1000" i="6"/>
  <c r="AR1000" i="6"/>
  <c r="AM1000" i="6"/>
  <c r="AQ1001" i="6"/>
  <c r="AO1001" i="6"/>
  <c r="AN1001" i="6"/>
  <c r="AP1001" i="6"/>
  <c r="AK1001" i="6"/>
  <c r="AL1001" i="6"/>
  <c r="AR1001" i="6"/>
  <c r="AM1001" i="6"/>
  <c r="AQ1002" i="6"/>
  <c r="AO1002" i="6"/>
  <c r="AN1002" i="6"/>
  <c r="AP1002" i="6"/>
  <c r="AK1002" i="6"/>
  <c r="AL1002" i="6"/>
  <c r="AR1002" i="6"/>
  <c r="AM1002" i="6"/>
  <c r="AQ1003" i="6"/>
  <c r="AO1003" i="6"/>
  <c r="AN1003" i="6"/>
  <c r="AP1003" i="6"/>
  <c r="AK1003" i="6"/>
  <c r="AL1003" i="6"/>
  <c r="AR1003" i="6"/>
  <c r="AM1003" i="6"/>
  <c r="AQ1004" i="6"/>
  <c r="AO1004" i="6"/>
  <c r="AN1004" i="6"/>
  <c r="AP1004" i="6"/>
  <c r="AK1004" i="6"/>
  <c r="AL1004" i="6"/>
  <c r="AR1004" i="6"/>
  <c r="AM1004" i="6"/>
  <c r="AQ1005" i="6"/>
  <c r="AO1005" i="6"/>
  <c r="AN1005" i="6"/>
  <c r="AP1005" i="6"/>
  <c r="AK1005" i="6"/>
  <c r="AL1005" i="6"/>
  <c r="AR1005" i="6"/>
  <c r="AM1005" i="6"/>
  <c r="AQ1006" i="6"/>
  <c r="AO1006" i="6"/>
  <c r="AN1006" i="6"/>
  <c r="AP1006" i="6"/>
  <c r="AK1006" i="6"/>
  <c r="AL1006" i="6"/>
  <c r="AR1006" i="6"/>
  <c r="AM1006" i="6"/>
  <c r="AQ1007" i="6"/>
  <c r="AO1007" i="6"/>
  <c r="AN1007" i="6"/>
  <c r="AP1007" i="6"/>
  <c r="AK1007" i="6"/>
  <c r="AL1007" i="6"/>
  <c r="AR1007" i="6"/>
  <c r="AM1007" i="6"/>
  <c r="AQ1008" i="6"/>
  <c r="AO1008" i="6"/>
  <c r="AN1008" i="6"/>
  <c r="AP1008" i="6"/>
  <c r="AK1008" i="6"/>
  <c r="AL1008" i="6"/>
  <c r="AR1008" i="6"/>
  <c r="AM1008" i="6"/>
  <c r="AQ1009" i="6"/>
  <c r="AO1009" i="6"/>
  <c r="AN1009" i="6"/>
  <c r="AP1009" i="6"/>
  <c r="AK1009" i="6"/>
  <c r="AL1009" i="6"/>
  <c r="AR1009" i="6"/>
  <c r="AM1009" i="6"/>
  <c r="AQ1010" i="6"/>
  <c r="AO1010" i="6"/>
  <c r="AN1010" i="6"/>
  <c r="AP1010" i="6"/>
  <c r="AK1010" i="6"/>
  <c r="AL1010" i="6"/>
  <c r="AR1010" i="6"/>
  <c r="AM1010" i="6"/>
  <c r="AQ1011" i="6"/>
  <c r="AO1011" i="6"/>
  <c r="AN1011" i="6"/>
  <c r="AP1011" i="6"/>
  <c r="AK1011" i="6"/>
  <c r="AL1011" i="6"/>
  <c r="AR1011" i="6"/>
  <c r="AM1011" i="6"/>
  <c r="AQ1012" i="6"/>
  <c r="AO1012" i="6"/>
  <c r="AN1012" i="6"/>
  <c r="AP1012" i="6"/>
  <c r="AK1012" i="6"/>
  <c r="AL1012" i="6"/>
  <c r="AR1012" i="6"/>
  <c r="AM1012" i="6"/>
  <c r="AQ1013" i="6"/>
  <c r="AO1013" i="6"/>
  <c r="AN1013" i="6"/>
  <c r="AP1013" i="6"/>
  <c r="AK1013" i="6"/>
  <c r="AL1013" i="6"/>
  <c r="AR1013" i="6"/>
  <c r="AM1013" i="6"/>
  <c r="AQ1014" i="6"/>
  <c r="AO1014" i="6"/>
  <c r="AN1014" i="6"/>
  <c r="AP1014" i="6"/>
  <c r="AK1014" i="6"/>
  <c r="AL1014" i="6"/>
  <c r="AR1014" i="6"/>
  <c r="AM1014" i="6"/>
  <c r="AQ1015" i="6"/>
  <c r="AO1015" i="6"/>
  <c r="AN1015" i="6"/>
  <c r="AP1015" i="6"/>
  <c r="AK1015" i="6"/>
  <c r="AL1015" i="6"/>
  <c r="AR1015" i="6"/>
  <c r="AM1015" i="6"/>
  <c r="AQ1016" i="6"/>
  <c r="AO1016" i="6"/>
  <c r="AN1016" i="6"/>
  <c r="AP1016" i="6"/>
  <c r="AK1016" i="6"/>
  <c r="AL1016" i="6"/>
  <c r="AR1016" i="6"/>
  <c r="AM1016" i="6"/>
  <c r="AQ1017" i="6"/>
  <c r="AO1017" i="6"/>
  <c r="AN1017" i="6"/>
  <c r="AP1017" i="6"/>
  <c r="AK1017" i="6"/>
  <c r="AL1017" i="6"/>
  <c r="AR1017" i="6"/>
  <c r="AM1017" i="6"/>
  <c r="AQ1018" i="6"/>
  <c r="AO1018" i="6"/>
  <c r="AN1018" i="6"/>
  <c r="AP1018" i="6"/>
  <c r="AK1018" i="6"/>
  <c r="AL1018" i="6"/>
  <c r="AR1018" i="6"/>
  <c r="AM1018" i="6"/>
  <c r="AQ1019" i="6"/>
  <c r="AO1019" i="6"/>
  <c r="AN1019" i="6"/>
  <c r="AP1019" i="6"/>
  <c r="AK1019" i="6"/>
  <c r="AL1019" i="6"/>
  <c r="AR1019" i="6"/>
  <c r="AM1019" i="6"/>
  <c r="AQ1020" i="6"/>
  <c r="AO1020" i="6"/>
  <c r="AN1020" i="6"/>
  <c r="AP1020" i="6"/>
  <c r="AK1020" i="6"/>
  <c r="AL1020" i="6"/>
  <c r="AR1020" i="6"/>
  <c r="AM1020" i="6"/>
  <c r="AQ1021" i="6"/>
  <c r="AO1021" i="6"/>
  <c r="AN1021" i="6"/>
  <c r="AP1021" i="6"/>
  <c r="AK1021" i="6"/>
  <c r="AL1021" i="6"/>
  <c r="AR1021" i="6"/>
  <c r="AM1021" i="6"/>
  <c r="AQ1022" i="6"/>
  <c r="AO1022" i="6"/>
  <c r="AN1022" i="6"/>
  <c r="AP1022" i="6"/>
  <c r="AK1022" i="6"/>
  <c r="AL1022" i="6"/>
  <c r="AR1022" i="6"/>
  <c r="AM1022" i="6"/>
  <c r="AQ1023" i="6"/>
  <c r="AO1023" i="6"/>
  <c r="AN1023" i="6"/>
  <c r="AP1023" i="6"/>
  <c r="AK1023" i="6"/>
  <c r="AL1023" i="6"/>
  <c r="AR1023" i="6"/>
  <c r="AM1023" i="6"/>
  <c r="AQ1024" i="6"/>
  <c r="AO1024" i="6"/>
  <c r="AN1024" i="6"/>
  <c r="AP1024" i="6"/>
  <c r="AK1024" i="6"/>
  <c r="AL1024" i="6"/>
  <c r="AR1024" i="6"/>
  <c r="AM1024" i="6"/>
  <c r="AQ1025" i="6"/>
  <c r="AO1025" i="6"/>
  <c r="AN1025" i="6"/>
  <c r="AP1025" i="6"/>
  <c r="AK1025" i="6"/>
  <c r="AL1025" i="6"/>
  <c r="AR1025" i="6"/>
  <c r="AM1025" i="6"/>
  <c r="AQ1026" i="6"/>
  <c r="AO1026" i="6"/>
  <c r="AN1026" i="6"/>
  <c r="AP1026" i="6"/>
  <c r="AK1026" i="6"/>
  <c r="AL1026" i="6"/>
  <c r="AR1026" i="6"/>
  <c r="AM1026" i="6"/>
  <c r="AQ1027" i="6"/>
  <c r="AO1027" i="6"/>
  <c r="AN1027" i="6"/>
  <c r="AP1027" i="6"/>
  <c r="AK1027" i="6"/>
  <c r="AL1027" i="6"/>
  <c r="AR1027" i="6"/>
  <c r="AM1027" i="6"/>
  <c r="AQ1028" i="6"/>
  <c r="AO1028" i="6"/>
  <c r="AN1028" i="6"/>
  <c r="AP1028" i="6"/>
  <c r="AK1028" i="6"/>
  <c r="AL1028" i="6"/>
  <c r="AR1028" i="6"/>
  <c r="AM1028" i="6"/>
  <c r="AQ1029" i="6"/>
  <c r="AO1029" i="6"/>
  <c r="AN1029" i="6"/>
  <c r="AP1029" i="6"/>
  <c r="AK1029" i="6"/>
  <c r="AL1029" i="6"/>
  <c r="AR1029" i="6"/>
  <c r="AM1029" i="6"/>
  <c r="AQ1030" i="6"/>
  <c r="AO1030" i="6"/>
  <c r="AN1030" i="6"/>
  <c r="AP1030" i="6"/>
  <c r="AK1030" i="6"/>
  <c r="AL1030" i="6"/>
  <c r="AR1030" i="6"/>
  <c r="AM1030" i="6"/>
  <c r="AQ1031" i="6"/>
  <c r="AO1031" i="6"/>
  <c r="AN1031" i="6"/>
  <c r="AP1031" i="6"/>
  <c r="AK1031" i="6"/>
  <c r="AL1031" i="6"/>
  <c r="AR1031" i="6"/>
  <c r="AM1031" i="6"/>
  <c r="AQ1032" i="6"/>
  <c r="AO1032" i="6"/>
  <c r="AN1032" i="6"/>
  <c r="AP1032" i="6"/>
  <c r="AK1032" i="6"/>
  <c r="AL1032" i="6"/>
  <c r="AR1032" i="6"/>
  <c r="AM1032" i="6"/>
  <c r="AQ1033" i="6"/>
  <c r="AO1033" i="6"/>
  <c r="AN1033" i="6"/>
  <c r="AP1033" i="6"/>
  <c r="AK1033" i="6"/>
  <c r="AL1033" i="6"/>
  <c r="AR1033" i="6"/>
  <c r="AM1033" i="6"/>
  <c r="AQ1034" i="6"/>
  <c r="AO1034" i="6"/>
  <c r="AN1034" i="6"/>
  <c r="AP1034" i="6"/>
  <c r="AK1034" i="6"/>
  <c r="AL1034" i="6"/>
  <c r="AR1034" i="6"/>
  <c r="AM1034" i="6"/>
  <c r="AQ1035" i="6"/>
  <c r="AO1035" i="6"/>
  <c r="AN1035" i="6"/>
  <c r="AP1035" i="6"/>
  <c r="AK1035" i="6"/>
  <c r="AL1035" i="6"/>
  <c r="AR1035" i="6"/>
  <c r="AM1035" i="6"/>
  <c r="AQ1036" i="6"/>
  <c r="AO1036" i="6"/>
  <c r="AN1036" i="6"/>
  <c r="AP1036" i="6"/>
  <c r="AK1036" i="6"/>
  <c r="AL1036" i="6"/>
  <c r="AR1036" i="6"/>
  <c r="AM1036" i="6"/>
  <c r="AQ1037" i="6"/>
  <c r="AO1037" i="6"/>
  <c r="AN1037" i="6"/>
  <c r="AP1037" i="6"/>
  <c r="AK1037" i="6"/>
  <c r="AL1037" i="6"/>
  <c r="AR1037" i="6"/>
  <c r="AM1037" i="6"/>
  <c r="AQ1038" i="6"/>
  <c r="AO1038" i="6"/>
  <c r="AN1038" i="6"/>
  <c r="AP1038" i="6"/>
  <c r="AK1038" i="6"/>
  <c r="AL1038" i="6"/>
  <c r="AR1038" i="6"/>
  <c r="AM1038" i="6"/>
  <c r="AQ1039" i="6"/>
  <c r="AO1039" i="6"/>
  <c r="AN1039" i="6"/>
  <c r="AP1039" i="6"/>
  <c r="AK1039" i="6"/>
  <c r="AL1039" i="6"/>
  <c r="AR1039" i="6"/>
  <c r="AM1039" i="6"/>
  <c r="AQ1040" i="6"/>
  <c r="AO1040" i="6"/>
  <c r="AN1040" i="6"/>
  <c r="AP1040" i="6"/>
  <c r="AK1040" i="6"/>
  <c r="AL1040" i="6"/>
  <c r="AR1040" i="6"/>
  <c r="AM1040" i="6"/>
  <c r="AQ1041" i="6"/>
  <c r="AO1041" i="6"/>
  <c r="AN1041" i="6"/>
  <c r="AP1041" i="6"/>
  <c r="AK1041" i="6"/>
  <c r="AL1041" i="6"/>
  <c r="AR1041" i="6"/>
  <c r="AM1041" i="6"/>
  <c r="AQ1042" i="6"/>
  <c r="AO1042" i="6"/>
  <c r="AN1042" i="6"/>
  <c r="AP1042" i="6"/>
  <c r="AK1042" i="6"/>
  <c r="AL1042" i="6"/>
  <c r="AR1042" i="6"/>
  <c r="AM1042" i="6"/>
  <c r="AQ1043" i="6"/>
  <c r="AO1043" i="6"/>
  <c r="AN1043" i="6"/>
  <c r="AP1043" i="6"/>
  <c r="AK1043" i="6"/>
  <c r="AL1043" i="6"/>
  <c r="AR1043" i="6"/>
  <c r="AM1043" i="6"/>
  <c r="AQ1044" i="6"/>
  <c r="AO1044" i="6"/>
  <c r="AN1044" i="6"/>
  <c r="AP1044" i="6"/>
  <c r="AK1044" i="6"/>
  <c r="AL1044" i="6"/>
  <c r="AR1044" i="6"/>
  <c r="AM1044" i="6"/>
  <c r="AQ1045" i="6"/>
  <c r="AO1045" i="6"/>
  <c r="AN1045" i="6"/>
  <c r="AP1045" i="6"/>
  <c r="AK1045" i="6"/>
  <c r="AL1045" i="6"/>
  <c r="AR1045" i="6"/>
  <c r="AM1045" i="6"/>
  <c r="AQ1046" i="6"/>
  <c r="AO1046" i="6"/>
  <c r="AN1046" i="6"/>
  <c r="AP1046" i="6"/>
  <c r="AK1046" i="6"/>
  <c r="AL1046" i="6"/>
  <c r="AR1046" i="6"/>
  <c r="AM1046" i="6"/>
  <c r="AQ1047" i="6"/>
  <c r="AO1047" i="6"/>
  <c r="AN1047" i="6"/>
  <c r="AP1047" i="6"/>
  <c r="AK1047" i="6"/>
  <c r="AL1047" i="6"/>
  <c r="AR1047" i="6"/>
  <c r="AM1047" i="6"/>
  <c r="AQ1048" i="6"/>
  <c r="AO1048" i="6"/>
  <c r="AN1048" i="6"/>
  <c r="AP1048" i="6"/>
  <c r="AK1048" i="6"/>
  <c r="AL1048" i="6"/>
  <c r="AR1048" i="6"/>
  <c r="AM1048" i="6"/>
  <c r="AQ1049" i="6"/>
  <c r="AO1049" i="6"/>
  <c r="AN1049" i="6"/>
  <c r="AP1049" i="6"/>
  <c r="AK1049" i="6"/>
  <c r="AL1049" i="6"/>
  <c r="AR1049" i="6"/>
  <c r="AM1049" i="6"/>
  <c r="AQ1050" i="6"/>
  <c r="AO1050" i="6"/>
  <c r="AN1050" i="6"/>
  <c r="AP1050" i="6"/>
  <c r="AK1050" i="6"/>
  <c r="AL1050" i="6"/>
  <c r="AR1050" i="6"/>
  <c r="AM1050" i="6"/>
  <c r="AQ1051" i="6"/>
  <c r="AO1051" i="6"/>
  <c r="AN1051" i="6"/>
  <c r="AP1051" i="6"/>
  <c r="AK1051" i="6"/>
  <c r="AL1051" i="6"/>
  <c r="AR1051" i="6"/>
  <c r="AM1051" i="6"/>
  <c r="AQ1052" i="6"/>
  <c r="AO1052" i="6"/>
  <c r="AN1052" i="6"/>
  <c r="AP1052" i="6"/>
  <c r="AK1052" i="6"/>
  <c r="AL1052" i="6"/>
  <c r="AR1052" i="6"/>
  <c r="AM1052" i="6"/>
  <c r="AQ1053" i="6"/>
  <c r="AO1053" i="6"/>
  <c r="AN1053" i="6"/>
  <c r="AP1053" i="6"/>
  <c r="AK1053" i="6"/>
  <c r="AL1053" i="6"/>
  <c r="AR1053" i="6"/>
  <c r="AM1053" i="6"/>
  <c r="AQ1054" i="6"/>
  <c r="AO1054" i="6"/>
  <c r="AN1054" i="6"/>
  <c r="AP1054" i="6"/>
  <c r="AK1054" i="6"/>
  <c r="AL1054" i="6"/>
  <c r="AR1054" i="6"/>
  <c r="AM1054" i="6"/>
  <c r="AQ1055" i="6"/>
  <c r="AO1055" i="6"/>
  <c r="AN1055" i="6"/>
  <c r="AP1055" i="6"/>
  <c r="AK1055" i="6"/>
  <c r="AL1055" i="6"/>
  <c r="AR1055" i="6"/>
  <c r="AM1055" i="6"/>
  <c r="AQ1056" i="6"/>
  <c r="AO1056" i="6"/>
  <c r="AN1056" i="6"/>
  <c r="AP1056" i="6"/>
  <c r="AK1056" i="6"/>
  <c r="AL1056" i="6"/>
  <c r="AR1056" i="6"/>
  <c r="AM1056" i="6"/>
  <c r="AQ1057" i="6"/>
  <c r="AO1057" i="6"/>
  <c r="AN1057" i="6"/>
  <c r="AP1057" i="6"/>
  <c r="AK1057" i="6"/>
  <c r="AL1057" i="6"/>
  <c r="AR1057" i="6"/>
  <c r="AM1057" i="6"/>
  <c r="AQ1058" i="6"/>
  <c r="AO1058" i="6"/>
  <c r="AN1058" i="6"/>
  <c r="AP1058" i="6"/>
  <c r="AK1058" i="6"/>
  <c r="AL1058" i="6"/>
  <c r="AR1058" i="6"/>
  <c r="AM1058" i="6"/>
  <c r="AQ1059" i="6"/>
  <c r="AO1059" i="6"/>
  <c r="AN1059" i="6"/>
  <c r="AP1059" i="6"/>
  <c r="AK1059" i="6"/>
  <c r="AL1059" i="6"/>
  <c r="AR1059" i="6"/>
  <c r="AM1059" i="6"/>
  <c r="AQ1060" i="6"/>
  <c r="AO1060" i="6"/>
  <c r="AN1060" i="6"/>
  <c r="AP1060" i="6"/>
  <c r="AK1060" i="6"/>
  <c r="AL1060" i="6"/>
  <c r="AR1060" i="6"/>
  <c r="AM1060" i="6"/>
  <c r="AQ1061" i="6"/>
  <c r="AO1061" i="6"/>
  <c r="AN1061" i="6"/>
  <c r="AP1061" i="6"/>
  <c r="AK1061" i="6"/>
  <c r="AL1061" i="6"/>
  <c r="AR1061" i="6"/>
  <c r="AM1061" i="6"/>
  <c r="AQ1062" i="6"/>
  <c r="AO1062" i="6"/>
  <c r="AN1062" i="6"/>
  <c r="AP1062" i="6"/>
  <c r="AK1062" i="6"/>
  <c r="AL1062" i="6"/>
  <c r="AR1062" i="6"/>
  <c r="AM1062" i="6"/>
  <c r="AQ1063" i="6"/>
  <c r="AO1063" i="6"/>
  <c r="AN1063" i="6"/>
  <c r="AP1063" i="6"/>
  <c r="AK1063" i="6"/>
  <c r="AL1063" i="6"/>
  <c r="AR1063" i="6"/>
  <c r="AM1063" i="6"/>
  <c r="AQ1064" i="6"/>
  <c r="AO1064" i="6"/>
  <c r="AN1064" i="6"/>
  <c r="AP1064" i="6"/>
  <c r="AK1064" i="6"/>
  <c r="AL1064" i="6"/>
  <c r="AR1064" i="6"/>
  <c r="AM1064" i="6"/>
  <c r="AQ1065" i="6"/>
  <c r="AO1065" i="6"/>
  <c r="AN1065" i="6"/>
  <c r="AP1065" i="6"/>
  <c r="AK1065" i="6"/>
  <c r="AL1065" i="6"/>
  <c r="AR1065" i="6"/>
  <c r="AM1065" i="6"/>
  <c r="AQ1066" i="6"/>
  <c r="AO1066" i="6"/>
  <c r="AN1066" i="6"/>
  <c r="AP1066" i="6"/>
  <c r="AK1066" i="6"/>
  <c r="AL1066" i="6"/>
  <c r="AR1066" i="6"/>
  <c r="AM1066" i="6"/>
  <c r="AQ1067" i="6"/>
  <c r="AO1067" i="6"/>
  <c r="AN1067" i="6"/>
  <c r="AP1067" i="6"/>
  <c r="AK1067" i="6"/>
  <c r="AL1067" i="6"/>
  <c r="AR1067" i="6"/>
  <c r="AM1067" i="6"/>
  <c r="AQ1068" i="6"/>
  <c r="AO1068" i="6"/>
  <c r="AN1068" i="6"/>
  <c r="AP1068" i="6"/>
  <c r="AK1068" i="6"/>
  <c r="AL1068" i="6"/>
  <c r="AR1068" i="6"/>
  <c r="AM1068" i="6"/>
  <c r="AQ1069" i="6"/>
  <c r="AO1069" i="6"/>
  <c r="AN1069" i="6"/>
  <c r="AP1069" i="6"/>
  <c r="AK1069" i="6"/>
  <c r="AL1069" i="6"/>
  <c r="AR1069" i="6"/>
  <c r="AM1069" i="6"/>
  <c r="AQ1070" i="6"/>
  <c r="AO1070" i="6"/>
  <c r="AN1070" i="6"/>
  <c r="AP1070" i="6"/>
  <c r="AK1070" i="6"/>
  <c r="AL1070" i="6"/>
  <c r="AR1070" i="6"/>
  <c r="AM1070" i="6"/>
  <c r="AQ1071" i="6"/>
  <c r="AO1071" i="6"/>
  <c r="AN1071" i="6"/>
  <c r="AP1071" i="6"/>
  <c r="AK1071" i="6"/>
  <c r="AL1071" i="6"/>
  <c r="AR1071" i="6"/>
  <c r="AM1071" i="6"/>
  <c r="AQ1072" i="6"/>
  <c r="AO1072" i="6"/>
  <c r="AN1072" i="6"/>
  <c r="AP1072" i="6"/>
  <c r="AK1072" i="6"/>
  <c r="AL1072" i="6"/>
  <c r="AR1072" i="6"/>
  <c r="AM1072" i="6"/>
  <c r="AQ1073" i="6"/>
  <c r="AO1073" i="6"/>
  <c r="AN1073" i="6"/>
  <c r="AP1073" i="6"/>
  <c r="AK1073" i="6"/>
  <c r="AL1073" i="6"/>
  <c r="AR1073" i="6"/>
  <c r="AM1073" i="6"/>
  <c r="AQ1074" i="6"/>
  <c r="AO1074" i="6"/>
  <c r="AN1074" i="6"/>
  <c r="AP1074" i="6"/>
  <c r="AK1074" i="6"/>
  <c r="AL1074" i="6"/>
  <c r="AR1074" i="6"/>
  <c r="AM1074" i="6"/>
  <c r="AQ1075" i="6"/>
  <c r="AO1075" i="6"/>
  <c r="AN1075" i="6"/>
  <c r="AP1075" i="6"/>
  <c r="AK1075" i="6"/>
  <c r="AL1075" i="6"/>
  <c r="AR1075" i="6"/>
  <c r="AM1075" i="6"/>
  <c r="AQ1076" i="6"/>
  <c r="AO1076" i="6"/>
  <c r="AN1076" i="6"/>
  <c r="AP1076" i="6"/>
  <c r="AK1076" i="6"/>
  <c r="AL1076" i="6"/>
  <c r="AR1076" i="6"/>
  <c r="AM1076" i="6"/>
  <c r="AQ1077" i="6"/>
  <c r="AO1077" i="6"/>
  <c r="AN1077" i="6"/>
  <c r="AP1077" i="6"/>
  <c r="AK1077" i="6"/>
  <c r="AL1077" i="6"/>
  <c r="AR1077" i="6"/>
  <c r="AM1077" i="6"/>
  <c r="AQ1078" i="6"/>
  <c r="AO1078" i="6"/>
  <c r="AN1078" i="6"/>
  <c r="AP1078" i="6"/>
  <c r="AK1078" i="6"/>
  <c r="AL1078" i="6"/>
  <c r="AR1078" i="6"/>
  <c r="AM1078" i="6"/>
  <c r="AQ1079" i="6"/>
  <c r="AO1079" i="6"/>
  <c r="AN1079" i="6"/>
  <c r="AP1079" i="6"/>
  <c r="AK1079" i="6"/>
  <c r="AL1079" i="6"/>
  <c r="AR1079" i="6"/>
  <c r="AM1079" i="6"/>
  <c r="AQ1080" i="6"/>
  <c r="AO1080" i="6"/>
  <c r="AN1080" i="6"/>
  <c r="AP1080" i="6"/>
  <c r="AK1080" i="6"/>
  <c r="AL1080" i="6"/>
  <c r="AR1080" i="6"/>
  <c r="AM1080" i="6"/>
  <c r="AQ1081" i="6"/>
  <c r="AO1081" i="6"/>
  <c r="AN1081" i="6"/>
  <c r="AP1081" i="6"/>
  <c r="AK1081" i="6"/>
  <c r="AL1081" i="6"/>
  <c r="AR1081" i="6"/>
  <c r="AM1081" i="6"/>
  <c r="AQ1082" i="6"/>
  <c r="AO1082" i="6"/>
  <c r="AN1082" i="6"/>
  <c r="AP1082" i="6"/>
  <c r="AK1082" i="6"/>
  <c r="AL1082" i="6"/>
  <c r="AR1082" i="6"/>
  <c r="AM1082" i="6"/>
  <c r="AQ1083" i="6"/>
  <c r="AO1083" i="6"/>
  <c r="AN1083" i="6"/>
  <c r="AP1083" i="6"/>
  <c r="AK1083" i="6"/>
  <c r="AL1083" i="6"/>
  <c r="AR1083" i="6"/>
  <c r="AM1083" i="6"/>
  <c r="AQ1084" i="6"/>
  <c r="AO1084" i="6"/>
  <c r="AN1084" i="6"/>
  <c r="AP1084" i="6"/>
  <c r="AK1084" i="6"/>
  <c r="AL1084" i="6"/>
  <c r="AR1084" i="6"/>
  <c r="AM1084" i="6"/>
  <c r="AQ1085" i="6"/>
  <c r="AO1085" i="6"/>
  <c r="AN1085" i="6"/>
  <c r="AP1085" i="6"/>
  <c r="AK1085" i="6"/>
  <c r="AL1085" i="6"/>
  <c r="AR1085" i="6"/>
  <c r="AM1085" i="6"/>
  <c r="AQ1086" i="6"/>
  <c r="AO1086" i="6"/>
  <c r="AN1086" i="6"/>
  <c r="AP1086" i="6"/>
  <c r="AK1086" i="6"/>
  <c r="AL1086" i="6"/>
  <c r="AR1086" i="6"/>
  <c r="AM1086" i="6"/>
  <c r="AQ1087" i="6"/>
  <c r="AO1087" i="6"/>
  <c r="AN1087" i="6"/>
  <c r="AP1087" i="6"/>
  <c r="AK1087" i="6"/>
  <c r="AL1087" i="6"/>
  <c r="AR1087" i="6"/>
  <c r="AM1087" i="6"/>
  <c r="AQ1088" i="6"/>
  <c r="AO1088" i="6"/>
  <c r="AN1088" i="6"/>
  <c r="AP1088" i="6"/>
  <c r="AK1088" i="6"/>
  <c r="AL1088" i="6"/>
  <c r="AR1088" i="6"/>
  <c r="AM1088" i="6"/>
  <c r="AQ1089" i="6"/>
  <c r="AO1089" i="6"/>
  <c r="AN1089" i="6"/>
  <c r="AP1089" i="6"/>
  <c r="AK1089" i="6"/>
  <c r="AL1089" i="6"/>
  <c r="AR1089" i="6"/>
  <c r="AM1089" i="6"/>
  <c r="AQ1090" i="6"/>
  <c r="AO1090" i="6"/>
  <c r="AN1090" i="6"/>
  <c r="AP1090" i="6"/>
  <c r="AK1090" i="6"/>
  <c r="AL1090" i="6"/>
  <c r="AR1090" i="6"/>
  <c r="AM1090" i="6"/>
  <c r="AQ1091" i="6"/>
  <c r="AO1091" i="6"/>
  <c r="AN1091" i="6"/>
  <c r="AP1091" i="6"/>
  <c r="AK1091" i="6"/>
  <c r="AL1091" i="6"/>
  <c r="AR1091" i="6"/>
  <c r="AM1091" i="6"/>
  <c r="AQ1092" i="6"/>
  <c r="AO1092" i="6"/>
  <c r="AN1092" i="6"/>
  <c r="AP1092" i="6"/>
  <c r="AK1092" i="6"/>
  <c r="AL1092" i="6"/>
  <c r="AR1092" i="6"/>
  <c r="AM1092" i="6"/>
  <c r="AQ1093" i="6"/>
  <c r="AO1093" i="6"/>
  <c r="AN1093" i="6"/>
  <c r="AP1093" i="6"/>
  <c r="AK1093" i="6"/>
  <c r="AL1093" i="6"/>
  <c r="AR1093" i="6"/>
  <c r="AM1093" i="6"/>
  <c r="AQ1094" i="6"/>
  <c r="AO1094" i="6"/>
  <c r="AN1094" i="6"/>
  <c r="AP1094" i="6"/>
  <c r="AK1094" i="6"/>
  <c r="AL1094" i="6"/>
  <c r="AR1094" i="6"/>
  <c r="AM1094" i="6"/>
  <c r="AQ1095" i="6"/>
  <c r="AO1095" i="6"/>
  <c r="AN1095" i="6"/>
  <c r="AP1095" i="6"/>
  <c r="AK1095" i="6"/>
  <c r="AL1095" i="6"/>
  <c r="AR1095" i="6"/>
  <c r="AM1095" i="6"/>
  <c r="AQ1096" i="6"/>
  <c r="AO1096" i="6"/>
  <c r="AN1096" i="6"/>
  <c r="AP1096" i="6"/>
  <c r="AK1096" i="6"/>
  <c r="AL1096" i="6"/>
  <c r="AR1096" i="6"/>
  <c r="AM1096" i="6"/>
  <c r="AQ1097" i="6"/>
  <c r="AO1097" i="6"/>
  <c r="AN1097" i="6"/>
  <c r="AP1097" i="6"/>
  <c r="AK1097" i="6"/>
  <c r="AL1097" i="6"/>
  <c r="AR1097" i="6"/>
  <c r="AM1097" i="6"/>
  <c r="AQ1098" i="6"/>
  <c r="AO1098" i="6"/>
  <c r="AN1098" i="6"/>
  <c r="AP1098" i="6"/>
  <c r="AK1098" i="6"/>
  <c r="AL1098" i="6"/>
  <c r="AR1098" i="6"/>
  <c r="AM1098" i="6"/>
  <c r="AQ1099" i="6"/>
  <c r="AO1099" i="6"/>
  <c r="AN1099" i="6"/>
  <c r="AP1099" i="6"/>
  <c r="AK1099" i="6"/>
  <c r="AL1099" i="6"/>
  <c r="AR1099" i="6"/>
  <c r="AM1099" i="6"/>
  <c r="AQ1100" i="6"/>
  <c r="AO1100" i="6"/>
  <c r="AN1100" i="6"/>
  <c r="AP1100" i="6"/>
  <c r="AK1100" i="6"/>
  <c r="AL1100" i="6"/>
  <c r="AR1100" i="6"/>
  <c r="AM1100" i="6"/>
  <c r="AQ1101" i="6"/>
  <c r="AO1101" i="6"/>
  <c r="AN1101" i="6"/>
  <c r="AP1101" i="6"/>
  <c r="AK1101" i="6"/>
  <c r="AL1101" i="6"/>
  <c r="AR1101" i="6"/>
  <c r="AM1101" i="6"/>
  <c r="AQ1102" i="6"/>
  <c r="AO1102" i="6"/>
  <c r="AN1102" i="6"/>
  <c r="AP1102" i="6"/>
  <c r="AK1102" i="6"/>
  <c r="AL1102" i="6"/>
  <c r="AR1102" i="6"/>
  <c r="AM1102" i="6"/>
  <c r="AQ1103" i="6"/>
  <c r="AO1103" i="6"/>
  <c r="AN1103" i="6"/>
  <c r="AP1103" i="6"/>
  <c r="AK1103" i="6"/>
  <c r="AL1103" i="6"/>
  <c r="AR1103" i="6"/>
  <c r="AM1103" i="6"/>
  <c r="AQ1104" i="6"/>
  <c r="AO1104" i="6"/>
  <c r="AN1104" i="6"/>
  <c r="AP1104" i="6"/>
  <c r="AK1104" i="6"/>
  <c r="AL1104" i="6"/>
  <c r="AR1104" i="6"/>
  <c r="AM1104" i="6"/>
  <c r="AQ1105" i="6"/>
  <c r="AO1105" i="6"/>
  <c r="AN1105" i="6"/>
  <c r="AP1105" i="6"/>
  <c r="AK1105" i="6"/>
  <c r="AL1105" i="6"/>
  <c r="AR1105" i="6"/>
  <c r="AM1105" i="6"/>
  <c r="AQ1106" i="6"/>
  <c r="AO1106" i="6"/>
  <c r="AN1106" i="6"/>
  <c r="AP1106" i="6"/>
  <c r="AK1106" i="6"/>
  <c r="AL1106" i="6"/>
  <c r="AR1106" i="6"/>
  <c r="AM1106" i="6"/>
  <c r="AQ1107" i="6"/>
  <c r="AO1107" i="6"/>
  <c r="AN1107" i="6"/>
  <c r="AP1107" i="6"/>
  <c r="AK1107" i="6"/>
  <c r="AL1107" i="6"/>
  <c r="AR1107" i="6"/>
  <c r="AM1107" i="6"/>
  <c r="AQ1108" i="6"/>
  <c r="AO1108" i="6"/>
  <c r="AN1108" i="6"/>
  <c r="AP1108" i="6"/>
  <c r="AK1108" i="6"/>
  <c r="AL1108" i="6"/>
  <c r="AR1108" i="6"/>
  <c r="AM1108" i="6"/>
  <c r="AQ1109" i="6"/>
  <c r="AO1109" i="6"/>
  <c r="AN1109" i="6"/>
  <c r="AP1109" i="6"/>
  <c r="AK1109" i="6"/>
  <c r="AL1109" i="6"/>
  <c r="AR1109" i="6"/>
  <c r="AM1109" i="6"/>
  <c r="AQ1110" i="6"/>
  <c r="AO1110" i="6"/>
  <c r="AN1110" i="6"/>
  <c r="AP1110" i="6"/>
  <c r="AK1110" i="6"/>
  <c r="AL1110" i="6"/>
  <c r="AR1110" i="6"/>
  <c r="AM1110" i="6"/>
  <c r="AQ1111" i="6"/>
  <c r="AO1111" i="6"/>
  <c r="AN1111" i="6"/>
  <c r="AP1111" i="6"/>
  <c r="AK1111" i="6"/>
  <c r="AL1111" i="6"/>
  <c r="AR1111" i="6"/>
  <c r="AM1111" i="6"/>
  <c r="AQ1112" i="6"/>
  <c r="AO1112" i="6"/>
  <c r="AN1112" i="6"/>
  <c r="AP1112" i="6"/>
  <c r="AK1112" i="6"/>
  <c r="AL1112" i="6"/>
  <c r="AR1112" i="6"/>
  <c r="AM1112" i="6"/>
  <c r="AQ1113" i="6"/>
  <c r="AO1113" i="6"/>
  <c r="AN1113" i="6"/>
  <c r="AP1113" i="6"/>
  <c r="AK1113" i="6"/>
  <c r="AL1113" i="6"/>
  <c r="AR1113" i="6"/>
  <c r="AM1113" i="6"/>
  <c r="AQ1114" i="6"/>
  <c r="AO1114" i="6"/>
  <c r="AN1114" i="6"/>
  <c r="AP1114" i="6"/>
  <c r="AK1114" i="6"/>
  <c r="AL1114" i="6"/>
  <c r="AR1114" i="6"/>
  <c r="AM1114" i="6"/>
  <c r="AQ1115" i="6"/>
  <c r="AO1115" i="6"/>
  <c r="AN1115" i="6"/>
  <c r="AP1115" i="6"/>
  <c r="AK1115" i="6"/>
  <c r="AL1115" i="6"/>
  <c r="AR1115" i="6"/>
  <c r="AM1115" i="6"/>
  <c r="AQ1116" i="6"/>
  <c r="AO1116" i="6"/>
  <c r="AN1116" i="6"/>
  <c r="AP1116" i="6"/>
  <c r="AK1116" i="6"/>
  <c r="AL1116" i="6"/>
  <c r="AR1116" i="6"/>
  <c r="AM1116" i="6"/>
  <c r="AQ1117" i="6"/>
  <c r="AO1117" i="6"/>
  <c r="AN1117" i="6"/>
  <c r="AP1117" i="6"/>
  <c r="AK1117" i="6"/>
  <c r="AL1117" i="6"/>
  <c r="AR1117" i="6"/>
  <c r="AM1117" i="6"/>
  <c r="AQ1118" i="6"/>
  <c r="AO1118" i="6"/>
  <c r="AN1118" i="6"/>
  <c r="AP1118" i="6"/>
  <c r="AK1118" i="6"/>
  <c r="AL1118" i="6"/>
  <c r="AR1118" i="6"/>
  <c r="AM1118" i="6"/>
  <c r="AQ1119" i="6"/>
  <c r="AO1119" i="6"/>
  <c r="AN1119" i="6"/>
  <c r="AP1119" i="6"/>
  <c r="AK1119" i="6"/>
  <c r="AL1119" i="6"/>
  <c r="AR1119" i="6"/>
  <c r="AM1119" i="6"/>
  <c r="AQ1120" i="6"/>
  <c r="AO1120" i="6"/>
  <c r="AN1120" i="6"/>
  <c r="AP1120" i="6"/>
  <c r="AK1120" i="6"/>
  <c r="AL1120" i="6"/>
  <c r="AR1120" i="6"/>
  <c r="AM1120" i="6"/>
  <c r="AQ1121" i="6"/>
  <c r="AO1121" i="6"/>
  <c r="AN1121" i="6"/>
  <c r="AP1121" i="6"/>
  <c r="AK1121" i="6"/>
  <c r="AL1121" i="6"/>
  <c r="AR1121" i="6"/>
  <c r="AM1121" i="6"/>
  <c r="AQ1122" i="6"/>
  <c r="AO1122" i="6"/>
  <c r="AN1122" i="6"/>
  <c r="AP1122" i="6"/>
  <c r="AK1122" i="6"/>
  <c r="AL1122" i="6"/>
  <c r="AR1122" i="6"/>
  <c r="AM1122" i="6"/>
  <c r="AQ1123" i="6"/>
  <c r="AO1123" i="6"/>
  <c r="AN1123" i="6"/>
  <c r="AP1123" i="6"/>
  <c r="AK1123" i="6"/>
  <c r="AL1123" i="6"/>
  <c r="AR1123" i="6"/>
  <c r="AM1123" i="6"/>
  <c r="AQ1124" i="6"/>
  <c r="AO1124" i="6"/>
  <c r="AN1124" i="6"/>
  <c r="AP1124" i="6"/>
  <c r="AK1124" i="6"/>
  <c r="AL1124" i="6"/>
  <c r="AR1124" i="6"/>
  <c r="AM1124" i="6"/>
  <c r="AQ1125" i="6"/>
  <c r="AO1125" i="6"/>
  <c r="AN1125" i="6"/>
  <c r="AP1125" i="6"/>
  <c r="AK1125" i="6"/>
  <c r="AL1125" i="6"/>
  <c r="AR1125" i="6"/>
  <c r="AM1125" i="6"/>
  <c r="AQ1126" i="6"/>
  <c r="AO1126" i="6"/>
  <c r="AN1126" i="6"/>
  <c r="AP1126" i="6"/>
  <c r="AK1126" i="6"/>
  <c r="AL1126" i="6"/>
  <c r="AR1126" i="6"/>
  <c r="AM1126" i="6"/>
  <c r="AQ1127" i="6"/>
  <c r="AO1127" i="6"/>
  <c r="AN1127" i="6"/>
  <c r="AP1127" i="6"/>
  <c r="AK1127" i="6"/>
  <c r="AL1127" i="6"/>
  <c r="AR1127" i="6"/>
  <c r="AM1127" i="6"/>
  <c r="AQ1128" i="6"/>
  <c r="AO1128" i="6"/>
  <c r="AN1128" i="6"/>
  <c r="AP1128" i="6"/>
  <c r="AK1128" i="6"/>
  <c r="AL1128" i="6"/>
  <c r="AR1128" i="6"/>
  <c r="AM1128" i="6"/>
  <c r="AQ1129" i="6"/>
  <c r="AO1129" i="6"/>
  <c r="AN1129" i="6"/>
  <c r="AP1129" i="6"/>
  <c r="AK1129" i="6"/>
  <c r="AL1129" i="6"/>
  <c r="AR1129" i="6"/>
  <c r="AM1129" i="6"/>
  <c r="AQ1130" i="6"/>
  <c r="AO1130" i="6"/>
  <c r="AN1130" i="6"/>
  <c r="AP1130" i="6"/>
  <c r="AK1130" i="6"/>
  <c r="AL1130" i="6"/>
  <c r="AR1130" i="6"/>
  <c r="AM1130" i="6"/>
  <c r="AQ1131" i="6"/>
  <c r="AO1131" i="6"/>
  <c r="AN1131" i="6"/>
  <c r="AP1131" i="6"/>
  <c r="AK1131" i="6"/>
  <c r="AL1131" i="6"/>
  <c r="AR1131" i="6"/>
  <c r="AM1131" i="6"/>
  <c r="AQ1132" i="6"/>
  <c r="AO1132" i="6"/>
  <c r="AN1132" i="6"/>
  <c r="AP1132" i="6"/>
  <c r="AK1132" i="6"/>
  <c r="AL1132" i="6"/>
  <c r="AR1132" i="6"/>
  <c r="AM1132" i="6"/>
  <c r="AQ1133" i="6"/>
  <c r="AO1133" i="6"/>
  <c r="AN1133" i="6"/>
  <c r="AP1133" i="6"/>
  <c r="AK1133" i="6"/>
  <c r="AL1133" i="6"/>
  <c r="AR1133" i="6"/>
  <c r="AM1133" i="6"/>
  <c r="AQ1134" i="6"/>
  <c r="AO1134" i="6"/>
  <c r="AN1134" i="6"/>
  <c r="AP1134" i="6"/>
  <c r="AK1134" i="6"/>
  <c r="AL1134" i="6"/>
  <c r="AR1134" i="6"/>
  <c r="AM1134" i="6"/>
  <c r="AQ1135" i="6"/>
  <c r="AO1135" i="6"/>
  <c r="AN1135" i="6"/>
  <c r="AP1135" i="6"/>
  <c r="AK1135" i="6"/>
  <c r="AL1135" i="6"/>
  <c r="AR1135" i="6"/>
  <c r="AM1135" i="6"/>
  <c r="AQ1136" i="6"/>
  <c r="AO1136" i="6"/>
  <c r="AN1136" i="6"/>
  <c r="AP1136" i="6"/>
  <c r="AK1136" i="6"/>
  <c r="AL1136" i="6"/>
  <c r="AR1136" i="6"/>
  <c r="AM1136" i="6"/>
  <c r="AQ1137" i="6"/>
  <c r="AO1137" i="6"/>
  <c r="AN1137" i="6"/>
  <c r="AP1137" i="6"/>
  <c r="AK1137" i="6"/>
  <c r="AL1137" i="6"/>
  <c r="AR1137" i="6"/>
  <c r="AM1137" i="6"/>
  <c r="AQ1138" i="6"/>
  <c r="AO1138" i="6"/>
  <c r="AN1138" i="6"/>
  <c r="AP1138" i="6"/>
  <c r="AK1138" i="6"/>
  <c r="AL1138" i="6"/>
  <c r="AR1138" i="6"/>
  <c r="AM1138" i="6"/>
  <c r="AQ1139" i="6"/>
  <c r="AO1139" i="6"/>
  <c r="AN1139" i="6"/>
  <c r="AP1139" i="6"/>
  <c r="AK1139" i="6"/>
  <c r="AL1139" i="6"/>
  <c r="AR1139" i="6"/>
  <c r="AM1139" i="6"/>
  <c r="AQ1140" i="6"/>
  <c r="AO1140" i="6"/>
  <c r="AN1140" i="6"/>
  <c r="AP1140" i="6"/>
  <c r="AK1140" i="6"/>
  <c r="AL1140" i="6"/>
  <c r="AR1140" i="6"/>
  <c r="AM1140" i="6"/>
  <c r="AQ1141" i="6"/>
  <c r="AO1141" i="6"/>
  <c r="AN1141" i="6"/>
  <c r="AP1141" i="6"/>
  <c r="AK1141" i="6"/>
  <c r="AL1141" i="6"/>
  <c r="AR1141" i="6"/>
  <c r="AM1141" i="6"/>
  <c r="AQ1142" i="6"/>
  <c r="AO1142" i="6"/>
  <c r="AN1142" i="6"/>
  <c r="AP1142" i="6"/>
  <c r="AK1142" i="6"/>
  <c r="AL1142" i="6"/>
  <c r="AR1142" i="6"/>
  <c r="AM1142" i="6"/>
  <c r="AQ1143" i="6"/>
  <c r="AO1143" i="6"/>
  <c r="AN1143" i="6"/>
  <c r="AP1143" i="6"/>
  <c r="AK1143" i="6"/>
  <c r="AL1143" i="6"/>
  <c r="AR1143" i="6"/>
  <c r="AM1143" i="6"/>
  <c r="AQ1144" i="6"/>
  <c r="AO1144" i="6"/>
  <c r="AN1144" i="6"/>
  <c r="AP1144" i="6"/>
  <c r="AK1144" i="6"/>
  <c r="AL1144" i="6"/>
  <c r="AR1144" i="6"/>
  <c r="AM1144" i="6"/>
  <c r="AQ1145" i="6"/>
  <c r="AO1145" i="6"/>
  <c r="AN1145" i="6"/>
  <c r="AP1145" i="6"/>
  <c r="AK1145" i="6"/>
  <c r="AL1145" i="6"/>
  <c r="AR1145" i="6"/>
  <c r="AM1145" i="6"/>
  <c r="AQ1146" i="6"/>
  <c r="AO1146" i="6"/>
  <c r="AN1146" i="6"/>
  <c r="AP1146" i="6"/>
  <c r="AK1146" i="6"/>
  <c r="AL1146" i="6"/>
  <c r="AR1146" i="6"/>
  <c r="AM1146" i="6"/>
  <c r="AQ1147" i="6"/>
  <c r="AO1147" i="6"/>
  <c r="AN1147" i="6"/>
  <c r="AP1147" i="6"/>
  <c r="AK1147" i="6"/>
  <c r="AL1147" i="6"/>
  <c r="AR1147" i="6"/>
  <c r="AM1147" i="6"/>
  <c r="AQ1148" i="6"/>
  <c r="AO1148" i="6"/>
  <c r="AN1148" i="6"/>
  <c r="AP1148" i="6"/>
  <c r="AK1148" i="6"/>
  <c r="AL1148" i="6"/>
  <c r="AR1148" i="6"/>
  <c r="AM1148" i="6"/>
  <c r="AQ1149" i="6"/>
  <c r="AO1149" i="6"/>
  <c r="AN1149" i="6"/>
  <c r="AP1149" i="6"/>
  <c r="AK1149" i="6"/>
  <c r="AL1149" i="6"/>
  <c r="AR1149" i="6"/>
  <c r="AM1149" i="6"/>
  <c r="AQ1150" i="6"/>
  <c r="AO1150" i="6"/>
  <c r="AN1150" i="6"/>
  <c r="AP1150" i="6"/>
  <c r="AK1150" i="6"/>
  <c r="AL1150" i="6"/>
  <c r="AR1150" i="6"/>
  <c r="AM1150" i="6"/>
  <c r="AQ1151" i="6"/>
  <c r="AO1151" i="6"/>
  <c r="AN1151" i="6"/>
  <c r="AP1151" i="6"/>
  <c r="AK1151" i="6"/>
  <c r="AL1151" i="6"/>
  <c r="AR1151" i="6"/>
  <c r="AM1151" i="6"/>
  <c r="AQ1152" i="6"/>
  <c r="AO1152" i="6"/>
  <c r="AN1152" i="6"/>
  <c r="AP1152" i="6"/>
  <c r="AK1152" i="6"/>
  <c r="AL1152" i="6"/>
  <c r="AR1152" i="6"/>
  <c r="AM1152" i="6"/>
  <c r="AQ1153" i="6"/>
  <c r="AO1153" i="6"/>
  <c r="AN1153" i="6"/>
  <c r="AP1153" i="6"/>
  <c r="AK1153" i="6"/>
  <c r="AL1153" i="6"/>
  <c r="AR1153" i="6"/>
  <c r="AM1153" i="6"/>
  <c r="AQ1154" i="6"/>
  <c r="AO1154" i="6"/>
  <c r="AN1154" i="6"/>
  <c r="AP1154" i="6"/>
  <c r="AK1154" i="6"/>
  <c r="AL1154" i="6"/>
  <c r="AR1154" i="6"/>
  <c r="AM1154" i="6"/>
  <c r="AQ1155" i="6"/>
  <c r="AO1155" i="6"/>
  <c r="AN1155" i="6"/>
  <c r="AP1155" i="6"/>
  <c r="AK1155" i="6"/>
  <c r="AL1155" i="6"/>
  <c r="AR1155" i="6"/>
  <c r="AM1155" i="6"/>
  <c r="AQ1156" i="6"/>
  <c r="AO1156" i="6"/>
  <c r="AN1156" i="6"/>
  <c r="AP1156" i="6"/>
  <c r="AK1156" i="6"/>
  <c r="AL1156" i="6"/>
  <c r="AR1156" i="6"/>
  <c r="AM1156" i="6"/>
  <c r="AQ1157" i="6"/>
  <c r="AO1157" i="6"/>
  <c r="AN1157" i="6"/>
  <c r="AP1157" i="6"/>
  <c r="AK1157" i="6"/>
  <c r="AL1157" i="6"/>
  <c r="AR1157" i="6"/>
  <c r="AM1157" i="6"/>
  <c r="AQ1158" i="6"/>
  <c r="AO1158" i="6"/>
  <c r="AN1158" i="6"/>
  <c r="AP1158" i="6"/>
  <c r="AK1158" i="6"/>
  <c r="AL1158" i="6"/>
  <c r="AR1158" i="6"/>
  <c r="AM1158" i="6"/>
  <c r="AQ1159" i="6"/>
  <c r="AO1159" i="6"/>
  <c r="AN1159" i="6"/>
  <c r="AP1159" i="6"/>
  <c r="AK1159" i="6"/>
  <c r="AL1159" i="6"/>
  <c r="AR1159" i="6"/>
  <c r="AM1159" i="6"/>
  <c r="AQ1160" i="6"/>
  <c r="AO1160" i="6"/>
  <c r="AN1160" i="6"/>
  <c r="AP1160" i="6"/>
  <c r="AK1160" i="6"/>
  <c r="AL1160" i="6"/>
  <c r="AR1160" i="6"/>
  <c r="AM1160" i="6"/>
  <c r="AQ1161" i="6"/>
  <c r="AO1161" i="6"/>
  <c r="AN1161" i="6"/>
  <c r="AP1161" i="6"/>
  <c r="AK1161" i="6"/>
  <c r="AL1161" i="6"/>
  <c r="AR1161" i="6"/>
  <c r="AM1161" i="6"/>
  <c r="AQ1162" i="6"/>
  <c r="AO1162" i="6"/>
  <c r="AN1162" i="6"/>
  <c r="AP1162" i="6"/>
  <c r="AK1162" i="6"/>
  <c r="AL1162" i="6"/>
  <c r="AR1162" i="6"/>
  <c r="AM1162" i="6"/>
  <c r="AQ1163" i="6"/>
  <c r="AO1163" i="6"/>
  <c r="AN1163" i="6"/>
  <c r="AP1163" i="6"/>
  <c r="AK1163" i="6"/>
  <c r="AL1163" i="6"/>
  <c r="AR1163" i="6"/>
  <c r="AM1163" i="6"/>
  <c r="AQ1164" i="6"/>
  <c r="AO1164" i="6"/>
  <c r="AN1164" i="6"/>
  <c r="AP1164" i="6"/>
  <c r="AK1164" i="6"/>
  <c r="AL1164" i="6"/>
  <c r="AR1164" i="6"/>
  <c r="AM1164" i="6"/>
  <c r="AQ1165" i="6"/>
  <c r="AO1165" i="6"/>
  <c r="AN1165" i="6"/>
  <c r="AP1165" i="6"/>
  <c r="AK1165" i="6"/>
  <c r="AL1165" i="6"/>
  <c r="AR1165" i="6"/>
  <c r="AM1165" i="6"/>
  <c r="AQ1166" i="6"/>
  <c r="AO1166" i="6"/>
  <c r="AN1166" i="6"/>
  <c r="AP1166" i="6"/>
  <c r="AK1166" i="6"/>
  <c r="AL1166" i="6"/>
  <c r="AR1166" i="6"/>
  <c r="AM1166" i="6"/>
  <c r="AQ1167" i="6"/>
  <c r="AO1167" i="6"/>
  <c r="AN1167" i="6"/>
  <c r="AP1167" i="6"/>
  <c r="AK1167" i="6"/>
  <c r="AL1167" i="6"/>
  <c r="AR1167" i="6"/>
  <c r="AM1167" i="6"/>
  <c r="AQ1168" i="6"/>
  <c r="AO1168" i="6"/>
  <c r="AN1168" i="6"/>
  <c r="AP1168" i="6"/>
  <c r="AK1168" i="6"/>
  <c r="AL1168" i="6"/>
  <c r="AR1168" i="6"/>
  <c r="AM1168" i="6"/>
  <c r="AQ1169" i="6"/>
  <c r="AO1169" i="6"/>
  <c r="AN1169" i="6"/>
  <c r="AP1169" i="6"/>
  <c r="AK1169" i="6"/>
  <c r="AL1169" i="6"/>
  <c r="AR1169" i="6"/>
  <c r="AM1169" i="6"/>
  <c r="AQ1170" i="6"/>
  <c r="AO1170" i="6"/>
  <c r="AN1170" i="6"/>
  <c r="AP1170" i="6"/>
  <c r="AK1170" i="6"/>
  <c r="AL1170" i="6"/>
  <c r="AR1170" i="6"/>
  <c r="AM1170" i="6"/>
  <c r="AQ1171" i="6"/>
  <c r="AO1171" i="6"/>
  <c r="AN1171" i="6"/>
  <c r="AP1171" i="6"/>
  <c r="AK1171" i="6"/>
  <c r="AL1171" i="6"/>
  <c r="AR1171" i="6"/>
  <c r="AM1171" i="6"/>
  <c r="AQ1172" i="6"/>
  <c r="AO1172" i="6"/>
  <c r="AN1172" i="6"/>
  <c r="AP1172" i="6"/>
  <c r="AK1172" i="6"/>
  <c r="AL1172" i="6"/>
  <c r="AR1172" i="6"/>
  <c r="AM1172" i="6"/>
  <c r="AQ1173" i="6"/>
  <c r="AO1173" i="6"/>
  <c r="AN1173" i="6"/>
  <c r="AP1173" i="6"/>
  <c r="AK1173" i="6"/>
  <c r="AL1173" i="6"/>
  <c r="AR1173" i="6"/>
  <c r="AM1173" i="6"/>
  <c r="AQ1174" i="6"/>
  <c r="AO1174" i="6"/>
  <c r="AN1174" i="6"/>
  <c r="AP1174" i="6"/>
  <c r="AK1174" i="6"/>
  <c r="AL1174" i="6"/>
  <c r="AR1174" i="6"/>
  <c r="AM1174" i="6"/>
  <c r="AQ1175" i="6"/>
  <c r="AO1175" i="6"/>
  <c r="AN1175" i="6"/>
  <c r="AP1175" i="6"/>
  <c r="AK1175" i="6"/>
  <c r="AL1175" i="6"/>
  <c r="AR1175" i="6"/>
  <c r="AM1175" i="6"/>
  <c r="AQ1176" i="6"/>
  <c r="AO1176" i="6"/>
  <c r="AN1176" i="6"/>
  <c r="AP1176" i="6"/>
  <c r="AK1176" i="6"/>
  <c r="AL1176" i="6"/>
  <c r="AR1176" i="6"/>
  <c r="AM1176" i="6"/>
  <c r="AQ1177" i="6"/>
  <c r="AO1177" i="6"/>
  <c r="AN1177" i="6"/>
  <c r="AP1177" i="6"/>
  <c r="AK1177" i="6"/>
  <c r="AL1177" i="6"/>
  <c r="AR1177" i="6"/>
  <c r="AM1177" i="6"/>
  <c r="AQ1178" i="6"/>
  <c r="AO1178" i="6"/>
  <c r="AN1178" i="6"/>
  <c r="AP1178" i="6"/>
  <c r="AK1178" i="6"/>
  <c r="AL1178" i="6"/>
  <c r="AR1178" i="6"/>
  <c r="AM1178" i="6"/>
  <c r="AQ1179" i="6"/>
  <c r="AO1179" i="6"/>
  <c r="AN1179" i="6"/>
  <c r="AP1179" i="6"/>
  <c r="AK1179" i="6"/>
  <c r="AL1179" i="6"/>
  <c r="AR1179" i="6"/>
  <c r="AM1179" i="6"/>
  <c r="AQ1180" i="6"/>
  <c r="AO1180" i="6"/>
  <c r="AN1180" i="6"/>
  <c r="AP1180" i="6"/>
  <c r="AK1180" i="6"/>
  <c r="AL1180" i="6"/>
  <c r="AR1180" i="6"/>
  <c r="AM1180" i="6"/>
  <c r="AQ1181" i="6"/>
  <c r="AO1181" i="6"/>
  <c r="AN1181" i="6"/>
  <c r="AP1181" i="6"/>
  <c r="AK1181" i="6"/>
  <c r="AL1181" i="6"/>
  <c r="AR1181" i="6"/>
  <c r="AM1181" i="6"/>
  <c r="AQ1182" i="6"/>
  <c r="AO1182" i="6"/>
  <c r="AN1182" i="6"/>
  <c r="AP1182" i="6"/>
  <c r="AK1182" i="6"/>
  <c r="AL1182" i="6"/>
  <c r="AR1182" i="6"/>
  <c r="AM1182" i="6"/>
  <c r="AQ1183" i="6"/>
  <c r="AO1183" i="6"/>
  <c r="AN1183" i="6"/>
  <c r="AP1183" i="6"/>
  <c r="AK1183" i="6"/>
  <c r="AL1183" i="6"/>
  <c r="AR1183" i="6"/>
  <c r="AM1183" i="6"/>
  <c r="AQ1184" i="6"/>
  <c r="AO1184" i="6"/>
  <c r="AN1184" i="6"/>
  <c r="AP1184" i="6"/>
  <c r="AK1184" i="6"/>
  <c r="AL1184" i="6"/>
  <c r="AR1184" i="6"/>
  <c r="AM1184" i="6"/>
  <c r="AQ1185" i="6"/>
  <c r="AO1185" i="6"/>
  <c r="AN1185" i="6"/>
  <c r="AP1185" i="6"/>
  <c r="AK1185" i="6"/>
  <c r="AL1185" i="6"/>
  <c r="AR1185" i="6"/>
  <c r="AM1185" i="6"/>
  <c r="AQ1186" i="6"/>
  <c r="AO1186" i="6"/>
  <c r="AN1186" i="6"/>
  <c r="AP1186" i="6"/>
  <c r="AK1186" i="6"/>
  <c r="AL1186" i="6"/>
  <c r="AR1186" i="6"/>
  <c r="AM1186" i="6"/>
  <c r="AQ1187" i="6"/>
  <c r="AO1187" i="6"/>
  <c r="AN1187" i="6"/>
  <c r="AP1187" i="6"/>
  <c r="AK1187" i="6"/>
  <c r="AL1187" i="6"/>
  <c r="AR1187" i="6"/>
  <c r="AM1187" i="6"/>
  <c r="AQ1188" i="6"/>
  <c r="AO1188" i="6"/>
  <c r="AN1188" i="6"/>
  <c r="AP1188" i="6"/>
  <c r="AK1188" i="6"/>
  <c r="AL1188" i="6"/>
  <c r="AR1188" i="6"/>
  <c r="AM1188" i="6"/>
  <c r="AQ1189" i="6"/>
  <c r="AO1189" i="6"/>
  <c r="AN1189" i="6"/>
  <c r="AP1189" i="6"/>
  <c r="AK1189" i="6"/>
  <c r="AL1189" i="6"/>
  <c r="AR1189" i="6"/>
  <c r="AM1189" i="6"/>
  <c r="AQ1190" i="6"/>
  <c r="AO1190" i="6"/>
  <c r="AN1190" i="6"/>
  <c r="AP1190" i="6"/>
  <c r="AK1190" i="6"/>
  <c r="AL1190" i="6"/>
  <c r="AR1190" i="6"/>
  <c r="AM1190" i="6"/>
  <c r="AQ1191" i="6"/>
  <c r="AO1191" i="6"/>
  <c r="AN1191" i="6"/>
  <c r="AP1191" i="6"/>
  <c r="AK1191" i="6"/>
  <c r="AL1191" i="6"/>
  <c r="AR1191" i="6"/>
  <c r="AM1191" i="6"/>
  <c r="AQ1192" i="6"/>
  <c r="AO1192" i="6"/>
  <c r="AN1192" i="6"/>
  <c r="AP1192" i="6"/>
  <c r="AK1192" i="6"/>
  <c r="AL1192" i="6"/>
  <c r="AR1192" i="6"/>
  <c r="AM1192" i="6"/>
  <c r="AQ1193" i="6"/>
  <c r="AO1193" i="6"/>
  <c r="AN1193" i="6"/>
  <c r="AP1193" i="6"/>
  <c r="AK1193" i="6"/>
  <c r="AL1193" i="6"/>
  <c r="AR1193" i="6"/>
  <c r="AM1193" i="6"/>
  <c r="AQ1194" i="6"/>
  <c r="AO1194" i="6"/>
  <c r="AN1194" i="6"/>
  <c r="AP1194" i="6"/>
  <c r="AK1194" i="6"/>
  <c r="AL1194" i="6"/>
  <c r="AR1194" i="6"/>
  <c r="AM1194" i="6"/>
  <c r="AQ1195" i="6"/>
  <c r="AO1195" i="6"/>
  <c r="AN1195" i="6"/>
  <c r="AP1195" i="6"/>
  <c r="AK1195" i="6"/>
  <c r="AL1195" i="6"/>
  <c r="AR1195" i="6"/>
  <c r="AM1195" i="6"/>
  <c r="AQ1196" i="6"/>
  <c r="AO1196" i="6"/>
  <c r="AN1196" i="6"/>
  <c r="AP1196" i="6"/>
  <c r="AK1196" i="6"/>
  <c r="AL1196" i="6"/>
  <c r="AR1196" i="6"/>
  <c r="AM1196" i="6"/>
  <c r="AQ1197" i="6"/>
  <c r="AO1197" i="6"/>
  <c r="AN1197" i="6"/>
  <c r="AP1197" i="6"/>
  <c r="AK1197" i="6"/>
  <c r="AL1197" i="6"/>
  <c r="AR1197" i="6"/>
  <c r="AM1197" i="6"/>
  <c r="AQ1198" i="6"/>
  <c r="AO1198" i="6"/>
  <c r="AN1198" i="6"/>
  <c r="AP1198" i="6"/>
  <c r="AK1198" i="6"/>
  <c r="AL1198" i="6"/>
  <c r="AR1198" i="6"/>
  <c r="AM1198" i="6"/>
  <c r="AQ1199" i="6"/>
  <c r="AO1199" i="6"/>
  <c r="AN1199" i="6"/>
  <c r="AP1199" i="6"/>
  <c r="AK1199" i="6"/>
  <c r="AL1199" i="6"/>
  <c r="AR1199" i="6"/>
  <c r="AM1199" i="6"/>
  <c r="AQ1200" i="6"/>
  <c r="AO1200" i="6"/>
  <c r="AN1200" i="6"/>
  <c r="AP1200" i="6"/>
  <c r="AK1200" i="6"/>
  <c r="AL1200" i="6"/>
  <c r="AR1200" i="6"/>
  <c r="AM1200" i="6"/>
  <c r="AQ1201" i="6"/>
  <c r="AO1201" i="6"/>
  <c r="AN1201" i="6"/>
  <c r="AP1201" i="6"/>
  <c r="AK1201" i="6"/>
  <c r="AL1201" i="6"/>
  <c r="AR1201" i="6"/>
  <c r="AM1201" i="6"/>
  <c r="AQ1202" i="6"/>
  <c r="AO1202" i="6"/>
  <c r="AN1202" i="6"/>
  <c r="AP1202" i="6"/>
  <c r="AK1202" i="6"/>
  <c r="AL1202" i="6"/>
  <c r="AR1202" i="6"/>
  <c r="AM1202" i="6"/>
  <c r="AQ1203" i="6"/>
  <c r="AO1203" i="6"/>
  <c r="AN1203" i="6"/>
  <c r="AP1203" i="6"/>
  <c r="AK1203" i="6"/>
  <c r="AL1203" i="6"/>
  <c r="AR1203" i="6"/>
  <c r="AM1203" i="6"/>
  <c r="AQ1204" i="6"/>
  <c r="AO1204" i="6"/>
  <c r="AN1204" i="6"/>
  <c r="AP1204" i="6"/>
  <c r="AK1204" i="6"/>
  <c r="AL1204" i="6"/>
  <c r="AR1204" i="6"/>
  <c r="AM1204" i="6"/>
  <c r="AQ1205" i="6"/>
  <c r="AO1205" i="6"/>
  <c r="AN1205" i="6"/>
  <c r="AP1205" i="6"/>
  <c r="AK1205" i="6"/>
  <c r="AL1205" i="6"/>
  <c r="AR1205" i="6"/>
  <c r="AM1205" i="6"/>
  <c r="AQ1206" i="6"/>
  <c r="AO1206" i="6"/>
  <c r="AN1206" i="6"/>
  <c r="AP1206" i="6"/>
  <c r="AK1206" i="6"/>
  <c r="AL1206" i="6"/>
  <c r="AR1206" i="6"/>
  <c r="AM1206" i="6"/>
  <c r="AQ1207" i="6"/>
  <c r="AO1207" i="6"/>
  <c r="AN1207" i="6"/>
  <c r="AP1207" i="6"/>
  <c r="AK1207" i="6"/>
  <c r="AL1207" i="6"/>
  <c r="AR1207" i="6"/>
  <c r="AM1207" i="6"/>
  <c r="AQ1208" i="6"/>
  <c r="AO1208" i="6"/>
  <c r="AN1208" i="6"/>
  <c r="AP1208" i="6"/>
  <c r="AK1208" i="6"/>
  <c r="AL1208" i="6"/>
  <c r="AR1208" i="6"/>
  <c r="AM1208" i="6"/>
  <c r="AQ1209" i="6"/>
  <c r="AO1209" i="6"/>
  <c r="AN1209" i="6"/>
  <c r="AP1209" i="6"/>
  <c r="AK1209" i="6"/>
  <c r="AL1209" i="6"/>
  <c r="AR1209" i="6"/>
  <c r="AM1209" i="6"/>
  <c r="AQ1210" i="6"/>
  <c r="AO1210" i="6"/>
  <c r="AN1210" i="6"/>
  <c r="AP1210" i="6"/>
  <c r="AK1210" i="6"/>
  <c r="AL1210" i="6"/>
  <c r="AR1210" i="6"/>
  <c r="AM1210" i="6"/>
  <c r="AQ1211" i="6"/>
  <c r="AO1211" i="6"/>
  <c r="AN1211" i="6"/>
  <c r="AP1211" i="6"/>
  <c r="AK1211" i="6"/>
  <c r="AL1211" i="6"/>
  <c r="AR1211" i="6"/>
  <c r="AM1211" i="6"/>
  <c r="AQ1212" i="6"/>
  <c r="AO1212" i="6"/>
  <c r="AN1212" i="6"/>
  <c r="AP1212" i="6"/>
  <c r="AK1212" i="6"/>
  <c r="AL1212" i="6"/>
  <c r="AR1212" i="6"/>
  <c r="AM1212" i="6"/>
  <c r="AQ1213" i="6"/>
  <c r="AO1213" i="6"/>
  <c r="AN1213" i="6"/>
  <c r="AP1213" i="6"/>
  <c r="AK1213" i="6"/>
  <c r="AL1213" i="6"/>
  <c r="AR1213" i="6"/>
  <c r="AM1213" i="6"/>
  <c r="AQ1214" i="6"/>
  <c r="AO1214" i="6"/>
  <c r="AN1214" i="6"/>
  <c r="AP1214" i="6"/>
  <c r="AK1214" i="6"/>
  <c r="AL1214" i="6"/>
  <c r="AR1214" i="6"/>
  <c r="AM1214" i="6"/>
  <c r="AQ1215" i="6"/>
  <c r="AO1215" i="6"/>
  <c r="AN1215" i="6"/>
  <c r="AP1215" i="6"/>
  <c r="AK1215" i="6"/>
  <c r="AL1215" i="6"/>
  <c r="AR1215" i="6"/>
  <c r="AM1215" i="6"/>
  <c r="AQ1216" i="6"/>
  <c r="AO1216" i="6"/>
  <c r="AN1216" i="6"/>
  <c r="AP1216" i="6"/>
  <c r="AK1216" i="6"/>
  <c r="AL1216" i="6"/>
  <c r="AR1216" i="6"/>
  <c r="AM1216" i="6"/>
  <c r="AQ1217" i="6"/>
  <c r="AO1217" i="6"/>
  <c r="AN1217" i="6"/>
  <c r="AP1217" i="6"/>
  <c r="AK1217" i="6"/>
  <c r="AL1217" i="6"/>
  <c r="AR1217" i="6"/>
  <c r="AM1217" i="6"/>
  <c r="AQ1218" i="6"/>
  <c r="AO1218" i="6"/>
  <c r="AN1218" i="6"/>
  <c r="AP1218" i="6"/>
  <c r="AK1218" i="6"/>
  <c r="AL1218" i="6"/>
  <c r="AR1218" i="6"/>
  <c r="AM1218" i="6"/>
  <c r="AQ1219" i="6"/>
  <c r="AO1219" i="6"/>
  <c r="AN1219" i="6"/>
  <c r="AP1219" i="6"/>
  <c r="AK1219" i="6"/>
  <c r="AL1219" i="6"/>
  <c r="AR1219" i="6"/>
  <c r="AM1219" i="6"/>
  <c r="AQ1220" i="6"/>
  <c r="AO1220" i="6"/>
  <c r="AN1220" i="6"/>
  <c r="AP1220" i="6"/>
  <c r="AK1220" i="6"/>
  <c r="AL1220" i="6"/>
  <c r="AR1220" i="6"/>
  <c r="AM1220" i="6"/>
  <c r="AQ1221" i="6"/>
  <c r="AO1221" i="6"/>
  <c r="AN1221" i="6"/>
  <c r="AP1221" i="6"/>
  <c r="AK1221" i="6"/>
  <c r="AL1221" i="6"/>
  <c r="AR1221" i="6"/>
  <c r="AM1221" i="6"/>
  <c r="AQ1222" i="6"/>
  <c r="AO1222" i="6"/>
  <c r="AN1222" i="6"/>
  <c r="AP1222" i="6"/>
  <c r="AK1222" i="6"/>
  <c r="AL1222" i="6"/>
  <c r="AR1222" i="6"/>
  <c r="AM1222" i="6"/>
  <c r="AQ1223" i="6"/>
  <c r="AO1223" i="6"/>
  <c r="AN1223" i="6"/>
  <c r="AP1223" i="6"/>
  <c r="AK1223" i="6"/>
  <c r="AL1223" i="6"/>
  <c r="AR1223" i="6"/>
  <c r="AM1223" i="6"/>
  <c r="AQ1224" i="6"/>
  <c r="AO1224" i="6"/>
  <c r="AN1224" i="6"/>
  <c r="AP1224" i="6"/>
  <c r="AK1224" i="6"/>
  <c r="AL1224" i="6"/>
  <c r="AR1224" i="6"/>
  <c r="AM1224" i="6"/>
  <c r="AQ1225" i="6"/>
  <c r="AO1225" i="6"/>
  <c r="AN1225" i="6"/>
  <c r="AP1225" i="6"/>
  <c r="AK1225" i="6"/>
  <c r="AL1225" i="6"/>
  <c r="AR1225" i="6"/>
  <c r="AM1225" i="6"/>
  <c r="AQ1226" i="6"/>
  <c r="AO1226" i="6"/>
  <c r="AN1226" i="6"/>
  <c r="AP1226" i="6"/>
  <c r="AK1226" i="6"/>
  <c r="AL1226" i="6"/>
  <c r="AR1226" i="6"/>
  <c r="AM1226" i="6"/>
  <c r="AQ1227" i="6"/>
  <c r="AO1227" i="6"/>
  <c r="AN1227" i="6"/>
  <c r="AP1227" i="6"/>
  <c r="AK1227" i="6"/>
  <c r="AL1227" i="6"/>
  <c r="AR1227" i="6"/>
  <c r="AM1227" i="6"/>
  <c r="AQ1228" i="6"/>
  <c r="AO1228" i="6"/>
  <c r="AN1228" i="6"/>
  <c r="AP1228" i="6"/>
  <c r="AK1228" i="6"/>
  <c r="AL1228" i="6"/>
  <c r="AR1228" i="6"/>
  <c r="AM1228" i="6"/>
  <c r="AQ1229" i="6"/>
  <c r="AO1229" i="6"/>
  <c r="AN1229" i="6"/>
  <c r="AP1229" i="6"/>
  <c r="AK1229" i="6"/>
  <c r="AL1229" i="6"/>
  <c r="AR1229" i="6"/>
  <c r="AM1229" i="6"/>
  <c r="AQ1230" i="6"/>
  <c r="AO1230" i="6"/>
  <c r="AN1230" i="6"/>
  <c r="AP1230" i="6"/>
  <c r="AK1230" i="6"/>
  <c r="AL1230" i="6"/>
  <c r="AR1230" i="6"/>
  <c r="AM1230" i="6"/>
  <c r="AQ1231" i="6"/>
  <c r="AO1231" i="6"/>
  <c r="AN1231" i="6"/>
  <c r="AP1231" i="6"/>
  <c r="AK1231" i="6"/>
  <c r="AL1231" i="6"/>
  <c r="AR1231" i="6"/>
  <c r="AM1231" i="6"/>
  <c r="AQ1232" i="6"/>
  <c r="AO1232" i="6"/>
  <c r="AN1232" i="6"/>
  <c r="AP1232" i="6"/>
  <c r="AK1232" i="6"/>
  <c r="AL1232" i="6"/>
  <c r="AR1232" i="6"/>
  <c r="AM1232" i="6"/>
  <c r="AQ1233" i="6"/>
  <c r="AO1233" i="6"/>
  <c r="AN1233" i="6"/>
  <c r="AP1233" i="6"/>
  <c r="AK1233" i="6"/>
  <c r="AL1233" i="6"/>
  <c r="AR1233" i="6"/>
  <c r="AM1233" i="6"/>
  <c r="AQ1234" i="6"/>
  <c r="AO1234" i="6"/>
  <c r="AN1234" i="6"/>
  <c r="AP1234" i="6"/>
  <c r="AK1234" i="6"/>
  <c r="AL1234" i="6"/>
  <c r="AR1234" i="6"/>
  <c r="AM1234" i="6"/>
  <c r="AQ1235" i="6"/>
  <c r="AO1235" i="6"/>
  <c r="AN1235" i="6"/>
  <c r="AP1235" i="6"/>
  <c r="AK1235" i="6"/>
  <c r="AL1235" i="6"/>
  <c r="AR1235" i="6"/>
  <c r="AM1235" i="6"/>
  <c r="AQ1236" i="6"/>
  <c r="AO1236" i="6"/>
  <c r="AN1236" i="6"/>
  <c r="AP1236" i="6"/>
  <c r="AK1236" i="6"/>
  <c r="AL1236" i="6"/>
  <c r="AR1236" i="6"/>
  <c r="AM1236" i="6"/>
  <c r="AQ1237" i="6"/>
  <c r="AO1237" i="6"/>
  <c r="AN1237" i="6"/>
  <c r="AP1237" i="6"/>
  <c r="AK1237" i="6"/>
  <c r="AL1237" i="6"/>
  <c r="AR1237" i="6"/>
  <c r="AM1237" i="6"/>
  <c r="AQ1238" i="6"/>
  <c r="AO1238" i="6"/>
  <c r="AN1238" i="6"/>
  <c r="AP1238" i="6"/>
  <c r="AK1238" i="6"/>
  <c r="AL1238" i="6"/>
  <c r="AR1238" i="6"/>
  <c r="AM1238" i="6"/>
  <c r="AQ1239" i="6"/>
  <c r="AO1239" i="6"/>
  <c r="AN1239" i="6"/>
  <c r="AP1239" i="6"/>
  <c r="AK1239" i="6"/>
  <c r="AL1239" i="6"/>
  <c r="AR1239" i="6"/>
  <c r="AM1239" i="6"/>
  <c r="AQ1240" i="6"/>
  <c r="AO1240" i="6"/>
  <c r="AN1240" i="6"/>
  <c r="AP1240" i="6"/>
  <c r="AK1240" i="6"/>
  <c r="AL1240" i="6"/>
  <c r="AR1240" i="6"/>
  <c r="AM1240" i="6"/>
  <c r="AQ1241" i="6"/>
  <c r="AO1241" i="6"/>
  <c r="AN1241" i="6"/>
  <c r="AP1241" i="6"/>
  <c r="AK1241" i="6"/>
  <c r="AL1241" i="6"/>
  <c r="AR1241" i="6"/>
  <c r="AM1241" i="6"/>
  <c r="AQ1242" i="6"/>
  <c r="AO1242" i="6"/>
  <c r="AN1242" i="6"/>
  <c r="AP1242" i="6"/>
  <c r="AK1242" i="6"/>
  <c r="AL1242" i="6"/>
  <c r="AR1242" i="6"/>
  <c r="AM1242" i="6"/>
  <c r="AQ1243" i="6"/>
  <c r="AO1243" i="6"/>
  <c r="AN1243" i="6"/>
  <c r="AP1243" i="6"/>
  <c r="AK1243" i="6"/>
  <c r="AL1243" i="6"/>
  <c r="AR1243" i="6"/>
  <c r="AM1243" i="6"/>
  <c r="AQ1244" i="6"/>
  <c r="AO1244" i="6"/>
  <c r="AN1244" i="6"/>
  <c r="AP1244" i="6"/>
  <c r="AK1244" i="6"/>
  <c r="AL1244" i="6"/>
  <c r="AR1244" i="6"/>
  <c r="AM1244" i="6"/>
  <c r="AQ1245" i="6"/>
  <c r="AO1245" i="6"/>
  <c r="AN1245" i="6"/>
  <c r="AP1245" i="6"/>
  <c r="AK1245" i="6"/>
  <c r="AL1245" i="6"/>
  <c r="AR1245" i="6"/>
  <c r="AM1245" i="6"/>
  <c r="AQ1246" i="6"/>
  <c r="AO1246" i="6"/>
  <c r="AN1246" i="6"/>
  <c r="AP1246" i="6"/>
  <c r="AK1246" i="6"/>
  <c r="AL1246" i="6"/>
  <c r="AR1246" i="6"/>
  <c r="AM1246" i="6"/>
  <c r="AQ1247" i="6"/>
  <c r="AO1247" i="6"/>
  <c r="AN1247" i="6"/>
  <c r="AP1247" i="6"/>
  <c r="AK1247" i="6"/>
  <c r="AL1247" i="6"/>
  <c r="AR1247" i="6"/>
  <c r="AM1247" i="6"/>
  <c r="AQ1248" i="6"/>
  <c r="AO1248" i="6"/>
  <c r="AN1248" i="6"/>
  <c r="AP1248" i="6"/>
  <c r="AK1248" i="6"/>
  <c r="AL1248" i="6"/>
  <c r="AR1248" i="6"/>
  <c r="AM1248" i="6"/>
  <c r="AQ1249" i="6"/>
  <c r="AO1249" i="6"/>
  <c r="AN1249" i="6"/>
  <c r="AP1249" i="6"/>
  <c r="AK1249" i="6"/>
  <c r="AL1249" i="6"/>
  <c r="AR1249" i="6"/>
  <c r="AM1249" i="6"/>
  <c r="AQ1250" i="6"/>
  <c r="AO1250" i="6"/>
  <c r="AN1250" i="6"/>
  <c r="AP1250" i="6"/>
  <c r="AK1250" i="6"/>
  <c r="AL1250" i="6"/>
  <c r="AR1250" i="6"/>
  <c r="AM1250" i="6"/>
  <c r="AQ1251" i="6"/>
  <c r="AO1251" i="6"/>
  <c r="AN1251" i="6"/>
  <c r="AP1251" i="6"/>
  <c r="AK1251" i="6"/>
  <c r="AL1251" i="6"/>
  <c r="AR1251" i="6"/>
  <c r="AM1251" i="6"/>
  <c r="AQ1252" i="6"/>
  <c r="AO1252" i="6"/>
  <c r="AN1252" i="6"/>
  <c r="AP1252" i="6"/>
  <c r="AK1252" i="6"/>
  <c r="AL1252" i="6"/>
  <c r="AR1252" i="6"/>
  <c r="AM1252" i="6"/>
  <c r="AQ1253" i="6"/>
  <c r="AO1253" i="6"/>
  <c r="AN1253" i="6"/>
  <c r="AP1253" i="6"/>
  <c r="AK1253" i="6"/>
  <c r="AL1253" i="6"/>
  <c r="AR1253" i="6"/>
  <c r="AM1253" i="6"/>
  <c r="AQ1254" i="6"/>
  <c r="AO1254" i="6"/>
  <c r="AN1254" i="6"/>
  <c r="AP1254" i="6"/>
  <c r="AK1254" i="6"/>
  <c r="AL1254" i="6"/>
  <c r="AR1254" i="6"/>
  <c r="AM1254" i="6"/>
  <c r="AQ1255" i="6"/>
  <c r="AO1255" i="6"/>
  <c r="AN1255" i="6"/>
  <c r="AP1255" i="6"/>
  <c r="AK1255" i="6"/>
  <c r="AL1255" i="6"/>
  <c r="AR1255" i="6"/>
  <c r="AM1255" i="6"/>
  <c r="AQ1256" i="6"/>
  <c r="AO1256" i="6"/>
  <c r="AN1256" i="6"/>
  <c r="AP1256" i="6"/>
  <c r="AK1256" i="6"/>
  <c r="AL1256" i="6"/>
  <c r="AR1256" i="6"/>
  <c r="AM1256" i="6"/>
  <c r="AQ1257" i="6"/>
  <c r="AO1257" i="6"/>
  <c r="AN1257" i="6"/>
  <c r="AP1257" i="6"/>
  <c r="AK1257" i="6"/>
  <c r="AL1257" i="6"/>
  <c r="AR1257" i="6"/>
  <c r="AM1257" i="6"/>
  <c r="AQ1258" i="6"/>
  <c r="AO1258" i="6"/>
  <c r="AN1258" i="6"/>
  <c r="AP1258" i="6"/>
  <c r="AK1258" i="6"/>
  <c r="AL1258" i="6"/>
  <c r="AR1258" i="6"/>
  <c r="AM1258" i="6"/>
  <c r="AQ1259" i="6"/>
  <c r="AO1259" i="6"/>
  <c r="AN1259" i="6"/>
  <c r="AP1259" i="6"/>
  <c r="AK1259" i="6"/>
  <c r="AL1259" i="6"/>
  <c r="AR1259" i="6"/>
  <c r="AM1259" i="6"/>
  <c r="AQ1260" i="6"/>
  <c r="AO1260" i="6"/>
  <c r="AN1260" i="6"/>
  <c r="AP1260" i="6"/>
  <c r="AK1260" i="6"/>
  <c r="AL1260" i="6"/>
  <c r="AR1260" i="6"/>
  <c r="AM1260" i="6"/>
  <c r="AQ1261" i="6"/>
  <c r="AO1261" i="6"/>
  <c r="AN1261" i="6"/>
  <c r="AP1261" i="6"/>
  <c r="AK1261" i="6"/>
  <c r="AL1261" i="6"/>
  <c r="AR1261" i="6"/>
  <c r="AM1261" i="6"/>
  <c r="AQ1262" i="6"/>
  <c r="AO1262" i="6"/>
  <c r="AN1262" i="6"/>
  <c r="AP1262" i="6"/>
  <c r="AK1262" i="6"/>
  <c r="AL1262" i="6"/>
  <c r="AR1262" i="6"/>
  <c r="AM1262" i="6"/>
  <c r="AQ1263" i="6"/>
  <c r="AO1263" i="6"/>
  <c r="AN1263" i="6"/>
  <c r="AP1263" i="6"/>
  <c r="AK1263" i="6"/>
  <c r="AL1263" i="6"/>
  <c r="AR1263" i="6"/>
  <c r="AM1263" i="6"/>
  <c r="AQ1264" i="6"/>
  <c r="AO1264" i="6"/>
  <c r="AN1264" i="6"/>
  <c r="AP1264" i="6"/>
  <c r="AK1264" i="6"/>
  <c r="AL1264" i="6"/>
  <c r="AR1264" i="6"/>
  <c r="AM1264" i="6"/>
  <c r="AQ1265" i="6"/>
  <c r="AO1265" i="6"/>
  <c r="AN1265" i="6"/>
  <c r="AP1265" i="6"/>
  <c r="AK1265" i="6"/>
  <c r="AL1265" i="6"/>
  <c r="AR1265" i="6"/>
  <c r="AM1265" i="6"/>
  <c r="AQ1266" i="6"/>
  <c r="AO1266" i="6"/>
  <c r="AN1266" i="6"/>
  <c r="AP1266" i="6"/>
  <c r="AK1266" i="6"/>
  <c r="AL1266" i="6"/>
  <c r="AR1266" i="6"/>
  <c r="AM1266" i="6"/>
  <c r="AQ1267" i="6"/>
  <c r="AO1267" i="6"/>
  <c r="AN1267" i="6"/>
  <c r="AP1267" i="6"/>
  <c r="AK1267" i="6"/>
  <c r="AL1267" i="6"/>
  <c r="AR1267" i="6"/>
  <c r="AM1267" i="6"/>
  <c r="AQ1268" i="6"/>
  <c r="AO1268" i="6"/>
  <c r="AN1268" i="6"/>
  <c r="AP1268" i="6"/>
  <c r="AK1268" i="6"/>
  <c r="AL1268" i="6"/>
  <c r="AR1268" i="6"/>
  <c r="AM1268" i="6"/>
  <c r="AQ1269" i="6"/>
  <c r="AO1269" i="6"/>
  <c r="AN1269" i="6"/>
  <c r="AP1269" i="6"/>
  <c r="AK1269" i="6"/>
  <c r="AL1269" i="6"/>
  <c r="AR1269" i="6"/>
  <c r="AM1269" i="6"/>
  <c r="AQ1270" i="6"/>
  <c r="AO1270" i="6"/>
  <c r="AN1270" i="6"/>
  <c r="AP1270" i="6"/>
  <c r="AK1270" i="6"/>
  <c r="AL1270" i="6"/>
  <c r="AR1270" i="6"/>
  <c r="AM1270" i="6"/>
  <c r="AQ1271" i="6"/>
  <c r="AO1271" i="6"/>
  <c r="AN1271" i="6"/>
  <c r="AP1271" i="6"/>
  <c r="AK1271" i="6"/>
  <c r="AL1271" i="6"/>
  <c r="AR1271" i="6"/>
  <c r="AM1271" i="6"/>
  <c r="AQ1272" i="6"/>
  <c r="AO1272" i="6"/>
  <c r="AN1272" i="6"/>
  <c r="AP1272" i="6"/>
  <c r="AK1272" i="6"/>
  <c r="AL1272" i="6"/>
  <c r="AR1272" i="6"/>
  <c r="AM1272" i="6"/>
  <c r="AQ1273" i="6"/>
  <c r="AO1273" i="6"/>
  <c r="AN1273" i="6"/>
  <c r="AP1273" i="6"/>
  <c r="AK1273" i="6"/>
  <c r="AL1273" i="6"/>
  <c r="AR1273" i="6"/>
  <c r="AM1273" i="6"/>
  <c r="AQ1274" i="6"/>
  <c r="AO1274" i="6"/>
  <c r="AN1274" i="6"/>
  <c r="AP1274" i="6"/>
  <c r="AK1274" i="6"/>
  <c r="AL1274" i="6"/>
  <c r="AR1274" i="6"/>
  <c r="AM1274" i="6"/>
  <c r="AQ1275" i="6"/>
  <c r="AO1275" i="6"/>
  <c r="AN1275" i="6"/>
  <c r="AP1275" i="6"/>
  <c r="AK1275" i="6"/>
  <c r="AL1275" i="6"/>
  <c r="AR1275" i="6"/>
  <c r="AM1275" i="6"/>
  <c r="AQ1276" i="6"/>
  <c r="AO1276" i="6"/>
  <c r="AN1276" i="6"/>
  <c r="AP1276" i="6"/>
  <c r="AK1276" i="6"/>
  <c r="AL1276" i="6"/>
  <c r="AR1276" i="6"/>
  <c r="AM1276" i="6"/>
  <c r="AQ1277" i="6"/>
  <c r="AO1277" i="6"/>
  <c r="AN1277" i="6"/>
  <c r="AP1277" i="6"/>
  <c r="AK1277" i="6"/>
  <c r="AL1277" i="6"/>
  <c r="AR1277" i="6"/>
  <c r="AM1277" i="6"/>
  <c r="AQ1278" i="6"/>
  <c r="AO1278" i="6"/>
  <c r="AN1278" i="6"/>
  <c r="AP1278" i="6"/>
  <c r="AK1278" i="6"/>
  <c r="AL1278" i="6"/>
  <c r="AR1278" i="6"/>
  <c r="AM1278" i="6"/>
  <c r="AQ1279" i="6"/>
  <c r="AO1279" i="6"/>
  <c r="AN1279" i="6"/>
  <c r="AP1279" i="6"/>
  <c r="AK1279" i="6"/>
  <c r="AL1279" i="6"/>
  <c r="AR1279" i="6"/>
  <c r="AM1279" i="6"/>
  <c r="AQ1280" i="6"/>
  <c r="AO1280" i="6"/>
  <c r="AN1280" i="6"/>
  <c r="AP1280" i="6"/>
  <c r="AK1280" i="6"/>
  <c r="AL1280" i="6"/>
  <c r="AR1280" i="6"/>
  <c r="AM1280" i="6"/>
  <c r="AQ1281" i="6"/>
  <c r="AO1281" i="6"/>
  <c r="AN1281" i="6"/>
  <c r="AP1281" i="6"/>
  <c r="AK1281" i="6"/>
  <c r="AL1281" i="6"/>
  <c r="AR1281" i="6"/>
  <c r="AM1281" i="6"/>
  <c r="AQ1282" i="6"/>
  <c r="AO1282" i="6"/>
  <c r="AN1282" i="6"/>
  <c r="AP1282" i="6"/>
  <c r="AK1282" i="6"/>
  <c r="AL1282" i="6"/>
  <c r="AR1282" i="6"/>
  <c r="AM1282" i="6"/>
  <c r="AQ1283" i="6"/>
  <c r="AO1283" i="6"/>
  <c r="AN1283" i="6"/>
  <c r="AP1283" i="6"/>
  <c r="AK1283" i="6"/>
  <c r="AL1283" i="6"/>
  <c r="AR1283" i="6"/>
  <c r="AM1283" i="6"/>
  <c r="AQ1284" i="6"/>
  <c r="AO1284" i="6"/>
  <c r="AN1284" i="6"/>
  <c r="AP1284" i="6"/>
  <c r="AK1284" i="6"/>
  <c r="AL1284" i="6"/>
  <c r="AR1284" i="6"/>
  <c r="AM1284" i="6"/>
  <c r="AQ1285" i="6"/>
  <c r="AO1285" i="6"/>
  <c r="AN1285" i="6"/>
  <c r="AP1285" i="6"/>
  <c r="AK1285" i="6"/>
  <c r="AL1285" i="6"/>
  <c r="AR1285" i="6"/>
  <c r="AM1285" i="6"/>
  <c r="AQ1286" i="6"/>
  <c r="AO1286" i="6"/>
  <c r="AN1286" i="6"/>
  <c r="AP1286" i="6"/>
  <c r="AK1286" i="6"/>
  <c r="AL1286" i="6"/>
  <c r="AR1286" i="6"/>
  <c r="AM1286" i="6"/>
  <c r="AQ1287" i="6"/>
  <c r="AO1287" i="6"/>
  <c r="AN1287" i="6"/>
  <c r="AP1287" i="6"/>
  <c r="AK1287" i="6"/>
  <c r="AL1287" i="6"/>
  <c r="AR1287" i="6"/>
  <c r="AM1287" i="6"/>
  <c r="AQ1288" i="6"/>
  <c r="AO1288" i="6"/>
  <c r="AN1288" i="6"/>
  <c r="AP1288" i="6"/>
  <c r="AK1288" i="6"/>
  <c r="AL1288" i="6"/>
  <c r="AR1288" i="6"/>
  <c r="AM1288" i="6"/>
  <c r="AQ1289" i="6"/>
  <c r="AO1289" i="6"/>
  <c r="AN1289" i="6"/>
  <c r="AP1289" i="6"/>
  <c r="AK1289" i="6"/>
  <c r="AL1289" i="6"/>
  <c r="AR1289" i="6"/>
  <c r="AM1289" i="6"/>
  <c r="AQ1290" i="6"/>
  <c r="AO1290" i="6"/>
  <c r="AN1290" i="6"/>
  <c r="AP1290" i="6"/>
  <c r="AK1290" i="6"/>
  <c r="AL1290" i="6"/>
  <c r="AR1290" i="6"/>
  <c r="AM1290" i="6"/>
  <c r="AQ1291" i="6"/>
  <c r="AO1291" i="6"/>
  <c r="AN1291" i="6"/>
  <c r="AP1291" i="6"/>
  <c r="AK1291" i="6"/>
  <c r="AL1291" i="6"/>
  <c r="AR1291" i="6"/>
  <c r="AM1291" i="6"/>
  <c r="AQ1292" i="6"/>
  <c r="AO1292" i="6"/>
  <c r="AN1292" i="6"/>
  <c r="AP1292" i="6"/>
  <c r="AK1292" i="6"/>
  <c r="AL1292" i="6"/>
  <c r="AR1292" i="6"/>
  <c r="AM1292" i="6"/>
  <c r="AQ1293" i="6"/>
  <c r="AO1293" i="6"/>
  <c r="AN1293" i="6"/>
  <c r="AP1293" i="6"/>
  <c r="AK1293" i="6"/>
  <c r="AL1293" i="6"/>
  <c r="AR1293" i="6"/>
  <c r="AM1293" i="6"/>
  <c r="AQ1294" i="6"/>
  <c r="AO1294" i="6"/>
  <c r="AN1294" i="6"/>
  <c r="AP1294" i="6"/>
  <c r="AK1294" i="6"/>
  <c r="AL1294" i="6"/>
  <c r="AR1294" i="6"/>
  <c r="AM1294" i="6"/>
  <c r="AQ1295" i="6"/>
  <c r="AO1295" i="6"/>
  <c r="AN1295" i="6"/>
  <c r="AP1295" i="6"/>
  <c r="AK1295" i="6"/>
  <c r="AL1295" i="6"/>
  <c r="AR1295" i="6"/>
  <c r="AM1295" i="6"/>
  <c r="AQ1296" i="6"/>
  <c r="AO1296" i="6"/>
  <c r="AN1296" i="6"/>
  <c r="AP1296" i="6"/>
  <c r="AK1296" i="6"/>
  <c r="AL1296" i="6"/>
  <c r="AR1296" i="6"/>
  <c r="AM1296" i="6"/>
  <c r="AQ1297" i="6"/>
  <c r="AO1297" i="6"/>
  <c r="AN1297" i="6"/>
  <c r="AP1297" i="6"/>
  <c r="AK1297" i="6"/>
  <c r="AL1297" i="6"/>
  <c r="AR1297" i="6"/>
  <c r="AM1297" i="6"/>
  <c r="AQ1298" i="6"/>
  <c r="AO1298" i="6"/>
  <c r="AN1298" i="6"/>
  <c r="AP1298" i="6"/>
  <c r="AK1298" i="6"/>
  <c r="AL1298" i="6"/>
  <c r="AR1298" i="6"/>
  <c r="AM1298" i="6"/>
  <c r="AQ1299" i="6"/>
  <c r="AO1299" i="6"/>
  <c r="AN1299" i="6"/>
  <c r="AP1299" i="6"/>
  <c r="AK1299" i="6"/>
  <c r="AL1299" i="6"/>
  <c r="AR1299" i="6"/>
  <c r="AM1299" i="6"/>
  <c r="AQ1300" i="6"/>
  <c r="AO1300" i="6"/>
  <c r="AN1300" i="6"/>
  <c r="AP1300" i="6"/>
  <c r="AK1300" i="6"/>
  <c r="AL1300" i="6"/>
  <c r="AR1300" i="6"/>
  <c r="AM1300" i="6"/>
  <c r="AQ1301" i="6"/>
  <c r="AO1301" i="6"/>
  <c r="AN1301" i="6"/>
  <c r="AP1301" i="6"/>
  <c r="AK1301" i="6"/>
  <c r="AL1301" i="6"/>
  <c r="AR1301" i="6"/>
  <c r="AM1301" i="6"/>
  <c r="AQ1302" i="6"/>
  <c r="AO1302" i="6"/>
  <c r="AN1302" i="6"/>
  <c r="AP1302" i="6"/>
  <c r="AK1302" i="6"/>
  <c r="AL1302" i="6"/>
  <c r="AR1302" i="6"/>
  <c r="AM1302" i="6"/>
  <c r="AQ1303" i="6"/>
  <c r="AO1303" i="6"/>
  <c r="AN1303" i="6"/>
  <c r="AP1303" i="6"/>
  <c r="AK1303" i="6"/>
  <c r="AL1303" i="6"/>
  <c r="AR1303" i="6"/>
  <c r="AM1303" i="6"/>
  <c r="AQ1304" i="6"/>
  <c r="AO1304" i="6"/>
  <c r="AN1304" i="6"/>
  <c r="AP1304" i="6"/>
  <c r="AK1304" i="6"/>
  <c r="AL1304" i="6"/>
  <c r="AR1304" i="6"/>
  <c r="AM1304" i="6"/>
  <c r="AQ1305" i="6"/>
  <c r="AO1305" i="6"/>
  <c r="AN1305" i="6"/>
  <c r="AP1305" i="6"/>
  <c r="AK1305" i="6"/>
  <c r="AL1305" i="6"/>
  <c r="AR1305" i="6"/>
  <c r="AM1305" i="6"/>
  <c r="AQ1306" i="6"/>
  <c r="AO1306" i="6"/>
  <c r="AN1306" i="6"/>
  <c r="AP1306" i="6"/>
  <c r="AK1306" i="6"/>
  <c r="AL1306" i="6"/>
  <c r="AR1306" i="6"/>
  <c r="AM1306" i="6"/>
  <c r="AQ1307" i="6"/>
  <c r="AO1307" i="6"/>
  <c r="AN1307" i="6"/>
  <c r="AP1307" i="6"/>
  <c r="AK1307" i="6"/>
  <c r="AL1307" i="6"/>
  <c r="AR1307" i="6"/>
  <c r="AM1307" i="6"/>
  <c r="AQ1308" i="6"/>
  <c r="AO1308" i="6"/>
  <c r="AN1308" i="6"/>
  <c r="AP1308" i="6"/>
  <c r="AK1308" i="6"/>
  <c r="AL1308" i="6"/>
  <c r="AR1308" i="6"/>
  <c r="AM1308" i="6"/>
  <c r="AQ1309" i="6"/>
  <c r="AO1309" i="6"/>
  <c r="AN1309" i="6"/>
  <c r="AP1309" i="6"/>
  <c r="AK1309" i="6"/>
  <c r="AL1309" i="6"/>
  <c r="AR1309" i="6"/>
  <c r="AM1309" i="6"/>
  <c r="AQ1310" i="6"/>
  <c r="AO1310" i="6"/>
  <c r="AN1310" i="6"/>
  <c r="AP1310" i="6"/>
  <c r="AK1310" i="6"/>
  <c r="AL1310" i="6"/>
  <c r="AR1310" i="6"/>
  <c r="AM1310" i="6"/>
  <c r="AQ1311" i="6"/>
  <c r="AO1311" i="6"/>
  <c r="AN1311" i="6"/>
  <c r="AP1311" i="6"/>
  <c r="AK1311" i="6"/>
  <c r="AL1311" i="6"/>
  <c r="AR1311" i="6"/>
  <c r="AM1311" i="6"/>
  <c r="AQ1312" i="6"/>
  <c r="AO1312" i="6"/>
  <c r="AN1312" i="6"/>
  <c r="AP1312" i="6"/>
  <c r="AK1312" i="6"/>
  <c r="AL1312" i="6"/>
  <c r="AR1312" i="6"/>
  <c r="AM1312" i="6"/>
  <c r="AQ1313" i="6"/>
  <c r="AO1313" i="6"/>
  <c r="AN1313" i="6"/>
  <c r="AP1313" i="6"/>
  <c r="AK1313" i="6"/>
  <c r="AL1313" i="6"/>
  <c r="AR1313" i="6"/>
  <c r="AM1313" i="6"/>
  <c r="AQ1314" i="6"/>
  <c r="AO1314" i="6"/>
  <c r="AN1314" i="6"/>
  <c r="AP1314" i="6"/>
  <c r="AK1314" i="6"/>
  <c r="AL1314" i="6"/>
  <c r="AR1314" i="6"/>
  <c r="AM1314" i="6"/>
  <c r="AQ1315" i="6"/>
  <c r="AO1315" i="6"/>
  <c r="AN1315" i="6"/>
  <c r="AP1315" i="6"/>
  <c r="AK1315" i="6"/>
  <c r="AL1315" i="6"/>
  <c r="AR1315" i="6"/>
  <c r="AM1315" i="6"/>
  <c r="AQ1316" i="6"/>
  <c r="AO1316" i="6"/>
  <c r="AN1316" i="6"/>
  <c r="AP1316" i="6"/>
  <c r="AK1316" i="6"/>
  <c r="AL1316" i="6"/>
  <c r="AR1316" i="6"/>
  <c r="AM1316" i="6"/>
  <c r="AQ1317" i="6"/>
  <c r="AO1317" i="6"/>
  <c r="AN1317" i="6"/>
  <c r="AP1317" i="6"/>
  <c r="AK1317" i="6"/>
  <c r="AL1317" i="6"/>
  <c r="AR1317" i="6"/>
  <c r="AM1317" i="6"/>
  <c r="AQ1318" i="6"/>
  <c r="AO1318" i="6"/>
  <c r="AN1318" i="6"/>
  <c r="AP1318" i="6"/>
  <c r="AK1318" i="6"/>
  <c r="AL1318" i="6"/>
  <c r="AR1318" i="6"/>
  <c r="AM1318" i="6"/>
  <c r="AQ1319" i="6"/>
  <c r="AO1319" i="6"/>
  <c r="AN1319" i="6"/>
  <c r="AP1319" i="6"/>
  <c r="AK1319" i="6"/>
  <c r="AL1319" i="6"/>
  <c r="AR1319" i="6"/>
  <c r="AM1319" i="6"/>
  <c r="AQ1320" i="6"/>
  <c r="AO1320" i="6"/>
  <c r="AN1320" i="6"/>
  <c r="AP1320" i="6"/>
  <c r="AK1320" i="6"/>
  <c r="AL1320" i="6"/>
  <c r="AR1320" i="6"/>
  <c r="AM1320" i="6"/>
  <c r="AQ1321" i="6"/>
  <c r="AO1321" i="6"/>
  <c r="AN1321" i="6"/>
  <c r="AP1321" i="6"/>
  <c r="AK1321" i="6"/>
  <c r="AL1321" i="6"/>
  <c r="AR1321" i="6"/>
  <c r="AM1321" i="6"/>
  <c r="AQ1322" i="6"/>
  <c r="AO1322" i="6"/>
  <c r="AN1322" i="6"/>
  <c r="AP1322" i="6"/>
  <c r="AK1322" i="6"/>
  <c r="AL1322" i="6"/>
  <c r="AR1322" i="6"/>
  <c r="AM1322" i="6"/>
  <c r="AQ1323" i="6"/>
  <c r="AO1323" i="6"/>
  <c r="AN1323" i="6"/>
  <c r="AP1323" i="6"/>
  <c r="AK1323" i="6"/>
  <c r="AL1323" i="6"/>
  <c r="AR1323" i="6"/>
  <c r="AM1323" i="6"/>
  <c r="AQ1324" i="6"/>
  <c r="AO1324" i="6"/>
  <c r="AN1324" i="6"/>
  <c r="AP1324" i="6"/>
  <c r="AK1324" i="6"/>
  <c r="AL1324" i="6"/>
  <c r="AR1324" i="6"/>
  <c r="AM1324" i="6"/>
  <c r="AQ1325" i="6"/>
  <c r="AO1325" i="6"/>
  <c r="AN1325" i="6"/>
  <c r="AP1325" i="6"/>
  <c r="AK1325" i="6"/>
  <c r="AL1325" i="6"/>
  <c r="AR1325" i="6"/>
  <c r="AM1325" i="6"/>
  <c r="AQ1326" i="6"/>
  <c r="AO1326" i="6"/>
  <c r="AN1326" i="6"/>
  <c r="AP1326" i="6"/>
  <c r="AK1326" i="6"/>
  <c r="AL1326" i="6"/>
  <c r="AR1326" i="6"/>
  <c r="AM1326" i="6"/>
  <c r="AQ1327" i="6"/>
  <c r="AO1327" i="6"/>
  <c r="AN1327" i="6"/>
  <c r="AP1327" i="6"/>
  <c r="AK1327" i="6"/>
  <c r="AL1327" i="6"/>
  <c r="AR1327" i="6"/>
  <c r="AM1327" i="6"/>
  <c r="AQ1328" i="6"/>
  <c r="AO1328" i="6"/>
  <c r="AN1328" i="6"/>
  <c r="AP1328" i="6"/>
  <c r="AK1328" i="6"/>
  <c r="AL1328" i="6"/>
  <c r="AR1328" i="6"/>
  <c r="AM1328" i="6"/>
  <c r="AQ1329" i="6"/>
  <c r="AO1329" i="6"/>
  <c r="AN1329" i="6"/>
  <c r="AP1329" i="6"/>
  <c r="AK1329" i="6"/>
  <c r="AL1329" i="6"/>
  <c r="AR1329" i="6"/>
  <c r="AM1329" i="6"/>
  <c r="AQ1330" i="6"/>
  <c r="AO1330" i="6"/>
  <c r="AN1330" i="6"/>
  <c r="AP1330" i="6"/>
  <c r="AK1330" i="6"/>
  <c r="AL1330" i="6"/>
  <c r="AR1330" i="6"/>
  <c r="AM1330" i="6"/>
  <c r="AQ1331" i="6"/>
  <c r="AO1331" i="6"/>
  <c r="AN1331" i="6"/>
  <c r="AP1331" i="6"/>
  <c r="AK1331" i="6"/>
  <c r="AL1331" i="6"/>
  <c r="AR1331" i="6"/>
  <c r="AM1331" i="6"/>
  <c r="AQ1332" i="6"/>
  <c r="AO1332" i="6"/>
  <c r="AN1332" i="6"/>
  <c r="AP1332" i="6"/>
  <c r="AK1332" i="6"/>
  <c r="AL1332" i="6"/>
  <c r="AR1332" i="6"/>
  <c r="AM1332" i="6"/>
  <c r="AQ1333" i="6"/>
  <c r="AO1333" i="6"/>
  <c r="AN1333" i="6"/>
  <c r="AP1333" i="6"/>
  <c r="AK1333" i="6"/>
  <c r="AL1333" i="6"/>
  <c r="AR1333" i="6"/>
  <c r="AM1333" i="6"/>
  <c r="AQ1334" i="6"/>
  <c r="AO1334" i="6"/>
  <c r="AN1334" i="6"/>
  <c r="AP1334" i="6"/>
  <c r="AK1334" i="6"/>
  <c r="AL1334" i="6"/>
  <c r="AR1334" i="6"/>
  <c r="AM1334" i="6"/>
  <c r="AQ1335" i="6"/>
  <c r="AO1335" i="6"/>
  <c r="AN1335" i="6"/>
  <c r="AP1335" i="6"/>
  <c r="AK1335" i="6"/>
  <c r="AL1335" i="6"/>
  <c r="AR1335" i="6"/>
  <c r="AM1335" i="6"/>
  <c r="AQ1336" i="6"/>
  <c r="AO1336" i="6"/>
  <c r="AN1336" i="6"/>
  <c r="AP1336" i="6"/>
  <c r="AK1336" i="6"/>
  <c r="AL1336" i="6"/>
  <c r="AR1336" i="6"/>
  <c r="AM1336" i="6"/>
  <c r="AQ1337" i="6"/>
  <c r="AO1337" i="6"/>
  <c r="AN1337" i="6"/>
  <c r="AP1337" i="6"/>
  <c r="AK1337" i="6"/>
  <c r="AL1337" i="6"/>
  <c r="AR1337" i="6"/>
  <c r="AM1337" i="6"/>
  <c r="AQ1338" i="6"/>
  <c r="AO1338" i="6"/>
  <c r="AN1338" i="6"/>
  <c r="AP1338" i="6"/>
  <c r="AK1338" i="6"/>
  <c r="AL1338" i="6"/>
  <c r="AR1338" i="6"/>
  <c r="AM1338" i="6"/>
  <c r="AQ1339" i="6"/>
  <c r="AO1339" i="6"/>
  <c r="AN1339" i="6"/>
  <c r="AP1339" i="6"/>
  <c r="AK1339" i="6"/>
  <c r="AL1339" i="6"/>
  <c r="AR1339" i="6"/>
  <c r="AM1339" i="6"/>
  <c r="AQ1340" i="6"/>
  <c r="AO1340" i="6"/>
  <c r="AN1340" i="6"/>
  <c r="AP1340" i="6"/>
  <c r="AK1340" i="6"/>
  <c r="AL1340" i="6"/>
  <c r="AR1340" i="6"/>
  <c r="AM1340" i="6"/>
  <c r="AQ1341" i="6"/>
  <c r="AO1341" i="6"/>
  <c r="AN1341" i="6"/>
  <c r="AP1341" i="6"/>
  <c r="AK1341" i="6"/>
  <c r="AL1341" i="6"/>
  <c r="AR1341" i="6"/>
  <c r="AM1341" i="6"/>
  <c r="AQ1342" i="6"/>
  <c r="AO1342" i="6"/>
  <c r="AN1342" i="6"/>
  <c r="AP1342" i="6"/>
  <c r="AK1342" i="6"/>
  <c r="AL1342" i="6"/>
  <c r="AR1342" i="6"/>
  <c r="AM1342" i="6"/>
  <c r="AQ1343" i="6"/>
  <c r="AO1343" i="6"/>
  <c r="AN1343" i="6"/>
  <c r="AP1343" i="6"/>
  <c r="AK1343" i="6"/>
  <c r="AL1343" i="6"/>
  <c r="AR1343" i="6"/>
  <c r="AM1343" i="6"/>
  <c r="AQ1344" i="6"/>
  <c r="AO1344" i="6"/>
  <c r="AN1344" i="6"/>
  <c r="AP1344" i="6"/>
  <c r="AK1344" i="6"/>
  <c r="AL1344" i="6"/>
  <c r="AR1344" i="6"/>
  <c r="AM1344" i="6"/>
  <c r="AQ1345" i="6"/>
  <c r="AO1345" i="6"/>
  <c r="AN1345" i="6"/>
  <c r="AP1345" i="6"/>
  <c r="AK1345" i="6"/>
  <c r="AL1345" i="6"/>
  <c r="AR1345" i="6"/>
  <c r="AM1345" i="6"/>
  <c r="AQ1346" i="6"/>
  <c r="AO1346" i="6"/>
  <c r="AN1346" i="6"/>
  <c r="AP1346" i="6"/>
  <c r="AK1346" i="6"/>
  <c r="AL1346" i="6"/>
  <c r="AR1346" i="6"/>
  <c r="AM1346" i="6"/>
  <c r="AQ1347" i="6"/>
  <c r="AO1347" i="6"/>
  <c r="AN1347" i="6"/>
  <c r="AP1347" i="6"/>
  <c r="AK1347" i="6"/>
  <c r="AL1347" i="6"/>
  <c r="AR1347" i="6"/>
  <c r="AM1347" i="6"/>
  <c r="AQ1348" i="6"/>
  <c r="AO1348" i="6"/>
  <c r="AN1348" i="6"/>
  <c r="AP1348" i="6"/>
  <c r="AK1348" i="6"/>
  <c r="AL1348" i="6"/>
  <c r="AR1348" i="6"/>
  <c r="AM1348" i="6"/>
  <c r="AQ1349" i="6"/>
  <c r="AO1349" i="6"/>
  <c r="AN1349" i="6"/>
  <c r="AP1349" i="6"/>
  <c r="AK1349" i="6"/>
  <c r="AL1349" i="6"/>
  <c r="AR1349" i="6"/>
  <c r="AM1349" i="6"/>
  <c r="AQ1350" i="6"/>
  <c r="AO1350" i="6"/>
  <c r="AN1350" i="6"/>
  <c r="AP1350" i="6"/>
  <c r="AK1350" i="6"/>
  <c r="AL1350" i="6"/>
  <c r="AR1350" i="6"/>
  <c r="AM1350" i="6"/>
  <c r="AQ1351" i="6"/>
  <c r="AO1351" i="6"/>
  <c r="AN1351" i="6"/>
  <c r="AP1351" i="6"/>
  <c r="AK1351" i="6"/>
  <c r="AL1351" i="6"/>
  <c r="AR1351" i="6"/>
  <c r="AM1351" i="6"/>
  <c r="AQ1352" i="6"/>
  <c r="AO1352" i="6"/>
  <c r="AN1352" i="6"/>
  <c r="AP1352" i="6"/>
  <c r="AK1352" i="6"/>
  <c r="AL1352" i="6"/>
  <c r="AR1352" i="6"/>
  <c r="AM1352" i="6"/>
  <c r="AQ1353" i="6"/>
  <c r="AO1353" i="6"/>
  <c r="AN1353" i="6"/>
  <c r="AP1353" i="6"/>
  <c r="AK1353" i="6"/>
  <c r="AL1353" i="6"/>
  <c r="AR1353" i="6"/>
  <c r="AM1353" i="6"/>
  <c r="AQ1354" i="6"/>
  <c r="AO1354" i="6"/>
  <c r="AN1354" i="6"/>
  <c r="AP1354" i="6"/>
  <c r="AK1354" i="6"/>
  <c r="AL1354" i="6"/>
  <c r="AR1354" i="6"/>
  <c r="AM1354" i="6"/>
  <c r="AQ1355" i="6"/>
  <c r="AO1355" i="6"/>
  <c r="AN1355" i="6"/>
  <c r="AP1355" i="6"/>
  <c r="AK1355" i="6"/>
  <c r="AL1355" i="6"/>
  <c r="AR1355" i="6"/>
  <c r="AM1355" i="6"/>
  <c r="AQ1356" i="6"/>
  <c r="AO1356" i="6"/>
  <c r="AN1356" i="6"/>
  <c r="AP1356" i="6"/>
  <c r="AK1356" i="6"/>
  <c r="AL1356" i="6"/>
  <c r="AR1356" i="6"/>
  <c r="AM1356" i="6"/>
  <c r="AQ1357" i="6"/>
  <c r="AO1357" i="6"/>
  <c r="AN1357" i="6"/>
  <c r="AP1357" i="6"/>
  <c r="AK1357" i="6"/>
  <c r="AL1357" i="6"/>
  <c r="AR1357" i="6"/>
  <c r="AM1357" i="6"/>
  <c r="AQ1358" i="6"/>
  <c r="AO1358" i="6"/>
  <c r="AN1358" i="6"/>
  <c r="AP1358" i="6"/>
  <c r="AK1358" i="6"/>
  <c r="AL1358" i="6"/>
  <c r="AR1358" i="6"/>
  <c r="AM1358" i="6"/>
  <c r="AQ1359" i="6"/>
  <c r="AO1359" i="6"/>
  <c r="AN1359" i="6"/>
  <c r="AP1359" i="6"/>
  <c r="AK1359" i="6"/>
  <c r="AL1359" i="6"/>
  <c r="AR1359" i="6"/>
  <c r="AM1359" i="6"/>
  <c r="AQ1360" i="6"/>
  <c r="AO1360" i="6"/>
  <c r="AN1360" i="6"/>
  <c r="AP1360" i="6"/>
  <c r="AK1360" i="6"/>
  <c r="AL1360" i="6"/>
  <c r="AR1360" i="6"/>
  <c r="AM1360" i="6"/>
  <c r="AQ1361" i="6"/>
  <c r="AO1361" i="6"/>
  <c r="AN1361" i="6"/>
  <c r="AP1361" i="6"/>
  <c r="AK1361" i="6"/>
  <c r="AL1361" i="6"/>
  <c r="AR1361" i="6"/>
  <c r="AM1361" i="6"/>
  <c r="AQ1362" i="6"/>
  <c r="AO1362" i="6"/>
  <c r="AN1362" i="6"/>
  <c r="AP1362" i="6"/>
  <c r="AK1362" i="6"/>
  <c r="AL1362" i="6"/>
  <c r="AR1362" i="6"/>
  <c r="AM1362" i="6"/>
  <c r="AQ1363" i="6"/>
  <c r="AO1363" i="6"/>
  <c r="AN1363" i="6"/>
  <c r="AP1363" i="6"/>
  <c r="AK1363" i="6"/>
  <c r="AL1363" i="6"/>
  <c r="AR1363" i="6"/>
  <c r="AM1363" i="6"/>
  <c r="AQ1364" i="6"/>
  <c r="AO1364" i="6"/>
  <c r="AN1364" i="6"/>
  <c r="AP1364" i="6"/>
  <c r="AK1364" i="6"/>
  <c r="AL1364" i="6"/>
  <c r="AR1364" i="6"/>
  <c r="AM1364" i="6"/>
  <c r="AQ1365" i="6"/>
  <c r="AO1365" i="6"/>
  <c r="AN1365" i="6"/>
  <c r="AP1365" i="6"/>
  <c r="AK1365" i="6"/>
  <c r="AL1365" i="6"/>
  <c r="AR1365" i="6"/>
  <c r="AM1365" i="6"/>
  <c r="AQ1366" i="6"/>
  <c r="AO1366" i="6"/>
  <c r="AN1366" i="6"/>
  <c r="AP1366" i="6"/>
  <c r="AK1366" i="6"/>
  <c r="AL1366" i="6"/>
  <c r="AR1366" i="6"/>
  <c r="AM1366" i="6"/>
  <c r="AQ1367" i="6"/>
  <c r="AO1367" i="6"/>
  <c r="AN1367" i="6"/>
  <c r="AP1367" i="6"/>
  <c r="AK1367" i="6"/>
  <c r="AL1367" i="6"/>
  <c r="AR1367" i="6"/>
  <c r="AM1367" i="6"/>
  <c r="AQ1368" i="6"/>
  <c r="AO1368" i="6"/>
  <c r="AN1368" i="6"/>
  <c r="AP1368" i="6"/>
  <c r="AK1368" i="6"/>
  <c r="AL1368" i="6"/>
  <c r="AR1368" i="6"/>
  <c r="AM1368" i="6"/>
  <c r="AQ1369" i="6"/>
  <c r="AO1369" i="6"/>
  <c r="AN1369" i="6"/>
  <c r="AP1369" i="6"/>
  <c r="AK1369" i="6"/>
  <c r="AL1369" i="6"/>
  <c r="AR1369" i="6"/>
  <c r="AM1369" i="6"/>
  <c r="AQ1370" i="6"/>
  <c r="AO1370" i="6"/>
  <c r="AN1370" i="6"/>
  <c r="AP1370" i="6"/>
  <c r="AK1370" i="6"/>
  <c r="AL1370" i="6"/>
  <c r="AR1370" i="6"/>
  <c r="AM1370" i="6"/>
  <c r="AQ1371" i="6"/>
  <c r="AO1371" i="6"/>
  <c r="AN1371" i="6"/>
  <c r="AP1371" i="6"/>
  <c r="AK1371" i="6"/>
  <c r="AL1371" i="6"/>
  <c r="AR1371" i="6"/>
  <c r="AM1371" i="6"/>
  <c r="AQ1372" i="6"/>
  <c r="AO1372" i="6"/>
  <c r="AN1372" i="6"/>
  <c r="AP1372" i="6"/>
  <c r="AK1372" i="6"/>
  <c r="AL1372" i="6"/>
  <c r="AR1372" i="6"/>
  <c r="AM1372" i="6"/>
  <c r="AQ1373" i="6"/>
  <c r="AO1373" i="6"/>
  <c r="AN1373" i="6"/>
  <c r="AP1373" i="6"/>
  <c r="AK1373" i="6"/>
  <c r="AL1373" i="6"/>
  <c r="AR1373" i="6"/>
  <c r="AM1373" i="6"/>
  <c r="AQ1374" i="6"/>
  <c r="AO1374" i="6"/>
  <c r="AN1374" i="6"/>
  <c r="AP1374" i="6"/>
  <c r="AK1374" i="6"/>
  <c r="AL1374" i="6"/>
  <c r="AR1374" i="6"/>
  <c r="AM1374" i="6"/>
  <c r="AQ1375" i="6"/>
  <c r="AO1375" i="6"/>
  <c r="AN1375" i="6"/>
  <c r="AP1375" i="6"/>
  <c r="AK1375" i="6"/>
  <c r="AL1375" i="6"/>
  <c r="AR1375" i="6"/>
  <c r="AM1375" i="6"/>
  <c r="AQ1376" i="6"/>
  <c r="AO1376" i="6"/>
  <c r="AN1376" i="6"/>
  <c r="AP1376" i="6"/>
  <c r="AK1376" i="6"/>
  <c r="AL1376" i="6"/>
  <c r="AR1376" i="6"/>
  <c r="AM1376" i="6"/>
  <c r="AQ1377" i="6"/>
  <c r="AO1377" i="6"/>
  <c r="AN1377" i="6"/>
  <c r="AP1377" i="6"/>
  <c r="AK1377" i="6"/>
  <c r="AL1377" i="6"/>
  <c r="AR1377" i="6"/>
  <c r="AM1377" i="6"/>
  <c r="AQ1378" i="6"/>
  <c r="AO1378" i="6"/>
  <c r="AN1378" i="6"/>
  <c r="AP1378" i="6"/>
  <c r="AK1378" i="6"/>
  <c r="AL1378" i="6"/>
  <c r="AR1378" i="6"/>
  <c r="AM1378" i="6"/>
  <c r="AQ1379" i="6"/>
  <c r="AO1379" i="6"/>
  <c r="AN1379" i="6"/>
  <c r="AP1379" i="6"/>
  <c r="AK1379" i="6"/>
  <c r="AL1379" i="6"/>
  <c r="AR1379" i="6"/>
  <c r="AM1379" i="6"/>
  <c r="AQ1380" i="6"/>
  <c r="AO1380" i="6"/>
  <c r="AN1380" i="6"/>
  <c r="AP1380" i="6"/>
  <c r="AK1380" i="6"/>
  <c r="AL1380" i="6"/>
  <c r="AR1380" i="6"/>
  <c r="AM1380" i="6"/>
  <c r="AQ1381" i="6"/>
  <c r="AO1381" i="6"/>
  <c r="AN1381" i="6"/>
  <c r="AP1381" i="6"/>
  <c r="AK1381" i="6"/>
  <c r="AL1381" i="6"/>
  <c r="AR1381" i="6"/>
  <c r="AM1381" i="6"/>
  <c r="AQ1382" i="6"/>
  <c r="AO1382" i="6"/>
  <c r="AN1382" i="6"/>
  <c r="AP1382" i="6"/>
  <c r="AK1382" i="6"/>
  <c r="AL1382" i="6"/>
  <c r="AR1382" i="6"/>
  <c r="AM1382" i="6"/>
  <c r="AQ1383" i="6"/>
  <c r="AO1383" i="6"/>
  <c r="AN1383" i="6"/>
  <c r="AP1383" i="6"/>
  <c r="AK1383" i="6"/>
  <c r="AL1383" i="6"/>
  <c r="AR1383" i="6"/>
  <c r="AM1383" i="6"/>
  <c r="AQ1384" i="6"/>
  <c r="AO1384" i="6"/>
  <c r="AN1384" i="6"/>
  <c r="AP1384" i="6"/>
  <c r="AK1384" i="6"/>
  <c r="AL1384" i="6"/>
  <c r="AR1384" i="6"/>
  <c r="AM1384" i="6"/>
  <c r="AQ1385" i="6"/>
  <c r="AO1385" i="6"/>
  <c r="AN1385" i="6"/>
  <c r="AP1385" i="6"/>
  <c r="AK1385" i="6"/>
  <c r="AL1385" i="6"/>
  <c r="AR1385" i="6"/>
  <c r="AM1385" i="6"/>
  <c r="AQ1386" i="6"/>
  <c r="AO1386" i="6"/>
  <c r="AN1386" i="6"/>
  <c r="AP1386" i="6"/>
  <c r="AK1386" i="6"/>
  <c r="AL1386" i="6"/>
  <c r="AR1386" i="6"/>
  <c r="AM1386" i="6"/>
  <c r="AQ1387" i="6"/>
  <c r="AO1387" i="6"/>
  <c r="AN1387" i="6"/>
  <c r="AP1387" i="6"/>
  <c r="AK1387" i="6"/>
  <c r="AL1387" i="6"/>
  <c r="AR1387" i="6"/>
  <c r="AM1387" i="6"/>
  <c r="AQ1388" i="6"/>
  <c r="AO1388" i="6"/>
  <c r="AN1388" i="6"/>
  <c r="AP1388" i="6"/>
  <c r="AK1388" i="6"/>
  <c r="AL1388" i="6"/>
  <c r="AR1388" i="6"/>
  <c r="AM1388" i="6"/>
  <c r="AQ1389" i="6"/>
  <c r="AO1389" i="6"/>
  <c r="AN1389" i="6"/>
  <c r="AP1389" i="6"/>
  <c r="AK1389" i="6"/>
  <c r="AL1389" i="6"/>
  <c r="AR1389" i="6"/>
  <c r="AM1389" i="6"/>
  <c r="AQ1390" i="6"/>
  <c r="AO1390" i="6"/>
  <c r="AN1390" i="6"/>
  <c r="AP1390" i="6"/>
  <c r="AK1390" i="6"/>
  <c r="AL1390" i="6"/>
  <c r="AR1390" i="6"/>
  <c r="AM1390" i="6"/>
  <c r="AQ1391" i="6"/>
  <c r="AO1391" i="6"/>
  <c r="AN1391" i="6"/>
  <c r="AP1391" i="6"/>
  <c r="AK1391" i="6"/>
  <c r="AL1391" i="6"/>
  <c r="AR1391" i="6"/>
  <c r="AM1391" i="6"/>
  <c r="AQ1392" i="6"/>
  <c r="AO1392" i="6"/>
  <c r="AN1392" i="6"/>
  <c r="AP1392" i="6"/>
  <c r="AK1392" i="6"/>
  <c r="AL1392" i="6"/>
  <c r="AR1392" i="6"/>
  <c r="AM1392" i="6"/>
  <c r="AQ1393" i="6"/>
  <c r="AO1393" i="6"/>
  <c r="AN1393" i="6"/>
  <c r="AP1393" i="6"/>
  <c r="AK1393" i="6"/>
  <c r="AL1393" i="6"/>
  <c r="AR1393" i="6"/>
  <c r="AM1393" i="6"/>
  <c r="AQ1394" i="6"/>
  <c r="AO1394" i="6"/>
  <c r="AN1394" i="6"/>
  <c r="AP1394" i="6"/>
  <c r="AK1394" i="6"/>
  <c r="AL1394" i="6"/>
  <c r="AR1394" i="6"/>
  <c r="AM1394" i="6"/>
  <c r="AQ1395" i="6"/>
  <c r="AO1395" i="6"/>
  <c r="AN1395" i="6"/>
  <c r="AP1395" i="6"/>
  <c r="AK1395" i="6"/>
  <c r="AL1395" i="6"/>
  <c r="AR1395" i="6"/>
  <c r="AM1395" i="6"/>
  <c r="AQ1396" i="6"/>
  <c r="AO1396" i="6"/>
  <c r="AN1396" i="6"/>
  <c r="AP1396" i="6"/>
  <c r="AK1396" i="6"/>
  <c r="AL1396" i="6"/>
  <c r="AR1396" i="6"/>
  <c r="AM1396" i="6"/>
  <c r="AQ1397" i="6"/>
  <c r="AO1397" i="6"/>
  <c r="AN1397" i="6"/>
  <c r="AP1397" i="6"/>
  <c r="AK1397" i="6"/>
  <c r="AL1397" i="6"/>
  <c r="AR1397" i="6"/>
  <c r="AM1397" i="6"/>
  <c r="AQ1398" i="6"/>
  <c r="AO1398" i="6"/>
  <c r="AN1398" i="6"/>
  <c r="AP1398" i="6"/>
  <c r="AK1398" i="6"/>
  <c r="AL1398" i="6"/>
  <c r="AR1398" i="6"/>
  <c r="AM1398" i="6"/>
  <c r="AQ1399" i="6"/>
  <c r="AO1399" i="6"/>
  <c r="AN1399" i="6"/>
  <c r="AP1399" i="6"/>
  <c r="AK1399" i="6"/>
  <c r="AL1399" i="6"/>
  <c r="AR1399" i="6"/>
  <c r="AM1399" i="6"/>
  <c r="AQ1400" i="6"/>
  <c r="AO1400" i="6"/>
  <c r="AN1400" i="6"/>
  <c r="AP1400" i="6"/>
  <c r="AK1400" i="6"/>
  <c r="AL1400" i="6"/>
  <c r="AR1400" i="6"/>
  <c r="AM1400" i="6"/>
  <c r="AQ1401" i="6"/>
  <c r="AO1401" i="6"/>
  <c r="AN1401" i="6"/>
  <c r="AP1401" i="6"/>
  <c r="AK1401" i="6"/>
  <c r="AL1401" i="6"/>
  <c r="AR1401" i="6"/>
  <c r="AM1401" i="6"/>
  <c r="AQ1402" i="6"/>
  <c r="AO1402" i="6"/>
  <c r="AN1402" i="6"/>
  <c r="AP1402" i="6"/>
  <c r="AK1402" i="6"/>
  <c r="AL1402" i="6"/>
  <c r="AR1402" i="6"/>
  <c r="AM1402" i="6"/>
  <c r="AQ1403" i="6"/>
  <c r="AO1403" i="6"/>
  <c r="AN1403" i="6"/>
  <c r="AP1403" i="6"/>
  <c r="AK1403" i="6"/>
  <c r="AL1403" i="6"/>
  <c r="AR1403" i="6"/>
  <c r="AM1403" i="6"/>
  <c r="AQ1404" i="6"/>
  <c r="AO1404" i="6"/>
  <c r="AN1404" i="6"/>
  <c r="AP1404" i="6"/>
  <c r="AK1404" i="6"/>
  <c r="AL1404" i="6"/>
  <c r="AR1404" i="6"/>
  <c r="AM1404" i="6"/>
  <c r="AQ1405" i="6"/>
  <c r="AO1405" i="6"/>
  <c r="AN1405" i="6"/>
  <c r="AP1405" i="6"/>
  <c r="AK1405" i="6"/>
  <c r="AL1405" i="6"/>
  <c r="AR1405" i="6"/>
  <c r="AM1405" i="6"/>
  <c r="AQ1406" i="6"/>
  <c r="AO1406" i="6"/>
  <c r="AN1406" i="6"/>
  <c r="AP1406" i="6"/>
  <c r="AK1406" i="6"/>
  <c r="AL1406" i="6"/>
  <c r="AR1406" i="6"/>
  <c r="AM1406" i="6"/>
  <c r="AQ1407" i="6"/>
  <c r="AO1407" i="6"/>
  <c r="AN1407" i="6"/>
  <c r="AP1407" i="6"/>
  <c r="AK1407" i="6"/>
  <c r="AL1407" i="6"/>
  <c r="AR1407" i="6"/>
  <c r="AM1407" i="6"/>
  <c r="AQ1408" i="6"/>
  <c r="AO1408" i="6"/>
  <c r="AN1408" i="6"/>
  <c r="AP1408" i="6"/>
  <c r="AK1408" i="6"/>
  <c r="AL1408" i="6"/>
  <c r="AR1408" i="6"/>
  <c r="AM1408" i="6"/>
  <c r="AQ1409" i="6"/>
  <c r="AO1409" i="6"/>
  <c r="AN1409" i="6"/>
  <c r="AP1409" i="6"/>
  <c r="AK1409" i="6"/>
  <c r="AL1409" i="6"/>
  <c r="AR1409" i="6"/>
  <c r="AM1409" i="6"/>
  <c r="AQ1410" i="6"/>
  <c r="AO1410" i="6"/>
  <c r="AN1410" i="6"/>
  <c r="AP1410" i="6"/>
  <c r="AK1410" i="6"/>
  <c r="AL1410" i="6"/>
  <c r="AR1410" i="6"/>
  <c r="AM1410" i="6"/>
  <c r="AQ1411" i="6"/>
  <c r="AO1411" i="6"/>
  <c r="AN1411" i="6"/>
  <c r="AP1411" i="6"/>
  <c r="AK1411" i="6"/>
  <c r="AL1411" i="6"/>
  <c r="AR1411" i="6"/>
  <c r="AM1411" i="6"/>
  <c r="AQ1412" i="6"/>
  <c r="AO1412" i="6"/>
  <c r="AN1412" i="6"/>
  <c r="AP1412" i="6"/>
  <c r="AK1412" i="6"/>
  <c r="AL1412" i="6"/>
  <c r="AR1412" i="6"/>
  <c r="AM1412" i="6"/>
  <c r="AQ1413" i="6"/>
  <c r="AO1413" i="6"/>
  <c r="AN1413" i="6"/>
  <c r="AP1413" i="6"/>
  <c r="AK1413" i="6"/>
  <c r="AL1413" i="6"/>
  <c r="AR1413" i="6"/>
  <c r="AM1413" i="6"/>
  <c r="AQ1414" i="6"/>
  <c r="AO1414" i="6"/>
  <c r="AN1414" i="6"/>
  <c r="AP1414" i="6"/>
  <c r="AK1414" i="6"/>
  <c r="AL1414" i="6"/>
  <c r="AR1414" i="6"/>
  <c r="AM1414" i="6"/>
  <c r="AQ1415" i="6"/>
  <c r="AO1415" i="6"/>
  <c r="AN1415" i="6"/>
  <c r="AP1415" i="6"/>
  <c r="AK1415" i="6"/>
  <c r="AL1415" i="6"/>
  <c r="AR1415" i="6"/>
  <c r="AM1415" i="6"/>
  <c r="AQ1416" i="6"/>
  <c r="AO1416" i="6"/>
  <c r="AN1416" i="6"/>
  <c r="AP1416" i="6"/>
  <c r="AK1416" i="6"/>
  <c r="AL1416" i="6"/>
  <c r="AR1416" i="6"/>
  <c r="AM1416" i="6"/>
  <c r="AQ1417" i="6"/>
  <c r="AO1417" i="6"/>
  <c r="AN1417" i="6"/>
  <c r="AP1417" i="6"/>
  <c r="AK1417" i="6"/>
  <c r="AL1417" i="6"/>
  <c r="AR1417" i="6"/>
  <c r="AM1417" i="6"/>
  <c r="AQ1418" i="6"/>
  <c r="AO1418" i="6"/>
  <c r="AN1418" i="6"/>
  <c r="AP1418" i="6"/>
  <c r="AK1418" i="6"/>
  <c r="AL1418" i="6"/>
  <c r="AR1418" i="6"/>
  <c r="AM1418" i="6"/>
  <c r="AQ1419" i="6"/>
  <c r="AO1419" i="6"/>
  <c r="AN1419" i="6"/>
  <c r="AP1419" i="6"/>
  <c r="AK1419" i="6"/>
  <c r="AL1419" i="6"/>
  <c r="AR1419" i="6"/>
  <c r="AM1419" i="6"/>
  <c r="AQ1420" i="6"/>
  <c r="AO1420" i="6"/>
  <c r="AN1420" i="6"/>
  <c r="AP1420" i="6"/>
  <c r="AK1420" i="6"/>
  <c r="AL1420" i="6"/>
  <c r="AR1420" i="6"/>
  <c r="AM1420" i="6"/>
  <c r="AQ1421" i="6"/>
  <c r="AO1421" i="6"/>
  <c r="AN1421" i="6"/>
  <c r="AP1421" i="6"/>
  <c r="AK1421" i="6"/>
  <c r="AL1421" i="6"/>
  <c r="AR1421" i="6"/>
  <c r="AM1421" i="6"/>
  <c r="AQ1422" i="6"/>
  <c r="AO1422" i="6"/>
  <c r="AN1422" i="6"/>
  <c r="AP1422" i="6"/>
  <c r="AK1422" i="6"/>
  <c r="AL1422" i="6"/>
  <c r="AR1422" i="6"/>
  <c r="AM1422" i="6"/>
  <c r="AQ1423" i="6"/>
  <c r="AO1423" i="6"/>
  <c r="AN1423" i="6"/>
  <c r="AP1423" i="6"/>
  <c r="AK1423" i="6"/>
  <c r="AL1423" i="6"/>
  <c r="AR1423" i="6"/>
  <c r="AM1423" i="6"/>
  <c r="AQ1424" i="6"/>
  <c r="AO1424" i="6"/>
  <c r="AN1424" i="6"/>
  <c r="AP1424" i="6"/>
  <c r="AK1424" i="6"/>
  <c r="AL1424" i="6"/>
  <c r="AR1424" i="6"/>
  <c r="AM1424" i="6"/>
  <c r="AQ1425" i="6"/>
  <c r="AO1425" i="6"/>
  <c r="AN1425" i="6"/>
  <c r="AP1425" i="6"/>
  <c r="AK1425" i="6"/>
  <c r="AL1425" i="6"/>
  <c r="AR1425" i="6"/>
  <c r="AM1425" i="6"/>
  <c r="AQ1426" i="6"/>
  <c r="AO1426" i="6"/>
  <c r="AN1426" i="6"/>
  <c r="AP1426" i="6"/>
  <c r="AK1426" i="6"/>
  <c r="AL1426" i="6"/>
  <c r="AR1426" i="6"/>
  <c r="AM1426" i="6"/>
  <c r="AQ1427" i="6"/>
  <c r="AO1427" i="6"/>
  <c r="AN1427" i="6"/>
  <c r="AP1427" i="6"/>
  <c r="AK1427" i="6"/>
  <c r="AL1427" i="6"/>
  <c r="AR1427" i="6"/>
  <c r="AM1427" i="6"/>
  <c r="AQ1428" i="6"/>
  <c r="AO1428" i="6"/>
  <c r="AN1428" i="6"/>
  <c r="AP1428" i="6"/>
  <c r="AK1428" i="6"/>
  <c r="AL1428" i="6"/>
  <c r="AR1428" i="6"/>
  <c r="AM1428" i="6"/>
  <c r="AQ1429" i="6"/>
  <c r="AO1429" i="6"/>
  <c r="AN1429" i="6"/>
  <c r="AP1429" i="6"/>
  <c r="AK1429" i="6"/>
  <c r="AL1429" i="6"/>
  <c r="AR1429" i="6"/>
  <c r="AM1429" i="6"/>
  <c r="AQ1430" i="6"/>
  <c r="AO1430" i="6"/>
  <c r="AN1430" i="6"/>
  <c r="AP1430" i="6"/>
  <c r="AK1430" i="6"/>
  <c r="AL1430" i="6"/>
  <c r="AR1430" i="6"/>
  <c r="AM1430" i="6"/>
  <c r="AQ1431" i="6"/>
  <c r="AO1431" i="6"/>
  <c r="AN1431" i="6"/>
  <c r="AP1431" i="6"/>
  <c r="AK1431" i="6"/>
  <c r="AL1431" i="6"/>
  <c r="AR1431" i="6"/>
  <c r="AM1431" i="6"/>
  <c r="AQ1432" i="6"/>
  <c r="AO1432" i="6"/>
  <c r="AN1432" i="6"/>
  <c r="AP1432" i="6"/>
  <c r="AK1432" i="6"/>
  <c r="AL1432" i="6"/>
  <c r="AR1432" i="6"/>
  <c r="AM1432" i="6"/>
  <c r="AQ1433" i="6"/>
  <c r="AO1433" i="6"/>
  <c r="AN1433" i="6"/>
  <c r="AP1433" i="6"/>
  <c r="AK1433" i="6"/>
  <c r="AL1433" i="6"/>
  <c r="AR1433" i="6"/>
  <c r="AM1433" i="6"/>
  <c r="AQ1434" i="6"/>
  <c r="AO1434" i="6"/>
  <c r="AN1434" i="6"/>
  <c r="AP1434" i="6"/>
  <c r="AK1434" i="6"/>
  <c r="AL1434" i="6"/>
  <c r="AR1434" i="6"/>
  <c r="AM1434" i="6"/>
  <c r="AQ1435" i="6"/>
  <c r="AO1435" i="6"/>
  <c r="AN1435" i="6"/>
  <c r="AP1435" i="6"/>
  <c r="AK1435" i="6"/>
  <c r="AL1435" i="6"/>
  <c r="AR1435" i="6"/>
  <c r="AM1435" i="6"/>
  <c r="AQ1436" i="6"/>
  <c r="AO1436" i="6"/>
  <c r="AN1436" i="6"/>
  <c r="AP1436" i="6"/>
  <c r="AK1436" i="6"/>
  <c r="AL1436" i="6"/>
  <c r="AR1436" i="6"/>
  <c r="AM1436" i="6"/>
  <c r="AQ1437" i="6"/>
  <c r="AO1437" i="6"/>
  <c r="AN1437" i="6"/>
  <c r="AP1437" i="6"/>
  <c r="AK1437" i="6"/>
  <c r="AL1437" i="6"/>
  <c r="AR1437" i="6"/>
  <c r="AM1437" i="6"/>
  <c r="AQ1438" i="6"/>
  <c r="AO1438" i="6"/>
  <c r="AN1438" i="6"/>
  <c r="AP1438" i="6"/>
  <c r="AK1438" i="6"/>
  <c r="AL1438" i="6"/>
  <c r="AR1438" i="6"/>
  <c r="AM1438" i="6"/>
  <c r="AQ1439" i="6"/>
  <c r="AO1439" i="6"/>
  <c r="AN1439" i="6"/>
  <c r="AP1439" i="6"/>
  <c r="AK1439" i="6"/>
  <c r="AL1439" i="6"/>
  <c r="AR1439" i="6"/>
  <c r="AM1439" i="6"/>
  <c r="AQ1440" i="6"/>
  <c r="AO1440" i="6"/>
  <c r="AN1440" i="6"/>
  <c r="AP1440" i="6"/>
  <c r="AK1440" i="6"/>
  <c r="AL1440" i="6"/>
  <c r="AR1440" i="6"/>
  <c r="AM1440" i="6"/>
  <c r="AQ1441" i="6"/>
  <c r="AO1441" i="6"/>
  <c r="AN1441" i="6"/>
  <c r="AP1441" i="6"/>
  <c r="AK1441" i="6"/>
  <c r="AL1441" i="6"/>
  <c r="AR1441" i="6"/>
  <c r="AM1441" i="6"/>
  <c r="AQ1442" i="6"/>
  <c r="AO1442" i="6"/>
  <c r="AN1442" i="6"/>
  <c r="AP1442" i="6"/>
  <c r="AK1442" i="6"/>
  <c r="AL1442" i="6"/>
  <c r="AR1442" i="6"/>
  <c r="AM1442" i="6"/>
  <c r="AQ1443" i="6"/>
  <c r="AO1443" i="6"/>
  <c r="AN1443" i="6"/>
  <c r="AP1443" i="6"/>
  <c r="AK1443" i="6"/>
  <c r="AL1443" i="6"/>
  <c r="AR1443" i="6"/>
  <c r="AM1443" i="6"/>
  <c r="AQ1444" i="6"/>
  <c r="AO1444" i="6"/>
  <c r="AN1444" i="6"/>
  <c r="AP1444" i="6"/>
  <c r="AK1444" i="6"/>
  <c r="AL1444" i="6"/>
  <c r="AR1444" i="6"/>
  <c r="AM1444" i="6"/>
  <c r="AQ1445" i="6"/>
  <c r="AO1445" i="6"/>
  <c r="AN1445" i="6"/>
  <c r="AP1445" i="6"/>
  <c r="AK1445" i="6"/>
  <c r="AL1445" i="6"/>
  <c r="AR1445" i="6"/>
  <c r="AM1445" i="6"/>
  <c r="AQ1446" i="6"/>
  <c r="AO1446" i="6"/>
  <c r="AN1446" i="6"/>
  <c r="AP1446" i="6"/>
  <c r="AK1446" i="6"/>
  <c r="AL1446" i="6"/>
  <c r="AR1446" i="6"/>
  <c r="AM1446" i="6"/>
  <c r="AQ1447" i="6"/>
  <c r="AO1447" i="6"/>
  <c r="AN1447" i="6"/>
  <c r="AP1447" i="6"/>
  <c r="AK1447" i="6"/>
  <c r="AL1447" i="6"/>
  <c r="AR1447" i="6"/>
  <c r="AM1447" i="6"/>
  <c r="AQ1448" i="6"/>
  <c r="AO1448" i="6"/>
  <c r="AN1448" i="6"/>
  <c r="AP1448" i="6"/>
  <c r="AK1448" i="6"/>
  <c r="AL1448" i="6"/>
  <c r="AR1448" i="6"/>
  <c r="AM1448" i="6"/>
  <c r="AQ1449" i="6"/>
  <c r="AO1449" i="6"/>
  <c r="AN1449" i="6"/>
  <c r="AP1449" i="6"/>
  <c r="AK1449" i="6"/>
  <c r="AL1449" i="6"/>
  <c r="AR1449" i="6"/>
  <c r="AM1449" i="6"/>
  <c r="AQ1450" i="6"/>
  <c r="AO1450" i="6"/>
  <c r="AN1450" i="6"/>
  <c r="AP1450" i="6"/>
  <c r="AK1450" i="6"/>
  <c r="AL1450" i="6"/>
  <c r="AR1450" i="6"/>
  <c r="AM1450" i="6"/>
  <c r="AQ1451" i="6"/>
  <c r="AO1451" i="6"/>
  <c r="AN1451" i="6"/>
  <c r="AP1451" i="6"/>
  <c r="AK1451" i="6"/>
  <c r="AL1451" i="6"/>
  <c r="AR1451" i="6"/>
  <c r="AM1451" i="6"/>
  <c r="AQ1452" i="6"/>
  <c r="AO1452" i="6"/>
  <c r="AN1452" i="6"/>
  <c r="AP1452" i="6"/>
  <c r="AK1452" i="6"/>
  <c r="AL1452" i="6"/>
  <c r="AR1452" i="6"/>
  <c r="AM1452" i="6"/>
  <c r="AQ1453" i="6"/>
  <c r="AO1453" i="6"/>
  <c r="AN1453" i="6"/>
  <c r="AP1453" i="6"/>
  <c r="AK1453" i="6"/>
  <c r="AL1453" i="6"/>
  <c r="AR1453" i="6"/>
  <c r="AM1453" i="6"/>
  <c r="AQ1454" i="6"/>
  <c r="AO1454" i="6"/>
  <c r="AN1454" i="6"/>
  <c r="AP1454" i="6"/>
  <c r="AK1454" i="6"/>
  <c r="AL1454" i="6"/>
  <c r="AR1454" i="6"/>
  <c r="AM1454" i="6"/>
  <c r="AQ1455" i="6"/>
  <c r="AO1455" i="6"/>
  <c r="AN1455" i="6"/>
  <c r="AP1455" i="6"/>
  <c r="AK1455" i="6"/>
  <c r="AL1455" i="6"/>
  <c r="AR1455" i="6"/>
  <c r="AM1455" i="6"/>
  <c r="AQ1456" i="6"/>
  <c r="AO1456" i="6"/>
  <c r="AN1456" i="6"/>
  <c r="AP1456" i="6"/>
  <c r="AK1456" i="6"/>
  <c r="AL1456" i="6"/>
  <c r="AR1456" i="6"/>
  <c r="AM1456" i="6"/>
  <c r="AQ1457" i="6"/>
  <c r="AO1457" i="6"/>
  <c r="AN1457" i="6"/>
  <c r="AP1457" i="6"/>
  <c r="AK1457" i="6"/>
  <c r="AL1457" i="6"/>
  <c r="AR1457" i="6"/>
  <c r="AM1457" i="6"/>
  <c r="AQ1458" i="6"/>
  <c r="AO1458" i="6"/>
  <c r="AN1458" i="6"/>
  <c r="AP1458" i="6"/>
  <c r="AK1458" i="6"/>
  <c r="AL1458" i="6"/>
  <c r="AR1458" i="6"/>
  <c r="AM1458" i="6"/>
  <c r="AQ1459" i="6"/>
  <c r="AO1459" i="6"/>
  <c r="AN1459" i="6"/>
  <c r="AP1459" i="6"/>
  <c r="AK1459" i="6"/>
  <c r="AL1459" i="6"/>
  <c r="AR1459" i="6"/>
  <c r="AM1459" i="6"/>
  <c r="AQ1460" i="6"/>
  <c r="AO1460" i="6"/>
  <c r="AN1460" i="6"/>
  <c r="AP1460" i="6"/>
  <c r="AK1460" i="6"/>
  <c r="AL1460" i="6"/>
  <c r="AR1460" i="6"/>
  <c r="AM1460" i="6"/>
  <c r="AQ1461" i="6"/>
  <c r="AO1461" i="6"/>
  <c r="AN1461" i="6"/>
  <c r="AP1461" i="6"/>
  <c r="AK1461" i="6"/>
  <c r="AL1461" i="6"/>
  <c r="AR1461" i="6"/>
  <c r="AM1461" i="6"/>
  <c r="AQ1462" i="6"/>
  <c r="AO1462" i="6"/>
  <c r="AN1462" i="6"/>
  <c r="AP1462" i="6"/>
  <c r="AK1462" i="6"/>
  <c r="AL1462" i="6"/>
  <c r="AR1462" i="6"/>
  <c r="AM1462" i="6"/>
  <c r="AQ1463" i="6"/>
  <c r="AO1463" i="6"/>
  <c r="AN1463" i="6"/>
  <c r="AP1463" i="6"/>
  <c r="AK1463" i="6"/>
  <c r="AL1463" i="6"/>
  <c r="AR1463" i="6"/>
  <c r="AM1463" i="6"/>
  <c r="AQ1464" i="6"/>
  <c r="AO1464" i="6"/>
  <c r="AN1464" i="6"/>
  <c r="AP1464" i="6"/>
  <c r="AK1464" i="6"/>
  <c r="AL1464" i="6"/>
  <c r="AR1464" i="6"/>
  <c r="AM1464" i="6"/>
  <c r="AQ1465" i="6"/>
  <c r="AO1465" i="6"/>
  <c r="AN1465" i="6"/>
  <c r="AP1465" i="6"/>
  <c r="AK1465" i="6"/>
  <c r="AL1465" i="6"/>
  <c r="AR1465" i="6"/>
  <c r="AM1465" i="6"/>
  <c r="AQ1466" i="6"/>
  <c r="AO1466" i="6"/>
  <c r="AN1466" i="6"/>
  <c r="AP1466" i="6"/>
  <c r="AK1466" i="6"/>
  <c r="AL1466" i="6"/>
  <c r="AR1466" i="6"/>
  <c r="AM1466" i="6"/>
  <c r="AQ1467" i="6"/>
  <c r="AO1467" i="6"/>
  <c r="AN1467" i="6"/>
  <c r="AP1467" i="6"/>
  <c r="AK1467" i="6"/>
  <c r="AL1467" i="6"/>
  <c r="AR1467" i="6"/>
  <c r="AM1467" i="6"/>
  <c r="AQ1468" i="6"/>
  <c r="AO1468" i="6"/>
  <c r="AN1468" i="6"/>
  <c r="AP1468" i="6"/>
  <c r="AK1468" i="6"/>
  <c r="AL1468" i="6"/>
  <c r="AR1468" i="6"/>
  <c r="AM1468" i="6"/>
  <c r="AQ1469" i="6"/>
  <c r="AO1469" i="6"/>
  <c r="AN1469" i="6"/>
  <c r="AP1469" i="6"/>
  <c r="AK1469" i="6"/>
  <c r="AL1469" i="6"/>
  <c r="AR1469" i="6"/>
  <c r="AM1469" i="6"/>
  <c r="AQ1470" i="6"/>
  <c r="AO1470" i="6"/>
  <c r="AN1470" i="6"/>
  <c r="AP1470" i="6"/>
  <c r="AK1470" i="6"/>
  <c r="AL1470" i="6"/>
  <c r="AR1470" i="6"/>
  <c r="AM1470" i="6"/>
  <c r="AQ1471" i="6"/>
  <c r="AO1471" i="6"/>
  <c r="AN1471" i="6"/>
  <c r="AP1471" i="6"/>
  <c r="AK1471" i="6"/>
  <c r="AL1471" i="6"/>
  <c r="AR1471" i="6"/>
  <c r="AM1471" i="6"/>
  <c r="AQ1472" i="6"/>
  <c r="AO1472" i="6"/>
  <c r="AN1472" i="6"/>
  <c r="AP1472" i="6"/>
  <c r="AK1472" i="6"/>
  <c r="AL1472" i="6"/>
  <c r="AR1472" i="6"/>
  <c r="AM1472" i="6"/>
  <c r="AQ1473" i="6"/>
  <c r="AO1473" i="6"/>
  <c r="AN1473" i="6"/>
  <c r="AP1473" i="6"/>
  <c r="AK1473" i="6"/>
  <c r="AL1473" i="6"/>
  <c r="AR1473" i="6"/>
  <c r="AM1473" i="6"/>
  <c r="AQ1474" i="6"/>
  <c r="AO1474" i="6"/>
  <c r="AN1474" i="6"/>
  <c r="AP1474" i="6"/>
  <c r="AK1474" i="6"/>
  <c r="AL1474" i="6"/>
  <c r="AR1474" i="6"/>
  <c r="AM1474" i="6"/>
  <c r="AQ1475" i="6"/>
  <c r="AO1475" i="6"/>
  <c r="AN1475" i="6"/>
  <c r="AP1475" i="6"/>
  <c r="AK1475" i="6"/>
  <c r="AL1475" i="6"/>
  <c r="AR1475" i="6"/>
  <c r="AM1475" i="6"/>
  <c r="AQ1476" i="6"/>
  <c r="AO1476" i="6"/>
  <c r="AN1476" i="6"/>
  <c r="AP1476" i="6"/>
  <c r="AK1476" i="6"/>
  <c r="AL1476" i="6"/>
  <c r="AR1476" i="6"/>
  <c r="AM1476" i="6"/>
  <c r="AQ1477" i="6"/>
  <c r="AO1477" i="6"/>
  <c r="AN1477" i="6"/>
  <c r="AP1477" i="6"/>
  <c r="AK1477" i="6"/>
  <c r="AL1477" i="6"/>
  <c r="AR1477" i="6"/>
  <c r="AM1477" i="6"/>
  <c r="AQ1478" i="6"/>
  <c r="AO1478" i="6"/>
  <c r="AN1478" i="6"/>
  <c r="AP1478" i="6"/>
  <c r="AK1478" i="6"/>
  <c r="AL1478" i="6"/>
  <c r="AR1478" i="6"/>
  <c r="AM1478" i="6"/>
  <c r="AQ1479" i="6"/>
  <c r="AO1479" i="6"/>
  <c r="AN1479" i="6"/>
  <c r="AP1479" i="6"/>
  <c r="AK1479" i="6"/>
  <c r="AL1479" i="6"/>
  <c r="AR1479" i="6"/>
  <c r="AM1479" i="6"/>
  <c r="AQ1480" i="6"/>
  <c r="AO1480" i="6"/>
  <c r="AN1480" i="6"/>
  <c r="AP1480" i="6"/>
  <c r="AK1480" i="6"/>
  <c r="AL1480" i="6"/>
  <c r="AR1480" i="6"/>
  <c r="AM1480" i="6"/>
  <c r="AQ1481" i="6"/>
  <c r="AO1481" i="6"/>
  <c r="AN1481" i="6"/>
  <c r="AP1481" i="6"/>
  <c r="AK1481" i="6"/>
  <c r="AL1481" i="6"/>
  <c r="AR1481" i="6"/>
  <c r="AM1481" i="6"/>
  <c r="AQ1482" i="6"/>
  <c r="AO1482" i="6"/>
  <c r="AN1482" i="6"/>
  <c r="AP1482" i="6"/>
  <c r="AK1482" i="6"/>
  <c r="AL1482" i="6"/>
  <c r="AR1482" i="6"/>
  <c r="AM1482" i="6"/>
  <c r="AQ1483" i="6"/>
  <c r="AO1483" i="6"/>
  <c r="AN1483" i="6"/>
  <c r="AP1483" i="6"/>
  <c r="AK1483" i="6"/>
  <c r="AL1483" i="6"/>
  <c r="AR1483" i="6"/>
  <c r="AM1483" i="6"/>
  <c r="AQ1484" i="6"/>
  <c r="AO1484" i="6"/>
  <c r="AN1484" i="6"/>
  <c r="AP1484" i="6"/>
  <c r="AK1484" i="6"/>
  <c r="AL1484" i="6"/>
  <c r="AR1484" i="6"/>
  <c r="AM1484" i="6"/>
  <c r="AQ1485" i="6"/>
  <c r="AO1485" i="6"/>
  <c r="AN1485" i="6"/>
  <c r="AP1485" i="6"/>
  <c r="AK1485" i="6"/>
  <c r="AL1485" i="6"/>
  <c r="AR1485" i="6"/>
  <c r="AM1485" i="6"/>
  <c r="AQ1486" i="6"/>
  <c r="AO1486" i="6"/>
  <c r="AN1486" i="6"/>
  <c r="AP1486" i="6"/>
  <c r="AK1486" i="6"/>
  <c r="AL1486" i="6"/>
  <c r="AR1486" i="6"/>
  <c r="AM1486" i="6"/>
  <c r="AQ1487" i="6"/>
  <c r="AO1487" i="6"/>
  <c r="AN1487" i="6"/>
  <c r="AP1487" i="6"/>
  <c r="AK1487" i="6"/>
  <c r="AL1487" i="6"/>
  <c r="AR1487" i="6"/>
  <c r="AM1487" i="6"/>
  <c r="AQ1488" i="6"/>
  <c r="AO1488" i="6"/>
  <c r="AN1488" i="6"/>
  <c r="AP1488" i="6"/>
  <c r="AK1488" i="6"/>
  <c r="AL1488" i="6"/>
  <c r="AR1488" i="6"/>
  <c r="AM1488" i="6"/>
  <c r="AQ1489" i="6"/>
  <c r="AO1489" i="6"/>
  <c r="AN1489" i="6"/>
  <c r="AP1489" i="6"/>
  <c r="AK1489" i="6"/>
  <c r="AL1489" i="6"/>
  <c r="AR1489" i="6"/>
  <c r="AM1489" i="6"/>
  <c r="AQ1490" i="6"/>
  <c r="AO1490" i="6"/>
  <c r="AN1490" i="6"/>
  <c r="AP1490" i="6"/>
  <c r="AK1490" i="6"/>
  <c r="AL1490" i="6"/>
  <c r="AR1490" i="6"/>
  <c r="AM1490" i="6"/>
  <c r="AQ1491" i="6"/>
  <c r="AO1491" i="6"/>
  <c r="AN1491" i="6"/>
  <c r="AP1491" i="6"/>
  <c r="AK1491" i="6"/>
  <c r="AL1491" i="6"/>
  <c r="AR1491" i="6"/>
  <c r="AM1491" i="6"/>
  <c r="AQ1492" i="6"/>
  <c r="AO1492" i="6"/>
  <c r="AN1492" i="6"/>
  <c r="AP1492" i="6"/>
  <c r="AK1492" i="6"/>
  <c r="AL1492" i="6"/>
  <c r="AR1492" i="6"/>
  <c r="AM1492" i="6"/>
  <c r="AQ1493" i="6"/>
  <c r="AO1493" i="6"/>
  <c r="AN1493" i="6"/>
  <c r="AP1493" i="6"/>
  <c r="AK1493" i="6"/>
  <c r="AL1493" i="6"/>
  <c r="AR1493" i="6"/>
  <c r="AM1493" i="6"/>
  <c r="AQ1494" i="6"/>
  <c r="AO1494" i="6"/>
  <c r="AN1494" i="6"/>
  <c r="AP1494" i="6"/>
  <c r="AK1494" i="6"/>
  <c r="AL1494" i="6"/>
  <c r="AR1494" i="6"/>
  <c r="AM1494" i="6"/>
  <c r="AQ1495" i="6"/>
  <c r="AO1495" i="6"/>
  <c r="AN1495" i="6"/>
  <c r="AP1495" i="6"/>
  <c r="AK1495" i="6"/>
  <c r="AL1495" i="6"/>
  <c r="AR1495" i="6"/>
  <c r="AM1495" i="6"/>
  <c r="AQ1496" i="6"/>
  <c r="AO1496" i="6"/>
  <c r="AN1496" i="6"/>
  <c r="AP1496" i="6"/>
  <c r="AK1496" i="6"/>
  <c r="AL1496" i="6"/>
  <c r="AR1496" i="6"/>
  <c r="AM1496" i="6"/>
  <c r="AQ1497" i="6"/>
  <c r="AO1497" i="6"/>
  <c r="AN1497" i="6"/>
  <c r="AP1497" i="6"/>
  <c r="AK1497" i="6"/>
  <c r="AL1497" i="6"/>
  <c r="AR1497" i="6"/>
  <c r="AM1497" i="6"/>
  <c r="AQ1498" i="6"/>
  <c r="AO1498" i="6"/>
  <c r="AN1498" i="6"/>
  <c r="AP1498" i="6"/>
  <c r="AK1498" i="6"/>
  <c r="AL1498" i="6"/>
  <c r="AR1498" i="6"/>
  <c r="AM1498" i="6"/>
  <c r="AQ1499" i="6"/>
  <c r="AO1499" i="6"/>
  <c r="AN1499" i="6"/>
  <c r="AP1499" i="6"/>
  <c r="AK1499" i="6"/>
  <c r="AL1499" i="6"/>
  <c r="AR1499" i="6"/>
  <c r="AM1499" i="6"/>
  <c r="AQ1500" i="6"/>
  <c r="AO1500" i="6"/>
  <c r="AN1500" i="6"/>
  <c r="AP1500" i="6"/>
  <c r="AK1500" i="6"/>
  <c r="AL1500" i="6"/>
  <c r="AR1500" i="6"/>
  <c r="AM1500" i="6"/>
  <c r="AQ1501" i="6"/>
  <c r="AO1501" i="6"/>
  <c r="AN1501" i="6"/>
  <c r="AP1501" i="6"/>
  <c r="AK1501" i="6"/>
  <c r="AL1501" i="6"/>
  <c r="AR1501" i="6"/>
  <c r="AM1501" i="6"/>
  <c r="AQ1502" i="6"/>
  <c r="AO1502" i="6"/>
  <c r="AN1502" i="6"/>
  <c r="AP1502" i="6"/>
  <c r="AK1502" i="6"/>
  <c r="AL1502" i="6"/>
  <c r="AR1502" i="6"/>
  <c r="AM1502" i="6"/>
  <c r="AQ1503" i="6"/>
  <c r="AO1503" i="6"/>
  <c r="AN1503" i="6"/>
  <c r="AP1503" i="6"/>
  <c r="AK1503" i="6"/>
  <c r="AL1503" i="6"/>
  <c r="AR1503" i="6"/>
  <c r="AM1503" i="6"/>
  <c r="AQ1504" i="6"/>
  <c r="AO1504" i="6"/>
  <c r="AN1504" i="6"/>
  <c r="AP1504" i="6"/>
  <c r="AK1504" i="6"/>
  <c r="AL1504" i="6"/>
  <c r="AR1504" i="6"/>
  <c r="AM1504" i="6"/>
  <c r="AQ1505" i="6"/>
  <c r="AO1505" i="6"/>
  <c r="AN1505" i="6"/>
  <c r="AP1505" i="6"/>
  <c r="AK1505" i="6"/>
  <c r="AL1505" i="6"/>
  <c r="AR1505" i="6"/>
  <c r="AM1505" i="6"/>
  <c r="AQ1506" i="6"/>
  <c r="AO1506" i="6"/>
  <c r="AN1506" i="6"/>
  <c r="AP1506" i="6"/>
  <c r="AK1506" i="6"/>
  <c r="AL1506" i="6"/>
  <c r="AR1506" i="6"/>
  <c r="AM1506" i="6"/>
  <c r="AQ1507" i="6"/>
  <c r="AO1507" i="6"/>
  <c r="AN1507" i="6"/>
  <c r="AP1507" i="6"/>
  <c r="AK1507" i="6"/>
  <c r="AL1507" i="6"/>
  <c r="AR1507" i="6"/>
  <c r="AM1507" i="6"/>
  <c r="AQ1508" i="6"/>
  <c r="AO1508" i="6"/>
  <c r="AN1508" i="6"/>
  <c r="AP1508" i="6"/>
  <c r="AK1508" i="6"/>
  <c r="AL1508" i="6"/>
  <c r="AR1508" i="6"/>
  <c r="AM1508" i="6"/>
  <c r="AQ1509" i="6"/>
  <c r="AO1509" i="6"/>
  <c r="AN1509" i="6"/>
  <c r="AP1509" i="6"/>
  <c r="AK1509" i="6"/>
  <c r="AL1509" i="6"/>
  <c r="AR1509" i="6"/>
  <c r="AM1509" i="6"/>
  <c r="AQ1510" i="6"/>
  <c r="AO1510" i="6"/>
  <c r="AN1510" i="6"/>
  <c r="AP1510" i="6"/>
  <c r="AK1510" i="6"/>
  <c r="AL1510" i="6"/>
  <c r="AR1510" i="6"/>
  <c r="AM1510" i="6"/>
  <c r="AQ1511" i="6"/>
  <c r="AO1511" i="6"/>
  <c r="AN1511" i="6"/>
  <c r="AP1511" i="6"/>
  <c r="AK1511" i="6"/>
  <c r="AL1511" i="6"/>
  <c r="AR1511" i="6"/>
  <c r="AM1511" i="6"/>
  <c r="AQ1512" i="6"/>
  <c r="AO1512" i="6"/>
  <c r="AN1512" i="6"/>
  <c r="AP1512" i="6"/>
  <c r="AK1512" i="6"/>
  <c r="AL1512" i="6"/>
  <c r="AR1512" i="6"/>
  <c r="AM1512" i="6"/>
  <c r="AQ1513" i="6"/>
  <c r="AO1513" i="6"/>
  <c r="AN1513" i="6"/>
  <c r="AP1513" i="6"/>
  <c r="AK1513" i="6"/>
  <c r="AL1513" i="6"/>
  <c r="AR1513" i="6"/>
  <c r="AM1513" i="6"/>
  <c r="AQ1514" i="6"/>
  <c r="AO1514" i="6"/>
  <c r="AN1514" i="6"/>
  <c r="AP1514" i="6"/>
  <c r="AK1514" i="6"/>
  <c r="AL1514" i="6"/>
  <c r="AR1514" i="6"/>
  <c r="AM1514" i="6"/>
  <c r="AQ1515" i="6"/>
  <c r="AO1515" i="6"/>
  <c r="AN1515" i="6"/>
  <c r="AP1515" i="6"/>
  <c r="AK1515" i="6"/>
  <c r="AL1515" i="6"/>
  <c r="AR1515" i="6"/>
  <c r="AM1515" i="6"/>
  <c r="AQ1516" i="6"/>
  <c r="AO1516" i="6"/>
  <c r="AN1516" i="6"/>
  <c r="AP1516" i="6"/>
  <c r="AK1516" i="6"/>
  <c r="AL1516" i="6"/>
  <c r="AR1516" i="6"/>
  <c r="AM1516" i="6"/>
  <c r="AQ1517" i="6"/>
  <c r="AO1517" i="6"/>
  <c r="AN1517" i="6"/>
  <c r="AP1517" i="6"/>
  <c r="AK1517" i="6"/>
  <c r="AL1517" i="6"/>
  <c r="AR1517" i="6"/>
  <c r="AM1517" i="6"/>
  <c r="AQ1518" i="6"/>
  <c r="AO1518" i="6"/>
  <c r="AN1518" i="6"/>
  <c r="AP1518" i="6"/>
  <c r="AK1518" i="6"/>
  <c r="AL1518" i="6"/>
  <c r="AR1518" i="6"/>
  <c r="AM1518" i="6"/>
  <c r="AQ1519" i="6"/>
  <c r="AO1519" i="6"/>
  <c r="AN1519" i="6"/>
  <c r="AP1519" i="6"/>
  <c r="AK1519" i="6"/>
  <c r="AL1519" i="6"/>
  <c r="AR1519" i="6"/>
  <c r="AM1519" i="6"/>
  <c r="AQ1520" i="6"/>
  <c r="AO1520" i="6"/>
  <c r="AN1520" i="6"/>
  <c r="AP1520" i="6"/>
  <c r="AK1520" i="6"/>
  <c r="AL1520" i="6"/>
  <c r="AR1520" i="6"/>
  <c r="AM1520" i="6"/>
  <c r="AQ1521" i="6"/>
  <c r="AO1521" i="6"/>
  <c r="AN1521" i="6"/>
  <c r="AP1521" i="6"/>
  <c r="AK1521" i="6"/>
  <c r="AL1521" i="6"/>
  <c r="AR1521" i="6"/>
  <c r="AM1521" i="6"/>
  <c r="AQ1522" i="6"/>
  <c r="AO1522" i="6"/>
  <c r="AN1522" i="6"/>
  <c r="AP1522" i="6"/>
  <c r="AK1522" i="6"/>
  <c r="AL1522" i="6"/>
  <c r="AR1522" i="6"/>
  <c r="AM1522" i="6"/>
  <c r="AQ1523" i="6"/>
  <c r="AO1523" i="6"/>
  <c r="AN1523" i="6"/>
  <c r="AP1523" i="6"/>
  <c r="AK1523" i="6"/>
  <c r="AL1523" i="6"/>
  <c r="AR1523" i="6"/>
  <c r="AM1523" i="6"/>
  <c r="AQ1524" i="6"/>
  <c r="AO1524" i="6"/>
  <c r="AN1524" i="6"/>
  <c r="AP1524" i="6"/>
  <c r="AK1524" i="6"/>
  <c r="AL1524" i="6"/>
  <c r="AR1524" i="6"/>
  <c r="AM1524" i="6"/>
  <c r="AQ1525" i="6"/>
  <c r="AO1525" i="6"/>
  <c r="AN1525" i="6"/>
  <c r="AP1525" i="6"/>
  <c r="AK1525" i="6"/>
  <c r="AL1525" i="6"/>
  <c r="AR1525" i="6"/>
  <c r="AM1525" i="6"/>
  <c r="AQ1526" i="6"/>
  <c r="AO1526" i="6"/>
  <c r="AN1526" i="6"/>
  <c r="AP1526" i="6"/>
  <c r="AK1526" i="6"/>
  <c r="AL1526" i="6"/>
  <c r="AR1526" i="6"/>
  <c r="AM1526" i="6"/>
  <c r="AQ1527" i="6"/>
  <c r="AO1527" i="6"/>
  <c r="AN1527" i="6"/>
  <c r="AP1527" i="6"/>
  <c r="AK1527" i="6"/>
  <c r="AL1527" i="6"/>
  <c r="AR1527" i="6"/>
  <c r="AM1527" i="6"/>
  <c r="AQ1528" i="6"/>
  <c r="AO1528" i="6"/>
  <c r="AN1528" i="6"/>
  <c r="AP1528" i="6"/>
  <c r="AK1528" i="6"/>
  <c r="AL1528" i="6"/>
  <c r="AR1528" i="6"/>
  <c r="AM1528" i="6"/>
  <c r="AQ1529" i="6"/>
  <c r="AO1529" i="6"/>
  <c r="AN1529" i="6"/>
  <c r="AP1529" i="6"/>
  <c r="AK1529" i="6"/>
  <c r="AL1529" i="6"/>
  <c r="AR1529" i="6"/>
  <c r="AM1529" i="6"/>
  <c r="AQ1530" i="6"/>
  <c r="AO1530" i="6"/>
  <c r="AN1530" i="6"/>
  <c r="AP1530" i="6"/>
  <c r="AK1530" i="6"/>
  <c r="AL1530" i="6"/>
  <c r="AR1530" i="6"/>
  <c r="AM1530" i="6"/>
  <c r="AQ1531" i="6"/>
  <c r="AO1531" i="6"/>
  <c r="AN1531" i="6"/>
  <c r="AP1531" i="6"/>
  <c r="AK1531" i="6"/>
  <c r="AL1531" i="6"/>
  <c r="AR1531" i="6"/>
  <c r="AM1531" i="6"/>
  <c r="AQ1532" i="6"/>
  <c r="AO1532" i="6"/>
  <c r="AN1532" i="6"/>
  <c r="AP1532" i="6"/>
  <c r="AK1532" i="6"/>
  <c r="AL1532" i="6"/>
  <c r="AR1532" i="6"/>
  <c r="AM1532" i="6"/>
  <c r="AQ1533" i="6"/>
  <c r="AO1533" i="6"/>
  <c r="AN1533" i="6"/>
  <c r="AP1533" i="6"/>
  <c r="AK1533" i="6"/>
  <c r="AL1533" i="6"/>
  <c r="AR1533" i="6"/>
  <c r="AM1533" i="6"/>
  <c r="AQ1534" i="6"/>
  <c r="AO1534" i="6"/>
  <c r="AN1534" i="6"/>
  <c r="AP1534" i="6"/>
  <c r="AK1534" i="6"/>
  <c r="AL1534" i="6"/>
  <c r="AR1534" i="6"/>
  <c r="AM1534" i="6"/>
  <c r="AQ1535" i="6"/>
  <c r="AO1535" i="6"/>
  <c r="AN1535" i="6"/>
  <c r="AP1535" i="6"/>
  <c r="AK1535" i="6"/>
  <c r="AL1535" i="6"/>
  <c r="AR1535" i="6"/>
  <c r="AM1535" i="6"/>
  <c r="AQ1536" i="6"/>
  <c r="AO1536" i="6"/>
  <c r="AN1536" i="6"/>
  <c r="AP1536" i="6"/>
  <c r="AK1536" i="6"/>
  <c r="AL1536" i="6"/>
  <c r="AR1536" i="6"/>
  <c r="AM1536" i="6"/>
  <c r="AQ1537" i="6"/>
  <c r="AO1537" i="6"/>
  <c r="AN1537" i="6"/>
  <c r="AP1537" i="6"/>
  <c r="AK1537" i="6"/>
  <c r="AL1537" i="6"/>
  <c r="AR1537" i="6"/>
  <c r="AM1537" i="6"/>
  <c r="AQ1538" i="6"/>
  <c r="AO1538" i="6"/>
  <c r="AN1538" i="6"/>
  <c r="AP1538" i="6"/>
  <c r="AK1538" i="6"/>
  <c r="AL1538" i="6"/>
  <c r="AR1538" i="6"/>
  <c r="AM1538" i="6"/>
  <c r="AQ1539" i="6"/>
  <c r="AO1539" i="6"/>
  <c r="AN1539" i="6"/>
  <c r="AP1539" i="6"/>
  <c r="AK1539" i="6"/>
  <c r="AL1539" i="6"/>
  <c r="AR1539" i="6"/>
  <c r="AM1539" i="6"/>
  <c r="AQ1540" i="6"/>
  <c r="AO1540" i="6"/>
  <c r="AN1540" i="6"/>
  <c r="AP1540" i="6"/>
  <c r="AK1540" i="6"/>
  <c r="AL1540" i="6"/>
  <c r="AR1540" i="6"/>
  <c r="AM1540" i="6"/>
  <c r="AQ1541" i="6"/>
  <c r="AO1541" i="6"/>
  <c r="AN1541" i="6"/>
  <c r="AP1541" i="6"/>
  <c r="AK1541" i="6"/>
  <c r="AL1541" i="6"/>
  <c r="AR1541" i="6"/>
  <c r="AM1541" i="6"/>
  <c r="AQ1542" i="6"/>
  <c r="AO1542" i="6"/>
  <c r="AN1542" i="6"/>
  <c r="AP1542" i="6"/>
  <c r="AK1542" i="6"/>
  <c r="AL1542" i="6"/>
  <c r="AR1542" i="6"/>
  <c r="AM1542" i="6"/>
  <c r="AQ1543" i="6"/>
  <c r="AO1543" i="6"/>
  <c r="AN1543" i="6"/>
  <c r="AP1543" i="6"/>
  <c r="AK1543" i="6"/>
  <c r="AL1543" i="6"/>
  <c r="AR1543" i="6"/>
  <c r="AM1543" i="6"/>
  <c r="AQ1544" i="6"/>
  <c r="AO1544" i="6"/>
  <c r="AN1544" i="6"/>
  <c r="AP1544" i="6"/>
  <c r="AK1544" i="6"/>
  <c r="AL1544" i="6"/>
  <c r="AR1544" i="6"/>
  <c r="AM1544" i="6"/>
  <c r="AQ1545" i="6"/>
  <c r="AO1545" i="6"/>
  <c r="AN1545" i="6"/>
  <c r="AP1545" i="6"/>
  <c r="AK1545" i="6"/>
  <c r="AL1545" i="6"/>
  <c r="AR1545" i="6"/>
  <c r="AM1545" i="6"/>
  <c r="AQ1546" i="6"/>
  <c r="AO1546" i="6"/>
  <c r="AN1546" i="6"/>
  <c r="AP1546" i="6"/>
  <c r="AK1546" i="6"/>
  <c r="AL1546" i="6"/>
  <c r="AR1546" i="6"/>
  <c r="AM1546" i="6"/>
  <c r="AQ1547" i="6"/>
  <c r="AO1547" i="6"/>
  <c r="AN1547" i="6"/>
  <c r="AP1547" i="6"/>
  <c r="AK1547" i="6"/>
  <c r="AL1547" i="6"/>
  <c r="AR1547" i="6"/>
  <c r="AM1547" i="6"/>
  <c r="AQ1548" i="6"/>
  <c r="AO1548" i="6"/>
  <c r="AN1548" i="6"/>
  <c r="AP1548" i="6"/>
  <c r="AK1548" i="6"/>
  <c r="AL1548" i="6"/>
  <c r="AR1548" i="6"/>
  <c r="AM1548" i="6"/>
  <c r="AQ1549" i="6"/>
  <c r="AO1549" i="6"/>
  <c r="AN1549" i="6"/>
  <c r="AP1549" i="6"/>
  <c r="AK1549" i="6"/>
  <c r="AL1549" i="6"/>
  <c r="AR1549" i="6"/>
  <c r="AM1549" i="6"/>
  <c r="AQ1550" i="6"/>
  <c r="AO1550" i="6"/>
  <c r="AN1550" i="6"/>
  <c r="AP1550" i="6"/>
  <c r="AK1550" i="6"/>
  <c r="AL1550" i="6"/>
  <c r="AR1550" i="6"/>
  <c r="AM1550" i="6"/>
  <c r="AQ1551" i="6"/>
  <c r="AO1551" i="6"/>
  <c r="AN1551" i="6"/>
  <c r="AP1551" i="6"/>
  <c r="AK1551" i="6"/>
  <c r="AL1551" i="6"/>
  <c r="AR1551" i="6"/>
  <c r="AM1551" i="6"/>
  <c r="AQ1552" i="6"/>
  <c r="AO1552" i="6"/>
  <c r="AN1552" i="6"/>
  <c r="AP1552" i="6"/>
  <c r="AK1552" i="6"/>
  <c r="AL1552" i="6"/>
  <c r="AR1552" i="6"/>
  <c r="AM1552" i="6"/>
  <c r="AQ1553" i="6"/>
  <c r="AO1553" i="6"/>
  <c r="AN1553" i="6"/>
  <c r="AP1553" i="6"/>
  <c r="AK1553" i="6"/>
  <c r="AL1553" i="6"/>
  <c r="AR1553" i="6"/>
  <c r="AM1553" i="6"/>
  <c r="AQ1554" i="6"/>
  <c r="AO1554" i="6"/>
  <c r="AN1554" i="6"/>
  <c r="AP1554" i="6"/>
  <c r="AK1554" i="6"/>
  <c r="AL1554" i="6"/>
  <c r="AR1554" i="6"/>
  <c r="AM1554" i="6"/>
  <c r="AQ1555" i="6"/>
  <c r="AO1555" i="6"/>
  <c r="AN1555" i="6"/>
  <c r="AP1555" i="6"/>
  <c r="AK1555" i="6"/>
  <c r="AL1555" i="6"/>
  <c r="AR1555" i="6"/>
  <c r="AM1555" i="6"/>
  <c r="AQ1556" i="6"/>
  <c r="AO1556" i="6"/>
  <c r="AN1556" i="6"/>
  <c r="AP1556" i="6"/>
  <c r="AK1556" i="6"/>
  <c r="AL1556" i="6"/>
  <c r="AR1556" i="6"/>
  <c r="AM1556" i="6"/>
  <c r="AQ1557" i="6"/>
  <c r="AO1557" i="6"/>
  <c r="AN1557" i="6"/>
  <c r="AP1557" i="6"/>
  <c r="AK1557" i="6"/>
  <c r="AL1557" i="6"/>
  <c r="AR1557" i="6"/>
  <c r="AM1557" i="6"/>
  <c r="AQ1558" i="6"/>
  <c r="AO1558" i="6"/>
  <c r="AN1558" i="6"/>
  <c r="AP1558" i="6"/>
  <c r="AK1558" i="6"/>
  <c r="AL1558" i="6"/>
  <c r="AR1558" i="6"/>
  <c r="AM1558" i="6"/>
  <c r="AQ1559" i="6"/>
  <c r="AO1559" i="6"/>
  <c r="AN1559" i="6"/>
  <c r="AP1559" i="6"/>
  <c r="AK1559" i="6"/>
  <c r="AL1559" i="6"/>
  <c r="AR1559" i="6"/>
  <c r="AM1559" i="6"/>
  <c r="AQ1560" i="6"/>
  <c r="AO1560" i="6"/>
  <c r="AN1560" i="6"/>
  <c r="AP1560" i="6"/>
  <c r="AK1560" i="6"/>
  <c r="AL1560" i="6"/>
  <c r="AR1560" i="6"/>
  <c r="AM1560" i="6"/>
  <c r="AQ1561" i="6"/>
  <c r="AO1561" i="6"/>
  <c r="AN1561" i="6"/>
  <c r="AP1561" i="6"/>
  <c r="AK1561" i="6"/>
  <c r="AL1561" i="6"/>
  <c r="AR1561" i="6"/>
  <c r="AM1561" i="6"/>
  <c r="AQ1562" i="6"/>
  <c r="AO1562" i="6"/>
  <c r="AN1562" i="6"/>
  <c r="AP1562" i="6"/>
  <c r="AK1562" i="6"/>
  <c r="AL1562" i="6"/>
  <c r="AR1562" i="6"/>
  <c r="AM1562" i="6"/>
  <c r="AQ1563" i="6"/>
  <c r="AO1563" i="6"/>
  <c r="AN1563" i="6"/>
  <c r="AP1563" i="6"/>
  <c r="AK1563" i="6"/>
  <c r="AL1563" i="6"/>
  <c r="AR1563" i="6"/>
  <c r="AM1563" i="6"/>
  <c r="AQ1564" i="6"/>
  <c r="AO1564" i="6"/>
  <c r="AN1564" i="6"/>
  <c r="AP1564" i="6"/>
  <c r="AK1564" i="6"/>
  <c r="AL1564" i="6"/>
  <c r="AR1564" i="6"/>
  <c r="AM1564" i="6"/>
  <c r="AQ1565" i="6"/>
  <c r="AO1565" i="6"/>
  <c r="AN1565" i="6"/>
  <c r="AP1565" i="6"/>
  <c r="AK1565" i="6"/>
  <c r="AL1565" i="6"/>
  <c r="AR1565" i="6"/>
  <c r="AM1565" i="6"/>
  <c r="AQ1566" i="6"/>
  <c r="AO1566" i="6"/>
  <c r="AN1566" i="6"/>
  <c r="AP1566" i="6"/>
  <c r="AK1566" i="6"/>
  <c r="AL1566" i="6"/>
  <c r="AR1566" i="6"/>
  <c r="AM1566" i="6"/>
  <c r="AQ1567" i="6"/>
  <c r="AO1567" i="6"/>
  <c r="AN1567" i="6"/>
  <c r="AP1567" i="6"/>
  <c r="AK1567" i="6"/>
  <c r="AL1567" i="6"/>
  <c r="AR1567" i="6"/>
  <c r="AM1567" i="6"/>
  <c r="AQ1568" i="6"/>
  <c r="AO1568" i="6"/>
  <c r="AN1568" i="6"/>
  <c r="AP1568" i="6"/>
  <c r="AK1568" i="6"/>
  <c r="AL1568" i="6"/>
  <c r="AR1568" i="6"/>
  <c r="AM1568" i="6"/>
  <c r="AQ1569" i="6"/>
  <c r="AO1569" i="6"/>
  <c r="AN1569" i="6"/>
  <c r="AP1569" i="6"/>
  <c r="AK1569" i="6"/>
  <c r="AL1569" i="6"/>
  <c r="AR1569" i="6"/>
  <c r="AM1569" i="6"/>
  <c r="AQ1570" i="6"/>
  <c r="AO1570" i="6"/>
  <c r="AN1570" i="6"/>
  <c r="AP1570" i="6"/>
  <c r="AK1570" i="6"/>
  <c r="AL1570" i="6"/>
  <c r="AR1570" i="6"/>
  <c r="AM1570" i="6"/>
  <c r="AQ1571" i="6"/>
  <c r="AO1571" i="6"/>
  <c r="AN1571" i="6"/>
  <c r="AP1571" i="6"/>
  <c r="AK1571" i="6"/>
  <c r="AL1571" i="6"/>
  <c r="AR1571" i="6"/>
  <c r="AM1571" i="6"/>
  <c r="AM4" i="6"/>
  <c r="AR4" i="6"/>
  <c r="AL4" i="6"/>
  <c r="AK4" i="6"/>
  <c r="AP4" i="6"/>
  <c r="AN4" i="6"/>
  <c r="AO4" i="6"/>
  <c r="AQ4" i="6"/>
  <c r="AS1570" i="6" l="1"/>
  <c r="AT1570" i="6" s="1"/>
  <c r="AS1567" i="6"/>
  <c r="AT1567" i="6" s="1"/>
  <c r="AS1564" i="6"/>
  <c r="AT1564" i="6" s="1"/>
  <c r="AS1561" i="6"/>
  <c r="AT1561" i="6" s="1"/>
  <c r="AS1559" i="6"/>
  <c r="AT1559" i="6" s="1"/>
  <c r="AS1556" i="6"/>
  <c r="AT1556" i="6" s="1"/>
  <c r="AS1554" i="6"/>
  <c r="AT1554" i="6" s="1"/>
  <c r="AS1551" i="6"/>
  <c r="AT1551" i="6" s="1"/>
  <c r="AS1548" i="6"/>
  <c r="AT1548" i="6" s="1"/>
  <c r="AS1545" i="6"/>
  <c r="AT1545" i="6" s="1"/>
  <c r="AS1542" i="6"/>
  <c r="AT1542" i="6" s="1"/>
  <c r="AS1539" i="6"/>
  <c r="AT1539" i="6" s="1"/>
  <c r="AS1536" i="6"/>
  <c r="AT1536" i="6" s="1"/>
  <c r="AS1533" i="6"/>
  <c r="AT1533" i="6" s="1"/>
  <c r="AS1530" i="6"/>
  <c r="AT1530" i="6" s="1"/>
  <c r="AS1527" i="6"/>
  <c r="AT1527" i="6" s="1"/>
  <c r="AS1524" i="6"/>
  <c r="AT1524" i="6" s="1"/>
  <c r="AS1521" i="6"/>
  <c r="AT1521" i="6" s="1"/>
  <c r="AS1518" i="6"/>
  <c r="AT1518" i="6" s="1"/>
  <c r="AS1515" i="6"/>
  <c r="AT1515" i="6" s="1"/>
  <c r="AS1512" i="6"/>
  <c r="AT1512" i="6" s="1"/>
  <c r="AS1510" i="6"/>
  <c r="AT1510" i="6" s="1"/>
  <c r="AS1507" i="6"/>
  <c r="AT1507" i="6" s="1"/>
  <c r="AS1504" i="6"/>
  <c r="AT1504" i="6" s="1"/>
  <c r="AS1501" i="6"/>
  <c r="AT1501" i="6" s="1"/>
  <c r="AS1498" i="6"/>
  <c r="AT1498" i="6" s="1"/>
  <c r="AS1495" i="6"/>
  <c r="AT1495" i="6" s="1"/>
  <c r="AS1492" i="6"/>
  <c r="AT1492" i="6" s="1"/>
  <c r="AS1489" i="6"/>
  <c r="AT1489" i="6" s="1"/>
  <c r="AS1486" i="6"/>
  <c r="AT1486" i="6" s="1"/>
  <c r="AS1483" i="6"/>
  <c r="AT1483" i="6" s="1"/>
  <c r="AS1480" i="6"/>
  <c r="AT1480" i="6" s="1"/>
  <c r="AS1477" i="6"/>
  <c r="AT1477" i="6" s="1"/>
  <c r="AS1474" i="6"/>
  <c r="AT1474" i="6" s="1"/>
  <c r="AS1471" i="6"/>
  <c r="AT1471" i="6" s="1"/>
  <c r="AS1468" i="6"/>
  <c r="AT1468" i="6" s="1"/>
  <c r="AS1569" i="6"/>
  <c r="AT1569" i="6" s="1"/>
  <c r="AS1566" i="6"/>
  <c r="AT1566" i="6" s="1"/>
  <c r="AS1563" i="6"/>
  <c r="AT1563" i="6" s="1"/>
  <c r="AS1558" i="6"/>
  <c r="AT1558" i="6" s="1"/>
  <c r="AS1555" i="6"/>
  <c r="AT1555" i="6" s="1"/>
  <c r="AS1552" i="6"/>
  <c r="AT1552" i="6" s="1"/>
  <c r="AS1550" i="6"/>
  <c r="AT1550" i="6" s="1"/>
  <c r="AS1547" i="6"/>
  <c r="AT1547" i="6" s="1"/>
  <c r="AS1544" i="6"/>
  <c r="AT1544" i="6" s="1"/>
  <c r="AS1541" i="6"/>
  <c r="AT1541" i="6" s="1"/>
  <c r="AS1538" i="6"/>
  <c r="AT1538" i="6" s="1"/>
  <c r="AS1535" i="6"/>
  <c r="AT1535" i="6" s="1"/>
  <c r="AS1532" i="6"/>
  <c r="AT1532" i="6" s="1"/>
  <c r="AS1529" i="6"/>
  <c r="AT1529" i="6" s="1"/>
  <c r="AS1526" i="6"/>
  <c r="AT1526" i="6" s="1"/>
  <c r="AS1523" i="6"/>
  <c r="AT1523" i="6" s="1"/>
  <c r="AS1520" i="6"/>
  <c r="AT1520" i="6" s="1"/>
  <c r="AS1517" i="6"/>
  <c r="AT1517" i="6" s="1"/>
  <c r="AS1514" i="6"/>
  <c r="AT1514" i="6" s="1"/>
  <c r="AS1511" i="6"/>
  <c r="AT1511" i="6" s="1"/>
  <c r="AS1508" i="6"/>
  <c r="AT1508" i="6" s="1"/>
  <c r="AS1505" i="6"/>
  <c r="AT1505" i="6" s="1"/>
  <c r="AS1502" i="6"/>
  <c r="AT1502" i="6" s="1"/>
  <c r="AS1499" i="6"/>
  <c r="AT1499" i="6" s="1"/>
  <c r="AS1496" i="6"/>
  <c r="AT1496" i="6" s="1"/>
  <c r="AS1493" i="6"/>
  <c r="AT1493" i="6" s="1"/>
  <c r="AS1490" i="6"/>
  <c r="AT1490" i="6" s="1"/>
  <c r="AS1487" i="6"/>
  <c r="AT1487" i="6" s="1"/>
  <c r="AS1484" i="6"/>
  <c r="AT1484" i="6" s="1"/>
  <c r="AS1481" i="6"/>
  <c r="AT1481" i="6" s="1"/>
  <c r="AS1478" i="6"/>
  <c r="AT1478" i="6" s="1"/>
  <c r="AS1475" i="6"/>
  <c r="AT1475" i="6" s="1"/>
  <c r="AS1472" i="6"/>
  <c r="AT1472" i="6" s="1"/>
  <c r="AS1469" i="6"/>
  <c r="AT1469" i="6" s="1"/>
  <c r="AS1571" i="6"/>
  <c r="AT1571" i="6" s="1"/>
  <c r="AS1568" i="6"/>
  <c r="AT1568" i="6" s="1"/>
  <c r="AS1565" i="6"/>
  <c r="AT1565" i="6" s="1"/>
  <c r="AS1562" i="6"/>
  <c r="AT1562" i="6" s="1"/>
  <c r="AS1560" i="6"/>
  <c r="AT1560" i="6" s="1"/>
  <c r="AS1557" i="6"/>
  <c r="AT1557" i="6" s="1"/>
  <c r="AS1553" i="6"/>
  <c r="AT1553" i="6" s="1"/>
  <c r="AS1549" i="6"/>
  <c r="AT1549" i="6" s="1"/>
  <c r="AS1546" i="6"/>
  <c r="AT1546" i="6" s="1"/>
  <c r="AS1543" i="6"/>
  <c r="AT1543" i="6" s="1"/>
  <c r="AS1540" i="6"/>
  <c r="AT1540" i="6" s="1"/>
  <c r="AS1537" i="6"/>
  <c r="AT1537" i="6" s="1"/>
  <c r="AS1534" i="6"/>
  <c r="AT1534" i="6" s="1"/>
  <c r="AS1531" i="6"/>
  <c r="AT1531" i="6" s="1"/>
  <c r="AS1528" i="6"/>
  <c r="AT1528" i="6" s="1"/>
  <c r="AS1525" i="6"/>
  <c r="AT1525" i="6" s="1"/>
  <c r="AS1522" i="6"/>
  <c r="AT1522" i="6" s="1"/>
  <c r="AS1519" i="6"/>
  <c r="AT1519" i="6" s="1"/>
  <c r="AS1516" i="6"/>
  <c r="AT1516" i="6" s="1"/>
  <c r="AS1513" i="6"/>
  <c r="AT1513" i="6" s="1"/>
  <c r="AS1509" i="6"/>
  <c r="AT1509" i="6" s="1"/>
  <c r="AS1506" i="6"/>
  <c r="AT1506" i="6" s="1"/>
  <c r="AS1503" i="6"/>
  <c r="AT1503" i="6" s="1"/>
  <c r="AS1500" i="6"/>
  <c r="AT1500" i="6" s="1"/>
  <c r="AS1497" i="6"/>
  <c r="AT1497" i="6" s="1"/>
  <c r="AS1494" i="6"/>
  <c r="AT1494" i="6" s="1"/>
  <c r="AS1491" i="6"/>
  <c r="AT1491" i="6" s="1"/>
  <c r="AS1488" i="6"/>
  <c r="AT1488" i="6" s="1"/>
  <c r="AS1485" i="6"/>
  <c r="AT1485" i="6" s="1"/>
  <c r="AS1482" i="6"/>
  <c r="AT1482" i="6" s="1"/>
  <c r="AS1479" i="6"/>
  <c r="AT1479" i="6" s="1"/>
  <c r="AS1476" i="6"/>
  <c r="AT1476" i="6" s="1"/>
  <c r="AS1473" i="6"/>
  <c r="AT1473" i="6" s="1"/>
  <c r="AS1470" i="6"/>
  <c r="AT1470" i="6" s="1"/>
  <c r="AS1467" i="6"/>
  <c r="AT1467" i="6" s="1"/>
  <c r="AS1464" i="6"/>
  <c r="AT1464" i="6" s="1"/>
  <c r="AS1461" i="6"/>
  <c r="AT1461" i="6" s="1"/>
  <c r="AS1458" i="6"/>
  <c r="AT1458" i="6" s="1"/>
  <c r="AS1455" i="6"/>
  <c r="AT1455" i="6" s="1"/>
  <c r="AS1452" i="6"/>
  <c r="AT1452" i="6" s="1"/>
  <c r="AS1449" i="6"/>
  <c r="AT1449" i="6" s="1"/>
  <c r="AS1447" i="6"/>
  <c r="AT1447" i="6" s="1"/>
  <c r="AS1444" i="6"/>
  <c r="AT1444" i="6" s="1"/>
  <c r="AS1441" i="6"/>
  <c r="AT1441" i="6" s="1"/>
  <c r="AS1438" i="6"/>
  <c r="AT1438" i="6" s="1"/>
  <c r="AS1435" i="6"/>
  <c r="AT1435" i="6" s="1"/>
  <c r="AS1432" i="6"/>
  <c r="AT1432" i="6" s="1"/>
  <c r="AS1429" i="6"/>
  <c r="AT1429" i="6" s="1"/>
  <c r="AS1427" i="6"/>
  <c r="AT1427" i="6" s="1"/>
  <c r="AS1424" i="6"/>
  <c r="AT1424" i="6" s="1"/>
  <c r="AS1422" i="6"/>
  <c r="AT1422" i="6" s="1"/>
  <c r="AS1419" i="6"/>
  <c r="AT1419" i="6" s="1"/>
  <c r="AS1416" i="6"/>
  <c r="AT1416" i="6" s="1"/>
  <c r="AS1413" i="6"/>
  <c r="AT1413" i="6" s="1"/>
  <c r="AS1411" i="6"/>
  <c r="AT1411" i="6" s="1"/>
  <c r="AS1409" i="6"/>
  <c r="AT1409" i="6" s="1"/>
  <c r="AS1406" i="6"/>
  <c r="AT1406" i="6" s="1"/>
  <c r="AS1404" i="6"/>
  <c r="AT1404" i="6" s="1"/>
  <c r="AS1402" i="6"/>
  <c r="AT1402" i="6" s="1"/>
  <c r="AS1400" i="6"/>
  <c r="AT1400" i="6" s="1"/>
  <c r="AS1398" i="6"/>
  <c r="AT1398" i="6" s="1"/>
  <c r="AS1396" i="6"/>
  <c r="AT1396" i="6" s="1"/>
  <c r="AS1394" i="6"/>
  <c r="AT1394" i="6" s="1"/>
  <c r="AS1392" i="6"/>
  <c r="AT1392" i="6" s="1"/>
  <c r="AS1390" i="6"/>
  <c r="AT1390" i="6" s="1"/>
  <c r="AS1388" i="6"/>
  <c r="AT1388" i="6" s="1"/>
  <c r="AS1385" i="6"/>
  <c r="AT1385" i="6" s="1"/>
  <c r="AS1367" i="6"/>
  <c r="AT1367" i="6" s="1"/>
  <c r="AS1365" i="6"/>
  <c r="AT1365" i="6" s="1"/>
  <c r="AS1362" i="6"/>
  <c r="AT1362" i="6" s="1"/>
  <c r="AS1360" i="6"/>
  <c r="AT1360" i="6" s="1"/>
  <c r="AS1358" i="6"/>
  <c r="AT1358" i="6" s="1"/>
  <c r="AS1356" i="6"/>
  <c r="AT1356" i="6" s="1"/>
  <c r="AS1354" i="6"/>
  <c r="AT1354" i="6" s="1"/>
  <c r="AS1352" i="6"/>
  <c r="AT1352" i="6" s="1"/>
  <c r="AS1350" i="6"/>
  <c r="AT1350" i="6" s="1"/>
  <c r="AS1348" i="6"/>
  <c r="AT1348" i="6" s="1"/>
  <c r="AS1346" i="6"/>
  <c r="AT1346" i="6" s="1"/>
  <c r="AS1343" i="6"/>
  <c r="AT1343" i="6" s="1"/>
  <c r="AS1341" i="6"/>
  <c r="AT1341" i="6" s="1"/>
  <c r="AS1339" i="6"/>
  <c r="AT1339" i="6" s="1"/>
  <c r="AS1337" i="6"/>
  <c r="AT1337" i="6" s="1"/>
  <c r="AS1335" i="6"/>
  <c r="AT1335" i="6" s="1"/>
  <c r="AS1333" i="6"/>
  <c r="AT1333" i="6" s="1"/>
  <c r="AS1331" i="6"/>
  <c r="AT1331" i="6" s="1"/>
  <c r="AS1329" i="6"/>
  <c r="AT1329" i="6" s="1"/>
  <c r="AS1327" i="6"/>
  <c r="AT1327" i="6" s="1"/>
  <c r="AS1325" i="6"/>
  <c r="AT1325" i="6" s="1"/>
  <c r="AS1323" i="6"/>
  <c r="AT1323" i="6" s="1"/>
  <c r="AS1321" i="6"/>
  <c r="AT1321" i="6" s="1"/>
  <c r="AS1319" i="6"/>
  <c r="AT1319" i="6" s="1"/>
  <c r="AS1317" i="6"/>
  <c r="AT1317" i="6" s="1"/>
  <c r="AS1315" i="6"/>
  <c r="AT1315" i="6" s="1"/>
  <c r="AS1313" i="6"/>
  <c r="AT1313" i="6" s="1"/>
  <c r="AS1311" i="6"/>
  <c r="AT1311" i="6" s="1"/>
  <c r="AS1309" i="6"/>
  <c r="AT1309" i="6" s="1"/>
  <c r="AS1307" i="6"/>
  <c r="AT1307" i="6" s="1"/>
  <c r="AS1305" i="6"/>
  <c r="AT1305" i="6" s="1"/>
  <c r="AS1303" i="6"/>
  <c r="AT1303" i="6" s="1"/>
  <c r="AS1301" i="6"/>
  <c r="AT1301" i="6" s="1"/>
  <c r="AS1299" i="6"/>
  <c r="AT1299" i="6" s="1"/>
  <c r="AS1297" i="6"/>
  <c r="AT1297" i="6" s="1"/>
  <c r="AS1295" i="6"/>
  <c r="AT1295" i="6" s="1"/>
  <c r="AS1293" i="6"/>
  <c r="AT1293" i="6" s="1"/>
  <c r="AS1292" i="6"/>
  <c r="AT1292" i="6" s="1"/>
  <c r="AS1290" i="6"/>
  <c r="AT1290" i="6" s="1"/>
  <c r="AS1288" i="6"/>
  <c r="AT1288" i="6" s="1"/>
  <c r="AS1286" i="6"/>
  <c r="AT1286" i="6" s="1"/>
  <c r="AS1284" i="6"/>
  <c r="AT1284" i="6" s="1"/>
  <c r="AS1282" i="6"/>
  <c r="AT1282" i="6" s="1"/>
  <c r="AS1280" i="6"/>
  <c r="AT1280" i="6" s="1"/>
  <c r="AS1278" i="6"/>
  <c r="AT1278" i="6" s="1"/>
  <c r="AS1276" i="6"/>
  <c r="AT1276" i="6" s="1"/>
  <c r="AS1274" i="6"/>
  <c r="AT1274" i="6" s="1"/>
  <c r="AS1272" i="6"/>
  <c r="AT1272" i="6" s="1"/>
  <c r="AS1270" i="6"/>
  <c r="AT1270" i="6" s="1"/>
  <c r="AS1268" i="6"/>
  <c r="AT1268" i="6" s="1"/>
  <c r="AS1267" i="6"/>
  <c r="AT1267" i="6" s="1"/>
  <c r="AS1265" i="6"/>
  <c r="AT1265" i="6" s="1"/>
  <c r="AS1263" i="6"/>
  <c r="AT1263" i="6" s="1"/>
  <c r="AS1261" i="6"/>
  <c r="AT1261" i="6" s="1"/>
  <c r="AS1258" i="6"/>
  <c r="AT1258" i="6" s="1"/>
  <c r="AS1256" i="6"/>
  <c r="AT1256" i="6" s="1"/>
  <c r="AS1254" i="6"/>
  <c r="AT1254" i="6" s="1"/>
  <c r="AS1252" i="6"/>
  <c r="AT1252" i="6" s="1"/>
  <c r="AS1250" i="6"/>
  <c r="AT1250" i="6" s="1"/>
  <c r="AS1248" i="6"/>
  <c r="AT1248" i="6" s="1"/>
  <c r="AS1246" i="6"/>
  <c r="AT1246" i="6" s="1"/>
  <c r="AS1244" i="6"/>
  <c r="AT1244" i="6" s="1"/>
  <c r="AS1242" i="6"/>
  <c r="AT1242" i="6" s="1"/>
  <c r="AS1240" i="6"/>
  <c r="AT1240" i="6" s="1"/>
  <c r="AS1238" i="6"/>
  <c r="AT1238" i="6" s="1"/>
  <c r="AS1237" i="6"/>
  <c r="AT1237" i="6" s="1"/>
  <c r="AS1235" i="6"/>
  <c r="AT1235" i="6" s="1"/>
  <c r="AS1234" i="6"/>
  <c r="AT1234" i="6" s="1"/>
  <c r="AS1233" i="6"/>
  <c r="AT1233" i="6" s="1"/>
  <c r="AS1232" i="6"/>
  <c r="AT1232" i="6" s="1"/>
  <c r="AS1231" i="6"/>
  <c r="AT1231" i="6" s="1"/>
  <c r="AS1230" i="6"/>
  <c r="AT1230" i="6" s="1"/>
  <c r="AS1229" i="6"/>
  <c r="AT1229" i="6" s="1"/>
  <c r="AS1228" i="6"/>
  <c r="AT1228" i="6" s="1"/>
  <c r="AS1227" i="6"/>
  <c r="AT1227" i="6" s="1"/>
  <c r="AS1226" i="6"/>
  <c r="AT1226" i="6" s="1"/>
  <c r="AS1225" i="6"/>
  <c r="AT1225" i="6" s="1"/>
  <c r="AS1224" i="6"/>
  <c r="AT1224" i="6" s="1"/>
  <c r="AS1223" i="6"/>
  <c r="AT1223" i="6" s="1"/>
  <c r="AS1222" i="6"/>
  <c r="AT1222" i="6" s="1"/>
  <c r="AS1221" i="6"/>
  <c r="AT1221" i="6" s="1"/>
  <c r="AS1220" i="6"/>
  <c r="AT1220" i="6" s="1"/>
  <c r="AS1219" i="6"/>
  <c r="AT1219" i="6" s="1"/>
  <c r="AS1217" i="6"/>
  <c r="AT1217" i="6" s="1"/>
  <c r="AS1216" i="6"/>
  <c r="AT1216" i="6" s="1"/>
  <c r="AS1215" i="6"/>
  <c r="AT1215" i="6" s="1"/>
  <c r="AS1214" i="6"/>
  <c r="AT1214" i="6" s="1"/>
  <c r="AS1213" i="6"/>
  <c r="AT1213" i="6" s="1"/>
  <c r="AS1212" i="6"/>
  <c r="AT1212" i="6" s="1"/>
  <c r="AS1211" i="6"/>
  <c r="AT1211" i="6" s="1"/>
  <c r="AS1210" i="6"/>
  <c r="AT1210" i="6" s="1"/>
  <c r="AS1209" i="6"/>
  <c r="AT1209" i="6" s="1"/>
  <c r="AS1208" i="6"/>
  <c r="AT1208" i="6" s="1"/>
  <c r="AS1207" i="6"/>
  <c r="AT1207" i="6" s="1"/>
  <c r="AS1206" i="6"/>
  <c r="AT1206" i="6" s="1"/>
  <c r="AS1205" i="6"/>
  <c r="AT1205" i="6" s="1"/>
  <c r="AS1204" i="6"/>
  <c r="AT1204" i="6" s="1"/>
  <c r="AS1203" i="6"/>
  <c r="AT1203" i="6" s="1"/>
  <c r="AS1202" i="6"/>
  <c r="AT1202" i="6" s="1"/>
  <c r="AS1201" i="6"/>
  <c r="AT1201" i="6" s="1"/>
  <c r="AS1200" i="6"/>
  <c r="AT1200" i="6" s="1"/>
  <c r="AS1199" i="6"/>
  <c r="AT1199" i="6" s="1"/>
  <c r="AS1198" i="6"/>
  <c r="AT1198" i="6" s="1"/>
  <c r="AS1197" i="6"/>
  <c r="AT1197" i="6" s="1"/>
  <c r="AS1196" i="6"/>
  <c r="AT1196" i="6" s="1"/>
  <c r="AS1195" i="6"/>
  <c r="AT1195" i="6" s="1"/>
  <c r="AS1194" i="6"/>
  <c r="AT1194" i="6" s="1"/>
  <c r="AS1193" i="6"/>
  <c r="AT1193" i="6" s="1"/>
  <c r="AS1192" i="6"/>
  <c r="AT1192" i="6" s="1"/>
  <c r="AS1191" i="6"/>
  <c r="AT1191" i="6" s="1"/>
  <c r="AS1190" i="6"/>
  <c r="AT1190" i="6" s="1"/>
  <c r="AS1189" i="6"/>
  <c r="AT1189" i="6" s="1"/>
  <c r="AS1188" i="6"/>
  <c r="AT1188" i="6" s="1"/>
  <c r="AS1187" i="6"/>
  <c r="AT1187" i="6" s="1"/>
  <c r="AS1186" i="6"/>
  <c r="AT1186" i="6" s="1"/>
  <c r="AS1185" i="6"/>
  <c r="AT1185" i="6" s="1"/>
  <c r="AS1184" i="6"/>
  <c r="AT1184" i="6" s="1"/>
  <c r="AS1183" i="6"/>
  <c r="AT1183" i="6" s="1"/>
  <c r="AS1182" i="6"/>
  <c r="AT1182" i="6" s="1"/>
  <c r="AS1181" i="6"/>
  <c r="AT1181" i="6" s="1"/>
  <c r="AS1180" i="6"/>
  <c r="AT1180" i="6" s="1"/>
  <c r="AS1179" i="6"/>
  <c r="AT1179" i="6" s="1"/>
  <c r="AS1178" i="6"/>
  <c r="AT1178" i="6" s="1"/>
  <c r="AS1177" i="6"/>
  <c r="AT1177" i="6" s="1"/>
  <c r="AS1176" i="6"/>
  <c r="AT1176" i="6" s="1"/>
  <c r="AS1175" i="6"/>
  <c r="AT1175" i="6" s="1"/>
  <c r="AS1174" i="6"/>
  <c r="AT1174" i="6" s="1"/>
  <c r="AS1173" i="6"/>
  <c r="AT1173" i="6" s="1"/>
  <c r="AS1172" i="6"/>
  <c r="AT1172" i="6" s="1"/>
  <c r="AS1171" i="6"/>
  <c r="AT1171" i="6" s="1"/>
  <c r="AS1170" i="6"/>
  <c r="AT1170" i="6" s="1"/>
  <c r="AS1169" i="6"/>
  <c r="AT1169" i="6" s="1"/>
  <c r="AS1168" i="6"/>
  <c r="AT1168" i="6" s="1"/>
  <c r="AS1167" i="6"/>
  <c r="AT1167" i="6" s="1"/>
  <c r="AS1166" i="6"/>
  <c r="AT1166" i="6" s="1"/>
  <c r="AS1165" i="6"/>
  <c r="AT1165" i="6" s="1"/>
  <c r="AS1164" i="6"/>
  <c r="AT1164" i="6" s="1"/>
  <c r="AS1163" i="6"/>
  <c r="AT1163" i="6" s="1"/>
  <c r="AS1162" i="6"/>
  <c r="AT1162" i="6" s="1"/>
  <c r="AS1161" i="6"/>
  <c r="AT1161" i="6" s="1"/>
  <c r="AS1160" i="6"/>
  <c r="AT1160" i="6" s="1"/>
  <c r="AS1159" i="6"/>
  <c r="AT1159" i="6" s="1"/>
  <c r="AS1158" i="6"/>
  <c r="AT1158" i="6" s="1"/>
  <c r="AS1157" i="6"/>
  <c r="AT1157" i="6" s="1"/>
  <c r="AS1156" i="6"/>
  <c r="AT1156" i="6" s="1"/>
  <c r="AS1155" i="6"/>
  <c r="AT1155" i="6" s="1"/>
  <c r="AS1154" i="6"/>
  <c r="AT1154" i="6" s="1"/>
  <c r="AS1153" i="6"/>
  <c r="AT1153" i="6" s="1"/>
  <c r="AS1152" i="6"/>
  <c r="AT1152" i="6" s="1"/>
  <c r="AS1151" i="6"/>
  <c r="AT1151" i="6" s="1"/>
  <c r="AS1150" i="6"/>
  <c r="AT1150" i="6" s="1"/>
  <c r="AS1149" i="6"/>
  <c r="AT1149" i="6" s="1"/>
  <c r="AS1148" i="6"/>
  <c r="AT1148" i="6" s="1"/>
  <c r="AS1147" i="6"/>
  <c r="AT1147" i="6" s="1"/>
  <c r="AS1146" i="6"/>
  <c r="AT1146" i="6" s="1"/>
  <c r="AS1145" i="6"/>
  <c r="AT1145" i="6" s="1"/>
  <c r="AS1144" i="6"/>
  <c r="AT1144" i="6" s="1"/>
  <c r="AS1143" i="6"/>
  <c r="AT1143" i="6" s="1"/>
  <c r="AS1142" i="6"/>
  <c r="AT1142" i="6" s="1"/>
  <c r="AS1141" i="6"/>
  <c r="AT1141" i="6" s="1"/>
  <c r="AS1140" i="6"/>
  <c r="AT1140" i="6" s="1"/>
  <c r="AS1139" i="6"/>
  <c r="AT1139" i="6" s="1"/>
  <c r="AS1138" i="6"/>
  <c r="AT1138" i="6" s="1"/>
  <c r="AS1137" i="6"/>
  <c r="AT1137" i="6" s="1"/>
  <c r="AS1136" i="6"/>
  <c r="AT1136" i="6" s="1"/>
  <c r="AS1135" i="6"/>
  <c r="AT1135" i="6" s="1"/>
  <c r="AS1134" i="6"/>
  <c r="AT1134" i="6" s="1"/>
  <c r="AS1133" i="6"/>
  <c r="AT1133" i="6" s="1"/>
  <c r="AS1132" i="6"/>
  <c r="AT1132" i="6" s="1"/>
  <c r="AS1131" i="6"/>
  <c r="AT1131" i="6" s="1"/>
  <c r="AS1130" i="6"/>
  <c r="AT1130" i="6" s="1"/>
  <c r="AS1129" i="6"/>
  <c r="AT1129" i="6" s="1"/>
  <c r="AS1128" i="6"/>
  <c r="AT1128" i="6" s="1"/>
  <c r="AS1127" i="6"/>
  <c r="AT1127" i="6" s="1"/>
  <c r="AS1126" i="6"/>
  <c r="AT1126" i="6" s="1"/>
  <c r="AS1125" i="6"/>
  <c r="AT1125" i="6" s="1"/>
  <c r="AS1124" i="6"/>
  <c r="AT1124" i="6" s="1"/>
  <c r="AS1123" i="6"/>
  <c r="AT1123" i="6" s="1"/>
  <c r="AS1122" i="6"/>
  <c r="AT1122" i="6" s="1"/>
  <c r="AS1121" i="6"/>
  <c r="AT1121" i="6" s="1"/>
  <c r="AS1120" i="6"/>
  <c r="AT1120" i="6" s="1"/>
  <c r="AS1119" i="6"/>
  <c r="AT1119" i="6" s="1"/>
  <c r="AS1118" i="6"/>
  <c r="AT1118" i="6" s="1"/>
  <c r="AS1117" i="6"/>
  <c r="AT1117" i="6" s="1"/>
  <c r="AS1116" i="6"/>
  <c r="AT1116" i="6" s="1"/>
  <c r="AS1115" i="6"/>
  <c r="AT1115" i="6" s="1"/>
  <c r="AS1114" i="6"/>
  <c r="AT1114" i="6" s="1"/>
  <c r="AS1113" i="6"/>
  <c r="AT1113" i="6" s="1"/>
  <c r="AS1112" i="6"/>
  <c r="AT1112" i="6" s="1"/>
  <c r="AS1111" i="6"/>
  <c r="AT1111" i="6" s="1"/>
  <c r="AS1110" i="6"/>
  <c r="AT1110" i="6" s="1"/>
  <c r="AS1109" i="6"/>
  <c r="AT1109" i="6" s="1"/>
  <c r="AS1108" i="6"/>
  <c r="AT1108" i="6" s="1"/>
  <c r="AS1107" i="6"/>
  <c r="AT1107" i="6" s="1"/>
  <c r="AS1106" i="6"/>
  <c r="AT1106" i="6" s="1"/>
  <c r="AS1105" i="6"/>
  <c r="AT1105" i="6" s="1"/>
  <c r="AS1104" i="6"/>
  <c r="AT1104" i="6" s="1"/>
  <c r="AS1103" i="6"/>
  <c r="AT1103" i="6" s="1"/>
  <c r="AS1102" i="6"/>
  <c r="AT1102" i="6" s="1"/>
  <c r="AS1101" i="6"/>
  <c r="AT1101" i="6" s="1"/>
  <c r="AS1100" i="6"/>
  <c r="AT1100" i="6" s="1"/>
  <c r="AS1099" i="6"/>
  <c r="AT1099" i="6" s="1"/>
  <c r="AS1098" i="6"/>
  <c r="AT1098" i="6" s="1"/>
  <c r="AS1097" i="6"/>
  <c r="AT1097" i="6" s="1"/>
  <c r="AS1096" i="6"/>
  <c r="AT1096" i="6" s="1"/>
  <c r="AS1095" i="6"/>
  <c r="AT1095" i="6" s="1"/>
  <c r="AS1094" i="6"/>
  <c r="AT1094" i="6" s="1"/>
  <c r="AS1093" i="6"/>
  <c r="AT1093" i="6" s="1"/>
  <c r="AS1092" i="6"/>
  <c r="AT1092" i="6" s="1"/>
  <c r="AS1091" i="6"/>
  <c r="AT1091" i="6" s="1"/>
  <c r="AS1090" i="6"/>
  <c r="AT1090" i="6" s="1"/>
  <c r="AS1089" i="6"/>
  <c r="AT1089" i="6" s="1"/>
  <c r="AS1088" i="6"/>
  <c r="AT1088" i="6" s="1"/>
  <c r="AS1087" i="6"/>
  <c r="AT1087" i="6" s="1"/>
  <c r="AS1086" i="6"/>
  <c r="AT1086" i="6" s="1"/>
  <c r="AS1085" i="6"/>
  <c r="AT1085" i="6" s="1"/>
  <c r="AS1084" i="6"/>
  <c r="AT1084" i="6" s="1"/>
  <c r="AS1083" i="6"/>
  <c r="AT1083" i="6" s="1"/>
  <c r="AS1082" i="6"/>
  <c r="AT1082" i="6" s="1"/>
  <c r="AS1081" i="6"/>
  <c r="AT1081" i="6" s="1"/>
  <c r="AS1080" i="6"/>
  <c r="AT1080" i="6" s="1"/>
  <c r="AS1079" i="6"/>
  <c r="AT1079" i="6" s="1"/>
  <c r="AS1078" i="6"/>
  <c r="AT1078" i="6" s="1"/>
  <c r="AS1077" i="6"/>
  <c r="AT1077" i="6" s="1"/>
  <c r="AS1076" i="6"/>
  <c r="AT1076" i="6" s="1"/>
  <c r="AS1075" i="6"/>
  <c r="AT1075" i="6" s="1"/>
  <c r="AS1074" i="6"/>
  <c r="AT1074" i="6" s="1"/>
  <c r="AS1073" i="6"/>
  <c r="AT1073" i="6" s="1"/>
  <c r="AS1072" i="6"/>
  <c r="AT1072" i="6" s="1"/>
  <c r="AS1071" i="6"/>
  <c r="AT1071" i="6" s="1"/>
  <c r="AS1070" i="6"/>
  <c r="AT1070" i="6" s="1"/>
  <c r="AS1069" i="6"/>
  <c r="AT1069" i="6" s="1"/>
  <c r="AS1068" i="6"/>
  <c r="AT1068" i="6" s="1"/>
  <c r="AS1067" i="6"/>
  <c r="AT1067" i="6" s="1"/>
  <c r="AS1066" i="6"/>
  <c r="AT1066" i="6" s="1"/>
  <c r="AS1065" i="6"/>
  <c r="AT1065" i="6" s="1"/>
  <c r="AS1064" i="6"/>
  <c r="AT1064" i="6" s="1"/>
  <c r="AS1063" i="6"/>
  <c r="AT1063" i="6" s="1"/>
  <c r="AS1062" i="6"/>
  <c r="AT1062" i="6" s="1"/>
  <c r="AS1061" i="6"/>
  <c r="AT1061" i="6" s="1"/>
  <c r="AS1060" i="6"/>
  <c r="AT1060" i="6" s="1"/>
  <c r="AS1059" i="6"/>
  <c r="AT1059" i="6" s="1"/>
  <c r="AS1058" i="6"/>
  <c r="AT1058" i="6" s="1"/>
  <c r="AS1057" i="6"/>
  <c r="AT1057" i="6" s="1"/>
  <c r="AS1056" i="6"/>
  <c r="AT1056" i="6" s="1"/>
  <c r="AS1055" i="6"/>
  <c r="AT1055" i="6" s="1"/>
  <c r="AS1054" i="6"/>
  <c r="AT1054" i="6" s="1"/>
  <c r="AS1053" i="6"/>
  <c r="AT1053" i="6" s="1"/>
  <c r="AS1052" i="6"/>
  <c r="AT1052" i="6" s="1"/>
  <c r="AS1051" i="6"/>
  <c r="AT1051" i="6" s="1"/>
  <c r="AS1050" i="6"/>
  <c r="AT1050" i="6" s="1"/>
  <c r="AS1049" i="6"/>
  <c r="AT1049" i="6" s="1"/>
  <c r="AS1048" i="6"/>
  <c r="AT1048" i="6" s="1"/>
  <c r="AS1047" i="6"/>
  <c r="AT1047" i="6" s="1"/>
  <c r="AS1046" i="6"/>
  <c r="AT1046" i="6" s="1"/>
  <c r="AS1045" i="6"/>
  <c r="AT1045" i="6" s="1"/>
  <c r="AS1044" i="6"/>
  <c r="AT1044" i="6" s="1"/>
  <c r="AS1043" i="6"/>
  <c r="AT1043" i="6" s="1"/>
  <c r="AS1042" i="6"/>
  <c r="AT1042" i="6" s="1"/>
  <c r="AS1041" i="6"/>
  <c r="AT1041" i="6" s="1"/>
  <c r="AS1040" i="6"/>
  <c r="AT1040" i="6" s="1"/>
  <c r="AS1039" i="6"/>
  <c r="AT1039" i="6" s="1"/>
  <c r="AS1038" i="6"/>
  <c r="AT1038" i="6" s="1"/>
  <c r="AS1037" i="6"/>
  <c r="AT1037" i="6" s="1"/>
  <c r="AS1036" i="6"/>
  <c r="AT1036" i="6" s="1"/>
  <c r="AS1035" i="6"/>
  <c r="AT1035" i="6" s="1"/>
  <c r="AS1034" i="6"/>
  <c r="AT1034" i="6" s="1"/>
  <c r="AS1033" i="6"/>
  <c r="AT1033" i="6" s="1"/>
  <c r="AS1466" i="6"/>
  <c r="AT1466" i="6" s="1"/>
  <c r="AS1463" i="6"/>
  <c r="AT1463" i="6" s="1"/>
  <c r="AS1460" i="6"/>
  <c r="AT1460" i="6" s="1"/>
  <c r="AS1457" i="6"/>
  <c r="AT1457" i="6" s="1"/>
  <c r="AS1454" i="6"/>
  <c r="AT1454" i="6" s="1"/>
  <c r="AS1451" i="6"/>
  <c r="AT1451" i="6" s="1"/>
  <c r="AS1448" i="6"/>
  <c r="AT1448" i="6" s="1"/>
  <c r="AS1445" i="6"/>
  <c r="AT1445" i="6" s="1"/>
  <c r="AS1442" i="6"/>
  <c r="AT1442" i="6" s="1"/>
  <c r="AS1439" i="6"/>
  <c r="AT1439" i="6" s="1"/>
  <c r="AS1437" i="6"/>
  <c r="AT1437" i="6" s="1"/>
  <c r="AS1434" i="6"/>
  <c r="AT1434" i="6" s="1"/>
  <c r="AS1430" i="6"/>
  <c r="AT1430" i="6" s="1"/>
  <c r="AS1426" i="6"/>
  <c r="AT1426" i="6" s="1"/>
  <c r="AS1423" i="6"/>
  <c r="AT1423" i="6" s="1"/>
  <c r="AS1420" i="6"/>
  <c r="AT1420" i="6" s="1"/>
  <c r="AS1417" i="6"/>
  <c r="AT1417" i="6" s="1"/>
  <c r="AS1414" i="6"/>
  <c r="AT1414" i="6" s="1"/>
  <c r="AS1407" i="6"/>
  <c r="AT1407" i="6" s="1"/>
  <c r="AS1368" i="6"/>
  <c r="AT1368" i="6" s="1"/>
  <c r="AS1366" i="6"/>
  <c r="AT1366" i="6" s="1"/>
  <c r="AS1363" i="6"/>
  <c r="AT1363" i="6" s="1"/>
  <c r="AS1361" i="6"/>
  <c r="AT1361" i="6" s="1"/>
  <c r="AS1359" i="6"/>
  <c r="AT1359" i="6" s="1"/>
  <c r="AS1357" i="6"/>
  <c r="AT1357" i="6" s="1"/>
  <c r="AS1355" i="6"/>
  <c r="AT1355" i="6" s="1"/>
  <c r="AS1353" i="6"/>
  <c r="AT1353" i="6" s="1"/>
  <c r="AS1351" i="6"/>
  <c r="AT1351" i="6" s="1"/>
  <c r="AS1349" i="6"/>
  <c r="AT1349" i="6" s="1"/>
  <c r="AS1347" i="6"/>
  <c r="AT1347" i="6" s="1"/>
  <c r="AS1344" i="6"/>
  <c r="AT1344" i="6" s="1"/>
  <c r="AS1342" i="6"/>
  <c r="AT1342" i="6" s="1"/>
  <c r="AS1340" i="6"/>
  <c r="AT1340" i="6" s="1"/>
  <c r="AS1338" i="6"/>
  <c r="AT1338" i="6" s="1"/>
  <c r="AS1336" i="6"/>
  <c r="AT1336" i="6" s="1"/>
  <c r="AS1334" i="6"/>
  <c r="AT1334" i="6" s="1"/>
  <c r="AS1332" i="6"/>
  <c r="AT1332" i="6" s="1"/>
  <c r="AS1330" i="6"/>
  <c r="AT1330" i="6" s="1"/>
  <c r="AS1328" i="6"/>
  <c r="AT1328" i="6" s="1"/>
  <c r="AS1326" i="6"/>
  <c r="AT1326" i="6" s="1"/>
  <c r="AS1324" i="6"/>
  <c r="AT1324" i="6" s="1"/>
  <c r="AS1322" i="6"/>
  <c r="AT1322" i="6" s="1"/>
  <c r="AS1320" i="6"/>
  <c r="AT1320" i="6" s="1"/>
  <c r="AS1318" i="6"/>
  <c r="AT1318" i="6" s="1"/>
  <c r="AS1316" i="6"/>
  <c r="AT1316" i="6" s="1"/>
  <c r="AS1314" i="6"/>
  <c r="AT1314" i="6" s="1"/>
  <c r="AS1312" i="6"/>
  <c r="AT1312" i="6" s="1"/>
  <c r="AS1310" i="6"/>
  <c r="AT1310" i="6" s="1"/>
  <c r="AS1308" i="6"/>
  <c r="AT1308" i="6" s="1"/>
  <c r="AS1306" i="6"/>
  <c r="AT1306" i="6" s="1"/>
  <c r="AS1304" i="6"/>
  <c r="AT1304" i="6" s="1"/>
  <c r="AS1302" i="6"/>
  <c r="AT1302" i="6" s="1"/>
  <c r="AS1300" i="6"/>
  <c r="AT1300" i="6" s="1"/>
  <c r="AS1298" i="6"/>
  <c r="AT1298" i="6" s="1"/>
  <c r="AS1296" i="6"/>
  <c r="AT1296" i="6" s="1"/>
  <c r="AS1294" i="6"/>
  <c r="AT1294" i="6" s="1"/>
  <c r="AS1291" i="6"/>
  <c r="AT1291" i="6" s="1"/>
  <c r="AS1289" i="6"/>
  <c r="AT1289" i="6" s="1"/>
  <c r="AS1287" i="6"/>
  <c r="AT1287" i="6" s="1"/>
  <c r="AS1285" i="6"/>
  <c r="AT1285" i="6" s="1"/>
  <c r="AS1283" i="6"/>
  <c r="AT1283" i="6" s="1"/>
  <c r="AS1281" i="6"/>
  <c r="AT1281" i="6" s="1"/>
  <c r="AS1279" i="6"/>
  <c r="AT1279" i="6" s="1"/>
  <c r="AS1277" i="6"/>
  <c r="AT1277" i="6" s="1"/>
  <c r="AS1275" i="6"/>
  <c r="AT1275" i="6" s="1"/>
  <c r="AS1273" i="6"/>
  <c r="AT1273" i="6" s="1"/>
  <c r="AS1271" i="6"/>
  <c r="AT1271" i="6" s="1"/>
  <c r="AS1269" i="6"/>
  <c r="AT1269" i="6" s="1"/>
  <c r="AS1266" i="6"/>
  <c r="AT1266" i="6" s="1"/>
  <c r="AS1264" i="6"/>
  <c r="AT1264" i="6" s="1"/>
  <c r="AS1262" i="6"/>
  <c r="AT1262" i="6" s="1"/>
  <c r="AS1260" i="6"/>
  <c r="AT1260" i="6" s="1"/>
  <c r="AS1259" i="6"/>
  <c r="AT1259" i="6" s="1"/>
  <c r="AS1257" i="6"/>
  <c r="AT1257" i="6" s="1"/>
  <c r="AS1255" i="6"/>
  <c r="AT1255" i="6" s="1"/>
  <c r="AS1253" i="6"/>
  <c r="AT1253" i="6" s="1"/>
  <c r="AS1251" i="6"/>
  <c r="AT1251" i="6" s="1"/>
  <c r="AS1249" i="6"/>
  <c r="AT1249" i="6" s="1"/>
  <c r="AS1247" i="6"/>
  <c r="AT1247" i="6" s="1"/>
  <c r="AS1245" i="6"/>
  <c r="AT1245" i="6" s="1"/>
  <c r="AS1243" i="6"/>
  <c r="AT1243" i="6" s="1"/>
  <c r="AS1241" i="6"/>
  <c r="AT1241" i="6" s="1"/>
  <c r="AS1239" i="6"/>
  <c r="AT1239" i="6" s="1"/>
  <c r="AS1236" i="6"/>
  <c r="AT1236" i="6" s="1"/>
  <c r="AS1218" i="6"/>
  <c r="AT1218" i="6" s="1"/>
  <c r="AS1465" i="6"/>
  <c r="AT1465" i="6" s="1"/>
  <c r="AS1462" i="6"/>
  <c r="AT1462" i="6" s="1"/>
  <c r="AS1459" i="6"/>
  <c r="AT1459" i="6" s="1"/>
  <c r="AS1456" i="6"/>
  <c r="AT1456" i="6" s="1"/>
  <c r="AS1453" i="6"/>
  <c r="AT1453" i="6" s="1"/>
  <c r="AS1450" i="6"/>
  <c r="AT1450" i="6" s="1"/>
  <c r="AS1446" i="6"/>
  <c r="AT1446" i="6" s="1"/>
  <c r="AS1443" i="6"/>
  <c r="AT1443" i="6" s="1"/>
  <c r="AS1440" i="6"/>
  <c r="AT1440" i="6" s="1"/>
  <c r="AS1436" i="6"/>
  <c r="AT1436" i="6" s="1"/>
  <c r="AS1433" i="6"/>
  <c r="AT1433" i="6" s="1"/>
  <c r="AS1431" i="6"/>
  <c r="AT1431" i="6" s="1"/>
  <c r="AS1428" i="6"/>
  <c r="AT1428" i="6" s="1"/>
  <c r="AS1425" i="6"/>
  <c r="AT1425" i="6" s="1"/>
  <c r="AS1421" i="6"/>
  <c r="AT1421" i="6" s="1"/>
  <c r="AS1418" i="6"/>
  <c r="AT1418" i="6" s="1"/>
  <c r="AS1415" i="6"/>
  <c r="AT1415" i="6" s="1"/>
  <c r="AS1412" i="6"/>
  <c r="AT1412" i="6" s="1"/>
  <c r="AS1410" i="6"/>
  <c r="AT1410" i="6" s="1"/>
  <c r="AS1408" i="6"/>
  <c r="AT1408" i="6" s="1"/>
  <c r="AS1405" i="6"/>
  <c r="AT1405" i="6" s="1"/>
  <c r="AS1403" i="6"/>
  <c r="AT1403" i="6" s="1"/>
  <c r="AS1401" i="6"/>
  <c r="AT1401" i="6" s="1"/>
  <c r="AS1399" i="6"/>
  <c r="AT1399" i="6" s="1"/>
  <c r="AS1397" i="6"/>
  <c r="AT1397" i="6" s="1"/>
  <c r="AS1395" i="6"/>
  <c r="AT1395" i="6" s="1"/>
  <c r="AS1393" i="6"/>
  <c r="AT1393" i="6" s="1"/>
  <c r="AS1391" i="6"/>
  <c r="AT1391" i="6" s="1"/>
  <c r="AS1389" i="6"/>
  <c r="AT1389" i="6" s="1"/>
  <c r="AS1387" i="6"/>
  <c r="AT1387" i="6" s="1"/>
  <c r="AS1386" i="6"/>
  <c r="AT1386" i="6" s="1"/>
  <c r="AS1384" i="6"/>
  <c r="AT1384" i="6" s="1"/>
  <c r="AS1383" i="6"/>
  <c r="AT1383" i="6" s="1"/>
  <c r="AS1382" i="6"/>
  <c r="AT1382" i="6" s="1"/>
  <c r="AS1381" i="6"/>
  <c r="AT1381" i="6" s="1"/>
  <c r="AS1380" i="6"/>
  <c r="AT1380" i="6" s="1"/>
  <c r="AS1379" i="6"/>
  <c r="AT1379" i="6" s="1"/>
  <c r="AS1378" i="6"/>
  <c r="AT1378" i="6" s="1"/>
  <c r="AS1377" i="6"/>
  <c r="AT1377" i="6" s="1"/>
  <c r="AS1376" i="6"/>
  <c r="AT1376" i="6" s="1"/>
  <c r="AS1375" i="6"/>
  <c r="AT1375" i="6" s="1"/>
  <c r="AS1374" i="6"/>
  <c r="AT1374" i="6" s="1"/>
  <c r="AS1373" i="6"/>
  <c r="AT1373" i="6" s="1"/>
  <c r="AS1372" i="6"/>
  <c r="AT1372" i="6" s="1"/>
  <c r="AS1371" i="6"/>
  <c r="AT1371" i="6" s="1"/>
  <c r="AS1370" i="6"/>
  <c r="AT1370" i="6" s="1"/>
  <c r="AS1369" i="6"/>
  <c r="AT1369" i="6" s="1"/>
  <c r="AS1364" i="6"/>
  <c r="AT1364" i="6" s="1"/>
  <c r="AS1345" i="6"/>
  <c r="AT1345" i="6" s="1"/>
  <c r="AS1032" i="6"/>
  <c r="AT1032" i="6" s="1"/>
  <c r="AS1031" i="6"/>
  <c r="AT1031" i="6" s="1"/>
  <c r="AS1030" i="6"/>
  <c r="AT1030" i="6" s="1"/>
  <c r="AS1029" i="6"/>
  <c r="AT1029" i="6" s="1"/>
  <c r="AS1028" i="6"/>
  <c r="AT1028" i="6" s="1"/>
  <c r="AS1027" i="6"/>
  <c r="AT1027" i="6" s="1"/>
  <c r="AS1026" i="6"/>
  <c r="AT1026" i="6" s="1"/>
  <c r="AS1025" i="6"/>
  <c r="AT1025" i="6" s="1"/>
  <c r="AS1024" i="6"/>
  <c r="AT1024" i="6" s="1"/>
  <c r="AS1023" i="6"/>
  <c r="AT1023" i="6" s="1"/>
  <c r="AS1022" i="6"/>
  <c r="AT1022" i="6" s="1"/>
  <c r="AS1021" i="6"/>
  <c r="AT1021" i="6" s="1"/>
  <c r="AS1020" i="6"/>
  <c r="AT1020" i="6" s="1"/>
  <c r="AS1019" i="6"/>
  <c r="AT1019" i="6" s="1"/>
  <c r="AS1018" i="6"/>
  <c r="AT1018" i="6" s="1"/>
  <c r="AS1017" i="6"/>
  <c r="AT1017" i="6" s="1"/>
  <c r="AS1016" i="6"/>
  <c r="AT1016" i="6" s="1"/>
  <c r="AS1015" i="6"/>
  <c r="AT1015" i="6" s="1"/>
  <c r="AS1014" i="6"/>
  <c r="AT1014" i="6" s="1"/>
  <c r="AS1013" i="6"/>
  <c r="AT1013" i="6" s="1"/>
  <c r="AS1012" i="6"/>
  <c r="AT1012" i="6" s="1"/>
  <c r="AS1011" i="6"/>
  <c r="AT1011" i="6" s="1"/>
  <c r="AS1010" i="6"/>
  <c r="AT1010" i="6" s="1"/>
  <c r="AS1009" i="6"/>
  <c r="AT1009" i="6" s="1"/>
  <c r="AS1008" i="6"/>
  <c r="AT1008" i="6" s="1"/>
  <c r="AS1007" i="6"/>
  <c r="AT1007" i="6" s="1"/>
  <c r="AS1006" i="6"/>
  <c r="AT1006" i="6" s="1"/>
  <c r="AS1005" i="6"/>
  <c r="AT1005" i="6" s="1"/>
  <c r="AS1004" i="6"/>
  <c r="AT1004" i="6" s="1"/>
  <c r="AS1003" i="6"/>
  <c r="AT1003" i="6" s="1"/>
  <c r="AS1002" i="6"/>
  <c r="AT1002" i="6" s="1"/>
  <c r="AS1001" i="6"/>
  <c r="AT1001" i="6" s="1"/>
  <c r="AS1000" i="6"/>
  <c r="AT1000" i="6" s="1"/>
  <c r="AS999" i="6"/>
  <c r="AT999" i="6" s="1"/>
  <c r="AS998" i="6"/>
  <c r="AT998" i="6" s="1"/>
  <c r="AS997" i="6"/>
  <c r="AT997" i="6" s="1"/>
  <c r="AS996" i="6"/>
  <c r="AT996" i="6" s="1"/>
  <c r="AS995" i="6"/>
  <c r="AT995" i="6" s="1"/>
  <c r="AS994" i="6"/>
  <c r="AT994" i="6" s="1"/>
  <c r="AS993" i="6"/>
  <c r="AT993" i="6" s="1"/>
  <c r="AS992" i="6"/>
  <c r="AT992" i="6" s="1"/>
  <c r="AS991" i="6"/>
  <c r="AT991" i="6" s="1"/>
  <c r="AS990" i="6"/>
  <c r="AT990" i="6" s="1"/>
  <c r="AS989" i="6"/>
  <c r="AT989" i="6" s="1"/>
  <c r="AS988" i="6"/>
  <c r="AT988" i="6" s="1"/>
  <c r="AS987" i="6"/>
  <c r="AT987" i="6" s="1"/>
  <c r="AS986" i="6"/>
  <c r="AT986" i="6" s="1"/>
  <c r="AS985" i="6"/>
  <c r="AT985" i="6" s="1"/>
  <c r="AS984" i="6"/>
  <c r="AT984" i="6" s="1"/>
  <c r="AS983" i="6"/>
  <c r="AT983" i="6" s="1"/>
  <c r="AS982" i="6"/>
  <c r="AT982" i="6" s="1"/>
  <c r="AS981" i="6"/>
  <c r="AT981" i="6" s="1"/>
  <c r="AS980" i="6"/>
  <c r="AT980" i="6" s="1"/>
  <c r="AS979" i="6"/>
  <c r="AT979" i="6" s="1"/>
  <c r="AS978" i="6"/>
  <c r="AT978" i="6" s="1"/>
  <c r="AS977" i="6"/>
  <c r="AT977" i="6" s="1"/>
  <c r="AS976" i="6"/>
  <c r="AT976" i="6" s="1"/>
  <c r="AS975" i="6"/>
  <c r="AT975" i="6" s="1"/>
  <c r="AS974" i="6"/>
  <c r="AT974" i="6" s="1"/>
  <c r="AS973" i="6"/>
  <c r="AT973" i="6" s="1"/>
  <c r="AS972" i="6"/>
  <c r="AT972" i="6" s="1"/>
  <c r="AS971" i="6"/>
  <c r="AT971" i="6" s="1"/>
  <c r="AS970" i="6"/>
  <c r="AT970" i="6" s="1"/>
  <c r="AS969" i="6"/>
  <c r="AT969" i="6" s="1"/>
  <c r="AS968" i="6"/>
  <c r="AT968" i="6" s="1"/>
  <c r="AS967" i="6"/>
  <c r="AT967" i="6" s="1"/>
  <c r="AS966" i="6"/>
  <c r="AT966" i="6" s="1"/>
  <c r="AS965" i="6"/>
  <c r="AT965" i="6" s="1"/>
  <c r="AS964" i="6"/>
  <c r="AT964" i="6" s="1"/>
  <c r="AS963" i="6"/>
  <c r="AT963" i="6" s="1"/>
  <c r="AS962" i="6"/>
  <c r="AT962" i="6" s="1"/>
  <c r="AS961" i="6"/>
  <c r="AT961" i="6" s="1"/>
  <c r="AS960" i="6"/>
  <c r="AT960" i="6" s="1"/>
  <c r="AS959" i="6"/>
  <c r="AT959" i="6" s="1"/>
  <c r="AS958" i="6"/>
  <c r="AT958" i="6" s="1"/>
  <c r="AS957" i="6"/>
  <c r="AT957" i="6" s="1"/>
  <c r="AS956" i="6"/>
  <c r="AT956" i="6" s="1"/>
  <c r="AS955" i="6"/>
  <c r="AT955" i="6" s="1"/>
  <c r="AS954" i="6"/>
  <c r="AT954" i="6" s="1"/>
  <c r="AS953" i="6"/>
  <c r="AT953" i="6" s="1"/>
  <c r="AS952" i="6"/>
  <c r="AT952" i="6" s="1"/>
  <c r="AS951" i="6"/>
  <c r="AT951" i="6" s="1"/>
  <c r="AS950" i="6"/>
  <c r="AT950" i="6" s="1"/>
  <c r="AS949" i="6"/>
  <c r="AT949" i="6" s="1"/>
  <c r="AS948" i="6"/>
  <c r="AT948" i="6" s="1"/>
  <c r="AS947" i="6"/>
  <c r="AT947" i="6" s="1"/>
  <c r="AS946" i="6"/>
  <c r="AT946" i="6" s="1"/>
  <c r="AS945" i="6"/>
  <c r="AT945" i="6" s="1"/>
  <c r="AS944" i="6"/>
  <c r="AT944" i="6" s="1"/>
  <c r="AS943" i="6"/>
  <c r="AT943" i="6" s="1"/>
  <c r="AS942" i="6"/>
  <c r="AT942" i="6" s="1"/>
  <c r="AS941" i="6"/>
  <c r="AT941" i="6" s="1"/>
  <c r="AS940" i="6"/>
  <c r="AT940" i="6" s="1"/>
  <c r="AS939" i="6"/>
  <c r="AT939" i="6" s="1"/>
  <c r="AS938" i="6"/>
  <c r="AT938" i="6" s="1"/>
  <c r="AS937" i="6"/>
  <c r="AT937" i="6" s="1"/>
  <c r="AS936" i="6"/>
  <c r="AT936" i="6" s="1"/>
  <c r="AS935" i="6"/>
  <c r="AT935" i="6" s="1"/>
  <c r="AS934" i="6"/>
  <c r="AT934" i="6" s="1"/>
  <c r="AS933" i="6"/>
  <c r="AT933" i="6" s="1"/>
  <c r="AS932" i="6"/>
  <c r="AT932" i="6" s="1"/>
  <c r="AS931" i="6"/>
  <c r="AT931" i="6" s="1"/>
  <c r="AS930" i="6"/>
  <c r="AT930" i="6" s="1"/>
  <c r="AS929" i="6"/>
  <c r="AT929" i="6" s="1"/>
  <c r="AS928" i="6"/>
  <c r="AT928" i="6" s="1"/>
  <c r="AS927" i="6"/>
  <c r="AT927" i="6" s="1"/>
  <c r="AS926" i="6"/>
  <c r="AT926" i="6" s="1"/>
  <c r="AS925" i="6"/>
  <c r="AT925" i="6" s="1"/>
  <c r="AS924" i="6"/>
  <c r="AT924" i="6" s="1"/>
  <c r="AS923" i="6"/>
  <c r="AT923" i="6" s="1"/>
  <c r="AS922" i="6"/>
  <c r="AT922" i="6" s="1"/>
  <c r="AS921" i="6"/>
  <c r="AT921" i="6" s="1"/>
  <c r="AS920" i="6"/>
  <c r="AT920" i="6" s="1"/>
  <c r="AS919" i="6"/>
  <c r="AT919" i="6" s="1"/>
  <c r="AS918" i="6"/>
  <c r="AT918" i="6" s="1"/>
  <c r="AS917" i="6"/>
  <c r="AT917" i="6" s="1"/>
  <c r="AS916" i="6"/>
  <c r="AT916" i="6" s="1"/>
  <c r="AS915" i="6"/>
  <c r="AT915" i="6" s="1"/>
  <c r="AS914" i="6"/>
  <c r="AT914" i="6" s="1"/>
  <c r="AS913" i="6"/>
  <c r="AT913" i="6" s="1"/>
  <c r="AS912" i="6"/>
  <c r="AT912" i="6" s="1"/>
  <c r="AS911" i="6"/>
  <c r="AT911" i="6" s="1"/>
  <c r="AS910" i="6"/>
  <c r="AT910" i="6" s="1"/>
  <c r="AS909" i="6"/>
  <c r="AT909" i="6" s="1"/>
  <c r="AS908" i="6"/>
  <c r="AT908" i="6" s="1"/>
  <c r="AS907" i="6"/>
  <c r="AT907" i="6" s="1"/>
  <c r="AS906" i="6"/>
  <c r="AT906" i="6" s="1"/>
  <c r="AS905" i="6"/>
  <c r="AT905" i="6" s="1"/>
  <c r="AS904" i="6"/>
  <c r="AT904" i="6" s="1"/>
  <c r="AS246" i="6"/>
  <c r="AT246" i="6" s="1"/>
  <c r="AS245" i="6"/>
  <c r="AT245" i="6" s="1"/>
  <c r="AS244" i="6"/>
  <c r="AT244" i="6" s="1"/>
  <c r="AS243" i="6"/>
  <c r="AT243" i="6" s="1"/>
  <c r="AS242" i="6"/>
  <c r="AT242" i="6" s="1"/>
  <c r="AS241" i="6"/>
  <c r="AT241" i="6" s="1"/>
  <c r="AS240" i="6"/>
  <c r="AT240" i="6" s="1"/>
  <c r="AS239" i="6"/>
  <c r="AT239" i="6" s="1"/>
  <c r="AS238" i="6"/>
  <c r="AT238" i="6" s="1"/>
  <c r="AS237" i="6"/>
  <c r="AT237" i="6" s="1"/>
  <c r="AS236" i="6"/>
  <c r="AT236" i="6" s="1"/>
  <c r="AS235" i="6"/>
  <c r="AT235" i="6" s="1"/>
  <c r="AS234" i="6"/>
  <c r="AT234" i="6" s="1"/>
  <c r="AS233" i="6"/>
  <c r="AT233" i="6" s="1"/>
  <c r="AS232" i="6"/>
  <c r="AT232" i="6" s="1"/>
  <c r="AS231" i="6"/>
  <c r="AT231" i="6" s="1"/>
  <c r="AS230" i="6"/>
  <c r="AT230" i="6" s="1"/>
  <c r="AS229" i="6"/>
  <c r="AT229" i="6" s="1"/>
  <c r="AS228" i="6"/>
  <c r="AT228" i="6" s="1"/>
  <c r="AS227" i="6"/>
  <c r="AT227" i="6" s="1"/>
  <c r="AS226" i="6"/>
  <c r="AT226" i="6" s="1"/>
  <c r="AS225" i="6"/>
  <c r="AT225" i="6" s="1"/>
  <c r="AS224" i="6"/>
  <c r="AT224" i="6" s="1"/>
  <c r="AS223" i="6"/>
  <c r="AT223" i="6" s="1"/>
  <c r="AS222" i="6"/>
  <c r="AT222" i="6" s="1"/>
  <c r="AS221" i="6"/>
  <c r="AT221" i="6" s="1"/>
  <c r="AS220" i="6"/>
  <c r="AT220" i="6" s="1"/>
  <c r="AS219" i="6"/>
  <c r="AT219" i="6" s="1"/>
  <c r="AS218" i="6"/>
  <c r="AT218" i="6" s="1"/>
  <c r="AS217" i="6"/>
  <c r="AT217" i="6" s="1"/>
  <c r="AS216" i="6"/>
  <c r="AT216" i="6" s="1"/>
  <c r="AS215" i="6"/>
  <c r="AT215" i="6" s="1"/>
  <c r="AS214" i="6"/>
  <c r="AT214" i="6" s="1"/>
  <c r="AS213" i="6"/>
  <c r="AT213" i="6" s="1"/>
  <c r="AS212" i="6"/>
  <c r="AT212" i="6" s="1"/>
  <c r="AS211" i="6"/>
  <c r="AT211" i="6" s="1"/>
  <c r="AS210" i="6"/>
  <c r="AT210" i="6" s="1"/>
  <c r="AS209" i="6"/>
  <c r="AT209" i="6" s="1"/>
  <c r="AS208" i="6"/>
  <c r="AT208" i="6" s="1"/>
  <c r="AS207" i="6"/>
  <c r="AT207" i="6" s="1"/>
  <c r="AS206" i="6"/>
  <c r="AT206" i="6" s="1"/>
  <c r="AS205" i="6"/>
  <c r="AT205" i="6" s="1"/>
  <c r="AS204" i="6"/>
  <c r="AT204" i="6" s="1"/>
  <c r="AS203" i="6"/>
  <c r="AT203" i="6" s="1"/>
  <c r="AS202" i="6"/>
  <c r="AT202" i="6" s="1"/>
  <c r="AS201" i="6"/>
  <c r="AT201" i="6" s="1"/>
  <c r="AS200" i="6"/>
  <c r="AT200" i="6" s="1"/>
  <c r="AS199" i="6"/>
  <c r="AT199" i="6" s="1"/>
  <c r="AS198" i="6"/>
  <c r="AT198" i="6" s="1"/>
  <c r="AS197" i="6"/>
  <c r="AT197" i="6" s="1"/>
  <c r="AS196" i="6"/>
  <c r="AT196" i="6" s="1"/>
  <c r="AS195" i="6"/>
  <c r="AT195" i="6" s="1"/>
  <c r="AS194" i="6"/>
  <c r="AT194" i="6" s="1"/>
  <c r="AS193" i="6"/>
  <c r="AT193" i="6" s="1"/>
  <c r="AS192" i="6"/>
  <c r="AT192" i="6" s="1"/>
  <c r="AS191" i="6"/>
  <c r="AT191" i="6" s="1"/>
  <c r="AS190" i="6"/>
  <c r="AT190" i="6" s="1"/>
  <c r="AS189" i="6"/>
  <c r="AT189" i="6" s="1"/>
  <c r="AS188" i="6"/>
  <c r="AT188" i="6" s="1"/>
  <c r="AS187" i="6"/>
  <c r="AT187" i="6" s="1"/>
  <c r="AS186" i="6"/>
  <c r="AT186" i="6" s="1"/>
  <c r="AS185" i="6"/>
  <c r="AT185" i="6" s="1"/>
  <c r="AS184" i="6"/>
  <c r="AT184" i="6" s="1"/>
  <c r="AS183" i="6"/>
  <c r="AT183" i="6" s="1"/>
  <c r="AS182" i="6"/>
  <c r="AT182" i="6" s="1"/>
  <c r="AS181" i="6"/>
  <c r="AT181" i="6" s="1"/>
  <c r="AS180" i="6"/>
  <c r="AT180" i="6" s="1"/>
  <c r="AS179" i="6"/>
  <c r="AT179" i="6" s="1"/>
  <c r="AS178" i="6"/>
  <c r="AT178" i="6" s="1"/>
  <c r="AS177" i="6"/>
  <c r="AT177" i="6" s="1"/>
  <c r="AS176" i="6"/>
  <c r="AT176" i="6" s="1"/>
  <c r="AS175" i="6"/>
  <c r="AT175" i="6" s="1"/>
  <c r="AS174" i="6"/>
  <c r="AT174" i="6" s="1"/>
  <c r="AS173" i="6"/>
  <c r="AT173" i="6" s="1"/>
  <c r="AS172" i="6"/>
  <c r="AT172" i="6" s="1"/>
  <c r="AS171" i="6"/>
  <c r="AT171" i="6" s="1"/>
  <c r="AS170" i="6"/>
  <c r="AT170" i="6" s="1"/>
  <c r="AS169" i="6"/>
  <c r="AT169" i="6" s="1"/>
  <c r="AS168" i="6"/>
  <c r="AT168" i="6" s="1"/>
  <c r="AS167" i="6"/>
  <c r="AT167" i="6" s="1"/>
  <c r="AS166" i="6"/>
  <c r="AT166" i="6" s="1"/>
  <c r="AS165" i="6"/>
  <c r="AT165" i="6" s="1"/>
  <c r="AS164" i="6"/>
  <c r="AT164" i="6" s="1"/>
  <c r="AS163" i="6"/>
  <c r="AT163" i="6" s="1"/>
  <c r="AS162" i="6"/>
  <c r="AT162" i="6" s="1"/>
  <c r="AS161" i="6"/>
  <c r="AT161" i="6" s="1"/>
  <c r="AS160" i="6"/>
  <c r="AT160" i="6" s="1"/>
  <c r="AS159" i="6"/>
  <c r="AT159" i="6" s="1"/>
  <c r="AS158" i="6"/>
  <c r="AT158" i="6" s="1"/>
  <c r="AS157" i="6"/>
  <c r="AT157" i="6" s="1"/>
  <c r="AS156" i="6"/>
  <c r="AT156" i="6" s="1"/>
  <c r="AS155" i="6"/>
  <c r="AT155" i="6" s="1"/>
  <c r="AS154" i="6"/>
  <c r="AT154" i="6" s="1"/>
  <c r="AS153" i="6"/>
  <c r="AT153" i="6" s="1"/>
  <c r="AS152" i="6"/>
  <c r="AT152" i="6" s="1"/>
  <c r="AS151" i="6"/>
  <c r="AT151" i="6" s="1"/>
  <c r="AS150" i="6"/>
  <c r="AT150" i="6" s="1"/>
  <c r="AS149" i="6"/>
  <c r="AT149" i="6" s="1"/>
  <c r="AS148" i="6"/>
  <c r="AT148" i="6" s="1"/>
  <c r="AS147" i="6"/>
  <c r="AT147" i="6" s="1"/>
  <c r="AS146" i="6"/>
  <c r="AT146" i="6" s="1"/>
  <c r="AS145" i="6"/>
  <c r="AT145" i="6" s="1"/>
  <c r="AS144" i="6"/>
  <c r="AT144" i="6" s="1"/>
  <c r="AS143" i="6"/>
  <c r="AT143" i="6" s="1"/>
  <c r="AS142" i="6"/>
  <c r="AT142" i="6" s="1"/>
  <c r="AS141" i="6"/>
  <c r="AT141" i="6" s="1"/>
  <c r="AS140" i="6"/>
  <c r="AT140" i="6" s="1"/>
  <c r="AS139" i="6"/>
  <c r="AT139" i="6" s="1"/>
  <c r="AS138" i="6"/>
  <c r="AT138" i="6" s="1"/>
  <c r="AS137" i="6"/>
  <c r="AT137" i="6" s="1"/>
  <c r="AS136" i="6"/>
  <c r="AT136" i="6" s="1"/>
  <c r="AS135" i="6"/>
  <c r="AT135" i="6" s="1"/>
  <c r="AS134" i="6"/>
  <c r="AT134" i="6" s="1"/>
  <c r="AS133" i="6"/>
  <c r="AT133" i="6" s="1"/>
  <c r="AS132" i="6"/>
  <c r="AT132" i="6" s="1"/>
  <c r="AS131" i="6"/>
  <c r="AT131" i="6" s="1"/>
  <c r="AS130" i="6"/>
  <c r="AT130" i="6" s="1"/>
  <c r="AS129" i="6"/>
  <c r="AT129" i="6" s="1"/>
  <c r="AS128" i="6"/>
  <c r="AT128" i="6" s="1"/>
  <c r="AS127" i="6"/>
  <c r="AT127" i="6" s="1"/>
  <c r="AS126" i="6"/>
  <c r="AT126" i="6" s="1"/>
  <c r="AS125" i="6"/>
  <c r="AT125" i="6" s="1"/>
  <c r="AS124" i="6"/>
  <c r="AT124" i="6" s="1"/>
  <c r="AS123" i="6"/>
  <c r="AT123" i="6" s="1"/>
  <c r="AS122" i="6"/>
  <c r="AT122" i="6" s="1"/>
  <c r="AS121" i="6"/>
  <c r="AT121" i="6" s="1"/>
  <c r="AS903" i="6"/>
  <c r="AT903" i="6" s="1"/>
  <c r="AS901" i="6"/>
  <c r="AT901" i="6" s="1"/>
  <c r="AS897" i="6"/>
  <c r="AT897" i="6" s="1"/>
  <c r="AS893" i="6"/>
  <c r="AT893" i="6" s="1"/>
  <c r="AS889" i="6"/>
  <c r="AT889" i="6" s="1"/>
  <c r="AS885" i="6"/>
  <c r="AT885" i="6" s="1"/>
  <c r="AS881" i="6"/>
  <c r="AT881" i="6" s="1"/>
  <c r="AS877" i="6"/>
  <c r="AT877" i="6" s="1"/>
  <c r="AS873" i="6"/>
  <c r="AT873" i="6" s="1"/>
  <c r="AS869" i="6"/>
  <c r="AT869" i="6" s="1"/>
  <c r="AS866" i="6"/>
  <c r="AT866" i="6" s="1"/>
  <c r="AS862" i="6"/>
  <c r="AT862" i="6" s="1"/>
  <c r="AS860" i="6"/>
  <c r="AT860" i="6" s="1"/>
  <c r="AS856" i="6"/>
  <c r="AT856" i="6" s="1"/>
  <c r="AS853" i="6"/>
  <c r="AT853" i="6" s="1"/>
  <c r="AS849" i="6"/>
  <c r="AT849" i="6" s="1"/>
  <c r="AS845" i="6"/>
  <c r="AT845" i="6" s="1"/>
  <c r="AS841" i="6"/>
  <c r="AT841" i="6" s="1"/>
  <c r="AS838" i="6"/>
  <c r="AT838" i="6" s="1"/>
  <c r="AS834" i="6"/>
  <c r="AT834" i="6" s="1"/>
  <c r="AS831" i="6"/>
  <c r="AT831" i="6" s="1"/>
  <c r="AS827" i="6"/>
  <c r="AT827" i="6" s="1"/>
  <c r="AS823" i="6"/>
  <c r="AT823" i="6" s="1"/>
  <c r="AS819" i="6"/>
  <c r="AT819" i="6" s="1"/>
  <c r="AS816" i="6"/>
  <c r="AT816" i="6" s="1"/>
  <c r="AS812" i="6"/>
  <c r="AT812" i="6" s="1"/>
  <c r="AS809" i="6"/>
  <c r="AT809" i="6" s="1"/>
  <c r="AS805" i="6"/>
  <c r="AT805" i="6" s="1"/>
  <c r="AS801" i="6"/>
  <c r="AT801" i="6" s="1"/>
  <c r="AS797" i="6"/>
  <c r="AT797" i="6" s="1"/>
  <c r="AS793" i="6"/>
  <c r="AT793" i="6" s="1"/>
  <c r="AS789" i="6"/>
  <c r="AT789" i="6" s="1"/>
  <c r="AS785" i="6"/>
  <c r="AT785" i="6" s="1"/>
  <c r="AS783" i="6"/>
  <c r="AT783" i="6" s="1"/>
  <c r="AS779" i="6"/>
  <c r="AT779" i="6" s="1"/>
  <c r="AS775" i="6"/>
  <c r="AT775" i="6" s="1"/>
  <c r="AS771" i="6"/>
  <c r="AT771" i="6" s="1"/>
  <c r="AS768" i="6"/>
  <c r="AT768" i="6" s="1"/>
  <c r="AS764" i="6"/>
  <c r="AT764" i="6" s="1"/>
  <c r="AS761" i="6"/>
  <c r="AT761" i="6" s="1"/>
  <c r="AS757" i="6"/>
  <c r="AT757" i="6" s="1"/>
  <c r="AS753" i="6"/>
  <c r="AT753" i="6" s="1"/>
  <c r="AS749" i="6"/>
  <c r="AT749" i="6" s="1"/>
  <c r="AS744" i="6"/>
  <c r="AT744" i="6" s="1"/>
  <c r="AS742" i="6"/>
  <c r="AT742" i="6" s="1"/>
  <c r="AS739" i="6"/>
  <c r="AT739" i="6" s="1"/>
  <c r="AS735" i="6"/>
  <c r="AT735" i="6" s="1"/>
  <c r="AS731" i="6"/>
  <c r="AT731" i="6" s="1"/>
  <c r="AS727" i="6"/>
  <c r="AT727" i="6" s="1"/>
  <c r="AS723" i="6"/>
  <c r="AT723" i="6" s="1"/>
  <c r="AS720" i="6"/>
  <c r="AT720" i="6" s="1"/>
  <c r="AS717" i="6"/>
  <c r="AT717" i="6" s="1"/>
  <c r="AS714" i="6"/>
  <c r="AT714" i="6" s="1"/>
  <c r="AS710" i="6"/>
  <c r="AT710" i="6" s="1"/>
  <c r="AS706" i="6"/>
  <c r="AT706" i="6" s="1"/>
  <c r="AS703" i="6"/>
  <c r="AT703" i="6" s="1"/>
  <c r="AS700" i="6"/>
  <c r="AT700" i="6" s="1"/>
  <c r="AS696" i="6"/>
  <c r="AT696" i="6" s="1"/>
  <c r="AS693" i="6"/>
  <c r="AT693" i="6" s="1"/>
  <c r="AS689" i="6"/>
  <c r="AT689" i="6" s="1"/>
  <c r="AS685" i="6"/>
  <c r="AT685" i="6" s="1"/>
  <c r="AS681" i="6"/>
  <c r="AT681" i="6" s="1"/>
  <c r="AS677" i="6"/>
  <c r="AT677" i="6" s="1"/>
  <c r="AS673" i="6"/>
  <c r="AT673" i="6" s="1"/>
  <c r="AS670" i="6"/>
  <c r="AT670" i="6" s="1"/>
  <c r="AS667" i="6"/>
  <c r="AT667" i="6" s="1"/>
  <c r="AS663" i="6"/>
  <c r="AT663" i="6" s="1"/>
  <c r="AS659" i="6"/>
  <c r="AT659" i="6" s="1"/>
  <c r="AS655" i="6"/>
  <c r="AT655" i="6" s="1"/>
  <c r="AS651" i="6"/>
  <c r="AT651" i="6" s="1"/>
  <c r="AS648" i="6"/>
  <c r="AT648" i="6" s="1"/>
  <c r="AS646" i="6"/>
  <c r="AT646" i="6" s="1"/>
  <c r="AS642" i="6"/>
  <c r="AT642" i="6" s="1"/>
  <c r="AS638" i="6"/>
  <c r="AT638" i="6" s="1"/>
  <c r="AS634" i="6"/>
  <c r="AT634" i="6" s="1"/>
  <c r="AS630" i="6"/>
  <c r="AT630" i="6" s="1"/>
  <c r="AS626" i="6"/>
  <c r="AT626" i="6" s="1"/>
  <c r="AS623" i="6"/>
  <c r="AT623" i="6" s="1"/>
  <c r="AS619" i="6"/>
  <c r="AT619" i="6" s="1"/>
  <c r="AS615" i="6"/>
  <c r="AT615" i="6" s="1"/>
  <c r="AS611" i="6"/>
  <c r="AT611" i="6" s="1"/>
  <c r="AS608" i="6"/>
  <c r="AT608" i="6" s="1"/>
  <c r="AS604" i="6"/>
  <c r="AT604" i="6" s="1"/>
  <c r="AS601" i="6"/>
  <c r="AT601" i="6" s="1"/>
  <c r="AS597" i="6"/>
  <c r="AT597" i="6" s="1"/>
  <c r="AS593" i="6"/>
  <c r="AT593" i="6" s="1"/>
  <c r="AS590" i="6"/>
  <c r="AT590" i="6" s="1"/>
  <c r="AS586" i="6"/>
  <c r="AT586" i="6" s="1"/>
  <c r="AS583" i="6"/>
  <c r="AT583" i="6" s="1"/>
  <c r="AS581" i="6"/>
  <c r="AT581" i="6" s="1"/>
  <c r="AS578" i="6"/>
  <c r="AT578" i="6" s="1"/>
  <c r="AS575" i="6"/>
  <c r="AT575" i="6" s="1"/>
  <c r="AS572" i="6"/>
  <c r="AT572" i="6" s="1"/>
  <c r="AS569" i="6"/>
  <c r="AT569" i="6" s="1"/>
  <c r="AS567" i="6"/>
  <c r="AT567" i="6" s="1"/>
  <c r="AS564" i="6"/>
  <c r="AT564" i="6" s="1"/>
  <c r="AS562" i="6"/>
  <c r="AT562" i="6" s="1"/>
  <c r="AS558" i="6"/>
  <c r="AT558" i="6" s="1"/>
  <c r="AS555" i="6"/>
  <c r="AT555" i="6" s="1"/>
  <c r="AS550" i="6"/>
  <c r="AT550" i="6" s="1"/>
  <c r="AS898" i="6"/>
  <c r="AT898" i="6" s="1"/>
  <c r="AS894" i="6"/>
  <c r="AT894" i="6" s="1"/>
  <c r="AS890" i="6"/>
  <c r="AT890" i="6" s="1"/>
  <c r="AS886" i="6"/>
  <c r="AT886" i="6" s="1"/>
  <c r="AS882" i="6"/>
  <c r="AT882" i="6" s="1"/>
  <c r="AS878" i="6"/>
  <c r="AT878" i="6" s="1"/>
  <c r="AS874" i="6"/>
  <c r="AT874" i="6" s="1"/>
  <c r="AS870" i="6"/>
  <c r="AT870" i="6" s="1"/>
  <c r="AS865" i="6"/>
  <c r="AT865" i="6" s="1"/>
  <c r="AS861" i="6"/>
  <c r="AT861" i="6" s="1"/>
  <c r="AS857" i="6"/>
  <c r="AT857" i="6" s="1"/>
  <c r="AS852" i="6"/>
  <c r="AT852" i="6" s="1"/>
  <c r="AS847" i="6"/>
  <c r="AT847" i="6" s="1"/>
  <c r="AS843" i="6"/>
  <c r="AT843" i="6" s="1"/>
  <c r="AS839" i="6"/>
  <c r="AT839" i="6" s="1"/>
  <c r="AS835" i="6"/>
  <c r="AT835" i="6" s="1"/>
  <c r="AS830" i="6"/>
  <c r="AT830" i="6" s="1"/>
  <c r="AS826" i="6"/>
  <c r="AT826" i="6" s="1"/>
  <c r="AS822" i="6"/>
  <c r="AT822" i="6" s="1"/>
  <c r="AS817" i="6"/>
  <c r="AT817" i="6" s="1"/>
  <c r="AS813" i="6"/>
  <c r="AT813" i="6" s="1"/>
  <c r="AS807" i="6"/>
  <c r="AT807" i="6" s="1"/>
  <c r="AS804" i="6"/>
  <c r="AT804" i="6" s="1"/>
  <c r="AS800" i="6"/>
  <c r="AT800" i="6" s="1"/>
  <c r="AS796" i="6"/>
  <c r="AT796" i="6" s="1"/>
  <c r="AS792" i="6"/>
  <c r="AT792" i="6" s="1"/>
  <c r="AS788" i="6"/>
  <c r="AT788" i="6" s="1"/>
  <c r="AS782" i="6"/>
  <c r="AT782" i="6" s="1"/>
  <c r="AS778" i="6"/>
  <c r="AT778" i="6" s="1"/>
  <c r="AS774" i="6"/>
  <c r="AT774" i="6" s="1"/>
  <c r="AS770" i="6"/>
  <c r="AT770" i="6" s="1"/>
  <c r="AS766" i="6"/>
  <c r="AT766" i="6" s="1"/>
  <c r="AS762" i="6"/>
  <c r="AT762" i="6" s="1"/>
  <c r="AS758" i="6"/>
  <c r="AT758" i="6" s="1"/>
  <c r="AS754" i="6"/>
  <c r="AT754" i="6" s="1"/>
  <c r="AS750" i="6"/>
  <c r="AT750" i="6" s="1"/>
  <c r="AS746" i="6"/>
  <c r="AT746" i="6" s="1"/>
  <c r="AS741" i="6"/>
  <c r="AT741" i="6" s="1"/>
  <c r="AS738" i="6"/>
  <c r="AT738" i="6" s="1"/>
  <c r="AS734" i="6"/>
  <c r="AT734" i="6" s="1"/>
  <c r="AS730" i="6"/>
  <c r="AT730" i="6" s="1"/>
  <c r="AS726" i="6"/>
  <c r="AT726" i="6" s="1"/>
  <c r="AS719" i="6"/>
  <c r="AT719" i="6" s="1"/>
  <c r="AS715" i="6"/>
  <c r="AT715" i="6" s="1"/>
  <c r="AS711" i="6"/>
  <c r="AT711" i="6" s="1"/>
  <c r="AS707" i="6"/>
  <c r="AT707" i="6" s="1"/>
  <c r="AS702" i="6"/>
  <c r="AT702" i="6" s="1"/>
  <c r="AS698" i="6"/>
  <c r="AT698" i="6" s="1"/>
  <c r="AS694" i="6"/>
  <c r="AT694" i="6" s="1"/>
  <c r="AS690" i="6"/>
  <c r="AT690" i="6" s="1"/>
  <c r="AS686" i="6"/>
  <c r="AT686" i="6" s="1"/>
  <c r="AS682" i="6"/>
  <c r="AT682" i="6" s="1"/>
  <c r="AS678" i="6"/>
  <c r="AT678" i="6" s="1"/>
  <c r="AS674" i="6"/>
  <c r="AT674" i="6" s="1"/>
  <c r="AS669" i="6"/>
  <c r="AT669" i="6" s="1"/>
  <c r="AS665" i="6"/>
  <c r="AT665" i="6" s="1"/>
  <c r="AS662" i="6"/>
  <c r="AT662" i="6" s="1"/>
  <c r="AS658" i="6"/>
  <c r="AT658" i="6" s="1"/>
  <c r="AS654" i="6"/>
  <c r="AT654" i="6" s="1"/>
  <c r="AS650" i="6"/>
  <c r="AT650" i="6" s="1"/>
  <c r="AS644" i="6"/>
  <c r="AT644" i="6" s="1"/>
  <c r="AS640" i="6"/>
  <c r="AT640" i="6" s="1"/>
  <c r="AS636" i="6"/>
  <c r="AT636" i="6" s="1"/>
  <c r="AS632" i="6"/>
  <c r="AT632" i="6" s="1"/>
  <c r="AS628" i="6"/>
  <c r="AT628" i="6" s="1"/>
  <c r="AS624" i="6"/>
  <c r="AT624" i="6" s="1"/>
  <c r="AS620" i="6"/>
  <c r="AT620" i="6" s="1"/>
  <c r="AS616" i="6"/>
  <c r="AT616" i="6" s="1"/>
  <c r="AS612" i="6"/>
  <c r="AT612" i="6" s="1"/>
  <c r="AS607" i="6"/>
  <c r="AT607" i="6" s="1"/>
  <c r="AS603" i="6"/>
  <c r="AT603" i="6" s="1"/>
  <c r="AS599" i="6"/>
  <c r="AT599" i="6" s="1"/>
  <c r="AS595" i="6"/>
  <c r="AT595" i="6" s="1"/>
  <c r="AS591" i="6"/>
  <c r="AT591" i="6" s="1"/>
  <c r="AS587" i="6"/>
  <c r="AT587" i="6" s="1"/>
  <c r="AS584" i="6"/>
  <c r="AT584" i="6" s="1"/>
  <c r="AS580" i="6"/>
  <c r="AT580" i="6" s="1"/>
  <c r="AS576" i="6"/>
  <c r="AT576" i="6" s="1"/>
  <c r="AS574" i="6"/>
  <c r="AT574" i="6" s="1"/>
  <c r="AS571" i="6"/>
  <c r="AT571" i="6" s="1"/>
  <c r="AS568" i="6"/>
  <c r="AT568" i="6" s="1"/>
  <c r="AS565" i="6"/>
  <c r="AT565" i="6" s="1"/>
  <c r="AS561" i="6"/>
  <c r="AT561" i="6" s="1"/>
  <c r="AS559" i="6"/>
  <c r="AT559" i="6" s="1"/>
  <c r="AS556" i="6"/>
  <c r="AT556" i="6" s="1"/>
  <c r="AS554" i="6"/>
  <c r="AT554" i="6" s="1"/>
  <c r="AS552" i="6"/>
  <c r="AT552" i="6" s="1"/>
  <c r="AS902" i="6"/>
  <c r="AT902" i="6" s="1"/>
  <c r="AS900" i="6"/>
  <c r="AT900" i="6" s="1"/>
  <c r="AS895" i="6"/>
  <c r="AT895" i="6" s="1"/>
  <c r="AS891" i="6"/>
  <c r="AT891" i="6" s="1"/>
  <c r="AS888" i="6"/>
  <c r="AT888" i="6" s="1"/>
  <c r="AS884" i="6"/>
  <c r="AT884" i="6" s="1"/>
  <c r="AS880" i="6"/>
  <c r="AT880" i="6" s="1"/>
  <c r="AS876" i="6"/>
  <c r="AT876" i="6" s="1"/>
  <c r="AS872" i="6"/>
  <c r="AT872" i="6" s="1"/>
  <c r="AS868" i="6"/>
  <c r="AT868" i="6" s="1"/>
  <c r="AS864" i="6"/>
  <c r="AT864" i="6" s="1"/>
  <c r="AS859" i="6"/>
  <c r="AT859" i="6" s="1"/>
  <c r="AS855" i="6"/>
  <c r="AT855" i="6" s="1"/>
  <c r="AS851" i="6"/>
  <c r="AT851" i="6" s="1"/>
  <c r="AS848" i="6"/>
  <c r="AT848" i="6" s="1"/>
  <c r="AS844" i="6"/>
  <c r="AT844" i="6" s="1"/>
  <c r="AS840" i="6"/>
  <c r="AT840" i="6" s="1"/>
  <c r="AS836" i="6"/>
  <c r="AT836" i="6" s="1"/>
  <c r="AS832" i="6"/>
  <c r="AT832" i="6" s="1"/>
  <c r="AS828" i="6"/>
  <c r="AT828" i="6" s="1"/>
  <c r="AS825" i="6"/>
  <c r="AT825" i="6" s="1"/>
  <c r="AS821" i="6"/>
  <c r="AT821" i="6" s="1"/>
  <c r="AS818" i="6"/>
  <c r="AT818" i="6" s="1"/>
  <c r="AS814" i="6"/>
  <c r="AT814" i="6" s="1"/>
  <c r="AS810" i="6"/>
  <c r="AT810" i="6" s="1"/>
  <c r="AS806" i="6"/>
  <c r="AT806" i="6" s="1"/>
  <c r="AS802" i="6"/>
  <c r="AT802" i="6" s="1"/>
  <c r="AS798" i="6"/>
  <c r="AT798" i="6" s="1"/>
  <c r="AS794" i="6"/>
  <c r="AT794" i="6" s="1"/>
  <c r="AS790" i="6"/>
  <c r="AT790" i="6" s="1"/>
  <c r="AS787" i="6"/>
  <c r="AT787" i="6" s="1"/>
  <c r="AS784" i="6"/>
  <c r="AT784" i="6" s="1"/>
  <c r="AS780" i="6"/>
  <c r="AT780" i="6" s="1"/>
  <c r="AS776" i="6"/>
  <c r="AT776" i="6" s="1"/>
  <c r="AS772" i="6"/>
  <c r="AT772" i="6" s="1"/>
  <c r="AS767" i="6"/>
  <c r="AT767" i="6" s="1"/>
  <c r="AS763" i="6"/>
  <c r="AT763" i="6" s="1"/>
  <c r="AS759" i="6"/>
  <c r="AT759" i="6" s="1"/>
  <c r="AS756" i="6"/>
  <c r="AT756" i="6" s="1"/>
  <c r="AS752" i="6"/>
  <c r="AT752" i="6" s="1"/>
  <c r="AS748" i="6"/>
  <c r="AT748" i="6" s="1"/>
  <c r="AS745" i="6"/>
  <c r="AT745" i="6" s="1"/>
  <c r="AS740" i="6"/>
  <c r="AT740" i="6" s="1"/>
  <c r="AS736" i="6"/>
  <c r="AT736" i="6" s="1"/>
  <c r="AS732" i="6"/>
  <c r="AT732" i="6" s="1"/>
  <c r="AS729" i="6"/>
  <c r="AT729" i="6" s="1"/>
  <c r="AS725" i="6"/>
  <c r="AT725" i="6" s="1"/>
  <c r="AS722" i="6"/>
  <c r="AT722" i="6" s="1"/>
  <c r="AS718" i="6"/>
  <c r="AT718" i="6" s="1"/>
  <c r="AS713" i="6"/>
  <c r="AT713" i="6" s="1"/>
  <c r="AS709" i="6"/>
  <c r="AT709" i="6" s="1"/>
  <c r="AS705" i="6"/>
  <c r="AT705" i="6" s="1"/>
  <c r="AS701" i="6"/>
  <c r="AT701" i="6" s="1"/>
  <c r="AS697" i="6"/>
  <c r="AT697" i="6" s="1"/>
  <c r="AS692" i="6"/>
  <c r="AT692" i="6" s="1"/>
  <c r="AS688" i="6"/>
  <c r="AT688" i="6" s="1"/>
  <c r="AS684" i="6"/>
  <c r="AT684" i="6" s="1"/>
  <c r="AS680" i="6"/>
  <c r="AT680" i="6" s="1"/>
  <c r="AS676" i="6"/>
  <c r="AT676" i="6" s="1"/>
  <c r="AS672" i="6"/>
  <c r="AT672" i="6" s="1"/>
  <c r="AS668" i="6"/>
  <c r="AT668" i="6" s="1"/>
  <c r="AS664" i="6"/>
  <c r="AT664" i="6" s="1"/>
  <c r="AS660" i="6"/>
  <c r="AT660" i="6" s="1"/>
  <c r="AS656" i="6"/>
  <c r="AT656" i="6" s="1"/>
  <c r="AS653" i="6"/>
  <c r="AT653" i="6" s="1"/>
  <c r="AS649" i="6"/>
  <c r="AT649" i="6" s="1"/>
  <c r="AS645" i="6"/>
  <c r="AT645" i="6" s="1"/>
  <c r="AS641" i="6"/>
  <c r="AT641" i="6" s="1"/>
  <c r="AS637" i="6"/>
  <c r="AT637" i="6" s="1"/>
  <c r="AS633" i="6"/>
  <c r="AT633" i="6" s="1"/>
  <c r="AS629" i="6"/>
  <c r="AT629" i="6" s="1"/>
  <c r="AS625" i="6"/>
  <c r="AT625" i="6" s="1"/>
  <c r="AS621" i="6"/>
  <c r="AT621" i="6" s="1"/>
  <c r="AS618" i="6"/>
  <c r="AT618" i="6" s="1"/>
  <c r="AS614" i="6"/>
  <c r="AT614" i="6" s="1"/>
  <c r="AS610" i="6"/>
  <c r="AT610" i="6" s="1"/>
  <c r="AS606" i="6"/>
  <c r="AT606" i="6" s="1"/>
  <c r="AS602" i="6"/>
  <c r="AT602" i="6" s="1"/>
  <c r="AS598" i="6"/>
  <c r="AT598" i="6" s="1"/>
  <c r="AS594" i="6"/>
  <c r="AT594" i="6" s="1"/>
  <c r="AS589" i="6"/>
  <c r="AT589" i="6" s="1"/>
  <c r="AS579" i="6"/>
  <c r="AT579" i="6" s="1"/>
  <c r="AS551" i="6"/>
  <c r="AT551" i="6" s="1"/>
  <c r="AS899" i="6"/>
  <c r="AT899" i="6" s="1"/>
  <c r="AS896" i="6"/>
  <c r="AT896" i="6" s="1"/>
  <c r="AS892" i="6"/>
  <c r="AT892" i="6" s="1"/>
  <c r="AS887" i="6"/>
  <c r="AT887" i="6" s="1"/>
  <c r="AS883" i="6"/>
  <c r="AT883" i="6" s="1"/>
  <c r="AS879" i="6"/>
  <c r="AT879" i="6" s="1"/>
  <c r="AS875" i="6"/>
  <c r="AT875" i="6" s="1"/>
  <c r="AS871" i="6"/>
  <c r="AT871" i="6" s="1"/>
  <c r="AS867" i="6"/>
  <c r="AT867" i="6" s="1"/>
  <c r="AS863" i="6"/>
  <c r="AT863" i="6" s="1"/>
  <c r="AS858" i="6"/>
  <c r="AT858" i="6" s="1"/>
  <c r="AS854" i="6"/>
  <c r="AT854" i="6" s="1"/>
  <c r="AS850" i="6"/>
  <c r="AT850" i="6" s="1"/>
  <c r="AS846" i="6"/>
  <c r="AT846" i="6" s="1"/>
  <c r="AS842" i="6"/>
  <c r="AT842" i="6" s="1"/>
  <c r="AS837" i="6"/>
  <c r="AT837" i="6" s="1"/>
  <c r="AS833" i="6"/>
  <c r="AT833" i="6" s="1"/>
  <c r="AS829" i="6"/>
  <c r="AT829" i="6" s="1"/>
  <c r="AS824" i="6"/>
  <c r="AT824" i="6" s="1"/>
  <c r="AS820" i="6"/>
  <c r="AT820" i="6" s="1"/>
  <c r="AS815" i="6"/>
  <c r="AT815" i="6" s="1"/>
  <c r="AS811" i="6"/>
  <c r="AT811" i="6" s="1"/>
  <c r="AS808" i="6"/>
  <c r="AT808" i="6" s="1"/>
  <c r="AS803" i="6"/>
  <c r="AT803" i="6" s="1"/>
  <c r="AS799" i="6"/>
  <c r="AT799" i="6" s="1"/>
  <c r="AS795" i="6"/>
  <c r="AT795" i="6" s="1"/>
  <c r="AS791" i="6"/>
  <c r="AT791" i="6" s="1"/>
  <c r="AS786" i="6"/>
  <c r="AT786" i="6" s="1"/>
  <c r="AS781" i="6"/>
  <c r="AT781" i="6" s="1"/>
  <c r="AS777" i="6"/>
  <c r="AT777" i="6" s="1"/>
  <c r="AS773" i="6"/>
  <c r="AT773" i="6" s="1"/>
  <c r="AS769" i="6"/>
  <c r="AT769" i="6" s="1"/>
  <c r="AS765" i="6"/>
  <c r="AT765" i="6" s="1"/>
  <c r="AS760" i="6"/>
  <c r="AT760" i="6" s="1"/>
  <c r="AS755" i="6"/>
  <c r="AT755" i="6" s="1"/>
  <c r="AS751" i="6"/>
  <c r="AT751" i="6" s="1"/>
  <c r="AS747" i="6"/>
  <c r="AT747" i="6" s="1"/>
  <c r="AS743" i="6"/>
  <c r="AT743" i="6" s="1"/>
  <c r="AS737" i="6"/>
  <c r="AT737" i="6" s="1"/>
  <c r="AS733" i="6"/>
  <c r="AT733" i="6" s="1"/>
  <c r="AS728" i="6"/>
  <c r="AT728" i="6" s="1"/>
  <c r="AS724" i="6"/>
  <c r="AT724" i="6" s="1"/>
  <c r="AS721" i="6"/>
  <c r="AT721" i="6" s="1"/>
  <c r="AS716" i="6"/>
  <c r="AT716" i="6" s="1"/>
  <c r="AS712" i="6"/>
  <c r="AT712" i="6" s="1"/>
  <c r="AS708" i="6"/>
  <c r="AT708" i="6" s="1"/>
  <c r="AS704" i="6"/>
  <c r="AT704" i="6" s="1"/>
  <c r="AS699" i="6"/>
  <c r="AT699" i="6" s="1"/>
  <c r="AS695" i="6"/>
  <c r="AT695" i="6" s="1"/>
  <c r="AS691" i="6"/>
  <c r="AT691" i="6" s="1"/>
  <c r="AS687" i="6"/>
  <c r="AT687" i="6" s="1"/>
  <c r="AS683" i="6"/>
  <c r="AT683" i="6" s="1"/>
  <c r="AS679" i="6"/>
  <c r="AT679" i="6" s="1"/>
  <c r="AS675" i="6"/>
  <c r="AT675" i="6" s="1"/>
  <c r="AS671" i="6"/>
  <c r="AT671" i="6" s="1"/>
  <c r="AS666" i="6"/>
  <c r="AT666" i="6" s="1"/>
  <c r="AS661" i="6"/>
  <c r="AT661" i="6" s="1"/>
  <c r="AS657" i="6"/>
  <c r="AT657" i="6" s="1"/>
  <c r="AS652" i="6"/>
  <c r="AT652" i="6" s="1"/>
  <c r="AS647" i="6"/>
  <c r="AT647" i="6" s="1"/>
  <c r="AS643" i="6"/>
  <c r="AT643" i="6" s="1"/>
  <c r="AS639" i="6"/>
  <c r="AT639" i="6" s="1"/>
  <c r="AS635" i="6"/>
  <c r="AT635" i="6" s="1"/>
  <c r="AS631" i="6"/>
  <c r="AT631" i="6" s="1"/>
  <c r="AS627" i="6"/>
  <c r="AT627" i="6" s="1"/>
  <c r="AS622" i="6"/>
  <c r="AT622" i="6" s="1"/>
  <c r="AS617" i="6"/>
  <c r="AT617" i="6" s="1"/>
  <c r="AS613" i="6"/>
  <c r="AT613" i="6" s="1"/>
  <c r="AS609" i="6"/>
  <c r="AT609" i="6" s="1"/>
  <c r="AS605" i="6"/>
  <c r="AT605" i="6" s="1"/>
  <c r="AS600" i="6"/>
  <c r="AT600" i="6" s="1"/>
  <c r="AS596" i="6"/>
  <c r="AT596" i="6" s="1"/>
  <c r="AS592" i="6"/>
  <c r="AT592" i="6" s="1"/>
  <c r="AS588" i="6"/>
  <c r="AT588" i="6" s="1"/>
  <c r="AS585" i="6"/>
  <c r="AT585" i="6" s="1"/>
  <c r="AS582" i="6"/>
  <c r="AT582" i="6" s="1"/>
  <c r="AS577" i="6"/>
  <c r="AT577" i="6" s="1"/>
  <c r="AS573" i="6"/>
  <c r="AT573" i="6" s="1"/>
  <c r="AS570" i="6"/>
  <c r="AT570" i="6" s="1"/>
  <c r="AS566" i="6"/>
  <c r="AT566" i="6" s="1"/>
  <c r="AS563" i="6"/>
  <c r="AT563" i="6" s="1"/>
  <c r="AS560" i="6"/>
  <c r="AT560" i="6" s="1"/>
  <c r="AS557" i="6"/>
  <c r="AT557" i="6" s="1"/>
  <c r="AS553" i="6"/>
  <c r="AT553" i="6" s="1"/>
  <c r="AS549" i="6"/>
  <c r="AT549" i="6" s="1"/>
  <c r="AS545" i="6"/>
  <c r="AT545" i="6" s="1"/>
  <c r="AS541" i="6"/>
  <c r="AT541" i="6" s="1"/>
  <c r="AS536" i="6"/>
  <c r="AT536" i="6" s="1"/>
  <c r="AS533" i="6"/>
  <c r="AT533" i="6" s="1"/>
  <c r="AS529" i="6"/>
  <c r="AT529" i="6" s="1"/>
  <c r="AS524" i="6"/>
  <c r="AT524" i="6" s="1"/>
  <c r="AS520" i="6"/>
  <c r="AT520" i="6" s="1"/>
  <c r="AS516" i="6"/>
  <c r="AT516" i="6" s="1"/>
  <c r="AS512" i="6"/>
  <c r="AT512" i="6" s="1"/>
  <c r="AS508" i="6"/>
  <c r="AT508" i="6" s="1"/>
  <c r="AS504" i="6"/>
  <c r="AT504" i="6" s="1"/>
  <c r="AS500" i="6"/>
  <c r="AT500" i="6" s="1"/>
  <c r="AS497" i="6"/>
  <c r="AT497" i="6" s="1"/>
  <c r="AS494" i="6"/>
  <c r="AT494" i="6" s="1"/>
  <c r="AS493" i="6"/>
  <c r="AT493" i="6" s="1"/>
  <c r="AS490" i="6"/>
  <c r="AT490" i="6" s="1"/>
  <c r="AS489" i="6"/>
  <c r="AT489" i="6" s="1"/>
  <c r="AS485" i="6"/>
  <c r="AT485" i="6" s="1"/>
  <c r="AS484" i="6"/>
  <c r="AT484" i="6" s="1"/>
  <c r="AS483" i="6"/>
  <c r="AT483" i="6" s="1"/>
  <c r="AS482" i="6"/>
  <c r="AT482" i="6" s="1"/>
  <c r="AS481" i="6"/>
  <c r="AT481" i="6" s="1"/>
  <c r="AS480" i="6"/>
  <c r="AT480" i="6" s="1"/>
  <c r="AS479" i="6"/>
  <c r="AT479" i="6" s="1"/>
  <c r="AS478" i="6"/>
  <c r="AT478" i="6" s="1"/>
  <c r="AS477" i="6"/>
  <c r="AT477" i="6" s="1"/>
  <c r="AS476" i="6"/>
  <c r="AT476" i="6" s="1"/>
  <c r="AS475" i="6"/>
  <c r="AT475" i="6" s="1"/>
  <c r="AS474" i="6"/>
  <c r="AT474" i="6" s="1"/>
  <c r="AS473" i="6"/>
  <c r="AT473" i="6" s="1"/>
  <c r="AS472" i="6"/>
  <c r="AT472" i="6" s="1"/>
  <c r="AS471" i="6"/>
  <c r="AT471" i="6" s="1"/>
  <c r="AS470" i="6"/>
  <c r="AT470" i="6" s="1"/>
  <c r="AS469" i="6"/>
  <c r="AT469" i="6" s="1"/>
  <c r="AS468" i="6"/>
  <c r="AT468" i="6" s="1"/>
  <c r="AS467" i="6"/>
  <c r="AT467" i="6" s="1"/>
  <c r="AS466" i="6"/>
  <c r="AT466" i="6" s="1"/>
  <c r="AS465" i="6"/>
  <c r="AT465" i="6" s="1"/>
  <c r="AS464" i="6"/>
  <c r="AT464" i="6" s="1"/>
  <c r="AS463" i="6"/>
  <c r="AT463" i="6" s="1"/>
  <c r="AS462" i="6"/>
  <c r="AT462" i="6" s="1"/>
  <c r="AS461" i="6"/>
  <c r="AT461" i="6" s="1"/>
  <c r="AS460" i="6"/>
  <c r="AT460" i="6" s="1"/>
  <c r="AS459" i="6"/>
  <c r="AT459" i="6" s="1"/>
  <c r="AS458" i="6"/>
  <c r="AT458" i="6" s="1"/>
  <c r="AS457" i="6"/>
  <c r="AT457" i="6" s="1"/>
  <c r="AS456" i="6"/>
  <c r="AT456" i="6" s="1"/>
  <c r="AS455" i="6"/>
  <c r="AT455" i="6" s="1"/>
  <c r="AS454" i="6"/>
  <c r="AT454" i="6" s="1"/>
  <c r="AS453" i="6"/>
  <c r="AT453" i="6" s="1"/>
  <c r="AS450" i="6"/>
  <c r="AT450" i="6" s="1"/>
  <c r="AS447" i="6"/>
  <c r="AT447" i="6" s="1"/>
  <c r="AS444" i="6"/>
  <c r="AT444" i="6" s="1"/>
  <c r="AS441" i="6"/>
  <c r="AT441" i="6" s="1"/>
  <c r="AS439" i="6"/>
  <c r="AT439" i="6" s="1"/>
  <c r="AS436" i="6"/>
  <c r="AT436" i="6" s="1"/>
  <c r="AS434" i="6"/>
  <c r="AT434" i="6" s="1"/>
  <c r="AS431" i="6"/>
  <c r="AT431" i="6" s="1"/>
  <c r="AS428" i="6"/>
  <c r="AT428" i="6" s="1"/>
  <c r="AS425" i="6"/>
  <c r="AT425" i="6" s="1"/>
  <c r="AS422" i="6"/>
  <c r="AT422" i="6" s="1"/>
  <c r="AS419" i="6"/>
  <c r="AT419" i="6" s="1"/>
  <c r="AS415" i="6"/>
  <c r="AT415" i="6" s="1"/>
  <c r="AS412" i="6"/>
  <c r="AT412" i="6" s="1"/>
  <c r="AS409" i="6"/>
  <c r="AT409" i="6" s="1"/>
  <c r="AS406" i="6"/>
  <c r="AT406" i="6" s="1"/>
  <c r="AS403" i="6"/>
  <c r="AT403" i="6" s="1"/>
  <c r="AS400" i="6"/>
  <c r="AT400" i="6" s="1"/>
  <c r="AS396" i="6"/>
  <c r="AT396" i="6" s="1"/>
  <c r="AS393" i="6"/>
  <c r="AT393" i="6" s="1"/>
  <c r="AS390" i="6"/>
  <c r="AT390" i="6" s="1"/>
  <c r="AS387" i="6"/>
  <c r="AT387" i="6" s="1"/>
  <c r="AS383" i="6"/>
  <c r="AT383" i="6" s="1"/>
  <c r="AS380" i="6"/>
  <c r="AT380" i="6" s="1"/>
  <c r="AS377" i="6"/>
  <c r="AT377" i="6" s="1"/>
  <c r="AS375" i="6"/>
  <c r="AT375" i="6" s="1"/>
  <c r="AS372" i="6"/>
  <c r="AT372" i="6" s="1"/>
  <c r="AS369" i="6"/>
  <c r="AT369" i="6" s="1"/>
  <c r="AS366" i="6"/>
  <c r="AT366" i="6" s="1"/>
  <c r="AS363" i="6"/>
  <c r="AT363" i="6" s="1"/>
  <c r="AS360" i="6"/>
  <c r="AT360" i="6" s="1"/>
  <c r="AS357" i="6"/>
  <c r="AT357" i="6" s="1"/>
  <c r="AS355" i="6"/>
  <c r="AT355" i="6" s="1"/>
  <c r="AS351" i="6"/>
  <c r="AT351" i="6" s="1"/>
  <c r="AS348" i="6"/>
  <c r="AT348" i="6" s="1"/>
  <c r="AS346" i="6"/>
  <c r="AT346" i="6" s="1"/>
  <c r="AS343" i="6"/>
  <c r="AT343" i="6" s="1"/>
  <c r="AS340" i="6"/>
  <c r="AT340" i="6" s="1"/>
  <c r="AS337" i="6"/>
  <c r="AT337" i="6" s="1"/>
  <c r="AS334" i="6"/>
  <c r="AT334" i="6" s="1"/>
  <c r="AS331" i="6"/>
  <c r="AT331" i="6" s="1"/>
  <c r="AS328" i="6"/>
  <c r="AT328" i="6" s="1"/>
  <c r="AS326" i="6"/>
  <c r="AT326" i="6" s="1"/>
  <c r="AS323" i="6"/>
  <c r="AT323" i="6" s="1"/>
  <c r="AS320" i="6"/>
  <c r="AT320" i="6" s="1"/>
  <c r="AS317" i="6"/>
  <c r="AT317" i="6" s="1"/>
  <c r="AS314" i="6"/>
  <c r="AT314" i="6" s="1"/>
  <c r="AS311" i="6"/>
  <c r="AT311" i="6" s="1"/>
  <c r="AS309" i="6"/>
  <c r="AT309" i="6" s="1"/>
  <c r="AS306" i="6"/>
  <c r="AT306" i="6" s="1"/>
  <c r="AS303" i="6"/>
  <c r="AT303" i="6" s="1"/>
  <c r="AS300" i="6"/>
  <c r="AT300" i="6" s="1"/>
  <c r="AS297" i="6"/>
  <c r="AT297" i="6" s="1"/>
  <c r="AS294" i="6"/>
  <c r="AT294" i="6" s="1"/>
  <c r="AS291" i="6"/>
  <c r="AT291" i="6" s="1"/>
  <c r="AS288" i="6"/>
  <c r="AT288" i="6" s="1"/>
  <c r="AS286" i="6"/>
  <c r="AT286" i="6" s="1"/>
  <c r="AS283" i="6"/>
  <c r="AT283" i="6" s="1"/>
  <c r="AS280" i="6"/>
  <c r="AT280" i="6" s="1"/>
  <c r="AS277" i="6"/>
  <c r="AT277" i="6" s="1"/>
  <c r="AS274" i="6"/>
  <c r="AT274" i="6" s="1"/>
  <c r="AS271" i="6"/>
  <c r="AT271" i="6" s="1"/>
  <c r="AS268" i="6"/>
  <c r="AT268" i="6" s="1"/>
  <c r="AS266" i="6"/>
  <c r="AT266" i="6" s="1"/>
  <c r="AS263" i="6"/>
  <c r="AT263" i="6" s="1"/>
  <c r="AS260" i="6"/>
  <c r="AT260" i="6" s="1"/>
  <c r="AS258" i="6"/>
  <c r="AT258" i="6" s="1"/>
  <c r="AS255" i="6"/>
  <c r="AT255" i="6" s="1"/>
  <c r="AS252" i="6"/>
  <c r="AT252" i="6" s="1"/>
  <c r="AS249" i="6"/>
  <c r="AT249" i="6" s="1"/>
  <c r="AS120" i="6"/>
  <c r="AT120" i="6" s="1"/>
  <c r="AS119" i="6"/>
  <c r="AT119" i="6" s="1"/>
  <c r="AS118" i="6"/>
  <c r="AT118" i="6" s="1"/>
  <c r="AS117" i="6"/>
  <c r="AT117" i="6" s="1"/>
  <c r="AS116" i="6"/>
  <c r="AT116" i="6" s="1"/>
  <c r="AS115" i="6"/>
  <c r="AT115" i="6" s="1"/>
  <c r="AS114" i="6"/>
  <c r="AT114" i="6" s="1"/>
  <c r="AS113" i="6"/>
  <c r="AT113" i="6" s="1"/>
  <c r="AS112" i="6"/>
  <c r="AT112" i="6" s="1"/>
  <c r="AS111" i="6"/>
  <c r="AT111" i="6" s="1"/>
  <c r="AS110" i="6"/>
  <c r="AT110" i="6" s="1"/>
  <c r="AS109" i="6"/>
  <c r="AT109" i="6" s="1"/>
  <c r="AS108" i="6"/>
  <c r="AT108" i="6" s="1"/>
  <c r="AS107" i="6"/>
  <c r="AT107" i="6" s="1"/>
  <c r="AS106" i="6"/>
  <c r="AT106" i="6" s="1"/>
  <c r="AS105" i="6"/>
  <c r="AT105" i="6" s="1"/>
  <c r="AS104" i="6"/>
  <c r="AT104" i="6" s="1"/>
  <c r="AS103" i="6"/>
  <c r="AT103" i="6" s="1"/>
  <c r="AS102" i="6"/>
  <c r="AT102" i="6" s="1"/>
  <c r="AS101" i="6"/>
  <c r="AT101" i="6" s="1"/>
  <c r="AS100" i="6"/>
  <c r="AT100" i="6" s="1"/>
  <c r="AS99" i="6"/>
  <c r="AT99" i="6" s="1"/>
  <c r="AS98" i="6"/>
  <c r="AT98" i="6" s="1"/>
  <c r="AS97" i="6"/>
  <c r="AT97" i="6" s="1"/>
  <c r="AS96" i="6"/>
  <c r="AT96" i="6" s="1"/>
  <c r="AS95" i="6"/>
  <c r="AT95" i="6" s="1"/>
  <c r="AS94" i="6"/>
  <c r="AT94" i="6" s="1"/>
  <c r="AS93" i="6"/>
  <c r="AT93" i="6" s="1"/>
  <c r="AS92" i="6"/>
  <c r="AT92" i="6" s="1"/>
  <c r="AS91" i="6"/>
  <c r="AT91" i="6" s="1"/>
  <c r="AS90" i="6"/>
  <c r="AT90" i="6" s="1"/>
  <c r="AS89" i="6"/>
  <c r="AT89" i="6" s="1"/>
  <c r="AS88" i="6"/>
  <c r="AT88" i="6" s="1"/>
  <c r="AS87" i="6"/>
  <c r="AT87" i="6" s="1"/>
  <c r="AS86" i="6"/>
  <c r="AT86" i="6" s="1"/>
  <c r="AS85" i="6"/>
  <c r="AT85" i="6" s="1"/>
  <c r="AS84" i="6"/>
  <c r="AT84" i="6" s="1"/>
  <c r="AS83" i="6"/>
  <c r="AT83" i="6" s="1"/>
  <c r="AS82" i="6"/>
  <c r="AT82" i="6" s="1"/>
  <c r="AS81" i="6"/>
  <c r="AT81" i="6" s="1"/>
  <c r="AS80" i="6"/>
  <c r="AT80" i="6" s="1"/>
  <c r="AS79" i="6"/>
  <c r="AT79" i="6" s="1"/>
  <c r="AS78" i="6"/>
  <c r="AT78" i="6" s="1"/>
  <c r="AS77" i="6"/>
  <c r="AT77" i="6" s="1"/>
  <c r="AS76" i="6"/>
  <c r="AT76" i="6" s="1"/>
  <c r="AS75" i="6"/>
  <c r="AT75" i="6" s="1"/>
  <c r="AS74" i="6"/>
  <c r="AT74" i="6" s="1"/>
  <c r="AS73" i="6"/>
  <c r="AT73" i="6" s="1"/>
  <c r="AS72" i="6"/>
  <c r="AT72" i="6" s="1"/>
  <c r="AS71" i="6"/>
  <c r="AT71" i="6" s="1"/>
  <c r="AS70" i="6"/>
  <c r="AT70" i="6" s="1"/>
  <c r="AS69" i="6"/>
  <c r="AT69" i="6" s="1"/>
  <c r="AS68" i="6"/>
  <c r="AT68" i="6" s="1"/>
  <c r="AS67" i="6"/>
  <c r="AT67" i="6" s="1"/>
  <c r="AS66" i="6"/>
  <c r="AT66" i="6" s="1"/>
  <c r="AS65" i="6"/>
  <c r="AT65" i="6" s="1"/>
  <c r="AS64" i="6"/>
  <c r="AT64" i="6" s="1"/>
  <c r="AS63" i="6"/>
  <c r="AT63" i="6" s="1"/>
  <c r="AS62" i="6"/>
  <c r="AT62" i="6" s="1"/>
  <c r="AS61" i="6"/>
  <c r="AT61" i="6" s="1"/>
  <c r="AS60" i="6"/>
  <c r="AT60" i="6" s="1"/>
  <c r="AS59" i="6"/>
  <c r="AT59" i="6" s="1"/>
  <c r="AS58" i="6"/>
  <c r="AT58" i="6" s="1"/>
  <c r="AS57" i="6"/>
  <c r="AT57" i="6" s="1"/>
  <c r="AS56" i="6"/>
  <c r="AT56" i="6" s="1"/>
  <c r="AS55" i="6"/>
  <c r="AT55" i="6" s="1"/>
  <c r="AS54" i="6"/>
  <c r="AT54" i="6" s="1"/>
  <c r="AS53" i="6"/>
  <c r="AT53" i="6" s="1"/>
  <c r="AS52" i="6"/>
  <c r="AT52" i="6" s="1"/>
  <c r="AS51" i="6"/>
  <c r="AT51" i="6" s="1"/>
  <c r="AS50" i="6"/>
  <c r="AT50" i="6" s="1"/>
  <c r="AS49" i="6"/>
  <c r="AT49" i="6" s="1"/>
  <c r="AS48" i="6"/>
  <c r="AT48" i="6" s="1"/>
  <c r="AS47" i="6"/>
  <c r="AT47" i="6" s="1"/>
  <c r="AS46" i="6"/>
  <c r="AT46" i="6" s="1"/>
  <c r="AS45" i="6"/>
  <c r="AT45" i="6" s="1"/>
  <c r="AS44" i="6"/>
  <c r="AT44" i="6" s="1"/>
  <c r="AS43" i="6"/>
  <c r="AT43" i="6" s="1"/>
  <c r="AS42" i="6"/>
  <c r="AT42" i="6" s="1"/>
  <c r="AS41" i="6"/>
  <c r="AT41" i="6" s="1"/>
  <c r="AS40" i="6"/>
  <c r="AT40" i="6" s="1"/>
  <c r="AS39" i="6"/>
  <c r="AT39" i="6" s="1"/>
  <c r="AS38" i="6"/>
  <c r="AT38" i="6" s="1"/>
  <c r="AS37" i="6"/>
  <c r="AT37" i="6" s="1"/>
  <c r="AS36" i="6"/>
  <c r="AT36" i="6" s="1"/>
  <c r="AS35" i="6"/>
  <c r="AT35" i="6" s="1"/>
  <c r="AS34" i="6"/>
  <c r="AT34" i="6" s="1"/>
  <c r="AS33" i="6"/>
  <c r="AT33" i="6" s="1"/>
  <c r="AS32" i="6"/>
  <c r="AT32" i="6" s="1"/>
  <c r="AS31" i="6"/>
  <c r="AT31" i="6" s="1"/>
  <c r="AS30" i="6"/>
  <c r="AT30" i="6" s="1"/>
  <c r="AS29" i="6"/>
  <c r="AT29" i="6" s="1"/>
  <c r="AS28" i="6"/>
  <c r="AT28" i="6" s="1"/>
  <c r="AS27" i="6"/>
  <c r="AT27" i="6" s="1"/>
  <c r="AS26" i="6"/>
  <c r="AT26" i="6" s="1"/>
  <c r="AS25" i="6"/>
  <c r="AT25" i="6" s="1"/>
  <c r="AS24" i="6"/>
  <c r="AT24" i="6" s="1"/>
  <c r="AS23" i="6"/>
  <c r="AT23" i="6" s="1"/>
  <c r="AS22" i="6"/>
  <c r="AT22" i="6" s="1"/>
  <c r="AS21" i="6"/>
  <c r="AT21" i="6" s="1"/>
  <c r="AS20" i="6"/>
  <c r="AT20" i="6" s="1"/>
  <c r="AS19" i="6"/>
  <c r="AT19" i="6" s="1"/>
  <c r="AS18" i="6"/>
  <c r="AT18" i="6" s="1"/>
  <c r="AS17" i="6"/>
  <c r="AT17" i="6" s="1"/>
  <c r="AS16" i="6"/>
  <c r="AT16" i="6" s="1"/>
  <c r="AS15" i="6"/>
  <c r="AT15" i="6" s="1"/>
  <c r="AS14" i="6"/>
  <c r="AT14" i="6" s="1"/>
  <c r="AS13" i="6"/>
  <c r="AT13" i="6" s="1"/>
  <c r="AS12" i="6"/>
  <c r="AT12" i="6" s="1"/>
  <c r="AS11" i="6"/>
  <c r="AT11" i="6" s="1"/>
  <c r="AS10" i="6"/>
  <c r="AT10" i="6" s="1"/>
  <c r="AS9" i="6"/>
  <c r="AT9" i="6" s="1"/>
  <c r="AS8" i="6"/>
  <c r="AT8" i="6" s="1"/>
  <c r="AS7" i="6"/>
  <c r="AT7" i="6" s="1"/>
  <c r="AS6" i="6"/>
  <c r="AT6" i="6" s="1"/>
  <c r="AS5" i="6"/>
  <c r="AT5" i="6" s="1"/>
  <c r="AS2550" i="6"/>
  <c r="AT2550" i="6" s="1"/>
  <c r="AS2549" i="6"/>
  <c r="AT2549" i="6" s="1"/>
  <c r="AS2548" i="6"/>
  <c r="AT2548" i="6" s="1"/>
  <c r="AS2547" i="6"/>
  <c r="AT2547" i="6" s="1"/>
  <c r="AS2546" i="6"/>
  <c r="AT2546" i="6" s="1"/>
  <c r="AS2545" i="6"/>
  <c r="AT2545" i="6" s="1"/>
  <c r="AS2544" i="6"/>
  <c r="AT2544" i="6" s="1"/>
  <c r="AS2543" i="6"/>
  <c r="AT2543" i="6" s="1"/>
  <c r="AS2542" i="6"/>
  <c r="AT2542" i="6" s="1"/>
  <c r="AS2541" i="6"/>
  <c r="AT2541" i="6" s="1"/>
  <c r="AS2540" i="6"/>
  <c r="AT2540" i="6" s="1"/>
  <c r="AS2539" i="6"/>
  <c r="AT2539" i="6" s="1"/>
  <c r="AS2538" i="6"/>
  <c r="AT2538" i="6" s="1"/>
  <c r="AS2537" i="6"/>
  <c r="AT2537" i="6" s="1"/>
  <c r="AS2536" i="6"/>
  <c r="AT2536" i="6" s="1"/>
  <c r="AS2535" i="6"/>
  <c r="AT2535" i="6" s="1"/>
  <c r="AS2534" i="6"/>
  <c r="AT2534" i="6" s="1"/>
  <c r="AS2533" i="6"/>
  <c r="AT2533" i="6" s="1"/>
  <c r="AS2532" i="6"/>
  <c r="AT2532" i="6" s="1"/>
  <c r="AS2531" i="6"/>
  <c r="AT2531" i="6" s="1"/>
  <c r="AS2530" i="6"/>
  <c r="AT2530" i="6" s="1"/>
  <c r="AS2529" i="6"/>
  <c r="AT2529" i="6" s="1"/>
  <c r="AS2528" i="6"/>
  <c r="AT2528" i="6" s="1"/>
  <c r="AS2527" i="6"/>
  <c r="AT2527" i="6" s="1"/>
  <c r="AS2526" i="6"/>
  <c r="AT2526" i="6" s="1"/>
  <c r="AS2525" i="6"/>
  <c r="AT2525" i="6" s="1"/>
  <c r="AS2524" i="6"/>
  <c r="AT2524" i="6" s="1"/>
  <c r="AS2523" i="6"/>
  <c r="AT2523" i="6" s="1"/>
  <c r="AS2522" i="6"/>
  <c r="AT2522" i="6" s="1"/>
  <c r="AS2521" i="6"/>
  <c r="AT2521" i="6" s="1"/>
  <c r="AS2520" i="6"/>
  <c r="AT2520" i="6" s="1"/>
  <c r="AS2519" i="6"/>
  <c r="AT2519" i="6" s="1"/>
  <c r="AS2518" i="6"/>
  <c r="AT2518" i="6" s="1"/>
  <c r="AS2517" i="6"/>
  <c r="AT2517" i="6" s="1"/>
  <c r="AS2516" i="6"/>
  <c r="AT2516" i="6" s="1"/>
  <c r="AS2515" i="6"/>
  <c r="AT2515" i="6" s="1"/>
  <c r="AS2514" i="6"/>
  <c r="AT2514" i="6" s="1"/>
  <c r="AS2513" i="6"/>
  <c r="AT2513" i="6" s="1"/>
  <c r="AS2512" i="6"/>
  <c r="AT2512" i="6" s="1"/>
  <c r="AS2511" i="6"/>
  <c r="AT2511" i="6" s="1"/>
  <c r="AS2510" i="6"/>
  <c r="AT2510" i="6" s="1"/>
  <c r="AS2509" i="6"/>
  <c r="AT2509" i="6" s="1"/>
  <c r="AS2508" i="6"/>
  <c r="AT2508" i="6" s="1"/>
  <c r="AS2507" i="6"/>
  <c r="AT2507" i="6" s="1"/>
  <c r="AS2506" i="6"/>
  <c r="AT2506" i="6" s="1"/>
  <c r="AS2505" i="6"/>
  <c r="AT2505" i="6" s="1"/>
  <c r="AS2504" i="6"/>
  <c r="AT2504" i="6" s="1"/>
  <c r="AS2503" i="6"/>
  <c r="AT2503" i="6" s="1"/>
  <c r="AS2502" i="6"/>
  <c r="AT2502" i="6" s="1"/>
  <c r="AS2501" i="6"/>
  <c r="AT2501" i="6" s="1"/>
  <c r="AS2500" i="6"/>
  <c r="AT2500" i="6" s="1"/>
  <c r="AS2499" i="6"/>
  <c r="AT2499" i="6" s="1"/>
  <c r="AS2498" i="6"/>
  <c r="AT2498" i="6" s="1"/>
  <c r="AS2497" i="6"/>
  <c r="AT2497" i="6" s="1"/>
  <c r="AS2496" i="6"/>
  <c r="AT2496" i="6" s="1"/>
  <c r="AS2495" i="6"/>
  <c r="AT2495" i="6" s="1"/>
  <c r="AS2494" i="6"/>
  <c r="AT2494" i="6" s="1"/>
  <c r="AS2493" i="6"/>
  <c r="AT2493" i="6" s="1"/>
  <c r="AS2492" i="6"/>
  <c r="AT2492" i="6" s="1"/>
  <c r="AS2491" i="6"/>
  <c r="AT2491" i="6" s="1"/>
  <c r="AS2490" i="6"/>
  <c r="AT2490" i="6" s="1"/>
  <c r="AS2489" i="6"/>
  <c r="AT2489" i="6" s="1"/>
  <c r="AS2488" i="6"/>
  <c r="AT2488" i="6" s="1"/>
  <c r="AS2487" i="6"/>
  <c r="AT2487" i="6" s="1"/>
  <c r="AS2486" i="6"/>
  <c r="AT2486" i="6" s="1"/>
  <c r="AS2485" i="6"/>
  <c r="AT2485" i="6" s="1"/>
  <c r="AS2484" i="6"/>
  <c r="AT2484" i="6" s="1"/>
  <c r="AS2483" i="6"/>
  <c r="AT2483" i="6" s="1"/>
  <c r="AS2482" i="6"/>
  <c r="AT2482" i="6" s="1"/>
  <c r="AS2481" i="6"/>
  <c r="AT2481" i="6" s="1"/>
  <c r="AS2480" i="6"/>
  <c r="AT2480" i="6" s="1"/>
  <c r="AS2479" i="6"/>
  <c r="AT2479" i="6" s="1"/>
  <c r="AS2478" i="6"/>
  <c r="AT2478" i="6" s="1"/>
  <c r="AS2477" i="6"/>
  <c r="AT2477" i="6" s="1"/>
  <c r="AS2476" i="6"/>
  <c r="AT2476" i="6" s="1"/>
  <c r="AS2475" i="6"/>
  <c r="AT2475" i="6" s="1"/>
  <c r="AS2474" i="6"/>
  <c r="AT2474" i="6" s="1"/>
  <c r="AS2473" i="6"/>
  <c r="AT2473" i="6" s="1"/>
  <c r="AS2472" i="6"/>
  <c r="AT2472" i="6" s="1"/>
  <c r="AS2471" i="6"/>
  <c r="AT2471" i="6" s="1"/>
  <c r="AS2470" i="6"/>
  <c r="AT2470" i="6" s="1"/>
  <c r="AS2469" i="6"/>
  <c r="AT2469" i="6" s="1"/>
  <c r="AS2468" i="6"/>
  <c r="AT2468" i="6" s="1"/>
  <c r="AS2467" i="6"/>
  <c r="AT2467" i="6" s="1"/>
  <c r="AS2466" i="6"/>
  <c r="AT2466" i="6" s="1"/>
  <c r="AS2465" i="6"/>
  <c r="AT2465" i="6" s="1"/>
  <c r="AS2464" i="6"/>
  <c r="AT2464" i="6" s="1"/>
  <c r="AS2463" i="6"/>
  <c r="AT2463" i="6" s="1"/>
  <c r="AS2462" i="6"/>
  <c r="AT2462" i="6" s="1"/>
  <c r="AS2461" i="6"/>
  <c r="AT2461" i="6" s="1"/>
  <c r="AS2460" i="6"/>
  <c r="AT2460" i="6" s="1"/>
  <c r="AS2459" i="6"/>
  <c r="AT2459" i="6" s="1"/>
  <c r="AS2458" i="6"/>
  <c r="AT2458" i="6" s="1"/>
  <c r="AS2457" i="6"/>
  <c r="AT2457" i="6" s="1"/>
  <c r="AS2456" i="6"/>
  <c r="AT2456" i="6" s="1"/>
  <c r="AS2455" i="6"/>
  <c r="AT2455" i="6" s="1"/>
  <c r="AS2454" i="6"/>
  <c r="AT2454" i="6" s="1"/>
  <c r="AS2453" i="6"/>
  <c r="AT2453" i="6" s="1"/>
  <c r="AS2452" i="6"/>
  <c r="AT2452" i="6" s="1"/>
  <c r="AS2451" i="6"/>
  <c r="AT2451" i="6" s="1"/>
  <c r="AS2450" i="6"/>
  <c r="AT2450" i="6" s="1"/>
  <c r="AS2449" i="6"/>
  <c r="AT2449" i="6" s="1"/>
  <c r="AS2448" i="6"/>
  <c r="AT2448" i="6" s="1"/>
  <c r="AS2447" i="6"/>
  <c r="AT2447" i="6" s="1"/>
  <c r="AS2446" i="6"/>
  <c r="AT2446" i="6" s="1"/>
  <c r="AS2445" i="6"/>
  <c r="AT2445" i="6" s="1"/>
  <c r="AS2444" i="6"/>
  <c r="AT2444" i="6" s="1"/>
  <c r="AS2443" i="6"/>
  <c r="AT2443" i="6" s="1"/>
  <c r="AS2442" i="6"/>
  <c r="AT2442" i="6" s="1"/>
  <c r="AS2441" i="6"/>
  <c r="AT2441" i="6" s="1"/>
  <c r="AS2440" i="6"/>
  <c r="AT2440" i="6" s="1"/>
  <c r="AS2439" i="6"/>
  <c r="AT2439" i="6" s="1"/>
  <c r="AS2438" i="6"/>
  <c r="AT2438" i="6" s="1"/>
  <c r="AS2437" i="6"/>
  <c r="AT2437" i="6" s="1"/>
  <c r="AS2436" i="6"/>
  <c r="AT2436" i="6" s="1"/>
  <c r="AS2435" i="6"/>
  <c r="AT2435" i="6" s="1"/>
  <c r="AS2434" i="6"/>
  <c r="AT2434" i="6" s="1"/>
  <c r="AS2433" i="6"/>
  <c r="AT2433" i="6" s="1"/>
  <c r="AS2432" i="6"/>
  <c r="AT2432" i="6" s="1"/>
  <c r="AS2431" i="6"/>
  <c r="AT2431" i="6" s="1"/>
  <c r="AS2430" i="6"/>
  <c r="AT2430" i="6" s="1"/>
  <c r="AS2429" i="6"/>
  <c r="AT2429" i="6" s="1"/>
  <c r="AS2428" i="6"/>
  <c r="AT2428" i="6" s="1"/>
  <c r="AS2427" i="6"/>
  <c r="AT2427" i="6" s="1"/>
  <c r="AS2426" i="6"/>
  <c r="AT2426" i="6" s="1"/>
  <c r="AS2425" i="6"/>
  <c r="AT2425" i="6" s="1"/>
  <c r="AS2424" i="6"/>
  <c r="AT2424" i="6" s="1"/>
  <c r="AS2423" i="6"/>
  <c r="AT2423" i="6" s="1"/>
  <c r="AS2422" i="6"/>
  <c r="AT2422" i="6" s="1"/>
  <c r="AS2421" i="6"/>
  <c r="AT2421" i="6" s="1"/>
  <c r="AS2420" i="6"/>
  <c r="AT2420" i="6" s="1"/>
  <c r="AS2419" i="6"/>
  <c r="AT2419" i="6" s="1"/>
  <c r="AS2418" i="6"/>
  <c r="AT2418" i="6" s="1"/>
  <c r="AS2417" i="6"/>
  <c r="AT2417" i="6" s="1"/>
  <c r="AS2416" i="6"/>
  <c r="AT2416" i="6" s="1"/>
  <c r="AS2415" i="6"/>
  <c r="AT2415" i="6" s="1"/>
  <c r="AS2414" i="6"/>
  <c r="AT2414" i="6" s="1"/>
  <c r="AS2413" i="6"/>
  <c r="AT2413" i="6" s="1"/>
  <c r="AS2412" i="6"/>
  <c r="AT2412" i="6" s="1"/>
  <c r="AS2411" i="6"/>
  <c r="AT2411" i="6" s="1"/>
  <c r="AS2410" i="6"/>
  <c r="AT2410" i="6" s="1"/>
  <c r="AS2409" i="6"/>
  <c r="AT2409" i="6" s="1"/>
  <c r="AS2408" i="6"/>
  <c r="AT2408" i="6" s="1"/>
  <c r="AS2407" i="6"/>
  <c r="AT2407" i="6" s="1"/>
  <c r="AS2406" i="6"/>
  <c r="AT2406" i="6" s="1"/>
  <c r="AS2405" i="6"/>
  <c r="AT2405" i="6" s="1"/>
  <c r="AS2404" i="6"/>
  <c r="AT2404" i="6" s="1"/>
  <c r="AS2403" i="6"/>
  <c r="AT2403" i="6" s="1"/>
  <c r="AS2402" i="6"/>
  <c r="AT2402" i="6" s="1"/>
  <c r="AS2401" i="6"/>
  <c r="AT2401" i="6" s="1"/>
  <c r="AS2400" i="6"/>
  <c r="AT2400" i="6" s="1"/>
  <c r="AS2399" i="6"/>
  <c r="AT2399" i="6" s="1"/>
  <c r="AS2398" i="6"/>
  <c r="AT2398" i="6" s="1"/>
  <c r="AS2397" i="6"/>
  <c r="AT2397" i="6" s="1"/>
  <c r="AS2396" i="6"/>
  <c r="AT2396" i="6" s="1"/>
  <c r="AS2395" i="6"/>
  <c r="AT2395" i="6" s="1"/>
  <c r="AS2394" i="6"/>
  <c r="AT2394" i="6" s="1"/>
  <c r="AS2393" i="6"/>
  <c r="AT2393" i="6" s="1"/>
  <c r="AS2392" i="6"/>
  <c r="AT2392" i="6" s="1"/>
  <c r="AS2391" i="6"/>
  <c r="AT2391" i="6" s="1"/>
  <c r="AS2390" i="6"/>
  <c r="AT2390" i="6" s="1"/>
  <c r="AS2389" i="6"/>
  <c r="AT2389" i="6" s="1"/>
  <c r="AS2388" i="6"/>
  <c r="AT2388" i="6" s="1"/>
  <c r="AS2387" i="6"/>
  <c r="AT2387" i="6" s="1"/>
  <c r="AS2386" i="6"/>
  <c r="AT2386" i="6" s="1"/>
  <c r="AS2385" i="6"/>
  <c r="AT2385" i="6" s="1"/>
  <c r="AS2384" i="6"/>
  <c r="AT2384" i="6" s="1"/>
  <c r="AS2383" i="6"/>
  <c r="AT2383" i="6" s="1"/>
  <c r="AS2382" i="6"/>
  <c r="AT2382" i="6" s="1"/>
  <c r="AS2381" i="6"/>
  <c r="AT2381" i="6" s="1"/>
  <c r="AS2380" i="6"/>
  <c r="AT2380" i="6" s="1"/>
  <c r="AS2379" i="6"/>
  <c r="AT2379" i="6" s="1"/>
  <c r="AS2378" i="6"/>
  <c r="AT2378" i="6" s="1"/>
  <c r="AS2377" i="6"/>
  <c r="AT2377" i="6" s="1"/>
  <c r="AS2376" i="6"/>
  <c r="AT2376" i="6" s="1"/>
  <c r="AS2375" i="6"/>
  <c r="AT2375" i="6" s="1"/>
  <c r="AS2374" i="6"/>
  <c r="AT2374" i="6" s="1"/>
  <c r="AS2373" i="6"/>
  <c r="AT2373" i="6" s="1"/>
  <c r="AS2372" i="6"/>
  <c r="AT2372" i="6" s="1"/>
  <c r="AS2371" i="6"/>
  <c r="AT2371" i="6" s="1"/>
  <c r="AS2370" i="6"/>
  <c r="AT2370" i="6" s="1"/>
  <c r="AS2369" i="6"/>
  <c r="AT2369" i="6" s="1"/>
  <c r="AS2368" i="6"/>
  <c r="AT2368" i="6" s="1"/>
  <c r="AS2367" i="6"/>
  <c r="AT2367" i="6" s="1"/>
  <c r="AS2366" i="6"/>
  <c r="AT2366" i="6" s="1"/>
  <c r="AS2365" i="6"/>
  <c r="AT2365" i="6" s="1"/>
  <c r="AS2364" i="6"/>
  <c r="AT2364" i="6" s="1"/>
  <c r="AS2363" i="6"/>
  <c r="AT2363" i="6" s="1"/>
  <c r="AS2362" i="6"/>
  <c r="AT2362" i="6" s="1"/>
  <c r="AS2361" i="6"/>
  <c r="AT2361" i="6" s="1"/>
  <c r="AS2360" i="6"/>
  <c r="AT2360" i="6" s="1"/>
  <c r="AS2359" i="6"/>
  <c r="AT2359" i="6" s="1"/>
  <c r="AS2358" i="6"/>
  <c r="AT2358" i="6" s="1"/>
  <c r="AS2357" i="6"/>
  <c r="AT2357" i="6" s="1"/>
  <c r="AS2356" i="6"/>
  <c r="AT2356" i="6" s="1"/>
  <c r="AS2355" i="6"/>
  <c r="AT2355" i="6" s="1"/>
  <c r="AS2354" i="6"/>
  <c r="AT2354" i="6" s="1"/>
  <c r="AS2353" i="6"/>
  <c r="AT2353" i="6" s="1"/>
  <c r="AS2352" i="6"/>
  <c r="AT2352" i="6" s="1"/>
  <c r="AS2351" i="6"/>
  <c r="AT2351" i="6" s="1"/>
  <c r="AS2350" i="6"/>
  <c r="AT2350" i="6" s="1"/>
  <c r="AS2349" i="6"/>
  <c r="AT2349" i="6" s="1"/>
  <c r="AS2348" i="6"/>
  <c r="AT2348" i="6" s="1"/>
  <c r="AS2347" i="6"/>
  <c r="AT2347" i="6" s="1"/>
  <c r="AS2346" i="6"/>
  <c r="AT2346" i="6" s="1"/>
  <c r="AS2345" i="6"/>
  <c r="AT2345" i="6" s="1"/>
  <c r="AS2344" i="6"/>
  <c r="AT2344" i="6" s="1"/>
  <c r="AS2343" i="6"/>
  <c r="AT2343" i="6" s="1"/>
  <c r="AS2342" i="6"/>
  <c r="AT2342" i="6" s="1"/>
  <c r="AS2341" i="6"/>
  <c r="AT2341" i="6" s="1"/>
  <c r="AS2340" i="6"/>
  <c r="AT2340" i="6" s="1"/>
  <c r="AS2339" i="6"/>
  <c r="AT2339" i="6" s="1"/>
  <c r="AS2338" i="6"/>
  <c r="AT2338" i="6" s="1"/>
  <c r="AS2337" i="6"/>
  <c r="AT2337" i="6" s="1"/>
  <c r="AS2336" i="6"/>
  <c r="AT2336" i="6" s="1"/>
  <c r="AS2335" i="6"/>
  <c r="AT2335" i="6" s="1"/>
  <c r="AS2334" i="6"/>
  <c r="AT2334" i="6" s="1"/>
  <c r="AS2333" i="6"/>
  <c r="AT2333" i="6" s="1"/>
  <c r="AS2332" i="6"/>
  <c r="AT2332" i="6" s="1"/>
  <c r="AS2331" i="6"/>
  <c r="AT2331" i="6" s="1"/>
  <c r="AS2330" i="6"/>
  <c r="AT2330" i="6" s="1"/>
  <c r="AS2329" i="6"/>
  <c r="AT2329" i="6" s="1"/>
  <c r="AS2328" i="6"/>
  <c r="AT2328" i="6" s="1"/>
  <c r="AS2327" i="6"/>
  <c r="AT2327" i="6" s="1"/>
  <c r="AS2326" i="6"/>
  <c r="AT2326" i="6" s="1"/>
  <c r="AS2325" i="6"/>
  <c r="AT2325" i="6" s="1"/>
  <c r="AS2324" i="6"/>
  <c r="AT2324" i="6" s="1"/>
  <c r="AS2323" i="6"/>
  <c r="AT2323" i="6" s="1"/>
  <c r="AS2322" i="6"/>
  <c r="AT2322" i="6" s="1"/>
  <c r="AS2321" i="6"/>
  <c r="AT2321" i="6" s="1"/>
  <c r="AS2320" i="6"/>
  <c r="AT2320" i="6" s="1"/>
  <c r="AS2319" i="6"/>
  <c r="AT2319" i="6" s="1"/>
  <c r="AS2318" i="6"/>
  <c r="AT2318" i="6" s="1"/>
  <c r="AS2317" i="6"/>
  <c r="AT2317" i="6" s="1"/>
  <c r="AS2316" i="6"/>
  <c r="AT2316" i="6" s="1"/>
  <c r="AS2315" i="6"/>
  <c r="AT2315" i="6" s="1"/>
  <c r="AS2314" i="6"/>
  <c r="AT2314" i="6" s="1"/>
  <c r="AS2313" i="6"/>
  <c r="AT2313" i="6" s="1"/>
  <c r="AS2312" i="6"/>
  <c r="AT2312" i="6" s="1"/>
  <c r="AS2311" i="6"/>
  <c r="AT2311" i="6" s="1"/>
  <c r="AS2310" i="6"/>
  <c r="AT2310" i="6" s="1"/>
  <c r="AS2309" i="6"/>
  <c r="AT2309" i="6" s="1"/>
  <c r="AS2308" i="6"/>
  <c r="AT2308" i="6" s="1"/>
  <c r="AS2307" i="6"/>
  <c r="AT2307" i="6" s="1"/>
  <c r="AS2306" i="6"/>
  <c r="AT2306" i="6" s="1"/>
  <c r="AS2305" i="6"/>
  <c r="AT2305" i="6" s="1"/>
  <c r="AS2304" i="6"/>
  <c r="AT2304" i="6" s="1"/>
  <c r="AS2303" i="6"/>
  <c r="AT2303" i="6" s="1"/>
  <c r="AS2302" i="6"/>
  <c r="AT2302" i="6" s="1"/>
  <c r="AS2301" i="6"/>
  <c r="AT2301" i="6" s="1"/>
  <c r="AS2300" i="6"/>
  <c r="AT2300" i="6" s="1"/>
  <c r="AS2299" i="6"/>
  <c r="AT2299" i="6" s="1"/>
  <c r="AS2298" i="6"/>
  <c r="AT2298" i="6" s="1"/>
  <c r="AS2297" i="6"/>
  <c r="AT2297" i="6" s="1"/>
  <c r="AS2296" i="6"/>
  <c r="AT2296" i="6" s="1"/>
  <c r="AS2295" i="6"/>
  <c r="AT2295" i="6" s="1"/>
  <c r="AS2294" i="6"/>
  <c r="AT2294" i="6" s="1"/>
  <c r="AS2293" i="6"/>
  <c r="AT2293" i="6" s="1"/>
  <c r="AS2292" i="6"/>
  <c r="AT2292" i="6" s="1"/>
  <c r="AS2291" i="6"/>
  <c r="AT2291" i="6" s="1"/>
  <c r="AS2290" i="6"/>
  <c r="AT2290" i="6" s="1"/>
  <c r="AS2289" i="6"/>
  <c r="AT2289" i="6" s="1"/>
  <c r="AS2288" i="6"/>
  <c r="AT2288" i="6" s="1"/>
  <c r="AS2287" i="6"/>
  <c r="AT2287" i="6" s="1"/>
  <c r="AS2286" i="6"/>
  <c r="AT2286" i="6" s="1"/>
  <c r="AS2285" i="6"/>
  <c r="AT2285" i="6" s="1"/>
  <c r="AS2284" i="6"/>
  <c r="AT2284" i="6" s="1"/>
  <c r="AS2283" i="6"/>
  <c r="AT2283" i="6" s="1"/>
  <c r="AS2282" i="6"/>
  <c r="AT2282" i="6" s="1"/>
  <c r="AS2281" i="6"/>
  <c r="AT2281" i="6" s="1"/>
  <c r="AS2280" i="6"/>
  <c r="AT2280" i="6" s="1"/>
  <c r="AS2279" i="6"/>
  <c r="AT2279" i="6" s="1"/>
  <c r="AS2278" i="6"/>
  <c r="AT2278" i="6" s="1"/>
  <c r="AS2277" i="6"/>
  <c r="AT2277" i="6" s="1"/>
  <c r="AS2276" i="6"/>
  <c r="AT2276" i="6" s="1"/>
  <c r="AS2275" i="6"/>
  <c r="AT2275" i="6" s="1"/>
  <c r="AS2274" i="6"/>
  <c r="AT2274" i="6" s="1"/>
  <c r="AS2273" i="6"/>
  <c r="AT2273" i="6" s="1"/>
  <c r="AS2272" i="6"/>
  <c r="AT2272" i="6" s="1"/>
  <c r="AS2271" i="6"/>
  <c r="AT2271" i="6" s="1"/>
  <c r="AS2270" i="6"/>
  <c r="AT2270" i="6" s="1"/>
  <c r="AS2269" i="6"/>
  <c r="AT2269" i="6" s="1"/>
  <c r="AS2268" i="6"/>
  <c r="AT2268" i="6" s="1"/>
  <c r="AS2267" i="6"/>
  <c r="AT2267" i="6" s="1"/>
  <c r="AS2266" i="6"/>
  <c r="AT2266" i="6" s="1"/>
  <c r="AS2265" i="6"/>
  <c r="AT2265" i="6" s="1"/>
  <c r="AS2264" i="6"/>
  <c r="AT2264" i="6" s="1"/>
  <c r="AS2263" i="6"/>
  <c r="AT2263" i="6" s="1"/>
  <c r="AS2262" i="6"/>
  <c r="AT2262" i="6" s="1"/>
  <c r="AS2261" i="6"/>
  <c r="AT2261" i="6" s="1"/>
  <c r="AS2260" i="6"/>
  <c r="AT2260" i="6" s="1"/>
  <c r="AS2259" i="6"/>
  <c r="AT2259" i="6" s="1"/>
  <c r="AS2258" i="6"/>
  <c r="AT2258" i="6" s="1"/>
  <c r="AS2257" i="6"/>
  <c r="AT2257" i="6" s="1"/>
  <c r="AS2256" i="6"/>
  <c r="AT2256" i="6" s="1"/>
  <c r="AS2255" i="6"/>
  <c r="AT2255" i="6" s="1"/>
  <c r="AS2254" i="6"/>
  <c r="AT2254" i="6" s="1"/>
  <c r="AS2253" i="6"/>
  <c r="AT2253" i="6" s="1"/>
  <c r="AS2252" i="6"/>
  <c r="AT2252" i="6" s="1"/>
  <c r="AS2251" i="6"/>
  <c r="AT2251" i="6" s="1"/>
  <c r="AS2250" i="6"/>
  <c r="AT2250" i="6" s="1"/>
  <c r="AS2249" i="6"/>
  <c r="AT2249" i="6" s="1"/>
  <c r="AS2248" i="6"/>
  <c r="AT2248" i="6" s="1"/>
  <c r="AS2247" i="6"/>
  <c r="AT2247" i="6" s="1"/>
  <c r="AS2246" i="6"/>
  <c r="AT2246" i="6" s="1"/>
  <c r="AS2245" i="6"/>
  <c r="AT2245" i="6" s="1"/>
  <c r="AS2244" i="6"/>
  <c r="AT2244" i="6" s="1"/>
  <c r="AS2243" i="6"/>
  <c r="AT2243" i="6" s="1"/>
  <c r="AS2242" i="6"/>
  <c r="AT2242" i="6" s="1"/>
  <c r="AS2241" i="6"/>
  <c r="AT2241" i="6" s="1"/>
  <c r="AS2240" i="6"/>
  <c r="AT2240" i="6" s="1"/>
  <c r="AS2239" i="6"/>
  <c r="AT2239" i="6" s="1"/>
  <c r="AS2238" i="6"/>
  <c r="AT2238" i="6" s="1"/>
  <c r="AS2237" i="6"/>
  <c r="AT2237" i="6" s="1"/>
  <c r="AS2236" i="6"/>
  <c r="AT2236" i="6" s="1"/>
  <c r="AS2235" i="6"/>
  <c r="AT2235" i="6" s="1"/>
  <c r="AS2234" i="6"/>
  <c r="AT2234" i="6" s="1"/>
  <c r="AS2233" i="6"/>
  <c r="AT2233" i="6" s="1"/>
  <c r="AS2232" i="6"/>
  <c r="AT2232" i="6" s="1"/>
  <c r="AS2231" i="6"/>
  <c r="AT2231" i="6" s="1"/>
  <c r="AS2230" i="6"/>
  <c r="AT2230" i="6" s="1"/>
  <c r="AS2229" i="6"/>
  <c r="AT2229" i="6" s="1"/>
  <c r="AS2228" i="6"/>
  <c r="AT2228" i="6" s="1"/>
  <c r="AS2227" i="6"/>
  <c r="AT2227" i="6" s="1"/>
  <c r="AS2226" i="6"/>
  <c r="AT2226" i="6" s="1"/>
  <c r="AS2225" i="6"/>
  <c r="AT2225" i="6" s="1"/>
  <c r="AS2224" i="6"/>
  <c r="AT2224" i="6" s="1"/>
  <c r="AS2223" i="6"/>
  <c r="AT2223" i="6" s="1"/>
  <c r="AS2222" i="6"/>
  <c r="AT2222" i="6" s="1"/>
  <c r="AS2221" i="6"/>
  <c r="AT2221" i="6" s="1"/>
  <c r="AS2220" i="6"/>
  <c r="AT2220" i="6" s="1"/>
  <c r="AS2219" i="6"/>
  <c r="AT2219" i="6" s="1"/>
  <c r="AS2218" i="6"/>
  <c r="AT2218" i="6" s="1"/>
  <c r="AS2217" i="6"/>
  <c r="AT2217" i="6" s="1"/>
  <c r="AS2216" i="6"/>
  <c r="AT2216" i="6" s="1"/>
  <c r="AS2215" i="6"/>
  <c r="AT2215" i="6" s="1"/>
  <c r="AS2214" i="6"/>
  <c r="AT2214" i="6" s="1"/>
  <c r="AS2213" i="6"/>
  <c r="AT2213" i="6" s="1"/>
  <c r="AS2212" i="6"/>
  <c r="AT2212" i="6" s="1"/>
  <c r="AS2211" i="6"/>
  <c r="AT2211" i="6" s="1"/>
  <c r="AS2210" i="6"/>
  <c r="AT2210" i="6" s="1"/>
  <c r="AS2209" i="6"/>
  <c r="AT2209" i="6" s="1"/>
  <c r="AS2208" i="6"/>
  <c r="AT2208" i="6" s="1"/>
  <c r="AS2207" i="6"/>
  <c r="AT2207" i="6" s="1"/>
  <c r="AS2206" i="6"/>
  <c r="AT2206" i="6" s="1"/>
  <c r="AS2205" i="6"/>
  <c r="AT2205" i="6" s="1"/>
  <c r="AS2204" i="6"/>
  <c r="AT2204" i="6" s="1"/>
  <c r="AS2203" i="6"/>
  <c r="AT2203" i="6" s="1"/>
  <c r="AS2202" i="6"/>
  <c r="AT2202" i="6" s="1"/>
  <c r="AS2201" i="6"/>
  <c r="AT2201" i="6" s="1"/>
  <c r="AS2200" i="6"/>
  <c r="AT2200" i="6" s="1"/>
  <c r="AS2199" i="6"/>
  <c r="AT2199" i="6" s="1"/>
  <c r="AS2198" i="6"/>
  <c r="AT2198" i="6" s="1"/>
  <c r="AS2197" i="6"/>
  <c r="AT2197" i="6" s="1"/>
  <c r="AS2196" i="6"/>
  <c r="AT2196" i="6" s="1"/>
  <c r="AS2195" i="6"/>
  <c r="AT2195" i="6" s="1"/>
  <c r="AS2194" i="6"/>
  <c r="AT2194" i="6" s="1"/>
  <c r="AS2193" i="6"/>
  <c r="AT2193" i="6" s="1"/>
  <c r="AS2192" i="6"/>
  <c r="AT2192" i="6" s="1"/>
  <c r="AS2191" i="6"/>
  <c r="AT2191" i="6" s="1"/>
  <c r="AS2190" i="6"/>
  <c r="AT2190" i="6" s="1"/>
  <c r="AS2189" i="6"/>
  <c r="AT2189" i="6" s="1"/>
  <c r="AS2188" i="6"/>
  <c r="AT2188" i="6" s="1"/>
  <c r="AS2187" i="6"/>
  <c r="AT2187" i="6" s="1"/>
  <c r="AS2186" i="6"/>
  <c r="AT2186" i="6" s="1"/>
  <c r="AS2185" i="6"/>
  <c r="AT2185" i="6" s="1"/>
  <c r="AS2184" i="6"/>
  <c r="AT2184" i="6" s="1"/>
  <c r="AS2183" i="6"/>
  <c r="AT2183" i="6" s="1"/>
  <c r="AS2182" i="6"/>
  <c r="AT2182" i="6" s="1"/>
  <c r="AS2181" i="6"/>
  <c r="AT2181" i="6" s="1"/>
  <c r="AS2180" i="6"/>
  <c r="AT2180" i="6" s="1"/>
  <c r="AS2179" i="6"/>
  <c r="AT2179" i="6" s="1"/>
  <c r="AS2178" i="6"/>
  <c r="AT2178" i="6" s="1"/>
  <c r="AS2177" i="6"/>
  <c r="AT2177" i="6" s="1"/>
  <c r="AS2176" i="6"/>
  <c r="AT2176" i="6" s="1"/>
  <c r="AS2175" i="6"/>
  <c r="AT2175" i="6" s="1"/>
  <c r="AS2174" i="6"/>
  <c r="AT2174" i="6" s="1"/>
  <c r="AS2173" i="6"/>
  <c r="AT2173" i="6" s="1"/>
  <c r="AS2172" i="6"/>
  <c r="AT2172" i="6" s="1"/>
  <c r="AS2171" i="6"/>
  <c r="AT2171" i="6" s="1"/>
  <c r="AS2170" i="6"/>
  <c r="AT2170" i="6" s="1"/>
  <c r="AS2169" i="6"/>
  <c r="AT2169" i="6" s="1"/>
  <c r="AS2168" i="6"/>
  <c r="AT2168" i="6" s="1"/>
  <c r="AS548" i="6"/>
  <c r="AT548" i="6" s="1"/>
  <c r="AS544" i="6"/>
  <c r="AT544" i="6" s="1"/>
  <c r="AS540" i="6"/>
  <c r="AT540" i="6" s="1"/>
  <c r="AS537" i="6"/>
  <c r="AT537" i="6" s="1"/>
  <c r="AS534" i="6"/>
  <c r="AT534" i="6" s="1"/>
  <c r="AS530" i="6"/>
  <c r="AT530" i="6" s="1"/>
  <c r="AS527" i="6"/>
  <c r="AT527" i="6" s="1"/>
  <c r="AS523" i="6"/>
  <c r="AT523" i="6" s="1"/>
  <c r="AS519" i="6"/>
  <c r="AT519" i="6" s="1"/>
  <c r="AS515" i="6"/>
  <c r="AT515" i="6" s="1"/>
  <c r="AS511" i="6"/>
  <c r="AT511" i="6" s="1"/>
  <c r="AS507" i="6"/>
  <c r="AT507" i="6" s="1"/>
  <c r="AS503" i="6"/>
  <c r="AT503" i="6" s="1"/>
  <c r="AS499" i="6"/>
  <c r="AT499" i="6" s="1"/>
  <c r="AS496" i="6"/>
  <c r="AT496" i="6" s="1"/>
  <c r="AS492" i="6"/>
  <c r="AT492" i="6" s="1"/>
  <c r="AS487" i="6"/>
  <c r="AT487" i="6" s="1"/>
  <c r="AS452" i="6"/>
  <c r="AT452" i="6" s="1"/>
  <c r="AS449" i="6"/>
  <c r="AT449" i="6" s="1"/>
  <c r="AS446" i="6"/>
  <c r="AT446" i="6" s="1"/>
  <c r="AS442" i="6"/>
  <c r="AT442" i="6" s="1"/>
  <c r="AS438" i="6"/>
  <c r="AT438" i="6" s="1"/>
  <c r="AS435" i="6"/>
  <c r="AT435" i="6" s="1"/>
  <c r="AS432" i="6"/>
  <c r="AT432" i="6" s="1"/>
  <c r="AS429" i="6"/>
  <c r="AT429" i="6" s="1"/>
  <c r="AS426" i="6"/>
  <c r="AT426" i="6" s="1"/>
  <c r="AS423" i="6"/>
  <c r="AT423" i="6" s="1"/>
  <c r="AS420" i="6"/>
  <c r="AT420" i="6" s="1"/>
  <c r="AS417" i="6"/>
  <c r="AT417" i="6" s="1"/>
  <c r="AS413" i="6"/>
  <c r="AT413" i="6" s="1"/>
  <c r="AS410" i="6"/>
  <c r="AT410" i="6" s="1"/>
  <c r="AS407" i="6"/>
  <c r="AT407" i="6" s="1"/>
  <c r="AS404" i="6"/>
  <c r="AT404" i="6" s="1"/>
  <c r="AS401" i="6"/>
  <c r="AT401" i="6" s="1"/>
  <c r="AS397" i="6"/>
  <c r="AT397" i="6" s="1"/>
  <c r="AS395" i="6"/>
  <c r="AT395" i="6" s="1"/>
  <c r="AS392" i="6"/>
  <c r="AT392" i="6" s="1"/>
  <c r="AS389" i="6"/>
  <c r="AT389" i="6" s="1"/>
  <c r="AS386" i="6"/>
  <c r="AT386" i="6" s="1"/>
  <c r="AS382" i="6"/>
  <c r="AT382" i="6" s="1"/>
  <c r="AS379" i="6"/>
  <c r="AT379" i="6" s="1"/>
  <c r="AS376" i="6"/>
  <c r="AT376" i="6" s="1"/>
  <c r="AS373" i="6"/>
  <c r="AT373" i="6" s="1"/>
  <c r="AS370" i="6"/>
  <c r="AT370" i="6" s="1"/>
  <c r="AS367" i="6"/>
  <c r="AT367" i="6" s="1"/>
  <c r="AS364" i="6"/>
  <c r="AT364" i="6" s="1"/>
  <c r="AS361" i="6"/>
  <c r="AT361" i="6" s="1"/>
  <c r="AS358" i="6"/>
  <c r="AT358" i="6" s="1"/>
  <c r="AS354" i="6"/>
  <c r="AT354" i="6" s="1"/>
  <c r="AS352" i="6"/>
  <c r="AT352" i="6" s="1"/>
  <c r="AS349" i="6"/>
  <c r="AT349" i="6" s="1"/>
  <c r="AS345" i="6"/>
  <c r="AT345" i="6" s="1"/>
  <c r="AS342" i="6"/>
  <c r="AT342" i="6" s="1"/>
  <c r="AS339" i="6"/>
  <c r="AT339" i="6" s="1"/>
  <c r="AS336" i="6"/>
  <c r="AT336" i="6" s="1"/>
  <c r="AS333" i="6"/>
  <c r="AT333" i="6" s="1"/>
  <c r="AS330" i="6"/>
  <c r="AT330" i="6" s="1"/>
  <c r="AS327" i="6"/>
  <c r="AT327" i="6" s="1"/>
  <c r="AS325" i="6"/>
  <c r="AT325" i="6" s="1"/>
  <c r="AS322" i="6"/>
  <c r="AT322" i="6" s="1"/>
  <c r="AS318" i="6"/>
  <c r="AT318" i="6" s="1"/>
  <c r="AS315" i="6"/>
  <c r="AT315" i="6" s="1"/>
  <c r="AS312" i="6"/>
  <c r="AT312" i="6" s="1"/>
  <c r="AS308" i="6"/>
  <c r="AT308" i="6" s="1"/>
  <c r="AS305" i="6"/>
  <c r="AT305" i="6" s="1"/>
  <c r="AS302" i="6"/>
  <c r="AT302" i="6" s="1"/>
  <c r="AS299" i="6"/>
  <c r="AT299" i="6" s="1"/>
  <c r="AS296" i="6"/>
  <c r="AT296" i="6" s="1"/>
  <c r="AS293" i="6"/>
  <c r="AT293" i="6" s="1"/>
  <c r="AS290" i="6"/>
  <c r="AT290" i="6" s="1"/>
  <c r="AS287" i="6"/>
  <c r="AT287" i="6" s="1"/>
  <c r="AS284" i="6"/>
  <c r="AT284" i="6" s="1"/>
  <c r="AS281" i="6"/>
  <c r="AT281" i="6" s="1"/>
  <c r="AS278" i="6"/>
  <c r="AT278" i="6" s="1"/>
  <c r="AS275" i="6"/>
  <c r="AT275" i="6" s="1"/>
  <c r="AS272" i="6"/>
  <c r="AT272" i="6" s="1"/>
  <c r="AS269" i="6"/>
  <c r="AT269" i="6" s="1"/>
  <c r="AS265" i="6"/>
  <c r="AT265" i="6" s="1"/>
  <c r="AS262" i="6"/>
  <c r="AT262" i="6" s="1"/>
  <c r="AS259" i="6"/>
  <c r="AT259" i="6" s="1"/>
  <c r="AS256" i="6"/>
  <c r="AT256" i="6" s="1"/>
  <c r="AS253" i="6"/>
  <c r="AT253" i="6" s="1"/>
  <c r="AS250" i="6"/>
  <c r="AT250" i="6" s="1"/>
  <c r="AS248" i="6"/>
  <c r="AT248" i="6" s="1"/>
  <c r="AS4" i="6"/>
  <c r="AT4" i="6" s="1"/>
  <c r="AS547" i="6"/>
  <c r="AT547" i="6" s="1"/>
  <c r="AS543" i="6"/>
  <c r="AT543" i="6" s="1"/>
  <c r="AS539" i="6"/>
  <c r="AT539" i="6" s="1"/>
  <c r="AS535" i="6"/>
  <c r="AT535" i="6" s="1"/>
  <c r="AS531" i="6"/>
  <c r="AT531" i="6" s="1"/>
  <c r="AS526" i="6"/>
  <c r="AT526" i="6" s="1"/>
  <c r="AS522" i="6"/>
  <c r="AT522" i="6" s="1"/>
  <c r="AS518" i="6"/>
  <c r="AT518" i="6" s="1"/>
  <c r="AS513" i="6"/>
  <c r="AT513" i="6" s="1"/>
  <c r="AS509" i="6"/>
  <c r="AT509" i="6" s="1"/>
  <c r="AS505" i="6"/>
  <c r="AT505" i="6" s="1"/>
  <c r="AS502" i="6"/>
  <c r="AT502" i="6" s="1"/>
  <c r="AS498" i="6"/>
  <c r="AT498" i="6" s="1"/>
  <c r="AS495" i="6"/>
  <c r="AT495" i="6" s="1"/>
  <c r="AS491" i="6"/>
  <c r="AT491" i="6" s="1"/>
  <c r="AS488" i="6"/>
  <c r="AT488" i="6" s="1"/>
  <c r="AS451" i="6"/>
  <c r="AT451" i="6" s="1"/>
  <c r="AS448" i="6"/>
  <c r="AT448" i="6" s="1"/>
  <c r="AS445" i="6"/>
  <c r="AT445" i="6" s="1"/>
  <c r="AS443" i="6"/>
  <c r="AT443" i="6" s="1"/>
  <c r="AS440" i="6"/>
  <c r="AT440" i="6" s="1"/>
  <c r="AS437" i="6"/>
  <c r="AT437" i="6" s="1"/>
  <c r="AS433" i="6"/>
  <c r="AT433" i="6" s="1"/>
  <c r="AS430" i="6"/>
  <c r="AT430" i="6" s="1"/>
  <c r="AS427" i="6"/>
  <c r="AT427" i="6" s="1"/>
  <c r="AS424" i="6"/>
  <c r="AT424" i="6" s="1"/>
  <c r="AS421" i="6"/>
  <c r="AT421" i="6" s="1"/>
  <c r="AS418" i="6"/>
  <c r="AT418" i="6" s="1"/>
  <c r="AS414" i="6"/>
  <c r="AT414" i="6" s="1"/>
  <c r="AS411" i="6"/>
  <c r="AT411" i="6" s="1"/>
  <c r="AS408" i="6"/>
  <c r="AT408" i="6" s="1"/>
  <c r="AS405" i="6"/>
  <c r="AT405" i="6" s="1"/>
  <c r="AS402" i="6"/>
  <c r="AT402" i="6" s="1"/>
  <c r="AS399" i="6"/>
  <c r="AT399" i="6" s="1"/>
  <c r="AS398" i="6"/>
  <c r="AT398" i="6" s="1"/>
  <c r="AS394" i="6"/>
  <c r="AT394" i="6" s="1"/>
  <c r="AS391" i="6"/>
  <c r="AT391" i="6" s="1"/>
  <c r="AS388" i="6"/>
  <c r="AT388" i="6" s="1"/>
  <c r="AS384" i="6"/>
  <c r="AT384" i="6" s="1"/>
  <c r="AS381" i="6"/>
  <c r="AT381" i="6" s="1"/>
  <c r="AS378" i="6"/>
  <c r="AT378" i="6" s="1"/>
  <c r="AS374" i="6"/>
  <c r="AT374" i="6" s="1"/>
  <c r="AS371" i="6"/>
  <c r="AT371" i="6" s="1"/>
  <c r="AS368" i="6"/>
  <c r="AT368" i="6" s="1"/>
  <c r="AS365" i="6"/>
  <c r="AT365" i="6" s="1"/>
  <c r="AS362" i="6"/>
  <c r="AT362" i="6" s="1"/>
  <c r="AS359" i="6"/>
  <c r="AT359" i="6" s="1"/>
  <c r="AS356" i="6"/>
  <c r="AT356" i="6" s="1"/>
  <c r="AS353" i="6"/>
  <c r="AT353" i="6" s="1"/>
  <c r="AS350" i="6"/>
  <c r="AT350" i="6" s="1"/>
  <c r="AS347" i="6"/>
  <c r="AT347" i="6" s="1"/>
  <c r="AS344" i="6"/>
  <c r="AT344" i="6" s="1"/>
  <c r="AS341" i="6"/>
  <c r="AT341" i="6" s="1"/>
  <c r="AS338" i="6"/>
  <c r="AT338" i="6" s="1"/>
  <c r="AS335" i="6"/>
  <c r="AT335" i="6" s="1"/>
  <c r="AS332" i="6"/>
  <c r="AT332" i="6" s="1"/>
  <c r="AS329" i="6"/>
  <c r="AT329" i="6" s="1"/>
  <c r="AS324" i="6"/>
  <c r="AT324" i="6" s="1"/>
  <c r="AS321" i="6"/>
  <c r="AT321" i="6" s="1"/>
  <c r="AS319" i="6"/>
  <c r="AT319" i="6" s="1"/>
  <c r="AS316" i="6"/>
  <c r="AT316" i="6" s="1"/>
  <c r="AS313" i="6"/>
  <c r="AT313" i="6" s="1"/>
  <c r="AS310" i="6"/>
  <c r="AT310" i="6" s="1"/>
  <c r="AS307" i="6"/>
  <c r="AT307" i="6" s="1"/>
  <c r="AS304" i="6"/>
  <c r="AT304" i="6" s="1"/>
  <c r="AS301" i="6"/>
  <c r="AT301" i="6" s="1"/>
  <c r="AS298" i="6"/>
  <c r="AT298" i="6" s="1"/>
  <c r="AS295" i="6"/>
  <c r="AT295" i="6" s="1"/>
  <c r="AS292" i="6"/>
  <c r="AT292" i="6" s="1"/>
  <c r="AS289" i="6"/>
  <c r="AT289" i="6" s="1"/>
  <c r="AS285" i="6"/>
  <c r="AT285" i="6" s="1"/>
  <c r="AS282" i="6"/>
  <c r="AT282" i="6" s="1"/>
  <c r="AS279" i="6"/>
  <c r="AT279" i="6" s="1"/>
  <c r="AS276" i="6"/>
  <c r="AT276" i="6" s="1"/>
  <c r="AS273" i="6"/>
  <c r="AT273" i="6" s="1"/>
  <c r="AS270" i="6"/>
  <c r="AT270" i="6" s="1"/>
  <c r="AS267" i="6"/>
  <c r="AT267" i="6" s="1"/>
  <c r="AS264" i="6"/>
  <c r="AT264" i="6" s="1"/>
  <c r="AS261" i="6"/>
  <c r="AT261" i="6" s="1"/>
  <c r="AS257" i="6"/>
  <c r="AT257" i="6" s="1"/>
  <c r="AS254" i="6"/>
  <c r="AT254" i="6" s="1"/>
  <c r="AS251" i="6"/>
  <c r="AT251" i="6" s="1"/>
  <c r="AS247" i="6"/>
  <c r="AT247" i="6" s="1"/>
  <c r="AS546" i="6"/>
  <c r="AT546" i="6" s="1"/>
  <c r="AS542" i="6"/>
  <c r="AT542" i="6" s="1"/>
  <c r="AS538" i="6"/>
  <c r="AT538" i="6" s="1"/>
  <c r="AS532" i="6"/>
  <c r="AT532" i="6" s="1"/>
  <c r="AS528" i="6"/>
  <c r="AT528" i="6" s="1"/>
  <c r="AS525" i="6"/>
  <c r="AT525" i="6" s="1"/>
  <c r="AS521" i="6"/>
  <c r="AT521" i="6" s="1"/>
  <c r="AS517" i="6"/>
  <c r="AT517" i="6" s="1"/>
  <c r="AS514" i="6"/>
  <c r="AT514" i="6" s="1"/>
  <c r="AS510" i="6"/>
  <c r="AT510" i="6" s="1"/>
  <c r="AS506" i="6"/>
  <c r="AT506" i="6" s="1"/>
  <c r="AS501" i="6"/>
  <c r="AT501" i="6" s="1"/>
  <c r="AS486" i="6"/>
  <c r="AT486" i="6" s="1"/>
  <c r="AS385" i="6"/>
  <c r="AT385" i="6" s="1"/>
  <c r="AS2167" i="6"/>
  <c r="AT2167" i="6" s="1"/>
  <c r="AS2166" i="6"/>
  <c r="AT2166" i="6" s="1"/>
  <c r="AS2165" i="6"/>
  <c r="AT2165" i="6" s="1"/>
  <c r="AS2164" i="6"/>
  <c r="AT2164" i="6" s="1"/>
  <c r="AS2163" i="6"/>
  <c r="AT2163" i="6" s="1"/>
  <c r="AS2162" i="6"/>
  <c r="AT2162" i="6" s="1"/>
  <c r="AS2161" i="6"/>
  <c r="AT2161" i="6" s="1"/>
  <c r="AS2160" i="6"/>
  <c r="AT2160" i="6" s="1"/>
  <c r="AS2159" i="6"/>
  <c r="AT2159" i="6" s="1"/>
  <c r="AS2158" i="6"/>
  <c r="AT2158" i="6" s="1"/>
  <c r="AS2157" i="6"/>
  <c r="AT2157" i="6" s="1"/>
  <c r="AS2156" i="6"/>
  <c r="AT2156" i="6" s="1"/>
  <c r="AS2155" i="6"/>
  <c r="AT2155" i="6" s="1"/>
  <c r="AS2154" i="6"/>
  <c r="AT2154" i="6" s="1"/>
  <c r="AS2153" i="6"/>
  <c r="AT2153" i="6" s="1"/>
  <c r="AS2152" i="6"/>
  <c r="AT2152" i="6" s="1"/>
  <c r="AS2151" i="6"/>
  <c r="AT2151" i="6" s="1"/>
  <c r="AS2150" i="6"/>
  <c r="AT2150" i="6" s="1"/>
  <c r="AS2149" i="6"/>
  <c r="AT2149" i="6" s="1"/>
  <c r="AS2148" i="6"/>
  <c r="AT2148" i="6" s="1"/>
  <c r="AS2147" i="6"/>
  <c r="AT2147" i="6" s="1"/>
  <c r="AS2146" i="6"/>
  <c r="AT2146" i="6" s="1"/>
  <c r="AS2145" i="6"/>
  <c r="AT2145" i="6" s="1"/>
  <c r="AS2144" i="6"/>
  <c r="AT2144" i="6" s="1"/>
  <c r="AS2143" i="6"/>
  <c r="AT2143" i="6" s="1"/>
  <c r="AS2142" i="6"/>
  <c r="AT2142" i="6" s="1"/>
  <c r="AS2141" i="6"/>
  <c r="AT2141" i="6" s="1"/>
  <c r="AS2140" i="6"/>
  <c r="AT2140" i="6" s="1"/>
  <c r="AS2139" i="6"/>
  <c r="AT2139" i="6" s="1"/>
  <c r="AS2138" i="6"/>
  <c r="AT2138" i="6" s="1"/>
  <c r="AS2137" i="6"/>
  <c r="AT2137" i="6" s="1"/>
  <c r="AS2136" i="6"/>
  <c r="AT2136" i="6" s="1"/>
  <c r="AS2135" i="6"/>
  <c r="AT2135" i="6" s="1"/>
  <c r="AS2134" i="6"/>
  <c r="AT2134" i="6" s="1"/>
  <c r="AS2133" i="6"/>
  <c r="AT2133" i="6" s="1"/>
  <c r="AS2132" i="6"/>
  <c r="AT2132" i="6" s="1"/>
  <c r="AS2131" i="6"/>
  <c r="AT2131" i="6" s="1"/>
  <c r="AS2130" i="6"/>
  <c r="AT2130" i="6" s="1"/>
  <c r="AS2129" i="6"/>
  <c r="AT2129" i="6" s="1"/>
  <c r="AS2128" i="6"/>
  <c r="AT2128" i="6" s="1"/>
  <c r="AS2127" i="6"/>
  <c r="AT2127" i="6" s="1"/>
  <c r="AS2126" i="6"/>
  <c r="AT2126" i="6" s="1"/>
  <c r="AS2125" i="6"/>
  <c r="AT2125" i="6" s="1"/>
  <c r="AS2124" i="6"/>
  <c r="AT2124" i="6" s="1"/>
  <c r="AS2123" i="6"/>
  <c r="AT2123" i="6" s="1"/>
  <c r="AS2122" i="6"/>
  <c r="AT2122" i="6" s="1"/>
  <c r="AS2121" i="6"/>
  <c r="AT2121" i="6" s="1"/>
  <c r="AS2120" i="6"/>
  <c r="AT2120" i="6" s="1"/>
  <c r="AS2119" i="6"/>
  <c r="AT2119" i="6" s="1"/>
  <c r="AS2118" i="6"/>
  <c r="AT2118" i="6" s="1"/>
  <c r="AS2117" i="6"/>
  <c r="AT2117" i="6" s="1"/>
  <c r="AS2116" i="6"/>
  <c r="AT2116" i="6" s="1"/>
  <c r="AS2115" i="6"/>
  <c r="AT2115" i="6" s="1"/>
  <c r="AS2114" i="6"/>
  <c r="AT2114" i="6" s="1"/>
  <c r="AS2113" i="6"/>
  <c r="AT2113" i="6" s="1"/>
  <c r="AS2112" i="6"/>
  <c r="AT2112" i="6" s="1"/>
  <c r="AS2111" i="6"/>
  <c r="AT2111" i="6" s="1"/>
  <c r="AS2110" i="6"/>
  <c r="AT2110" i="6" s="1"/>
  <c r="AS2109" i="6"/>
  <c r="AT2109" i="6" s="1"/>
  <c r="AS2108" i="6"/>
  <c r="AT2108" i="6" s="1"/>
  <c r="AS2107" i="6"/>
  <c r="AT2107" i="6" s="1"/>
  <c r="AS2106" i="6"/>
  <c r="AT2106" i="6" s="1"/>
  <c r="AS2105" i="6"/>
  <c r="AT2105" i="6" s="1"/>
  <c r="AS2104" i="6"/>
  <c r="AT2104" i="6" s="1"/>
  <c r="AS2103" i="6"/>
  <c r="AT2103" i="6" s="1"/>
  <c r="AS2102" i="6"/>
  <c r="AT2102" i="6" s="1"/>
  <c r="AS2101" i="6"/>
  <c r="AT2101" i="6" s="1"/>
  <c r="AS2100" i="6"/>
  <c r="AT2100" i="6" s="1"/>
  <c r="AS2099" i="6"/>
  <c r="AT2099" i="6" s="1"/>
  <c r="AS2098" i="6"/>
  <c r="AT2098" i="6" s="1"/>
  <c r="AS2097" i="6"/>
  <c r="AT2097" i="6" s="1"/>
  <c r="AS2096" i="6"/>
  <c r="AT2096" i="6" s="1"/>
  <c r="AS2095" i="6"/>
  <c r="AT2095" i="6" s="1"/>
  <c r="AS2094" i="6"/>
  <c r="AT2094" i="6" s="1"/>
  <c r="AS2093" i="6"/>
  <c r="AT2093" i="6" s="1"/>
  <c r="AS2092" i="6"/>
  <c r="AT2092" i="6" s="1"/>
  <c r="AS2091" i="6"/>
  <c r="AT2091" i="6" s="1"/>
  <c r="AS2090" i="6"/>
  <c r="AT2090" i="6" s="1"/>
  <c r="AS2089" i="6"/>
  <c r="AT2089" i="6" s="1"/>
  <c r="AS2088" i="6"/>
  <c r="AT2088" i="6" s="1"/>
  <c r="AS2087" i="6"/>
  <c r="AT2087" i="6" s="1"/>
  <c r="AS2086" i="6"/>
  <c r="AT2086" i="6" s="1"/>
  <c r="AS2085" i="6"/>
  <c r="AT2085" i="6" s="1"/>
  <c r="AS2084" i="6"/>
  <c r="AT2084" i="6" s="1"/>
  <c r="AS2083" i="6"/>
  <c r="AT2083" i="6" s="1"/>
  <c r="AS2082" i="6"/>
  <c r="AT2082" i="6" s="1"/>
  <c r="AS2081" i="6"/>
  <c r="AT2081" i="6" s="1"/>
  <c r="AS2080" i="6"/>
  <c r="AT2080" i="6" s="1"/>
  <c r="AS2079" i="6"/>
  <c r="AT2079" i="6" s="1"/>
  <c r="AS2078" i="6"/>
  <c r="AT2078" i="6" s="1"/>
  <c r="AS2077" i="6"/>
  <c r="AT2077" i="6" s="1"/>
  <c r="AS2076" i="6"/>
  <c r="AT2076" i="6" s="1"/>
  <c r="AS2075" i="6"/>
  <c r="AT2075" i="6" s="1"/>
  <c r="AS2074" i="6"/>
  <c r="AT2074" i="6" s="1"/>
  <c r="AS2073" i="6"/>
  <c r="AT2073" i="6" s="1"/>
  <c r="AS2072" i="6"/>
  <c r="AT2072" i="6" s="1"/>
  <c r="AS2071" i="6"/>
  <c r="AT2071" i="6" s="1"/>
  <c r="AS2070" i="6"/>
  <c r="AT2070" i="6" s="1"/>
  <c r="AS2069" i="6"/>
  <c r="AT2069" i="6" s="1"/>
  <c r="AS2068" i="6"/>
  <c r="AT2068" i="6" s="1"/>
  <c r="AS2067" i="6"/>
  <c r="AT2067" i="6" s="1"/>
  <c r="AS2066" i="6"/>
  <c r="AT2066" i="6" s="1"/>
  <c r="AS2065" i="6"/>
  <c r="AT2065" i="6" s="1"/>
  <c r="AS2064" i="6"/>
  <c r="AT2064" i="6" s="1"/>
  <c r="AS2063" i="6"/>
  <c r="AT2063" i="6" s="1"/>
  <c r="AS2062" i="6"/>
  <c r="AT2062" i="6" s="1"/>
  <c r="AS2061" i="6"/>
  <c r="AT2061" i="6" s="1"/>
  <c r="AS2060" i="6"/>
  <c r="AT2060" i="6" s="1"/>
  <c r="AS2059" i="6"/>
  <c r="AT2059" i="6" s="1"/>
  <c r="AS2058" i="6"/>
  <c r="AT2058" i="6" s="1"/>
  <c r="AS2057" i="6"/>
  <c r="AT2057" i="6" s="1"/>
  <c r="AS2056" i="6"/>
  <c r="AT2056" i="6" s="1"/>
  <c r="AS2055" i="6"/>
  <c r="AT2055" i="6" s="1"/>
  <c r="AS2054" i="6"/>
  <c r="AT2054" i="6" s="1"/>
  <c r="AS2053" i="6"/>
  <c r="AT2053" i="6" s="1"/>
  <c r="AS2052" i="6"/>
  <c r="AT2052" i="6" s="1"/>
  <c r="AS2051" i="6"/>
  <c r="AT2051" i="6" s="1"/>
  <c r="AS2050" i="6"/>
  <c r="AT2050" i="6" s="1"/>
  <c r="AS2049" i="6"/>
  <c r="AT2049" i="6" s="1"/>
  <c r="AS2048" i="6"/>
  <c r="AT2048" i="6" s="1"/>
  <c r="AS2047" i="6"/>
  <c r="AT2047" i="6" s="1"/>
  <c r="AS2046" i="6"/>
  <c r="AT2046" i="6" s="1"/>
  <c r="AS2045" i="6"/>
  <c r="AT2045" i="6" s="1"/>
  <c r="AS2044" i="6"/>
  <c r="AT2044" i="6" s="1"/>
  <c r="AS2043" i="6"/>
  <c r="AT2043" i="6" s="1"/>
  <c r="AS2042" i="6"/>
  <c r="AT2042" i="6" s="1"/>
  <c r="AS2041" i="6"/>
  <c r="AT2041" i="6" s="1"/>
  <c r="AS2040" i="6"/>
  <c r="AT2040" i="6" s="1"/>
  <c r="AS2039" i="6"/>
  <c r="AT2039" i="6" s="1"/>
  <c r="AS2038" i="6"/>
  <c r="AT2038" i="6" s="1"/>
  <c r="AS2037" i="6"/>
  <c r="AT2037" i="6" s="1"/>
  <c r="AS2036" i="6"/>
  <c r="AT2036" i="6" s="1"/>
  <c r="AS2035" i="6"/>
  <c r="AT2035" i="6" s="1"/>
  <c r="AS2034" i="6"/>
  <c r="AT2034" i="6" s="1"/>
  <c r="AS2033" i="6"/>
  <c r="AT2033" i="6" s="1"/>
  <c r="AS2032" i="6"/>
  <c r="AT2032" i="6" s="1"/>
  <c r="AS2031" i="6"/>
  <c r="AT2031" i="6" s="1"/>
  <c r="AS2030" i="6"/>
  <c r="AT2030" i="6" s="1"/>
  <c r="AS2029" i="6"/>
  <c r="AT2029" i="6" s="1"/>
  <c r="AS2028" i="6"/>
  <c r="AT2028" i="6" s="1"/>
  <c r="AS2027" i="6"/>
  <c r="AT2027" i="6" s="1"/>
  <c r="AS2026" i="6"/>
  <c r="AT2026" i="6" s="1"/>
  <c r="AS2025" i="6"/>
  <c r="AT2025" i="6" s="1"/>
  <c r="AS2024" i="6"/>
  <c r="AT2024" i="6" s="1"/>
  <c r="AS2023" i="6"/>
  <c r="AT2023" i="6" s="1"/>
  <c r="AS2022" i="6"/>
  <c r="AT2022" i="6" s="1"/>
  <c r="AS2021" i="6"/>
  <c r="AT2021" i="6" s="1"/>
  <c r="AS2020" i="6"/>
  <c r="AT2020" i="6" s="1"/>
  <c r="AS2019" i="6"/>
  <c r="AT2019" i="6" s="1"/>
  <c r="AS2018" i="6"/>
  <c r="AT2018" i="6" s="1"/>
  <c r="AS2017" i="6"/>
  <c r="AT2017" i="6" s="1"/>
  <c r="AS2016" i="6"/>
  <c r="AT2016" i="6" s="1"/>
  <c r="AS2015" i="6"/>
  <c r="AT2015" i="6" s="1"/>
  <c r="AS2014" i="6"/>
  <c r="AT2014" i="6" s="1"/>
  <c r="AS2013" i="6"/>
  <c r="AT2013" i="6" s="1"/>
  <c r="AS2012" i="6"/>
  <c r="AT2012" i="6" s="1"/>
  <c r="AS2011" i="6"/>
  <c r="AT2011" i="6" s="1"/>
  <c r="AS2010" i="6"/>
  <c r="AT2010" i="6" s="1"/>
  <c r="AS2009" i="6"/>
  <c r="AT2009" i="6" s="1"/>
  <c r="AS2008" i="6"/>
  <c r="AT2008" i="6" s="1"/>
  <c r="AS2007" i="6"/>
  <c r="AT2007" i="6" s="1"/>
  <c r="AS2006" i="6"/>
  <c r="AT2006" i="6" s="1"/>
  <c r="AS2005" i="6"/>
  <c r="AT2005" i="6" s="1"/>
  <c r="AS2004" i="6"/>
  <c r="AT2004" i="6" s="1"/>
  <c r="AS2003" i="6"/>
  <c r="AT2003" i="6" s="1"/>
  <c r="AS2002" i="6"/>
  <c r="AT2002" i="6" s="1"/>
  <c r="AS2001" i="6"/>
  <c r="AT2001" i="6" s="1"/>
  <c r="AS2000" i="6"/>
  <c r="AT2000" i="6" s="1"/>
  <c r="AS1999" i="6"/>
  <c r="AT1999" i="6" s="1"/>
  <c r="AS1998" i="6"/>
  <c r="AT1998" i="6" s="1"/>
  <c r="AS1997" i="6"/>
  <c r="AT1997" i="6" s="1"/>
  <c r="AS1996" i="6"/>
  <c r="AT1996" i="6" s="1"/>
  <c r="AS1995" i="6"/>
  <c r="AT1995" i="6" s="1"/>
  <c r="AS1994" i="6"/>
  <c r="AT1994" i="6" s="1"/>
  <c r="AS1993" i="6"/>
  <c r="AT1993" i="6" s="1"/>
  <c r="AS1992" i="6"/>
  <c r="AT1992" i="6" s="1"/>
  <c r="AS1991" i="6"/>
  <c r="AT1991" i="6" s="1"/>
  <c r="AS1990" i="6"/>
  <c r="AT1990" i="6" s="1"/>
  <c r="AS1989" i="6"/>
  <c r="AT1989" i="6" s="1"/>
  <c r="AS1988" i="6"/>
  <c r="AT1988" i="6" s="1"/>
  <c r="AS1987" i="6"/>
  <c r="AT1987" i="6" s="1"/>
  <c r="AS1986" i="6"/>
  <c r="AT1986" i="6" s="1"/>
  <c r="AS1985" i="6"/>
  <c r="AT1985" i="6" s="1"/>
  <c r="AS1984" i="6"/>
  <c r="AT1984" i="6" s="1"/>
  <c r="AS1983" i="6"/>
  <c r="AT1983" i="6" s="1"/>
  <c r="AS1982" i="6"/>
  <c r="AT1982" i="6" s="1"/>
  <c r="AS1981" i="6"/>
  <c r="AT1981" i="6" s="1"/>
  <c r="AS1980" i="6"/>
  <c r="AT1980" i="6" s="1"/>
  <c r="AS1979" i="6"/>
  <c r="AT1979" i="6" s="1"/>
  <c r="AS1978" i="6"/>
  <c r="AT1978" i="6" s="1"/>
  <c r="AS1977" i="6"/>
  <c r="AT1977" i="6" s="1"/>
  <c r="AS1976" i="6"/>
  <c r="AT1976" i="6" s="1"/>
  <c r="AS1975" i="6"/>
  <c r="AT1975" i="6" s="1"/>
  <c r="AS1974" i="6"/>
  <c r="AT1974" i="6" s="1"/>
  <c r="AS1973" i="6"/>
  <c r="AT1973" i="6" s="1"/>
  <c r="AS1972" i="6"/>
  <c r="AT1972" i="6" s="1"/>
  <c r="AS1971" i="6"/>
  <c r="AT1971" i="6" s="1"/>
  <c r="AS1970" i="6"/>
  <c r="AT1970" i="6" s="1"/>
  <c r="AS1969" i="6"/>
  <c r="AT1969" i="6" s="1"/>
  <c r="AS1968" i="6"/>
  <c r="AT1968" i="6" s="1"/>
  <c r="AS1967" i="6"/>
  <c r="AT1967" i="6" s="1"/>
  <c r="AS1966" i="6"/>
  <c r="AT1966" i="6" s="1"/>
  <c r="AS1965" i="6"/>
  <c r="AT1965" i="6" s="1"/>
  <c r="AS1964" i="6"/>
  <c r="AT1964" i="6" s="1"/>
  <c r="AS1963" i="6"/>
  <c r="AT1963" i="6" s="1"/>
  <c r="AS1962" i="6"/>
  <c r="AT1962" i="6" s="1"/>
  <c r="AS1961" i="6"/>
  <c r="AT1961" i="6" s="1"/>
  <c r="AS1960" i="6"/>
  <c r="AT1960" i="6" s="1"/>
  <c r="AS1959" i="6"/>
  <c r="AT1959" i="6" s="1"/>
  <c r="AS1958" i="6"/>
  <c r="AT1958" i="6" s="1"/>
  <c r="AS1957" i="6"/>
  <c r="AT1957" i="6" s="1"/>
  <c r="AS1956" i="6"/>
  <c r="AT1956" i="6" s="1"/>
  <c r="AS1955" i="6"/>
  <c r="AT1955" i="6" s="1"/>
  <c r="AS1954" i="6"/>
  <c r="AT1954" i="6" s="1"/>
  <c r="AS1953" i="6"/>
  <c r="AT1953" i="6" s="1"/>
  <c r="AS1952" i="6"/>
  <c r="AT1952" i="6" s="1"/>
  <c r="AS1951" i="6"/>
  <c r="AT1951" i="6" s="1"/>
  <c r="AS1950" i="6"/>
  <c r="AT1950" i="6" s="1"/>
  <c r="AS1949" i="6"/>
  <c r="AT1949" i="6" s="1"/>
  <c r="AS1948" i="6"/>
  <c r="AT1948" i="6" s="1"/>
  <c r="AS1947" i="6"/>
  <c r="AT1947" i="6" s="1"/>
  <c r="AS1946" i="6"/>
  <c r="AT1946" i="6" s="1"/>
  <c r="AS1945" i="6"/>
  <c r="AT1945" i="6" s="1"/>
  <c r="AS1944" i="6"/>
  <c r="AT1944" i="6" s="1"/>
  <c r="AS1943" i="6"/>
  <c r="AT1943" i="6" s="1"/>
  <c r="AS1942" i="6"/>
  <c r="AT1942" i="6" s="1"/>
  <c r="AS1941" i="6"/>
  <c r="AT1941" i="6" s="1"/>
  <c r="AS1940" i="6"/>
  <c r="AT1940" i="6" s="1"/>
  <c r="AS1939" i="6"/>
  <c r="AT1939" i="6" s="1"/>
  <c r="AS1938" i="6"/>
  <c r="AT1938" i="6" s="1"/>
  <c r="AS1937" i="6"/>
  <c r="AT1937" i="6" s="1"/>
  <c r="AS1936" i="6"/>
  <c r="AT1936" i="6" s="1"/>
  <c r="AS1935" i="6"/>
  <c r="AT1935" i="6" s="1"/>
  <c r="AS1934" i="6"/>
  <c r="AT1934" i="6" s="1"/>
  <c r="AS1933" i="6"/>
  <c r="AT1933" i="6" s="1"/>
  <c r="AS1932" i="6"/>
  <c r="AT1932" i="6" s="1"/>
  <c r="AS1931" i="6"/>
  <c r="AT1931" i="6" s="1"/>
  <c r="AS1930" i="6"/>
  <c r="AT1930" i="6" s="1"/>
  <c r="AS1929" i="6"/>
  <c r="AT1929" i="6" s="1"/>
  <c r="AS1928" i="6"/>
  <c r="AT1928" i="6" s="1"/>
  <c r="AS1927" i="6"/>
  <c r="AT1927" i="6" s="1"/>
  <c r="AS1926" i="6"/>
  <c r="AT1926" i="6" s="1"/>
  <c r="AS1925" i="6"/>
  <c r="AT1925" i="6" s="1"/>
  <c r="AS1924" i="6"/>
  <c r="AT1924" i="6" s="1"/>
  <c r="AS1923" i="6"/>
  <c r="AT1923" i="6" s="1"/>
  <c r="AS1922" i="6"/>
  <c r="AT1922" i="6" s="1"/>
  <c r="AS1921" i="6"/>
  <c r="AT1921" i="6" s="1"/>
  <c r="AS1920" i="6"/>
  <c r="AT1920" i="6" s="1"/>
  <c r="AS1919" i="6"/>
  <c r="AT1919" i="6" s="1"/>
  <c r="AS1918" i="6"/>
  <c r="AT1918" i="6" s="1"/>
  <c r="AS1917" i="6"/>
  <c r="AT1917" i="6" s="1"/>
  <c r="AS1916" i="6"/>
  <c r="AT1916" i="6" s="1"/>
  <c r="AS1915" i="6"/>
  <c r="AT1915" i="6" s="1"/>
  <c r="AS1914" i="6"/>
  <c r="AT1914" i="6" s="1"/>
  <c r="AS1913" i="6"/>
  <c r="AT1913" i="6" s="1"/>
  <c r="AS1912" i="6"/>
  <c r="AT1912" i="6" s="1"/>
  <c r="AS1911" i="6"/>
  <c r="AT1911" i="6" s="1"/>
  <c r="AS1910" i="6"/>
  <c r="AT1910" i="6" s="1"/>
  <c r="AS1909" i="6"/>
  <c r="AT1909" i="6" s="1"/>
  <c r="AS1908" i="6"/>
  <c r="AT1908" i="6" s="1"/>
  <c r="AS1907" i="6"/>
  <c r="AT1907" i="6" s="1"/>
  <c r="AS1906" i="6"/>
  <c r="AT1906" i="6" s="1"/>
  <c r="AS1905" i="6"/>
  <c r="AT1905" i="6" s="1"/>
  <c r="AS1904" i="6"/>
  <c r="AT1904" i="6" s="1"/>
  <c r="AS1903" i="6"/>
  <c r="AT1903" i="6" s="1"/>
  <c r="AS1902" i="6"/>
  <c r="AT1902" i="6" s="1"/>
  <c r="AS1901" i="6"/>
  <c r="AT1901" i="6" s="1"/>
  <c r="AS1900" i="6"/>
  <c r="AT1900" i="6" s="1"/>
  <c r="AS1899" i="6"/>
  <c r="AT1899" i="6" s="1"/>
  <c r="AS1898" i="6"/>
  <c r="AT1898" i="6" s="1"/>
  <c r="AS1897" i="6"/>
  <c r="AT1897" i="6" s="1"/>
  <c r="AS1896" i="6"/>
  <c r="AT1896" i="6" s="1"/>
  <c r="AS1895" i="6"/>
  <c r="AT1895" i="6" s="1"/>
  <c r="AS1894" i="6"/>
  <c r="AT1894" i="6" s="1"/>
  <c r="AS1893" i="6"/>
  <c r="AT1893" i="6" s="1"/>
  <c r="AS1892" i="6"/>
  <c r="AT1892" i="6" s="1"/>
  <c r="AS1891" i="6"/>
  <c r="AT1891" i="6" s="1"/>
  <c r="AS1890" i="6"/>
  <c r="AT1890" i="6" s="1"/>
  <c r="AS1889" i="6"/>
  <c r="AT1889" i="6" s="1"/>
  <c r="AS1888" i="6"/>
  <c r="AT1888" i="6" s="1"/>
  <c r="AS1887" i="6"/>
  <c r="AT1887" i="6" s="1"/>
  <c r="AS1886" i="6"/>
  <c r="AT1886" i="6" s="1"/>
  <c r="AS1885" i="6"/>
  <c r="AT1885" i="6" s="1"/>
  <c r="AS1884" i="6"/>
  <c r="AT1884" i="6" s="1"/>
  <c r="AS1883" i="6"/>
  <c r="AT1883" i="6" s="1"/>
  <c r="AS1882" i="6"/>
  <c r="AT1882" i="6" s="1"/>
  <c r="AS1881" i="6"/>
  <c r="AT1881" i="6" s="1"/>
  <c r="AS1880" i="6"/>
  <c r="AT1880" i="6" s="1"/>
  <c r="AS1879" i="6"/>
  <c r="AT1879" i="6" s="1"/>
  <c r="AS1878" i="6"/>
  <c r="AT1878" i="6" s="1"/>
  <c r="AS1877" i="6"/>
  <c r="AT1877" i="6" s="1"/>
  <c r="AS1876" i="6"/>
  <c r="AT1876" i="6" s="1"/>
  <c r="AS1875" i="6"/>
  <c r="AT1875" i="6" s="1"/>
  <c r="AS1874" i="6"/>
  <c r="AT1874" i="6" s="1"/>
  <c r="AS1873" i="6"/>
  <c r="AT1873" i="6" s="1"/>
  <c r="AS1872" i="6"/>
  <c r="AT1872" i="6" s="1"/>
  <c r="AS1871" i="6"/>
  <c r="AT1871" i="6" s="1"/>
  <c r="AS1870" i="6"/>
  <c r="AT1870" i="6" s="1"/>
  <c r="AS1869" i="6"/>
  <c r="AT1869" i="6" s="1"/>
  <c r="AS1868" i="6"/>
  <c r="AT1868" i="6" s="1"/>
  <c r="AS1867" i="6"/>
  <c r="AT1867" i="6" s="1"/>
  <c r="AS1866" i="6"/>
  <c r="AT1866" i="6" s="1"/>
  <c r="AS1865" i="6"/>
  <c r="AT1865" i="6" s="1"/>
  <c r="AS1864" i="6"/>
  <c r="AT1864" i="6" s="1"/>
  <c r="AS1863" i="6"/>
  <c r="AT1863" i="6" s="1"/>
  <c r="AS1862" i="6"/>
  <c r="AT1862" i="6" s="1"/>
  <c r="AS1861" i="6"/>
  <c r="AT1861" i="6" s="1"/>
  <c r="AS1860" i="6"/>
  <c r="AT1860" i="6" s="1"/>
  <c r="AS1859" i="6"/>
  <c r="AT1859" i="6" s="1"/>
  <c r="AS1858" i="6"/>
  <c r="AT1858" i="6" s="1"/>
  <c r="AS1857" i="6"/>
  <c r="AT1857" i="6" s="1"/>
  <c r="AS1856" i="6"/>
  <c r="AT1856" i="6" s="1"/>
  <c r="AS1855" i="6"/>
  <c r="AT1855" i="6" s="1"/>
  <c r="AS1854" i="6"/>
  <c r="AT1854" i="6" s="1"/>
  <c r="AS1853" i="6"/>
  <c r="AT1853" i="6" s="1"/>
  <c r="AS1852" i="6"/>
  <c r="AT1852" i="6" s="1"/>
  <c r="AS1851" i="6"/>
  <c r="AT1851" i="6" s="1"/>
  <c r="AS1850" i="6"/>
  <c r="AT1850" i="6" s="1"/>
  <c r="AS1849" i="6"/>
  <c r="AT1849" i="6" s="1"/>
  <c r="AS1848" i="6"/>
  <c r="AT1848" i="6" s="1"/>
  <c r="AS1847" i="6"/>
  <c r="AT1847" i="6" s="1"/>
  <c r="AS1846" i="6"/>
  <c r="AT1846" i="6" s="1"/>
  <c r="AS1845" i="6"/>
  <c r="AT1845" i="6" s="1"/>
  <c r="AS1844" i="6"/>
  <c r="AT1844" i="6" s="1"/>
  <c r="AS1843" i="6"/>
  <c r="AT1843" i="6" s="1"/>
  <c r="AS1842" i="6"/>
  <c r="AT1842" i="6" s="1"/>
  <c r="AS1841" i="6"/>
  <c r="AT1841" i="6" s="1"/>
  <c r="AS1840" i="6"/>
  <c r="AT1840" i="6" s="1"/>
  <c r="AS1839" i="6"/>
  <c r="AT1839" i="6" s="1"/>
  <c r="AS1838" i="6"/>
  <c r="AT1838" i="6" s="1"/>
  <c r="AS1837" i="6"/>
  <c r="AT1837" i="6" s="1"/>
  <c r="AS1836" i="6"/>
  <c r="AT1836" i="6" s="1"/>
  <c r="AS1835" i="6"/>
  <c r="AT1835" i="6" s="1"/>
  <c r="AS1834" i="6"/>
  <c r="AT1834" i="6" s="1"/>
  <c r="AS1833" i="6"/>
  <c r="AT1833" i="6" s="1"/>
  <c r="AS1832" i="6"/>
  <c r="AT1832" i="6" s="1"/>
  <c r="AS1831" i="6"/>
  <c r="AT1831" i="6" s="1"/>
  <c r="AS1830" i="6"/>
  <c r="AT1830" i="6" s="1"/>
  <c r="AS1829" i="6"/>
  <c r="AT1829" i="6" s="1"/>
  <c r="AS1828" i="6"/>
  <c r="AT1828" i="6" s="1"/>
  <c r="AS1827" i="6"/>
  <c r="AT1827" i="6" s="1"/>
  <c r="AS1826" i="6"/>
  <c r="AT1826" i="6" s="1"/>
  <c r="AS1825" i="6"/>
  <c r="AT1825" i="6" s="1"/>
  <c r="AS1824" i="6"/>
  <c r="AT1824" i="6" s="1"/>
  <c r="AS1823" i="6"/>
  <c r="AT1823" i="6" s="1"/>
  <c r="AS1822" i="6"/>
  <c r="AT1822" i="6" s="1"/>
  <c r="AS1821" i="6"/>
  <c r="AT1821" i="6" s="1"/>
  <c r="AS1820" i="6"/>
  <c r="AT1820" i="6" s="1"/>
  <c r="AS1819" i="6"/>
  <c r="AT1819" i="6" s="1"/>
  <c r="AS1818" i="6"/>
  <c r="AT1818" i="6" s="1"/>
  <c r="AS1817" i="6"/>
  <c r="AT1817" i="6" s="1"/>
  <c r="AS1816" i="6"/>
  <c r="AT1816" i="6" s="1"/>
  <c r="AS1815" i="6"/>
  <c r="AT1815" i="6" s="1"/>
  <c r="AS1814" i="6"/>
  <c r="AT1814" i="6" s="1"/>
  <c r="AS1813" i="6"/>
  <c r="AT1813" i="6" s="1"/>
  <c r="AS1812" i="6"/>
  <c r="AT1812" i="6" s="1"/>
  <c r="AS1811" i="6"/>
  <c r="AT1811" i="6" s="1"/>
  <c r="AS1810" i="6"/>
  <c r="AT1810" i="6" s="1"/>
  <c r="AS1809" i="6"/>
  <c r="AT1809" i="6" s="1"/>
  <c r="AS1808" i="6"/>
  <c r="AT1808" i="6" s="1"/>
  <c r="AS1807" i="6"/>
  <c r="AT1807" i="6" s="1"/>
  <c r="AS1806" i="6"/>
  <c r="AT1806" i="6" s="1"/>
  <c r="AS1805" i="6"/>
  <c r="AT1805" i="6" s="1"/>
  <c r="AS1804" i="6"/>
  <c r="AT1804" i="6" s="1"/>
  <c r="AS1803" i="6"/>
  <c r="AT1803" i="6" s="1"/>
  <c r="AS1802" i="6"/>
  <c r="AT1802" i="6" s="1"/>
  <c r="AS1801" i="6"/>
  <c r="AT1801" i="6" s="1"/>
  <c r="AS1800" i="6"/>
  <c r="AT1800" i="6" s="1"/>
  <c r="AS1799" i="6"/>
  <c r="AT1799" i="6" s="1"/>
  <c r="AS1798" i="6"/>
  <c r="AT1798" i="6" s="1"/>
  <c r="AS1797" i="6"/>
  <c r="AT1797" i="6" s="1"/>
  <c r="AS1796" i="6"/>
  <c r="AT1796" i="6" s="1"/>
  <c r="AS1795" i="6"/>
  <c r="AT1795" i="6" s="1"/>
  <c r="AS1794" i="6"/>
  <c r="AT1794" i="6" s="1"/>
  <c r="AS1793" i="6"/>
  <c r="AT1793" i="6" s="1"/>
  <c r="AS1792" i="6"/>
  <c r="AT1792" i="6" s="1"/>
  <c r="AS1791" i="6"/>
  <c r="AT1791" i="6" s="1"/>
  <c r="AS1790" i="6"/>
  <c r="AT1790" i="6" s="1"/>
  <c r="AS1789" i="6"/>
  <c r="AT1789" i="6" s="1"/>
  <c r="AS1788" i="6"/>
  <c r="AT1788" i="6" s="1"/>
  <c r="AS1787" i="6"/>
  <c r="AT1787" i="6" s="1"/>
  <c r="AS1786" i="6"/>
  <c r="AT1786" i="6" s="1"/>
  <c r="AS1785" i="6"/>
  <c r="AT1785" i="6" s="1"/>
  <c r="AS1784" i="6"/>
  <c r="AT1784" i="6" s="1"/>
  <c r="AS1783" i="6"/>
  <c r="AT1783" i="6" s="1"/>
  <c r="AS1782" i="6"/>
  <c r="AT1782" i="6" s="1"/>
  <c r="AS1781" i="6"/>
  <c r="AT1781" i="6" s="1"/>
  <c r="AS1780" i="6"/>
  <c r="AT1780" i="6" s="1"/>
  <c r="AS1779" i="6"/>
  <c r="AT1779" i="6" s="1"/>
  <c r="AS1778" i="6"/>
  <c r="AT1778" i="6" s="1"/>
  <c r="AS1777" i="6"/>
  <c r="AT1777" i="6" s="1"/>
  <c r="AS1776" i="6"/>
  <c r="AT1776" i="6" s="1"/>
  <c r="AS1775" i="6"/>
  <c r="AT1775" i="6" s="1"/>
  <c r="AS1774" i="6"/>
  <c r="AT1774" i="6" s="1"/>
  <c r="AS1773" i="6"/>
  <c r="AT1773" i="6" s="1"/>
  <c r="AS1772" i="6"/>
  <c r="AT1772" i="6" s="1"/>
  <c r="AS1771" i="6"/>
  <c r="AT1771" i="6" s="1"/>
  <c r="AS1770" i="6"/>
  <c r="AT1770" i="6" s="1"/>
  <c r="AS1769" i="6"/>
  <c r="AT1769" i="6" s="1"/>
  <c r="AS1768" i="6"/>
  <c r="AT1768" i="6" s="1"/>
  <c r="AS1767" i="6"/>
  <c r="AT1767" i="6" s="1"/>
  <c r="AS1766" i="6"/>
  <c r="AT1766" i="6" s="1"/>
  <c r="AS1765" i="6"/>
  <c r="AT1765" i="6" s="1"/>
  <c r="AS1764" i="6"/>
  <c r="AT1764" i="6" s="1"/>
  <c r="AS1763" i="6"/>
  <c r="AT1763" i="6" s="1"/>
  <c r="AS1762" i="6"/>
  <c r="AT1762" i="6" s="1"/>
  <c r="AS1761" i="6"/>
  <c r="AT1761" i="6" s="1"/>
  <c r="AS1760" i="6"/>
  <c r="AT1760" i="6" s="1"/>
  <c r="AS1759" i="6"/>
  <c r="AT1759" i="6" s="1"/>
  <c r="AS1758" i="6"/>
  <c r="AT1758" i="6" s="1"/>
  <c r="AS1757" i="6"/>
  <c r="AT1757" i="6" s="1"/>
  <c r="AS1756" i="6"/>
  <c r="AT1756" i="6" s="1"/>
  <c r="AS1755" i="6"/>
  <c r="AT1755" i="6" s="1"/>
  <c r="AS1754" i="6"/>
  <c r="AT1754" i="6" s="1"/>
  <c r="AS1753" i="6"/>
  <c r="AT1753" i="6" s="1"/>
  <c r="AS1752" i="6"/>
  <c r="AT1752" i="6" s="1"/>
  <c r="AS1751" i="6"/>
  <c r="AT1751" i="6" s="1"/>
  <c r="AS1750" i="6"/>
  <c r="AT1750" i="6" s="1"/>
  <c r="AS1749" i="6"/>
  <c r="AT1749" i="6" s="1"/>
  <c r="AS1748" i="6"/>
  <c r="AT1748" i="6" s="1"/>
  <c r="AS1747" i="6"/>
  <c r="AT1747" i="6" s="1"/>
  <c r="AS1746" i="6"/>
  <c r="AT1746" i="6" s="1"/>
  <c r="AS1745" i="6"/>
  <c r="AT1745" i="6" s="1"/>
  <c r="AS1744" i="6"/>
  <c r="AT1744" i="6" s="1"/>
  <c r="AS1743" i="6"/>
  <c r="AT1743" i="6" s="1"/>
  <c r="AS1742" i="6"/>
  <c r="AT1742" i="6" s="1"/>
  <c r="AS1741" i="6"/>
  <c r="AT1741" i="6" s="1"/>
  <c r="AS1740" i="6"/>
  <c r="AT1740" i="6" s="1"/>
  <c r="AS1739" i="6"/>
  <c r="AT1739" i="6" s="1"/>
  <c r="AS1738" i="6"/>
  <c r="AT1738" i="6" s="1"/>
  <c r="AS1737" i="6"/>
  <c r="AT1737" i="6" s="1"/>
  <c r="AS1736" i="6"/>
  <c r="AT1736" i="6" s="1"/>
  <c r="AS1735" i="6"/>
  <c r="AT1735" i="6" s="1"/>
  <c r="AS1734" i="6"/>
  <c r="AT1734" i="6" s="1"/>
  <c r="AS1733" i="6"/>
  <c r="AT1733" i="6" s="1"/>
  <c r="AS1732" i="6"/>
  <c r="AT1732" i="6" s="1"/>
  <c r="AS1731" i="6"/>
  <c r="AT1731" i="6" s="1"/>
  <c r="AS1730" i="6"/>
  <c r="AT1730" i="6" s="1"/>
  <c r="AS1729" i="6"/>
  <c r="AT1729" i="6" s="1"/>
  <c r="AS1728" i="6"/>
  <c r="AT1728" i="6" s="1"/>
  <c r="AS1727" i="6"/>
  <c r="AT1727" i="6" s="1"/>
  <c r="AS1726" i="6"/>
  <c r="AT1726" i="6" s="1"/>
  <c r="AS1725" i="6"/>
  <c r="AT1725" i="6" s="1"/>
  <c r="AS1724" i="6"/>
  <c r="AT1724" i="6" s="1"/>
  <c r="AS1723" i="6"/>
  <c r="AT1723" i="6" s="1"/>
  <c r="AS1722" i="6"/>
  <c r="AT1722" i="6" s="1"/>
  <c r="AS1721" i="6"/>
  <c r="AT1721" i="6" s="1"/>
  <c r="AS1720" i="6"/>
  <c r="AT1720" i="6" s="1"/>
  <c r="AS1719" i="6"/>
  <c r="AT1719" i="6" s="1"/>
  <c r="AS1718" i="6"/>
  <c r="AT1718" i="6" s="1"/>
  <c r="AS1717" i="6"/>
  <c r="AT1717" i="6" s="1"/>
  <c r="AS1716" i="6"/>
  <c r="AT1716" i="6" s="1"/>
  <c r="AS1715" i="6"/>
  <c r="AT1715" i="6" s="1"/>
  <c r="AS1714" i="6"/>
  <c r="AT1714" i="6" s="1"/>
  <c r="AS1713" i="6"/>
  <c r="AT1713" i="6" s="1"/>
  <c r="AS1712" i="6"/>
  <c r="AT1712" i="6" s="1"/>
  <c r="AS1711" i="6"/>
  <c r="AT1711" i="6" s="1"/>
  <c r="AS1710" i="6"/>
  <c r="AT1710" i="6" s="1"/>
  <c r="AS1709" i="6"/>
  <c r="AT1709" i="6" s="1"/>
  <c r="AS1708" i="6"/>
  <c r="AT1708" i="6" s="1"/>
  <c r="AS1707" i="6"/>
  <c r="AT1707" i="6" s="1"/>
  <c r="AS1706" i="6"/>
  <c r="AT1706" i="6" s="1"/>
  <c r="AS1705" i="6"/>
  <c r="AT1705" i="6" s="1"/>
  <c r="AS1704" i="6"/>
  <c r="AT1704" i="6" s="1"/>
  <c r="AS1703" i="6"/>
  <c r="AT1703" i="6" s="1"/>
  <c r="AS1702" i="6"/>
  <c r="AT1702" i="6" s="1"/>
  <c r="AS1701" i="6"/>
  <c r="AT1701" i="6" s="1"/>
  <c r="AS1700" i="6"/>
  <c r="AT1700" i="6" s="1"/>
  <c r="AS1699" i="6"/>
  <c r="AT1699" i="6" s="1"/>
  <c r="AS1698" i="6"/>
  <c r="AT1698" i="6" s="1"/>
  <c r="AS1697" i="6"/>
  <c r="AT1697" i="6" s="1"/>
  <c r="AS1696" i="6"/>
  <c r="AT1696" i="6" s="1"/>
  <c r="AS1695" i="6"/>
  <c r="AT1695" i="6" s="1"/>
  <c r="AS1694" i="6"/>
  <c r="AT1694" i="6" s="1"/>
  <c r="AS1693" i="6"/>
  <c r="AT1693" i="6" s="1"/>
  <c r="AS1692" i="6"/>
  <c r="AT1692" i="6" s="1"/>
  <c r="AS1691" i="6"/>
  <c r="AT1691" i="6" s="1"/>
  <c r="AS1690" i="6"/>
  <c r="AT1690" i="6" s="1"/>
  <c r="AS1689" i="6"/>
  <c r="AT1689" i="6" s="1"/>
  <c r="AS1688" i="6"/>
  <c r="AT1688" i="6" s="1"/>
  <c r="AS1687" i="6"/>
  <c r="AT1687" i="6" s="1"/>
  <c r="AS1686" i="6"/>
  <c r="AT1686" i="6" s="1"/>
  <c r="AS1685" i="6"/>
  <c r="AT1685" i="6" s="1"/>
  <c r="AS1684" i="6"/>
  <c r="AT1684" i="6" s="1"/>
  <c r="AS1683" i="6"/>
  <c r="AT1683" i="6" s="1"/>
  <c r="AS1682" i="6"/>
  <c r="AT1682" i="6" s="1"/>
  <c r="AS1681" i="6"/>
  <c r="AT1681" i="6" s="1"/>
  <c r="AS1680" i="6"/>
  <c r="AT1680" i="6" s="1"/>
  <c r="AS1679" i="6"/>
  <c r="AT1679" i="6" s="1"/>
  <c r="AS1678" i="6"/>
  <c r="AT1678" i="6" s="1"/>
  <c r="AS1677" i="6"/>
  <c r="AT1677" i="6" s="1"/>
  <c r="AS1676" i="6"/>
  <c r="AT1676" i="6" s="1"/>
  <c r="AS1675" i="6"/>
  <c r="AT1675" i="6" s="1"/>
  <c r="AS1674" i="6"/>
  <c r="AT1674" i="6" s="1"/>
  <c r="AS1673" i="6"/>
  <c r="AT1673" i="6" s="1"/>
  <c r="AS1672" i="6"/>
  <c r="AT1672" i="6" s="1"/>
  <c r="AS1671" i="6"/>
  <c r="AT1671" i="6" s="1"/>
  <c r="AS1670" i="6"/>
  <c r="AT1670" i="6" s="1"/>
  <c r="AS1669" i="6"/>
  <c r="AT1669" i="6" s="1"/>
  <c r="AS1668" i="6"/>
  <c r="AT1668" i="6" s="1"/>
  <c r="AS1667" i="6"/>
  <c r="AT1667" i="6" s="1"/>
  <c r="AS1666" i="6"/>
  <c r="AT1666" i="6" s="1"/>
  <c r="AS1665" i="6"/>
  <c r="AT1665" i="6" s="1"/>
  <c r="AS1664" i="6"/>
  <c r="AT1664" i="6" s="1"/>
  <c r="AS1663" i="6"/>
  <c r="AT1663" i="6" s="1"/>
  <c r="AS1662" i="6"/>
  <c r="AT1662" i="6" s="1"/>
  <c r="AS1661" i="6"/>
  <c r="AT1661" i="6" s="1"/>
  <c r="AS1660" i="6"/>
  <c r="AT1660" i="6" s="1"/>
  <c r="AS1659" i="6"/>
  <c r="AT1659" i="6" s="1"/>
  <c r="AS1658" i="6"/>
  <c r="AT1658" i="6" s="1"/>
  <c r="AS1657" i="6"/>
  <c r="AT1657" i="6" s="1"/>
  <c r="AS1656" i="6"/>
  <c r="AT1656" i="6" s="1"/>
  <c r="AS1655" i="6"/>
  <c r="AT1655" i="6" s="1"/>
  <c r="AS1654" i="6"/>
  <c r="AT1654" i="6" s="1"/>
  <c r="AS1653" i="6"/>
  <c r="AT1653" i="6" s="1"/>
  <c r="AS1652" i="6"/>
  <c r="AT1652" i="6" s="1"/>
  <c r="AS1651" i="6"/>
  <c r="AT1651" i="6" s="1"/>
  <c r="AS1650" i="6"/>
  <c r="AT1650" i="6" s="1"/>
  <c r="AS1649" i="6"/>
  <c r="AT1649" i="6" s="1"/>
  <c r="AS1648" i="6"/>
  <c r="AT1648" i="6" s="1"/>
  <c r="AS1647" i="6"/>
  <c r="AT1647" i="6" s="1"/>
  <c r="AS1646" i="6"/>
  <c r="AT1646" i="6" s="1"/>
  <c r="AS1645" i="6"/>
  <c r="AT1645" i="6" s="1"/>
  <c r="AS1644" i="6"/>
  <c r="AT1644" i="6" s="1"/>
  <c r="AS1643" i="6"/>
  <c r="AT1643" i="6" s="1"/>
  <c r="AS1642" i="6"/>
  <c r="AT1642" i="6" s="1"/>
  <c r="AS1641" i="6"/>
  <c r="AT1641" i="6" s="1"/>
  <c r="AS1640" i="6"/>
  <c r="AT1640" i="6" s="1"/>
  <c r="AS1639" i="6"/>
  <c r="AT1639" i="6" s="1"/>
  <c r="AS1638" i="6"/>
  <c r="AT1638" i="6" s="1"/>
  <c r="AS1637" i="6"/>
  <c r="AT1637" i="6" s="1"/>
  <c r="AS1636" i="6"/>
  <c r="AT1636" i="6" s="1"/>
  <c r="AS1635" i="6"/>
  <c r="AT1635" i="6" s="1"/>
  <c r="AS1634" i="6"/>
  <c r="AT1634" i="6" s="1"/>
  <c r="AS1633" i="6"/>
  <c r="AT1633" i="6" s="1"/>
  <c r="AS1632" i="6"/>
  <c r="AT1632" i="6" s="1"/>
  <c r="AS1631" i="6"/>
  <c r="AT1631" i="6" s="1"/>
  <c r="AS1630" i="6"/>
  <c r="AT1630" i="6" s="1"/>
  <c r="AS1629" i="6"/>
  <c r="AT1629" i="6" s="1"/>
  <c r="AS1628" i="6"/>
  <c r="AT1628" i="6" s="1"/>
  <c r="AS1627" i="6"/>
  <c r="AT1627" i="6" s="1"/>
  <c r="AS1626" i="6"/>
  <c r="AT1626" i="6" s="1"/>
  <c r="AS1625" i="6"/>
  <c r="AT1625" i="6" s="1"/>
  <c r="AS1624" i="6"/>
  <c r="AT1624" i="6" s="1"/>
  <c r="AS1623" i="6"/>
  <c r="AT1623" i="6" s="1"/>
  <c r="AS1622" i="6"/>
  <c r="AT1622" i="6" s="1"/>
  <c r="AS1621" i="6"/>
  <c r="AT1621" i="6" s="1"/>
  <c r="AS1620" i="6"/>
  <c r="AT1620" i="6" s="1"/>
  <c r="AS1619" i="6"/>
  <c r="AT1619" i="6" s="1"/>
  <c r="AS1618" i="6"/>
  <c r="AT1618" i="6" s="1"/>
  <c r="AS1617" i="6"/>
  <c r="AT1617" i="6" s="1"/>
  <c r="AS1616" i="6"/>
  <c r="AT1616" i="6" s="1"/>
  <c r="AS1615" i="6"/>
  <c r="AT1615" i="6" s="1"/>
  <c r="AS1614" i="6"/>
  <c r="AT1614" i="6" s="1"/>
  <c r="AS1613" i="6"/>
  <c r="AT1613" i="6" s="1"/>
  <c r="AS1612" i="6"/>
  <c r="AT1612" i="6" s="1"/>
  <c r="AS1611" i="6"/>
  <c r="AT1611" i="6" s="1"/>
  <c r="AS1610" i="6"/>
  <c r="AT1610" i="6" s="1"/>
  <c r="AS1609" i="6"/>
  <c r="AT1609" i="6" s="1"/>
  <c r="AS1608" i="6"/>
  <c r="AT1608" i="6" s="1"/>
  <c r="AS1607" i="6"/>
  <c r="AT1607" i="6" s="1"/>
  <c r="AS1606" i="6"/>
  <c r="AT1606" i="6" s="1"/>
  <c r="AS1605" i="6"/>
  <c r="AT1605" i="6" s="1"/>
  <c r="AS1604" i="6"/>
  <c r="AT1604" i="6" s="1"/>
  <c r="AS1603" i="6"/>
  <c r="AT1603" i="6" s="1"/>
  <c r="AS1602" i="6"/>
  <c r="AT1602" i="6" s="1"/>
  <c r="AS1601" i="6"/>
  <c r="AT1601" i="6" s="1"/>
  <c r="AS1600" i="6"/>
  <c r="AT1600" i="6" s="1"/>
  <c r="AS1599" i="6"/>
  <c r="AT1599" i="6" s="1"/>
  <c r="AS1598" i="6"/>
  <c r="AT1598" i="6" s="1"/>
  <c r="AS1597" i="6"/>
  <c r="AT1597" i="6" s="1"/>
  <c r="AS1596" i="6"/>
  <c r="AT1596" i="6" s="1"/>
  <c r="AS1595" i="6"/>
  <c r="AT1595" i="6" s="1"/>
  <c r="AS1594" i="6"/>
  <c r="AT1594" i="6" s="1"/>
  <c r="AS1593" i="6"/>
  <c r="AT1593" i="6" s="1"/>
  <c r="AS1592" i="6"/>
  <c r="AT1592" i="6" s="1"/>
  <c r="AS1591" i="6"/>
  <c r="AT1591" i="6" s="1"/>
  <c r="AS1590" i="6"/>
  <c r="AT1590" i="6" s="1"/>
  <c r="AS1589" i="6"/>
  <c r="AT1589" i="6" s="1"/>
  <c r="AS1588" i="6"/>
  <c r="AT1588" i="6" s="1"/>
  <c r="AS1587" i="6"/>
  <c r="AT1587" i="6" s="1"/>
  <c r="AS1586" i="6"/>
  <c r="AT1586" i="6" s="1"/>
  <c r="AS1585" i="6"/>
  <c r="AT1585" i="6" s="1"/>
  <c r="AS1584" i="6"/>
  <c r="AT1584" i="6" s="1"/>
  <c r="AS1583" i="6"/>
  <c r="AT1583" i="6" s="1"/>
  <c r="AS1582" i="6"/>
  <c r="AT1582" i="6" s="1"/>
  <c r="AS1581" i="6"/>
  <c r="AT1581" i="6" s="1"/>
  <c r="AS1580" i="6"/>
  <c r="AT1580" i="6" s="1"/>
  <c r="AS1579" i="6"/>
  <c r="AT1579" i="6" s="1"/>
  <c r="AS1578" i="6"/>
  <c r="AT1578" i="6" s="1"/>
  <c r="AS1577" i="6"/>
  <c r="AT1577" i="6" s="1"/>
  <c r="AS1576" i="6"/>
  <c r="AT1576" i="6" s="1"/>
  <c r="AS1575" i="6"/>
  <c r="AT1575" i="6" s="1"/>
  <c r="AS1574" i="6"/>
  <c r="AT1574" i="6" s="1"/>
  <c r="AS1573" i="6"/>
  <c r="AT1573" i="6" s="1"/>
  <c r="AS1572" i="6"/>
  <c r="AT1572" i="6" s="1"/>
  <c r="AS416" i="6"/>
  <c r="AT416" i="6" s="1"/>
  <c r="AR3011" i="6"/>
  <c r="AR3010" i="6"/>
  <c r="AR3009" i="6"/>
  <c r="AR3008" i="6"/>
  <c r="AR3007" i="6"/>
  <c r="AR3006" i="6"/>
  <c r="AR3005" i="6"/>
  <c r="AR3004" i="6"/>
  <c r="AR3003" i="6"/>
  <c r="AR3002" i="6"/>
  <c r="AR3001" i="6"/>
  <c r="AR3000" i="6"/>
  <c r="AR2999" i="6"/>
  <c r="AR2998" i="6"/>
  <c r="AR2997" i="6"/>
  <c r="AR2996" i="6"/>
  <c r="AR2995" i="6"/>
  <c r="AR2994" i="6"/>
  <c r="AR2993" i="6"/>
  <c r="AR2992" i="6"/>
  <c r="AR2991" i="6"/>
  <c r="AR2990" i="6"/>
  <c r="AR2989" i="6"/>
  <c r="AR2988" i="6"/>
  <c r="AR2987" i="6"/>
  <c r="AR2986" i="6"/>
  <c r="AR2985" i="6"/>
  <c r="AR2984" i="6"/>
  <c r="AR2983" i="6"/>
  <c r="AR2982" i="6"/>
  <c r="AR2981" i="6"/>
  <c r="AR2980" i="6"/>
  <c r="AR2979" i="6"/>
  <c r="AR2978" i="6"/>
  <c r="AR2977" i="6"/>
  <c r="AR2976" i="6"/>
  <c r="AR2975" i="6"/>
  <c r="AR2974" i="6"/>
  <c r="AR2973" i="6"/>
  <c r="AR2972" i="6"/>
  <c r="AR2971" i="6"/>
  <c r="AR2970" i="6"/>
  <c r="AR2969" i="6"/>
  <c r="AR2968" i="6"/>
  <c r="AR2967" i="6"/>
  <c r="AR2966" i="6"/>
  <c r="AR2965" i="6"/>
  <c r="AR2964" i="6"/>
  <c r="AR2963" i="6"/>
  <c r="AR2962" i="6"/>
  <c r="AR2961" i="6"/>
  <c r="AR2960" i="6"/>
  <c r="AR2959" i="6"/>
  <c r="AR2958" i="6"/>
  <c r="AR2957" i="6"/>
  <c r="AR2956" i="6"/>
  <c r="AR2955" i="6"/>
  <c r="AR2954" i="6"/>
  <c r="AR2953" i="6"/>
  <c r="AR2952" i="6"/>
  <c r="AR2951" i="6"/>
  <c r="AR2950" i="6"/>
  <c r="AR2949" i="6"/>
  <c r="AR2948" i="6"/>
  <c r="AR2947" i="6"/>
  <c r="AR2946" i="6"/>
  <c r="AR2945" i="6"/>
  <c r="AR2944" i="6"/>
  <c r="AR2943" i="6"/>
  <c r="AR2942" i="6"/>
  <c r="AR2941" i="6"/>
  <c r="AR2937" i="6"/>
  <c r="AR2936" i="6"/>
  <c r="AR2935" i="6"/>
  <c r="AR2934" i="6"/>
  <c r="AR2933" i="6"/>
  <c r="AR2932" i="6"/>
  <c r="AR2931" i="6"/>
  <c r="AR2930" i="6"/>
  <c r="AR2929" i="6"/>
  <c r="AR2928" i="6"/>
  <c r="AR2927" i="6"/>
  <c r="AR2926" i="6"/>
  <c r="AR2925" i="6"/>
  <c r="AR2924" i="6"/>
  <c r="AR2923" i="6"/>
  <c r="AR2922" i="6"/>
  <c r="AR2921" i="6"/>
  <c r="AR2920" i="6"/>
  <c r="AR2919" i="6"/>
  <c r="AR2918" i="6"/>
  <c r="AR2917" i="6"/>
  <c r="AR2916" i="6"/>
  <c r="AR2915" i="6"/>
  <c r="AR2914" i="6"/>
  <c r="AR2913" i="6"/>
  <c r="AR2912" i="6"/>
  <c r="AR2911" i="6"/>
  <c r="AR2910" i="6"/>
  <c r="AR2909" i="6"/>
  <c r="AR2908" i="6"/>
  <c r="AR2907" i="6"/>
  <c r="AR2906" i="6"/>
  <c r="AR2905" i="6"/>
  <c r="AR2904" i="6"/>
  <c r="AR2903" i="6"/>
  <c r="AR2902" i="6"/>
  <c r="AR2901" i="6"/>
  <c r="AR2900" i="6"/>
  <c r="AR2899" i="6"/>
  <c r="AR2898" i="6"/>
  <c r="AR2897" i="6"/>
  <c r="AR2896" i="6"/>
  <c r="AR2895" i="6"/>
  <c r="AR2894" i="6"/>
  <c r="AR2893" i="6"/>
  <c r="AR2892" i="6"/>
  <c r="AR2891" i="6"/>
  <c r="AR2890" i="6"/>
  <c r="AR2889" i="6"/>
  <c r="AR2888" i="6"/>
  <c r="AR2887" i="6"/>
  <c r="AR2886" i="6"/>
  <c r="AR2885" i="6"/>
  <c r="AR2884" i="6"/>
  <c r="AR2883" i="6"/>
  <c r="AR2882" i="6"/>
  <c r="AR2881" i="6"/>
  <c r="AR2880" i="6"/>
  <c r="AR2879" i="6"/>
  <c r="AR2878" i="6"/>
  <c r="AR2877" i="6"/>
  <c r="AR2876" i="6"/>
  <c r="AR2875" i="6"/>
  <c r="AR2874" i="6"/>
  <c r="AR2873" i="6"/>
  <c r="AR2872" i="6"/>
  <c r="AR2871" i="6"/>
  <c r="AR2870" i="6"/>
  <c r="AR2869" i="6"/>
  <c r="AR2868" i="6"/>
  <c r="AR2867" i="6"/>
  <c r="AR2866" i="6"/>
  <c r="AR2865" i="6"/>
  <c r="AR2864" i="6"/>
  <c r="AR2863" i="6"/>
  <c r="AR2862" i="6"/>
  <c r="AR2861" i="6"/>
  <c r="AR2860" i="6"/>
  <c r="AR2859" i="6"/>
  <c r="AR2858" i="6"/>
  <c r="AR2857" i="6"/>
  <c r="AR2856" i="6"/>
  <c r="AR2855" i="6"/>
  <c r="AR2854" i="6"/>
  <c r="AR2853" i="6"/>
  <c r="AR2852" i="6"/>
  <c r="AR2851" i="6"/>
  <c r="AR2850" i="6"/>
  <c r="AR2849" i="6"/>
  <c r="AR2848" i="6"/>
  <c r="AR2847" i="6"/>
  <c r="AR2846" i="6"/>
  <c r="AR2845" i="6"/>
  <c r="AR2844" i="6"/>
  <c r="AR2843" i="6"/>
  <c r="AR2842" i="6"/>
  <c r="AR2841" i="6"/>
  <c r="AR2840" i="6"/>
  <c r="AR2839" i="6"/>
  <c r="AR2838" i="6"/>
  <c r="AR2837" i="6"/>
  <c r="AR2836" i="6"/>
  <c r="AR2835" i="6"/>
  <c r="AR2834" i="6"/>
  <c r="AR2833" i="6"/>
  <c r="AR2832" i="6"/>
  <c r="AR2831" i="6"/>
  <c r="AR2830" i="6"/>
  <c r="AR2829" i="6"/>
  <c r="AR2828" i="6"/>
  <c r="AR2827" i="6"/>
  <c r="AR2826" i="6"/>
  <c r="AR2825" i="6"/>
  <c r="AR2824" i="6"/>
  <c r="AR2823" i="6"/>
  <c r="AR2822" i="6"/>
  <c r="AR2821" i="6"/>
  <c r="AR2820" i="6"/>
  <c r="AR2819" i="6"/>
  <c r="AR2818" i="6"/>
  <c r="AR2817" i="6"/>
  <c r="AR2816" i="6"/>
  <c r="AR2815" i="6"/>
  <c r="AR2814" i="6"/>
  <c r="AR2813" i="6"/>
  <c r="AR2812" i="6"/>
  <c r="AR2811" i="6"/>
  <c r="AR2810" i="6"/>
  <c r="AR2809" i="6"/>
  <c r="AR2808" i="6"/>
  <c r="AR2807" i="6"/>
  <c r="AR2806" i="6"/>
  <c r="AR2805" i="6"/>
  <c r="AR2804" i="6"/>
  <c r="AR2803" i="6"/>
  <c r="AR2802" i="6"/>
  <c r="AR2801" i="6"/>
  <c r="AR2800" i="6"/>
  <c r="AR2799" i="6"/>
  <c r="AR2798" i="6"/>
  <c r="AR2797" i="6"/>
  <c r="AR2796" i="6"/>
  <c r="AR2795" i="6"/>
  <c r="AR2794" i="6"/>
  <c r="AR2793" i="6"/>
  <c r="AR2792" i="6"/>
  <c r="AR2791" i="6"/>
  <c r="AR2790" i="6"/>
  <c r="AR2789" i="6"/>
  <c r="AR2788" i="6"/>
  <c r="AR2787" i="6"/>
  <c r="AR2786" i="6"/>
  <c r="AR2785" i="6"/>
  <c r="AR2784" i="6"/>
  <c r="AR2783" i="6"/>
  <c r="AR2782" i="6"/>
  <c r="AR2781" i="6"/>
  <c r="AR2780" i="6"/>
  <c r="AR2779" i="6"/>
  <c r="AR2778" i="6"/>
  <c r="AR2777" i="6"/>
  <c r="AR2776" i="6"/>
  <c r="AR2775" i="6"/>
  <c r="AR2774" i="6"/>
  <c r="AR2773" i="6"/>
  <c r="AR2772" i="6"/>
  <c r="AR2771" i="6"/>
  <c r="AR2770" i="6"/>
  <c r="AR2769" i="6"/>
  <c r="AR2768" i="6"/>
  <c r="AR2767" i="6"/>
  <c r="AR2766" i="6"/>
  <c r="AR2765" i="6"/>
  <c r="AR2764" i="6"/>
  <c r="AR2763" i="6"/>
  <c r="AR2762" i="6"/>
  <c r="AR2761" i="6"/>
  <c r="AR2760" i="6"/>
  <c r="AR2759" i="6"/>
  <c r="AR2758" i="6"/>
  <c r="AR2757" i="6"/>
  <c r="AR2756" i="6"/>
  <c r="AR2755" i="6"/>
  <c r="AR2754" i="6"/>
  <c r="AR2753" i="6"/>
  <c r="AR2752" i="6"/>
  <c r="AR2751" i="6"/>
  <c r="AR2750" i="6"/>
  <c r="AR2749" i="6"/>
  <c r="AR2748" i="6"/>
  <c r="AR2747" i="6"/>
  <c r="AR2746" i="6"/>
  <c r="AR2745" i="6"/>
  <c r="AR2744" i="6"/>
  <c r="AR2743" i="6"/>
  <c r="AR2742" i="6"/>
  <c r="AR2741" i="6"/>
  <c r="AR2740" i="6"/>
  <c r="AR2739" i="6"/>
  <c r="AR2738" i="6"/>
  <c r="AR2737" i="6"/>
  <c r="AR2736" i="6"/>
  <c r="AR2735" i="6"/>
  <c r="AR2734" i="6"/>
  <c r="AR2733" i="6"/>
  <c r="AR2732" i="6"/>
  <c r="AR2731" i="6"/>
  <c r="AR2730" i="6"/>
  <c r="AR2729" i="6"/>
  <c r="AR2728" i="6"/>
  <c r="AR2727" i="6"/>
  <c r="AR2726" i="6"/>
  <c r="AR2725" i="6"/>
  <c r="AR2724" i="6"/>
  <c r="AR2723" i="6"/>
  <c r="AR2722" i="6"/>
  <c r="AR2721" i="6"/>
  <c r="AR2720" i="6"/>
  <c r="AR2719" i="6"/>
  <c r="AR2718" i="6"/>
  <c r="AR2717" i="6"/>
  <c r="AR2716" i="6"/>
  <c r="AR2715" i="6"/>
  <c r="AR2714" i="6"/>
  <c r="AR2713" i="6"/>
  <c r="AR2712" i="6"/>
  <c r="AR2711" i="6"/>
  <c r="AR2710" i="6"/>
  <c r="AR2709" i="6"/>
  <c r="AR2708" i="6"/>
  <c r="AR2707" i="6"/>
  <c r="AR2706" i="6"/>
  <c r="AR2705" i="6"/>
  <c r="AR2704" i="6"/>
  <c r="AR2703" i="6"/>
  <c r="AR2702" i="6"/>
  <c r="AR2701" i="6"/>
  <c r="AR2700" i="6"/>
  <c r="AR2699" i="6"/>
  <c r="AR2698" i="6"/>
  <c r="AR2697" i="6"/>
  <c r="AR2696" i="6"/>
  <c r="AR2695" i="6"/>
  <c r="AR2694" i="6"/>
  <c r="AR2693" i="6"/>
  <c r="AR2692" i="6"/>
  <c r="AR2691" i="6"/>
  <c r="AR2690" i="6"/>
  <c r="AR2689" i="6"/>
  <c r="AR2688" i="6"/>
  <c r="AR2687" i="6"/>
  <c r="AR2686" i="6"/>
  <c r="AR2685" i="6"/>
  <c r="AR2684" i="6"/>
  <c r="AR2683" i="6"/>
  <c r="AR2682" i="6"/>
  <c r="AR2681" i="6"/>
  <c r="AR2680" i="6"/>
  <c r="AR2679" i="6"/>
  <c r="AR2678" i="6"/>
  <c r="AR2677" i="6"/>
  <c r="AR2676" i="6"/>
  <c r="AR2675" i="6"/>
  <c r="AR2674" i="6"/>
  <c r="AR2673" i="6"/>
  <c r="AR2672" i="6"/>
  <c r="AR2671" i="6"/>
  <c r="AR2670" i="6"/>
  <c r="AR2669" i="6"/>
  <c r="AR2668" i="6"/>
  <c r="AR2667" i="6"/>
  <c r="AR2666" i="6"/>
  <c r="AR2665" i="6"/>
  <c r="AR2664" i="6"/>
  <c r="AR2663" i="6"/>
  <c r="AR2662" i="6"/>
  <c r="AR2661" i="6"/>
  <c r="AR2660" i="6"/>
  <c r="AR2659" i="6"/>
  <c r="AR2658" i="6"/>
  <c r="AR2657" i="6"/>
  <c r="AR2656" i="6"/>
  <c r="AR2655" i="6"/>
  <c r="AR2654" i="6"/>
  <c r="AR2653" i="6"/>
  <c r="AR2652" i="6"/>
  <c r="AR2651" i="6"/>
  <c r="AR2650" i="6"/>
  <c r="AR2649" i="6"/>
  <c r="AR2648" i="6"/>
  <c r="AR2647" i="6"/>
  <c r="AR2646" i="6"/>
  <c r="AR2645" i="6"/>
  <c r="AR2644" i="6"/>
  <c r="AR2643" i="6"/>
  <c r="AR2642" i="6"/>
  <c r="AR2641" i="6"/>
  <c r="AR2640" i="6"/>
  <c r="AR2639" i="6"/>
  <c r="AR2638" i="6"/>
  <c r="AR2637" i="6"/>
  <c r="AR2636" i="6"/>
  <c r="AR2635" i="6"/>
  <c r="AR2634" i="6"/>
  <c r="AR2633" i="6"/>
  <c r="AR2632" i="6"/>
  <c r="AR2631" i="6"/>
  <c r="AR2630" i="6"/>
  <c r="AR2629" i="6"/>
  <c r="AR2628" i="6"/>
  <c r="AR2627" i="6"/>
  <c r="AR2626" i="6"/>
  <c r="AR2625" i="6"/>
  <c r="AR2624" i="6"/>
  <c r="AR2623" i="6"/>
  <c r="AR2622" i="6"/>
  <c r="AR2621" i="6"/>
  <c r="AR2620" i="6"/>
  <c r="AR2619" i="6"/>
  <c r="AR2615" i="6"/>
  <c r="AR2614" i="6"/>
  <c r="AR2613" i="6"/>
  <c r="AR2612" i="6"/>
  <c r="AR2611" i="6"/>
  <c r="AR2610" i="6"/>
  <c r="AR2609" i="6"/>
  <c r="AR2608" i="6"/>
  <c r="AR2607" i="6"/>
  <c r="AR2606" i="6"/>
  <c r="AR2605" i="6"/>
  <c r="AR2604" i="6"/>
  <c r="AR2603" i="6"/>
  <c r="AR2602" i="6"/>
  <c r="AR2601" i="6"/>
  <c r="AR2600" i="6"/>
  <c r="AR2599" i="6"/>
  <c r="AR2598" i="6"/>
  <c r="AR2597" i="6"/>
  <c r="AR2596" i="6"/>
  <c r="AR2595" i="6"/>
  <c r="AR2594" i="6"/>
  <c r="AR2593" i="6"/>
  <c r="AR2592" i="6"/>
  <c r="AR2591" i="6"/>
  <c r="AR2590" i="6"/>
  <c r="AR2589" i="6"/>
  <c r="AR2588" i="6"/>
  <c r="AR2587" i="6"/>
  <c r="AR2586" i="6"/>
  <c r="AR2585" i="6"/>
  <c r="AR2584" i="6"/>
  <c r="AR2583" i="6"/>
  <c r="AR2582" i="6"/>
  <c r="AR2578" i="6"/>
  <c r="AR2577" i="6"/>
  <c r="AR2576" i="6"/>
  <c r="AR2575" i="6"/>
  <c r="AR2574" i="6"/>
  <c r="AR2573" i="6"/>
  <c r="AR2572" i="6"/>
  <c r="AR2571" i="6"/>
  <c r="AR2570" i="6"/>
  <c r="AR2569" i="6"/>
  <c r="AR2568" i="6"/>
  <c r="AR2567" i="6"/>
  <c r="AR2566" i="6"/>
  <c r="AR2562" i="6"/>
  <c r="AR2561" i="6"/>
  <c r="AR2560" i="6"/>
  <c r="AR2559" i="6"/>
  <c r="AR2558" i="6"/>
  <c r="AR2557" i="6"/>
  <c r="AR2556" i="6"/>
  <c r="AR2555" i="6"/>
  <c r="AR2554" i="6"/>
  <c r="N178" i="6" l="1"/>
  <c r="F178" i="6"/>
  <c r="N148" i="6"/>
  <c r="F148" i="6"/>
  <c r="N117" i="6"/>
  <c r="F117" i="6"/>
  <c r="AU178" i="6" l="1"/>
  <c r="AU148" i="6"/>
  <c r="AU117" i="6"/>
  <c r="AL2942" i="6"/>
  <c r="AL2943" i="6"/>
  <c r="AL2944" i="6"/>
  <c r="AL2945" i="6"/>
  <c r="AL2946" i="6"/>
  <c r="AL2947" i="6"/>
  <c r="AL2948" i="6"/>
  <c r="AL2949" i="6"/>
  <c r="AL2950" i="6"/>
  <c r="AL2951" i="6"/>
  <c r="AL2952" i="6"/>
  <c r="AL2953" i="6"/>
  <c r="AL2954" i="6"/>
  <c r="AL2955" i="6"/>
  <c r="AL2956" i="6"/>
  <c r="AL2957" i="6"/>
  <c r="AL2958" i="6"/>
  <c r="AL2959" i="6"/>
  <c r="AL2960" i="6"/>
  <c r="AL2961" i="6"/>
  <c r="AL2962" i="6"/>
  <c r="AL2963" i="6"/>
  <c r="AL2964" i="6"/>
  <c r="AL2965" i="6"/>
  <c r="AL2966" i="6"/>
  <c r="AL2967" i="6"/>
  <c r="AL2968" i="6"/>
  <c r="AL2969" i="6"/>
  <c r="AL2970" i="6"/>
  <c r="AL2971" i="6"/>
  <c r="AL2972" i="6"/>
  <c r="AL2973" i="6"/>
  <c r="AL2974" i="6"/>
  <c r="AL2975" i="6"/>
  <c r="AL2976" i="6"/>
  <c r="AL2977" i="6"/>
  <c r="AL2978" i="6"/>
  <c r="AL2979" i="6"/>
  <c r="AL2980" i="6"/>
  <c r="AL2981" i="6"/>
  <c r="AL2982" i="6"/>
  <c r="AL2983" i="6"/>
  <c r="AL2984" i="6"/>
  <c r="AL2985" i="6"/>
  <c r="AL2986" i="6"/>
  <c r="AL2987" i="6"/>
  <c r="AL2988" i="6"/>
  <c r="AL2989" i="6"/>
  <c r="AL2990" i="6"/>
  <c r="AL2991" i="6"/>
  <c r="AL2992" i="6"/>
  <c r="AL2993" i="6"/>
  <c r="AL2994" i="6"/>
  <c r="AL2995" i="6"/>
  <c r="AL2996" i="6"/>
  <c r="AL2997" i="6"/>
  <c r="AL2998" i="6"/>
  <c r="AL2999" i="6"/>
  <c r="AL3000" i="6"/>
  <c r="AL3001" i="6"/>
  <c r="AL3002" i="6"/>
  <c r="AL3003" i="6"/>
  <c r="AL3004" i="6"/>
  <c r="AL3005" i="6"/>
  <c r="AL3006" i="6"/>
  <c r="AL3007" i="6"/>
  <c r="AL3008" i="6"/>
  <c r="AL3009" i="6"/>
  <c r="AL3010" i="6"/>
  <c r="AL3011" i="6"/>
  <c r="AL2941" i="6"/>
  <c r="AL2620" i="6"/>
  <c r="AL2621" i="6"/>
  <c r="AL2622" i="6"/>
  <c r="AL2623" i="6"/>
  <c r="AL2624" i="6"/>
  <c r="AL2625" i="6"/>
  <c r="AL2626" i="6"/>
  <c r="AL2627" i="6"/>
  <c r="AL2628" i="6"/>
  <c r="AL2629" i="6"/>
  <c r="AL2630" i="6"/>
  <c r="AL2631" i="6"/>
  <c r="AL2632" i="6"/>
  <c r="AL2633" i="6"/>
  <c r="AL2634" i="6"/>
  <c r="AL2635" i="6"/>
  <c r="AL2636" i="6"/>
  <c r="AL2637" i="6"/>
  <c r="AL2638" i="6"/>
  <c r="AL2639" i="6"/>
  <c r="AL2640" i="6"/>
  <c r="AL2641" i="6"/>
  <c r="AL2642" i="6"/>
  <c r="AL2643" i="6"/>
  <c r="AL2644" i="6"/>
  <c r="AL2645" i="6"/>
  <c r="AL2646" i="6"/>
  <c r="AL2647" i="6"/>
  <c r="AL2648" i="6"/>
  <c r="AL2649" i="6"/>
  <c r="AL2650" i="6"/>
  <c r="AL2651" i="6"/>
  <c r="AL2652" i="6"/>
  <c r="AL2653" i="6"/>
  <c r="AL2654" i="6"/>
  <c r="AL2655" i="6"/>
  <c r="AL2656" i="6"/>
  <c r="AL2657" i="6"/>
  <c r="AL2658" i="6"/>
  <c r="AL2659" i="6"/>
  <c r="AL2660" i="6"/>
  <c r="AL2661" i="6"/>
  <c r="AL2662" i="6"/>
  <c r="AL2663" i="6"/>
  <c r="AL2664" i="6"/>
  <c r="AL2665" i="6"/>
  <c r="AL2666" i="6"/>
  <c r="AL2667" i="6"/>
  <c r="AL2668" i="6"/>
  <c r="AL2669" i="6"/>
  <c r="AL2670" i="6"/>
  <c r="AL2671" i="6"/>
  <c r="AL2672" i="6"/>
  <c r="AL2673" i="6"/>
  <c r="AL2674" i="6"/>
  <c r="AL2675" i="6"/>
  <c r="AL2676" i="6"/>
  <c r="AL2677" i="6"/>
  <c r="AL2678" i="6"/>
  <c r="AL2679" i="6"/>
  <c r="AL2680" i="6"/>
  <c r="AL2681" i="6"/>
  <c r="AL2682" i="6"/>
  <c r="AL2683" i="6"/>
  <c r="AL2684" i="6"/>
  <c r="AL2685" i="6"/>
  <c r="AL2686" i="6"/>
  <c r="AL2687" i="6"/>
  <c r="AL2688" i="6"/>
  <c r="AL2689" i="6"/>
  <c r="AL2690" i="6"/>
  <c r="AL2691" i="6"/>
  <c r="AL2692" i="6"/>
  <c r="AL2693" i="6"/>
  <c r="AL2694" i="6"/>
  <c r="AL2695" i="6"/>
  <c r="AL2696" i="6"/>
  <c r="AL2697" i="6"/>
  <c r="AL2698" i="6"/>
  <c r="AL2699" i="6"/>
  <c r="AL2700" i="6"/>
  <c r="AL2701" i="6"/>
  <c r="AL2702" i="6"/>
  <c r="AL2703" i="6"/>
  <c r="AL2704" i="6"/>
  <c r="AL2705" i="6"/>
  <c r="AL2706" i="6"/>
  <c r="AL2707" i="6"/>
  <c r="AL2708" i="6"/>
  <c r="AL2709" i="6"/>
  <c r="AL2710" i="6"/>
  <c r="AL2711" i="6"/>
  <c r="AL2712" i="6"/>
  <c r="AL2713" i="6"/>
  <c r="AL2714" i="6"/>
  <c r="AL2715" i="6"/>
  <c r="AL2716" i="6"/>
  <c r="AL2717" i="6"/>
  <c r="AL2718" i="6"/>
  <c r="AL2719" i="6"/>
  <c r="AL2720" i="6"/>
  <c r="AL2721" i="6"/>
  <c r="AL2722" i="6"/>
  <c r="AL2723" i="6"/>
  <c r="AL2724" i="6"/>
  <c r="AL2725" i="6"/>
  <c r="AL2726" i="6"/>
  <c r="AL2727" i="6"/>
  <c r="AL2728" i="6"/>
  <c r="AL2729" i="6"/>
  <c r="AL2730" i="6"/>
  <c r="AL2731" i="6"/>
  <c r="AL2732" i="6"/>
  <c r="AL2733" i="6"/>
  <c r="AL2734" i="6"/>
  <c r="AL2735" i="6"/>
  <c r="AL2736" i="6"/>
  <c r="AL2737" i="6"/>
  <c r="AL2738" i="6"/>
  <c r="AL2739" i="6"/>
  <c r="AL2740" i="6"/>
  <c r="AL2741" i="6"/>
  <c r="AL2742" i="6"/>
  <c r="AL2743" i="6"/>
  <c r="AL2744" i="6"/>
  <c r="AL2745" i="6"/>
  <c r="AL2746" i="6"/>
  <c r="AL2747" i="6"/>
  <c r="AL2748" i="6"/>
  <c r="AL2749" i="6"/>
  <c r="AL2750" i="6"/>
  <c r="AL2751" i="6"/>
  <c r="AL2752" i="6"/>
  <c r="AL2753" i="6"/>
  <c r="AL2754" i="6"/>
  <c r="AL2755" i="6"/>
  <c r="AL2756" i="6"/>
  <c r="AL2757" i="6"/>
  <c r="AL2758" i="6"/>
  <c r="AL2759" i="6"/>
  <c r="AL2760" i="6"/>
  <c r="AL2761" i="6"/>
  <c r="AL2762" i="6"/>
  <c r="AL2763" i="6"/>
  <c r="AL2764" i="6"/>
  <c r="AL2765" i="6"/>
  <c r="AL2766" i="6"/>
  <c r="AL2767" i="6"/>
  <c r="AL2768" i="6"/>
  <c r="AL2769" i="6"/>
  <c r="AL2770" i="6"/>
  <c r="AL2771" i="6"/>
  <c r="AL2772" i="6"/>
  <c r="AL2773" i="6"/>
  <c r="AL2774" i="6"/>
  <c r="AL2775" i="6"/>
  <c r="AL2776" i="6"/>
  <c r="AL2777" i="6"/>
  <c r="AL2778" i="6"/>
  <c r="AL2779" i="6"/>
  <c r="AL2780" i="6"/>
  <c r="AL2781" i="6"/>
  <c r="AL2782" i="6"/>
  <c r="AL2783" i="6"/>
  <c r="AL2784" i="6"/>
  <c r="AL2785" i="6"/>
  <c r="AL2786" i="6"/>
  <c r="AL2787" i="6"/>
  <c r="AL2788" i="6"/>
  <c r="AL2789" i="6"/>
  <c r="AL2790" i="6"/>
  <c r="AL2791" i="6"/>
  <c r="AL2792" i="6"/>
  <c r="AL2793" i="6"/>
  <c r="AL2794" i="6"/>
  <c r="AL2795" i="6"/>
  <c r="AL2796" i="6"/>
  <c r="AL2797" i="6"/>
  <c r="AL2798" i="6"/>
  <c r="AL2799" i="6"/>
  <c r="AL2800" i="6"/>
  <c r="AL2801" i="6"/>
  <c r="AL2802" i="6"/>
  <c r="AL2803" i="6"/>
  <c r="AL2804" i="6"/>
  <c r="AL2805" i="6"/>
  <c r="AL2806" i="6"/>
  <c r="AL2807" i="6"/>
  <c r="AL2808" i="6"/>
  <c r="AL2809" i="6"/>
  <c r="AL2810" i="6"/>
  <c r="AL2811" i="6"/>
  <c r="AL2812" i="6"/>
  <c r="AL2813" i="6"/>
  <c r="AL2814" i="6"/>
  <c r="AL2815" i="6"/>
  <c r="AL2816" i="6"/>
  <c r="AL2817" i="6"/>
  <c r="AL2818" i="6"/>
  <c r="AL2819" i="6"/>
  <c r="AL2820" i="6"/>
  <c r="AL2821" i="6"/>
  <c r="AL2822" i="6"/>
  <c r="AL2823" i="6"/>
  <c r="AL2824" i="6"/>
  <c r="AL2825" i="6"/>
  <c r="AL2826" i="6"/>
  <c r="AL2827" i="6"/>
  <c r="AL2828" i="6"/>
  <c r="AL2829" i="6"/>
  <c r="AL2830" i="6"/>
  <c r="AL2831" i="6"/>
  <c r="AL2832" i="6"/>
  <c r="AL2833" i="6"/>
  <c r="AL2834" i="6"/>
  <c r="AL2835" i="6"/>
  <c r="AL2836" i="6"/>
  <c r="AL2837" i="6"/>
  <c r="AL2838" i="6"/>
  <c r="AL2839" i="6"/>
  <c r="AL2840" i="6"/>
  <c r="AL2841" i="6"/>
  <c r="AL2842" i="6"/>
  <c r="AL2843" i="6"/>
  <c r="AL2844" i="6"/>
  <c r="AL2845" i="6"/>
  <c r="AL2846" i="6"/>
  <c r="AL2847" i="6"/>
  <c r="AL2848" i="6"/>
  <c r="AL2849" i="6"/>
  <c r="AL2850" i="6"/>
  <c r="AL2851" i="6"/>
  <c r="AL2852" i="6"/>
  <c r="AL2853" i="6"/>
  <c r="AL2854" i="6"/>
  <c r="AL2855" i="6"/>
  <c r="AL2856" i="6"/>
  <c r="AL2857" i="6"/>
  <c r="AL2858" i="6"/>
  <c r="AL2859" i="6"/>
  <c r="AL2860" i="6"/>
  <c r="AL2861" i="6"/>
  <c r="AL2862" i="6"/>
  <c r="AL2863" i="6"/>
  <c r="AL2864" i="6"/>
  <c r="AL2865" i="6"/>
  <c r="AL2866" i="6"/>
  <c r="AL2867" i="6"/>
  <c r="AL2868" i="6"/>
  <c r="AL2869" i="6"/>
  <c r="AL2870" i="6"/>
  <c r="AL2871" i="6"/>
  <c r="AL2872" i="6"/>
  <c r="AL2873" i="6"/>
  <c r="AL2874" i="6"/>
  <c r="AL2875" i="6"/>
  <c r="AL2876" i="6"/>
  <c r="AL2877" i="6"/>
  <c r="AL2878" i="6"/>
  <c r="AL2879" i="6"/>
  <c r="AL2880" i="6"/>
  <c r="AL2881" i="6"/>
  <c r="AL2882" i="6"/>
  <c r="AL2883" i="6"/>
  <c r="AL2884" i="6"/>
  <c r="AL2885" i="6"/>
  <c r="AL2886" i="6"/>
  <c r="AL2887" i="6"/>
  <c r="AL2888" i="6"/>
  <c r="AL2889" i="6"/>
  <c r="AL2890" i="6"/>
  <c r="AL2891" i="6"/>
  <c r="AL2892" i="6"/>
  <c r="AL2893" i="6"/>
  <c r="AL2894" i="6"/>
  <c r="AL2895" i="6"/>
  <c r="AL2896" i="6"/>
  <c r="AL2897" i="6"/>
  <c r="AL2898" i="6"/>
  <c r="AL2899" i="6"/>
  <c r="AL2900" i="6"/>
  <c r="AL2901" i="6"/>
  <c r="AL2902" i="6"/>
  <c r="AL2903" i="6"/>
  <c r="AL2904" i="6"/>
  <c r="AL2905" i="6"/>
  <c r="AL2906" i="6"/>
  <c r="AL2907" i="6"/>
  <c r="AL2908" i="6"/>
  <c r="AL2909" i="6"/>
  <c r="AL2910" i="6"/>
  <c r="AL2911" i="6"/>
  <c r="AL2912" i="6"/>
  <c r="AL2913" i="6"/>
  <c r="AL2914" i="6"/>
  <c r="AL2915" i="6"/>
  <c r="AL2916" i="6"/>
  <c r="AL2917" i="6"/>
  <c r="AL2918" i="6"/>
  <c r="AL2919" i="6"/>
  <c r="AL2920" i="6"/>
  <c r="AL2921" i="6"/>
  <c r="AL2922" i="6"/>
  <c r="AL2923" i="6"/>
  <c r="AL2924" i="6"/>
  <c r="AL2925" i="6"/>
  <c r="AL2926" i="6"/>
  <c r="AL2927" i="6"/>
  <c r="AL2928" i="6"/>
  <c r="AL2929" i="6"/>
  <c r="AL2930" i="6"/>
  <c r="AL2931" i="6"/>
  <c r="AL2932" i="6"/>
  <c r="AL2933" i="6"/>
  <c r="AL2934" i="6"/>
  <c r="AL2935" i="6"/>
  <c r="AL2936" i="6"/>
  <c r="AL2937" i="6"/>
  <c r="AL2619" i="6"/>
  <c r="AL2583" i="6"/>
  <c r="AL2584" i="6"/>
  <c r="AL2585" i="6"/>
  <c r="AL2586" i="6"/>
  <c r="AL2587" i="6"/>
  <c r="AL2588" i="6"/>
  <c r="AL2589" i="6"/>
  <c r="AL2590" i="6"/>
  <c r="AL2591" i="6"/>
  <c r="AL2592" i="6"/>
  <c r="AL2593" i="6"/>
  <c r="AL2594" i="6"/>
  <c r="AL2595" i="6"/>
  <c r="AL2596" i="6"/>
  <c r="AL2597" i="6"/>
  <c r="AL2598" i="6"/>
  <c r="AL2599" i="6"/>
  <c r="AL2600" i="6"/>
  <c r="AL2601" i="6"/>
  <c r="AL2602" i="6"/>
  <c r="AL2603" i="6"/>
  <c r="AL2604" i="6"/>
  <c r="AL2605" i="6"/>
  <c r="AL2606" i="6"/>
  <c r="AL2607" i="6"/>
  <c r="AL2608" i="6"/>
  <c r="AL2609" i="6"/>
  <c r="AL2610" i="6"/>
  <c r="AL2611" i="6"/>
  <c r="AL2612" i="6"/>
  <c r="AL2613" i="6"/>
  <c r="AL2614" i="6"/>
  <c r="AL2615" i="6"/>
  <c r="AL2582" i="6"/>
  <c r="AL2567" i="6"/>
  <c r="AL2568" i="6"/>
  <c r="AL2569" i="6"/>
  <c r="AL2570" i="6"/>
  <c r="AL2571" i="6"/>
  <c r="AL2572" i="6"/>
  <c r="AL2573" i="6"/>
  <c r="AL2574" i="6"/>
  <c r="AL2575" i="6"/>
  <c r="AL2576" i="6"/>
  <c r="AL2577" i="6"/>
  <c r="AL2578" i="6"/>
  <c r="AL2566" i="6"/>
  <c r="AL2555" i="6"/>
  <c r="AL2556" i="6"/>
  <c r="AL2557" i="6"/>
  <c r="AL2558" i="6"/>
  <c r="AL2559" i="6"/>
  <c r="AL2560" i="6"/>
  <c r="AL2561" i="6"/>
  <c r="AL2562" i="6"/>
  <c r="AL2554" i="6"/>
  <c r="AK2942" i="6"/>
  <c r="AK2943" i="6"/>
  <c r="AK2944" i="6"/>
  <c r="AK2945" i="6"/>
  <c r="AK2946" i="6"/>
  <c r="AK2947" i="6"/>
  <c r="AK2948" i="6"/>
  <c r="AK2949" i="6"/>
  <c r="AK2950" i="6"/>
  <c r="AK2951" i="6"/>
  <c r="AK2952" i="6"/>
  <c r="AK2953" i="6"/>
  <c r="AK2954" i="6"/>
  <c r="AK2955" i="6"/>
  <c r="AK2956" i="6"/>
  <c r="AK2957" i="6"/>
  <c r="AK2958" i="6"/>
  <c r="AK2959" i="6"/>
  <c r="AK2960" i="6"/>
  <c r="AK2961" i="6"/>
  <c r="AK2962" i="6"/>
  <c r="AK2963" i="6"/>
  <c r="AK2964" i="6"/>
  <c r="AK2965" i="6"/>
  <c r="AK2966" i="6"/>
  <c r="AK2967" i="6"/>
  <c r="AK2968" i="6"/>
  <c r="AK2969" i="6"/>
  <c r="AK2970" i="6"/>
  <c r="AK2971" i="6"/>
  <c r="AK2972" i="6"/>
  <c r="AK2973" i="6"/>
  <c r="AK2974" i="6"/>
  <c r="AK2975" i="6"/>
  <c r="AK2976" i="6"/>
  <c r="AK2977" i="6"/>
  <c r="AK2978" i="6"/>
  <c r="AK2979" i="6"/>
  <c r="AK2980" i="6"/>
  <c r="AK2981" i="6"/>
  <c r="AK2982" i="6"/>
  <c r="AK2983" i="6"/>
  <c r="AK2984" i="6"/>
  <c r="AK2985" i="6"/>
  <c r="AK2986" i="6"/>
  <c r="AK2987" i="6"/>
  <c r="AK2988" i="6"/>
  <c r="AK2989" i="6"/>
  <c r="AK2990" i="6"/>
  <c r="AK2991" i="6"/>
  <c r="AK2992" i="6"/>
  <c r="AK2993" i="6"/>
  <c r="AK2994" i="6"/>
  <c r="AK2995" i="6"/>
  <c r="AK2996" i="6"/>
  <c r="AK2997" i="6"/>
  <c r="AK2998" i="6"/>
  <c r="AK2999" i="6"/>
  <c r="AK3000" i="6"/>
  <c r="AK3001" i="6"/>
  <c r="AK3002" i="6"/>
  <c r="AK3003" i="6"/>
  <c r="AK3004" i="6"/>
  <c r="AK3005" i="6"/>
  <c r="AK3006" i="6"/>
  <c r="AK3007" i="6"/>
  <c r="AK3008" i="6"/>
  <c r="AK3009" i="6"/>
  <c r="AK3010" i="6"/>
  <c r="AK3011" i="6"/>
  <c r="AK2941" i="6"/>
  <c r="AK2620" i="6"/>
  <c r="AK2621" i="6"/>
  <c r="AK2622" i="6"/>
  <c r="AK2623" i="6"/>
  <c r="AK2624" i="6"/>
  <c r="AK2625" i="6"/>
  <c r="AK2626" i="6"/>
  <c r="AK2627" i="6"/>
  <c r="AK2628" i="6"/>
  <c r="AK2629" i="6"/>
  <c r="AK2630" i="6"/>
  <c r="AK2631" i="6"/>
  <c r="AK2632" i="6"/>
  <c r="AK2633" i="6"/>
  <c r="AK2634" i="6"/>
  <c r="AK2635" i="6"/>
  <c r="AK2636" i="6"/>
  <c r="AK2637" i="6"/>
  <c r="AK2638" i="6"/>
  <c r="AK2639" i="6"/>
  <c r="AK2640" i="6"/>
  <c r="AK2641" i="6"/>
  <c r="AK2642" i="6"/>
  <c r="AK2643" i="6"/>
  <c r="AK2644" i="6"/>
  <c r="AK2645" i="6"/>
  <c r="AK2646" i="6"/>
  <c r="AK2647" i="6"/>
  <c r="AK2648" i="6"/>
  <c r="AK2649" i="6"/>
  <c r="AK2650" i="6"/>
  <c r="AK2651" i="6"/>
  <c r="AK2652" i="6"/>
  <c r="AK2653" i="6"/>
  <c r="AK2654" i="6"/>
  <c r="AK2655" i="6"/>
  <c r="AK2656" i="6"/>
  <c r="AK2657" i="6"/>
  <c r="AK2658" i="6"/>
  <c r="AK2659" i="6"/>
  <c r="AK2660" i="6"/>
  <c r="AK2661" i="6"/>
  <c r="AK2662" i="6"/>
  <c r="AK2663" i="6"/>
  <c r="AK2664" i="6"/>
  <c r="AK2665" i="6"/>
  <c r="AK2666" i="6"/>
  <c r="AK2667" i="6"/>
  <c r="AK2668" i="6"/>
  <c r="AK2669" i="6"/>
  <c r="AK2670" i="6"/>
  <c r="AK2671" i="6"/>
  <c r="AK2672" i="6"/>
  <c r="AK2673" i="6"/>
  <c r="AK2674" i="6"/>
  <c r="AK2675" i="6"/>
  <c r="AK2676" i="6"/>
  <c r="AK2677" i="6"/>
  <c r="AK2678" i="6"/>
  <c r="AK2679" i="6"/>
  <c r="AK2680" i="6"/>
  <c r="AK2681" i="6"/>
  <c r="AK2682" i="6"/>
  <c r="AK2683" i="6"/>
  <c r="AK2684" i="6"/>
  <c r="AK2685" i="6"/>
  <c r="AK2686" i="6"/>
  <c r="AK2687" i="6"/>
  <c r="AK2688" i="6"/>
  <c r="AK2689" i="6"/>
  <c r="AK2690" i="6"/>
  <c r="AK2691" i="6"/>
  <c r="AK2692" i="6"/>
  <c r="AK2693" i="6"/>
  <c r="AK2694" i="6"/>
  <c r="AK2695" i="6"/>
  <c r="AK2696" i="6"/>
  <c r="AK2697" i="6"/>
  <c r="AK2698" i="6"/>
  <c r="AK2699" i="6"/>
  <c r="AK2700" i="6"/>
  <c r="AK2701" i="6"/>
  <c r="AK2702" i="6"/>
  <c r="AK2703" i="6"/>
  <c r="AK2704" i="6"/>
  <c r="AK2705" i="6"/>
  <c r="AK2706" i="6"/>
  <c r="AK2707" i="6"/>
  <c r="AK2708" i="6"/>
  <c r="AK2709" i="6"/>
  <c r="AK2710" i="6"/>
  <c r="AK2711" i="6"/>
  <c r="AK2712" i="6"/>
  <c r="AK2713" i="6"/>
  <c r="AK2714" i="6"/>
  <c r="AK2715" i="6"/>
  <c r="AK2716" i="6"/>
  <c r="AK2717" i="6"/>
  <c r="AK2718" i="6"/>
  <c r="AK2719" i="6"/>
  <c r="AK2720" i="6"/>
  <c r="AK2721" i="6"/>
  <c r="AK2722" i="6"/>
  <c r="AK2723" i="6"/>
  <c r="AK2724" i="6"/>
  <c r="AK2725" i="6"/>
  <c r="AK2726" i="6"/>
  <c r="AK2727" i="6"/>
  <c r="AK2728" i="6"/>
  <c r="AK2729" i="6"/>
  <c r="AK2730" i="6"/>
  <c r="AK2731" i="6"/>
  <c r="AK2732" i="6"/>
  <c r="AK2733" i="6"/>
  <c r="AK2734" i="6"/>
  <c r="AK2735" i="6"/>
  <c r="AK2736" i="6"/>
  <c r="AK2737" i="6"/>
  <c r="AK2738" i="6"/>
  <c r="AK2739" i="6"/>
  <c r="AK2740" i="6"/>
  <c r="AK2741" i="6"/>
  <c r="AK2742" i="6"/>
  <c r="AK2743" i="6"/>
  <c r="AK2744" i="6"/>
  <c r="AK2745" i="6"/>
  <c r="AK2746" i="6"/>
  <c r="AK2747" i="6"/>
  <c r="AK2748" i="6"/>
  <c r="AK2749" i="6"/>
  <c r="AK2750" i="6"/>
  <c r="AK2751" i="6"/>
  <c r="AK2752" i="6"/>
  <c r="AK2753" i="6"/>
  <c r="AK2754" i="6"/>
  <c r="AK2755" i="6"/>
  <c r="AK2756" i="6"/>
  <c r="AK2757" i="6"/>
  <c r="AK2758" i="6"/>
  <c r="AK2759" i="6"/>
  <c r="AK2760" i="6"/>
  <c r="AK2761" i="6"/>
  <c r="AK2762" i="6"/>
  <c r="AK2763" i="6"/>
  <c r="AK2764" i="6"/>
  <c r="AK2765" i="6"/>
  <c r="AK2766" i="6"/>
  <c r="AK2767" i="6"/>
  <c r="AK2768" i="6"/>
  <c r="AK2769" i="6"/>
  <c r="AK2770" i="6"/>
  <c r="AK2771" i="6"/>
  <c r="AK2772" i="6"/>
  <c r="AK2773" i="6"/>
  <c r="AK2774" i="6"/>
  <c r="AK2775" i="6"/>
  <c r="AK2776" i="6"/>
  <c r="AK2777" i="6"/>
  <c r="AK2778" i="6"/>
  <c r="AK2779" i="6"/>
  <c r="AK2780" i="6"/>
  <c r="AK2781" i="6"/>
  <c r="AK2782" i="6"/>
  <c r="AK2783" i="6"/>
  <c r="AK2784" i="6"/>
  <c r="AK2785" i="6"/>
  <c r="AK2786" i="6"/>
  <c r="AK2787" i="6"/>
  <c r="AK2788" i="6"/>
  <c r="AK2789" i="6"/>
  <c r="AK2790" i="6"/>
  <c r="AK2791" i="6"/>
  <c r="AK2792" i="6"/>
  <c r="AK2793" i="6"/>
  <c r="AK2794" i="6"/>
  <c r="AK2795" i="6"/>
  <c r="AK2796" i="6"/>
  <c r="AK2797" i="6"/>
  <c r="AK2798" i="6"/>
  <c r="AK2799" i="6"/>
  <c r="AK2800" i="6"/>
  <c r="AK2801" i="6"/>
  <c r="AK2802" i="6"/>
  <c r="AK2803" i="6"/>
  <c r="AK2804" i="6"/>
  <c r="AK2805" i="6"/>
  <c r="AK2806" i="6"/>
  <c r="AK2807" i="6"/>
  <c r="AK2808" i="6"/>
  <c r="AK2809" i="6"/>
  <c r="AK2810" i="6"/>
  <c r="AK2811" i="6"/>
  <c r="AK2812" i="6"/>
  <c r="AK2813" i="6"/>
  <c r="AK2814" i="6"/>
  <c r="AK2815" i="6"/>
  <c r="AK2816" i="6"/>
  <c r="AK2817" i="6"/>
  <c r="AK2818" i="6"/>
  <c r="AK2819" i="6"/>
  <c r="AK2820" i="6"/>
  <c r="AK2821" i="6"/>
  <c r="AK2822" i="6"/>
  <c r="AK2823" i="6"/>
  <c r="AK2824" i="6"/>
  <c r="AK2825" i="6"/>
  <c r="AK2826" i="6"/>
  <c r="AK2827" i="6"/>
  <c r="AK2828" i="6"/>
  <c r="AK2829" i="6"/>
  <c r="AK2830" i="6"/>
  <c r="AK2831" i="6"/>
  <c r="AK2832" i="6"/>
  <c r="AK2833" i="6"/>
  <c r="AK2834" i="6"/>
  <c r="AK2835" i="6"/>
  <c r="AK2836" i="6"/>
  <c r="AK2837" i="6"/>
  <c r="AK2838" i="6"/>
  <c r="AK2839" i="6"/>
  <c r="AK2840" i="6"/>
  <c r="AK2841" i="6"/>
  <c r="AK2842" i="6"/>
  <c r="AK2843" i="6"/>
  <c r="AK2844" i="6"/>
  <c r="AK2845" i="6"/>
  <c r="AK2846" i="6"/>
  <c r="AK2847" i="6"/>
  <c r="AK2848" i="6"/>
  <c r="AK2849" i="6"/>
  <c r="AK2850" i="6"/>
  <c r="AK2851" i="6"/>
  <c r="AK2852" i="6"/>
  <c r="AK2853" i="6"/>
  <c r="AK2854" i="6"/>
  <c r="AK2855" i="6"/>
  <c r="AK2856" i="6"/>
  <c r="AK2857" i="6"/>
  <c r="AK2858" i="6"/>
  <c r="AK2859" i="6"/>
  <c r="AK2860" i="6"/>
  <c r="AK2861" i="6"/>
  <c r="AK2862" i="6"/>
  <c r="AK2863" i="6"/>
  <c r="AK2864" i="6"/>
  <c r="AK2865" i="6"/>
  <c r="AK2866" i="6"/>
  <c r="AK2867" i="6"/>
  <c r="AK2868" i="6"/>
  <c r="AK2869" i="6"/>
  <c r="AK2870" i="6"/>
  <c r="AK2871" i="6"/>
  <c r="AK2872" i="6"/>
  <c r="AK2873" i="6"/>
  <c r="AK2874" i="6"/>
  <c r="AK2875" i="6"/>
  <c r="AK2876" i="6"/>
  <c r="AK2877" i="6"/>
  <c r="AK2878" i="6"/>
  <c r="AK2879" i="6"/>
  <c r="AK2880" i="6"/>
  <c r="AK2881" i="6"/>
  <c r="AK2882" i="6"/>
  <c r="AK2883" i="6"/>
  <c r="AK2884" i="6"/>
  <c r="AK2885" i="6"/>
  <c r="AK2886" i="6"/>
  <c r="AK2887" i="6"/>
  <c r="AK2888" i="6"/>
  <c r="AK2889" i="6"/>
  <c r="AK2890" i="6"/>
  <c r="AK2891" i="6"/>
  <c r="AK2892" i="6"/>
  <c r="AK2893" i="6"/>
  <c r="AK2894" i="6"/>
  <c r="AK2895" i="6"/>
  <c r="AK2896" i="6"/>
  <c r="AK2897" i="6"/>
  <c r="AK2898" i="6"/>
  <c r="AK2899" i="6"/>
  <c r="AK2900" i="6"/>
  <c r="AK2901" i="6"/>
  <c r="AK2902" i="6"/>
  <c r="AK2903" i="6"/>
  <c r="AK2904" i="6"/>
  <c r="AK2905" i="6"/>
  <c r="AK2906" i="6"/>
  <c r="AK2907" i="6"/>
  <c r="AK2908" i="6"/>
  <c r="AK2909" i="6"/>
  <c r="AK2910" i="6"/>
  <c r="AK2911" i="6"/>
  <c r="AK2912" i="6"/>
  <c r="AK2913" i="6"/>
  <c r="AK2914" i="6"/>
  <c r="AK2915" i="6"/>
  <c r="AK2916" i="6"/>
  <c r="AK2917" i="6"/>
  <c r="AK2918" i="6"/>
  <c r="AK2919" i="6"/>
  <c r="AK2920" i="6"/>
  <c r="AK2921" i="6"/>
  <c r="AK2922" i="6"/>
  <c r="AK2923" i="6"/>
  <c r="AK2924" i="6"/>
  <c r="AK2925" i="6"/>
  <c r="AK2926" i="6"/>
  <c r="AK2927" i="6"/>
  <c r="AK2928" i="6"/>
  <c r="AK2929" i="6"/>
  <c r="AK2930" i="6"/>
  <c r="AK2931" i="6"/>
  <c r="AK2932" i="6"/>
  <c r="AK2933" i="6"/>
  <c r="AK2934" i="6"/>
  <c r="AK2935" i="6"/>
  <c r="AK2936" i="6"/>
  <c r="AK2937" i="6"/>
  <c r="AK2619" i="6"/>
  <c r="AK2583" i="6"/>
  <c r="AK2584" i="6"/>
  <c r="AK2585" i="6"/>
  <c r="AK2586" i="6"/>
  <c r="AK2587" i="6"/>
  <c r="AK2588" i="6"/>
  <c r="AK2589" i="6"/>
  <c r="AK2590" i="6"/>
  <c r="AK2591" i="6"/>
  <c r="AK2592" i="6"/>
  <c r="AK2593" i="6"/>
  <c r="AK2594" i="6"/>
  <c r="AK2595" i="6"/>
  <c r="AK2596" i="6"/>
  <c r="AK2597" i="6"/>
  <c r="AK2598" i="6"/>
  <c r="AK2599" i="6"/>
  <c r="AK2600" i="6"/>
  <c r="AK2601" i="6"/>
  <c r="AK2602" i="6"/>
  <c r="AK2603" i="6"/>
  <c r="AK2604" i="6"/>
  <c r="AK2605" i="6"/>
  <c r="AK2606" i="6"/>
  <c r="AK2607" i="6"/>
  <c r="AK2608" i="6"/>
  <c r="AK2609" i="6"/>
  <c r="AK2610" i="6"/>
  <c r="AK2611" i="6"/>
  <c r="AK2612" i="6"/>
  <c r="AK2613" i="6"/>
  <c r="AK2614" i="6"/>
  <c r="AK2615" i="6"/>
  <c r="AK2582" i="6"/>
  <c r="AK2567" i="6"/>
  <c r="AK2568" i="6"/>
  <c r="AK2569" i="6"/>
  <c r="AK2570" i="6"/>
  <c r="AK2571" i="6"/>
  <c r="AK2572" i="6"/>
  <c r="AK2573" i="6"/>
  <c r="AK2574" i="6"/>
  <c r="AK2575" i="6"/>
  <c r="AK2576" i="6"/>
  <c r="AK2577" i="6"/>
  <c r="AK2578" i="6"/>
  <c r="AK2566" i="6"/>
  <c r="AK2555" i="6"/>
  <c r="AK2556" i="6"/>
  <c r="AK2557" i="6"/>
  <c r="AK2558" i="6"/>
  <c r="AK2559" i="6"/>
  <c r="AK2560" i="6"/>
  <c r="AK2561" i="6"/>
  <c r="AK2562" i="6"/>
  <c r="AK2554" i="6"/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N2789" i="6"/>
  <c r="F2789" i="6"/>
  <c r="N2050" i="6"/>
  <c r="F2050" i="6"/>
  <c r="N2040" i="6"/>
  <c r="F2040" i="6"/>
  <c r="N2030" i="6"/>
  <c r="F2030" i="6"/>
  <c r="F1859" i="6"/>
  <c r="F1775" i="6"/>
  <c r="AU1637" i="6"/>
  <c r="N1637" i="6"/>
  <c r="F1637" i="6"/>
  <c r="F1592" i="6"/>
  <c r="AU1572" i="6"/>
  <c r="F1572" i="6"/>
  <c r="N1561" i="6"/>
  <c r="F1561" i="6"/>
  <c r="F1181" i="6"/>
  <c r="F1053" i="6"/>
  <c r="F1050" i="6"/>
  <c r="N208" i="6"/>
  <c r="F208" i="6"/>
  <c r="F84" i="6"/>
  <c r="F40" i="6"/>
  <c r="N31" i="6"/>
  <c r="F31" i="6"/>
  <c r="N22" i="6"/>
  <c r="F22" i="6"/>
  <c r="N13" i="6"/>
  <c r="F13" i="6"/>
  <c r="N4" i="6"/>
  <c r="F4" i="6"/>
  <c r="A116" i="6" l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17" i="6"/>
  <c r="AU1494" i="6"/>
  <c r="AU1980" i="6"/>
  <c r="AU2521" i="6"/>
  <c r="AU2487" i="6"/>
  <c r="AU2453" i="6"/>
  <c r="AU2416" i="6"/>
  <c r="AU2413" i="6"/>
  <c r="AU2388" i="6"/>
  <c r="AU2383" i="6"/>
  <c r="AU2352" i="6"/>
  <c r="AU2304" i="6"/>
  <c r="AU1912" i="6"/>
  <c r="AU1670" i="6"/>
  <c r="AU2067" i="6"/>
  <c r="AU2271" i="6"/>
  <c r="AU2244" i="6"/>
  <c r="AU2213" i="6"/>
  <c r="AU2180" i="6"/>
  <c r="AU2181" i="6"/>
  <c r="AU2171" i="6"/>
  <c r="AU2161" i="6"/>
  <c r="AU2152" i="6"/>
  <c r="AU2116" i="6"/>
  <c r="AU2111" i="6"/>
  <c r="AU2106" i="6"/>
  <c r="AU2101" i="6"/>
  <c r="AU2096" i="6"/>
  <c r="AU2060" i="6"/>
  <c r="AU2050" i="6"/>
  <c r="AU2040" i="6"/>
  <c r="AU2030" i="6"/>
  <c r="AU2020" i="6"/>
  <c r="AU1999" i="6"/>
  <c r="AU1960" i="6"/>
  <c r="AU1944" i="6"/>
  <c r="AU1929" i="6"/>
  <c r="AU1891" i="6"/>
  <c r="AU1859" i="6"/>
  <c r="AU1843" i="6"/>
  <c r="AU1819" i="6"/>
  <c r="AU1775" i="6"/>
  <c r="AU1738" i="6"/>
  <c r="AU1726" i="6"/>
  <c r="AU1706" i="6"/>
  <c r="AU1700" i="6"/>
  <c r="AU1693" i="6"/>
  <c r="AU1688" i="6"/>
  <c r="AU1682" i="6"/>
  <c r="AU1676" i="6"/>
  <c r="AU1694" i="6"/>
  <c r="AU1592" i="6"/>
  <c r="AU1574" i="6"/>
  <c r="AU1561" i="6"/>
  <c r="AU1532" i="6"/>
  <c r="AU1464" i="6"/>
  <c r="AU710" i="6"/>
  <c r="AU1435" i="6"/>
  <c r="AU1432" i="6"/>
  <c r="AU1423" i="6"/>
  <c r="AU1403" i="6"/>
  <c r="AU1389" i="6"/>
  <c r="AU1376" i="6"/>
  <c r="AU1358" i="6"/>
  <c r="AU1353" i="6"/>
  <c r="AU1348" i="6"/>
  <c r="AU1336" i="6"/>
  <c r="AU1318" i="6"/>
  <c r="AU1307" i="6"/>
  <c r="AU1282" i="6"/>
  <c r="AU1248" i="6"/>
  <c r="AU1215" i="6"/>
  <c r="AU1184" i="6"/>
  <c r="AU1181" i="6"/>
  <c r="AU1169" i="6"/>
  <c r="AU1140" i="6"/>
  <c r="AU1128" i="6"/>
  <c r="AU1116" i="6"/>
  <c r="AU1107" i="6"/>
  <c r="AU1100" i="6"/>
  <c r="AU1087" i="6"/>
  <c r="AU1053" i="6"/>
  <c r="AU1050" i="6"/>
  <c r="AU1037" i="6"/>
  <c r="AU1004" i="6"/>
  <c r="AU969" i="6"/>
  <c r="AU952" i="6"/>
  <c r="AU942" i="6"/>
  <c r="AU933" i="6"/>
  <c r="AU905" i="6"/>
  <c r="AU875" i="6"/>
  <c r="AU841" i="6"/>
  <c r="AU805" i="6"/>
  <c r="AU797" i="6"/>
  <c r="AU788" i="6"/>
  <c r="AU781" i="6"/>
  <c r="AU773" i="6"/>
  <c r="AU749" i="6"/>
  <c r="AU713" i="6"/>
  <c r="AU686" i="6"/>
  <c r="AU631" i="6"/>
  <c r="AU628" i="6"/>
  <c r="AU615" i="6"/>
  <c r="AU608" i="6"/>
  <c r="AU588" i="6"/>
  <c r="AU545" i="6"/>
  <c r="AU496" i="6"/>
  <c r="AU436" i="6"/>
  <c r="AU423" i="6"/>
  <c r="AU409" i="6"/>
  <c r="AU396" i="6"/>
  <c r="AU376" i="6"/>
  <c r="AU356" i="6"/>
  <c r="AU336" i="6"/>
  <c r="AU306" i="6"/>
  <c r="AU255" i="6"/>
  <c r="AU208" i="6"/>
  <c r="AU114" i="6"/>
  <c r="AU84" i="6"/>
  <c r="AU40" i="6"/>
  <c r="AU31" i="6"/>
  <c r="AU22" i="6"/>
  <c r="AU13" i="6"/>
  <c r="AU4" i="6"/>
  <c r="A147" i="6" l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48" i="6"/>
  <c r="N2051" i="6"/>
  <c r="F2051" i="6"/>
  <c r="N2041" i="6"/>
  <c r="F2041" i="6"/>
  <c r="N2031" i="6"/>
  <c r="F2031" i="6"/>
  <c r="F1860" i="6"/>
  <c r="F1776" i="6"/>
  <c r="N1638" i="6"/>
  <c r="F1638" i="6"/>
  <c r="F1593" i="6"/>
  <c r="F1573" i="6"/>
  <c r="N1562" i="6"/>
  <c r="F1562" i="6"/>
  <c r="F1182" i="6"/>
  <c r="F1054" i="6"/>
  <c r="F1051" i="6"/>
  <c r="A177" i="6" l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2027" i="6" s="1"/>
  <c r="A2028" i="6" s="1"/>
  <c r="A2029" i="6" s="1"/>
  <c r="A2030" i="6" s="1"/>
  <c r="A2031" i="6" s="1"/>
  <c r="A2032" i="6" s="1"/>
  <c r="A2033" i="6" s="1"/>
  <c r="A2034" i="6" s="1"/>
  <c r="A2035" i="6" s="1"/>
  <c r="A2036" i="6" s="1"/>
  <c r="A2037" i="6" s="1"/>
  <c r="A2038" i="6" s="1"/>
  <c r="A2039" i="6" s="1"/>
  <c r="A2040" i="6" s="1"/>
  <c r="A2041" i="6" s="1"/>
  <c r="A2042" i="6" s="1"/>
  <c r="A2043" i="6" s="1"/>
  <c r="A2044" i="6" s="1"/>
  <c r="A2045" i="6" s="1"/>
  <c r="A2046" i="6" s="1"/>
  <c r="A2047" i="6" s="1"/>
  <c r="A2048" i="6" s="1"/>
  <c r="A2049" i="6" s="1"/>
  <c r="A2050" i="6" s="1"/>
  <c r="A2051" i="6" s="1"/>
  <c r="A2052" i="6" s="1"/>
  <c r="A2053" i="6" s="1"/>
  <c r="A2054" i="6" s="1"/>
  <c r="A2055" i="6" s="1"/>
  <c r="A2056" i="6" s="1"/>
  <c r="A2057" i="6" s="1"/>
  <c r="A2058" i="6" s="1"/>
  <c r="A2059" i="6" s="1"/>
  <c r="A2060" i="6" s="1"/>
  <c r="A2061" i="6" s="1"/>
  <c r="A2062" i="6" s="1"/>
  <c r="A2063" i="6" s="1"/>
  <c r="A2064" i="6" s="1"/>
  <c r="A2065" i="6" s="1"/>
  <c r="A2066" i="6" s="1"/>
  <c r="A2067" i="6" s="1"/>
  <c r="A2068" i="6" s="1"/>
  <c r="A2069" i="6" s="1"/>
  <c r="A2070" i="6" s="1"/>
  <c r="A2071" i="6" s="1"/>
  <c r="A2072" i="6" s="1"/>
  <c r="A2073" i="6" s="1"/>
  <c r="A2074" i="6" s="1"/>
  <c r="A2075" i="6" s="1"/>
  <c r="A2076" i="6" s="1"/>
  <c r="A2077" i="6" s="1"/>
  <c r="A2078" i="6" s="1"/>
  <c r="A2079" i="6" s="1"/>
  <c r="A2080" i="6" s="1"/>
  <c r="A2081" i="6" s="1"/>
  <c r="A2082" i="6" s="1"/>
  <c r="A2083" i="6" s="1"/>
  <c r="A2084" i="6" s="1"/>
  <c r="A2085" i="6" s="1"/>
  <c r="A2086" i="6" s="1"/>
  <c r="A2087" i="6" s="1"/>
  <c r="A2088" i="6" s="1"/>
  <c r="A2089" i="6" s="1"/>
  <c r="A2090" i="6" s="1"/>
  <c r="A2091" i="6" s="1"/>
  <c r="A2092" i="6" s="1"/>
  <c r="A2093" i="6" s="1"/>
  <c r="A2094" i="6" s="1"/>
  <c r="A2095" i="6" s="1"/>
  <c r="A2096" i="6" s="1"/>
  <c r="A2097" i="6" s="1"/>
  <c r="A2098" i="6" s="1"/>
  <c r="A2099" i="6" s="1"/>
  <c r="A2100" i="6" s="1"/>
  <c r="A2101" i="6" s="1"/>
  <c r="A2102" i="6" s="1"/>
  <c r="A2103" i="6" s="1"/>
  <c r="A2104" i="6" s="1"/>
  <c r="A2105" i="6" s="1"/>
  <c r="A2106" i="6" s="1"/>
  <c r="A2107" i="6" s="1"/>
  <c r="A2108" i="6" s="1"/>
  <c r="A2109" i="6" s="1"/>
  <c r="A2110" i="6" s="1"/>
  <c r="A2111" i="6" s="1"/>
  <c r="A2112" i="6" s="1"/>
  <c r="A2113" i="6" s="1"/>
  <c r="A2114" i="6" s="1"/>
  <c r="A2115" i="6" s="1"/>
  <c r="A2116" i="6" s="1"/>
  <c r="A2117" i="6" s="1"/>
  <c r="A2118" i="6" s="1"/>
  <c r="A2119" i="6" s="1"/>
  <c r="A2120" i="6" s="1"/>
  <c r="A2121" i="6" s="1"/>
  <c r="A2122" i="6" s="1"/>
  <c r="A2123" i="6" s="1"/>
  <c r="A2124" i="6" s="1"/>
  <c r="A2125" i="6" s="1"/>
  <c r="A2126" i="6" s="1"/>
  <c r="A2127" i="6" s="1"/>
  <c r="A2128" i="6" s="1"/>
  <c r="A2129" i="6" s="1"/>
  <c r="A2130" i="6" s="1"/>
  <c r="A2131" i="6" s="1"/>
  <c r="A2132" i="6" s="1"/>
  <c r="A2133" i="6" s="1"/>
  <c r="A2134" i="6" s="1"/>
  <c r="A2135" i="6" s="1"/>
  <c r="A2136" i="6" s="1"/>
  <c r="A2137" i="6" s="1"/>
  <c r="A2138" i="6" s="1"/>
  <c r="A2139" i="6" s="1"/>
  <c r="A2140" i="6" s="1"/>
  <c r="A2141" i="6" s="1"/>
  <c r="A2142" i="6" s="1"/>
  <c r="A2143" i="6" s="1"/>
  <c r="A2144" i="6" s="1"/>
  <c r="A2145" i="6" s="1"/>
  <c r="A2146" i="6" s="1"/>
  <c r="A2147" i="6" s="1"/>
  <c r="A2148" i="6" s="1"/>
  <c r="A2149" i="6" s="1"/>
  <c r="A2150" i="6" s="1"/>
  <c r="A2151" i="6" s="1"/>
  <c r="A2152" i="6" s="1"/>
  <c r="A2153" i="6" s="1"/>
  <c r="A2154" i="6" s="1"/>
  <c r="A2155" i="6" s="1"/>
  <c r="A2156" i="6" s="1"/>
  <c r="A2157" i="6" s="1"/>
  <c r="A2158" i="6" s="1"/>
  <c r="A2159" i="6" s="1"/>
  <c r="A2160" i="6" s="1"/>
  <c r="A2161" i="6" s="1"/>
  <c r="A2162" i="6" s="1"/>
  <c r="A2163" i="6" s="1"/>
  <c r="A2164" i="6" s="1"/>
  <c r="A2165" i="6" s="1"/>
  <c r="A2166" i="6" s="1"/>
  <c r="A2167" i="6" s="1"/>
  <c r="A2168" i="6" s="1"/>
  <c r="A2169" i="6" s="1"/>
  <c r="A2170" i="6" s="1"/>
  <c r="A2171" i="6" s="1"/>
  <c r="A2172" i="6" s="1"/>
  <c r="A2173" i="6" s="1"/>
  <c r="A2174" i="6" s="1"/>
  <c r="A2175" i="6" s="1"/>
  <c r="A2176" i="6" s="1"/>
  <c r="A2177" i="6" s="1"/>
  <c r="A2178" i="6" s="1"/>
  <c r="A2179" i="6" s="1"/>
  <c r="A2180" i="6" s="1"/>
  <c r="A2181" i="6" s="1"/>
  <c r="A2182" i="6" s="1"/>
  <c r="A2183" i="6" s="1"/>
  <c r="A2184" i="6" s="1"/>
  <c r="A2185" i="6" s="1"/>
  <c r="A2186" i="6" s="1"/>
  <c r="A2187" i="6" s="1"/>
  <c r="A2188" i="6" s="1"/>
  <c r="A2189" i="6" s="1"/>
  <c r="A2190" i="6" s="1"/>
  <c r="A2191" i="6" s="1"/>
  <c r="A2192" i="6" s="1"/>
  <c r="A2193" i="6" s="1"/>
  <c r="A2194" i="6" s="1"/>
  <c r="A2195" i="6" s="1"/>
  <c r="A2196" i="6" s="1"/>
  <c r="A2197" i="6" s="1"/>
  <c r="A2198" i="6" s="1"/>
  <c r="A2199" i="6" s="1"/>
  <c r="A2200" i="6" s="1"/>
  <c r="A2201" i="6" s="1"/>
  <c r="A2202" i="6" s="1"/>
  <c r="A2203" i="6" s="1"/>
  <c r="A2204" i="6" s="1"/>
  <c r="A2205" i="6" s="1"/>
  <c r="A2206" i="6" s="1"/>
  <c r="A2207" i="6" s="1"/>
  <c r="A2208" i="6" s="1"/>
  <c r="A2209" i="6" s="1"/>
  <c r="A2210" i="6" s="1"/>
  <c r="A2211" i="6" s="1"/>
  <c r="A2212" i="6" s="1"/>
  <c r="A2213" i="6" s="1"/>
  <c r="A2214" i="6" s="1"/>
  <c r="A2215" i="6" s="1"/>
  <c r="A2216" i="6" s="1"/>
  <c r="A2217" i="6" s="1"/>
  <c r="A2218" i="6" s="1"/>
  <c r="A2219" i="6" s="1"/>
  <c r="A2220" i="6" s="1"/>
  <c r="A2221" i="6" s="1"/>
  <c r="A2222" i="6" s="1"/>
  <c r="A2223" i="6" s="1"/>
  <c r="A2224" i="6" s="1"/>
  <c r="A2225" i="6" s="1"/>
  <c r="A2226" i="6" s="1"/>
  <c r="A2227" i="6" s="1"/>
  <c r="A2228" i="6" s="1"/>
  <c r="A2229" i="6" s="1"/>
  <c r="A2230" i="6" s="1"/>
  <c r="A2231" i="6" s="1"/>
  <c r="A2232" i="6" s="1"/>
  <c r="A2233" i="6" s="1"/>
  <c r="A2234" i="6" s="1"/>
  <c r="A2235" i="6" s="1"/>
  <c r="A2236" i="6" s="1"/>
  <c r="A2237" i="6" s="1"/>
  <c r="A2238" i="6" s="1"/>
  <c r="A2239" i="6" s="1"/>
  <c r="A2240" i="6" s="1"/>
  <c r="A2241" i="6" s="1"/>
  <c r="A2242" i="6" s="1"/>
  <c r="A2243" i="6" s="1"/>
  <c r="A2244" i="6" s="1"/>
  <c r="A2245" i="6" s="1"/>
  <c r="A2246" i="6" s="1"/>
  <c r="A2247" i="6" s="1"/>
  <c r="A2248" i="6" s="1"/>
  <c r="A2249" i="6" s="1"/>
  <c r="A2250" i="6" s="1"/>
  <c r="A2251" i="6" s="1"/>
  <c r="A2252" i="6" s="1"/>
  <c r="A2253" i="6" s="1"/>
  <c r="A2254" i="6" s="1"/>
  <c r="A2255" i="6" s="1"/>
  <c r="A2256" i="6" s="1"/>
  <c r="A2257" i="6" s="1"/>
  <c r="A2258" i="6" s="1"/>
  <c r="A2259" i="6" s="1"/>
  <c r="A2260" i="6" s="1"/>
  <c r="A2261" i="6" s="1"/>
  <c r="A2262" i="6" s="1"/>
  <c r="A2263" i="6" s="1"/>
  <c r="A2264" i="6" s="1"/>
  <c r="A2265" i="6" s="1"/>
  <c r="A2266" i="6" s="1"/>
  <c r="A2267" i="6" s="1"/>
  <c r="A2268" i="6" s="1"/>
  <c r="A2269" i="6" s="1"/>
  <c r="A2270" i="6" s="1"/>
  <c r="A2271" i="6" s="1"/>
  <c r="A2272" i="6" s="1"/>
  <c r="A2273" i="6" s="1"/>
  <c r="A2274" i="6" s="1"/>
  <c r="A2275" i="6" s="1"/>
  <c r="A2276" i="6" s="1"/>
  <c r="A2277" i="6" s="1"/>
  <c r="A2278" i="6" s="1"/>
  <c r="A2279" i="6" s="1"/>
  <c r="A2280" i="6" s="1"/>
  <c r="A2281" i="6" s="1"/>
  <c r="A2282" i="6" s="1"/>
  <c r="A2283" i="6" s="1"/>
  <c r="A2284" i="6" s="1"/>
  <c r="A2285" i="6" s="1"/>
  <c r="A2286" i="6" s="1"/>
  <c r="A2287" i="6" s="1"/>
  <c r="A2288" i="6" s="1"/>
  <c r="A2289" i="6" s="1"/>
  <c r="A2290" i="6" s="1"/>
  <c r="A2291" i="6" s="1"/>
  <c r="A2292" i="6" s="1"/>
  <c r="A2293" i="6" s="1"/>
  <c r="A2294" i="6" s="1"/>
  <c r="A2295" i="6" s="1"/>
  <c r="A2296" i="6" s="1"/>
  <c r="A2297" i="6" s="1"/>
  <c r="A2298" i="6" s="1"/>
  <c r="A2299" i="6" s="1"/>
  <c r="A2300" i="6" s="1"/>
  <c r="A2301" i="6" s="1"/>
  <c r="A2302" i="6" s="1"/>
  <c r="A2303" i="6" s="1"/>
  <c r="A2304" i="6" s="1"/>
  <c r="A2305" i="6" s="1"/>
  <c r="A2306" i="6" s="1"/>
  <c r="A2307" i="6" s="1"/>
  <c r="A2308" i="6" s="1"/>
  <c r="A2309" i="6" s="1"/>
  <c r="A2310" i="6" s="1"/>
  <c r="A2311" i="6" s="1"/>
  <c r="A2312" i="6" s="1"/>
  <c r="A2313" i="6" s="1"/>
  <c r="A2314" i="6" s="1"/>
  <c r="A2315" i="6" s="1"/>
  <c r="A2316" i="6" s="1"/>
  <c r="A2317" i="6" s="1"/>
  <c r="A2318" i="6" s="1"/>
  <c r="A2319" i="6" s="1"/>
  <c r="A2320" i="6" s="1"/>
  <c r="A2321" i="6" s="1"/>
  <c r="A2322" i="6" s="1"/>
  <c r="A2323" i="6" s="1"/>
  <c r="A2324" i="6" s="1"/>
  <c r="A2325" i="6" s="1"/>
  <c r="A2326" i="6" s="1"/>
  <c r="A2327" i="6" s="1"/>
  <c r="A2328" i="6" s="1"/>
  <c r="A2329" i="6" s="1"/>
  <c r="A2330" i="6" s="1"/>
  <c r="A2331" i="6" s="1"/>
  <c r="A2332" i="6" s="1"/>
  <c r="A2333" i="6" s="1"/>
  <c r="A2334" i="6" s="1"/>
  <c r="A2335" i="6" s="1"/>
  <c r="A2336" i="6" s="1"/>
  <c r="A2337" i="6" s="1"/>
  <c r="A2338" i="6" s="1"/>
  <c r="A2339" i="6" s="1"/>
  <c r="A2340" i="6" s="1"/>
  <c r="A2341" i="6" s="1"/>
  <c r="A2342" i="6" s="1"/>
  <c r="A2343" i="6" s="1"/>
  <c r="A2344" i="6" s="1"/>
  <c r="A2345" i="6" s="1"/>
  <c r="A2346" i="6" s="1"/>
  <c r="A2347" i="6" s="1"/>
  <c r="A2348" i="6" s="1"/>
  <c r="A2349" i="6" s="1"/>
  <c r="A2350" i="6" s="1"/>
  <c r="A2351" i="6" s="1"/>
  <c r="A2352" i="6" s="1"/>
  <c r="A2353" i="6" s="1"/>
  <c r="A2354" i="6" s="1"/>
  <c r="A2355" i="6" s="1"/>
  <c r="A2356" i="6" s="1"/>
  <c r="A2357" i="6" s="1"/>
  <c r="A2358" i="6" s="1"/>
  <c r="A2359" i="6" s="1"/>
  <c r="A2360" i="6" s="1"/>
  <c r="A2361" i="6" s="1"/>
  <c r="A2362" i="6" s="1"/>
  <c r="A2363" i="6" s="1"/>
  <c r="A2364" i="6" s="1"/>
  <c r="A2365" i="6" s="1"/>
  <c r="A2366" i="6" s="1"/>
  <c r="A2367" i="6" s="1"/>
  <c r="A2368" i="6" s="1"/>
  <c r="A2369" i="6" s="1"/>
  <c r="A2370" i="6" s="1"/>
  <c r="A2371" i="6" s="1"/>
  <c r="A2372" i="6" s="1"/>
  <c r="A2373" i="6" s="1"/>
  <c r="A2374" i="6" s="1"/>
  <c r="A2375" i="6" s="1"/>
  <c r="A2376" i="6" s="1"/>
  <c r="A2377" i="6" s="1"/>
  <c r="A2378" i="6" s="1"/>
  <c r="A2379" i="6" s="1"/>
  <c r="A2380" i="6" s="1"/>
  <c r="A2381" i="6" s="1"/>
  <c r="A2382" i="6" s="1"/>
  <c r="A2383" i="6" s="1"/>
  <c r="A2384" i="6" s="1"/>
  <c r="A2385" i="6" s="1"/>
  <c r="A2386" i="6" s="1"/>
  <c r="A2387" i="6" s="1"/>
  <c r="A2388" i="6" s="1"/>
  <c r="A2389" i="6" s="1"/>
  <c r="A2390" i="6" s="1"/>
  <c r="A2391" i="6" s="1"/>
  <c r="A2392" i="6" s="1"/>
  <c r="A2393" i="6" s="1"/>
  <c r="A2394" i="6" s="1"/>
  <c r="A2395" i="6" s="1"/>
  <c r="A2396" i="6" s="1"/>
  <c r="A2397" i="6" s="1"/>
  <c r="A2398" i="6" s="1"/>
  <c r="A2399" i="6" s="1"/>
  <c r="A2400" i="6" s="1"/>
  <c r="A2401" i="6" s="1"/>
  <c r="A2402" i="6" s="1"/>
  <c r="A2403" i="6" s="1"/>
  <c r="A2404" i="6" s="1"/>
  <c r="A2405" i="6" s="1"/>
  <c r="A2406" i="6" s="1"/>
  <c r="A2407" i="6" s="1"/>
  <c r="A2408" i="6" s="1"/>
  <c r="A2409" i="6" s="1"/>
  <c r="A2410" i="6" s="1"/>
  <c r="A2411" i="6" s="1"/>
  <c r="A2412" i="6" s="1"/>
  <c r="A2413" i="6" s="1"/>
  <c r="A2414" i="6" s="1"/>
  <c r="A2415" i="6" s="1"/>
  <c r="A2416" i="6" s="1"/>
  <c r="A2417" i="6" s="1"/>
  <c r="A2418" i="6" s="1"/>
  <c r="A2419" i="6" s="1"/>
  <c r="A2420" i="6" s="1"/>
  <c r="A2421" i="6" s="1"/>
  <c r="A2422" i="6" s="1"/>
  <c r="A2423" i="6" s="1"/>
  <c r="A2424" i="6" s="1"/>
  <c r="A2425" i="6" s="1"/>
  <c r="A2426" i="6" s="1"/>
  <c r="A2427" i="6" s="1"/>
  <c r="A2428" i="6" s="1"/>
  <c r="A2429" i="6" s="1"/>
  <c r="A2430" i="6" s="1"/>
  <c r="A2431" i="6" s="1"/>
  <c r="A2432" i="6" s="1"/>
  <c r="A2433" i="6" s="1"/>
  <c r="A2434" i="6" s="1"/>
  <c r="A2435" i="6" s="1"/>
  <c r="A2436" i="6" s="1"/>
  <c r="A2437" i="6" s="1"/>
  <c r="A2438" i="6" s="1"/>
  <c r="A2439" i="6" s="1"/>
  <c r="A2440" i="6" s="1"/>
  <c r="A2441" i="6" s="1"/>
  <c r="A2442" i="6" s="1"/>
  <c r="A2443" i="6" s="1"/>
  <c r="A2444" i="6" s="1"/>
  <c r="A2445" i="6" s="1"/>
  <c r="A2446" i="6" s="1"/>
  <c r="A2447" i="6" s="1"/>
  <c r="A2448" i="6" s="1"/>
  <c r="A2449" i="6" s="1"/>
  <c r="A2450" i="6" s="1"/>
  <c r="A2451" i="6" s="1"/>
  <c r="A2452" i="6" s="1"/>
  <c r="A2453" i="6" s="1"/>
  <c r="A2454" i="6" s="1"/>
  <c r="A2455" i="6" s="1"/>
  <c r="A2456" i="6" s="1"/>
  <c r="A2457" i="6" s="1"/>
  <c r="A2458" i="6" s="1"/>
  <c r="A2459" i="6" s="1"/>
  <c r="A2460" i="6" s="1"/>
  <c r="A2461" i="6" s="1"/>
  <c r="A2462" i="6" s="1"/>
  <c r="A2463" i="6" s="1"/>
  <c r="A2464" i="6" s="1"/>
  <c r="A2465" i="6" s="1"/>
  <c r="A2466" i="6" s="1"/>
  <c r="A2467" i="6" s="1"/>
  <c r="A2468" i="6" s="1"/>
  <c r="A2469" i="6" s="1"/>
  <c r="A2470" i="6" s="1"/>
  <c r="A2471" i="6" s="1"/>
  <c r="A2472" i="6" s="1"/>
  <c r="A2473" i="6" s="1"/>
  <c r="A2474" i="6" s="1"/>
  <c r="A2475" i="6" s="1"/>
  <c r="A2476" i="6" s="1"/>
  <c r="A2477" i="6" s="1"/>
  <c r="A2478" i="6" s="1"/>
  <c r="A2479" i="6" s="1"/>
  <c r="A2480" i="6" s="1"/>
  <c r="A2481" i="6" s="1"/>
  <c r="A2482" i="6" s="1"/>
  <c r="A2483" i="6" s="1"/>
  <c r="A2484" i="6" s="1"/>
  <c r="A2485" i="6" s="1"/>
  <c r="A2486" i="6" s="1"/>
  <c r="A2487" i="6" s="1"/>
  <c r="A2488" i="6" s="1"/>
  <c r="A2489" i="6" s="1"/>
  <c r="A2490" i="6" s="1"/>
  <c r="A2491" i="6" s="1"/>
  <c r="A2492" i="6" s="1"/>
  <c r="A2493" i="6" s="1"/>
  <c r="A2494" i="6" s="1"/>
  <c r="A2495" i="6" s="1"/>
  <c r="A2496" i="6" s="1"/>
  <c r="A2497" i="6" s="1"/>
  <c r="A2498" i="6" s="1"/>
  <c r="A2499" i="6" s="1"/>
  <c r="A2500" i="6" s="1"/>
  <c r="A2501" i="6" s="1"/>
  <c r="A2502" i="6" s="1"/>
  <c r="A2503" i="6" s="1"/>
  <c r="A2504" i="6" s="1"/>
  <c r="A2505" i="6" s="1"/>
  <c r="A2506" i="6" s="1"/>
  <c r="A2507" i="6" s="1"/>
  <c r="A2508" i="6" s="1"/>
  <c r="A2509" i="6" s="1"/>
  <c r="A2510" i="6" s="1"/>
  <c r="A2511" i="6" s="1"/>
  <c r="A2512" i="6" s="1"/>
  <c r="A2513" i="6" s="1"/>
  <c r="A2514" i="6" s="1"/>
  <c r="A2515" i="6" s="1"/>
  <c r="A2516" i="6" s="1"/>
  <c r="A2517" i="6" s="1"/>
  <c r="A2518" i="6" s="1"/>
  <c r="A2519" i="6" s="1"/>
  <c r="A2520" i="6" s="1"/>
  <c r="A2521" i="6" s="1"/>
  <c r="A2522" i="6" s="1"/>
  <c r="A2523" i="6" s="1"/>
  <c r="A2524" i="6" s="1"/>
  <c r="A2525" i="6" s="1"/>
  <c r="A2526" i="6" s="1"/>
  <c r="A2527" i="6" s="1"/>
  <c r="A2528" i="6" s="1"/>
  <c r="A2529" i="6" s="1"/>
  <c r="A2530" i="6" s="1"/>
  <c r="A2531" i="6" s="1"/>
  <c r="A2532" i="6" s="1"/>
  <c r="A2533" i="6" s="1"/>
  <c r="A2534" i="6" s="1"/>
  <c r="A2535" i="6" s="1"/>
  <c r="A2536" i="6" s="1"/>
  <c r="A2537" i="6" s="1"/>
  <c r="A2538" i="6" s="1"/>
  <c r="A2539" i="6" s="1"/>
  <c r="A2540" i="6" s="1"/>
  <c r="A2541" i="6" s="1"/>
  <c r="A2542" i="6" s="1"/>
  <c r="A2543" i="6" s="1"/>
  <c r="A2544" i="6" s="1"/>
  <c r="A2545" i="6" s="1"/>
  <c r="A2546" i="6" s="1"/>
  <c r="A2547" i="6" s="1"/>
  <c r="A2548" i="6" s="1"/>
  <c r="A2549" i="6" s="1"/>
  <c r="A2550" i="6" s="1"/>
  <c r="A178" i="6"/>
  <c r="AU2514" i="6"/>
  <c r="AU2498" i="6"/>
  <c r="AU2518" i="6"/>
  <c r="AU2491" i="6"/>
  <c r="AU2515" i="6"/>
  <c r="AU2507" i="6"/>
  <c r="AU2499" i="6"/>
  <c r="AU2510" i="6"/>
  <c r="AU2502" i="6"/>
  <c r="AU2494" i="6"/>
  <c r="AU2501" i="6"/>
  <c r="AU2519" i="6"/>
  <c r="AU2511" i="6"/>
  <c r="AU2503" i="6"/>
  <c r="AU2495" i="6"/>
  <c r="AU2520" i="6"/>
  <c r="AU2512" i="6"/>
  <c r="AU2504" i="6"/>
  <c r="AU2496" i="6"/>
  <c r="AU2488" i="6"/>
  <c r="AU2513" i="6"/>
  <c r="AU2505" i="6"/>
  <c r="AU2497" i="6"/>
  <c r="AU2489" i="6"/>
  <c r="AU2500" i="6"/>
  <c r="AU2517" i="6"/>
  <c r="AU2493" i="6"/>
  <c r="AU2506" i="6"/>
  <c r="AU2490" i="6"/>
  <c r="AU2516" i="6"/>
  <c r="AU2492" i="6"/>
  <c r="AU2509" i="6"/>
  <c r="AU2508" i="6"/>
  <c r="AU1669" i="6"/>
  <c r="AU1668" i="6"/>
  <c r="AU1667" i="6"/>
  <c r="AU1666" i="6"/>
  <c r="AU1665" i="6"/>
  <c r="AU1664" i="6"/>
  <c r="AU1663" i="6"/>
  <c r="AU1662" i="6"/>
  <c r="AU1661" i="6"/>
  <c r="AU1660" i="6"/>
  <c r="AU1659" i="6"/>
  <c r="AU1658" i="6"/>
  <c r="AU1657" i="6"/>
  <c r="AU1656" i="6"/>
  <c r="AU1655" i="6"/>
  <c r="AU1654" i="6"/>
  <c r="AU1653" i="6"/>
  <c r="AU1652" i="6"/>
  <c r="AU1651" i="6"/>
  <c r="AU1650" i="6"/>
  <c r="AU1649" i="6"/>
  <c r="AU1648" i="6"/>
  <c r="AU1647" i="6"/>
  <c r="AU1646" i="6"/>
  <c r="AU1645" i="6"/>
  <c r="AU1644" i="6"/>
  <c r="AU1643" i="6"/>
  <c r="AU1642" i="6"/>
  <c r="AU1641" i="6"/>
  <c r="AU1640" i="6"/>
  <c r="AU1639" i="6"/>
  <c r="AU1638" i="6"/>
  <c r="N2066" i="6"/>
  <c r="F2066" i="6"/>
  <c r="N2065" i="6"/>
  <c r="F2065" i="6"/>
  <c r="N2064" i="6"/>
  <c r="F2064" i="6"/>
  <c r="AP2554" i="6" l="1"/>
  <c r="AN2554" i="6"/>
  <c r="AO2554" i="6"/>
  <c r="AQ2554" i="6"/>
  <c r="F2554" i="6"/>
  <c r="AP2558" i="6"/>
  <c r="AN2558" i="6"/>
  <c r="AO2558" i="6"/>
  <c r="AQ2558" i="6"/>
  <c r="F2558" i="6"/>
  <c r="AU2554" i="6" l="1"/>
  <c r="AU2558" i="6"/>
  <c r="AP2615" i="6"/>
  <c r="AN2615" i="6"/>
  <c r="AO2615" i="6"/>
  <c r="AQ2615" i="6"/>
  <c r="AP2614" i="6"/>
  <c r="AN2614" i="6"/>
  <c r="AO2614" i="6"/>
  <c r="AQ2614" i="6"/>
  <c r="AP2613" i="6"/>
  <c r="AN2613" i="6"/>
  <c r="AO2613" i="6"/>
  <c r="AQ2613" i="6"/>
  <c r="AP2612" i="6"/>
  <c r="AN2612" i="6"/>
  <c r="AO2612" i="6"/>
  <c r="AQ2612" i="6"/>
  <c r="AP2611" i="6"/>
  <c r="AN2611" i="6"/>
  <c r="AO2611" i="6"/>
  <c r="AQ2611" i="6"/>
  <c r="AP2610" i="6"/>
  <c r="AN2610" i="6"/>
  <c r="AO2610" i="6"/>
  <c r="AQ2610" i="6"/>
  <c r="AP2609" i="6"/>
  <c r="AN2609" i="6"/>
  <c r="AO2609" i="6"/>
  <c r="AQ2609" i="6"/>
  <c r="AP2608" i="6"/>
  <c r="AN2608" i="6"/>
  <c r="AO2608" i="6"/>
  <c r="AQ2608" i="6"/>
  <c r="AP2607" i="6"/>
  <c r="AN2607" i="6"/>
  <c r="AO2607" i="6"/>
  <c r="AQ2607" i="6"/>
  <c r="AP2606" i="6"/>
  <c r="AN2606" i="6"/>
  <c r="AO2606" i="6"/>
  <c r="AQ2606" i="6"/>
  <c r="AP2605" i="6"/>
  <c r="AN2605" i="6"/>
  <c r="AO2605" i="6"/>
  <c r="AQ2605" i="6"/>
  <c r="AP2604" i="6"/>
  <c r="AN2604" i="6"/>
  <c r="AO2604" i="6"/>
  <c r="AQ2604" i="6"/>
  <c r="AP2603" i="6"/>
  <c r="AN2603" i="6"/>
  <c r="AO2603" i="6"/>
  <c r="AQ2603" i="6"/>
  <c r="AP2602" i="6"/>
  <c r="AN2602" i="6"/>
  <c r="AO2602" i="6"/>
  <c r="AQ2602" i="6"/>
  <c r="AP2601" i="6"/>
  <c r="AN2601" i="6"/>
  <c r="AO2601" i="6"/>
  <c r="AQ2601" i="6"/>
  <c r="AP2600" i="6"/>
  <c r="AN2600" i="6"/>
  <c r="AO2600" i="6"/>
  <c r="AQ2600" i="6"/>
  <c r="AP2599" i="6"/>
  <c r="AN2599" i="6"/>
  <c r="AO2599" i="6"/>
  <c r="AQ2599" i="6"/>
  <c r="AP2598" i="6"/>
  <c r="AN2598" i="6"/>
  <c r="AO2598" i="6"/>
  <c r="AQ2598" i="6"/>
  <c r="AP2597" i="6"/>
  <c r="AN2597" i="6"/>
  <c r="AO2597" i="6"/>
  <c r="AQ2597" i="6"/>
  <c r="AP2596" i="6"/>
  <c r="AN2596" i="6"/>
  <c r="AO2596" i="6"/>
  <c r="AQ2596" i="6"/>
  <c r="AP2595" i="6"/>
  <c r="AN2595" i="6"/>
  <c r="AO2595" i="6"/>
  <c r="AQ2595" i="6"/>
  <c r="AP2594" i="6"/>
  <c r="AN2594" i="6"/>
  <c r="AO2594" i="6"/>
  <c r="AQ2594" i="6"/>
  <c r="AP2593" i="6"/>
  <c r="AN2593" i="6"/>
  <c r="AO2593" i="6"/>
  <c r="AQ2593" i="6"/>
  <c r="AP2592" i="6"/>
  <c r="AN2592" i="6"/>
  <c r="AO2592" i="6"/>
  <c r="AQ2592" i="6"/>
  <c r="AP2591" i="6"/>
  <c r="AN2591" i="6"/>
  <c r="AO2591" i="6"/>
  <c r="AQ2591" i="6"/>
  <c r="AQ2583" i="6"/>
  <c r="AQ2584" i="6"/>
  <c r="AQ2585" i="6"/>
  <c r="AQ2586" i="6"/>
  <c r="AQ2587" i="6"/>
  <c r="AQ2588" i="6"/>
  <c r="AQ2589" i="6"/>
  <c r="AQ2590" i="6"/>
  <c r="AO2583" i="6"/>
  <c r="AN2583" i="6"/>
  <c r="AP2583" i="6"/>
  <c r="AO2584" i="6"/>
  <c r="AN2584" i="6"/>
  <c r="AP2584" i="6"/>
  <c r="AO2585" i="6"/>
  <c r="AN2585" i="6"/>
  <c r="AP2585" i="6"/>
  <c r="AO2586" i="6"/>
  <c r="AN2586" i="6"/>
  <c r="AP2586" i="6"/>
  <c r="AO2587" i="6"/>
  <c r="AN2587" i="6"/>
  <c r="AP2587" i="6"/>
  <c r="AO2588" i="6"/>
  <c r="AN2588" i="6"/>
  <c r="AP2588" i="6"/>
  <c r="AO2589" i="6"/>
  <c r="AN2589" i="6"/>
  <c r="AP2589" i="6"/>
  <c r="AO2590" i="6"/>
  <c r="AN2590" i="6"/>
  <c r="AP2590" i="6"/>
  <c r="AU2594" i="6" l="1"/>
  <c r="AU2595" i="6"/>
  <c r="AU2607" i="6"/>
  <c r="AU2612" i="6"/>
  <c r="AU2613" i="6"/>
  <c r="AU2614" i="6"/>
  <c r="AU2615" i="6"/>
  <c r="AU2610" i="6"/>
  <c r="AU2609" i="6"/>
  <c r="AU2611" i="6"/>
  <c r="AU2591" i="6"/>
  <c r="AU2592" i="6"/>
  <c r="AU2608" i="6"/>
  <c r="AU2603" i="6"/>
  <c r="AU2604" i="6"/>
  <c r="AU2600" i="6"/>
  <c r="AU2601" i="6"/>
  <c r="AU2598" i="6"/>
  <c r="AU2599" i="6"/>
  <c r="AU2606" i="6"/>
  <c r="AU2605" i="6"/>
  <c r="AU2602" i="6"/>
  <c r="AU2597" i="6"/>
  <c r="AU2596" i="6"/>
  <c r="AU2593" i="6"/>
  <c r="AU2590" i="6"/>
  <c r="AU2589" i="6"/>
  <c r="AU2588" i="6"/>
  <c r="AU2587" i="6"/>
  <c r="AU2586" i="6"/>
  <c r="AU2585" i="6"/>
  <c r="AU2584" i="6"/>
  <c r="AU2583" i="6"/>
  <c r="AP2582" i="6" l="1"/>
  <c r="AN2582" i="6"/>
  <c r="AO2582" i="6"/>
  <c r="AQ2582" i="6"/>
  <c r="AU2582" i="6" l="1"/>
  <c r="AP2574" i="6" l="1"/>
  <c r="AN2574" i="6"/>
  <c r="AO2574" i="6"/>
  <c r="AQ2574" i="6"/>
  <c r="F2574" i="6"/>
  <c r="AP2567" i="6"/>
  <c r="AN2567" i="6"/>
  <c r="AO2567" i="6"/>
  <c r="AQ2567" i="6"/>
  <c r="F2567" i="6"/>
  <c r="AP2568" i="6"/>
  <c r="AN2568" i="6"/>
  <c r="AO2568" i="6"/>
  <c r="AQ2568" i="6"/>
  <c r="F2568" i="6"/>
  <c r="AP2573" i="6"/>
  <c r="AN2573" i="6"/>
  <c r="AO2573" i="6"/>
  <c r="AQ2573" i="6"/>
  <c r="F2573" i="6"/>
  <c r="AU2574" i="6" l="1"/>
  <c r="AU2567" i="6"/>
  <c r="AU2568" i="6"/>
  <c r="AU2573" i="6"/>
  <c r="AP2575" i="6"/>
  <c r="AN2575" i="6"/>
  <c r="AO2575" i="6"/>
  <c r="AQ2575" i="6"/>
  <c r="F2575" i="6"/>
  <c r="AP2566" i="6"/>
  <c r="AN2566" i="6"/>
  <c r="AO2566" i="6"/>
  <c r="AQ2566" i="6"/>
  <c r="F2566" i="6"/>
  <c r="AP2577" i="6"/>
  <c r="AN2577" i="6"/>
  <c r="AO2577" i="6"/>
  <c r="AQ2577" i="6"/>
  <c r="F2577" i="6"/>
  <c r="AP2569" i="6"/>
  <c r="AN2569" i="6"/>
  <c r="AO2569" i="6"/>
  <c r="AQ2569" i="6"/>
  <c r="F2569" i="6"/>
  <c r="AU2575" i="6" l="1"/>
  <c r="AU2566" i="6"/>
  <c r="AU2577" i="6"/>
  <c r="AU2569" i="6"/>
  <c r="AP2578" i="6" l="1"/>
  <c r="AN2578" i="6"/>
  <c r="AO2578" i="6"/>
  <c r="AQ2578" i="6"/>
  <c r="F2578" i="6"/>
  <c r="AP2576" i="6"/>
  <c r="AN2576" i="6"/>
  <c r="AO2576" i="6"/>
  <c r="AQ2576" i="6"/>
  <c r="F2576" i="6"/>
  <c r="AQ2570" i="6"/>
  <c r="AO2570" i="6"/>
  <c r="AN2570" i="6"/>
  <c r="AP2570" i="6"/>
  <c r="AQ2571" i="6"/>
  <c r="AO2571" i="6"/>
  <c r="AN2571" i="6"/>
  <c r="AP2571" i="6"/>
  <c r="AQ2572" i="6"/>
  <c r="AO2572" i="6"/>
  <c r="AN2572" i="6"/>
  <c r="AP2572" i="6"/>
  <c r="F2570" i="6"/>
  <c r="AU2578" i="6" l="1"/>
  <c r="AU2576" i="6"/>
  <c r="AU2571" i="6"/>
  <c r="AU2572" i="6"/>
  <c r="AU2570" i="6"/>
  <c r="AP2562" i="6"/>
  <c r="AN2562" i="6"/>
  <c r="AO2562" i="6"/>
  <c r="AQ2562" i="6"/>
  <c r="AP2561" i="6"/>
  <c r="AN2561" i="6"/>
  <c r="AO2561" i="6"/>
  <c r="AQ2561" i="6"/>
  <c r="AP2560" i="6"/>
  <c r="AN2560" i="6"/>
  <c r="AO2560" i="6"/>
  <c r="AQ2560" i="6"/>
  <c r="AP2559" i="6"/>
  <c r="AN2559" i="6"/>
  <c r="AO2559" i="6"/>
  <c r="AQ2559" i="6"/>
  <c r="AP2557" i="6"/>
  <c r="AN2557" i="6"/>
  <c r="AO2557" i="6"/>
  <c r="AQ2557" i="6"/>
  <c r="AP2556" i="6"/>
  <c r="AN2556" i="6"/>
  <c r="AO2556" i="6"/>
  <c r="AQ2556" i="6"/>
  <c r="AP2555" i="6"/>
  <c r="AN2555" i="6"/>
  <c r="AO2555" i="6"/>
  <c r="AQ2555" i="6"/>
  <c r="F2562" i="6"/>
  <c r="F2561" i="6"/>
  <c r="F2560" i="6"/>
  <c r="F2559" i="6"/>
  <c r="F2557" i="6"/>
  <c r="F2556" i="6"/>
  <c r="F2555" i="6"/>
  <c r="AU2560" i="6" l="1"/>
  <c r="AU2559" i="6"/>
  <c r="AU2557" i="6"/>
  <c r="AU2556" i="6"/>
  <c r="AU2562" i="6"/>
  <c r="AU2555" i="6"/>
  <c r="AU2561" i="6"/>
  <c r="AU750" i="6" l="1"/>
  <c r="AU1679" i="6" l="1"/>
  <c r="AU1686" i="6"/>
  <c r="AU1690" i="6"/>
  <c r="AU1681" i="6"/>
  <c r="AU1691" i="6"/>
  <c r="AU1680" i="6"/>
  <c r="AU1699" i="6"/>
  <c r="AU1692" i="6"/>
  <c r="AU1674" i="6"/>
  <c r="AU1698" i="6"/>
  <c r="AU1675" i="6"/>
  <c r="AU1697" i="6"/>
  <c r="AU1673" i="6"/>
  <c r="AU1687" i="6"/>
  <c r="AU1685" i="6"/>
  <c r="AU712" i="6" l="1"/>
  <c r="AU116" i="6"/>
  <c r="AU2415" i="6"/>
  <c r="AU1696" i="6"/>
  <c r="AU1678" i="6"/>
  <c r="AU630" i="6"/>
  <c r="AU1672" i="6"/>
  <c r="AU1684" i="6"/>
  <c r="AU1183" i="6"/>
  <c r="AP2941" i="6" l="1"/>
  <c r="AP2942" i="6"/>
  <c r="AP2943" i="6"/>
  <c r="AP2944" i="6"/>
  <c r="AP2945" i="6"/>
  <c r="AP2946" i="6"/>
  <c r="AP2947" i="6"/>
  <c r="AP2948" i="6"/>
  <c r="AP2949" i="6"/>
  <c r="AP2950" i="6"/>
  <c r="AP2951" i="6"/>
  <c r="AP2952" i="6"/>
  <c r="AP2953" i="6"/>
  <c r="AP2954" i="6"/>
  <c r="AP2955" i="6"/>
  <c r="AP2956" i="6"/>
  <c r="AP2957" i="6"/>
  <c r="AP2958" i="6"/>
  <c r="AP2959" i="6"/>
  <c r="AP2960" i="6"/>
  <c r="AP2961" i="6"/>
  <c r="AP2962" i="6"/>
  <c r="AP2963" i="6"/>
  <c r="AP2964" i="6"/>
  <c r="AP2965" i="6"/>
  <c r="AP2966" i="6"/>
  <c r="AP2967" i="6"/>
  <c r="AP2968" i="6"/>
  <c r="AP2969" i="6"/>
  <c r="AP2970" i="6"/>
  <c r="AP2971" i="6"/>
  <c r="AP2972" i="6"/>
  <c r="AP2973" i="6"/>
  <c r="AP2974" i="6"/>
  <c r="AP2975" i="6"/>
  <c r="AP2976" i="6"/>
  <c r="AP2977" i="6"/>
  <c r="AP2978" i="6"/>
  <c r="AP2979" i="6"/>
  <c r="AP2980" i="6"/>
  <c r="AP2981" i="6"/>
  <c r="AP2982" i="6"/>
  <c r="AP2983" i="6"/>
  <c r="AP2984" i="6"/>
  <c r="AP2985" i="6"/>
  <c r="AP2986" i="6"/>
  <c r="AP2987" i="6"/>
  <c r="AP2988" i="6"/>
  <c r="AP2824" i="6"/>
  <c r="AP2825" i="6"/>
  <c r="AP2826" i="6"/>
  <c r="AP2827" i="6"/>
  <c r="AP2828" i="6"/>
  <c r="AP2829" i="6"/>
  <c r="AP2830" i="6"/>
  <c r="AP2831" i="6"/>
  <c r="AP2832" i="6"/>
  <c r="AP2833" i="6"/>
  <c r="AP2834" i="6"/>
  <c r="AP2835" i="6"/>
  <c r="AP2836" i="6"/>
  <c r="AP2837" i="6"/>
  <c r="AP2838" i="6"/>
  <c r="AP2839" i="6"/>
  <c r="AP2840" i="6"/>
  <c r="AP2841" i="6"/>
  <c r="AP2842" i="6"/>
  <c r="AP2843" i="6"/>
  <c r="AP2844" i="6"/>
  <c r="AP2845" i="6"/>
  <c r="AP2846" i="6"/>
  <c r="AP2847" i="6"/>
  <c r="AP2848" i="6"/>
  <c r="AP2849" i="6"/>
  <c r="AP2850" i="6"/>
  <c r="AP2851" i="6"/>
  <c r="AP2852" i="6"/>
  <c r="AP2853" i="6"/>
  <c r="AP2854" i="6"/>
  <c r="AP2855" i="6"/>
  <c r="AP2856" i="6"/>
  <c r="AP2989" i="6"/>
  <c r="AP2990" i="6"/>
  <c r="AP2991" i="6"/>
  <c r="AP2992" i="6"/>
  <c r="AP2993" i="6"/>
  <c r="AP2994" i="6"/>
  <c r="AP2995" i="6"/>
  <c r="AP2996" i="6"/>
  <c r="AP2997" i="6"/>
  <c r="AP2998" i="6"/>
  <c r="AP2999" i="6"/>
  <c r="AP3000" i="6"/>
  <c r="AP3001" i="6"/>
  <c r="AP3002" i="6"/>
  <c r="AP3003" i="6"/>
  <c r="AP3004" i="6"/>
  <c r="AP3005" i="6"/>
  <c r="AP3006" i="6"/>
  <c r="AP3007" i="6"/>
  <c r="AP3008" i="6"/>
  <c r="AP3009" i="6"/>
  <c r="AP3010" i="6"/>
  <c r="AP3011" i="6"/>
  <c r="AP2858" i="6"/>
  <c r="AP2859" i="6"/>
  <c r="AP2860" i="6"/>
  <c r="AP2861" i="6"/>
  <c r="AP2862" i="6"/>
  <c r="AP2863" i="6"/>
  <c r="AP2864" i="6"/>
  <c r="AP2865" i="6"/>
  <c r="AP2866" i="6"/>
  <c r="AP2867" i="6"/>
  <c r="AP2868" i="6"/>
  <c r="AP2869" i="6"/>
  <c r="AP2870" i="6"/>
  <c r="AP2871" i="6"/>
  <c r="AP2872" i="6"/>
  <c r="AP2873" i="6"/>
  <c r="AP2874" i="6"/>
  <c r="AP2672" i="6"/>
  <c r="AP2673" i="6"/>
  <c r="AP2674" i="6"/>
  <c r="AP2675" i="6"/>
  <c r="AP2676" i="6"/>
  <c r="AP2677" i="6"/>
  <c r="AP2678" i="6"/>
  <c r="AP2679" i="6"/>
  <c r="AP2680" i="6"/>
  <c r="AP2681" i="6"/>
  <c r="AP2682" i="6"/>
  <c r="AP2683" i="6"/>
  <c r="AP2684" i="6"/>
  <c r="AP2685" i="6"/>
  <c r="AP2686" i="6"/>
  <c r="AP2687" i="6"/>
  <c r="AP2688" i="6"/>
  <c r="AP2689" i="6"/>
  <c r="AP2690" i="6"/>
  <c r="AP2691" i="6"/>
  <c r="AP2692" i="6"/>
  <c r="AP2693" i="6"/>
  <c r="AP2694" i="6"/>
  <c r="AP2695" i="6"/>
  <c r="AP2696" i="6"/>
  <c r="AP2697" i="6"/>
  <c r="AP2698" i="6"/>
  <c r="AP2699" i="6"/>
  <c r="AP2700" i="6"/>
  <c r="AP2701" i="6"/>
  <c r="AP2702" i="6"/>
  <c r="AP2703" i="6"/>
  <c r="AP2704" i="6"/>
  <c r="AP2705" i="6"/>
  <c r="AP2706" i="6"/>
  <c r="AP2707" i="6"/>
  <c r="AP2708" i="6"/>
  <c r="AP2709" i="6"/>
  <c r="AP2710" i="6"/>
  <c r="AN2941" i="6"/>
  <c r="AN2942" i="6"/>
  <c r="AN2943" i="6"/>
  <c r="AN2944" i="6"/>
  <c r="AN2945" i="6"/>
  <c r="AN2946" i="6"/>
  <c r="AN2947" i="6"/>
  <c r="AN2948" i="6"/>
  <c r="AN2949" i="6"/>
  <c r="AN2950" i="6"/>
  <c r="AN2951" i="6"/>
  <c r="AN2952" i="6"/>
  <c r="AN2953" i="6"/>
  <c r="AN2954" i="6"/>
  <c r="AN2955" i="6"/>
  <c r="AN2956" i="6"/>
  <c r="AN2957" i="6"/>
  <c r="AN2958" i="6"/>
  <c r="AN2959" i="6"/>
  <c r="AN2960" i="6"/>
  <c r="AN2961" i="6"/>
  <c r="AN2962" i="6"/>
  <c r="AN2963" i="6"/>
  <c r="AN2964" i="6"/>
  <c r="AN2965" i="6"/>
  <c r="AN2966" i="6"/>
  <c r="AN2967" i="6"/>
  <c r="AN2968" i="6"/>
  <c r="AN2969" i="6"/>
  <c r="AN2970" i="6"/>
  <c r="AN2971" i="6"/>
  <c r="AN2972" i="6"/>
  <c r="AN2973" i="6"/>
  <c r="AN2974" i="6"/>
  <c r="AN2975" i="6"/>
  <c r="AN2976" i="6"/>
  <c r="AN2977" i="6"/>
  <c r="AN2978" i="6"/>
  <c r="AN2979" i="6"/>
  <c r="AN2980" i="6"/>
  <c r="AN2981" i="6"/>
  <c r="AN2982" i="6"/>
  <c r="AN2983" i="6"/>
  <c r="AN2984" i="6"/>
  <c r="AN2985" i="6"/>
  <c r="AN2986" i="6"/>
  <c r="AN2987" i="6"/>
  <c r="AN2988" i="6"/>
  <c r="AN2824" i="6"/>
  <c r="AN2825" i="6"/>
  <c r="AN2826" i="6"/>
  <c r="AN2827" i="6"/>
  <c r="AN2828" i="6"/>
  <c r="AN2829" i="6"/>
  <c r="AN2830" i="6"/>
  <c r="AN2831" i="6"/>
  <c r="AN2832" i="6"/>
  <c r="AN2833" i="6"/>
  <c r="AN2834" i="6"/>
  <c r="AN2835" i="6"/>
  <c r="AN2836" i="6"/>
  <c r="AN2837" i="6"/>
  <c r="AN2838" i="6"/>
  <c r="AN2839" i="6"/>
  <c r="AN2840" i="6"/>
  <c r="AN2841" i="6"/>
  <c r="AN2842" i="6"/>
  <c r="AN2843" i="6"/>
  <c r="AN2844" i="6"/>
  <c r="AN2845" i="6"/>
  <c r="AN2846" i="6"/>
  <c r="AN2847" i="6"/>
  <c r="AN2848" i="6"/>
  <c r="AN2849" i="6"/>
  <c r="AN2850" i="6"/>
  <c r="AN2851" i="6"/>
  <c r="AN2852" i="6"/>
  <c r="AN2853" i="6"/>
  <c r="AN2854" i="6"/>
  <c r="AN2855" i="6"/>
  <c r="AN2856" i="6"/>
  <c r="AN2989" i="6"/>
  <c r="AN2990" i="6"/>
  <c r="AN2991" i="6"/>
  <c r="AN2992" i="6"/>
  <c r="AN2993" i="6"/>
  <c r="AN2994" i="6"/>
  <c r="AN2995" i="6"/>
  <c r="AN2996" i="6"/>
  <c r="AN2997" i="6"/>
  <c r="AN2998" i="6"/>
  <c r="AN2999" i="6"/>
  <c r="AN3000" i="6"/>
  <c r="AN3001" i="6"/>
  <c r="AN3002" i="6"/>
  <c r="AN3003" i="6"/>
  <c r="AN3004" i="6"/>
  <c r="AN3005" i="6"/>
  <c r="AN3006" i="6"/>
  <c r="AN3007" i="6"/>
  <c r="AN3008" i="6"/>
  <c r="AN3009" i="6"/>
  <c r="AN3010" i="6"/>
  <c r="AN3011" i="6"/>
  <c r="AN2858" i="6"/>
  <c r="AN2859" i="6"/>
  <c r="AN2860" i="6"/>
  <c r="AN2861" i="6"/>
  <c r="AN2862" i="6"/>
  <c r="AN2863" i="6"/>
  <c r="AN2864" i="6"/>
  <c r="AN2865" i="6"/>
  <c r="AN2866" i="6"/>
  <c r="AN2867" i="6"/>
  <c r="AN2868" i="6"/>
  <c r="AN2869" i="6"/>
  <c r="AN2870" i="6"/>
  <c r="AN2871" i="6"/>
  <c r="AN2872" i="6"/>
  <c r="AN2873" i="6"/>
  <c r="AN2874" i="6"/>
  <c r="AN2672" i="6"/>
  <c r="AN2673" i="6"/>
  <c r="AN2674" i="6"/>
  <c r="AN2675" i="6"/>
  <c r="AN2676" i="6"/>
  <c r="AN2677" i="6"/>
  <c r="AN2678" i="6"/>
  <c r="AN2679" i="6"/>
  <c r="AN2680" i="6"/>
  <c r="AN2681" i="6"/>
  <c r="AN2682" i="6"/>
  <c r="AN2683" i="6"/>
  <c r="AN2684" i="6"/>
  <c r="AN2685" i="6"/>
  <c r="AN2686" i="6"/>
  <c r="AN2687" i="6"/>
  <c r="AN2688" i="6"/>
  <c r="AN2689" i="6"/>
  <c r="AN2690" i="6"/>
  <c r="AN2691" i="6"/>
  <c r="AN2692" i="6"/>
  <c r="AN2693" i="6"/>
  <c r="AN2694" i="6"/>
  <c r="AN2695" i="6"/>
  <c r="AN2696" i="6"/>
  <c r="AN2697" i="6"/>
  <c r="AN2698" i="6"/>
  <c r="AN2699" i="6"/>
  <c r="AN2700" i="6"/>
  <c r="AN2701" i="6"/>
  <c r="AN2702" i="6"/>
  <c r="AN2703" i="6"/>
  <c r="AN2704" i="6"/>
  <c r="AN2705" i="6"/>
  <c r="AN2706" i="6"/>
  <c r="AN2707" i="6"/>
  <c r="AN2708" i="6"/>
  <c r="AN2709" i="6"/>
  <c r="AN2710" i="6"/>
  <c r="AO2941" i="6"/>
  <c r="AO2942" i="6"/>
  <c r="AO2943" i="6"/>
  <c r="AO2944" i="6"/>
  <c r="AO2945" i="6"/>
  <c r="AO2946" i="6"/>
  <c r="AO2947" i="6"/>
  <c r="AO2948" i="6"/>
  <c r="AO2949" i="6"/>
  <c r="AO2950" i="6"/>
  <c r="AO2951" i="6"/>
  <c r="AO2952" i="6"/>
  <c r="AO2953" i="6"/>
  <c r="AO2954" i="6"/>
  <c r="AO2955" i="6"/>
  <c r="AO2956" i="6"/>
  <c r="AO2957" i="6"/>
  <c r="AO2958" i="6"/>
  <c r="AO2959" i="6"/>
  <c r="AO2960" i="6"/>
  <c r="AO2961" i="6"/>
  <c r="AO2962" i="6"/>
  <c r="AO2963" i="6"/>
  <c r="AO2964" i="6"/>
  <c r="AO2965" i="6"/>
  <c r="AO2966" i="6"/>
  <c r="AO2967" i="6"/>
  <c r="AO2968" i="6"/>
  <c r="AO2969" i="6"/>
  <c r="AO2970" i="6"/>
  <c r="AO2971" i="6"/>
  <c r="AO2972" i="6"/>
  <c r="AO2973" i="6"/>
  <c r="AO2974" i="6"/>
  <c r="AO2975" i="6"/>
  <c r="AO2976" i="6"/>
  <c r="AO2977" i="6"/>
  <c r="AO2978" i="6"/>
  <c r="AO2979" i="6"/>
  <c r="AO2980" i="6"/>
  <c r="AO2981" i="6"/>
  <c r="AO2982" i="6"/>
  <c r="AO2983" i="6"/>
  <c r="AO2984" i="6"/>
  <c r="AO2985" i="6"/>
  <c r="AO2986" i="6"/>
  <c r="AO2987" i="6"/>
  <c r="AO2988" i="6"/>
  <c r="AO2824" i="6"/>
  <c r="AO2825" i="6"/>
  <c r="AO2826" i="6"/>
  <c r="AO2827" i="6"/>
  <c r="AO2828" i="6"/>
  <c r="AO2829" i="6"/>
  <c r="AO2830" i="6"/>
  <c r="AO2831" i="6"/>
  <c r="AO2832" i="6"/>
  <c r="AO2833" i="6"/>
  <c r="AO2834" i="6"/>
  <c r="AO2835" i="6"/>
  <c r="AO2836" i="6"/>
  <c r="AO2837" i="6"/>
  <c r="AO2838" i="6"/>
  <c r="AO2839" i="6"/>
  <c r="AO2840" i="6"/>
  <c r="AO2841" i="6"/>
  <c r="AO2842" i="6"/>
  <c r="AO2843" i="6"/>
  <c r="AO2844" i="6"/>
  <c r="AO2845" i="6"/>
  <c r="AO2846" i="6"/>
  <c r="AO2847" i="6"/>
  <c r="AO2848" i="6"/>
  <c r="AO2849" i="6"/>
  <c r="AO2850" i="6"/>
  <c r="AO2851" i="6"/>
  <c r="AO2852" i="6"/>
  <c r="AO2853" i="6"/>
  <c r="AO2854" i="6"/>
  <c r="AO2855" i="6"/>
  <c r="AO2856" i="6"/>
  <c r="AO2989" i="6"/>
  <c r="AO2990" i="6"/>
  <c r="AO2991" i="6"/>
  <c r="AO2992" i="6"/>
  <c r="AO2993" i="6"/>
  <c r="AO2994" i="6"/>
  <c r="AO2995" i="6"/>
  <c r="AO2996" i="6"/>
  <c r="AO2997" i="6"/>
  <c r="AO2998" i="6"/>
  <c r="AO2999" i="6"/>
  <c r="AO3000" i="6"/>
  <c r="AO3001" i="6"/>
  <c r="AO3002" i="6"/>
  <c r="AO3003" i="6"/>
  <c r="AO3004" i="6"/>
  <c r="AO3005" i="6"/>
  <c r="AO3006" i="6"/>
  <c r="AO3007" i="6"/>
  <c r="AO3008" i="6"/>
  <c r="AO3009" i="6"/>
  <c r="AO3010" i="6"/>
  <c r="AO3011" i="6"/>
  <c r="AO2858" i="6"/>
  <c r="AO2859" i="6"/>
  <c r="AO2860" i="6"/>
  <c r="AO2861" i="6"/>
  <c r="AO2862" i="6"/>
  <c r="AO2863" i="6"/>
  <c r="AO2864" i="6"/>
  <c r="AO2865" i="6"/>
  <c r="AO2866" i="6"/>
  <c r="AO2867" i="6"/>
  <c r="AO2868" i="6"/>
  <c r="AO2869" i="6"/>
  <c r="AO2870" i="6"/>
  <c r="AO2871" i="6"/>
  <c r="AO2872" i="6"/>
  <c r="AO2873" i="6"/>
  <c r="AO2874" i="6"/>
  <c r="AO2672" i="6"/>
  <c r="AO2673" i="6"/>
  <c r="AO2674" i="6"/>
  <c r="AO2675" i="6"/>
  <c r="AO2676" i="6"/>
  <c r="AO2677" i="6"/>
  <c r="AO2678" i="6"/>
  <c r="AO2679" i="6"/>
  <c r="AO2680" i="6"/>
  <c r="AO2681" i="6"/>
  <c r="AO2682" i="6"/>
  <c r="AO2683" i="6"/>
  <c r="AO2684" i="6"/>
  <c r="AO2685" i="6"/>
  <c r="AO2686" i="6"/>
  <c r="AO2687" i="6"/>
  <c r="AO2688" i="6"/>
  <c r="AO2689" i="6"/>
  <c r="AO2690" i="6"/>
  <c r="AO2691" i="6"/>
  <c r="AO2692" i="6"/>
  <c r="AO2693" i="6"/>
  <c r="AO2694" i="6"/>
  <c r="AO2695" i="6"/>
  <c r="AO2696" i="6"/>
  <c r="AO2697" i="6"/>
  <c r="AO2698" i="6"/>
  <c r="AO2699" i="6"/>
  <c r="AO2700" i="6"/>
  <c r="AO2701" i="6"/>
  <c r="AO2702" i="6"/>
  <c r="AO2703" i="6"/>
  <c r="AO2704" i="6"/>
  <c r="AO2705" i="6"/>
  <c r="AO2706" i="6"/>
  <c r="AO2707" i="6"/>
  <c r="AO2708" i="6"/>
  <c r="AO2709" i="6"/>
  <c r="AO2710" i="6"/>
  <c r="AQ2941" i="6"/>
  <c r="AQ2942" i="6"/>
  <c r="AQ2943" i="6"/>
  <c r="AQ2944" i="6"/>
  <c r="AQ2945" i="6"/>
  <c r="AQ2946" i="6"/>
  <c r="AQ2947" i="6"/>
  <c r="AQ2948" i="6"/>
  <c r="AQ2949" i="6"/>
  <c r="AQ2950" i="6"/>
  <c r="AQ2951" i="6"/>
  <c r="AQ2952" i="6"/>
  <c r="AQ2953" i="6"/>
  <c r="AQ2954" i="6"/>
  <c r="AQ2955" i="6"/>
  <c r="AQ2956" i="6"/>
  <c r="AQ2957" i="6"/>
  <c r="AQ2958" i="6"/>
  <c r="AQ2959" i="6"/>
  <c r="AQ2960" i="6"/>
  <c r="AQ2961" i="6"/>
  <c r="AQ2962" i="6"/>
  <c r="AQ2963" i="6"/>
  <c r="AQ2964" i="6"/>
  <c r="AQ2965" i="6"/>
  <c r="AQ2966" i="6"/>
  <c r="AQ2967" i="6"/>
  <c r="AQ2968" i="6"/>
  <c r="AQ2969" i="6"/>
  <c r="AQ2970" i="6"/>
  <c r="AQ2971" i="6"/>
  <c r="AQ2972" i="6"/>
  <c r="AQ2973" i="6"/>
  <c r="AQ2974" i="6"/>
  <c r="AQ2975" i="6"/>
  <c r="AQ2976" i="6"/>
  <c r="AQ2977" i="6"/>
  <c r="AQ2978" i="6"/>
  <c r="AQ2979" i="6"/>
  <c r="AQ2980" i="6"/>
  <c r="AQ2981" i="6"/>
  <c r="AQ2982" i="6"/>
  <c r="AQ2983" i="6"/>
  <c r="AQ2984" i="6"/>
  <c r="AQ2985" i="6"/>
  <c r="AQ2986" i="6"/>
  <c r="AQ2987" i="6"/>
  <c r="AQ2988" i="6"/>
  <c r="AQ2824" i="6"/>
  <c r="AQ2825" i="6"/>
  <c r="AQ2826" i="6"/>
  <c r="AQ2827" i="6"/>
  <c r="AQ2828" i="6"/>
  <c r="AQ2829" i="6"/>
  <c r="AQ2830" i="6"/>
  <c r="AQ2831" i="6"/>
  <c r="AQ2832" i="6"/>
  <c r="AQ2833" i="6"/>
  <c r="AQ2834" i="6"/>
  <c r="AQ2835" i="6"/>
  <c r="AQ2836" i="6"/>
  <c r="AQ2837" i="6"/>
  <c r="AQ2838" i="6"/>
  <c r="AQ2839" i="6"/>
  <c r="AQ2840" i="6"/>
  <c r="AQ2841" i="6"/>
  <c r="AQ2842" i="6"/>
  <c r="AQ2843" i="6"/>
  <c r="AQ2844" i="6"/>
  <c r="AQ2845" i="6"/>
  <c r="AQ2846" i="6"/>
  <c r="AQ2847" i="6"/>
  <c r="AQ2848" i="6"/>
  <c r="AQ2849" i="6"/>
  <c r="AQ2850" i="6"/>
  <c r="AQ2851" i="6"/>
  <c r="AQ2852" i="6"/>
  <c r="AQ2853" i="6"/>
  <c r="AQ2854" i="6"/>
  <c r="AQ2855" i="6"/>
  <c r="AQ2856" i="6"/>
  <c r="AQ2989" i="6"/>
  <c r="AQ2990" i="6"/>
  <c r="AQ2991" i="6"/>
  <c r="AQ2992" i="6"/>
  <c r="AQ2993" i="6"/>
  <c r="AQ2994" i="6"/>
  <c r="AQ2995" i="6"/>
  <c r="AQ2996" i="6"/>
  <c r="AQ2997" i="6"/>
  <c r="AQ2998" i="6"/>
  <c r="AQ2999" i="6"/>
  <c r="AQ3000" i="6"/>
  <c r="AQ3001" i="6"/>
  <c r="AQ3002" i="6"/>
  <c r="AQ3003" i="6"/>
  <c r="AQ3004" i="6"/>
  <c r="AQ3005" i="6"/>
  <c r="AQ3006" i="6"/>
  <c r="AQ3007" i="6"/>
  <c r="AQ3008" i="6"/>
  <c r="AQ3009" i="6"/>
  <c r="AQ3010" i="6"/>
  <c r="AQ3011" i="6"/>
  <c r="AQ2858" i="6"/>
  <c r="AQ2859" i="6"/>
  <c r="AQ2860" i="6"/>
  <c r="AQ2861" i="6"/>
  <c r="AQ2862" i="6"/>
  <c r="AQ2863" i="6"/>
  <c r="AQ2864" i="6"/>
  <c r="AQ2865" i="6"/>
  <c r="AQ2866" i="6"/>
  <c r="AQ2867" i="6"/>
  <c r="AQ2868" i="6"/>
  <c r="AQ2869" i="6"/>
  <c r="AQ2870" i="6"/>
  <c r="AQ2871" i="6"/>
  <c r="AQ2872" i="6"/>
  <c r="AQ2873" i="6"/>
  <c r="AQ2874" i="6"/>
  <c r="AQ2672" i="6"/>
  <c r="AQ2673" i="6"/>
  <c r="AQ2674" i="6"/>
  <c r="AQ2675" i="6"/>
  <c r="AQ2676" i="6"/>
  <c r="AQ2677" i="6"/>
  <c r="AQ2678" i="6"/>
  <c r="AQ2679" i="6"/>
  <c r="AQ2680" i="6"/>
  <c r="AQ2681" i="6"/>
  <c r="AQ2682" i="6"/>
  <c r="AQ2683" i="6"/>
  <c r="AQ2684" i="6"/>
  <c r="AQ2685" i="6"/>
  <c r="AQ2686" i="6"/>
  <c r="AQ2687" i="6"/>
  <c r="AQ2688" i="6"/>
  <c r="AQ2689" i="6"/>
  <c r="AQ2690" i="6"/>
  <c r="AQ2691" i="6"/>
  <c r="AQ2692" i="6"/>
  <c r="AQ2693" i="6"/>
  <c r="AQ2694" i="6"/>
  <c r="AQ2695" i="6"/>
  <c r="AQ2696" i="6"/>
  <c r="AQ2697" i="6"/>
  <c r="AQ2698" i="6"/>
  <c r="AQ2699" i="6"/>
  <c r="AQ2700" i="6"/>
  <c r="AQ2701" i="6"/>
  <c r="AQ2702" i="6"/>
  <c r="AQ2703" i="6"/>
  <c r="AQ2704" i="6"/>
  <c r="AQ2705" i="6"/>
  <c r="AQ2706" i="6"/>
  <c r="AQ2707" i="6"/>
  <c r="AQ2708" i="6"/>
  <c r="AQ2709" i="6"/>
  <c r="AQ2710" i="6"/>
  <c r="AU2985" i="6" l="1"/>
  <c r="AU2953" i="6"/>
  <c r="AU2945" i="6"/>
  <c r="AU2672" i="6"/>
  <c r="AU2952" i="6"/>
  <c r="AU2944" i="6"/>
  <c r="AU2871" i="6"/>
  <c r="AU2863" i="6"/>
  <c r="AU3001" i="6"/>
  <c r="AU2993" i="6"/>
  <c r="AU2845" i="6"/>
  <c r="AU2853" i="6"/>
  <c r="AU2837" i="6"/>
  <c r="AU2829" i="6"/>
  <c r="AU2975" i="6"/>
  <c r="AU2951" i="6"/>
  <c r="AU3008" i="6"/>
  <c r="AU2831" i="6"/>
  <c r="AU2983" i="6"/>
  <c r="AU2959" i="6"/>
  <c r="AU2828" i="6"/>
  <c r="AU2950" i="6"/>
  <c r="AU2708" i="6"/>
  <c r="AU2700" i="6"/>
  <c r="AU2692" i="6"/>
  <c r="AU2684" i="6"/>
  <c r="AU2676" i="6"/>
  <c r="AU3009" i="6"/>
  <c r="AU2967" i="6"/>
  <c r="AU2943" i="6"/>
  <c r="AU2674" i="6"/>
  <c r="AU3007" i="6"/>
  <c r="AU2991" i="6"/>
  <c r="AU2827" i="6"/>
  <c r="AU2941" i="6"/>
  <c r="AU2860" i="6"/>
  <c r="AU2826" i="6"/>
  <c r="AU2956" i="6"/>
  <c r="AU2948" i="6"/>
  <c r="AU2485" i="6"/>
  <c r="AU2235" i="6"/>
  <c r="AU2053" i="6"/>
  <c r="AU2035" i="6"/>
  <c r="AU1984" i="6"/>
  <c r="AU1941" i="6"/>
  <c r="AU1620" i="6"/>
  <c r="AU1604" i="6"/>
  <c r="AU1596" i="6"/>
  <c r="AU1535" i="6"/>
  <c r="AU1426" i="6"/>
  <c r="AU1417" i="6"/>
  <c r="AU1339" i="6"/>
  <c r="AU1279" i="6"/>
  <c r="AU1255" i="6"/>
  <c r="AU1238" i="6"/>
  <c r="AU1222" i="6"/>
  <c r="AU1189" i="6"/>
  <c r="AU1127" i="6"/>
  <c r="AU1110" i="6"/>
  <c r="AU975" i="6"/>
  <c r="AU949" i="6"/>
  <c r="AU808" i="6"/>
  <c r="AU721" i="6"/>
  <c r="AU637" i="6"/>
  <c r="AU551" i="6"/>
  <c r="AU542" i="6"/>
  <c r="AU502" i="6"/>
  <c r="AU477" i="6"/>
  <c r="AU461" i="6"/>
  <c r="AU453" i="6"/>
  <c r="AU445" i="6"/>
  <c r="AU437" i="6"/>
  <c r="AU360" i="6"/>
  <c r="AU309" i="6"/>
  <c r="AU300" i="6"/>
  <c r="AU260" i="6"/>
  <c r="AU243" i="6"/>
  <c r="AU219" i="6"/>
  <c r="AU211" i="6"/>
  <c r="AU202" i="6"/>
  <c r="AU169" i="6"/>
  <c r="AU144" i="6"/>
  <c r="AU120" i="6"/>
  <c r="AU109" i="6"/>
  <c r="AU93" i="6"/>
  <c r="AU2099" i="6"/>
  <c r="AU1933" i="6"/>
  <c r="AU1924" i="6"/>
  <c r="AU1890" i="6"/>
  <c r="AU1636" i="6"/>
  <c r="AU2460" i="6"/>
  <c r="AU2349" i="6"/>
  <c r="AU2309" i="6"/>
  <c r="AU2242" i="6"/>
  <c r="AU2218" i="6"/>
  <c r="AU2185" i="6"/>
  <c r="AU1983" i="6"/>
  <c r="AU1932" i="6"/>
  <c r="AU1839" i="6"/>
  <c r="AU1741" i="6"/>
  <c r="AU1603" i="6"/>
  <c r="AU1595" i="6"/>
  <c r="AU1525" i="6"/>
  <c r="AU1501" i="6"/>
  <c r="AU1356" i="6"/>
  <c r="AU1346" i="6"/>
  <c r="AU1245" i="6"/>
  <c r="AU1237" i="6"/>
  <c r="AU1040" i="6"/>
  <c r="AU1007" i="6"/>
  <c r="AU974" i="6"/>
  <c r="AU948" i="6"/>
  <c r="AU914" i="6"/>
  <c r="AU848" i="6"/>
  <c r="AU807" i="6"/>
  <c r="AU684" i="6"/>
  <c r="AU660" i="6"/>
  <c r="AU636" i="6"/>
  <c r="AU607" i="6"/>
  <c r="AU558" i="6"/>
  <c r="AU541" i="6"/>
  <c r="AU460" i="6"/>
  <c r="AU444" i="6"/>
  <c r="AU435" i="6"/>
  <c r="AU401" i="6"/>
  <c r="AU359" i="6"/>
  <c r="AU316" i="6"/>
  <c r="AU308" i="6"/>
  <c r="AU291" i="6"/>
  <c r="AU267" i="6"/>
  <c r="AU259" i="6"/>
  <c r="AU226" i="6"/>
  <c r="AU218" i="6"/>
  <c r="AU210" i="6"/>
  <c r="AU201" i="6"/>
  <c r="AU176" i="6"/>
  <c r="AU92" i="6"/>
  <c r="AU43" i="6"/>
  <c r="AU25" i="6"/>
  <c r="AU16" i="6"/>
  <c r="AU7" i="6"/>
  <c r="AU2486" i="6"/>
  <c r="AU2109" i="6"/>
  <c r="AU2251" i="6"/>
  <c r="AU2043" i="6"/>
  <c r="AU1940" i="6"/>
  <c r="AU1923" i="6"/>
  <c r="AU1889" i="6"/>
  <c r="AU1798" i="6"/>
  <c r="AU1749" i="6"/>
  <c r="AU1468" i="6"/>
  <c r="AU1443" i="6"/>
  <c r="AU1408" i="6"/>
  <c r="AU2543" i="6"/>
  <c r="AU2535" i="6"/>
  <c r="AU2527" i="6"/>
  <c r="AU2483" i="6"/>
  <c r="AU2475" i="6"/>
  <c r="AU2467" i="6"/>
  <c r="AU2459" i="6"/>
  <c r="AU2450" i="6"/>
  <c r="AU2442" i="6"/>
  <c r="AU2434" i="6"/>
  <c r="AU2426" i="6"/>
  <c r="AU2418" i="6"/>
  <c r="AU2407" i="6"/>
  <c r="AU2399" i="6"/>
  <c r="AU2391" i="6"/>
  <c r="AU2381" i="6"/>
  <c r="AU2373" i="6"/>
  <c r="AU2365" i="6"/>
  <c r="AU2357" i="6"/>
  <c r="AU2348" i="6"/>
  <c r="AU2340" i="6"/>
  <c r="AU2332" i="6"/>
  <c r="AU2324" i="6"/>
  <c r="AU2316" i="6"/>
  <c r="AU2308" i="6"/>
  <c r="AU2299" i="6"/>
  <c r="AU2291" i="6"/>
  <c r="AU2283" i="6"/>
  <c r="AU2275" i="6"/>
  <c r="AU2266" i="6"/>
  <c r="AU2258" i="6"/>
  <c r="AU2250" i="6"/>
  <c r="AU2241" i="6"/>
  <c r="AU2233" i="6"/>
  <c r="AU2217" i="6"/>
  <c r="AU2208" i="6"/>
  <c r="AU2200" i="6"/>
  <c r="AU2192" i="6"/>
  <c r="AU2184" i="6"/>
  <c r="AU1720" i="6"/>
  <c r="AU1712" i="6"/>
  <c r="AU2176" i="6"/>
  <c r="AU2167" i="6"/>
  <c r="AU2158" i="6"/>
  <c r="AU2149" i="6"/>
  <c r="AU2141" i="6"/>
  <c r="AU2133" i="6"/>
  <c r="AU2125" i="6"/>
  <c r="AU2117" i="6"/>
  <c r="AU2107" i="6"/>
  <c r="AU2097" i="6"/>
  <c r="AU2088" i="6"/>
  <c r="AU2080" i="6"/>
  <c r="AU2072" i="6"/>
  <c r="AU2059" i="6"/>
  <c r="AU2051" i="6"/>
  <c r="AU2042" i="6"/>
  <c r="AU2033" i="6"/>
  <c r="AU2024" i="6"/>
  <c r="AU2015" i="6"/>
  <c r="AU2007" i="6"/>
  <c r="AU1998" i="6"/>
  <c r="AU1990" i="6"/>
  <c r="AU1982" i="6"/>
  <c r="AU1973" i="6"/>
  <c r="AU1965" i="6"/>
  <c r="AU1956" i="6"/>
  <c r="AU1948" i="6"/>
  <c r="AU1939" i="6"/>
  <c r="AU1931" i="6"/>
  <c r="AU1922" i="6"/>
  <c r="AU1914" i="6"/>
  <c r="AU1905" i="6"/>
  <c r="AU1897" i="6"/>
  <c r="AU1888" i="6"/>
  <c r="AU1880" i="6"/>
  <c r="AU1872" i="6"/>
  <c r="AU1864" i="6"/>
  <c r="AU1855" i="6"/>
  <c r="AU1847" i="6"/>
  <c r="AU1838" i="6"/>
  <c r="AU1830" i="6"/>
  <c r="AU1822" i="6"/>
  <c r="AU1813" i="6"/>
  <c r="AU1805" i="6"/>
  <c r="AU1797" i="6"/>
  <c r="AU1789" i="6"/>
  <c r="AU1781" i="6"/>
  <c r="AU1772" i="6"/>
  <c r="AU1764" i="6"/>
  <c r="AU1756" i="6"/>
  <c r="AU1748" i="6"/>
  <c r="AU1740" i="6"/>
  <c r="AU1731" i="6"/>
  <c r="AU1695" i="6"/>
  <c r="AU1634" i="6"/>
  <c r="AU1626" i="6"/>
  <c r="AU1618" i="6"/>
  <c r="AU1610" i="6"/>
  <c r="AU1602" i="6"/>
  <c r="AU1594" i="6"/>
  <c r="AU1585" i="6"/>
  <c r="AU1577" i="6"/>
  <c r="AU1566" i="6"/>
  <c r="AU1557" i="6"/>
  <c r="AU1549" i="6"/>
  <c r="AU1541" i="6"/>
  <c r="AU1533" i="6"/>
  <c r="AU1524" i="6"/>
  <c r="AU1516" i="6"/>
  <c r="AU1508" i="6"/>
  <c r="AU1500" i="6"/>
  <c r="AU1491" i="6"/>
  <c r="AU1483" i="6"/>
  <c r="AU1475" i="6"/>
  <c r="AU1467" i="6"/>
  <c r="AU1458" i="6"/>
  <c r="AU1450" i="6"/>
  <c r="AU1442" i="6"/>
  <c r="AU1433" i="6"/>
  <c r="AU1424" i="6"/>
  <c r="AU1415" i="6"/>
  <c r="AU1407" i="6"/>
  <c r="AU1398" i="6"/>
  <c r="AU1390" i="6"/>
  <c r="AU1372" i="6"/>
  <c r="AU1364" i="6"/>
  <c r="AU1355" i="6"/>
  <c r="AU1345" i="6"/>
  <c r="AU1337" i="6"/>
  <c r="AU1328" i="6"/>
  <c r="AU1320" i="6"/>
  <c r="AU1311" i="6"/>
  <c r="AU1302" i="6"/>
  <c r="AU1294" i="6"/>
  <c r="AU1286" i="6"/>
  <c r="AU1277" i="6"/>
  <c r="AU1269" i="6"/>
  <c r="AU1261" i="6"/>
  <c r="AU1253" i="6"/>
  <c r="AU1244" i="6"/>
  <c r="AU1236" i="6"/>
  <c r="AU1228" i="6"/>
  <c r="AU1220" i="6"/>
  <c r="AU1203" i="6"/>
  <c r="AU1195" i="6"/>
  <c r="AU1187" i="6"/>
  <c r="AU1176" i="6"/>
  <c r="AU1167" i="6"/>
  <c r="AU1159" i="6"/>
  <c r="AU1143" i="6"/>
  <c r="AU1134" i="6"/>
  <c r="AU1125" i="6"/>
  <c r="AU1117" i="6"/>
  <c r="AU1108" i="6"/>
  <c r="AU1098" i="6"/>
  <c r="AU1090" i="6"/>
  <c r="AU1081" i="6"/>
  <c r="AU1073" i="6"/>
  <c r="AU1065" i="6"/>
  <c r="AU1047" i="6"/>
  <c r="AU1039" i="6"/>
  <c r="AU1030" i="6"/>
  <c r="AU1022" i="6"/>
  <c r="AU1014" i="6"/>
  <c r="AU1006" i="6"/>
  <c r="AU997" i="6"/>
  <c r="AU989" i="6"/>
  <c r="AU947" i="6"/>
  <c r="AU921" i="6"/>
  <c r="AU913" i="6"/>
  <c r="AU880" i="6"/>
  <c r="AU719" i="6"/>
  <c r="AU700" i="6"/>
  <c r="AU675" i="6"/>
  <c r="AU659" i="6"/>
  <c r="AU549" i="6"/>
  <c r="AU516" i="6"/>
  <c r="AU508" i="6"/>
  <c r="AU500" i="6"/>
  <c r="AU443" i="6"/>
  <c r="AU434" i="6"/>
  <c r="AU426" i="6"/>
  <c r="AU315" i="6"/>
  <c r="AU307" i="6"/>
  <c r="AU258" i="6"/>
  <c r="AU249" i="6"/>
  <c r="AU217" i="6"/>
  <c r="AU209" i="6"/>
  <c r="AU151" i="6"/>
  <c r="AU134" i="6"/>
  <c r="AU91" i="6"/>
  <c r="AU50" i="6"/>
  <c r="AU2526" i="6"/>
  <c r="AU2449" i="6"/>
  <c r="AU2441" i="6"/>
  <c r="AU2380" i="6"/>
  <c r="AU2249" i="6"/>
  <c r="AU2240" i="6"/>
  <c r="AU2232" i="6"/>
  <c r="AU2183" i="6"/>
  <c r="AU1719" i="6"/>
  <c r="AU2175" i="6"/>
  <c r="AU1997" i="6"/>
  <c r="AU1981" i="6"/>
  <c r="AU1955" i="6"/>
  <c r="AU1938" i="6"/>
  <c r="AU1921" i="6"/>
  <c r="AU1896" i="6"/>
  <c r="AU1879" i="6"/>
  <c r="AU1846" i="6"/>
  <c r="AU1796" i="6"/>
  <c r="AU1780" i="6"/>
  <c r="AU1633" i="6"/>
  <c r="AU1625" i="6"/>
  <c r="AU1601" i="6"/>
  <c r="AU1531" i="6"/>
  <c r="AU1523" i="6"/>
  <c r="AU1499" i="6"/>
  <c r="AU1490" i="6"/>
  <c r="AU1482" i="6"/>
  <c r="AU1474" i="6"/>
  <c r="AU1466" i="6"/>
  <c r="AU1441" i="6"/>
  <c r="AU1431" i="6"/>
  <c r="AU1422" i="6"/>
  <c r="AU1285" i="6"/>
  <c r="AU1252" i="6"/>
  <c r="AU1166" i="6"/>
  <c r="AU1124" i="6"/>
  <c r="AU1056" i="6"/>
  <c r="AU972" i="6"/>
  <c r="AU946" i="6"/>
  <c r="AU937" i="6"/>
  <c r="AU928" i="6"/>
  <c r="AU903" i="6"/>
  <c r="AU846" i="6"/>
  <c r="AU804" i="6"/>
  <c r="AU707" i="6"/>
  <c r="AU699" i="6"/>
  <c r="AU674" i="6"/>
  <c r="AU634" i="6"/>
  <c r="AU614" i="6"/>
  <c r="AU548" i="6"/>
  <c r="AU515" i="6"/>
  <c r="AU507" i="6"/>
  <c r="AU499" i="6"/>
  <c r="AU482" i="6"/>
  <c r="AU458" i="6"/>
  <c r="AU450" i="6"/>
  <c r="AU442" i="6"/>
  <c r="AU399" i="6"/>
  <c r="AU373" i="6"/>
  <c r="AU314" i="6"/>
  <c r="AU305" i="6"/>
  <c r="AU273" i="6"/>
  <c r="AU265" i="6"/>
  <c r="AU257" i="6"/>
  <c r="AU248" i="6"/>
  <c r="AU98" i="6"/>
  <c r="AU49" i="6"/>
  <c r="AU2355" i="6"/>
  <c r="AU2346" i="6"/>
  <c r="AU2248" i="6"/>
  <c r="AU1710" i="6"/>
  <c r="AU2123" i="6"/>
  <c r="AU2114" i="6"/>
  <c r="AU2104" i="6"/>
  <c r="AU2070" i="6"/>
  <c r="AU2039" i="6"/>
  <c r="AU1937" i="6"/>
  <c r="AU1928" i="6"/>
  <c r="AU1878" i="6"/>
  <c r="AU1862" i="6"/>
  <c r="AU1836" i="6"/>
  <c r="AU1795" i="6"/>
  <c r="AU1779" i="6"/>
  <c r="AU1762" i="6"/>
  <c r="AU1737" i="6"/>
  <c r="AU1729" i="6"/>
  <c r="AU1608" i="6"/>
  <c r="AU1564" i="6"/>
  <c r="AU1530" i="6"/>
  <c r="AU1506" i="6"/>
  <c r="AU1498" i="6"/>
  <c r="AU1456" i="6"/>
  <c r="AU1430" i="6"/>
  <c r="AU1343" i="6"/>
  <c r="AU1334" i="6"/>
  <c r="AU1251" i="6"/>
  <c r="AU1218" i="6"/>
  <c r="AU1165" i="6"/>
  <c r="AU962" i="6"/>
  <c r="AU911" i="6"/>
  <c r="AU878" i="6"/>
  <c r="AU828" i="6"/>
  <c r="AU803" i="6"/>
  <c r="AU776" i="6"/>
  <c r="AU706" i="6"/>
  <c r="AU698" i="6"/>
  <c r="AU690" i="6"/>
  <c r="AU681" i="6"/>
  <c r="AU673" i="6"/>
  <c r="AU665" i="6"/>
  <c r="AU641" i="6"/>
  <c r="AU555" i="6"/>
  <c r="AU547" i="6"/>
  <c r="AU538" i="6"/>
  <c r="AU498" i="6"/>
  <c r="AU489" i="6"/>
  <c r="AU457" i="6"/>
  <c r="AU449" i="6"/>
  <c r="AU432" i="6"/>
  <c r="AU424" i="6"/>
  <c r="AU381" i="6"/>
  <c r="AU339" i="6"/>
  <c r="AU322" i="6"/>
  <c r="AU304" i="6"/>
  <c r="AU264" i="6"/>
  <c r="AU256" i="6"/>
  <c r="AU247" i="6"/>
  <c r="AU223" i="6"/>
  <c r="AU215" i="6"/>
  <c r="AU198" i="6"/>
  <c r="AU124" i="6"/>
  <c r="AU97" i="6"/>
  <c r="AU89" i="6"/>
  <c r="AU56" i="6"/>
  <c r="AU21" i="6"/>
  <c r="AU12" i="6"/>
  <c r="AU2456" i="6"/>
  <c r="AU2247" i="6"/>
  <c r="AU2222" i="6"/>
  <c r="AU2189" i="6"/>
  <c r="AU1709" i="6"/>
  <c r="AU2173" i="6"/>
  <c r="AU1936" i="6"/>
  <c r="AU1894" i="6"/>
  <c r="AU1802" i="6"/>
  <c r="AU1745" i="6"/>
  <c r="AU1623" i="6"/>
  <c r="AU1607" i="6"/>
  <c r="AU1599" i="6"/>
  <c r="AU1529" i="6"/>
  <c r="AU1521" i="6"/>
  <c r="AU1505" i="6"/>
  <c r="AU1497" i="6"/>
  <c r="AU1429" i="6"/>
  <c r="AU1361" i="6"/>
  <c r="AU1351" i="6"/>
  <c r="AU1342" i="6"/>
  <c r="AU1258" i="6"/>
  <c r="AU1250" i="6"/>
  <c r="AU1208" i="6"/>
  <c r="AU1200" i="6"/>
  <c r="AU1122" i="6"/>
  <c r="AU1044" i="6"/>
  <c r="AU970" i="6"/>
  <c r="AU844" i="6"/>
  <c r="AU802" i="6"/>
  <c r="AU775" i="6"/>
  <c r="AU705" i="6"/>
  <c r="AU689" i="6"/>
  <c r="AU680" i="6"/>
  <c r="AU672" i="6"/>
  <c r="AU640" i="6"/>
  <c r="AU546" i="6"/>
  <c r="AU537" i="6"/>
  <c r="AU505" i="6"/>
  <c r="AU448" i="6"/>
  <c r="AU440" i="6"/>
  <c r="AU431" i="6"/>
  <c r="AU380" i="6"/>
  <c r="AU312" i="6"/>
  <c r="AU263" i="6"/>
  <c r="AU254" i="6"/>
  <c r="AU246" i="6"/>
  <c r="AU214" i="6"/>
  <c r="AU205" i="6"/>
  <c r="AU181" i="6"/>
  <c r="AU88" i="6"/>
  <c r="AU55" i="6"/>
  <c r="AU47" i="6"/>
  <c r="AU11" i="6"/>
  <c r="AU320" i="6"/>
  <c r="AU2544" i="6"/>
  <c r="AU2536" i="6"/>
  <c r="AU2528" i="6"/>
  <c r="AU2709" i="6"/>
  <c r="AU2701" i="6"/>
  <c r="AU2693" i="6"/>
  <c r="AU2685" i="6"/>
  <c r="AU2677" i="6"/>
  <c r="AU2484" i="6"/>
  <c r="AU2476" i="6"/>
  <c r="AU2468" i="6"/>
  <c r="AU2451" i="6"/>
  <c r="AU2443" i="6"/>
  <c r="AU2435" i="6"/>
  <c r="AU2427" i="6"/>
  <c r="AU2419" i="6"/>
  <c r="AU2408" i="6"/>
  <c r="AU2392" i="6"/>
  <c r="AU2382" i="6"/>
  <c r="AU2366" i="6"/>
  <c r="AU2358" i="6"/>
  <c r="AU2341" i="6"/>
  <c r="AU2333" i="6"/>
  <c r="AU2325" i="6"/>
  <c r="AU2317" i="6"/>
  <c r="AU2300" i="6"/>
  <c r="AU2292" i="6"/>
  <c r="AU2284" i="6"/>
  <c r="AU1721" i="6"/>
  <c r="AU1713" i="6"/>
  <c r="AU2872" i="6"/>
  <c r="AU2864" i="6"/>
  <c r="AU3010" i="6"/>
  <c r="AU3002" i="6"/>
  <c r="AU2994" i="6"/>
  <c r="AU2854" i="6"/>
  <c r="AU2846" i="6"/>
  <c r="AU2838" i="6"/>
  <c r="AU2830" i="6"/>
  <c r="AU2984" i="6"/>
  <c r="AU2976" i="6"/>
  <c r="AU2968" i="6"/>
  <c r="AU2960" i="6"/>
  <c r="AU2276" i="6"/>
  <c r="AU2267" i="6"/>
  <c r="AU2259" i="6"/>
  <c r="AU2234" i="6"/>
  <c r="AU2226" i="6"/>
  <c r="AU2209" i="6"/>
  <c r="AU2201" i="6"/>
  <c r="AU2193" i="6"/>
  <c r="AU2177" i="6"/>
  <c r="AU2168" i="6"/>
  <c r="AU2159" i="6"/>
  <c r="AU2150" i="6"/>
  <c r="AU2142" i="6"/>
  <c r="AU2134" i="6"/>
  <c r="AU2126" i="6"/>
  <c r="AU2118" i="6"/>
  <c r="AU2108" i="6"/>
  <c r="AU2098" i="6"/>
  <c r="AU1873" i="6"/>
  <c r="AU1865" i="6"/>
  <c r="AU1856" i="6"/>
  <c r="AU1848" i="6"/>
  <c r="AU1831" i="6"/>
  <c r="AU1823" i="6"/>
  <c r="AU1151" i="6"/>
  <c r="AU1814" i="6"/>
  <c r="AU1806" i="6"/>
  <c r="AU1790" i="6"/>
  <c r="AU1782" i="6"/>
  <c r="AU1773" i="6"/>
  <c r="AU1765" i="6"/>
  <c r="AU1757" i="6"/>
  <c r="AU1732" i="6"/>
  <c r="AU1381" i="6"/>
  <c r="AU1701" i="6"/>
  <c r="AU1635" i="6"/>
  <c r="AU1627" i="6"/>
  <c r="AU1619" i="6"/>
  <c r="AU1611" i="6"/>
  <c r="AU1586" i="6"/>
  <c r="AU1578" i="6"/>
  <c r="AU1567" i="6"/>
  <c r="AU1558" i="6"/>
  <c r="AU1550" i="6"/>
  <c r="AU1542" i="6"/>
  <c r="AU1534" i="6"/>
  <c r="AU1509" i="6"/>
  <c r="AU1492" i="6"/>
  <c r="AU1484" i="6"/>
  <c r="AU1057" i="6"/>
  <c r="AU904" i="6"/>
  <c r="AU981" i="6"/>
  <c r="AU973" i="6"/>
  <c r="AU964" i="6"/>
  <c r="AU956" i="6"/>
  <c r="AU938" i="6"/>
  <c r="AU929" i="6"/>
  <c r="AU896" i="6"/>
  <c r="AU888" i="6"/>
  <c r="AU871" i="6"/>
  <c r="AU863" i="6"/>
  <c r="AU855" i="6"/>
  <c r="AU847" i="6"/>
  <c r="AU838" i="6"/>
  <c r="AU830" i="6"/>
  <c r="AU822" i="6"/>
  <c r="AU814" i="6"/>
  <c r="AU806" i="6"/>
  <c r="AU796" i="6"/>
  <c r="AU787" i="6"/>
  <c r="AU778" i="6"/>
  <c r="AU769" i="6"/>
  <c r="AU761" i="6"/>
  <c r="AU753" i="6"/>
  <c r="AU743" i="6"/>
  <c r="AU735" i="6"/>
  <c r="AU727" i="6"/>
  <c r="AU708" i="6"/>
  <c r="AU692" i="6"/>
  <c r="AU683" i="6"/>
  <c r="AU667" i="6"/>
  <c r="AU651" i="6"/>
  <c r="AU643" i="6"/>
  <c r="AU635" i="6"/>
  <c r="AU624" i="6"/>
  <c r="AU616" i="6"/>
  <c r="AU606" i="6"/>
  <c r="AU598" i="6"/>
  <c r="AU590" i="6"/>
  <c r="AU581" i="6"/>
  <c r="AU573" i="6"/>
  <c r="AU565" i="6"/>
  <c r="AU557" i="6"/>
  <c r="AU540" i="6"/>
  <c r="AU532" i="6"/>
  <c r="AU524" i="6"/>
  <c r="AU491" i="6"/>
  <c r="AU483" i="6"/>
  <c r="AU475" i="6"/>
  <c r="AU467" i="6"/>
  <c r="AU459" i="6"/>
  <c r="AU451" i="6"/>
  <c r="AU417" i="6"/>
  <c r="AU408" i="6"/>
  <c r="AU400" i="6"/>
  <c r="AU391" i="6"/>
  <c r="AU383" i="6"/>
  <c r="AU374" i="6"/>
  <c r="AU366" i="6"/>
  <c r="AU358" i="6"/>
  <c r="AU349" i="6"/>
  <c r="AU341" i="6"/>
  <c r="AU332" i="6"/>
  <c r="AU324" i="6"/>
  <c r="AU298" i="6"/>
  <c r="AU290" i="6"/>
  <c r="AU282" i="6"/>
  <c r="AU274" i="6"/>
  <c r="AU266" i="6"/>
  <c r="AU241" i="6"/>
  <c r="AU233" i="6"/>
  <c r="AU225" i="6"/>
  <c r="AU200" i="6"/>
  <c r="AU192" i="6"/>
  <c r="AU184" i="6"/>
  <c r="AU175" i="6"/>
  <c r="AU167" i="6"/>
  <c r="AU159" i="6"/>
  <c r="AU142" i="6"/>
  <c r="AU126" i="6"/>
  <c r="AU118" i="6"/>
  <c r="AU107" i="6"/>
  <c r="AU99" i="6"/>
  <c r="AU82" i="6"/>
  <c r="AU74" i="6"/>
  <c r="AU66" i="6"/>
  <c r="AU58" i="6"/>
  <c r="AU42" i="6"/>
  <c r="AU33" i="6"/>
  <c r="AU24" i="6"/>
  <c r="AU15" i="6"/>
  <c r="AU6" i="6"/>
  <c r="AU2113" i="6"/>
  <c r="AU1962" i="6"/>
  <c r="AU2089" i="6"/>
  <c r="AU2081" i="6"/>
  <c r="AU2073" i="6"/>
  <c r="AU2061" i="6"/>
  <c r="AU2052" i="6"/>
  <c r="AU2034" i="6"/>
  <c r="AU2025" i="6"/>
  <c r="AU2016" i="6"/>
  <c r="AU2008" i="6"/>
  <c r="AU2000" i="6"/>
  <c r="AU1991" i="6"/>
  <c r="AU1974" i="6"/>
  <c r="AU1966" i="6"/>
  <c r="AU1957" i="6"/>
  <c r="AU1949" i="6"/>
  <c r="AU1915" i="6"/>
  <c r="AU1906" i="6"/>
  <c r="AU1898" i="6"/>
  <c r="AU1881" i="6"/>
  <c r="AU1459" i="6"/>
  <c r="AU1451" i="6"/>
  <c r="AU1434" i="6"/>
  <c r="AU1425" i="6"/>
  <c r="AU1416" i="6"/>
  <c r="AU1399" i="6"/>
  <c r="AU1391" i="6"/>
  <c r="AU1382" i="6"/>
  <c r="AU1373" i="6"/>
  <c r="AU1365" i="6"/>
  <c r="AU1338" i="6"/>
  <c r="AU1329" i="6"/>
  <c r="AU1321" i="6"/>
  <c r="AU1312" i="6"/>
  <c r="AU1303" i="6"/>
  <c r="AU1295" i="6"/>
  <c r="AU1287" i="6"/>
  <c r="AU1278" i="6"/>
  <c r="AU1270" i="6"/>
  <c r="AU1262" i="6"/>
  <c r="AU1254" i="6"/>
  <c r="AU1229" i="6"/>
  <c r="AU1221" i="6"/>
  <c r="AU1212" i="6"/>
  <c r="AU1204" i="6"/>
  <c r="AU1196" i="6"/>
  <c r="AU1188" i="6"/>
  <c r="AU1177" i="6"/>
  <c r="AU1168" i="6"/>
  <c r="AU1160" i="6"/>
  <c r="AU1152" i="6"/>
  <c r="AU1144" i="6"/>
  <c r="AU1135" i="6"/>
  <c r="AU1126" i="6"/>
  <c r="AU1118" i="6"/>
  <c r="AU1109" i="6"/>
  <c r="AU1099" i="6"/>
  <c r="AU1091" i="6"/>
  <c r="AU1082" i="6"/>
  <c r="AU1074" i="6"/>
  <c r="AU1066" i="6"/>
  <c r="AU1058" i="6"/>
  <c r="AU1048" i="6"/>
  <c r="AU1031" i="6"/>
  <c r="AU1023" i="6"/>
  <c r="AU1015" i="6"/>
  <c r="AU998" i="6"/>
  <c r="AU990" i="6"/>
  <c r="AU982" i="6"/>
  <c r="AU965" i="6"/>
  <c r="AU939" i="6"/>
  <c r="AU930" i="6"/>
  <c r="AU922" i="6"/>
  <c r="AU906" i="6"/>
  <c r="AU897" i="6"/>
  <c r="AU889" i="6"/>
  <c r="AU881" i="6"/>
  <c r="AU872" i="6"/>
  <c r="AU864" i="6"/>
  <c r="AU856" i="6"/>
  <c r="AU839" i="6"/>
  <c r="AU831" i="6"/>
  <c r="AU823" i="6"/>
  <c r="AU815" i="6"/>
  <c r="AU798" i="6"/>
  <c r="AU789" i="6"/>
  <c r="AU779" i="6"/>
  <c r="AU770" i="6"/>
  <c r="AU762" i="6"/>
  <c r="AU754" i="6"/>
  <c r="AU744" i="6"/>
  <c r="AU736" i="6"/>
  <c r="AU728" i="6"/>
  <c r="AU720" i="6"/>
  <c r="AU709" i="6"/>
  <c r="AU701" i="6"/>
  <c r="AU693" i="6"/>
  <c r="AU676" i="6"/>
  <c r="AU668" i="6"/>
  <c r="AU652" i="6"/>
  <c r="AU644" i="6"/>
  <c r="AU625" i="6"/>
  <c r="AU617" i="6"/>
  <c r="AU599" i="6"/>
  <c r="AU591" i="6"/>
  <c r="AU582" i="6"/>
  <c r="AU574" i="6"/>
  <c r="AU566" i="6"/>
  <c r="AU550" i="6"/>
  <c r="AU533" i="6"/>
  <c r="AU525" i="6"/>
  <c r="AU517" i="6"/>
  <c r="AU509" i="6"/>
  <c r="AU501" i="6"/>
  <c r="AU492" i="6"/>
  <c r="AU484" i="6"/>
  <c r="AU476" i="6"/>
  <c r="AU468" i="6"/>
  <c r="AU452" i="6"/>
  <c r="AU427" i="6"/>
  <c r="AU418" i="6"/>
  <c r="AU410" i="6"/>
  <c r="AU392" i="6"/>
  <c r="AU384" i="6"/>
  <c r="AU375" i="6"/>
  <c r="AU367" i="6"/>
  <c r="AU350" i="6"/>
  <c r="AU342" i="6"/>
  <c r="AU333" i="6"/>
  <c r="AU325" i="6"/>
  <c r="AU299" i="6"/>
  <c r="AU283" i="6"/>
  <c r="AU275" i="6"/>
  <c r="AU250" i="6"/>
  <c r="AU242" i="6"/>
  <c r="AU234" i="6"/>
  <c r="AU193" i="6"/>
  <c r="AU185" i="6"/>
  <c r="AU168" i="6"/>
  <c r="AU160" i="6"/>
  <c r="AU152" i="6"/>
  <c r="AU143" i="6"/>
  <c r="AU135" i="6"/>
  <c r="AU127" i="6"/>
  <c r="AU119" i="6"/>
  <c r="AU108" i="6"/>
  <c r="AU100" i="6"/>
  <c r="AU83" i="6"/>
  <c r="AU75" i="6"/>
  <c r="AU67" i="6"/>
  <c r="AU59" i="6"/>
  <c r="AU51" i="6"/>
  <c r="AU34" i="6"/>
  <c r="AU870" i="6"/>
  <c r="AU862" i="6"/>
  <c r="AU854" i="6"/>
  <c r="AU837" i="6"/>
  <c r="AU829" i="6"/>
  <c r="AU821" i="6"/>
  <c r="AU813" i="6"/>
  <c r="AU795" i="6"/>
  <c r="AU786" i="6"/>
  <c r="AU777" i="6"/>
  <c r="AU768" i="6"/>
  <c r="AU760" i="6"/>
  <c r="AU752" i="6"/>
  <c r="AU742" i="6"/>
  <c r="AU734" i="6"/>
  <c r="AU726" i="6"/>
  <c r="AU718" i="6"/>
  <c r="AU691" i="6"/>
  <c r="AU682" i="6"/>
  <c r="AU666" i="6"/>
  <c r="AU658" i="6"/>
  <c r="AU650" i="6"/>
  <c r="AU642" i="6"/>
  <c r="AU623" i="6"/>
  <c r="AU605" i="6"/>
  <c r="AU597" i="6"/>
  <c r="AU589" i="6"/>
  <c r="AU580" i="6"/>
  <c r="AU572" i="6"/>
  <c r="AU564" i="6"/>
  <c r="AU556" i="6"/>
  <c r="AU539" i="6"/>
  <c r="AU531" i="6"/>
  <c r="AU2523" i="6"/>
  <c r="AU2522" i="6"/>
  <c r="AU2216" i="6"/>
  <c r="AU2041" i="6"/>
  <c r="AU1947" i="6"/>
  <c r="AU523" i="6"/>
  <c r="AU490" i="6"/>
  <c r="AU474" i="6"/>
  <c r="AU466" i="6"/>
  <c r="AU433" i="6"/>
  <c r="AU425" i="6"/>
  <c r="AU416" i="6"/>
  <c r="AU407" i="6"/>
  <c r="AU390" i="6"/>
  <c r="AU382" i="6"/>
  <c r="AU365" i="6"/>
  <c r="AU357" i="6"/>
  <c r="AU348" i="6"/>
  <c r="AU340" i="6"/>
  <c r="AU331" i="6"/>
  <c r="AU323" i="6"/>
  <c r="AU297" i="6"/>
  <c r="AU289" i="6"/>
  <c r="AU281" i="6"/>
  <c r="AU240" i="6"/>
  <c r="AU232" i="6"/>
  <c r="AU224" i="6"/>
  <c r="AU216" i="6"/>
  <c r="AU207" i="6"/>
  <c r="AU199" i="6"/>
  <c r="AU191" i="6"/>
  <c r="AU183" i="6"/>
  <c r="AU174" i="6"/>
  <c r="AU166" i="6"/>
  <c r="AU158" i="6"/>
  <c r="AU150" i="6"/>
  <c r="AU141" i="6"/>
  <c r="AU133" i="6"/>
  <c r="AU125" i="6"/>
  <c r="AU115" i="6"/>
  <c r="AU106" i="6"/>
  <c r="AU90" i="6"/>
  <c r="AU81" i="6"/>
  <c r="AU73" i="6"/>
  <c r="AU65" i="6"/>
  <c r="AU57" i="6"/>
  <c r="AU41" i="6"/>
  <c r="AU32" i="6"/>
  <c r="AU23" i="6"/>
  <c r="AU14" i="6"/>
  <c r="AU1211" i="6"/>
  <c r="AU2400" i="6"/>
  <c r="AU2374" i="6"/>
  <c r="AU957" i="6"/>
  <c r="AU2545" i="6"/>
  <c r="AU2537" i="6"/>
  <c r="AU2529" i="6"/>
  <c r="AU2710" i="6"/>
  <c r="AU2702" i="6"/>
  <c r="AU2694" i="6"/>
  <c r="AU2686" i="6"/>
  <c r="AU2678" i="6"/>
  <c r="AU2477" i="6"/>
  <c r="AU2469" i="6"/>
  <c r="AU2461" i="6"/>
  <c r="AU2452" i="6"/>
  <c r="AU2444" i="6"/>
  <c r="AU2436" i="6"/>
  <c r="AU2428" i="6"/>
  <c r="AU2420" i="6"/>
  <c r="AU2409" i="6"/>
  <c r="AU2401" i="6"/>
  <c r="AU2393" i="6"/>
  <c r="AU2384" i="6"/>
  <c r="AU2375" i="6"/>
  <c r="AU2367" i="6"/>
  <c r="AU2359" i="6"/>
  <c r="AU2350" i="6"/>
  <c r="AU2342" i="6"/>
  <c r="AU2334" i="6"/>
  <c r="AU2326" i="6"/>
  <c r="AU2318" i="6"/>
  <c r="AU2310" i="6"/>
  <c r="AU2301" i="6"/>
  <c r="AU2285" i="6"/>
  <c r="AU2277" i="6"/>
  <c r="AU2268" i="6"/>
  <c r="AU2260" i="6"/>
  <c r="AU2252" i="6"/>
  <c r="AU2243" i="6"/>
  <c r="AU2227" i="6"/>
  <c r="AU2219" i="6"/>
  <c r="AU2210" i="6"/>
  <c r="AU2202" i="6"/>
  <c r="AU2194" i="6"/>
  <c r="AU2186" i="6"/>
  <c r="AU1722" i="6"/>
  <c r="AU1714" i="6"/>
  <c r="AU2178" i="6"/>
  <c r="AU2169" i="6"/>
  <c r="AU2160" i="6"/>
  <c r="AU2151" i="6"/>
  <c r="AU2143" i="6"/>
  <c r="AU2135" i="6"/>
  <c r="AU2127" i="6"/>
  <c r="AU2119" i="6"/>
  <c r="AU2090" i="6"/>
  <c r="AU2082" i="6"/>
  <c r="AU2074" i="6"/>
  <c r="AU2062" i="6"/>
  <c r="AU2044" i="6"/>
  <c r="AU2026" i="6"/>
  <c r="AU2017" i="6"/>
  <c r="AU2009" i="6"/>
  <c r="AU2001" i="6"/>
  <c r="AU1992" i="6"/>
  <c r="AU1975" i="6"/>
  <c r="AU1967" i="6"/>
  <c r="AU1958" i="6"/>
  <c r="AU1950" i="6"/>
  <c r="AU1916" i="6"/>
  <c r="AU1907" i="6"/>
  <c r="AU1899" i="6"/>
  <c r="AU1882" i="6"/>
  <c r="AU1874" i="6"/>
  <c r="AU1866" i="6"/>
  <c r="AU1857" i="6"/>
  <c r="AU1849" i="6"/>
  <c r="AU1840" i="6"/>
  <c r="AU1832" i="6"/>
  <c r="AU1824" i="6"/>
  <c r="AU1815" i="6"/>
  <c r="AU1807" i="6"/>
  <c r="AU1799" i="6"/>
  <c r="AU1791" i="6"/>
  <c r="AU1783" i="6"/>
  <c r="AU1774" i="6"/>
  <c r="AU1766" i="6"/>
  <c r="AU1758" i="6"/>
  <c r="AU1750" i="6"/>
  <c r="AU1742" i="6"/>
  <c r="AU1733" i="6"/>
  <c r="AU2873" i="6"/>
  <c r="AU2865" i="6"/>
  <c r="AU3011" i="6"/>
  <c r="AU3003" i="6"/>
  <c r="AU2995" i="6"/>
  <c r="AU1702" i="6"/>
  <c r="AU2855" i="6"/>
  <c r="AU2847" i="6"/>
  <c r="AU2839" i="6"/>
  <c r="AU1628" i="6"/>
  <c r="AU1612" i="6"/>
  <c r="AU1587" i="6"/>
  <c r="AU1579" i="6"/>
  <c r="AU2977" i="6"/>
  <c r="AU2156" i="6"/>
  <c r="AU2139" i="6"/>
  <c r="AU2131" i="6"/>
  <c r="AU2094" i="6"/>
  <c r="AU2057" i="6"/>
  <c r="AU2022" i="6"/>
  <c r="AU2005" i="6"/>
  <c r="AU1988" i="6"/>
  <c r="AU1971" i="6"/>
  <c r="AU1954" i="6"/>
  <c r="AU1920" i="6"/>
  <c r="AU1903" i="6"/>
  <c r="AU1895" i="6"/>
  <c r="AU1886" i="6"/>
  <c r="AU1870" i="6"/>
  <c r="AU1853" i="6"/>
  <c r="AU1845" i="6"/>
  <c r="AU1828" i="6"/>
  <c r="AU1820" i="6"/>
  <c r="AU1811" i="6"/>
  <c r="AU1803" i="6"/>
  <c r="AU1787" i="6"/>
  <c r="AU1770" i="6"/>
  <c r="AU1754" i="6"/>
  <c r="AU1746" i="6"/>
  <c r="AU2869" i="6"/>
  <c r="AU2861" i="6"/>
  <c r="AU2999" i="6"/>
  <c r="AU1683" i="6"/>
  <c r="AU2851" i="6"/>
  <c r="AU2843" i="6"/>
  <c r="AU2835" i="6"/>
  <c r="AU1632" i="6"/>
  <c r="AU1624" i="6"/>
  <c r="AU1616" i="6"/>
  <c r="AU1600" i="6"/>
  <c r="AU1591" i="6"/>
  <c r="AU1583" i="6"/>
  <c r="AU1575" i="6"/>
  <c r="AU2981" i="6"/>
  <c r="AU2973" i="6"/>
  <c r="AU2965" i="6"/>
  <c r="AU2957" i="6"/>
  <c r="AU2949" i="6"/>
  <c r="AU1555" i="6"/>
  <c r="AU1547" i="6"/>
  <c r="AU1539" i="6"/>
  <c r="AU1522" i="6"/>
  <c r="AU1514" i="6"/>
  <c r="AU1489" i="6"/>
  <c r="AU1481" i="6"/>
  <c r="AU1473" i="6"/>
  <c r="AU1465" i="6"/>
  <c r="AU1448" i="6"/>
  <c r="AU1440" i="6"/>
  <c r="AU1421" i="6"/>
  <c r="AU1413" i="6"/>
  <c r="AU1405" i="6"/>
  <c r="AU1396" i="6"/>
  <c r="AU1387" i="6"/>
  <c r="AU1379" i="6"/>
  <c r="AU1370" i="6"/>
  <c r="AU1362" i="6"/>
  <c r="AU1352" i="6"/>
  <c r="AU1326" i="6"/>
  <c r="AU1317" i="6"/>
  <c r="AU1309" i="6"/>
  <c r="AU1300" i="6"/>
  <c r="AU1292" i="6"/>
  <c r="AU1284" i="6"/>
  <c r="AU1275" i="6"/>
  <c r="AU1267" i="6"/>
  <c r="AU1259" i="6"/>
  <c r="AU1242" i="6"/>
  <c r="AU1234" i="6"/>
  <c r="AU1226" i="6"/>
  <c r="AU1209" i="6"/>
  <c r="AU1201" i="6"/>
  <c r="AU1193" i="6"/>
  <c r="AU1185" i="6"/>
  <c r="AU1174" i="6"/>
  <c r="AU1157" i="6"/>
  <c r="AU1149" i="6"/>
  <c r="AU1141" i="6"/>
  <c r="AU1132" i="6"/>
  <c r="AU1123" i="6"/>
  <c r="AU1114" i="6"/>
  <c r="AU1105" i="6"/>
  <c r="AU1096" i="6"/>
  <c r="AU1088" i="6"/>
  <c r="AU2215" i="6"/>
  <c r="AU2165" i="6"/>
  <c r="AU2147" i="6"/>
  <c r="AU2086" i="6"/>
  <c r="AU2078" i="6"/>
  <c r="AU2048" i="6"/>
  <c r="AU2031" i="6"/>
  <c r="AU2013" i="6"/>
  <c r="AU1996" i="6"/>
  <c r="AU1979" i="6"/>
  <c r="AU1963" i="6"/>
  <c r="AU1946" i="6"/>
  <c r="AU1911" i="6"/>
  <c r="AU2969" i="6"/>
  <c r="AU2961" i="6"/>
  <c r="AU1568" i="6"/>
  <c r="AU1559" i="6"/>
  <c r="AU1551" i="6"/>
  <c r="AU1543" i="6"/>
  <c r="AU1526" i="6"/>
  <c r="AU1518" i="6"/>
  <c r="AU1510" i="6"/>
  <c r="AU1502" i="6"/>
  <c r="AU1493" i="6"/>
  <c r="AU1485" i="6"/>
  <c r="AU1477" i="6"/>
  <c r="AU1469" i="6"/>
  <c r="AU1460" i="6"/>
  <c r="AU1452" i="6"/>
  <c r="AU1444" i="6"/>
  <c r="AU1436" i="6"/>
  <c r="AU1409" i="6"/>
  <c r="AU1400" i="6"/>
  <c r="AU1392" i="6"/>
  <c r="AU1383" i="6"/>
  <c r="AU1374" i="6"/>
  <c r="AU1366" i="6"/>
  <c r="AU1357" i="6"/>
  <c r="AU1347" i="6"/>
  <c r="AU1330" i="6"/>
  <c r="AU1322" i="6"/>
  <c r="AU1313" i="6"/>
  <c r="AU1304" i="6"/>
  <c r="AU1296" i="6"/>
  <c r="AU1288" i="6"/>
  <c r="AU1271" i="6"/>
  <c r="AU1263" i="6"/>
  <c r="AU1246" i="6"/>
  <c r="AU1230" i="6"/>
  <c r="AU1213" i="6"/>
  <c r="AU1205" i="6"/>
  <c r="AU1197" i="6"/>
  <c r="AU1178" i="6"/>
  <c r="AU1170" i="6"/>
  <c r="AU1161" i="6"/>
  <c r="AU1153" i="6"/>
  <c r="AU1145" i="6"/>
  <c r="AU1136" i="6"/>
  <c r="AU1119" i="6"/>
  <c r="AU1101" i="6"/>
  <c r="AU1092" i="6"/>
  <c r="AU1083" i="6"/>
  <c r="AU1075" i="6"/>
  <c r="AU1067" i="6"/>
  <c r="AU1059" i="6"/>
  <c r="AU1049" i="6"/>
  <c r="AU645" i="6"/>
  <c r="AU626" i="6"/>
  <c r="AU618" i="6"/>
  <c r="AU609" i="6"/>
  <c r="AU600" i="6"/>
  <c r="AU592" i="6"/>
  <c r="AU583" i="6"/>
  <c r="AU575" i="6"/>
  <c r="AU567" i="6"/>
  <c r="AU559" i="6"/>
  <c r="AU534" i="6"/>
  <c r="AU526" i="6"/>
  <c r="AU518" i="6"/>
  <c r="AU510" i="6"/>
  <c r="AU493" i="6"/>
  <c r="AU485" i="6"/>
  <c r="AU469" i="6"/>
  <c r="AU428" i="6"/>
  <c r="AU419" i="6"/>
  <c r="AU411" i="6"/>
  <c r="AU402" i="6"/>
  <c r="AU393" i="6"/>
  <c r="AU1079" i="6"/>
  <c r="AU1071" i="6"/>
  <c r="AU1063" i="6"/>
  <c r="AU1055" i="6"/>
  <c r="AU1045" i="6"/>
  <c r="AU1036" i="6"/>
  <c r="AU1028" i="6"/>
  <c r="AU1020" i="6"/>
  <c r="AU1012" i="6"/>
  <c r="AU1003" i="6"/>
  <c r="AU995" i="6"/>
  <c r="AU987" i="6"/>
  <c r="AU979" i="6"/>
  <c r="AU971" i="6"/>
  <c r="AU954" i="6"/>
  <c r="AU945" i="6"/>
  <c r="AU936" i="6"/>
  <c r="AU927" i="6"/>
  <c r="AU919" i="6"/>
  <c r="AU902" i="6"/>
  <c r="AU894" i="6"/>
  <c r="AU886" i="6"/>
  <c r="AU869" i="6"/>
  <c r="AU861" i="6"/>
  <c r="AU853" i="6"/>
  <c r="AU845" i="6"/>
  <c r="AU836" i="6"/>
  <c r="AU820" i="6"/>
  <c r="AU812" i="6"/>
  <c r="AU794" i="6"/>
  <c r="AU785" i="6"/>
  <c r="AU767" i="6"/>
  <c r="AU759" i="6"/>
  <c r="AU751" i="6"/>
  <c r="AU741" i="6"/>
  <c r="AU733" i="6"/>
  <c r="AU725" i="6"/>
  <c r="AU717" i="6"/>
  <c r="AU657" i="6"/>
  <c r="AU649" i="6"/>
  <c r="AU633" i="6"/>
  <c r="AU622" i="6"/>
  <c r="AU613" i="6"/>
  <c r="AU604" i="6"/>
  <c r="AU596" i="6"/>
  <c r="AU587" i="6"/>
  <c r="AU579" i="6"/>
  <c r="AU571" i="6"/>
  <c r="AU563" i="6"/>
  <c r="AU530" i="6"/>
  <c r="AU522" i="6"/>
  <c r="AU514" i="6"/>
  <c r="AU506" i="6"/>
  <c r="AU481" i="6"/>
  <c r="AU473" i="6"/>
  <c r="AU465" i="6"/>
  <c r="AU441" i="6"/>
  <c r="AU415" i="6"/>
  <c r="AU406" i="6"/>
  <c r="AU398" i="6"/>
  <c r="AU389" i="6"/>
  <c r="AU372" i="6"/>
  <c r="AU364" i="6"/>
  <c r="AU355" i="6"/>
  <c r="AU347" i="6"/>
  <c r="AU330" i="6"/>
  <c r="AU313" i="6"/>
  <c r="AU296" i="6"/>
  <c r="AU288" i="6"/>
  <c r="AU280" i="6"/>
  <c r="AU272" i="6"/>
  <c r="AU239" i="6"/>
  <c r="AU231" i="6"/>
  <c r="AU206" i="6"/>
  <c r="AU190" i="6"/>
  <c r="AU182" i="6"/>
  <c r="AU173" i="6"/>
  <c r="AU165" i="6"/>
  <c r="AU157" i="6"/>
  <c r="AU149" i="6"/>
  <c r="AU140" i="6"/>
  <c r="AU132" i="6"/>
  <c r="AU113" i="6"/>
  <c r="AU105" i="6"/>
  <c r="AU80" i="6"/>
  <c r="AU385" i="6"/>
  <c r="AU377" i="6"/>
  <c r="AU368" i="6"/>
  <c r="AU72" i="6"/>
  <c r="AU64" i="6"/>
  <c r="AU48" i="6"/>
  <c r="AU39" i="6"/>
  <c r="AU30" i="6"/>
  <c r="AU1131" i="6"/>
  <c r="AU497" i="6"/>
  <c r="AU397" i="6"/>
  <c r="AU1476" i="6"/>
  <c r="AU1517" i="6"/>
  <c r="AU1041" i="6"/>
  <c r="AU1032" i="6"/>
  <c r="AU1024" i="6"/>
  <c r="AU1016" i="6"/>
  <c r="AU1008" i="6"/>
  <c r="AU999" i="6"/>
  <c r="AU991" i="6"/>
  <c r="AU983" i="6"/>
  <c r="AU966" i="6"/>
  <c r="AU958" i="6"/>
  <c r="AU940" i="6"/>
  <c r="AU931" i="6"/>
  <c r="AU923" i="6"/>
  <c r="AU915" i="6"/>
  <c r="AU907" i="6"/>
  <c r="AU898" i="6"/>
  <c r="AU890" i="6"/>
  <c r="AU882" i="6"/>
  <c r="AU873" i="6"/>
  <c r="AU865" i="6"/>
  <c r="AU857" i="6"/>
  <c r="AU849" i="6"/>
  <c r="AU840" i="6"/>
  <c r="AU832" i="6"/>
  <c r="AU824" i="6"/>
  <c r="AU816" i="6"/>
  <c r="AU799" i="6"/>
  <c r="AU790" i="6"/>
  <c r="AU780" i="6"/>
  <c r="AU771" i="6"/>
  <c r="AU763" i="6"/>
  <c r="AU755" i="6"/>
  <c r="AU745" i="6"/>
  <c r="AU737" i="6"/>
  <c r="AU729" i="6"/>
  <c r="AU711" i="6"/>
  <c r="AU702" i="6"/>
  <c r="AU694" i="6"/>
  <c r="AU685" i="6"/>
  <c r="AU677" i="6"/>
  <c r="AU669" i="6"/>
  <c r="AU661" i="6"/>
  <c r="AU653" i="6"/>
  <c r="AU2844" i="6"/>
  <c r="AU2836" i="6"/>
  <c r="AU1617" i="6"/>
  <c r="AU1609" i="6"/>
  <c r="AU1593" i="6"/>
  <c r="AU1584" i="6"/>
  <c r="AU1576" i="6"/>
  <c r="AU2982" i="6"/>
  <c r="AU2974" i="6"/>
  <c r="AU2966" i="6"/>
  <c r="AU2958" i="6"/>
  <c r="AU2942" i="6"/>
  <c r="AU1565" i="6"/>
  <c r="AU1556" i="6"/>
  <c r="AU1548" i="6"/>
  <c r="AU1540" i="6"/>
  <c r="AU1515" i="6"/>
  <c r="AU1507" i="6"/>
  <c r="AU1457" i="6"/>
  <c r="AU1449" i="6"/>
  <c r="AU1414" i="6"/>
  <c r="AU1406" i="6"/>
  <c r="AU1397" i="6"/>
  <c r="AU1388" i="6"/>
  <c r="AU1380" i="6"/>
  <c r="AU1371" i="6"/>
  <c r="AU1363" i="6"/>
  <c r="AU1354" i="6"/>
  <c r="AU1344" i="6"/>
  <c r="AU1335" i="6"/>
  <c r="AU1327" i="6"/>
  <c r="AU1319" i="6"/>
  <c r="AU1310" i="6"/>
  <c r="AU1301" i="6"/>
  <c r="AU1293" i="6"/>
  <c r="AU1276" i="6"/>
  <c r="AU1268" i="6"/>
  <c r="AU1260" i="6"/>
  <c r="AU1243" i="6"/>
  <c r="AU1235" i="6"/>
  <c r="AU1227" i="6"/>
  <c r="AU1219" i="6"/>
  <c r="AU1210" i="6"/>
  <c r="AU1202" i="6"/>
  <c r="AU1194" i="6"/>
  <c r="AU1186" i="6"/>
  <c r="AU1175" i="6"/>
  <c r="AU1158" i="6"/>
  <c r="AU1150" i="6"/>
  <c r="AU1142" i="6"/>
  <c r="AU1133" i="6"/>
  <c r="AU1115" i="6"/>
  <c r="AU1106" i="6"/>
  <c r="AU1097" i="6"/>
  <c r="AU1089" i="6"/>
  <c r="AU1080" i="6"/>
  <c r="AU1072" i="6"/>
  <c r="AU1064" i="6"/>
  <c r="AU1046" i="6"/>
  <c r="AU1038" i="6"/>
  <c r="AU1029" i="6"/>
  <c r="AU1021" i="6"/>
  <c r="AU1013" i="6"/>
  <c r="AU1005" i="6"/>
  <c r="AU996" i="6"/>
  <c r="AU988" i="6"/>
  <c r="AU980" i="6"/>
  <c r="AU963" i="6"/>
  <c r="AU955" i="6"/>
  <c r="AU920" i="6"/>
  <c r="AU912" i="6"/>
  <c r="AU895" i="6"/>
  <c r="AU887" i="6"/>
  <c r="AU879" i="6"/>
  <c r="AU2293" i="6"/>
  <c r="AU2534" i="6"/>
  <c r="AU2691" i="6"/>
  <c r="AU2474" i="6"/>
  <c r="AU2406" i="6"/>
  <c r="AU2347" i="6"/>
  <c r="AU2307" i="6"/>
  <c r="AU2290" i="6"/>
  <c r="AU2224" i="6"/>
  <c r="AU2199" i="6"/>
  <c r="AU1711" i="6"/>
  <c r="AU2148" i="6"/>
  <c r="AU2115" i="6"/>
  <c r="AU2058" i="6"/>
  <c r="AU2023" i="6"/>
  <c r="AU2006" i="6"/>
  <c r="AU1972" i="6"/>
  <c r="AU1904" i="6"/>
  <c r="AU1871" i="6"/>
  <c r="AU1821" i="6"/>
  <c r="AU1788" i="6"/>
  <c r="AU1755" i="6"/>
  <c r="AU2870" i="6"/>
  <c r="AU2482" i="6"/>
  <c r="AU2417" i="6"/>
  <c r="AU2398" i="6"/>
  <c r="AU2372" i="6"/>
  <c r="AU2339" i="6"/>
  <c r="AU2298" i="6"/>
  <c r="AU2282" i="6"/>
  <c r="AU2257" i="6"/>
  <c r="AU2191" i="6"/>
  <c r="AU2140" i="6"/>
  <c r="AU2105" i="6"/>
  <c r="AU2071" i="6"/>
  <c r="AU2032" i="6"/>
  <c r="AU1989" i="6"/>
  <c r="AU1887" i="6"/>
  <c r="AU1854" i="6"/>
  <c r="AU1829" i="6"/>
  <c r="AU1763" i="6"/>
  <c r="AU1739" i="6"/>
  <c r="AU2862" i="6"/>
  <c r="AU2992" i="6"/>
  <c r="AU2542" i="6"/>
  <c r="AU2699" i="6"/>
  <c r="AU2675" i="6"/>
  <c r="AU2458" i="6"/>
  <c r="AU2433" i="6"/>
  <c r="AU2390" i="6"/>
  <c r="AU2356" i="6"/>
  <c r="AU2331" i="6"/>
  <c r="AU2315" i="6"/>
  <c r="AU2265" i="6"/>
  <c r="AU2207" i="6"/>
  <c r="AU2157" i="6"/>
  <c r="AU2124" i="6"/>
  <c r="AU2087" i="6"/>
  <c r="AU2049" i="6"/>
  <c r="AU2014" i="6"/>
  <c r="AU1913" i="6"/>
  <c r="AU1863" i="6"/>
  <c r="AU1837" i="6"/>
  <c r="AU1804" i="6"/>
  <c r="AU1747" i="6"/>
  <c r="AU3000" i="6"/>
  <c r="AU2852" i="6"/>
  <c r="AU2540" i="6"/>
  <c r="AU2524" i="6"/>
  <c r="AU2697" i="6"/>
  <c r="AU2689" i="6"/>
  <c r="AU2673" i="6"/>
  <c r="AU2472" i="6"/>
  <c r="AU2464" i="6"/>
  <c r="AU2447" i="6"/>
  <c r="AU2439" i="6"/>
  <c r="AU2423" i="6"/>
  <c r="AU2404" i="6"/>
  <c r="AU2387" i="6"/>
  <c r="AU2370" i="6"/>
  <c r="AU2362" i="6"/>
  <c r="AU2345" i="6"/>
  <c r="AU2329" i="6"/>
  <c r="AU2313" i="6"/>
  <c r="AU2296" i="6"/>
  <c r="AU2288" i="6"/>
  <c r="AU2272" i="6"/>
  <c r="AU2255" i="6"/>
  <c r="AU2238" i="6"/>
  <c r="AU2230" i="6"/>
  <c r="AU2214" i="6"/>
  <c r="AU2197" i="6"/>
  <c r="AU1725" i="6"/>
  <c r="AU1717" i="6"/>
  <c r="AU2155" i="6"/>
  <c r="AU2138" i="6"/>
  <c r="AU2122" i="6"/>
  <c r="AU2093" i="6"/>
  <c r="AU2069" i="6"/>
  <c r="AU2047" i="6"/>
  <c r="AU2038" i="6"/>
  <c r="AU2021" i="6"/>
  <c r="AU2004" i="6"/>
  <c r="AU1987" i="6"/>
  <c r="AU1970" i="6"/>
  <c r="AU1953" i="6"/>
  <c r="AU1927" i="6"/>
  <c r="AU1910" i="6"/>
  <c r="AU1877" i="6"/>
  <c r="AU1861" i="6"/>
  <c r="AU1844" i="6"/>
  <c r="AU1827" i="6"/>
  <c r="AU1778" i="6"/>
  <c r="AU1769" i="6"/>
  <c r="AU1728" i="6"/>
  <c r="AU2868" i="6"/>
  <c r="AU3006" i="6"/>
  <c r="AU2998" i="6"/>
  <c r="AU1677" i="6"/>
  <c r="AU2842" i="6"/>
  <c r="AU1615" i="6"/>
  <c r="AU1582" i="6"/>
  <c r="AU2980" i="6"/>
  <c r="AU2972" i="6"/>
  <c r="AU2964" i="6"/>
  <c r="AU1571" i="6"/>
  <c r="AU1563" i="6"/>
  <c r="AU1554" i="6"/>
  <c r="AU1546" i="6"/>
  <c r="AU1538" i="6"/>
  <c r="AU1513" i="6"/>
  <c r="AU1488" i="6"/>
  <c r="AU1480" i="6"/>
  <c r="AU1472" i="6"/>
  <c r="AU1463" i="6"/>
  <c r="AU1455" i="6"/>
  <c r="AU1447" i="6"/>
  <c r="AU1439" i="6"/>
  <c r="AU1420" i="6"/>
  <c r="AU1412" i="6"/>
  <c r="AU1404" i="6"/>
  <c r="AU1395" i="6"/>
  <c r="AU1386" i="6"/>
  <c r="AU1378" i="6"/>
  <c r="AU1369" i="6"/>
  <c r="AU1333" i="6"/>
  <c r="AU1325" i="6"/>
  <c r="AU1316" i="6"/>
  <c r="AU1308" i="6"/>
  <c r="AU1299" i="6"/>
  <c r="AU1291" i="6"/>
  <c r="AU1283" i="6"/>
  <c r="AU1274" i="6"/>
  <c r="AU1266" i="6"/>
  <c r="AU1241" i="6"/>
  <c r="AU1233" i="6"/>
  <c r="AU1225" i="6"/>
  <c r="AU1217" i="6"/>
  <c r="AU1192" i="6"/>
  <c r="AU1182" i="6"/>
  <c r="AU1173" i="6"/>
  <c r="AU1164" i="6"/>
  <c r="AU1156" i="6"/>
  <c r="AU1148" i="6"/>
  <c r="AU1139" i="6"/>
  <c r="AU1113" i="6"/>
  <c r="AU1104" i="6"/>
  <c r="AU1095" i="6"/>
  <c r="AU1086" i="6"/>
  <c r="AU2550" i="6"/>
  <c r="AU2707" i="6"/>
  <c r="AU2683" i="6"/>
  <c r="AU2466" i="6"/>
  <c r="AU2425" i="6"/>
  <c r="AU2364" i="6"/>
  <c r="AU2323" i="6"/>
  <c r="AU2274" i="6"/>
  <c r="AU2166" i="6"/>
  <c r="AU2132" i="6"/>
  <c r="AU2095" i="6"/>
  <c r="AU2079" i="6"/>
  <c r="AU1964" i="6"/>
  <c r="AU1930" i="6"/>
  <c r="AU1812" i="6"/>
  <c r="AU1771" i="6"/>
  <c r="AU1730" i="6"/>
  <c r="AU1689" i="6"/>
  <c r="AU2548" i="6"/>
  <c r="AU2532" i="6"/>
  <c r="AU2705" i="6"/>
  <c r="AU2681" i="6"/>
  <c r="AU2480" i="6"/>
  <c r="AU2431" i="6"/>
  <c r="AU2412" i="6"/>
  <c r="AU2396" i="6"/>
  <c r="AU2378" i="6"/>
  <c r="AU2354" i="6"/>
  <c r="AU2337" i="6"/>
  <c r="AU2321" i="6"/>
  <c r="AU2305" i="6"/>
  <c r="AU2280" i="6"/>
  <c r="AU2263" i="6"/>
  <c r="AU2205" i="6"/>
  <c r="AU2164" i="6"/>
  <c r="AU2146" i="6"/>
  <c r="AU2130" i="6"/>
  <c r="AU2103" i="6"/>
  <c r="AU2085" i="6"/>
  <c r="AU2077" i="6"/>
  <c r="AU2056" i="6"/>
  <c r="AU2029" i="6"/>
  <c r="AU2012" i="6"/>
  <c r="AU1995" i="6"/>
  <c r="AU1978" i="6"/>
  <c r="AU1945" i="6"/>
  <c r="AU1919" i="6"/>
  <c r="AU1902" i="6"/>
  <c r="AU1885" i="6"/>
  <c r="AU1869" i="6"/>
  <c r="AU1852" i="6"/>
  <c r="AU1835" i="6"/>
  <c r="AU1818" i="6"/>
  <c r="AU1810" i="6"/>
  <c r="AU1794" i="6"/>
  <c r="AU1786" i="6"/>
  <c r="AU1761" i="6"/>
  <c r="AU1753" i="6"/>
  <c r="AU1736" i="6"/>
  <c r="AU2990" i="6"/>
  <c r="AU2850" i="6"/>
  <c r="AU2834" i="6"/>
  <c r="AU1631" i="6"/>
  <c r="AU1590" i="6"/>
  <c r="AU2988" i="6"/>
  <c r="AU2422" i="6"/>
  <c r="AU2386" i="6"/>
  <c r="AU2303" i="6"/>
  <c r="AU2246" i="6"/>
  <c r="AU2237" i="6"/>
  <c r="AU2221" i="6"/>
  <c r="AU2092" i="6"/>
  <c r="AU2037" i="6"/>
  <c r="AU1961" i="6"/>
  <c r="AU1943" i="6"/>
  <c r="AU1935" i="6"/>
  <c r="AU1926" i="6"/>
  <c r="AU1918" i="6"/>
  <c r="AU1876" i="6"/>
  <c r="AU1078" i="6"/>
  <c r="AU1070" i="6"/>
  <c r="AU1062" i="6"/>
  <c r="AU1054" i="6"/>
  <c r="AU1035" i="6"/>
  <c r="AU1027" i="6"/>
  <c r="AU1019" i="6"/>
  <c r="AU1011" i="6"/>
  <c r="AU1002" i="6"/>
  <c r="AU994" i="6"/>
  <c r="AU986" i="6"/>
  <c r="AU978" i="6"/>
  <c r="AU961" i="6"/>
  <c r="AU953" i="6"/>
  <c r="AU944" i="6"/>
  <c r="AU935" i="6"/>
  <c r="AU926" i="6"/>
  <c r="AU918" i="6"/>
  <c r="AU910" i="6"/>
  <c r="AU901" i="6"/>
  <c r="AU893" i="6"/>
  <c r="AU885" i="6"/>
  <c r="AU877" i="6"/>
  <c r="AU868" i="6"/>
  <c r="AU860" i="6"/>
  <c r="AU852" i="6"/>
  <c r="AU835" i="6"/>
  <c r="AU827" i="6"/>
  <c r="AU819" i="6"/>
  <c r="AU811" i="6"/>
  <c r="AU793" i="6"/>
  <c r="AU784" i="6"/>
  <c r="AU766" i="6"/>
  <c r="AU758" i="6"/>
  <c r="AU748" i="6"/>
  <c r="AU740" i="6"/>
  <c r="AU732" i="6"/>
  <c r="AU724" i="6"/>
  <c r="AU716" i="6"/>
  <c r="AU697" i="6"/>
  <c r="AU664" i="6"/>
  <c r="AU656" i="6"/>
  <c r="AU648" i="6"/>
  <c r="AU632" i="6"/>
  <c r="AU621" i="6"/>
  <c r="AU612" i="6"/>
  <c r="AU603" i="6"/>
  <c r="AU595" i="6"/>
  <c r="AU586" i="6"/>
  <c r="AU578" i="6"/>
  <c r="AU570" i="6"/>
  <c r="AU562" i="6"/>
  <c r="AU554" i="6"/>
  <c r="AU529" i="6"/>
  <c r="AU521" i="6"/>
  <c r="AU513" i="6"/>
  <c r="AU488" i="6"/>
  <c r="AU480" i="6"/>
  <c r="AU472" i="6"/>
  <c r="AU464" i="6"/>
  <c r="AU456" i="6"/>
  <c r="AU422" i="6"/>
  <c r="AU414" i="6"/>
  <c r="AU405" i="6"/>
  <c r="AU388" i="6"/>
  <c r="AU371" i="6"/>
  <c r="AU363" i="6"/>
  <c r="AU354" i="6"/>
  <c r="AU346" i="6"/>
  <c r="AU338" i="6"/>
  <c r="AU329" i="6"/>
  <c r="AU321" i="6"/>
  <c r="AU303" i="6"/>
  <c r="AU295" i="6"/>
  <c r="AU287" i="6"/>
  <c r="AU279" i="6"/>
  <c r="AU271" i="6"/>
  <c r="AU238" i="6"/>
  <c r="AU230" i="6"/>
  <c r="AU222" i="6"/>
  <c r="AU197" i="6"/>
  <c r="AU189" i="6"/>
  <c r="AU172" i="6"/>
  <c r="AU164" i="6"/>
  <c r="AU156" i="6"/>
  <c r="AU2825" i="6"/>
  <c r="AU1630" i="6"/>
  <c r="AU1622" i="6"/>
  <c r="AU1598" i="6"/>
  <c r="AU2979" i="6"/>
  <c r="AU2955" i="6"/>
  <c r="AU2947" i="6"/>
  <c r="AU1537" i="6"/>
  <c r="AU1520" i="6"/>
  <c r="AU1504" i="6"/>
  <c r="AU1471" i="6"/>
  <c r="AU1438" i="6"/>
  <c r="AU1428" i="6"/>
  <c r="AU1402" i="6"/>
  <c r="AU1385" i="6"/>
  <c r="AU1350" i="6"/>
  <c r="AU1273" i="6"/>
  <c r="AU1172" i="6"/>
  <c r="AU1147" i="6"/>
  <c r="AU1103" i="6"/>
  <c r="AU951" i="6"/>
  <c r="AU843" i="6"/>
  <c r="AU810" i="6"/>
  <c r="AU792" i="6"/>
  <c r="AU679" i="6"/>
  <c r="AU671" i="6"/>
  <c r="AU655" i="6"/>
  <c r="AU639" i="6"/>
  <c r="AU512" i="6"/>
  <c r="AU504" i="6"/>
  <c r="AU2549" i="6"/>
  <c r="AU2706" i="6"/>
  <c r="AU2465" i="6"/>
  <c r="AU2432" i="6"/>
  <c r="AU2389" i="6"/>
  <c r="AU2330" i="6"/>
  <c r="AU2314" i="6"/>
  <c r="AU2281" i="6"/>
  <c r="AU2223" i="6"/>
  <c r="AU2190" i="6"/>
  <c r="AU2174" i="6"/>
  <c r="AU2547" i="6"/>
  <c r="AU2531" i="6"/>
  <c r="AU2696" i="6"/>
  <c r="AU2688" i="6"/>
  <c r="AU2471" i="6"/>
  <c r="AU2463" i="6"/>
  <c r="AU2446" i="6"/>
  <c r="AU2438" i="6"/>
  <c r="AU2403" i="6"/>
  <c r="AU2369" i="6"/>
  <c r="AU2361" i="6"/>
  <c r="AU2344" i="6"/>
  <c r="AU2336" i="6"/>
  <c r="AU2320" i="6"/>
  <c r="AU2312" i="6"/>
  <c r="AU2295" i="6"/>
  <c r="AU2279" i="6"/>
  <c r="AU2262" i="6"/>
  <c r="AU2254" i="6"/>
  <c r="AU2204" i="6"/>
  <c r="AU2188" i="6"/>
  <c r="AU1724" i="6"/>
  <c r="AU1708" i="6"/>
  <c r="AU2163" i="6"/>
  <c r="AU2145" i="6"/>
  <c r="AU2137" i="6"/>
  <c r="AU2121" i="6"/>
  <c r="AU2102" i="6"/>
  <c r="AU2076" i="6"/>
  <c r="AU2055" i="6"/>
  <c r="AU2019" i="6"/>
  <c r="AU2003" i="6"/>
  <c r="AU1994" i="6"/>
  <c r="AU1977" i="6"/>
  <c r="AU1952" i="6"/>
  <c r="AU1901" i="6"/>
  <c r="AU1884" i="6"/>
  <c r="AU1868" i="6"/>
  <c r="AU1851" i="6"/>
  <c r="AU1834" i="6"/>
  <c r="AU1817" i="6"/>
  <c r="AU1809" i="6"/>
  <c r="AU1793" i="6"/>
  <c r="AU1777" i="6"/>
  <c r="AU1760" i="6"/>
  <c r="AU1744" i="6"/>
  <c r="AU1735" i="6"/>
  <c r="AU2867" i="6"/>
  <c r="AU3005" i="6"/>
  <c r="AU2997" i="6"/>
  <c r="AU1671" i="6"/>
  <c r="AU2841" i="6"/>
  <c r="AU1614" i="6"/>
  <c r="AU1581" i="6"/>
  <c r="AU2963" i="6"/>
  <c r="AU1570" i="6"/>
  <c r="AU1553" i="6"/>
  <c r="AU1545" i="6"/>
  <c r="AU1487" i="6"/>
  <c r="AU2546" i="6"/>
  <c r="AU2538" i="6"/>
  <c r="AU2530" i="6"/>
  <c r="AU2703" i="6"/>
  <c r="AU2695" i="6"/>
  <c r="AU2687" i="6"/>
  <c r="AU2679" i="6"/>
  <c r="AU2478" i="6"/>
  <c r="AU2470" i="6"/>
  <c r="AU2462" i="6"/>
  <c r="AU2454" i="6"/>
  <c r="AU2445" i="6"/>
  <c r="AU2437" i="6"/>
  <c r="AU2429" i="6"/>
  <c r="AU2421" i="6"/>
  <c r="AU2410" i="6"/>
  <c r="AU2402" i="6"/>
  <c r="AU2394" i="6"/>
  <c r="AU2385" i="6"/>
  <c r="AU2376" i="6"/>
  <c r="AU2368" i="6"/>
  <c r="AU2360" i="6"/>
  <c r="AU2351" i="6"/>
  <c r="AU2343" i="6"/>
  <c r="AU2335" i="6"/>
  <c r="AU2327" i="6"/>
  <c r="AU2319" i="6"/>
  <c r="AU2311" i="6"/>
  <c r="AU2302" i="6"/>
  <c r="AU2294" i="6"/>
  <c r="AU2286" i="6"/>
  <c r="AU2278" i="6"/>
  <c r="AU2269" i="6"/>
  <c r="AU2261" i="6"/>
  <c r="AU2253" i="6"/>
  <c r="AU2245" i="6"/>
  <c r="AU2236" i="6"/>
  <c r="AU2228" i="6"/>
  <c r="AU2220" i="6"/>
  <c r="AU2211" i="6"/>
  <c r="AU2203" i="6"/>
  <c r="AU2195" i="6"/>
  <c r="AU2187" i="6"/>
  <c r="AU1723" i="6"/>
  <c r="AU1715" i="6"/>
  <c r="AU1707" i="6"/>
  <c r="AU2170" i="6"/>
  <c r="AU2162" i="6"/>
  <c r="AU2153" i="6"/>
  <c r="AU2144" i="6"/>
  <c r="AU2136" i="6"/>
  <c r="AU2128" i="6"/>
  <c r="AU2533" i="6"/>
  <c r="AU2698" i="6"/>
  <c r="AU2481" i="6"/>
  <c r="AU2448" i="6"/>
  <c r="AU2424" i="6"/>
  <c r="AU2397" i="6"/>
  <c r="AU2379" i="6"/>
  <c r="AU2338" i="6"/>
  <c r="AU2297" i="6"/>
  <c r="AU2264" i="6"/>
  <c r="AU2256" i="6"/>
  <c r="AU2198" i="6"/>
  <c r="AU1718" i="6"/>
  <c r="AU2525" i="6"/>
  <c r="AU2682" i="6"/>
  <c r="AU2457" i="6"/>
  <c r="AU2414" i="6"/>
  <c r="AU2363" i="6"/>
  <c r="AU2306" i="6"/>
  <c r="AU2289" i="6"/>
  <c r="AU2239" i="6"/>
  <c r="AU2206" i="6"/>
  <c r="AU2541" i="6"/>
  <c r="AU2690" i="6"/>
  <c r="AU2473" i="6"/>
  <c r="AU2440" i="6"/>
  <c r="AU2405" i="6"/>
  <c r="AU2371" i="6"/>
  <c r="AU2322" i="6"/>
  <c r="AU2273" i="6"/>
  <c r="AU2231" i="6"/>
  <c r="AU2182" i="6"/>
  <c r="AU2539" i="6"/>
  <c r="AU2704" i="6"/>
  <c r="AU2680" i="6"/>
  <c r="AU2479" i="6"/>
  <c r="AU2455" i="6"/>
  <c r="AU2430" i="6"/>
  <c r="AU2411" i="6"/>
  <c r="AU2395" i="6"/>
  <c r="AU2377" i="6"/>
  <c r="AU2353" i="6"/>
  <c r="AU2328" i="6"/>
  <c r="AU2287" i="6"/>
  <c r="AU2270" i="6"/>
  <c r="AU2229" i="6"/>
  <c r="AU2212" i="6"/>
  <c r="AU2196" i="6"/>
  <c r="AU1716" i="6"/>
  <c r="AU2172" i="6"/>
  <c r="AU2154" i="6"/>
  <c r="AU2129" i="6"/>
  <c r="AU2112" i="6"/>
  <c r="AU2084" i="6"/>
  <c r="AU2068" i="6"/>
  <c r="AU2046" i="6"/>
  <c r="AU2028" i="6"/>
  <c r="AU2011" i="6"/>
  <c r="AU1986" i="6"/>
  <c r="AU1969" i="6"/>
  <c r="AU1909" i="6"/>
  <c r="AU1893" i="6"/>
  <c r="AU1860" i="6"/>
  <c r="AU1842" i="6"/>
  <c r="AU1826" i="6"/>
  <c r="AU1801" i="6"/>
  <c r="AU1785" i="6"/>
  <c r="AU1768" i="6"/>
  <c r="AU1752" i="6"/>
  <c r="AU1727" i="6"/>
  <c r="AU2859" i="6"/>
  <c r="AU2989" i="6"/>
  <c r="AU2849" i="6"/>
  <c r="AU2833" i="6"/>
  <c r="AU1606" i="6"/>
  <c r="AU1589" i="6"/>
  <c r="AU2987" i="6"/>
  <c r="AU2971" i="6"/>
  <c r="AU1562" i="6"/>
  <c r="AU1528" i="6"/>
  <c r="AU1512" i="6"/>
  <c r="AU1496" i="6"/>
  <c r="AU1479" i="6"/>
  <c r="AU1462" i="6"/>
  <c r="AU1454" i="6"/>
  <c r="AU1446" i="6"/>
  <c r="AU1419" i="6"/>
  <c r="AU2120" i="6"/>
  <c r="AU2110" i="6"/>
  <c r="AU2100" i="6"/>
  <c r="AU2091" i="6"/>
  <c r="AU2083" i="6"/>
  <c r="AU2075" i="6"/>
  <c r="AU2063" i="6"/>
  <c r="AU2054" i="6"/>
  <c r="AU2045" i="6"/>
  <c r="AU2036" i="6"/>
  <c r="AU2027" i="6"/>
  <c r="AU2018" i="6"/>
  <c r="AU2010" i="6"/>
  <c r="AU2002" i="6"/>
  <c r="AU1993" i="6"/>
  <c r="AU1985" i="6"/>
  <c r="AU1976" i="6"/>
  <c r="AU1968" i="6"/>
  <c r="AU1959" i="6"/>
  <c r="AU1951" i="6"/>
  <c r="AU1942" i="6"/>
  <c r="AU1934" i="6"/>
  <c r="AU1925" i="6"/>
  <c r="AU1917" i="6"/>
  <c r="AU1908" i="6"/>
  <c r="AU1900" i="6"/>
  <c r="AU1892" i="6"/>
  <c r="AU1883" i="6"/>
  <c r="AU1875" i="6"/>
  <c r="AU1867" i="6"/>
  <c r="AU1858" i="6"/>
  <c r="AU1850" i="6"/>
  <c r="AU1841" i="6"/>
  <c r="AU1833" i="6"/>
  <c r="AU1825" i="6"/>
  <c r="AU1816" i="6"/>
  <c r="AU1808" i="6"/>
  <c r="AU1800" i="6"/>
  <c r="AU1792" i="6"/>
  <c r="AU1784" i="6"/>
  <c r="AU1776" i="6"/>
  <c r="AU1767" i="6"/>
  <c r="AU1759" i="6"/>
  <c r="AU1751" i="6"/>
  <c r="AU1743" i="6"/>
  <c r="AU1734" i="6"/>
  <c r="AU2874" i="6"/>
  <c r="AU2866" i="6"/>
  <c r="AU2858" i="6"/>
  <c r="AU3004" i="6"/>
  <c r="AU2996" i="6"/>
  <c r="AU1703" i="6"/>
  <c r="AU2856" i="6"/>
  <c r="AU2848" i="6"/>
  <c r="AU2840" i="6"/>
  <c r="AU2832" i="6"/>
  <c r="AU2824" i="6"/>
  <c r="AU1629" i="6"/>
  <c r="AU1621" i="6"/>
  <c r="AU1613" i="6"/>
  <c r="AU1597" i="6"/>
  <c r="AU1588" i="6"/>
  <c r="AU1580" i="6"/>
  <c r="AU2986" i="6"/>
  <c r="AU2978" i="6"/>
  <c r="AU2970" i="6"/>
  <c r="AU2962" i="6"/>
  <c r="AU2954" i="6"/>
  <c r="AU2946" i="6"/>
  <c r="AU1569" i="6"/>
  <c r="AU1560" i="6"/>
  <c r="AU1552" i="6"/>
  <c r="AU1544" i="6"/>
  <c r="AU1536" i="6"/>
  <c r="AU1527" i="6"/>
  <c r="AU1519" i="6"/>
  <c r="AU1511" i="6"/>
  <c r="AU1503" i="6"/>
  <c r="AU1495" i="6"/>
  <c r="AU1486" i="6"/>
  <c r="AU1478" i="6"/>
  <c r="AU1470" i="6"/>
  <c r="AU1461" i="6"/>
  <c r="AU1453" i="6"/>
  <c r="AU1445" i="6"/>
  <c r="AU1437" i="6"/>
  <c r="AU1427" i="6"/>
  <c r="AU1418" i="6"/>
  <c r="AU1410" i="6"/>
  <c r="AU1401" i="6"/>
  <c r="AU1393" i="6"/>
  <c r="AU1384" i="6"/>
  <c r="AU1375" i="6"/>
  <c r="AU1367" i="6"/>
  <c r="AU1359" i="6"/>
  <c r="AU1349" i="6"/>
  <c r="AU1340" i="6"/>
  <c r="AU1331" i="6"/>
  <c r="AU1323" i="6"/>
  <c r="AU1314" i="6"/>
  <c r="AU1305" i="6"/>
  <c r="AU1297" i="6"/>
  <c r="AU1289" i="6"/>
  <c r="AU1280" i="6"/>
  <c r="AU1272" i="6"/>
  <c r="AU1264" i="6"/>
  <c r="AU1256" i="6"/>
  <c r="AU1247" i="6"/>
  <c r="AU1239" i="6"/>
  <c r="AU1231" i="6"/>
  <c r="AU1223" i="6"/>
  <c r="AU1214" i="6"/>
  <c r="AU1206" i="6"/>
  <c r="AU1198" i="6"/>
  <c r="AU1190" i="6"/>
  <c r="AU1179" i="6"/>
  <c r="AU1171" i="6"/>
  <c r="AU1162" i="6"/>
  <c r="AU1154" i="6"/>
  <c r="AU1146" i="6"/>
  <c r="AU1137" i="6"/>
  <c r="AU1129" i="6"/>
  <c r="AU1120" i="6"/>
  <c r="AU1111" i="6"/>
  <c r="AU1102" i="6"/>
  <c r="AU1093" i="6"/>
  <c r="AU1084" i="6"/>
  <c r="AU1076" i="6"/>
  <c r="AU1068" i="6"/>
  <c r="AU1060" i="6"/>
  <c r="AU1051" i="6"/>
  <c r="AU1042" i="6"/>
  <c r="AU1033" i="6"/>
  <c r="AU1025" i="6"/>
  <c r="AU1017" i="6"/>
  <c r="AU1009" i="6"/>
  <c r="AU1000" i="6"/>
  <c r="AU992" i="6"/>
  <c r="AU984" i="6"/>
  <c r="AU976" i="6"/>
  <c r="AU967" i="6"/>
  <c r="AU959" i="6"/>
  <c r="AU950" i="6"/>
  <c r="AU941" i="6"/>
  <c r="AU932" i="6"/>
  <c r="AU924" i="6"/>
  <c r="AU916" i="6"/>
  <c r="AU908" i="6"/>
  <c r="AU899" i="6"/>
  <c r="AU891" i="6"/>
  <c r="AU883" i="6"/>
  <c r="AU874" i="6"/>
  <c r="AU866" i="6"/>
  <c r="AU858" i="6"/>
  <c r="AU850" i="6"/>
  <c r="AU842" i="6"/>
  <c r="AU833" i="6"/>
  <c r="AU825" i="6"/>
  <c r="AU817" i="6"/>
  <c r="AU809" i="6"/>
  <c r="AU800" i="6"/>
  <c r="AU791" i="6"/>
  <c r="AU782" i="6"/>
  <c r="AU772" i="6"/>
  <c r="AU764" i="6"/>
  <c r="AU756" i="6"/>
  <c r="AU746" i="6"/>
  <c r="AU738" i="6"/>
  <c r="AU730" i="6"/>
  <c r="AU722" i="6"/>
  <c r="AU1411" i="6"/>
  <c r="AU1394" i="6"/>
  <c r="AU1377" i="6"/>
  <c r="AU1368" i="6"/>
  <c r="AU714" i="6"/>
  <c r="AU703" i="6"/>
  <c r="AU695" i="6"/>
  <c r="AU687" i="6"/>
  <c r="AU678" i="6"/>
  <c r="AU670" i="6"/>
  <c r="AU662" i="6"/>
  <c r="AU654" i="6"/>
  <c r="AU646" i="6"/>
  <c r="AU638" i="6"/>
  <c r="AU627" i="6"/>
  <c r="AU619" i="6"/>
  <c r="AU610" i="6"/>
  <c r="AU601" i="6"/>
  <c r="AU593" i="6"/>
  <c r="AU584" i="6"/>
  <c r="AU576" i="6"/>
  <c r="AU568" i="6"/>
  <c r="AU560" i="6"/>
  <c r="AU552" i="6"/>
  <c r="AU543" i="6"/>
  <c r="AU535" i="6"/>
  <c r="AU527" i="6"/>
  <c r="AU519" i="6"/>
  <c r="AU511" i="6"/>
  <c r="AU503" i="6"/>
  <c r="AU494" i="6"/>
  <c r="AU486" i="6"/>
  <c r="AU478" i="6"/>
  <c r="AU470" i="6"/>
  <c r="AU462" i="6"/>
  <c r="AU454" i="6"/>
  <c r="AU446" i="6"/>
  <c r="AU438" i="6"/>
  <c r="AU429" i="6"/>
  <c r="AU420" i="6"/>
  <c r="AU412" i="6"/>
  <c r="AU403" i="6"/>
  <c r="AU394" i="6"/>
  <c r="AU386" i="6"/>
  <c r="AU378" i="6"/>
  <c r="AU369" i="6"/>
  <c r="AU361" i="6"/>
  <c r="AU352" i="6"/>
  <c r="AU344" i="6"/>
  <c r="AU335" i="6"/>
  <c r="AU327" i="6"/>
  <c r="AU318" i="6"/>
  <c r="AU310" i="6"/>
  <c r="AU301" i="6"/>
  <c r="AU293" i="6"/>
  <c r="AU285" i="6"/>
  <c r="AU277" i="6"/>
  <c r="AU269" i="6"/>
  <c r="AU261" i="6"/>
  <c r="AU252" i="6"/>
  <c r="AU244" i="6"/>
  <c r="AU236" i="6"/>
  <c r="AU228" i="6"/>
  <c r="AU220" i="6"/>
  <c r="AU212" i="6"/>
  <c r="AU203" i="6"/>
  <c r="AU195" i="6"/>
  <c r="AU187" i="6"/>
  <c r="AU179" i="6"/>
  <c r="AU170" i="6"/>
  <c r="AU162" i="6"/>
  <c r="AU154" i="6"/>
  <c r="AU145" i="6"/>
  <c r="AU137" i="6"/>
  <c r="AU129" i="6"/>
  <c r="AU121" i="6"/>
  <c r="AU110" i="6"/>
  <c r="AU102" i="6"/>
  <c r="AU94" i="6"/>
  <c r="AU86" i="6"/>
  <c r="AU77" i="6"/>
  <c r="AU69" i="6"/>
  <c r="AU61" i="6"/>
  <c r="AU53" i="6"/>
  <c r="AU45" i="6"/>
  <c r="AU36" i="6"/>
  <c r="AU27" i="6"/>
  <c r="AU18" i="6"/>
  <c r="AU9" i="6"/>
  <c r="AU1605" i="6"/>
  <c r="AU2225" i="6"/>
  <c r="AU1360" i="6"/>
  <c r="AU1341" i="6"/>
  <c r="AU1332" i="6"/>
  <c r="AU1324" i="6"/>
  <c r="AU1315" i="6"/>
  <c r="AU1306" i="6"/>
  <c r="AU1298" i="6"/>
  <c r="AU1290" i="6"/>
  <c r="AU1281" i="6"/>
  <c r="AU1265" i="6"/>
  <c r="AU1257" i="6"/>
  <c r="AU1249" i="6"/>
  <c r="AU1240" i="6"/>
  <c r="AU1232" i="6"/>
  <c r="AU1224" i="6"/>
  <c r="AU1216" i="6"/>
  <c r="AU1207" i="6"/>
  <c r="AU1199" i="6"/>
  <c r="AU1191" i="6"/>
  <c r="AU1180" i="6"/>
  <c r="AU1163" i="6"/>
  <c r="AU1155" i="6"/>
  <c r="AU1138" i="6"/>
  <c r="AU1130" i="6"/>
  <c r="AU1121" i="6"/>
  <c r="AU1112" i="6"/>
  <c r="AU1094" i="6"/>
  <c r="AU1085" i="6"/>
  <c r="AU1077" i="6"/>
  <c r="AU1069" i="6"/>
  <c r="AU1061" i="6"/>
  <c r="AU1052" i="6"/>
  <c r="AU1043" i="6"/>
  <c r="AU1034" i="6"/>
  <c r="AU1026" i="6"/>
  <c r="AU1018" i="6"/>
  <c r="AU1010" i="6"/>
  <c r="AU1001" i="6"/>
  <c r="AU993" i="6"/>
  <c r="AU985" i="6"/>
  <c r="AU977" i="6"/>
  <c r="AU968" i="6"/>
  <c r="AU960" i="6"/>
  <c r="AU943" i="6"/>
  <c r="AU934" i="6"/>
  <c r="AU925" i="6"/>
  <c r="AU917" i="6"/>
  <c r="AU909" i="6"/>
  <c r="AU900" i="6"/>
  <c r="AU892" i="6"/>
  <c r="AU884" i="6"/>
  <c r="AU876" i="6"/>
  <c r="AU867" i="6"/>
  <c r="AU859" i="6"/>
  <c r="AU851" i="6"/>
  <c r="AU834" i="6"/>
  <c r="AU826" i="6"/>
  <c r="AU818" i="6"/>
  <c r="AU351" i="6"/>
  <c r="AU343" i="6"/>
  <c r="AU334" i="6"/>
  <c r="AU326" i="6"/>
  <c r="AU317" i="6"/>
  <c r="AU292" i="6"/>
  <c r="AU284" i="6"/>
  <c r="AU276" i="6"/>
  <c r="AU268" i="6"/>
  <c r="AU251" i="6"/>
  <c r="AU235" i="6"/>
  <c r="AU227" i="6"/>
  <c r="AU194" i="6"/>
  <c r="AU186" i="6"/>
  <c r="AU177" i="6"/>
  <c r="AU161" i="6"/>
  <c r="AU153" i="6"/>
  <c r="AU136" i="6"/>
  <c r="AU128" i="6"/>
  <c r="AU101" i="6"/>
  <c r="AU85" i="6"/>
  <c r="AU76" i="6"/>
  <c r="AU68" i="6"/>
  <c r="AU60" i="6"/>
  <c r="AU52" i="6"/>
  <c r="AU44" i="6"/>
  <c r="AU35" i="6"/>
  <c r="AU26" i="6"/>
  <c r="AU17" i="6"/>
  <c r="AU8" i="6"/>
  <c r="AU801" i="6"/>
  <c r="AU783" i="6"/>
  <c r="AU774" i="6"/>
  <c r="AU147" i="6"/>
  <c r="AU139" i="6"/>
  <c r="AU131" i="6"/>
  <c r="AU123" i="6"/>
  <c r="AU112" i="6"/>
  <c r="AU104" i="6"/>
  <c r="AU96" i="6"/>
  <c r="AU79" i="6"/>
  <c r="AU71" i="6"/>
  <c r="AU63" i="6"/>
  <c r="AU38" i="6"/>
  <c r="AU29" i="6"/>
  <c r="AU20" i="6"/>
  <c r="AU765" i="6"/>
  <c r="AU757" i="6"/>
  <c r="AU747" i="6"/>
  <c r="AU739" i="6"/>
  <c r="AU731" i="6"/>
  <c r="AU723" i="6"/>
  <c r="AU715" i="6"/>
  <c r="AU704" i="6"/>
  <c r="AU696" i="6"/>
  <c r="AU688" i="6"/>
  <c r="AU663" i="6"/>
  <c r="AU647" i="6"/>
  <c r="AU629" i="6"/>
  <c r="AU620" i="6"/>
  <c r="AU611" i="6"/>
  <c r="AU602" i="6"/>
  <c r="AU594" i="6"/>
  <c r="AU585" i="6"/>
  <c r="AU577" i="6"/>
  <c r="AU569" i="6"/>
  <c r="AU561" i="6"/>
  <c r="AU553" i="6"/>
  <c r="AU544" i="6"/>
  <c r="AU536" i="6"/>
  <c r="AU528" i="6"/>
  <c r="AU520" i="6"/>
  <c r="AU495" i="6"/>
  <c r="AU487" i="6"/>
  <c r="AU479" i="6"/>
  <c r="AU471" i="6"/>
  <c r="AU463" i="6"/>
  <c r="AU455" i="6"/>
  <c r="AU447" i="6"/>
  <c r="AU439" i="6"/>
  <c r="AU430" i="6"/>
  <c r="AU421" i="6"/>
  <c r="AU413" i="6"/>
  <c r="AU404" i="6"/>
  <c r="AU395" i="6"/>
  <c r="AU387" i="6"/>
  <c r="AU379" i="6"/>
  <c r="AU370" i="6"/>
  <c r="AU362" i="6"/>
  <c r="AU353" i="6"/>
  <c r="AU345" i="6"/>
  <c r="AU337" i="6"/>
  <c r="AU328" i="6"/>
  <c r="AU319" i="6"/>
  <c r="AU311" i="6"/>
  <c r="AU302" i="6"/>
  <c r="AU294" i="6"/>
  <c r="AU286" i="6"/>
  <c r="AU278" i="6"/>
  <c r="AU270" i="6"/>
  <c r="AU262" i="6"/>
  <c r="AU253" i="6"/>
  <c r="AU245" i="6"/>
  <c r="AU237" i="6"/>
  <c r="AU229" i="6"/>
  <c r="AU221" i="6"/>
  <c r="AU213" i="6"/>
  <c r="AU204" i="6"/>
  <c r="AU196" i="6"/>
  <c r="AU188" i="6"/>
  <c r="AU180" i="6"/>
  <c r="AU171" i="6"/>
  <c r="AU163" i="6"/>
  <c r="AU155" i="6"/>
  <c r="AU146" i="6"/>
  <c r="AU138" i="6"/>
  <c r="AU130" i="6"/>
  <c r="AU122" i="6"/>
  <c r="AU111" i="6"/>
  <c r="AU103" i="6"/>
  <c r="AU95" i="6"/>
  <c r="AU87" i="6"/>
  <c r="AU78" i="6"/>
  <c r="AU70" i="6"/>
  <c r="AU62" i="6"/>
  <c r="AU54" i="6"/>
  <c r="AU46" i="6"/>
  <c r="AU37" i="6"/>
  <c r="AU28" i="6"/>
  <c r="AU19" i="6"/>
  <c r="AU10" i="6"/>
  <c r="AU5" i="6"/>
  <c r="F2804" i="6"/>
  <c r="F2803" i="6"/>
  <c r="F2807" i="6"/>
  <c r="F2806" i="6"/>
  <c r="F2805" i="6"/>
  <c r="F2811" i="6"/>
  <c r="F2810" i="6"/>
  <c r="F2809" i="6"/>
  <c r="F2808" i="6"/>
  <c r="F2813" i="6"/>
  <c r="F2812" i="6"/>
  <c r="F2814" i="6"/>
  <c r="F2802" i="6"/>
  <c r="N2793" i="6"/>
  <c r="F2793" i="6"/>
  <c r="N2792" i="6"/>
  <c r="F2792" i="6"/>
  <c r="N2791" i="6"/>
  <c r="F2791" i="6"/>
  <c r="N2797" i="6"/>
  <c r="F2797" i="6"/>
  <c r="N2796" i="6"/>
  <c r="F2796" i="6"/>
  <c r="N2795" i="6"/>
  <c r="F2795" i="6"/>
  <c r="N2794" i="6"/>
  <c r="F2794" i="6"/>
  <c r="N2799" i="6"/>
  <c r="F2799" i="6"/>
  <c r="N2798" i="6"/>
  <c r="F2798" i="6"/>
  <c r="N2800" i="6"/>
  <c r="F2800" i="6"/>
  <c r="N2790" i="6"/>
  <c r="F2790" i="6"/>
  <c r="N2780" i="6"/>
  <c r="F2780" i="6"/>
  <c r="A2780" i="6"/>
  <c r="A2793" i="6" s="1"/>
  <c r="A2807" i="6" s="1"/>
  <c r="N2779" i="6"/>
  <c r="F2779" i="6"/>
  <c r="A2779" i="6"/>
  <c r="A2792" i="6" s="1"/>
  <c r="A2806" i="6" s="1"/>
  <c r="N2778" i="6"/>
  <c r="F2778" i="6"/>
  <c r="A2778" i="6"/>
  <c r="A2791" i="6" s="1"/>
  <c r="A2805" i="6" s="1"/>
  <c r="N2777" i="6"/>
  <c r="F2777" i="6"/>
  <c r="A2777" i="6"/>
  <c r="N2776" i="6"/>
  <c r="F2776" i="6"/>
  <c r="A2776" i="6"/>
  <c r="N2784" i="6"/>
  <c r="F2784" i="6"/>
  <c r="A2784" i="6"/>
  <c r="A2797" i="6" s="1"/>
  <c r="A2811" i="6" s="1"/>
  <c r="N2783" i="6"/>
  <c r="F2783" i="6"/>
  <c r="A2783" i="6"/>
  <c r="A2796" i="6" s="1"/>
  <c r="A2810" i="6" s="1"/>
  <c r="N2782" i="6"/>
  <c r="F2782" i="6"/>
  <c r="A2782" i="6"/>
  <c r="A2795" i="6" s="1"/>
  <c r="A2809" i="6" s="1"/>
  <c r="N2781" i="6"/>
  <c r="F2781" i="6"/>
  <c r="A2781" i="6"/>
  <c r="A2794" i="6" s="1"/>
  <c r="A2808" i="6" s="1"/>
  <c r="N2786" i="6"/>
  <c r="F2786" i="6"/>
  <c r="A2786" i="6"/>
  <c r="N2785" i="6"/>
  <c r="F2785" i="6"/>
  <c r="A2785" i="6"/>
  <c r="A2798" i="6" s="1"/>
  <c r="A2812" i="6" s="1"/>
  <c r="N2787" i="6"/>
  <c r="F2787" i="6"/>
  <c r="A2787" i="6"/>
  <c r="A2790" i="6" s="1"/>
  <c r="A2804" i="6" s="1"/>
  <c r="N2775" i="6"/>
  <c r="F2775" i="6"/>
  <c r="A2775" i="6"/>
  <c r="AU2632" i="6"/>
  <c r="AU2631" i="6"/>
  <c r="AU2630" i="6"/>
  <c r="AU2629" i="6"/>
  <c r="AU2628" i="6"/>
  <c r="AU2627" i="6"/>
  <c r="AU2626" i="6"/>
  <c r="AU2625" i="6"/>
  <c r="AU2636" i="6"/>
  <c r="AU2635" i="6"/>
  <c r="AU2634" i="6"/>
  <c r="AU2633" i="6"/>
  <c r="AU2638" i="6"/>
  <c r="AU2637" i="6"/>
  <c r="AU2639" i="6"/>
  <c r="AU2624" i="6"/>
  <c r="F2815" i="6"/>
  <c r="N2801" i="6"/>
  <c r="F2801" i="6"/>
  <c r="N2788" i="6"/>
  <c r="F2788" i="6"/>
  <c r="A2788" i="6"/>
  <c r="A2801" i="6" s="1"/>
  <c r="A2815" i="6" s="1"/>
  <c r="A2799" i="6" l="1"/>
  <c r="A2813" i="6" s="1"/>
  <c r="A2789" i="6"/>
  <c r="A2800" i="6"/>
  <c r="A2802" i="6" l="1"/>
  <c r="A2814" i="6"/>
  <c r="AU2742" i="6" l="1"/>
  <c r="AU2619" i="6"/>
  <c r="N2619" i="6"/>
  <c r="F2619" i="6"/>
  <c r="N209" i="6" l="1"/>
  <c r="F209" i="6"/>
  <c r="N179" i="6"/>
  <c r="F179" i="6"/>
  <c r="N149" i="6"/>
  <c r="F149" i="6"/>
  <c r="N118" i="6"/>
  <c r="F118" i="6"/>
  <c r="F85" i="6"/>
  <c r="F41" i="6"/>
  <c r="N32" i="6"/>
  <c r="F32" i="6"/>
  <c r="N23" i="6"/>
  <c r="F23" i="6"/>
  <c r="AU2743" i="6"/>
  <c r="AU2744" i="6"/>
  <c r="AU2745" i="6"/>
  <c r="AU2746" i="6"/>
  <c r="AU2747" i="6"/>
  <c r="AU2748" i="6"/>
  <c r="AU2749" i="6"/>
  <c r="AU2750" i="6"/>
  <c r="AU2751" i="6"/>
  <c r="AU2752" i="6"/>
  <c r="AU2753" i="6"/>
  <c r="AU2754" i="6"/>
  <c r="AU2755" i="6"/>
  <c r="AU2756" i="6"/>
  <c r="AU2757" i="6"/>
  <c r="AU2758" i="6"/>
  <c r="AU2759" i="6"/>
  <c r="AU2760" i="6"/>
  <c r="AU2761" i="6"/>
  <c r="AU2762" i="6"/>
  <c r="AU2763" i="6"/>
  <c r="AU2764" i="6"/>
  <c r="AU2765" i="6"/>
  <c r="AU2766" i="6"/>
  <c r="AU2767" i="6"/>
  <c r="AU2768" i="6"/>
  <c r="AU2769" i="6"/>
  <c r="AU2770" i="6"/>
  <c r="AU2771" i="6"/>
  <c r="AU2711" i="6"/>
  <c r="AU2712" i="6"/>
  <c r="AU2713" i="6"/>
  <c r="AU2714" i="6"/>
  <c r="AU2715" i="6"/>
  <c r="AU2716" i="6"/>
  <c r="AU2717" i="6"/>
  <c r="AU2718" i="6"/>
  <c r="AU2719" i="6"/>
  <c r="AU2720" i="6"/>
  <c r="AU2721" i="6"/>
  <c r="AU2722" i="6"/>
  <c r="AU2723" i="6"/>
  <c r="AU2724" i="6"/>
  <c r="AU2725" i="6"/>
  <c r="AU2726" i="6"/>
  <c r="AU2727" i="6"/>
  <c r="AU2728" i="6"/>
  <c r="AU2729" i="6"/>
  <c r="AU2730" i="6"/>
  <c r="AU2731" i="6"/>
  <c r="AU2732" i="6"/>
  <c r="AU2733" i="6"/>
  <c r="AU2734" i="6"/>
  <c r="AU2735" i="6"/>
  <c r="AU2736" i="6"/>
  <c r="AU2737" i="6"/>
  <c r="AU2738" i="6"/>
  <c r="AU2739" i="6"/>
  <c r="AU2740" i="6"/>
  <c r="AU2741" i="6"/>
  <c r="AU2623" i="6"/>
  <c r="N2623" i="6"/>
  <c r="F2623" i="6"/>
  <c r="AU2622" i="6"/>
  <c r="N2622" i="6"/>
  <c r="F2622" i="6"/>
  <c r="AU2621" i="6"/>
  <c r="N2621" i="6"/>
  <c r="F2621" i="6"/>
  <c r="AU2620" i="6"/>
  <c r="N2620" i="6"/>
  <c r="F2620" i="6"/>
  <c r="N14" i="6" l="1"/>
  <c r="F14" i="6"/>
  <c r="N5" i="6"/>
  <c r="F5" i="6"/>
  <c r="N210" i="6" l="1"/>
  <c r="F210" i="6"/>
  <c r="AU1573" i="6" l="1"/>
  <c r="AU2640" i="6"/>
  <c r="AU2641" i="6"/>
  <c r="AU2642" i="6"/>
  <c r="AU2643" i="6"/>
  <c r="AU2644" i="6"/>
  <c r="AU2645" i="6"/>
  <c r="AU2646" i="6"/>
  <c r="AU2647" i="6"/>
  <c r="AU2648" i="6"/>
  <c r="AU2649" i="6"/>
  <c r="AU2650" i="6"/>
  <c r="AU2651" i="6"/>
  <c r="AU2652" i="6"/>
  <c r="AU2653" i="6"/>
  <c r="AU2654" i="6"/>
  <c r="AU2655" i="6"/>
  <c r="AU2656" i="6"/>
  <c r="AU2657" i="6"/>
  <c r="AU2658" i="6"/>
  <c r="AU2659" i="6"/>
  <c r="AU2660" i="6"/>
  <c r="AU2661" i="6"/>
  <c r="AU2662" i="6"/>
  <c r="AU2663" i="6"/>
  <c r="AU2664" i="6"/>
  <c r="AU2665" i="6"/>
  <c r="AU2666" i="6"/>
  <c r="AU2667" i="6"/>
  <c r="AU2668" i="6"/>
  <c r="AU2669" i="6"/>
  <c r="AU2670" i="6"/>
  <c r="AU2671" i="6"/>
  <c r="N222" i="6" l="1"/>
  <c r="F222" i="6"/>
  <c r="N221" i="6"/>
  <c r="F221" i="6"/>
  <c r="N220" i="6"/>
  <c r="F220" i="6"/>
  <c r="N219" i="6"/>
  <c r="F219" i="6"/>
  <c r="N218" i="6"/>
  <c r="F218" i="6"/>
  <c r="N217" i="6"/>
  <c r="F217" i="6"/>
  <c r="N216" i="6"/>
  <c r="F216" i="6"/>
  <c r="N215" i="6"/>
  <c r="F215" i="6"/>
  <c r="N214" i="6"/>
  <c r="F214" i="6"/>
  <c r="N213" i="6"/>
  <c r="F213" i="6"/>
  <c r="N212" i="6"/>
  <c r="F212" i="6"/>
  <c r="N211" i="6"/>
  <c r="F211" i="6"/>
  <c r="N238" i="6"/>
  <c r="F238" i="6"/>
  <c r="N237" i="6"/>
  <c r="F237" i="6"/>
  <c r="N236" i="6"/>
  <c r="F236" i="6"/>
  <c r="N235" i="6"/>
  <c r="F235" i="6"/>
  <c r="N234" i="6"/>
  <c r="F234" i="6"/>
  <c r="N233" i="6"/>
  <c r="F233" i="6"/>
  <c r="N232" i="6"/>
  <c r="F232" i="6"/>
  <c r="N231" i="6"/>
  <c r="F231" i="6"/>
  <c r="N230" i="6"/>
  <c r="F230" i="6"/>
  <c r="N229" i="6"/>
  <c r="F229" i="6"/>
  <c r="N228" i="6"/>
  <c r="F228" i="6"/>
  <c r="N227" i="6"/>
  <c r="F227" i="6"/>
  <c r="N226" i="6"/>
  <c r="F226" i="6"/>
  <c r="N225" i="6"/>
  <c r="F225" i="6"/>
  <c r="N224" i="6"/>
  <c r="F224" i="6"/>
  <c r="N223" i="6"/>
  <c r="F223" i="6"/>
  <c r="N246" i="6"/>
  <c r="F246" i="6"/>
  <c r="N245" i="6"/>
  <c r="F245" i="6"/>
  <c r="N244" i="6"/>
  <c r="F244" i="6"/>
  <c r="N243" i="6"/>
  <c r="F243" i="6"/>
  <c r="N242" i="6"/>
  <c r="F242" i="6"/>
  <c r="N241" i="6"/>
  <c r="F241" i="6"/>
  <c r="N240" i="6"/>
  <c r="F240" i="6"/>
  <c r="N239" i="6"/>
  <c r="F239" i="6"/>
  <c r="N250" i="6"/>
  <c r="F250" i="6"/>
  <c r="N249" i="6"/>
  <c r="F249" i="6"/>
  <c r="N248" i="6"/>
  <c r="F248" i="6"/>
  <c r="N247" i="6"/>
  <c r="F247" i="6"/>
  <c r="N252" i="6"/>
  <c r="F252" i="6"/>
  <c r="N251" i="6"/>
  <c r="F251" i="6"/>
  <c r="N253" i="6"/>
  <c r="F253" i="6"/>
  <c r="N191" i="6" l="1"/>
  <c r="F191" i="6"/>
  <c r="N190" i="6"/>
  <c r="F190" i="6"/>
  <c r="N189" i="6"/>
  <c r="F189" i="6"/>
  <c r="N188" i="6"/>
  <c r="F188" i="6"/>
  <c r="N187" i="6"/>
  <c r="F187" i="6"/>
  <c r="N186" i="6"/>
  <c r="F186" i="6"/>
  <c r="N185" i="6"/>
  <c r="F185" i="6"/>
  <c r="N184" i="6"/>
  <c r="F184" i="6"/>
  <c r="N183" i="6"/>
  <c r="F183" i="6"/>
  <c r="N182" i="6"/>
  <c r="F182" i="6"/>
  <c r="N181" i="6"/>
  <c r="F181" i="6"/>
  <c r="N180" i="6"/>
  <c r="F180" i="6"/>
  <c r="N199" i="6"/>
  <c r="F199" i="6"/>
  <c r="N198" i="6"/>
  <c r="F198" i="6"/>
  <c r="N197" i="6"/>
  <c r="F197" i="6"/>
  <c r="N196" i="6"/>
  <c r="F196" i="6"/>
  <c r="N195" i="6"/>
  <c r="F195" i="6"/>
  <c r="N194" i="6"/>
  <c r="F194" i="6"/>
  <c r="N193" i="6"/>
  <c r="F193" i="6"/>
  <c r="N192" i="6"/>
  <c r="F192" i="6"/>
  <c r="N203" i="6"/>
  <c r="F203" i="6"/>
  <c r="N202" i="6"/>
  <c r="F202" i="6"/>
  <c r="N201" i="6"/>
  <c r="F201" i="6"/>
  <c r="N200" i="6"/>
  <c r="F200" i="6"/>
  <c r="N205" i="6"/>
  <c r="F205" i="6"/>
  <c r="N204" i="6"/>
  <c r="F204" i="6"/>
  <c r="N206" i="6"/>
  <c r="F206" i="6"/>
  <c r="N161" i="6"/>
  <c r="F161" i="6"/>
  <c r="N160" i="6"/>
  <c r="F160" i="6"/>
  <c r="N159" i="6"/>
  <c r="F159" i="6"/>
  <c r="N158" i="6"/>
  <c r="F158" i="6"/>
  <c r="N157" i="6"/>
  <c r="F157" i="6"/>
  <c r="N156" i="6"/>
  <c r="F156" i="6"/>
  <c r="N155" i="6"/>
  <c r="F155" i="6"/>
  <c r="N154" i="6"/>
  <c r="F154" i="6"/>
  <c r="N153" i="6"/>
  <c r="F153" i="6"/>
  <c r="N152" i="6"/>
  <c r="F152" i="6"/>
  <c r="N151" i="6"/>
  <c r="F151" i="6"/>
  <c r="N150" i="6"/>
  <c r="F150" i="6"/>
  <c r="N169" i="6"/>
  <c r="F169" i="6"/>
  <c r="N168" i="6"/>
  <c r="F168" i="6"/>
  <c r="N167" i="6"/>
  <c r="F167" i="6"/>
  <c r="N166" i="6"/>
  <c r="F166" i="6"/>
  <c r="N165" i="6"/>
  <c r="F165" i="6"/>
  <c r="N164" i="6"/>
  <c r="F164" i="6"/>
  <c r="N163" i="6"/>
  <c r="F163" i="6"/>
  <c r="N162" i="6"/>
  <c r="F162" i="6"/>
  <c r="N173" i="6"/>
  <c r="F173" i="6"/>
  <c r="N172" i="6"/>
  <c r="F172" i="6"/>
  <c r="N171" i="6"/>
  <c r="F171" i="6"/>
  <c r="N170" i="6"/>
  <c r="F170" i="6"/>
  <c r="N175" i="6"/>
  <c r="F175" i="6"/>
  <c r="N174" i="6"/>
  <c r="F174" i="6"/>
  <c r="N176" i="6"/>
  <c r="F176" i="6"/>
  <c r="N139" i="6"/>
  <c r="F139" i="6"/>
  <c r="N138" i="6"/>
  <c r="F138" i="6"/>
  <c r="N142" i="6"/>
  <c r="F142" i="6"/>
  <c r="N141" i="6"/>
  <c r="F141" i="6"/>
  <c r="N140" i="6"/>
  <c r="F140" i="6"/>
  <c r="N126" i="6"/>
  <c r="F126" i="6"/>
  <c r="N125" i="6"/>
  <c r="F125" i="6"/>
  <c r="N124" i="6"/>
  <c r="F124" i="6"/>
  <c r="N123" i="6"/>
  <c r="F123" i="6"/>
  <c r="N122" i="6"/>
  <c r="F122" i="6"/>
  <c r="N121" i="6"/>
  <c r="F121" i="6"/>
  <c r="N120" i="6"/>
  <c r="F120" i="6"/>
  <c r="N119" i="6"/>
  <c r="F119" i="6"/>
  <c r="N134" i="6"/>
  <c r="F134" i="6"/>
  <c r="N133" i="6"/>
  <c r="F133" i="6"/>
  <c r="N132" i="6"/>
  <c r="F132" i="6"/>
  <c r="N131" i="6"/>
  <c r="F131" i="6"/>
  <c r="N130" i="6"/>
  <c r="F130" i="6"/>
  <c r="N129" i="6"/>
  <c r="F129" i="6"/>
  <c r="N128" i="6"/>
  <c r="F128" i="6"/>
  <c r="N127" i="6"/>
  <c r="F127" i="6"/>
  <c r="N143" i="6"/>
  <c r="F143" i="6"/>
  <c r="N137" i="6"/>
  <c r="F137" i="6"/>
  <c r="N136" i="6"/>
  <c r="F136" i="6"/>
  <c r="N135" i="6"/>
  <c r="F135" i="6"/>
  <c r="N145" i="6"/>
  <c r="F145" i="6"/>
  <c r="N144" i="6"/>
  <c r="F144" i="6"/>
  <c r="N146" i="6"/>
  <c r="F146" i="6"/>
  <c r="F87" i="6"/>
  <c r="F97" i="6"/>
  <c r="F96" i="6"/>
  <c r="F95" i="6"/>
  <c r="F94" i="6"/>
  <c r="F93" i="6"/>
  <c r="F92" i="6"/>
  <c r="F91" i="6"/>
  <c r="F90" i="6"/>
  <c r="F89" i="6"/>
  <c r="F88" i="6"/>
  <c r="F86" i="6"/>
  <c r="F105" i="6"/>
  <c r="F104" i="6"/>
  <c r="F103" i="6"/>
  <c r="F102" i="6"/>
  <c r="F101" i="6"/>
  <c r="F100" i="6"/>
  <c r="F99" i="6"/>
  <c r="F98" i="6"/>
  <c r="F109" i="6"/>
  <c r="F108" i="6"/>
  <c r="F107" i="6"/>
  <c r="F106" i="6"/>
  <c r="F111" i="6"/>
  <c r="F110" i="6"/>
  <c r="F112" i="6"/>
  <c r="F74" i="6"/>
  <c r="F73" i="6"/>
  <c r="F72" i="6"/>
  <c r="F75" i="6"/>
  <c r="F71" i="6"/>
  <c r="F70" i="6"/>
  <c r="F69" i="6"/>
  <c r="F79" i="6"/>
  <c r="F78" i="6"/>
  <c r="F77" i="6"/>
  <c r="F76" i="6"/>
  <c r="F81" i="6"/>
  <c r="F80" i="6"/>
  <c r="F82" i="6"/>
  <c r="F49" i="6"/>
  <c r="F48" i="6"/>
  <c r="F47" i="6"/>
  <c r="F46" i="6"/>
  <c r="F45" i="6"/>
  <c r="F59" i="6"/>
  <c r="F58" i="6"/>
  <c r="F57" i="6"/>
  <c r="F56" i="6"/>
  <c r="F55" i="6"/>
  <c r="F54" i="6"/>
  <c r="F53" i="6"/>
  <c r="F52" i="6"/>
  <c r="F51" i="6"/>
  <c r="F50" i="6"/>
  <c r="F63" i="6"/>
  <c r="F62" i="6"/>
  <c r="F61" i="6"/>
  <c r="F60" i="6"/>
  <c r="F44" i="6"/>
  <c r="F43" i="6"/>
  <c r="F66" i="6"/>
  <c r="F65" i="6"/>
  <c r="F64" i="6"/>
  <c r="F67" i="6"/>
  <c r="F42" i="6"/>
  <c r="F68" i="6"/>
  <c r="N37" i="6"/>
  <c r="F37" i="6"/>
  <c r="N36" i="6"/>
  <c r="F36" i="6"/>
  <c r="N35" i="6"/>
  <c r="F35" i="6"/>
  <c r="N34" i="6"/>
  <c r="F34" i="6"/>
  <c r="N38" i="6"/>
  <c r="F38" i="6"/>
  <c r="N33" i="6"/>
  <c r="F33" i="6"/>
  <c r="N27" i="6"/>
  <c r="F27" i="6"/>
  <c r="N26" i="6"/>
  <c r="F26" i="6"/>
  <c r="N28" i="6"/>
  <c r="F28" i="6"/>
  <c r="N29" i="6"/>
  <c r="F29" i="6"/>
  <c r="N25" i="6"/>
  <c r="F25" i="6"/>
  <c r="N24" i="6"/>
  <c r="F24" i="6"/>
  <c r="N17" i="6"/>
  <c r="F17" i="6"/>
  <c r="N16" i="6"/>
  <c r="F16" i="6"/>
  <c r="N18" i="6"/>
  <c r="F18" i="6"/>
  <c r="N19" i="6"/>
  <c r="F19" i="6"/>
  <c r="N20" i="6"/>
  <c r="F20" i="6"/>
  <c r="N15" i="6"/>
  <c r="F15" i="6"/>
  <c r="N8" i="6"/>
  <c r="F8" i="6"/>
  <c r="N7" i="6"/>
  <c r="F7" i="6"/>
  <c r="N10" i="6"/>
  <c r="F10" i="6"/>
  <c r="N9" i="6"/>
  <c r="F9" i="6"/>
  <c r="N11" i="6"/>
  <c r="F11" i="6"/>
  <c r="N6" i="6"/>
  <c r="F6" i="6"/>
  <c r="N254" i="6"/>
  <c r="F254" i="6"/>
  <c r="N207" i="6"/>
  <c r="F207" i="6"/>
  <c r="N177" i="6"/>
  <c r="F177" i="6"/>
  <c r="N147" i="6"/>
  <c r="F147" i="6"/>
  <c r="F113" i="6"/>
  <c r="F83" i="6"/>
  <c r="N39" i="6"/>
  <c r="F39" i="6"/>
  <c r="N30" i="6"/>
  <c r="F30" i="6"/>
  <c r="N21" i="6"/>
  <c r="F21" i="6"/>
  <c r="N12" i="6"/>
  <c r="F12" i="6"/>
  <c r="AJ9" i="4" l="1"/>
  <c r="AK9" i="4" s="1"/>
  <c r="M9" i="4"/>
  <c r="F9" i="4"/>
  <c r="AJ7" i="4"/>
  <c r="AK7" i="4" s="1"/>
  <c r="M7" i="4"/>
  <c r="F7" i="4"/>
  <c r="AJ5" i="4"/>
  <c r="AK5" i="4" s="1"/>
  <c r="M5" i="4"/>
  <c r="F5" i="4"/>
  <c r="AJ6" i="4" l="1"/>
  <c r="AK6" i="4" s="1"/>
  <c r="AJ8" i="4"/>
  <c r="AK8" i="4" s="1"/>
  <c r="AJ10" i="4"/>
  <c r="AK10" i="4" s="1"/>
  <c r="AJ11" i="4"/>
  <c r="AK11" i="4" s="1"/>
  <c r="AJ12" i="4"/>
  <c r="AK12" i="4" s="1"/>
  <c r="AJ13" i="4"/>
  <c r="AK13" i="4" s="1"/>
  <c r="AJ14" i="4"/>
  <c r="AK14" i="4" s="1"/>
  <c r="AJ15" i="4"/>
  <c r="AK15" i="4" s="1"/>
  <c r="AJ16" i="4"/>
  <c r="AK16" i="4" s="1"/>
  <c r="AJ17" i="4"/>
  <c r="AK17" i="4" s="1"/>
  <c r="AJ18" i="4"/>
  <c r="AK18" i="4" s="1"/>
  <c r="AJ19" i="4"/>
  <c r="AK19" i="4" s="1"/>
  <c r="AJ20" i="4"/>
  <c r="AK20" i="4" s="1"/>
  <c r="AJ21" i="4"/>
  <c r="AK21" i="4" s="1"/>
  <c r="AJ22" i="4"/>
  <c r="AK22" i="4" s="1"/>
  <c r="AJ23" i="4"/>
  <c r="AK23" i="4" s="1"/>
  <c r="AJ24" i="4"/>
  <c r="AK24" i="4" s="1"/>
  <c r="AJ25" i="4"/>
  <c r="AK25" i="4" s="1"/>
  <c r="AJ26" i="4"/>
  <c r="AK26" i="4" s="1"/>
  <c r="AJ27" i="4"/>
  <c r="AK27" i="4" s="1"/>
  <c r="AJ28" i="4"/>
  <c r="AK28" i="4" s="1"/>
  <c r="AJ29" i="4"/>
  <c r="AK29" i="4" s="1"/>
  <c r="AJ30" i="4"/>
  <c r="AK30" i="4" s="1"/>
  <c r="AJ31" i="4"/>
  <c r="AK31" i="4" s="1"/>
  <c r="AJ32" i="4"/>
  <c r="AK32" i="4" s="1"/>
  <c r="AJ33" i="4"/>
  <c r="AK33" i="4" s="1"/>
  <c r="AJ34" i="4"/>
  <c r="AK34" i="4" s="1"/>
  <c r="AJ35" i="4"/>
  <c r="AK35" i="4" s="1"/>
  <c r="AJ36" i="4"/>
  <c r="AK36" i="4" s="1"/>
  <c r="AJ37" i="4"/>
  <c r="AK37" i="4" s="1"/>
  <c r="AJ38" i="4"/>
  <c r="AK38" i="4" s="1"/>
  <c r="AJ39" i="4"/>
  <c r="AK39" i="4" s="1"/>
  <c r="AJ40" i="4"/>
  <c r="AK40" i="4" s="1"/>
  <c r="AJ41" i="4"/>
  <c r="AK41" i="4" s="1"/>
  <c r="AJ42" i="4"/>
  <c r="AK42" i="4" s="1"/>
  <c r="AJ43" i="4"/>
  <c r="AK43" i="4" s="1"/>
  <c r="AJ44" i="4"/>
  <c r="AK44" i="4" s="1"/>
  <c r="AJ45" i="4"/>
  <c r="AK45" i="4" s="1"/>
  <c r="AJ46" i="4"/>
  <c r="AK46" i="4" s="1"/>
  <c r="AJ47" i="4"/>
  <c r="AK47" i="4" s="1"/>
  <c r="AJ48" i="4"/>
  <c r="AK48" i="4" s="1"/>
  <c r="AJ49" i="4"/>
  <c r="AK49" i="4" s="1"/>
  <c r="AJ50" i="4"/>
  <c r="AK50" i="4" s="1"/>
  <c r="AJ51" i="4"/>
  <c r="AK51" i="4" s="1"/>
  <c r="AJ52" i="4"/>
  <c r="AK52" i="4" s="1"/>
  <c r="AJ53" i="4"/>
  <c r="AK53" i="4" s="1"/>
  <c r="AJ54" i="4"/>
  <c r="AK54" i="4" s="1"/>
  <c r="AJ55" i="4"/>
  <c r="AK55" i="4" s="1"/>
  <c r="AJ56" i="4"/>
  <c r="AK56" i="4" s="1"/>
  <c r="AJ57" i="4"/>
  <c r="AK57" i="4" s="1"/>
  <c r="AJ58" i="4"/>
  <c r="AK58" i="4" s="1"/>
  <c r="AJ59" i="4"/>
  <c r="AK59" i="4" s="1"/>
  <c r="AJ60" i="4"/>
  <c r="AK60" i="4" s="1"/>
  <c r="AJ61" i="4"/>
  <c r="AK61" i="4" s="1"/>
  <c r="AJ62" i="4"/>
  <c r="AK62" i="4" s="1"/>
  <c r="AJ63" i="4"/>
  <c r="AK63" i="4" s="1"/>
  <c r="AJ64" i="4"/>
  <c r="AK64" i="4" s="1"/>
  <c r="AJ65" i="4"/>
  <c r="AK65" i="4" s="1"/>
  <c r="AJ66" i="4"/>
  <c r="AK66" i="4" s="1"/>
  <c r="AJ67" i="4"/>
  <c r="AK67" i="4" s="1"/>
  <c r="AJ68" i="4"/>
  <c r="AK68" i="4" s="1"/>
  <c r="AJ69" i="4"/>
  <c r="AK69" i="4" s="1"/>
  <c r="AJ70" i="4"/>
  <c r="AK70" i="4" s="1"/>
  <c r="AJ71" i="4"/>
  <c r="AK71" i="4" s="1"/>
  <c r="AJ72" i="4"/>
  <c r="AK72" i="4" s="1"/>
  <c r="AJ73" i="4"/>
  <c r="AK73" i="4" s="1"/>
  <c r="AJ74" i="4"/>
  <c r="AK74" i="4" s="1"/>
  <c r="AJ75" i="4"/>
  <c r="AK75" i="4" s="1"/>
  <c r="AJ76" i="4"/>
  <c r="AK76" i="4" s="1"/>
  <c r="AJ77" i="4"/>
  <c r="AK77" i="4" s="1"/>
  <c r="AJ78" i="4"/>
  <c r="AK78" i="4" s="1"/>
  <c r="AJ79" i="4"/>
  <c r="AK79" i="4" s="1"/>
  <c r="AJ80" i="4"/>
  <c r="AK80" i="4" s="1"/>
  <c r="AJ81" i="4"/>
  <c r="AK81" i="4" s="1"/>
  <c r="AJ82" i="4"/>
  <c r="AK82" i="4" s="1"/>
  <c r="AJ83" i="4"/>
  <c r="AK83" i="4" s="1"/>
  <c r="AJ84" i="4"/>
  <c r="AK84" i="4" s="1"/>
  <c r="AJ85" i="4"/>
  <c r="AK85" i="4" s="1"/>
  <c r="AJ86" i="4"/>
  <c r="AK86" i="4" s="1"/>
  <c r="AJ87" i="4"/>
  <c r="AK87" i="4" s="1"/>
  <c r="AJ88" i="4"/>
  <c r="AK88" i="4" s="1"/>
  <c r="AJ89" i="4"/>
  <c r="AK89" i="4" s="1"/>
  <c r="AJ90" i="4"/>
  <c r="AK90" i="4" s="1"/>
  <c r="AJ91" i="4"/>
  <c r="AK91" i="4" s="1"/>
  <c r="AJ92" i="4"/>
  <c r="AK92" i="4" s="1"/>
  <c r="AJ93" i="4"/>
  <c r="AK93" i="4" s="1"/>
  <c r="AJ94" i="4"/>
  <c r="AK94" i="4" s="1"/>
  <c r="AJ95" i="4"/>
  <c r="AK95" i="4" s="1"/>
  <c r="AJ96" i="4"/>
  <c r="AK96" i="4" s="1"/>
  <c r="AJ97" i="4"/>
  <c r="AK97" i="4" s="1"/>
  <c r="AJ98" i="4"/>
  <c r="AK98" i="4" s="1"/>
  <c r="AJ99" i="4"/>
  <c r="AK99" i="4" s="1"/>
  <c r="AJ100" i="4"/>
  <c r="AK100" i="4" s="1"/>
  <c r="AJ101" i="4"/>
  <c r="AK101" i="4" s="1"/>
  <c r="AJ102" i="4"/>
  <c r="AK102" i="4" s="1"/>
  <c r="AJ103" i="4"/>
  <c r="AK103" i="4" s="1"/>
  <c r="AJ104" i="4"/>
  <c r="AK104" i="4" s="1"/>
  <c r="AJ105" i="4"/>
  <c r="AK105" i="4" s="1"/>
  <c r="AJ106" i="4"/>
  <c r="AK106" i="4" s="1"/>
  <c r="AJ107" i="4"/>
  <c r="AK107" i="4" s="1"/>
  <c r="AJ108" i="4"/>
  <c r="AK108" i="4" s="1"/>
  <c r="AJ109" i="4"/>
  <c r="AK109" i="4" s="1"/>
  <c r="AJ110" i="4"/>
  <c r="AK110" i="4" s="1"/>
  <c r="AJ111" i="4"/>
  <c r="AK111" i="4" s="1"/>
  <c r="AJ112" i="4"/>
  <c r="AK112" i="4" s="1"/>
  <c r="AJ113" i="4"/>
  <c r="AK113" i="4" s="1"/>
  <c r="AJ114" i="4"/>
  <c r="AK114" i="4" s="1"/>
  <c r="AJ115" i="4"/>
  <c r="AK115" i="4" s="1"/>
  <c r="AJ116" i="4"/>
  <c r="AK116" i="4" s="1"/>
  <c r="AJ117" i="4"/>
  <c r="AK117" i="4" s="1"/>
  <c r="AJ118" i="4"/>
  <c r="AK118" i="4" s="1"/>
  <c r="AJ119" i="4"/>
  <c r="AK119" i="4" s="1"/>
  <c r="AJ120" i="4"/>
  <c r="AK120" i="4" s="1"/>
  <c r="AJ121" i="4"/>
  <c r="AK121" i="4" s="1"/>
  <c r="AJ122" i="4"/>
  <c r="AK122" i="4" s="1"/>
  <c r="AJ123" i="4"/>
  <c r="AK123" i="4" s="1"/>
  <c r="AJ124" i="4"/>
  <c r="AK124" i="4" s="1"/>
  <c r="AJ125" i="4"/>
  <c r="AK125" i="4" s="1"/>
  <c r="AJ126" i="4"/>
  <c r="AK126" i="4" s="1"/>
  <c r="AJ127" i="4"/>
  <c r="AK127" i="4" s="1"/>
  <c r="AJ128" i="4"/>
  <c r="AK128" i="4" s="1"/>
  <c r="AJ129" i="4"/>
  <c r="AK129" i="4" s="1"/>
  <c r="AJ130" i="4"/>
  <c r="AK130" i="4" s="1"/>
  <c r="AJ131" i="4"/>
  <c r="AK131" i="4" s="1"/>
  <c r="AJ132" i="4"/>
  <c r="AK132" i="4" s="1"/>
  <c r="AJ133" i="4"/>
  <c r="AK133" i="4" s="1"/>
  <c r="AJ134" i="4"/>
  <c r="AK134" i="4" s="1"/>
  <c r="AJ135" i="4"/>
  <c r="AK135" i="4" s="1"/>
  <c r="AJ136" i="4"/>
  <c r="AK136" i="4" s="1"/>
  <c r="AJ4" i="4"/>
  <c r="AK4" i="4" s="1"/>
  <c r="F51" i="4" l="1"/>
  <c r="M51" i="4"/>
  <c r="M136" i="4" l="1"/>
  <c r="F136" i="4"/>
  <c r="M135" i="4"/>
  <c r="F135" i="4"/>
  <c r="M134" i="4"/>
  <c r="F134" i="4"/>
  <c r="M133" i="4"/>
  <c r="F133" i="4"/>
  <c r="M132" i="4"/>
  <c r="F132" i="4"/>
  <c r="M131" i="4"/>
  <c r="F131" i="4"/>
  <c r="M130" i="4"/>
  <c r="F130" i="4"/>
  <c r="M129" i="4"/>
  <c r="F129" i="4"/>
  <c r="M128" i="4"/>
  <c r="F128" i="4"/>
  <c r="M127" i="4"/>
  <c r="F127" i="4"/>
  <c r="M126" i="4"/>
  <c r="F126" i="4"/>
  <c r="M125" i="4"/>
  <c r="F125" i="4"/>
  <c r="M124" i="4"/>
  <c r="F124" i="4"/>
  <c r="M123" i="4"/>
  <c r="F123" i="4"/>
  <c r="M122" i="4"/>
  <c r="F122" i="4"/>
  <c r="M121" i="4"/>
  <c r="F121" i="4"/>
  <c r="M120" i="4"/>
  <c r="F120" i="4"/>
  <c r="M119" i="4"/>
  <c r="F119" i="4"/>
  <c r="M118" i="4"/>
  <c r="F118" i="4"/>
  <c r="M117" i="4"/>
  <c r="F117" i="4"/>
  <c r="M116" i="4"/>
  <c r="F116" i="4"/>
  <c r="M115" i="4"/>
  <c r="F115" i="4"/>
  <c r="M114" i="4"/>
  <c r="F114" i="4"/>
  <c r="M113" i="4"/>
  <c r="F113" i="4"/>
  <c r="M112" i="4"/>
  <c r="F112" i="4"/>
  <c r="M111" i="4"/>
  <c r="F111" i="4"/>
  <c r="M110" i="4"/>
  <c r="F110" i="4"/>
  <c r="M109" i="4"/>
  <c r="F109" i="4"/>
  <c r="M108" i="4"/>
  <c r="F108" i="4"/>
  <c r="M107" i="4"/>
  <c r="F107" i="4"/>
  <c r="M106" i="4"/>
  <c r="F106" i="4"/>
  <c r="M105" i="4"/>
  <c r="F105" i="4"/>
  <c r="M104" i="4"/>
  <c r="F104" i="4"/>
  <c r="M103" i="4"/>
  <c r="F103" i="4"/>
  <c r="M102" i="4"/>
  <c r="F102" i="4"/>
  <c r="M101" i="4"/>
  <c r="F101" i="4"/>
  <c r="M100" i="4"/>
  <c r="F100" i="4"/>
  <c r="M99" i="4"/>
  <c r="F99" i="4"/>
  <c r="M98" i="4"/>
  <c r="F98" i="4"/>
  <c r="M97" i="4"/>
  <c r="F97" i="4"/>
  <c r="M96" i="4"/>
  <c r="F96" i="4"/>
  <c r="M95" i="4"/>
  <c r="F95" i="4"/>
  <c r="M94" i="4"/>
  <c r="F94" i="4"/>
  <c r="M93" i="4"/>
  <c r="F93" i="4"/>
  <c r="M92" i="4"/>
  <c r="F92" i="4"/>
  <c r="M91" i="4"/>
  <c r="F91" i="4"/>
  <c r="M90" i="4"/>
  <c r="F90" i="4"/>
  <c r="M89" i="4"/>
  <c r="F89" i="4"/>
  <c r="M88" i="4"/>
  <c r="F88" i="4"/>
  <c r="M87" i="4"/>
  <c r="F87" i="4"/>
  <c r="M86" i="4"/>
  <c r="F86" i="4"/>
  <c r="M85" i="4"/>
  <c r="F85" i="4"/>
  <c r="M84" i="4"/>
  <c r="F84" i="4"/>
  <c r="M83" i="4"/>
  <c r="F83" i="4"/>
  <c r="M82" i="4"/>
  <c r="F82" i="4"/>
  <c r="M81" i="4"/>
  <c r="F81" i="4"/>
  <c r="M80" i="4"/>
  <c r="F80" i="4"/>
  <c r="M79" i="4"/>
  <c r="F79" i="4"/>
  <c r="M78" i="4"/>
  <c r="F78" i="4"/>
  <c r="M77" i="4"/>
  <c r="F77" i="4"/>
  <c r="M76" i="4"/>
  <c r="F76" i="4"/>
  <c r="M75" i="4"/>
  <c r="F75" i="4"/>
  <c r="M74" i="4"/>
  <c r="F74" i="4"/>
  <c r="M73" i="4"/>
  <c r="F73" i="4"/>
  <c r="M72" i="4"/>
  <c r="F72" i="4"/>
  <c r="M71" i="4"/>
  <c r="F71" i="4"/>
  <c r="M70" i="4"/>
  <c r="F70" i="4"/>
  <c r="M69" i="4"/>
  <c r="F69" i="4"/>
  <c r="M68" i="4"/>
  <c r="F68" i="4"/>
  <c r="M67" i="4"/>
  <c r="F67" i="4"/>
  <c r="M66" i="4"/>
  <c r="F66" i="4"/>
  <c r="M65" i="4"/>
  <c r="F65" i="4"/>
  <c r="M64" i="4"/>
  <c r="F64" i="4"/>
  <c r="M63" i="4"/>
  <c r="F63" i="4"/>
  <c r="M62" i="4"/>
  <c r="F62" i="4"/>
  <c r="M61" i="4"/>
  <c r="F61" i="4"/>
  <c r="M60" i="4"/>
  <c r="F60" i="4"/>
  <c r="M59" i="4"/>
  <c r="F59" i="4"/>
  <c r="M58" i="4"/>
  <c r="F58" i="4"/>
  <c r="M57" i="4"/>
  <c r="F57" i="4"/>
  <c r="M56" i="4"/>
  <c r="F56" i="4"/>
  <c r="M55" i="4"/>
  <c r="F55" i="4"/>
  <c r="M54" i="4"/>
  <c r="F54" i="4"/>
  <c r="M53" i="4"/>
  <c r="F53" i="4"/>
  <c r="M52" i="4"/>
  <c r="F52" i="4"/>
  <c r="M50" i="4"/>
  <c r="F50" i="4"/>
  <c r="M49" i="4"/>
  <c r="F49" i="4"/>
  <c r="M48" i="4"/>
  <c r="F48" i="4"/>
  <c r="M47" i="4"/>
  <c r="F47" i="4"/>
  <c r="M46" i="4"/>
  <c r="F46" i="4"/>
  <c r="M45" i="4"/>
  <c r="F45" i="4"/>
  <c r="M44" i="4"/>
  <c r="F44" i="4"/>
  <c r="M43" i="4"/>
  <c r="F43" i="4"/>
  <c r="M42" i="4"/>
  <c r="F42" i="4"/>
  <c r="M41" i="4"/>
  <c r="F41" i="4"/>
  <c r="M40" i="4"/>
  <c r="F40" i="4"/>
  <c r="M39" i="4"/>
  <c r="F39" i="4"/>
  <c r="M38" i="4"/>
  <c r="F38" i="4"/>
  <c r="M37" i="4"/>
  <c r="F37" i="4"/>
  <c r="M36" i="4"/>
  <c r="F36" i="4"/>
  <c r="M35" i="4"/>
  <c r="F35" i="4"/>
  <c r="M34" i="4"/>
  <c r="F34" i="4"/>
  <c r="M33" i="4"/>
  <c r="F33" i="4"/>
  <c r="M32" i="4"/>
  <c r="F32" i="4"/>
  <c r="M31" i="4"/>
  <c r="F31" i="4"/>
  <c r="M30" i="4"/>
  <c r="F30" i="4"/>
  <c r="M29" i="4"/>
  <c r="F29" i="4"/>
  <c r="M28" i="4"/>
  <c r="F28" i="4"/>
  <c r="M27" i="4"/>
  <c r="F27" i="4"/>
  <c r="M26" i="4"/>
  <c r="F26" i="4"/>
  <c r="M25" i="4"/>
  <c r="F25" i="4"/>
  <c r="M24" i="4"/>
  <c r="F24" i="4"/>
  <c r="M23" i="4"/>
  <c r="F23" i="4"/>
  <c r="M22" i="4"/>
  <c r="F22" i="4"/>
  <c r="M21" i="4"/>
  <c r="F21" i="4"/>
  <c r="M20" i="4"/>
  <c r="F20" i="4"/>
  <c r="M19" i="4"/>
  <c r="F19" i="4"/>
  <c r="M18" i="4"/>
  <c r="F18" i="4"/>
  <c r="M17" i="4"/>
  <c r="F17" i="4"/>
  <c r="M16" i="4"/>
  <c r="F16" i="4"/>
  <c r="M15" i="4"/>
  <c r="F15" i="4"/>
  <c r="M14" i="4"/>
  <c r="F14" i="4"/>
  <c r="M13" i="4"/>
  <c r="F13" i="4"/>
  <c r="M12" i="4"/>
  <c r="F12" i="4"/>
  <c r="M11" i="4"/>
  <c r="F11" i="4"/>
  <c r="M10" i="4"/>
  <c r="F10" i="4"/>
  <c r="M8" i="4"/>
  <c r="F8" i="4"/>
  <c r="M6" i="4"/>
  <c r="F6" i="4"/>
  <c r="M4" i="4"/>
  <c r="F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K3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2018
Fab. 1968</t>
        </r>
      </text>
    </comment>
    <comment ref="K3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2017
Fab. 1995</t>
        </r>
      </text>
    </comment>
    <comment ref="K3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2018
Fab. 1997</t>
        </r>
      </text>
    </comment>
    <comment ref="K6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2017
Fab. 1984</t>
        </r>
      </text>
    </comment>
    <comment ref="K8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2019 
Fab. 1976</t>
        </r>
      </text>
    </comment>
    <comment ref="K9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2018
Fab. 1963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L1775" authorId="0" shapeId="0" xr:uid="{31B9CEA6-9D67-493D-ADA2-35ABEB900471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2018
Fab. 1963</t>
        </r>
      </text>
    </comment>
    <comment ref="L1776" authorId="0" shapeId="0" xr:uid="{37F1CFF6-403C-48A5-86FA-3964451AA21E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2018
Fab. 1963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L92" authorId="0" shapeId="0" xr:uid="{C0891DEF-19CD-48EB-B0B2-95534C9885F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Rev. 2018
Fab. 1963</t>
        </r>
      </text>
    </comment>
  </commentList>
</comments>
</file>

<file path=xl/sharedStrings.xml><?xml version="1.0" encoding="utf-8"?>
<sst xmlns="http://schemas.openxmlformats.org/spreadsheetml/2006/main" count="50490" uniqueCount="669">
  <si>
    <t>SUBESTACION</t>
  </si>
  <si>
    <t>CIRCUITO</t>
  </si>
  <si>
    <t>KARDEX</t>
  </si>
  <si>
    <t>SERIE</t>
  </si>
  <si>
    <t>FABRICANTE</t>
  </si>
  <si>
    <t>POTENCIA
(MVA)</t>
  </si>
  <si>
    <t>AÑO FABRICACION</t>
  </si>
  <si>
    <t>MARCA ACEITE</t>
  </si>
  <si>
    <t>FECHA DE MUESTRA</t>
  </si>
  <si>
    <t>BBICT</t>
  </si>
  <si>
    <t>60/10</t>
  </si>
  <si>
    <t>B607398</t>
  </si>
  <si>
    <t>ABB</t>
  </si>
  <si>
    <t>25/20</t>
  </si>
  <si>
    <t>MINERAL NYNAS IZAR II</t>
  </si>
  <si>
    <t>750019-01</t>
  </si>
  <si>
    <t>L-30477</t>
  </si>
  <si>
    <t>PT9003-01</t>
  </si>
  <si>
    <t>40/30/20</t>
  </si>
  <si>
    <t>SIEMENS</t>
  </si>
  <si>
    <t>MINERAL NYNAS NYTRO IZAR II</t>
  </si>
  <si>
    <t>D518291</t>
  </si>
  <si>
    <t>D518292</t>
  </si>
  <si>
    <t>D518293</t>
  </si>
  <si>
    <t>V101038</t>
  </si>
  <si>
    <t>L-30436</t>
  </si>
  <si>
    <t>L-30229</t>
  </si>
  <si>
    <t>750005-01</t>
  </si>
  <si>
    <t>146659T3</t>
  </si>
  <si>
    <t>DELCROSA</t>
  </si>
  <si>
    <t>770021-01</t>
  </si>
  <si>
    <t>L-30108</t>
  </si>
  <si>
    <t>25/20/16</t>
  </si>
  <si>
    <t>B615152</t>
  </si>
  <si>
    <t>BBC</t>
  </si>
  <si>
    <t>161159T2</t>
  </si>
  <si>
    <t>1ZBR60816</t>
  </si>
  <si>
    <t>1ZBR60817</t>
  </si>
  <si>
    <t>1ZBR60818</t>
  </si>
  <si>
    <t>MINERAL IZAR II</t>
  </si>
  <si>
    <t>ASEA</t>
  </si>
  <si>
    <t>V101040</t>
  </si>
  <si>
    <t>MINERAL NYNAS NITRO IZAR II</t>
  </si>
  <si>
    <t>EFACEC</t>
  </si>
  <si>
    <t>L-30300</t>
  </si>
  <si>
    <t>760046-01</t>
  </si>
  <si>
    <t>V101039</t>
  </si>
  <si>
    <t>L-30155</t>
  </si>
  <si>
    <t>123159T</t>
  </si>
  <si>
    <t>230531-01</t>
  </si>
  <si>
    <t>ITALTRAFO</t>
  </si>
  <si>
    <t>V101044</t>
  </si>
  <si>
    <t>5337PA196-02</t>
  </si>
  <si>
    <t>GENERAL ELECTRIC</t>
  </si>
  <si>
    <t>5337PA196-03</t>
  </si>
  <si>
    <t>5337PA196-04</t>
  </si>
  <si>
    <t>5337PA196-05</t>
  </si>
  <si>
    <t>150700A/02</t>
  </si>
  <si>
    <t>150700A/01</t>
  </si>
  <si>
    <t>V101043</t>
  </si>
  <si>
    <t>HST15082-1-3</t>
  </si>
  <si>
    <t>HST15082-1-2</t>
  </si>
  <si>
    <t>HST15082-1-1</t>
  </si>
  <si>
    <t>770027-01</t>
  </si>
  <si>
    <t>123160T</t>
  </si>
  <si>
    <t>146659T2</t>
  </si>
  <si>
    <t>770028-01</t>
  </si>
  <si>
    <t>123161T</t>
  </si>
  <si>
    <t>760045-01</t>
  </si>
  <si>
    <t>25/25/25</t>
  </si>
  <si>
    <t>760047-01</t>
  </si>
  <si>
    <t>146659T1</t>
  </si>
  <si>
    <t>770023-01</t>
  </si>
  <si>
    <t>L-30443</t>
  </si>
  <si>
    <t>760026-01</t>
  </si>
  <si>
    <t>146660T2</t>
  </si>
  <si>
    <t>150700B/01</t>
  </si>
  <si>
    <t>146660T1</t>
  </si>
  <si>
    <t>V101041</t>
  </si>
  <si>
    <t>SAN BARTOLO</t>
  </si>
  <si>
    <t>LAS PRADERAS</t>
  </si>
  <si>
    <t>ALTO PRADERA</t>
  </si>
  <si>
    <t>VILLA MARIA</t>
  </si>
  <si>
    <t>CHORRILLOS</t>
  </si>
  <si>
    <t>BARRANCO</t>
  </si>
  <si>
    <t>SAN JUAN</t>
  </si>
  <si>
    <t>CHILCA</t>
  </si>
  <si>
    <t>PACHACAMAC</t>
  </si>
  <si>
    <t>VILLA EL SALVADOR</t>
  </si>
  <si>
    <t>VERTIENTES</t>
  </si>
  <si>
    <t>LURIN</t>
  </si>
  <si>
    <t>MANCHAY</t>
  </si>
  <si>
    <t>LA PLANICIE</t>
  </si>
  <si>
    <t>PUENTE</t>
  </si>
  <si>
    <t>CANTERA</t>
  </si>
  <si>
    <t>SAN VICENTE</t>
  </si>
  <si>
    <t>BUJAMA</t>
  </si>
  <si>
    <t>ASIA</t>
  </si>
  <si>
    <t>SAN MIGUEL</t>
  </si>
  <si>
    <t>CENTRAL</t>
  </si>
  <si>
    <t>INDUSTRIALES</t>
  </si>
  <si>
    <t>SANTA ROSA NUEVA</t>
  </si>
  <si>
    <t>BALNEARIOS</t>
  </si>
  <si>
    <t>GALVEZ</t>
  </si>
  <si>
    <t>SAN LUIS</t>
  </si>
  <si>
    <t>LIMATAMBO</t>
  </si>
  <si>
    <t>SAN ISIDRO</t>
  </si>
  <si>
    <t>LUIS NEYRA</t>
  </si>
  <si>
    <t>ÑAÑA</t>
  </si>
  <si>
    <t>SANTA CLARA</t>
  </si>
  <si>
    <t>SALAMANCA</t>
  </si>
  <si>
    <t>MONTERRICO</t>
  </si>
  <si>
    <t>HUACHIPA</t>
  </si>
  <si>
    <t>INGENIEROS</t>
  </si>
  <si>
    <t>SANTA ANITA</t>
  </si>
  <si>
    <t>Nro</t>
  </si>
  <si>
    <t xml:space="preserve">80/80/26.7 </t>
  </si>
  <si>
    <t xml:space="preserve">(200 ± 2x10,0/62,46)÷1,73/10 </t>
  </si>
  <si>
    <t>NYNAS NITRO IZAR II</t>
  </si>
  <si>
    <t>Termoestabilizado</t>
  </si>
  <si>
    <t>58 ± 13x0,565/10</t>
  </si>
  <si>
    <t xml:space="preserve">28.3/28.3/5.4 </t>
  </si>
  <si>
    <t>SHELL DIALA D</t>
  </si>
  <si>
    <t>Kraft</t>
  </si>
  <si>
    <t xml:space="preserve">64,43 .. 51,0/10,06 </t>
  </si>
  <si>
    <t xml:space="preserve">58 ± 13x0,565/22,9/10 </t>
  </si>
  <si>
    <t xml:space="preserve">25/25/8.3 </t>
  </si>
  <si>
    <t xml:space="preserve">214 + 4x2% - 5x2%/60 /10 </t>
  </si>
  <si>
    <t>214 + 4x2% - 5x2%/60 /13.8</t>
  </si>
  <si>
    <t xml:space="preserve">58 ± 13x0,565/10 </t>
  </si>
  <si>
    <t>58 ± 13x0,565/22.9</t>
  </si>
  <si>
    <t xml:space="preserve">40/40/13.3 </t>
  </si>
  <si>
    <t xml:space="preserve">25/25/25 </t>
  </si>
  <si>
    <t>NYNAS NYTRON</t>
  </si>
  <si>
    <t>40/40/40</t>
  </si>
  <si>
    <t>NYNAS ORION 1</t>
  </si>
  <si>
    <t xml:space="preserve">58 ± 13x0,565/10,05 </t>
  </si>
  <si>
    <t xml:space="preserve">40/30/20 </t>
  </si>
  <si>
    <t xml:space="preserve">25/25/10 </t>
  </si>
  <si>
    <t xml:space="preserve">58 ± 13x0,565/22,9 /10 </t>
  </si>
  <si>
    <t xml:space="preserve">25/25/15 </t>
  </si>
  <si>
    <t xml:space="preserve">40/40/40 </t>
  </si>
  <si>
    <t xml:space="preserve">(210 ± 2x5,0/62,46)÷1,73/10 </t>
  </si>
  <si>
    <t>LP-000471</t>
  </si>
  <si>
    <t xml:space="preserve">25 </t>
  </si>
  <si>
    <t xml:space="preserve">64,32 .. 50,99/10,40-10,05 </t>
  </si>
  <si>
    <t xml:space="preserve">60/60/20 </t>
  </si>
  <si>
    <t xml:space="preserve">50 </t>
  </si>
  <si>
    <t>IZAR II</t>
  </si>
  <si>
    <t>161566T</t>
  </si>
  <si>
    <t>SURCO</t>
  </si>
  <si>
    <t>FASE</t>
  </si>
  <si>
    <t>R</t>
  </si>
  <si>
    <t>S</t>
  </si>
  <si>
    <t>T</t>
  </si>
  <si>
    <t>TRA1</t>
  </si>
  <si>
    <t>TRF1</t>
  </si>
  <si>
    <t>SVC</t>
  </si>
  <si>
    <t>TRA2</t>
  </si>
  <si>
    <t>TRA3</t>
  </si>
  <si>
    <t>TRA4</t>
  </si>
  <si>
    <t>TRA5</t>
  </si>
  <si>
    <t>TRF3</t>
  </si>
  <si>
    <t>TRF2</t>
  </si>
  <si>
    <t>30N14081601</t>
  </si>
  <si>
    <t>30N14081602</t>
  </si>
  <si>
    <t>30N14081603</t>
  </si>
  <si>
    <t xml:space="preserve">40 </t>
  </si>
  <si>
    <t>16625S</t>
  </si>
  <si>
    <t>16627S</t>
  </si>
  <si>
    <t>16629S</t>
  </si>
  <si>
    <t>16631S</t>
  </si>
  <si>
    <t>16626S</t>
  </si>
  <si>
    <t>16630S</t>
  </si>
  <si>
    <t xml:space="preserve">60÷1,73/7,29 </t>
  </si>
  <si>
    <t>BBC-SUIZA</t>
  </si>
  <si>
    <t>58 ± 13x0,565/22.9/10</t>
  </si>
  <si>
    <t xml:space="preserve">(200 ± 2x10,0/60)÷1,73/10 </t>
  </si>
  <si>
    <t>P186256</t>
  </si>
  <si>
    <t>P186255</t>
  </si>
  <si>
    <t>P186257</t>
  </si>
  <si>
    <t>P186249</t>
  </si>
  <si>
    <t>P186248</t>
  </si>
  <si>
    <t>NYNAS 10GBN</t>
  </si>
  <si>
    <t>P186250</t>
  </si>
  <si>
    <t>DELCROSA (ABB)</t>
  </si>
  <si>
    <t>TENSION</t>
  </si>
  <si>
    <t>RELACIÓN DE TRANSFORMACIÓN</t>
  </si>
  <si>
    <t>AÑO PUESTA EN SERVICIO</t>
  </si>
  <si>
    <t>AÑO REVITALIZACIÓN</t>
  </si>
  <si>
    <t>TIPO DE PAPEL</t>
  </si>
  <si>
    <t>LP-000473</t>
  </si>
  <si>
    <t>LP-000476</t>
  </si>
  <si>
    <t>LP-000474</t>
  </si>
  <si>
    <t>LP-000475</t>
  </si>
  <si>
    <t>L-30507</t>
  </si>
  <si>
    <t>L-30406</t>
  </si>
  <si>
    <t>LP-000598</t>
  </si>
  <si>
    <t>L-30506</t>
  </si>
  <si>
    <t>L-30158</t>
  </si>
  <si>
    <t>L-30157</t>
  </si>
  <si>
    <t>LP-000584</t>
  </si>
  <si>
    <t>L-30442</t>
  </si>
  <si>
    <t>L-30493</t>
  </si>
  <si>
    <t>L-10228</t>
  </si>
  <si>
    <t>25/25/10</t>
  </si>
  <si>
    <t xml:space="preserve">220 ± 13x1,615/22,9 </t>
  </si>
  <si>
    <t>LOS SAUCES</t>
  </si>
  <si>
    <t>PA277-01</t>
  </si>
  <si>
    <t>PA277-02</t>
  </si>
  <si>
    <t>Chosica</t>
  </si>
  <si>
    <t>V147106</t>
  </si>
  <si>
    <t>Respiración</t>
  </si>
  <si>
    <t>V147107</t>
  </si>
  <si>
    <t>58 ± 13x0.565/10</t>
  </si>
  <si>
    <t>220 ± 13x1.694/10</t>
  </si>
  <si>
    <t>DATOS DE TRANSFORMADORES DE POTENCIA</t>
  </si>
  <si>
    <t>220 ± 13x1.694/10.5</t>
  </si>
  <si>
    <t>62 ± 13x0.565/22.9/10.05</t>
  </si>
  <si>
    <t>58 ± 9X0.983/10</t>
  </si>
  <si>
    <t>SAN MATEO</t>
  </si>
  <si>
    <t>28/04/2022</t>
  </si>
  <si>
    <t>TJH2B</t>
  </si>
  <si>
    <t>Laboratorio</t>
  </si>
  <si>
    <t>29/04/2022</t>
  </si>
  <si>
    <t>03/04/2022</t>
  </si>
  <si>
    <t>04/04/2022</t>
  </si>
  <si>
    <t>06/05/2022</t>
  </si>
  <si>
    <t>06/04/2022</t>
  </si>
  <si>
    <t xml:space="preserve">58 ± 13x0.565/10 </t>
  </si>
  <si>
    <t>B615153</t>
  </si>
  <si>
    <t>2020 (1968)</t>
  </si>
  <si>
    <t>CHOSICA</t>
  </si>
  <si>
    <t>PACHACUTEC</t>
  </si>
  <si>
    <t>V147101</t>
  </si>
  <si>
    <t>V147102</t>
  </si>
  <si>
    <t>V147103</t>
  </si>
  <si>
    <t>PROGRESO</t>
  </si>
  <si>
    <t>V147105</t>
  </si>
  <si>
    <t>V163201</t>
  </si>
  <si>
    <t>B611545</t>
  </si>
  <si>
    <t>123158T</t>
  </si>
  <si>
    <t>58 ± 13x0.565/22.9</t>
  </si>
  <si>
    <t>58 ± 13x0.565/10.05</t>
  </si>
  <si>
    <t>60/22.9</t>
  </si>
  <si>
    <t>60/22.9/10</t>
  </si>
  <si>
    <t>220/22.9</t>
  </si>
  <si>
    <t>2018 (1996)</t>
  </si>
  <si>
    <t>220/10</t>
  </si>
  <si>
    <t>220/60</t>
  </si>
  <si>
    <t>2021 (1980)</t>
  </si>
  <si>
    <t>BBC-BADEN</t>
  </si>
  <si>
    <t>2020 (1965)</t>
  </si>
  <si>
    <t>B608156</t>
  </si>
  <si>
    <t>64.43 .. 51.0/10.06</t>
  </si>
  <si>
    <t>80/80/26.7</t>
  </si>
  <si>
    <t>(210 ± 2x10.0/62.46)÷1.73/10</t>
  </si>
  <si>
    <t>40/40/13.3</t>
  </si>
  <si>
    <t>(200 ± 2x10.0/62.46)÷1.73/10</t>
  </si>
  <si>
    <t>Corrosivo</t>
  </si>
  <si>
    <t>Fecha de última muestra de Azufre Corrosivo</t>
  </si>
  <si>
    <t>DBDS (ppm)</t>
  </si>
  <si>
    <t>No corrosivo</t>
  </si>
  <si>
    <t>UBICACIÓN</t>
  </si>
  <si>
    <t>Status de corrosividad por azufres</t>
  </si>
  <si>
    <t>60/7.29</t>
  </si>
  <si>
    <t>Libre</t>
  </si>
  <si>
    <t>Sellado</t>
  </si>
  <si>
    <t>B93033</t>
  </si>
  <si>
    <t>161642T</t>
  </si>
  <si>
    <t>Humedad ambiente (%)</t>
  </si>
  <si>
    <t>Temp. de muestra (°C)</t>
  </si>
  <si>
    <t>Examen Visual 
(ASTM 1524)</t>
  </si>
  <si>
    <t>Gravedad Específica (ASTM D1298, g/mL)</t>
  </si>
  <si>
    <t>Rigidez Dieléctrica (ASTM D1816, kV/2 mm)</t>
  </si>
  <si>
    <t>Tensión Interfacial 
(ASTM D971, mN/m)</t>
  </si>
  <si>
    <t>Indice de neutralización (ASTM D974, mg KOH/g)</t>
  </si>
  <si>
    <t>Contenido de humedad (ASTM D1533, ppm)</t>
  </si>
  <si>
    <t>Saturación (%)</t>
  </si>
  <si>
    <t>Color 
(ASTM D1500)</t>
  </si>
  <si>
    <t>Factor de potencia a 25°C (ASTM D924, %)</t>
  </si>
  <si>
    <t>Factor de potencia a 100°C (ASTM D924, %)</t>
  </si>
  <si>
    <t>Claro y brillante</t>
  </si>
  <si>
    <t>Claro</t>
  </si>
  <si>
    <t>160967T</t>
  </si>
  <si>
    <t>25/05/2022</t>
  </si>
  <si>
    <t>07/04/2022</t>
  </si>
  <si>
    <t>02/05/2022</t>
  </si>
  <si>
    <t>11/04/2022</t>
  </si>
  <si>
    <t>21/04/2022</t>
  </si>
  <si>
    <t>20/04/2022</t>
  </si>
  <si>
    <t>08/04/2022</t>
  </si>
  <si>
    <t>18/04/2022</t>
  </si>
  <si>
    <t>19/05/2022</t>
  </si>
  <si>
    <t>16/05/2022</t>
  </si>
  <si>
    <t>10/05/2022</t>
  </si>
  <si>
    <t>27/05/2022</t>
  </si>
  <si>
    <t>25/04/2022</t>
  </si>
  <si>
    <t>Tensión (kV)</t>
  </si>
  <si>
    <t>Acción reVuerida</t>
  </si>
  <si>
    <t>claro</t>
  </si>
  <si>
    <t>JORPA</t>
  </si>
  <si>
    <t>147926T1</t>
  </si>
  <si>
    <t>BALNEARIOS TRA2 S</t>
  </si>
  <si>
    <t>L</t>
  </si>
  <si>
    <t>BALNEARIOS TRA2 T</t>
  </si>
  <si>
    <t>BALNEARIOS TRA3 R</t>
  </si>
  <si>
    <t>BALNEARIOS TRA3 S</t>
  </si>
  <si>
    <t>BALNEARIOS TRA3 T</t>
  </si>
  <si>
    <t>BALNEARIOS TRA4 R</t>
  </si>
  <si>
    <t>BALNEARIOS TRA4 S</t>
  </si>
  <si>
    <t>BALNEARIOS TRA4 T</t>
  </si>
  <si>
    <t>BALNEARIOS TRA5 R</t>
  </si>
  <si>
    <t>BALNEARIOS TRA5 S</t>
  </si>
  <si>
    <t>BALNEARIOS TRA5 T</t>
  </si>
  <si>
    <t xml:space="preserve">BALNEARIOS TRF1 </t>
  </si>
  <si>
    <t xml:space="preserve">BALNEARIOS TRF2 </t>
  </si>
  <si>
    <t xml:space="preserve">BALNEARIOS TRF3 </t>
  </si>
  <si>
    <t xml:space="preserve">BARRANCO TRF1 </t>
  </si>
  <si>
    <t xml:space="preserve">BARRANCO TRF2 </t>
  </si>
  <si>
    <t xml:space="preserve">BARRANCO TRF3 </t>
  </si>
  <si>
    <t xml:space="preserve">BUJAMA TRF1 </t>
  </si>
  <si>
    <t xml:space="preserve">BUJAMA TRF2 </t>
  </si>
  <si>
    <t xml:space="preserve">CANTERA TRA1 </t>
  </si>
  <si>
    <t xml:space="preserve">CANTERA TRA2 </t>
  </si>
  <si>
    <t xml:space="preserve">CENTRAL TRF1 </t>
  </si>
  <si>
    <t xml:space="preserve">CENTRAL TRF2 </t>
  </si>
  <si>
    <t xml:space="preserve">CENTRAL TRF3 </t>
  </si>
  <si>
    <t>CHILCA TRA1 R</t>
  </si>
  <si>
    <t>CHILCA TRA1 S</t>
  </si>
  <si>
    <t>CHILCA TRA1 T</t>
  </si>
  <si>
    <t xml:space="preserve">CHILCA TRF1 </t>
  </si>
  <si>
    <t xml:space="preserve">CHILCA TRF2 </t>
  </si>
  <si>
    <t xml:space="preserve">CHORRILLOS TRF1 </t>
  </si>
  <si>
    <t xml:space="preserve">CHORRILLOS TRF2 </t>
  </si>
  <si>
    <t xml:space="preserve">CHOSICA TRF1 </t>
  </si>
  <si>
    <t xml:space="preserve">Chosica TRF2 </t>
  </si>
  <si>
    <t xml:space="preserve">GALVEZ TRF1 </t>
  </si>
  <si>
    <t xml:space="preserve">GALVEZ TRF2 </t>
  </si>
  <si>
    <t xml:space="preserve">HUACHIPA TRF1 </t>
  </si>
  <si>
    <t xml:space="preserve">HUACHIPA TRF2 </t>
  </si>
  <si>
    <t>INDUSTRIALES TRA1 R</t>
  </si>
  <si>
    <t>INDUSTRIALES TRA1 S</t>
  </si>
  <si>
    <t>INDUSTRIALES TRA1 T</t>
  </si>
  <si>
    <t xml:space="preserve">INGENIEROS TRF1 </t>
  </si>
  <si>
    <t>L3,5</t>
  </si>
  <si>
    <t xml:space="preserve">INGENIEROS TRF2 </t>
  </si>
  <si>
    <t xml:space="preserve">LA PLANICIE TRF1 </t>
  </si>
  <si>
    <t xml:space="preserve">LA PLANICIE TRF2 </t>
  </si>
  <si>
    <t xml:space="preserve">LAS PRADERAS TRF1 </t>
  </si>
  <si>
    <t xml:space="preserve">LAS PRADERAS TRF2 </t>
  </si>
  <si>
    <t xml:space="preserve">LAS PRADERAS TRF3 </t>
  </si>
  <si>
    <t xml:space="preserve">LIMATAMBO TRF1 </t>
  </si>
  <si>
    <t xml:space="preserve">LIMATAMBO TRF2 </t>
  </si>
  <si>
    <t xml:space="preserve">LIMATAMBO TRF3 </t>
  </si>
  <si>
    <t xml:space="preserve">LOS SAUCES TRA1 </t>
  </si>
  <si>
    <t xml:space="preserve">LOS SAUCES TRA2 </t>
  </si>
  <si>
    <t xml:space="preserve">LUIS NEYRA TRF1 </t>
  </si>
  <si>
    <t xml:space="preserve">LUIS NEYRA TRF2 </t>
  </si>
  <si>
    <t xml:space="preserve">LUIS NEYRA TRF3 </t>
  </si>
  <si>
    <t xml:space="preserve">LURIN TRF1 </t>
  </si>
  <si>
    <t xml:space="preserve">LURIN TRF2 </t>
  </si>
  <si>
    <t>MANCHAY TRA1 R</t>
  </si>
  <si>
    <t>MANCHAY TRA1 S</t>
  </si>
  <si>
    <t>MANCHAY TRA1 T</t>
  </si>
  <si>
    <t xml:space="preserve">MANCHAY TRF1 </t>
  </si>
  <si>
    <t xml:space="preserve">MANCHAY TRF2 </t>
  </si>
  <si>
    <t xml:space="preserve">MONTERRICO TRF1 </t>
  </si>
  <si>
    <t xml:space="preserve">MONTERRICO TRF2 </t>
  </si>
  <si>
    <t xml:space="preserve">ÑAÑA TRF1 </t>
  </si>
  <si>
    <t xml:space="preserve">PACHACAMAC TRF1 </t>
  </si>
  <si>
    <t xml:space="preserve">PACHACAMAC TRF2 </t>
  </si>
  <si>
    <t>PACHACUTEC TRA1 R</t>
  </si>
  <si>
    <t>PACHACUTEC TRA1 S</t>
  </si>
  <si>
    <t>PACHACUTEC TRA1 T</t>
  </si>
  <si>
    <t xml:space="preserve">PACHACUTEC TRA2 </t>
  </si>
  <si>
    <t xml:space="preserve">PROGRESO TRA1 </t>
  </si>
  <si>
    <t xml:space="preserve">PUENTE TRF2 </t>
  </si>
  <si>
    <t xml:space="preserve">PUENTE TRF3 </t>
  </si>
  <si>
    <t xml:space="preserve">SALAMANCA TRF1 </t>
  </si>
  <si>
    <t xml:space="preserve">SALAMANCA TRF2 </t>
  </si>
  <si>
    <t xml:space="preserve">SAN BARTOLO TRF1 </t>
  </si>
  <si>
    <t xml:space="preserve">SAN BARTOLO TRF2 </t>
  </si>
  <si>
    <t xml:space="preserve">SAN ISIDRO TRF1 </t>
  </si>
  <si>
    <t xml:space="preserve">SAN ISIDRO TRF2 </t>
  </si>
  <si>
    <t xml:space="preserve">SAN ISIDRO TRF3 </t>
  </si>
  <si>
    <t>SAN JUAN TRA1 R</t>
  </si>
  <si>
    <t>SAN JUAN TRA1 S</t>
  </si>
  <si>
    <t>SAN JUAN TRA1 T</t>
  </si>
  <si>
    <t>SAN JUAN TRA2 R</t>
  </si>
  <si>
    <t>SAN JUAN TRA2 S</t>
  </si>
  <si>
    <t>SAN JUAN TRA2 T</t>
  </si>
  <si>
    <t xml:space="preserve">SAN JUAN TRF1 </t>
  </si>
  <si>
    <t>SAN LUIS TRA1 R</t>
  </si>
  <si>
    <t>SAN LUIS TRA1 S</t>
  </si>
  <si>
    <t>SAN LUIS TRA1 T</t>
  </si>
  <si>
    <t xml:space="preserve">SAN LUIS TRA2 </t>
  </si>
  <si>
    <t xml:space="preserve">SAN MATEO TRF1 </t>
  </si>
  <si>
    <t>SAN MIGUEL TRA2 R</t>
  </si>
  <si>
    <t>SAN MIGUEL TRA2 S</t>
  </si>
  <si>
    <t>SAN MIGUEL TRA2 T</t>
  </si>
  <si>
    <t xml:space="preserve">SAN MIGUEL TRA3 </t>
  </si>
  <si>
    <t xml:space="preserve">SAN VICENTE TRF1 </t>
  </si>
  <si>
    <t xml:space="preserve">SAN VICENTE TRF2 </t>
  </si>
  <si>
    <t xml:space="preserve">SANTA ANITA TRF1 </t>
  </si>
  <si>
    <t xml:space="preserve">SANTA ANITA TRF2 </t>
  </si>
  <si>
    <t xml:space="preserve">SANTA CLARA TRF1 </t>
  </si>
  <si>
    <t xml:space="preserve">SANTA CLARA TRF2 </t>
  </si>
  <si>
    <t>SANTA ROSA NUEVA TRA3 R</t>
  </si>
  <si>
    <t>SANTA ROSA NUEVA TRA3 S</t>
  </si>
  <si>
    <t>SANTA ROSA NUEVA TRA3 T</t>
  </si>
  <si>
    <t>SANTA ROSA NUEVA TRA4 R</t>
  </si>
  <si>
    <t>SANTA ROSA NUEVA TRA4 S</t>
  </si>
  <si>
    <t>SANTA ROSA NUEVA TRA4 T</t>
  </si>
  <si>
    <t xml:space="preserve">SURCO TRF1 </t>
  </si>
  <si>
    <t xml:space="preserve">VERTIENTES TRF1 </t>
  </si>
  <si>
    <t xml:space="preserve">VERTIENTES TRF2 </t>
  </si>
  <si>
    <t xml:space="preserve">VILLA EL SALVADOR TRF1 </t>
  </si>
  <si>
    <t xml:space="preserve">VILLA EL SALVADOR TRF2 </t>
  </si>
  <si>
    <t xml:space="preserve">VILLA MARIA TRF1 </t>
  </si>
  <si>
    <t xml:space="preserve">VILLA MARIA TRF2 </t>
  </si>
  <si>
    <t xml:space="preserve">VILLA MARIA TRF3 </t>
  </si>
  <si>
    <t>ALTO PRADERA TRA1 R</t>
  </si>
  <si>
    <t>ALTO PRADERA TRA1 S</t>
  </si>
  <si>
    <t>ALTO PRADERA TRA1 T</t>
  </si>
  <si>
    <t xml:space="preserve">ALTO PRADERA TRF1 </t>
  </si>
  <si>
    <t>ASIA TRA1 R</t>
  </si>
  <si>
    <t>ASIA TRA1 S</t>
  </si>
  <si>
    <t>ASIA TRA1 T</t>
  </si>
  <si>
    <t>BALNEARIOS SVC R</t>
  </si>
  <si>
    <t>Regeneración</t>
  </si>
  <si>
    <t>BALNEARIOS SVC S</t>
  </si>
  <si>
    <t>BALNEARIOS SVC T</t>
  </si>
  <si>
    <t>BALNEARIOS TRA2 R</t>
  </si>
  <si>
    <t>Termovacío</t>
  </si>
  <si>
    <t>ABB(ITALTRAFO)</t>
  </si>
  <si>
    <t>2022(1972)</t>
  </si>
  <si>
    <t>149292T</t>
  </si>
  <si>
    <t>123157T</t>
  </si>
  <si>
    <t>2022(1984)</t>
  </si>
  <si>
    <t>750006-01</t>
  </si>
  <si>
    <t>58 ± 9x0.983/22.9/10</t>
  </si>
  <si>
    <t>V101042</t>
  </si>
  <si>
    <t>MINERAL SHELL DIALA D</t>
  </si>
  <si>
    <t>500077</t>
  </si>
  <si>
    <t>132006T1</t>
  </si>
  <si>
    <t>2020 (1990)</t>
  </si>
  <si>
    <t>No-Termoestabilizado</t>
  </si>
  <si>
    <t>HITACHI</t>
  </si>
  <si>
    <t>-</t>
  </si>
  <si>
    <t xml:space="preserve">B y C </t>
  </si>
  <si>
    <t>&lt;0.01</t>
  </si>
  <si>
    <t>&lt;0.5</t>
  </si>
  <si>
    <t>L-30230</t>
  </si>
  <si>
    <t>PUENTE TRF1</t>
  </si>
  <si>
    <t>RESERVAS</t>
  </si>
  <si>
    <t>B Y C</t>
  </si>
  <si>
    <t>&lt;1.5</t>
  </si>
  <si>
    <t>&lt;2.0</t>
  </si>
  <si>
    <t>&lt;1.0</t>
  </si>
  <si>
    <t>28/8/2023</t>
  </si>
  <si>
    <t>B y C</t>
  </si>
  <si>
    <t xml:space="preserve"> B y C</t>
  </si>
  <si>
    <t>ANORMAL</t>
  </si>
  <si>
    <t>RESERVA</t>
  </si>
  <si>
    <t xml:space="preserve">ALTO PRADERA RESERVA </t>
  </si>
  <si>
    <t>D518294</t>
  </si>
  <si>
    <t>00600039</t>
  </si>
  <si>
    <t>6620 502</t>
  </si>
  <si>
    <t>40/40/13.33</t>
  </si>
  <si>
    <t xml:space="preserve">(200 ± 2x10.0/62.46)÷1.73/10 </t>
  </si>
  <si>
    <t>No Termoestabilizado</t>
  </si>
  <si>
    <t>P185848</t>
  </si>
  <si>
    <t>60/60/20</t>
  </si>
  <si>
    <t>00600051</t>
  </si>
  <si>
    <t>16628S</t>
  </si>
  <si>
    <t xml:space="preserve">INDUSTRIALES RESERVA </t>
  </si>
  <si>
    <t>P186254</t>
  </si>
  <si>
    <t xml:space="preserve">PACHACUTEC RESERVA </t>
  </si>
  <si>
    <t>V147104</t>
  </si>
  <si>
    <t xml:space="preserve">(210 ± 2x10.0/62.46)÷1.73/10 </t>
  </si>
  <si>
    <t xml:space="preserve">SAN JUAN RESERVA </t>
  </si>
  <si>
    <t>D518290</t>
  </si>
  <si>
    <t xml:space="preserve">SAN LUIS RESERVA </t>
  </si>
  <si>
    <t>D518295</t>
  </si>
  <si>
    <t>80/80/26.67</t>
  </si>
  <si>
    <t xml:space="preserve">SAN MIGUEL RESERVA </t>
  </si>
  <si>
    <t>PA196-01-04</t>
  </si>
  <si>
    <t xml:space="preserve">SANTA ROSA NUEVA RESERVA </t>
  </si>
  <si>
    <t>LP-000472</t>
  </si>
  <si>
    <t xml:space="preserve">(210 ± 2x5.0/62.46)÷1.73/10 </t>
  </si>
  <si>
    <t>5337PA196-06</t>
  </si>
  <si>
    <t>220 ± 13x1,615/22,9</t>
  </si>
  <si>
    <t xml:space="preserve">LOS SAUCES RESERVA </t>
  </si>
  <si>
    <t>PA 277 - 03</t>
  </si>
  <si>
    <t>00500067</t>
  </si>
  <si>
    <t xml:space="preserve">ASIA RESERVA </t>
  </si>
  <si>
    <t>L-30307</t>
  </si>
  <si>
    <t xml:space="preserve">58/10.32 ± 12x0.110 </t>
  </si>
  <si>
    <t>SHELL</t>
  </si>
  <si>
    <t>146660T3</t>
  </si>
  <si>
    <t>2023(2014)</t>
  </si>
  <si>
    <t>00500082</t>
  </si>
  <si>
    <t xml:space="preserve">BUJAMA RESERVA </t>
  </si>
  <si>
    <t>L-10803</t>
  </si>
  <si>
    <t>8.75</t>
  </si>
  <si>
    <t xml:space="preserve">58 ± 9x0.983/10 </t>
  </si>
  <si>
    <t>00500083</t>
  </si>
  <si>
    <t xml:space="preserve">CHILCA RESERVA </t>
  </si>
  <si>
    <t>L-10802</t>
  </si>
  <si>
    <t>00500075</t>
  </si>
  <si>
    <t xml:space="preserve">CHOSICA RESERVA </t>
  </si>
  <si>
    <t>L-30330</t>
  </si>
  <si>
    <t xml:space="preserve">7 </t>
  </si>
  <si>
    <t>PURAMIN</t>
  </si>
  <si>
    <t>770003-01</t>
  </si>
  <si>
    <t>58 ± 13x0.565/22.9/10</t>
  </si>
  <si>
    <t>00500066</t>
  </si>
  <si>
    <t xml:space="preserve">SAN BARTOLO RESERVA </t>
  </si>
  <si>
    <t>L-30306</t>
  </si>
  <si>
    <t>17.2</t>
  </si>
  <si>
    <t xml:space="preserve">SAN ISIDRO RESERVA </t>
  </si>
  <si>
    <t>162031 T1</t>
  </si>
  <si>
    <t>00500033</t>
  </si>
  <si>
    <t xml:space="preserve">SANTA ANITA RESERVA </t>
  </si>
  <si>
    <t>B611544</t>
  </si>
  <si>
    <t xml:space="preserve">64.32 .. 50.99/10.05 </t>
  </si>
  <si>
    <t>00500060</t>
  </si>
  <si>
    <t xml:space="preserve">SANTA CLARA RESERVA </t>
  </si>
  <si>
    <t>BBC (DELCROSA)</t>
  </si>
  <si>
    <t>L-30249</t>
  </si>
  <si>
    <t>12.5</t>
  </si>
  <si>
    <t>62 ± 13x0.565/10</t>
  </si>
  <si>
    <t>2018 (1980)</t>
  </si>
  <si>
    <t>MANTENIMIENTO MAYOR</t>
  </si>
  <si>
    <t>|</t>
  </si>
  <si>
    <t>Saturación(%)</t>
  </si>
  <si>
    <t/>
  </si>
  <si>
    <t>Acción requerida</t>
  </si>
  <si>
    <t>A</t>
  </si>
  <si>
    <t>I</t>
  </si>
  <si>
    <t>C</t>
  </si>
  <si>
    <t>Condición</t>
  </si>
  <si>
    <t>B</t>
  </si>
  <si>
    <t>Temp. de 
muestra (°C)</t>
  </si>
  <si>
    <t>Tensión 
(kV)</t>
  </si>
  <si>
    <t>Acción LDS</t>
  </si>
  <si>
    <t>Remuestreo inmediato</t>
  </si>
  <si>
    <t>Remuestreo semestral</t>
  </si>
  <si>
    <t>Muestreo anual</t>
  </si>
  <si>
    <t>0,896</t>
  </si>
  <si>
    <t>Subestación:</t>
  </si>
  <si>
    <t>Circuito:</t>
  </si>
  <si>
    <t>Fase:</t>
  </si>
  <si>
    <t>Fabricante:</t>
  </si>
  <si>
    <t>Serie</t>
  </si>
  <si>
    <t>Tensión:</t>
  </si>
  <si>
    <t>Potencia:</t>
  </si>
  <si>
    <t>Año de fab:</t>
  </si>
  <si>
    <t>Respiración:</t>
  </si>
  <si>
    <t>Papel:</t>
  </si>
  <si>
    <t>DBDs:</t>
  </si>
  <si>
    <t>Condición:</t>
  </si>
  <si>
    <t>Tratamiento:</t>
  </si>
  <si>
    <t>PEDREGAL</t>
  </si>
  <si>
    <t>HYUNDAI</t>
  </si>
  <si>
    <t>20114039TCC004-002</t>
  </si>
  <si>
    <t>138/23</t>
  </si>
  <si>
    <t>SAN CAMILO</t>
  </si>
  <si>
    <t>20114039TCC004-001</t>
  </si>
  <si>
    <t>Termoestalizado</t>
  </si>
  <si>
    <t>CONSERTEC</t>
  </si>
  <si>
    <t>Clara y Brillante</t>
  </si>
  <si>
    <t>Claro y brillante amarillo claro</t>
  </si>
  <si>
    <t>Claro y brillante amarillo oscuro</t>
  </si>
  <si>
    <t>TRES HERMANAS</t>
  </si>
  <si>
    <t>130393A/01</t>
  </si>
  <si>
    <t>220/20</t>
  </si>
  <si>
    <t>Grupo de evaluación (kV)</t>
  </si>
  <si>
    <t xml:space="preserve">TRES HERMANAS TRA1 </t>
  </si>
  <si>
    <t>1b</t>
  </si>
  <si>
    <t>140515A/01</t>
  </si>
  <si>
    <t>220/34.5</t>
  </si>
  <si>
    <t>CENTRALES EÓLICAS</t>
  </si>
  <si>
    <t>CENTRALES SOLARES</t>
  </si>
  <si>
    <t>CENTRALES HIDROELÉCTRICAS</t>
  </si>
  <si>
    <t>SANTA TERESA</t>
  </si>
  <si>
    <t>P186251</t>
  </si>
  <si>
    <t>220/13.8</t>
  </si>
  <si>
    <t xml:space="preserve">SANTA TERESA TRA1 </t>
  </si>
  <si>
    <t>P186252</t>
  </si>
  <si>
    <t>P186253</t>
  </si>
  <si>
    <t>PUENTE TRF2</t>
  </si>
  <si>
    <t>6620 501</t>
  </si>
  <si>
    <t>6620 500</t>
  </si>
  <si>
    <t>6620 503</t>
  </si>
  <si>
    <t>V180401</t>
  </si>
  <si>
    <t>HYVOLT II IZAR II</t>
  </si>
  <si>
    <t>V180402</t>
  </si>
  <si>
    <t>V180403</t>
  </si>
  <si>
    <t>PA277 -01</t>
  </si>
  <si>
    <t>PA277- 02</t>
  </si>
  <si>
    <t>PACHACAMAC TRF2</t>
  </si>
  <si>
    <t>PUENTE TRF3</t>
  </si>
  <si>
    <t>GALVEZ TRF3</t>
  </si>
  <si>
    <t>SANTA CLARA TRF1</t>
  </si>
  <si>
    <t>2020 (1972)</t>
  </si>
  <si>
    <t>2021 (1972)</t>
  </si>
  <si>
    <t>2019 (1993)</t>
  </si>
  <si>
    <t>2017 (1995)</t>
  </si>
  <si>
    <t>2018 (1997)</t>
  </si>
  <si>
    <t>2023 (1990)</t>
  </si>
  <si>
    <t>HITACHI (BBICT)</t>
  </si>
  <si>
    <t xml:space="preserve">64.32 .. 50.99/10.40-10.05 </t>
  </si>
  <si>
    <t>2017 (1968)</t>
  </si>
  <si>
    <t>DELCROSA(BBC-BADEN)</t>
  </si>
  <si>
    <t>2017 (1984)</t>
  </si>
  <si>
    <t>2017 (1977)</t>
  </si>
  <si>
    <t>ABB (BBICT)</t>
  </si>
  <si>
    <t>2019 (1976)</t>
  </si>
  <si>
    <t>ABB (ABB)</t>
  </si>
  <si>
    <t>2018 (1963)</t>
  </si>
  <si>
    <t>DELCROSA (DELCROSA)</t>
  </si>
  <si>
    <t>2019 (1984)</t>
  </si>
  <si>
    <t>2022 (1972)</t>
  </si>
  <si>
    <t>2023 (1972)</t>
  </si>
  <si>
    <t>2024 (1972)</t>
  </si>
  <si>
    <t>2025 (1972)</t>
  </si>
  <si>
    <t>2026 (1972)</t>
  </si>
  <si>
    <t>2027 (1972)</t>
  </si>
  <si>
    <t>2028 (1972)</t>
  </si>
  <si>
    <t>2029 (1972)</t>
  </si>
  <si>
    <t>2030 (1972)</t>
  </si>
  <si>
    <t>2031 (1972)</t>
  </si>
  <si>
    <t>2032 (1972)</t>
  </si>
  <si>
    <t>2033 (1972)</t>
  </si>
  <si>
    <t>2034 (1972)</t>
  </si>
  <si>
    <t>2035 (1972)</t>
  </si>
  <si>
    <t>2036 (1972)</t>
  </si>
  <si>
    <t>2037 (1972)</t>
  </si>
  <si>
    <t>2038 (1972)</t>
  </si>
  <si>
    <t>2039 (1972)</t>
  </si>
  <si>
    <t>2040 (1972)</t>
  </si>
  <si>
    <t>2041 (1972)</t>
  </si>
  <si>
    <t>2042 (1972)</t>
  </si>
  <si>
    <t>2043 (1972)</t>
  </si>
  <si>
    <t>2044 (1972)</t>
  </si>
  <si>
    <t>2045 (1972)</t>
  </si>
  <si>
    <t>2046 (1972)</t>
  </si>
  <si>
    <t>2047 (1972)</t>
  </si>
  <si>
    <t>2048 (1972)</t>
  </si>
  <si>
    <t>2049 (1972)</t>
  </si>
  <si>
    <t>2050 (1972)</t>
  </si>
  <si>
    <t>2051 (1972)</t>
  </si>
  <si>
    <t>2052 (1972)</t>
  </si>
  <si>
    <t>2053 (1972)</t>
  </si>
  <si>
    <t>2054 (1972)</t>
  </si>
  <si>
    <t>2055 (1972)</t>
  </si>
  <si>
    <t>2056 (1972)</t>
  </si>
  <si>
    <t>2057 (1972)</t>
  </si>
  <si>
    <t>2058 (1972)</t>
  </si>
  <si>
    <t>2059 (1972)</t>
  </si>
  <si>
    <t>2060 (1972)</t>
  </si>
  <si>
    <t>2061 (1972)</t>
  </si>
  <si>
    <t>ND</t>
  </si>
  <si>
    <t>PASA</t>
  </si>
  <si>
    <t>Contenido de inhibidor (ASTM D-2668)</t>
  </si>
  <si>
    <t>HI-FSQ</t>
  </si>
  <si>
    <t>Puntaje
HI-FSQ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</si>
</sst>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8"/>
      <name val="MS Sans Serif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Calibri"/>
      <family val="2"/>
      <scheme val="minor"/>
    </font>
    <font>
      <b/>
      <sz val="22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7" fillId="0" borderId="0"/>
    <xf numFmtId="0" fontId="8" fillId="0" borderId="0"/>
  </cellStyleXfs>
  <cellXfs count="14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 wrapText="1"/>
    </xf>
    <xf numFmtId="0" fontId="2" fillId="0" borderId="1" xfId="0" quotePrefix="1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14" fontId="2" fillId="0" borderId="1" xfId="4" applyNumberFormat="1" applyFont="1" applyFill="1" applyBorder="1" applyAlignment="1">
      <alignment horizontal="center" vertical="center" wrapText="1"/>
    </xf>
    <xf numFmtId="0" fontId="2" fillId="0" borderId="1" xfId="0" quotePrefix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12" fillId="0" borderId="1" xfId="4" applyFont="1" applyBorder="1" applyAlignment="1">
      <alignment horizontal="center" vertical="center" wrapText="1"/>
    </xf>
    <xf numFmtId="0" fontId="12" fillId="0" borderId="1" xfId="4" applyFont="1" applyBorder="1" applyAlignment="1">
      <alignment horizontal="center" vertical="center"/>
    </xf>
    <xf numFmtId="164" fontId="12" fillId="0" borderId="1" xfId="4" applyNumberFormat="1" applyFont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2" fontId="12" fillId="0" borderId="1" xfId="4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5" fillId="0" borderId="0" xfId="0" applyFont="1"/>
    <xf numFmtId="0" fontId="12" fillId="0" borderId="1" xfId="4" applyNumberFormat="1" applyFont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 wrapText="1"/>
    </xf>
    <xf numFmtId="0" fontId="12" fillId="0" borderId="1" xfId="4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164" fontId="12" fillId="0" borderId="1" xfId="4" applyNumberFormat="1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2" fontId="12" fillId="0" borderId="1" xfId="4" applyNumberFormat="1" applyFont="1" applyFill="1" applyBorder="1" applyAlignment="1">
      <alignment horizontal="center" vertical="center"/>
    </xf>
    <xf numFmtId="0" fontId="12" fillId="0" borderId="1" xfId="4" applyNumberFormat="1" applyFont="1" applyFill="1" applyBorder="1" applyAlignment="1">
      <alignment horizontal="center" vertical="center"/>
    </xf>
    <xf numFmtId="165" fontId="5" fillId="0" borderId="1" xfId="0" applyNumberFormat="1" applyFont="1" applyFill="1" applyBorder="1" applyAlignment="1">
      <alignment horizontal="center"/>
    </xf>
    <xf numFmtId="0" fontId="2" fillId="5" borderId="1" xfId="0" applyNumberFormat="1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 vertical="center" wrapText="1"/>
    </xf>
    <xf numFmtId="14" fontId="2" fillId="5" borderId="1" xfId="0" applyNumberFormat="1" applyFont="1" applyFill="1" applyBorder="1" applyAlignment="1">
      <alignment horizontal="center" vertical="center"/>
    </xf>
    <xf numFmtId="0" fontId="12" fillId="5" borderId="1" xfId="4" applyFont="1" applyFill="1" applyBorder="1" applyAlignment="1">
      <alignment horizontal="center" vertical="center" wrapText="1"/>
    </xf>
    <xf numFmtId="0" fontId="12" fillId="5" borderId="1" xfId="4" applyFont="1" applyFill="1" applyBorder="1" applyAlignment="1">
      <alignment horizontal="center" vertical="center"/>
    </xf>
    <xf numFmtId="164" fontId="12" fillId="5" borderId="1" xfId="4" applyNumberFormat="1" applyFont="1" applyFill="1" applyBorder="1" applyAlignment="1">
      <alignment horizontal="center" vertical="center"/>
    </xf>
    <xf numFmtId="0" fontId="2" fillId="5" borderId="1" xfId="4" applyFont="1" applyFill="1" applyBorder="1" applyAlignment="1">
      <alignment horizontal="center" vertical="center"/>
    </xf>
    <xf numFmtId="2" fontId="12" fillId="5" borderId="1" xfId="4" applyNumberFormat="1" applyFont="1" applyFill="1" applyBorder="1" applyAlignment="1">
      <alignment horizontal="center" vertical="center"/>
    </xf>
    <xf numFmtId="0" fontId="2" fillId="5" borderId="1" xfId="4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0" fontId="2" fillId="5" borderId="1" xfId="0" quotePrefix="1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 wrapText="1"/>
    </xf>
    <xf numFmtId="14" fontId="2" fillId="6" borderId="1" xfId="0" applyNumberFormat="1" applyFont="1" applyFill="1" applyBorder="1" applyAlignment="1">
      <alignment horizontal="center" vertical="center"/>
    </xf>
    <xf numFmtId="0" fontId="12" fillId="6" borderId="1" xfId="4" applyFont="1" applyFill="1" applyBorder="1" applyAlignment="1">
      <alignment horizontal="center" vertical="center" wrapText="1"/>
    </xf>
    <xf numFmtId="0" fontId="12" fillId="6" borderId="1" xfId="4" applyFont="1" applyFill="1" applyBorder="1" applyAlignment="1">
      <alignment horizontal="center" vertical="center"/>
    </xf>
    <xf numFmtId="164" fontId="12" fillId="6" borderId="1" xfId="4" applyNumberFormat="1" applyFont="1" applyFill="1" applyBorder="1" applyAlignment="1">
      <alignment horizontal="center" vertical="center"/>
    </xf>
    <xf numFmtId="0" fontId="2" fillId="6" borderId="1" xfId="4" applyFont="1" applyFill="1" applyBorder="1" applyAlignment="1">
      <alignment horizontal="center" vertical="center"/>
    </xf>
    <xf numFmtId="2" fontId="12" fillId="6" borderId="1" xfId="4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/>
    </xf>
    <xf numFmtId="0" fontId="12" fillId="0" borderId="1" xfId="4" quotePrefix="1" applyFont="1" applyFill="1" applyBorder="1" applyAlignment="1">
      <alignment horizontal="center" vertical="center" wrapText="1"/>
    </xf>
    <xf numFmtId="0" fontId="12" fillId="0" borderId="1" xfId="4" quotePrefix="1" applyFont="1" applyFill="1" applyBorder="1" applyAlignment="1">
      <alignment horizontal="center" vertical="center"/>
    </xf>
    <xf numFmtId="164" fontId="12" fillId="0" borderId="1" xfId="4" quotePrefix="1" applyNumberFormat="1" applyFont="1" applyFill="1" applyBorder="1" applyAlignment="1">
      <alignment horizontal="center" vertical="center"/>
    </xf>
    <xf numFmtId="0" fontId="2" fillId="7" borderId="1" xfId="0" applyNumberFormat="1" applyFont="1" applyFill="1" applyBorder="1" applyAlignment="1">
      <alignment horizontal="center" vertical="center"/>
    </xf>
    <xf numFmtId="0" fontId="2" fillId="7" borderId="1" xfId="0" applyNumberFormat="1" applyFont="1" applyFill="1" applyBorder="1" applyAlignment="1">
      <alignment horizontal="center" vertical="center" wrapText="1"/>
    </xf>
    <xf numFmtId="14" fontId="2" fillId="7" borderId="1" xfId="0" applyNumberFormat="1" applyFont="1" applyFill="1" applyBorder="1" applyAlignment="1">
      <alignment horizontal="center" vertical="center"/>
    </xf>
    <xf numFmtId="0" fontId="12" fillId="7" borderId="1" xfId="4" applyFont="1" applyFill="1" applyBorder="1" applyAlignment="1">
      <alignment horizontal="center" vertical="center" wrapText="1"/>
    </xf>
    <xf numFmtId="0" fontId="12" fillId="7" borderId="1" xfId="4" applyFont="1" applyFill="1" applyBorder="1" applyAlignment="1">
      <alignment horizontal="center" vertical="center"/>
    </xf>
    <xf numFmtId="164" fontId="12" fillId="7" borderId="1" xfId="4" applyNumberFormat="1" applyFont="1" applyFill="1" applyBorder="1" applyAlignment="1">
      <alignment horizontal="center" vertical="center"/>
    </xf>
    <xf numFmtId="0" fontId="2" fillId="7" borderId="1" xfId="4" applyFont="1" applyFill="1" applyBorder="1" applyAlignment="1">
      <alignment horizontal="center" vertical="center"/>
    </xf>
    <xf numFmtId="2" fontId="12" fillId="7" borderId="1" xfId="4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/>
    </xf>
    <xf numFmtId="164" fontId="2" fillId="0" borderId="1" xfId="4" applyNumberFormat="1" applyFont="1" applyFill="1" applyBorder="1" applyAlignment="1">
      <alignment horizontal="center" vertical="center"/>
    </xf>
    <xf numFmtId="164" fontId="2" fillId="5" borderId="1" xfId="4" applyNumberFormat="1" applyFont="1" applyFill="1" applyBorder="1" applyAlignment="1">
      <alignment horizontal="center" vertical="center"/>
    </xf>
    <xf numFmtId="164" fontId="2" fillId="0" borderId="7" xfId="4" applyNumberFormat="1" applyFont="1" applyFill="1" applyBorder="1" applyAlignment="1">
      <alignment horizontal="center" vertical="center"/>
    </xf>
    <xf numFmtId="164" fontId="12" fillId="6" borderId="8" xfId="4" applyNumberFormat="1" applyFont="1" applyFill="1" applyBorder="1" applyAlignment="1">
      <alignment horizontal="center" vertical="center"/>
    </xf>
    <xf numFmtId="164" fontId="12" fillId="0" borderId="0" xfId="4" applyNumberFormat="1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 wrapText="1"/>
    </xf>
    <xf numFmtId="0" fontId="2" fillId="2" borderId="1" xfId="4" applyFont="1" applyFill="1" applyBorder="1" applyAlignment="1">
      <alignment horizontal="center" vertical="center"/>
    </xf>
    <xf numFmtId="0" fontId="12" fillId="2" borderId="1" xfId="4" applyFont="1" applyFill="1" applyBorder="1" applyAlignment="1">
      <alignment horizontal="center" vertical="center"/>
    </xf>
    <xf numFmtId="164" fontId="12" fillId="2" borderId="1" xfId="4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8" borderId="11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9" xfId="0" applyFill="1" applyBorder="1"/>
    <xf numFmtId="0" fontId="0" fillId="0" borderId="7" xfId="0" applyBorder="1" applyAlignment="1">
      <alignment horizontal="left"/>
    </xf>
    <xf numFmtId="0" fontId="0" fillId="8" borderId="12" xfId="0" applyFill="1" applyBorder="1"/>
    <xf numFmtId="0" fontId="0" fillId="8" borderId="13" xfId="0" applyFill="1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0" fontId="12" fillId="0" borderId="0" xfId="4" applyFont="1" applyBorder="1" applyAlignment="1">
      <alignment horizontal="center" vertical="center" wrapText="1"/>
    </xf>
    <xf numFmtId="0" fontId="12" fillId="0" borderId="0" xfId="4" applyFont="1" applyBorder="1" applyAlignment="1">
      <alignment horizontal="center" vertical="center"/>
    </xf>
    <xf numFmtId="164" fontId="12" fillId="0" borderId="0" xfId="4" applyNumberFormat="1" applyFont="1" applyBorder="1" applyAlignment="1">
      <alignment horizontal="center" vertical="center"/>
    </xf>
    <xf numFmtId="0" fontId="2" fillId="0" borderId="0" xfId="4" applyFont="1" applyBorder="1" applyAlignment="1">
      <alignment horizontal="center" vertical="center"/>
    </xf>
    <xf numFmtId="2" fontId="12" fillId="0" borderId="0" xfId="4" applyNumberFormat="1" applyFont="1" applyBorder="1" applyAlignment="1">
      <alignment horizontal="center" vertical="center"/>
    </xf>
    <xf numFmtId="164" fontId="2" fillId="0" borderId="0" xfId="4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/>
    <xf numFmtId="0" fontId="14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14" fontId="15" fillId="0" borderId="0" xfId="0" applyNumberFormat="1" applyFont="1" applyFill="1" applyAlignment="1">
      <alignment horizontal="center" vertical="center"/>
    </xf>
    <xf numFmtId="2" fontId="15" fillId="0" borderId="0" xfId="0" applyNumberFormat="1" applyFont="1" applyFill="1" applyAlignment="1">
      <alignment horizontal="center" vertical="center"/>
    </xf>
    <xf numFmtId="0" fontId="12" fillId="2" borderId="1" xfId="4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5" xfId="0" applyFill="1" applyBorder="1"/>
    <xf numFmtId="0" fontId="0" fillId="8" borderId="14" xfId="0" applyFill="1" applyBorder="1"/>
    <xf numFmtId="0" fontId="2" fillId="0" borderId="0" xfId="0" applyNumberFormat="1" applyFont="1" applyFill="1" applyBorder="1" applyAlignment="1">
      <alignment horizontal="center" vertical="center" wrapText="1"/>
    </xf>
    <xf numFmtId="2" fontId="2" fillId="0" borderId="0" xfId="2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2" fillId="7" borderId="1" xfId="4" applyFont="1" applyFill="1" applyBorder="1" applyAlignment="1">
      <alignment horizontal="center" vertical="center" wrapText="1"/>
    </xf>
    <xf numFmtId="164" fontId="2" fillId="7" borderId="1" xfId="4" applyNumberFormat="1" applyFont="1" applyFill="1" applyBorder="1" applyAlignment="1">
      <alignment horizontal="center" vertical="center"/>
    </xf>
    <xf numFmtId="2" fontId="2" fillId="7" borderId="1" xfId="4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2" fontId="2" fillId="5" borderId="1" xfId="4" applyNumberFormat="1" applyFont="1" applyFill="1" applyBorder="1" applyAlignment="1">
      <alignment horizontal="center" vertical="center" wrapText="1"/>
    </xf>
    <xf numFmtId="164" fontId="2" fillId="6" borderId="1" xfId="4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5" borderId="1" xfId="0" quotePrefix="1" applyNumberFormat="1" applyFont="1" applyFill="1" applyBorder="1" applyAlignment="1">
      <alignment horizontal="center" vertical="center" wrapText="1"/>
    </xf>
    <xf numFmtId="0" fontId="2" fillId="5" borderId="1" xfId="0" quotePrefix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2" fillId="0" borderId="1" xfId="0" quotePrefix="1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6" fillId="2" borderId="6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2" fontId="2" fillId="0" borderId="1" xfId="4" applyNumberFormat="1" applyFont="1" applyFill="1" applyBorder="1" applyAlignment="1">
      <alignment horizontal="center" vertical="center" wrapText="1"/>
    </xf>
  </cellXfs>
  <cellStyles count="6">
    <cellStyle name="Normal" xfId="0" builtinId="0"/>
    <cellStyle name="Normal 2" xfId="5" xr:uid="{00000000-0005-0000-0000-000001000000}"/>
    <cellStyle name="Normal 2 2" xfId="1" xr:uid="{00000000-0005-0000-0000-000002000000}"/>
    <cellStyle name="Normal 4" xfId="2" xr:uid="{00000000-0005-0000-0000-000003000000}"/>
    <cellStyle name="Normal_Hoja1" xfId="4" xr:uid="{00000000-0005-0000-0000-000004000000}"/>
    <cellStyle name="Porcentaje 3" xfId="3" xr:uid="{00000000-0005-0000-0000-000005000000}"/>
  </cellStyles>
  <dxfs count="69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Medium9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TRAFO!$AC$4:$AC$22</c:f>
              <c:numCache>
                <c:formatCode>General</c:formatCode>
                <c:ptCount val="19"/>
                <c:pt idx="0">
                  <c:v>70</c:v>
                </c:pt>
                <c:pt idx="1">
                  <c:v>65.2</c:v>
                </c:pt>
                <c:pt idx="2">
                  <c:v>43</c:v>
                </c:pt>
                <c:pt idx="3">
                  <c:v>60</c:v>
                </c:pt>
                <c:pt idx="4">
                  <c:v>57.1</c:v>
                </c:pt>
                <c:pt idx="6">
                  <c:v>67.7</c:v>
                </c:pt>
                <c:pt idx="7">
                  <c:v>60.9</c:v>
                </c:pt>
                <c:pt idx="8">
                  <c:v>67</c:v>
                </c:pt>
                <c:pt idx="9">
                  <c:v>65.900000000000006</c:v>
                </c:pt>
                <c:pt idx="10">
                  <c:v>64.400000000000006</c:v>
                </c:pt>
                <c:pt idx="11">
                  <c:v>72</c:v>
                </c:pt>
                <c:pt idx="12">
                  <c:v>52.2</c:v>
                </c:pt>
                <c:pt idx="13">
                  <c:v>61.7</c:v>
                </c:pt>
                <c:pt idx="14">
                  <c:v>61</c:v>
                </c:pt>
                <c:pt idx="15">
                  <c:v>67</c:v>
                </c:pt>
                <c:pt idx="16">
                  <c:v>71</c:v>
                </c:pt>
                <c:pt idx="17">
                  <c:v>56.1</c:v>
                </c:pt>
                <c:pt idx="18">
                  <c:v>61.6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16-448B-BC26-D83928B17B2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116-448B-BC26-D83928B17B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45</c:v>
              </c:pt>
              <c:pt idx="1">
                <c:v>45</c:v>
              </c:pt>
              <c:pt idx="2">
                <c:v>45</c:v>
              </c:pt>
              <c:pt idx="3">
                <c:v>45</c:v>
              </c:pt>
              <c:pt idx="4">
                <c:v>45</c:v>
              </c:pt>
              <c:pt idx="5">
                <c:v>45</c:v>
              </c:pt>
              <c:pt idx="6">
                <c:v>45</c:v>
              </c:pt>
              <c:pt idx="7">
                <c:v>45</c:v>
              </c:pt>
              <c:pt idx="8">
                <c:v>45</c:v>
              </c:pt>
              <c:pt idx="9">
                <c:v>45</c:v>
              </c:pt>
              <c:pt idx="10">
                <c:v>45</c:v>
              </c:pt>
              <c:pt idx="11">
                <c:v>45</c:v>
              </c:pt>
              <c:pt idx="12">
                <c:v>45</c:v>
              </c:pt>
              <c:pt idx="13">
                <c:v>45</c:v>
              </c:pt>
              <c:pt idx="14">
                <c:v>45</c:v>
              </c:pt>
              <c:pt idx="15">
                <c:v>45</c:v>
              </c:pt>
              <c:pt idx="16">
                <c:v>45</c:v>
              </c:pt>
              <c:pt idx="17">
                <c:v>45</c:v>
              </c:pt>
              <c:pt idx="18">
                <c:v>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116-448B-BC26-D83928B17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78552"/>
        <c:axId val="977577240"/>
      </c:lineChart>
      <c:catAx>
        <c:axId val="97757855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77240"/>
        <c:crosses val="autoZero"/>
        <c:auto val="0"/>
        <c:lblAlgn val="ctr"/>
        <c:lblOffset val="100"/>
        <c:noMultiLvlLbl val="0"/>
      </c:catAx>
      <c:valAx>
        <c:axId val="97757724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78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TRAFO!$AD$4:$AD$22</c:f>
              <c:numCache>
                <c:formatCode>General</c:formatCode>
                <c:ptCount val="19"/>
                <c:pt idx="0">
                  <c:v>6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29-4139-96FC-144526E0D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80192"/>
        <c:axId val="977579208"/>
      </c:lineChart>
      <c:catAx>
        <c:axId val="9775801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79208"/>
        <c:crosses val="autoZero"/>
        <c:auto val="0"/>
        <c:lblAlgn val="ctr"/>
        <c:lblOffset val="100"/>
        <c:noMultiLvlLbl val="0"/>
      </c:catAx>
      <c:valAx>
        <c:axId val="97757920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80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TRAFO!$AJ$4:$AJ$22</c:f>
              <c:numCache>
                <c:formatCode>0.000</c:formatCode>
                <c:ptCount val="19"/>
                <c:pt idx="0">
                  <c:v>2.5178556329493484</c:v>
                </c:pt>
                <c:pt idx="1">
                  <c:v>3.2418094370496258</c:v>
                </c:pt>
                <c:pt idx="2">
                  <c:v>16.53731787771023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6C-4B61-B895-302A9E696C0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6C-4B61-B895-302A9E696C0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12</c:v>
              </c:pt>
              <c:pt idx="1">
                <c:v>12</c:v>
              </c:pt>
              <c:pt idx="2">
                <c:v>12</c:v>
              </c:pt>
              <c:pt idx="3">
                <c:v>12</c:v>
              </c:pt>
              <c:pt idx="4">
                <c:v>12</c:v>
              </c:pt>
              <c:pt idx="5">
                <c:v>12</c:v>
              </c:pt>
              <c:pt idx="6">
                <c:v>12</c:v>
              </c:pt>
              <c:pt idx="7">
                <c:v>12</c:v>
              </c:pt>
              <c:pt idx="8">
                <c:v>12</c:v>
              </c:pt>
              <c:pt idx="9">
                <c:v>12</c:v>
              </c:pt>
              <c:pt idx="10">
                <c:v>12</c:v>
              </c:pt>
              <c:pt idx="11">
                <c:v>12</c:v>
              </c:pt>
              <c:pt idx="12">
                <c:v>12</c:v>
              </c:pt>
              <c:pt idx="13">
                <c:v>12</c:v>
              </c:pt>
              <c:pt idx="14">
                <c:v>12</c:v>
              </c:pt>
              <c:pt idx="15">
                <c:v>12</c:v>
              </c:pt>
              <c:pt idx="16">
                <c:v>12</c:v>
              </c:pt>
              <c:pt idx="17">
                <c:v>12</c:v>
              </c:pt>
              <c:pt idx="18">
                <c:v>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E6C-4B61-B895-302A9E69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87080"/>
        <c:axId val="977589048"/>
      </c:lineChart>
      <c:catAx>
        <c:axId val="9775870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89048"/>
        <c:crosses val="autoZero"/>
        <c:auto val="0"/>
        <c:lblAlgn val="ctr"/>
        <c:lblOffset val="100"/>
        <c:noMultiLvlLbl val="0"/>
      </c:catAx>
      <c:valAx>
        <c:axId val="97758904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87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TRAFO!$AE$4:$AE$22</c:f>
              <c:numCache>
                <c:formatCode>General</c:formatCode>
                <c:ptCount val="19"/>
                <c:pt idx="0">
                  <c:v>42.9</c:v>
                </c:pt>
                <c:pt idx="1">
                  <c:v>42.3</c:v>
                </c:pt>
                <c:pt idx="2">
                  <c:v>43</c:v>
                </c:pt>
                <c:pt idx="3">
                  <c:v>39.700000000000003</c:v>
                </c:pt>
                <c:pt idx="4">
                  <c:v>45.3</c:v>
                </c:pt>
                <c:pt idx="5">
                  <c:v>38.1</c:v>
                </c:pt>
                <c:pt idx="6">
                  <c:v>45.6</c:v>
                </c:pt>
                <c:pt idx="7">
                  <c:v>42</c:v>
                </c:pt>
                <c:pt idx="8">
                  <c:v>45</c:v>
                </c:pt>
                <c:pt idx="9">
                  <c:v>40.5</c:v>
                </c:pt>
                <c:pt idx="10">
                  <c:v>39</c:v>
                </c:pt>
                <c:pt idx="11">
                  <c:v>38</c:v>
                </c:pt>
                <c:pt idx="12">
                  <c:v>39</c:v>
                </c:pt>
                <c:pt idx="13">
                  <c:v>43</c:v>
                </c:pt>
                <c:pt idx="14">
                  <c:v>42</c:v>
                </c:pt>
                <c:pt idx="15">
                  <c:v>37</c:v>
                </c:pt>
                <c:pt idx="16">
                  <c:v>40.6</c:v>
                </c:pt>
                <c:pt idx="17">
                  <c:v>41.5</c:v>
                </c:pt>
                <c:pt idx="18">
                  <c:v>42.3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53-4374-A4DA-FE4DD9E403A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853-4374-A4DA-FE4DD9E403A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853-4374-A4DA-FE4DD9E40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88392"/>
        <c:axId val="977596592"/>
      </c:lineChart>
      <c:catAx>
        <c:axId val="9775883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96592"/>
        <c:crosses val="autoZero"/>
        <c:auto val="0"/>
        <c:lblAlgn val="ctr"/>
        <c:lblOffset val="100"/>
        <c:noMultiLvlLbl val="0"/>
      </c:catAx>
      <c:valAx>
        <c:axId val="97759659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88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TRAFO!$AF$4:$AF$22</c:f>
              <c:numCache>
                <c:formatCode>0.00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5.0000000000000001E-3</c:v>
                </c:pt>
                <c:pt idx="15">
                  <c:v>0.01</c:v>
                </c:pt>
                <c:pt idx="16">
                  <c:v>0.01</c:v>
                </c:pt>
                <c:pt idx="17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FD9-41C7-9DFD-E3A6001ECBA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D9-41C7-9DFD-E3A6001ECBA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FD9-41C7-9DFD-E3A6001EC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88064"/>
        <c:axId val="977592000"/>
      </c:lineChart>
      <c:catAx>
        <c:axId val="9775880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92000"/>
        <c:crosses val="autoZero"/>
        <c:auto val="0"/>
        <c:lblAlgn val="ctr"/>
        <c:lblOffset val="100"/>
        <c:noMultiLvlLbl val="0"/>
      </c:catAx>
      <c:valAx>
        <c:axId val="977592000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97758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TRAFO!$AG$4:$AG$22</c:f>
              <c:numCache>
                <c:formatCode>General</c:formatCode>
                <c:ptCount val="19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EB-4C11-949D-1E75EAEF52E3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4EB-4C11-949D-1E75EAEF52E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4EB-4C11-949D-1E75EAEF5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95936"/>
        <c:axId val="977596264"/>
      </c:lineChart>
      <c:catAx>
        <c:axId val="97759593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96264"/>
        <c:crosses val="autoZero"/>
        <c:auto val="0"/>
        <c:lblAlgn val="ctr"/>
        <c:lblOffset val="100"/>
        <c:noMultiLvlLbl val="0"/>
      </c:catAx>
      <c:valAx>
        <c:axId val="97759626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95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TRAFO!$AH$4:$AH$22</c:f>
              <c:numCache>
                <c:formatCode>0.000</c:formatCode>
                <c:ptCount val="19"/>
                <c:pt idx="0">
                  <c:v>4.0000000000000001E-3</c:v>
                </c:pt>
                <c:pt idx="1">
                  <c:v>8.0000000000000002E-3</c:v>
                </c:pt>
                <c:pt idx="2">
                  <c:v>7.0000000000000001E-3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3.0000000000000001E-3</c:v>
                </c:pt>
                <c:pt idx="6">
                  <c:v>0.01</c:v>
                </c:pt>
                <c:pt idx="7">
                  <c:v>3.0000000000000001E-3</c:v>
                </c:pt>
                <c:pt idx="8">
                  <c:v>8.9999999999999993E-3</c:v>
                </c:pt>
                <c:pt idx="9">
                  <c:v>1.0999999999999999E-2</c:v>
                </c:pt>
                <c:pt idx="10">
                  <c:v>0.01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6.0000000000000001E-3</c:v>
                </c:pt>
                <c:pt idx="14">
                  <c:v>7.0000000000000001E-3</c:v>
                </c:pt>
                <c:pt idx="15">
                  <c:v>3.0000000000000001E-3</c:v>
                </c:pt>
                <c:pt idx="16">
                  <c:v>1.4999999999999999E-2</c:v>
                </c:pt>
                <c:pt idx="17">
                  <c:v>2.9000000000000001E-2</c:v>
                </c:pt>
                <c:pt idx="18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4A-4AB4-8B8E-150B71F254C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D4A-4AB4-8B8E-150B71F254C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D4A-4AB4-8B8E-150B71F25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04464"/>
        <c:axId val="977599544"/>
      </c:lineChart>
      <c:catAx>
        <c:axId val="9776044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99544"/>
        <c:crosses val="autoZero"/>
        <c:auto val="0"/>
        <c:lblAlgn val="ctr"/>
        <c:lblOffset val="100"/>
        <c:noMultiLvlLbl val="0"/>
      </c:catAx>
      <c:valAx>
        <c:axId val="977599544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977604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TRAFO!$AI$4:$AI$22</c:f>
              <c:numCache>
                <c:formatCode>0.000</c:formatCode>
                <c:ptCount val="19"/>
                <c:pt idx="0">
                  <c:v>0.2</c:v>
                </c:pt>
                <c:pt idx="1">
                  <c:v>0.41</c:v>
                </c:pt>
                <c:pt idx="2">
                  <c:v>0.52700000000000002</c:v>
                </c:pt>
                <c:pt idx="3">
                  <c:v>0.5</c:v>
                </c:pt>
                <c:pt idx="4">
                  <c:v>0.42</c:v>
                </c:pt>
                <c:pt idx="5">
                  <c:v>0.13</c:v>
                </c:pt>
                <c:pt idx="6">
                  <c:v>0.6</c:v>
                </c:pt>
                <c:pt idx="7">
                  <c:v>0.221</c:v>
                </c:pt>
                <c:pt idx="9">
                  <c:v>0.13</c:v>
                </c:pt>
                <c:pt idx="10">
                  <c:v>0.253</c:v>
                </c:pt>
                <c:pt idx="11">
                  <c:v>0.247</c:v>
                </c:pt>
                <c:pt idx="12">
                  <c:v>0.36199999999999999</c:v>
                </c:pt>
                <c:pt idx="13">
                  <c:v>0.54</c:v>
                </c:pt>
                <c:pt idx="14">
                  <c:v>0.106</c:v>
                </c:pt>
                <c:pt idx="16">
                  <c:v>0.17299999999999999</c:v>
                </c:pt>
                <c:pt idx="17">
                  <c:v>0.60199999999999998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FD-4859-88B8-E4AE7FFDF1F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3FD-4859-88B8-E4AE7FFDF1F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TRAFO!$W$4:$W$22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18/08/2018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3FD-4859-88B8-E4AE7FFDF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04792"/>
        <c:axId val="977605776"/>
      </c:lineChart>
      <c:catAx>
        <c:axId val="9776047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605776"/>
        <c:crosses val="autoZero"/>
        <c:auto val="0"/>
        <c:lblAlgn val="ctr"/>
        <c:lblOffset val="100"/>
        <c:noMultiLvlLbl val="0"/>
      </c:catAx>
      <c:valAx>
        <c:axId val="97760577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604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TRAFO!$AC$23:$AC$41</c:f>
              <c:numCache>
                <c:formatCode>General</c:formatCode>
                <c:ptCount val="19"/>
                <c:pt idx="0">
                  <c:v>75</c:v>
                </c:pt>
                <c:pt idx="1">
                  <c:v>71.900000000000006</c:v>
                </c:pt>
                <c:pt idx="2">
                  <c:v>65</c:v>
                </c:pt>
                <c:pt idx="3">
                  <c:v>32</c:v>
                </c:pt>
                <c:pt idx="4">
                  <c:v>70.7</c:v>
                </c:pt>
                <c:pt idx="11">
                  <c:v>67.5</c:v>
                </c:pt>
                <c:pt idx="12">
                  <c:v>52.5</c:v>
                </c:pt>
                <c:pt idx="13">
                  <c:v>58.9</c:v>
                </c:pt>
                <c:pt idx="14">
                  <c:v>58.2</c:v>
                </c:pt>
                <c:pt idx="15">
                  <c:v>63.7</c:v>
                </c:pt>
                <c:pt idx="16">
                  <c:v>43.4</c:v>
                </c:pt>
                <c:pt idx="17">
                  <c:v>78.5</c:v>
                </c:pt>
                <c:pt idx="18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BE-4514-B6BF-7A9E497F8A39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BE-4514-B6BF-7A9E497F8A3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45</c:v>
              </c:pt>
              <c:pt idx="1">
                <c:v>45</c:v>
              </c:pt>
              <c:pt idx="2">
                <c:v>45</c:v>
              </c:pt>
              <c:pt idx="3">
                <c:v>45</c:v>
              </c:pt>
              <c:pt idx="4">
                <c:v>45</c:v>
              </c:pt>
              <c:pt idx="5">
                <c:v>45</c:v>
              </c:pt>
              <c:pt idx="6">
                <c:v>45</c:v>
              </c:pt>
              <c:pt idx="7">
                <c:v>45</c:v>
              </c:pt>
              <c:pt idx="8">
                <c:v>45</c:v>
              </c:pt>
              <c:pt idx="9">
                <c:v>45</c:v>
              </c:pt>
              <c:pt idx="10">
                <c:v>45</c:v>
              </c:pt>
              <c:pt idx="11">
                <c:v>45</c:v>
              </c:pt>
              <c:pt idx="12">
                <c:v>45</c:v>
              </c:pt>
              <c:pt idx="13">
                <c:v>45</c:v>
              </c:pt>
              <c:pt idx="14">
                <c:v>45</c:v>
              </c:pt>
              <c:pt idx="15">
                <c:v>45</c:v>
              </c:pt>
              <c:pt idx="16">
                <c:v>45</c:v>
              </c:pt>
              <c:pt idx="17">
                <c:v>45</c:v>
              </c:pt>
              <c:pt idx="18">
                <c:v>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1BE-4514-B6BF-7A9E497F8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84456"/>
        <c:axId val="977584784"/>
      </c:lineChart>
      <c:catAx>
        <c:axId val="9775844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84784"/>
        <c:crosses val="autoZero"/>
        <c:auto val="0"/>
        <c:lblAlgn val="ctr"/>
        <c:lblOffset val="100"/>
        <c:noMultiLvlLbl val="0"/>
      </c:catAx>
      <c:valAx>
        <c:axId val="97758478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84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TRAFO!$AD$23:$AD$41</c:f>
              <c:numCache>
                <c:formatCode>General</c:formatCode>
                <c:ptCount val="19"/>
                <c:pt idx="0">
                  <c:v>5</c:v>
                </c:pt>
                <c:pt idx="1">
                  <c:v>10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9B-41FC-BF58-0FA47DAD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12336"/>
        <c:axId val="977616272"/>
      </c:lineChart>
      <c:catAx>
        <c:axId val="97761233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616272"/>
        <c:crosses val="autoZero"/>
        <c:auto val="0"/>
        <c:lblAlgn val="ctr"/>
        <c:lblOffset val="100"/>
        <c:noMultiLvlLbl val="0"/>
      </c:catAx>
      <c:valAx>
        <c:axId val="97761627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61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TRAFO!$AJ$23:$AJ$41</c:f>
              <c:numCache>
                <c:formatCode>0.000</c:formatCode>
                <c:ptCount val="19"/>
                <c:pt idx="0">
                  <c:v>2.4182768096967315</c:v>
                </c:pt>
                <c:pt idx="1">
                  <c:v>4.0522617963120329</c:v>
                </c:pt>
                <c:pt idx="2">
                  <c:v>15.744896847832697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25-4AF2-B49F-27EC7FED850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25-4AF2-B49F-27EC7FED850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12</c:v>
              </c:pt>
              <c:pt idx="1">
                <c:v>12</c:v>
              </c:pt>
              <c:pt idx="2">
                <c:v>12</c:v>
              </c:pt>
              <c:pt idx="3">
                <c:v>12</c:v>
              </c:pt>
              <c:pt idx="4">
                <c:v>12</c:v>
              </c:pt>
              <c:pt idx="5">
                <c:v>12</c:v>
              </c:pt>
              <c:pt idx="6">
                <c:v>12</c:v>
              </c:pt>
              <c:pt idx="7">
                <c:v>12</c:v>
              </c:pt>
              <c:pt idx="8">
                <c:v>12</c:v>
              </c:pt>
              <c:pt idx="9">
                <c:v>12</c:v>
              </c:pt>
              <c:pt idx="10">
                <c:v>12</c:v>
              </c:pt>
              <c:pt idx="11">
                <c:v>12</c:v>
              </c:pt>
              <c:pt idx="12">
                <c:v>12</c:v>
              </c:pt>
              <c:pt idx="13">
                <c:v>12</c:v>
              </c:pt>
              <c:pt idx="14">
                <c:v>12</c:v>
              </c:pt>
              <c:pt idx="15">
                <c:v>12</c:v>
              </c:pt>
              <c:pt idx="16">
                <c:v>12</c:v>
              </c:pt>
              <c:pt idx="17">
                <c:v>12</c:v>
              </c:pt>
              <c:pt idx="18">
                <c:v>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B25-4AF2-B49F-27EC7FED8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13648"/>
        <c:axId val="977614632"/>
      </c:lineChart>
      <c:catAx>
        <c:axId val="97761364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614632"/>
        <c:crosses val="autoZero"/>
        <c:auto val="0"/>
        <c:lblAlgn val="ctr"/>
        <c:lblOffset val="100"/>
        <c:noMultiLvlLbl val="0"/>
      </c:catAx>
      <c:valAx>
        <c:axId val="97761463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613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TRAFO!$AE$23:$AE$41</c:f>
              <c:numCache>
                <c:formatCode>General</c:formatCode>
                <c:ptCount val="19"/>
                <c:pt idx="0">
                  <c:v>42.1</c:v>
                </c:pt>
                <c:pt idx="1">
                  <c:v>41.7</c:v>
                </c:pt>
                <c:pt idx="2">
                  <c:v>42</c:v>
                </c:pt>
                <c:pt idx="3">
                  <c:v>39.1</c:v>
                </c:pt>
                <c:pt idx="4">
                  <c:v>46.6</c:v>
                </c:pt>
                <c:pt idx="5">
                  <c:v>37.9</c:v>
                </c:pt>
                <c:pt idx="6">
                  <c:v>43.7</c:v>
                </c:pt>
                <c:pt idx="7">
                  <c:v>40</c:v>
                </c:pt>
                <c:pt idx="8">
                  <c:v>44</c:v>
                </c:pt>
                <c:pt idx="9">
                  <c:v>39.5</c:v>
                </c:pt>
                <c:pt idx="10">
                  <c:v>37</c:v>
                </c:pt>
                <c:pt idx="11">
                  <c:v>42</c:v>
                </c:pt>
                <c:pt idx="12">
                  <c:v>39</c:v>
                </c:pt>
                <c:pt idx="13">
                  <c:v>43</c:v>
                </c:pt>
                <c:pt idx="14">
                  <c:v>42</c:v>
                </c:pt>
                <c:pt idx="15">
                  <c:v>36</c:v>
                </c:pt>
                <c:pt idx="16">
                  <c:v>42.2</c:v>
                </c:pt>
                <c:pt idx="17">
                  <c:v>41.2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C8-411E-BA2F-49FF7CBE5169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0C8-411E-BA2F-49FF7CBE516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0C8-411E-BA2F-49FF7CBE5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17584"/>
        <c:axId val="977610696"/>
      </c:lineChart>
      <c:catAx>
        <c:axId val="97761758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610696"/>
        <c:crosses val="autoZero"/>
        <c:auto val="0"/>
        <c:lblAlgn val="ctr"/>
        <c:lblOffset val="100"/>
        <c:noMultiLvlLbl val="0"/>
      </c:catAx>
      <c:valAx>
        <c:axId val="97761069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617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TRAFO!$AF$23:$AF$41</c:f>
              <c:numCache>
                <c:formatCode>0.00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5.0000000000000001E-3</c:v>
                </c:pt>
                <c:pt idx="15">
                  <c:v>0.01</c:v>
                </c:pt>
                <c:pt idx="16">
                  <c:v>0.01</c:v>
                </c:pt>
                <c:pt idx="17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4A-4CC3-B30D-5CD0FCDDDED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4A-4CC3-B30D-5CD0FCDDDED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94A-4CC3-B30D-5CD0FCDDD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18240"/>
        <c:axId val="977610368"/>
      </c:lineChart>
      <c:catAx>
        <c:axId val="9776182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610368"/>
        <c:crosses val="autoZero"/>
        <c:auto val="0"/>
        <c:lblAlgn val="ctr"/>
        <c:lblOffset val="100"/>
        <c:noMultiLvlLbl val="0"/>
      </c:catAx>
      <c:valAx>
        <c:axId val="977610368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977618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TRAFO!$AG$23:$AG$41</c:f>
              <c:numCache>
                <c:formatCode>General</c:formatCode>
                <c:ptCount val="19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EC-4FF9-AEA5-D14B1F925FDC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EC-4FF9-AEA5-D14B1F925FD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AEC-4FF9-AEA5-D14B1F925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19880"/>
        <c:axId val="977620208"/>
      </c:lineChart>
      <c:catAx>
        <c:axId val="9776198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620208"/>
        <c:crosses val="autoZero"/>
        <c:auto val="0"/>
        <c:lblAlgn val="ctr"/>
        <c:lblOffset val="100"/>
        <c:noMultiLvlLbl val="0"/>
      </c:catAx>
      <c:valAx>
        <c:axId val="97762020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619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TRAFO!$AH$23:$AH$41</c:f>
              <c:numCache>
                <c:formatCode>0.000</c:formatCode>
                <c:ptCount val="19"/>
                <c:pt idx="0">
                  <c:v>2E-3</c:v>
                </c:pt>
                <c:pt idx="1">
                  <c:v>5.0000000000000001E-3</c:v>
                </c:pt>
                <c:pt idx="2">
                  <c:v>8.0000000000000002E-3</c:v>
                </c:pt>
                <c:pt idx="3">
                  <c:v>4.0000000000000001E-3</c:v>
                </c:pt>
                <c:pt idx="4">
                  <c:v>8.9999999999999993E-3</c:v>
                </c:pt>
                <c:pt idx="5">
                  <c:v>7.0000000000000001E-3</c:v>
                </c:pt>
                <c:pt idx="6">
                  <c:v>0.01</c:v>
                </c:pt>
                <c:pt idx="7">
                  <c:v>2.4E-2</c:v>
                </c:pt>
                <c:pt idx="8">
                  <c:v>8.9999999999999993E-3</c:v>
                </c:pt>
                <c:pt idx="9">
                  <c:v>1.0999999999999999E-2</c:v>
                </c:pt>
                <c:pt idx="10">
                  <c:v>8.0000000000000002E-3</c:v>
                </c:pt>
                <c:pt idx="11">
                  <c:v>6.0000000000000001E-3</c:v>
                </c:pt>
                <c:pt idx="12">
                  <c:v>3.0000000000000001E-3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3.0000000000000001E-3</c:v>
                </c:pt>
                <c:pt idx="16">
                  <c:v>8.9999999999999993E-3</c:v>
                </c:pt>
                <c:pt idx="17">
                  <c:v>1.2999999999999999E-2</c:v>
                </c:pt>
                <c:pt idx="18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F6-49DA-80C3-2A76CDEF296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AF6-49DA-80C3-2A76CDEF296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AF6-49DA-80C3-2A76CDEF2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59528"/>
        <c:axId val="977560512"/>
      </c:lineChart>
      <c:catAx>
        <c:axId val="97755952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60512"/>
        <c:crosses val="autoZero"/>
        <c:auto val="0"/>
        <c:lblAlgn val="ctr"/>
        <c:lblOffset val="100"/>
        <c:noMultiLvlLbl val="0"/>
      </c:catAx>
      <c:valAx>
        <c:axId val="977560512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977559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TRAFO!$AI$23:$AI$41</c:f>
              <c:numCache>
                <c:formatCode>0.000</c:formatCode>
                <c:ptCount val="19"/>
                <c:pt idx="0">
                  <c:v>0.128</c:v>
                </c:pt>
                <c:pt idx="1">
                  <c:v>0.23</c:v>
                </c:pt>
                <c:pt idx="2">
                  <c:v>0.28799999999999998</c:v>
                </c:pt>
                <c:pt idx="3">
                  <c:v>0.22</c:v>
                </c:pt>
                <c:pt idx="4">
                  <c:v>0.19</c:v>
                </c:pt>
                <c:pt idx="5">
                  <c:v>0.12</c:v>
                </c:pt>
                <c:pt idx="6">
                  <c:v>0.3</c:v>
                </c:pt>
                <c:pt idx="7">
                  <c:v>0.17399999999999999</c:v>
                </c:pt>
                <c:pt idx="9">
                  <c:v>0.14000000000000001</c:v>
                </c:pt>
                <c:pt idx="10">
                  <c:v>0.17</c:v>
                </c:pt>
                <c:pt idx="11">
                  <c:v>0.127</c:v>
                </c:pt>
                <c:pt idx="12">
                  <c:v>0.19700000000000001</c:v>
                </c:pt>
                <c:pt idx="13">
                  <c:v>0.16</c:v>
                </c:pt>
                <c:pt idx="14">
                  <c:v>8.2000000000000003E-2</c:v>
                </c:pt>
                <c:pt idx="16">
                  <c:v>0.123</c:v>
                </c:pt>
                <c:pt idx="17">
                  <c:v>0.33800000000000002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EF-4418-9F61-19464BCADA6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EF-4418-9F61-19464BCADA6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TRAFO!$W$23:$W$41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30/06/2017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EF-4418-9F61-19464BCAD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63464"/>
        <c:axId val="977555920"/>
      </c:lineChart>
      <c:catAx>
        <c:axId val="9775634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55920"/>
        <c:crosses val="autoZero"/>
        <c:auto val="0"/>
        <c:lblAlgn val="ctr"/>
        <c:lblOffset val="100"/>
        <c:noMultiLvlLbl val="0"/>
      </c:catAx>
      <c:valAx>
        <c:axId val="97755592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63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TRAFO!$AC$42:$AC$60</c:f>
              <c:numCache>
                <c:formatCode>General</c:formatCode>
                <c:ptCount val="19"/>
                <c:pt idx="0">
                  <c:v>74</c:v>
                </c:pt>
                <c:pt idx="1">
                  <c:v>71.099999999999994</c:v>
                </c:pt>
                <c:pt idx="2">
                  <c:v>71</c:v>
                </c:pt>
                <c:pt idx="3">
                  <c:v>43</c:v>
                </c:pt>
                <c:pt idx="4">
                  <c:v>47.5</c:v>
                </c:pt>
                <c:pt idx="5">
                  <c:v>52</c:v>
                </c:pt>
                <c:pt idx="6">
                  <c:v>59.6</c:v>
                </c:pt>
                <c:pt idx="7">
                  <c:v>71.099999999999994</c:v>
                </c:pt>
                <c:pt idx="8">
                  <c:v>57.9</c:v>
                </c:pt>
                <c:pt idx="9">
                  <c:v>51</c:v>
                </c:pt>
                <c:pt idx="10">
                  <c:v>54</c:v>
                </c:pt>
                <c:pt idx="11">
                  <c:v>60</c:v>
                </c:pt>
                <c:pt idx="12">
                  <c:v>55</c:v>
                </c:pt>
                <c:pt idx="13">
                  <c:v>50</c:v>
                </c:pt>
                <c:pt idx="14">
                  <c:v>54</c:v>
                </c:pt>
                <c:pt idx="15">
                  <c:v>53</c:v>
                </c:pt>
                <c:pt idx="16">
                  <c:v>60</c:v>
                </c:pt>
                <c:pt idx="17">
                  <c:v>52</c:v>
                </c:pt>
                <c:pt idx="1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3A-4CE4-B84F-DE397DDB040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3A-4CE4-B84F-DE397DDB040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45</c:v>
              </c:pt>
              <c:pt idx="1">
                <c:v>45</c:v>
              </c:pt>
              <c:pt idx="2">
                <c:v>45</c:v>
              </c:pt>
              <c:pt idx="3">
                <c:v>45</c:v>
              </c:pt>
              <c:pt idx="4">
                <c:v>45</c:v>
              </c:pt>
              <c:pt idx="5">
                <c:v>45</c:v>
              </c:pt>
              <c:pt idx="6">
                <c:v>45</c:v>
              </c:pt>
              <c:pt idx="7">
                <c:v>45</c:v>
              </c:pt>
              <c:pt idx="8">
                <c:v>45</c:v>
              </c:pt>
              <c:pt idx="9">
                <c:v>45</c:v>
              </c:pt>
              <c:pt idx="10">
                <c:v>45</c:v>
              </c:pt>
              <c:pt idx="11">
                <c:v>45</c:v>
              </c:pt>
              <c:pt idx="12">
                <c:v>45</c:v>
              </c:pt>
              <c:pt idx="13">
                <c:v>45</c:v>
              </c:pt>
              <c:pt idx="14">
                <c:v>45</c:v>
              </c:pt>
              <c:pt idx="15">
                <c:v>45</c:v>
              </c:pt>
              <c:pt idx="16">
                <c:v>45</c:v>
              </c:pt>
              <c:pt idx="17">
                <c:v>45</c:v>
              </c:pt>
              <c:pt idx="18">
                <c:v>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E3A-4CE4-B84F-DE397DDB0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82664"/>
        <c:axId val="771784960"/>
      </c:lineChart>
      <c:catAx>
        <c:axId val="7717826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84960"/>
        <c:crosses val="autoZero"/>
        <c:auto val="0"/>
        <c:lblAlgn val="ctr"/>
        <c:lblOffset val="100"/>
        <c:noMultiLvlLbl val="0"/>
      </c:catAx>
      <c:valAx>
        <c:axId val="77178496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82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TRAFO!$AD$42:$AD$60</c:f>
              <c:numCache>
                <c:formatCode>General</c:formatCode>
                <c:ptCount val="19"/>
                <c:pt idx="0">
                  <c:v>5</c:v>
                </c:pt>
                <c:pt idx="1">
                  <c:v>11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96-4A81-8FCA-40AA39772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79056"/>
        <c:axId val="771781352"/>
      </c:lineChart>
      <c:catAx>
        <c:axId val="7717790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81352"/>
        <c:crosses val="autoZero"/>
        <c:auto val="0"/>
        <c:lblAlgn val="ctr"/>
        <c:lblOffset val="100"/>
        <c:noMultiLvlLbl val="0"/>
      </c:catAx>
      <c:valAx>
        <c:axId val="77178135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79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TRAFO!$AJ$42:$AJ$60</c:f>
              <c:numCache>
                <c:formatCode>0.000</c:formatCode>
                <c:ptCount val="19"/>
                <c:pt idx="0">
                  <c:v>1.9569357165824013</c:v>
                </c:pt>
                <c:pt idx="1">
                  <c:v>4.0187178646072299</c:v>
                </c:pt>
                <c:pt idx="2">
                  <c:v>15.810802030290338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FF-41FE-8D4C-81F025CE7A9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FF-41FE-8D4C-81F025CE7A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12</c:v>
              </c:pt>
              <c:pt idx="1">
                <c:v>12</c:v>
              </c:pt>
              <c:pt idx="2">
                <c:v>12</c:v>
              </c:pt>
              <c:pt idx="3">
                <c:v>12</c:v>
              </c:pt>
              <c:pt idx="4">
                <c:v>12</c:v>
              </c:pt>
              <c:pt idx="5">
                <c:v>12</c:v>
              </c:pt>
              <c:pt idx="6">
                <c:v>12</c:v>
              </c:pt>
              <c:pt idx="7">
                <c:v>12</c:v>
              </c:pt>
              <c:pt idx="8">
                <c:v>12</c:v>
              </c:pt>
              <c:pt idx="9">
                <c:v>12</c:v>
              </c:pt>
              <c:pt idx="10">
                <c:v>12</c:v>
              </c:pt>
              <c:pt idx="11">
                <c:v>12</c:v>
              </c:pt>
              <c:pt idx="12">
                <c:v>12</c:v>
              </c:pt>
              <c:pt idx="13">
                <c:v>12</c:v>
              </c:pt>
              <c:pt idx="14">
                <c:v>12</c:v>
              </c:pt>
              <c:pt idx="15">
                <c:v>12</c:v>
              </c:pt>
              <c:pt idx="16">
                <c:v>12</c:v>
              </c:pt>
              <c:pt idx="17">
                <c:v>12</c:v>
              </c:pt>
              <c:pt idx="18">
                <c:v>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7FF-41FE-8D4C-81F025CE7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87912"/>
        <c:axId val="771788240"/>
      </c:lineChart>
      <c:catAx>
        <c:axId val="77178791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88240"/>
        <c:crosses val="autoZero"/>
        <c:auto val="0"/>
        <c:lblAlgn val="ctr"/>
        <c:lblOffset val="100"/>
        <c:noMultiLvlLbl val="0"/>
      </c:catAx>
      <c:valAx>
        <c:axId val="77178824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87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TRAFO!$AE$42:$AE$60</c:f>
              <c:numCache>
                <c:formatCode>General</c:formatCode>
                <c:ptCount val="19"/>
                <c:pt idx="0">
                  <c:v>42.8</c:v>
                </c:pt>
                <c:pt idx="1">
                  <c:v>43.2</c:v>
                </c:pt>
                <c:pt idx="2">
                  <c:v>44</c:v>
                </c:pt>
                <c:pt idx="3">
                  <c:v>40.1</c:v>
                </c:pt>
                <c:pt idx="4">
                  <c:v>49.2</c:v>
                </c:pt>
                <c:pt idx="5">
                  <c:v>37.200000000000003</c:v>
                </c:pt>
                <c:pt idx="6">
                  <c:v>46.4</c:v>
                </c:pt>
                <c:pt idx="7">
                  <c:v>43</c:v>
                </c:pt>
                <c:pt idx="8">
                  <c:v>45</c:v>
                </c:pt>
                <c:pt idx="9">
                  <c:v>41.2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41</c:v>
                </c:pt>
                <c:pt idx="15">
                  <c:v>37</c:v>
                </c:pt>
                <c:pt idx="16">
                  <c:v>43.7</c:v>
                </c:pt>
                <c:pt idx="17">
                  <c:v>41.6</c:v>
                </c:pt>
                <c:pt idx="18">
                  <c:v>42.7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87-4502-96FC-84FF113F32C9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D87-4502-96FC-84FF113F32C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D87-4502-96FC-84FF113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61344"/>
        <c:axId val="771758064"/>
      </c:lineChart>
      <c:catAx>
        <c:axId val="77176134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58064"/>
        <c:crosses val="autoZero"/>
        <c:auto val="0"/>
        <c:lblAlgn val="ctr"/>
        <c:lblOffset val="100"/>
        <c:noMultiLvlLbl val="0"/>
      </c:catAx>
      <c:valAx>
        <c:axId val="77175806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61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TRAFO!$AF$42:$AF$60</c:f>
              <c:numCache>
                <c:formatCode>0.00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37.200000000000003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5.0000000000000001E-3</c:v>
                </c:pt>
                <c:pt idx="15">
                  <c:v>0.01</c:v>
                </c:pt>
                <c:pt idx="16">
                  <c:v>0.01</c:v>
                </c:pt>
                <c:pt idx="17">
                  <c:v>3.0000000000000001E-3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80-4F64-924D-042CA13EB98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80-4F64-924D-042CA13EB98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680-4F64-924D-042CA13EB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62000"/>
        <c:axId val="771765608"/>
      </c:lineChart>
      <c:catAx>
        <c:axId val="77176200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65608"/>
        <c:crosses val="autoZero"/>
        <c:auto val="0"/>
        <c:lblAlgn val="ctr"/>
        <c:lblOffset val="100"/>
        <c:noMultiLvlLbl val="0"/>
      </c:catAx>
      <c:valAx>
        <c:axId val="771765608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717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TRAFO!$AG$42:$AG$60</c:f>
              <c:numCache>
                <c:formatCode>General</c:formatCode>
                <c:ptCount val="19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38-471B-BD93-4BA78D0FF00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38-471B-BD93-4BA78D0FF00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438-471B-BD93-4BA78D0FF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66264"/>
        <c:axId val="771763968"/>
      </c:lineChart>
      <c:catAx>
        <c:axId val="7717662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63968"/>
        <c:crosses val="autoZero"/>
        <c:auto val="0"/>
        <c:lblAlgn val="ctr"/>
        <c:lblOffset val="100"/>
        <c:noMultiLvlLbl val="0"/>
      </c:catAx>
      <c:valAx>
        <c:axId val="77176396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66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TRAFO!$AH$42:$AH$60</c:f>
              <c:numCache>
                <c:formatCode>0.000</c:formatCode>
                <c:ptCount val="19"/>
                <c:pt idx="0">
                  <c:v>2E-3</c:v>
                </c:pt>
                <c:pt idx="1">
                  <c:v>6.0000000000000001E-3</c:v>
                </c:pt>
                <c:pt idx="2">
                  <c:v>5.0000000000000001E-3</c:v>
                </c:pt>
                <c:pt idx="3">
                  <c:v>0.28999999999999998</c:v>
                </c:pt>
                <c:pt idx="4">
                  <c:v>6.0000000000000001E-3</c:v>
                </c:pt>
                <c:pt idx="5">
                  <c:v>3.0000000000000001E-3</c:v>
                </c:pt>
                <c:pt idx="6">
                  <c:v>0.01</c:v>
                </c:pt>
                <c:pt idx="7">
                  <c:v>4.0000000000000001E-3</c:v>
                </c:pt>
                <c:pt idx="8">
                  <c:v>8.0000000000000002E-3</c:v>
                </c:pt>
                <c:pt idx="9">
                  <c:v>1.0999999999999999E-2</c:v>
                </c:pt>
                <c:pt idx="10">
                  <c:v>8.9999999999999993E-3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4.0000000000000001E-3</c:v>
                </c:pt>
                <c:pt idx="14">
                  <c:v>8.0000000000000002E-3</c:v>
                </c:pt>
                <c:pt idx="15">
                  <c:v>3.0000000000000001E-3</c:v>
                </c:pt>
                <c:pt idx="16">
                  <c:v>0.01</c:v>
                </c:pt>
                <c:pt idx="17">
                  <c:v>2.9000000000000001E-2</c:v>
                </c:pt>
                <c:pt idx="18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FB-45CD-AE0A-01E090366C9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FB-45CD-AE0A-01E090366C9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BFB-45CD-AE0A-01E090366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76432"/>
        <c:axId val="771773152"/>
      </c:lineChart>
      <c:catAx>
        <c:axId val="77177643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73152"/>
        <c:crosses val="autoZero"/>
        <c:auto val="0"/>
        <c:lblAlgn val="ctr"/>
        <c:lblOffset val="100"/>
        <c:noMultiLvlLbl val="0"/>
      </c:catAx>
      <c:valAx>
        <c:axId val="771773152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71776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Ref>
              <c:f>TRAFO!$AI$42:$AI$60</c:f>
              <c:numCache>
                <c:formatCode>0.000</c:formatCode>
                <c:ptCount val="19"/>
                <c:pt idx="0">
                  <c:v>0.123</c:v>
                </c:pt>
                <c:pt idx="1">
                  <c:v>0.17</c:v>
                </c:pt>
                <c:pt idx="2">
                  <c:v>0.28199999999999997</c:v>
                </c:pt>
                <c:pt idx="3">
                  <c:v>7.0000000000000001E-3</c:v>
                </c:pt>
                <c:pt idx="4">
                  <c:v>0.15</c:v>
                </c:pt>
                <c:pt idx="5">
                  <c:v>0.17</c:v>
                </c:pt>
                <c:pt idx="6">
                  <c:v>0.7</c:v>
                </c:pt>
                <c:pt idx="7">
                  <c:v>0.17</c:v>
                </c:pt>
                <c:pt idx="9">
                  <c:v>0.11</c:v>
                </c:pt>
                <c:pt idx="10">
                  <c:v>0.22600000000000001</c:v>
                </c:pt>
                <c:pt idx="11">
                  <c:v>0.105</c:v>
                </c:pt>
                <c:pt idx="12">
                  <c:v>0.13500000000000001</c:v>
                </c:pt>
                <c:pt idx="13">
                  <c:v>0.124</c:v>
                </c:pt>
                <c:pt idx="14">
                  <c:v>0.14199999999999999</c:v>
                </c:pt>
                <c:pt idx="16">
                  <c:v>0.127</c:v>
                </c:pt>
                <c:pt idx="17">
                  <c:v>0.72699999999999998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36-4AF6-BBC0-00CAE04C6EF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36-4AF6-BBC0-00CAE04C6EF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TRAFO!$W$42:$W$60</c:f>
              <c:strCache>
                <c:ptCount val="19"/>
                <c:pt idx="0">
                  <c:v>8/08/2023</c:v>
                </c:pt>
                <c:pt idx="1">
                  <c:v>03/04/2022</c:v>
                </c:pt>
                <c:pt idx="2">
                  <c:v>2/07/2021</c:v>
                </c:pt>
                <c:pt idx="3">
                  <c:v>11/06/2020</c:v>
                </c:pt>
                <c:pt idx="4">
                  <c:v>15/04/2019</c:v>
                </c:pt>
                <c:pt idx="5">
                  <c:v>13/08/2018</c:v>
                </c:pt>
                <c:pt idx="6">
                  <c:v>28/06/2017</c:v>
                </c:pt>
                <c:pt idx="7">
                  <c:v>11/01/2016</c:v>
                </c:pt>
                <c:pt idx="8">
                  <c:v>10/12/2014</c:v>
                </c:pt>
                <c:pt idx="9">
                  <c:v>16/12/2013</c:v>
                </c:pt>
                <c:pt idx="10">
                  <c:v>11/03/2013</c:v>
                </c:pt>
                <c:pt idx="11">
                  <c:v>12/12/2011</c:v>
                </c:pt>
                <c:pt idx="12">
                  <c:v>21/03/2011</c:v>
                </c:pt>
                <c:pt idx="13">
                  <c:v>20/05/2010</c:v>
                </c:pt>
                <c:pt idx="14">
                  <c:v>19/10/2009</c:v>
                </c:pt>
                <c:pt idx="15">
                  <c:v>19/08/2008</c:v>
                </c:pt>
                <c:pt idx="16">
                  <c:v>3/07/2008</c:v>
                </c:pt>
                <c:pt idx="17">
                  <c:v>24/11/2006</c:v>
                </c:pt>
                <c:pt idx="18">
                  <c:v>12/10/2006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836-4AF6-BBC0-00CAE04C6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69544"/>
        <c:axId val="771775448"/>
      </c:lineChart>
      <c:catAx>
        <c:axId val="77176954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75448"/>
        <c:crosses val="autoZero"/>
        <c:auto val="0"/>
        <c:lblAlgn val="ctr"/>
        <c:lblOffset val="100"/>
        <c:noMultiLvlLbl val="0"/>
      </c:catAx>
      <c:valAx>
        <c:axId val="77177544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69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TRAFO!$AC$61:$AC$83</c:f>
              <c:numCache>
                <c:formatCode>General</c:formatCode>
                <c:ptCount val="23"/>
                <c:pt idx="0">
                  <c:v>64</c:v>
                </c:pt>
                <c:pt idx="1">
                  <c:v>58</c:v>
                </c:pt>
                <c:pt idx="2">
                  <c:v>63</c:v>
                </c:pt>
                <c:pt idx="3">
                  <c:v>58</c:v>
                </c:pt>
                <c:pt idx="4">
                  <c:v>57</c:v>
                </c:pt>
                <c:pt idx="5">
                  <c:v>65</c:v>
                </c:pt>
                <c:pt idx="6">
                  <c:v>25</c:v>
                </c:pt>
                <c:pt idx="7">
                  <c:v>56.5</c:v>
                </c:pt>
                <c:pt idx="8">
                  <c:v>58.2</c:v>
                </c:pt>
                <c:pt idx="9">
                  <c:v>52.5</c:v>
                </c:pt>
                <c:pt idx="10">
                  <c:v>73.900000000000006</c:v>
                </c:pt>
                <c:pt idx="11">
                  <c:v>61.7</c:v>
                </c:pt>
                <c:pt idx="12">
                  <c:v>70.400000000000006</c:v>
                </c:pt>
                <c:pt idx="13">
                  <c:v>55</c:v>
                </c:pt>
                <c:pt idx="14">
                  <c:v>64.400000000000006</c:v>
                </c:pt>
                <c:pt idx="15">
                  <c:v>52.5</c:v>
                </c:pt>
                <c:pt idx="16">
                  <c:v>62.9</c:v>
                </c:pt>
                <c:pt idx="17">
                  <c:v>73</c:v>
                </c:pt>
                <c:pt idx="18">
                  <c:v>67.599999999999994</c:v>
                </c:pt>
                <c:pt idx="19">
                  <c:v>60.9</c:v>
                </c:pt>
                <c:pt idx="20">
                  <c:v>65.599999999999994</c:v>
                </c:pt>
                <c:pt idx="21">
                  <c:v>68</c:v>
                </c:pt>
                <c:pt idx="22">
                  <c:v>62.1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F1-482A-A4DA-2ABDC2D1577C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DF1-482A-A4DA-2ABDC2D1577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45</c:v>
              </c:pt>
              <c:pt idx="1">
                <c:v>45</c:v>
              </c:pt>
              <c:pt idx="2">
                <c:v>45</c:v>
              </c:pt>
              <c:pt idx="3">
                <c:v>45</c:v>
              </c:pt>
              <c:pt idx="4">
                <c:v>45</c:v>
              </c:pt>
              <c:pt idx="5">
                <c:v>45</c:v>
              </c:pt>
              <c:pt idx="6">
                <c:v>45</c:v>
              </c:pt>
              <c:pt idx="7">
                <c:v>45</c:v>
              </c:pt>
              <c:pt idx="8">
                <c:v>45</c:v>
              </c:pt>
              <c:pt idx="9">
                <c:v>45</c:v>
              </c:pt>
              <c:pt idx="10">
                <c:v>45</c:v>
              </c:pt>
              <c:pt idx="11">
                <c:v>45</c:v>
              </c:pt>
              <c:pt idx="12">
                <c:v>45</c:v>
              </c:pt>
              <c:pt idx="13">
                <c:v>45</c:v>
              </c:pt>
              <c:pt idx="14">
                <c:v>45</c:v>
              </c:pt>
              <c:pt idx="15">
                <c:v>45</c:v>
              </c:pt>
              <c:pt idx="16">
                <c:v>45</c:v>
              </c:pt>
              <c:pt idx="17">
                <c:v>45</c:v>
              </c:pt>
              <c:pt idx="18">
                <c:v>45</c:v>
              </c:pt>
              <c:pt idx="19">
                <c:v>45</c:v>
              </c:pt>
              <c:pt idx="20">
                <c:v>45</c:v>
              </c:pt>
              <c:pt idx="21">
                <c:v>45</c:v>
              </c:pt>
              <c:pt idx="22">
                <c:v>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DF1-482A-A4DA-2ABDC2D1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72128"/>
        <c:axId val="778769832"/>
      </c:lineChart>
      <c:catAx>
        <c:axId val="77877212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69832"/>
        <c:crosses val="autoZero"/>
        <c:auto val="0"/>
        <c:lblAlgn val="ctr"/>
        <c:lblOffset val="100"/>
        <c:noMultiLvlLbl val="0"/>
      </c:catAx>
      <c:valAx>
        <c:axId val="77876983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8772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TRAFO!$AD$61:$AD$83</c:f>
              <c:numCache>
                <c:formatCode>General</c:formatCode>
                <c:ptCount val="23"/>
                <c:pt idx="0">
                  <c:v>5</c:v>
                </c:pt>
                <c:pt idx="1">
                  <c:v>10</c:v>
                </c:pt>
                <c:pt idx="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1A-468E-BD31-F7481CEB5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68848"/>
        <c:axId val="778770816"/>
      </c:lineChart>
      <c:catAx>
        <c:axId val="77876884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70816"/>
        <c:crosses val="autoZero"/>
        <c:auto val="0"/>
        <c:lblAlgn val="ctr"/>
        <c:lblOffset val="100"/>
        <c:noMultiLvlLbl val="0"/>
      </c:catAx>
      <c:valAx>
        <c:axId val="77877081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8768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TRAFO!$AJ$61:$AJ$83</c:f>
              <c:numCache>
                <c:formatCode>0.000</c:formatCode>
                <c:ptCount val="23"/>
                <c:pt idx="0">
                  <c:v>2.5995793798410971</c:v>
                </c:pt>
                <c:pt idx="1">
                  <c:v>4.5839404847356926</c:v>
                </c:pt>
                <c:pt idx="2">
                  <c:v>7.3617280201295374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CCF-49B6-AE0B-C602AED6354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CCF-49B6-AE0B-C602AED6354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12</c:v>
              </c:pt>
              <c:pt idx="1">
                <c:v>12</c:v>
              </c:pt>
              <c:pt idx="2">
                <c:v>12</c:v>
              </c:pt>
              <c:pt idx="3">
                <c:v>12</c:v>
              </c:pt>
              <c:pt idx="4">
                <c:v>12</c:v>
              </c:pt>
              <c:pt idx="5">
                <c:v>12</c:v>
              </c:pt>
              <c:pt idx="6">
                <c:v>12</c:v>
              </c:pt>
              <c:pt idx="7">
                <c:v>12</c:v>
              </c:pt>
              <c:pt idx="8">
                <c:v>12</c:v>
              </c:pt>
              <c:pt idx="9">
                <c:v>12</c:v>
              </c:pt>
              <c:pt idx="10">
                <c:v>12</c:v>
              </c:pt>
              <c:pt idx="11">
                <c:v>12</c:v>
              </c:pt>
              <c:pt idx="12">
                <c:v>12</c:v>
              </c:pt>
              <c:pt idx="13">
                <c:v>12</c:v>
              </c:pt>
              <c:pt idx="14">
                <c:v>12</c:v>
              </c:pt>
              <c:pt idx="15">
                <c:v>12</c:v>
              </c:pt>
              <c:pt idx="16">
                <c:v>12</c:v>
              </c:pt>
              <c:pt idx="17">
                <c:v>12</c:v>
              </c:pt>
              <c:pt idx="18">
                <c:v>12</c:v>
              </c:pt>
              <c:pt idx="19">
                <c:v>12</c:v>
              </c:pt>
              <c:pt idx="20">
                <c:v>12</c:v>
              </c:pt>
              <c:pt idx="21">
                <c:v>12</c:v>
              </c:pt>
              <c:pt idx="22">
                <c:v>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CCF-49B6-AE0B-C602AED63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63272"/>
        <c:axId val="778766880"/>
      </c:lineChart>
      <c:catAx>
        <c:axId val="77876327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66880"/>
        <c:crosses val="autoZero"/>
        <c:auto val="0"/>
        <c:lblAlgn val="ctr"/>
        <c:lblOffset val="100"/>
        <c:noMultiLvlLbl val="0"/>
      </c:catAx>
      <c:valAx>
        <c:axId val="77876688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8763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TRAFO!$AE$61:$AE$83</c:f>
              <c:numCache>
                <c:formatCode>General</c:formatCode>
                <c:ptCount val="23"/>
                <c:pt idx="0">
                  <c:v>39.9</c:v>
                </c:pt>
                <c:pt idx="1">
                  <c:v>41.6</c:v>
                </c:pt>
                <c:pt idx="2">
                  <c:v>39</c:v>
                </c:pt>
                <c:pt idx="3">
                  <c:v>42.8</c:v>
                </c:pt>
                <c:pt idx="4">
                  <c:v>40.200000000000003</c:v>
                </c:pt>
                <c:pt idx="5">
                  <c:v>36.799999999999997</c:v>
                </c:pt>
                <c:pt idx="6">
                  <c:v>42</c:v>
                </c:pt>
                <c:pt idx="7">
                  <c:v>41</c:v>
                </c:pt>
                <c:pt idx="8">
                  <c:v>39.700000000000003</c:v>
                </c:pt>
                <c:pt idx="9">
                  <c:v>46</c:v>
                </c:pt>
                <c:pt idx="10">
                  <c:v>44</c:v>
                </c:pt>
                <c:pt idx="11">
                  <c:v>39.5</c:v>
                </c:pt>
                <c:pt idx="12">
                  <c:v>42</c:v>
                </c:pt>
                <c:pt idx="13">
                  <c:v>43</c:v>
                </c:pt>
                <c:pt idx="14">
                  <c:v>45</c:v>
                </c:pt>
                <c:pt idx="15">
                  <c:v>42</c:v>
                </c:pt>
                <c:pt idx="16">
                  <c:v>43</c:v>
                </c:pt>
                <c:pt idx="17">
                  <c:v>41</c:v>
                </c:pt>
                <c:pt idx="18">
                  <c:v>38</c:v>
                </c:pt>
                <c:pt idx="19">
                  <c:v>44.6</c:v>
                </c:pt>
                <c:pt idx="20">
                  <c:v>40.200000000000003</c:v>
                </c:pt>
                <c:pt idx="21">
                  <c:v>42.5</c:v>
                </c:pt>
                <c:pt idx="22">
                  <c:v>44.4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9C-4465-9DB9-01DC48CE3E4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89C-4465-9DB9-01DC48CE3E4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89C-4465-9DB9-01DC48CE3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75408"/>
        <c:axId val="778778360"/>
      </c:lineChart>
      <c:catAx>
        <c:axId val="77877540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78360"/>
        <c:crosses val="autoZero"/>
        <c:auto val="0"/>
        <c:lblAlgn val="ctr"/>
        <c:lblOffset val="100"/>
        <c:noMultiLvlLbl val="0"/>
      </c:catAx>
      <c:valAx>
        <c:axId val="77877836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8775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TRAFO!$AF$61:$AF$83</c:f>
              <c:numCache>
                <c:formatCode>0.00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8.9999999999999993E-3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D9-41F2-89CC-509519D5611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3D9-41F2-89CC-509519D5611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3D9-41F2-89CC-509519D5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79672"/>
        <c:axId val="778781312"/>
      </c:lineChart>
      <c:catAx>
        <c:axId val="77877967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81312"/>
        <c:crosses val="autoZero"/>
        <c:auto val="0"/>
        <c:lblAlgn val="ctr"/>
        <c:lblOffset val="100"/>
        <c:noMultiLvlLbl val="0"/>
      </c:catAx>
      <c:valAx>
        <c:axId val="778781312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78779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TRAFO!$AG$61:$AG$83</c:f>
              <c:numCache>
                <c:formatCode>General</c:formatCode>
                <c:ptCount val="23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1.5</c:v>
                </c:pt>
                <c:pt idx="9">
                  <c:v>1</c:v>
                </c:pt>
                <c:pt idx="10">
                  <c:v>1</c:v>
                </c:pt>
                <c:pt idx="11">
                  <c:v>0.5</c:v>
                </c:pt>
                <c:pt idx="12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9">
                  <c:v>0.5</c:v>
                </c:pt>
                <c:pt idx="20">
                  <c:v>0.5</c:v>
                </c:pt>
                <c:pt idx="21">
                  <c:v>0.4</c:v>
                </c:pt>
                <c:pt idx="22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BC0-405E-A4A1-AD42DF4BC3E2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BC0-405E-A4A1-AD42DF4BC3E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BC0-405E-A4A1-AD42DF4BC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80984"/>
        <c:axId val="778773440"/>
      </c:lineChart>
      <c:catAx>
        <c:axId val="77878098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73440"/>
        <c:crosses val="autoZero"/>
        <c:auto val="0"/>
        <c:lblAlgn val="ctr"/>
        <c:lblOffset val="100"/>
        <c:noMultiLvlLbl val="0"/>
      </c:catAx>
      <c:valAx>
        <c:axId val="77877344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8780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TRAFO!$AH$61:$AH$83</c:f>
              <c:numCache>
                <c:formatCode>0.000</c:formatCode>
                <c:ptCount val="23"/>
                <c:pt idx="0">
                  <c:v>4.0000000000000001E-3</c:v>
                </c:pt>
                <c:pt idx="1">
                  <c:v>6.0000000000000001E-3</c:v>
                </c:pt>
                <c:pt idx="2">
                  <c:v>1.2E-2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1.0999999999999999E-2</c:v>
                </c:pt>
                <c:pt idx="7">
                  <c:v>1.2E-2</c:v>
                </c:pt>
                <c:pt idx="8">
                  <c:v>1.0999999999999999E-2</c:v>
                </c:pt>
                <c:pt idx="9">
                  <c:v>0.01</c:v>
                </c:pt>
                <c:pt idx="10">
                  <c:v>5.0000000000000001E-3</c:v>
                </c:pt>
                <c:pt idx="12">
                  <c:v>6.0000000000000001E-3</c:v>
                </c:pt>
                <c:pt idx="13">
                  <c:v>3.0000000000000001E-3</c:v>
                </c:pt>
                <c:pt idx="14">
                  <c:v>6.0000000000000001E-3</c:v>
                </c:pt>
                <c:pt idx="15">
                  <c:v>7.0000000000000001E-3</c:v>
                </c:pt>
                <c:pt idx="16">
                  <c:v>1.4E-2</c:v>
                </c:pt>
                <c:pt idx="17">
                  <c:v>8.0000000000000002E-3</c:v>
                </c:pt>
                <c:pt idx="19">
                  <c:v>1.4999999999999999E-2</c:v>
                </c:pt>
                <c:pt idx="20">
                  <c:v>3.0000000000000001E-3</c:v>
                </c:pt>
                <c:pt idx="21">
                  <c:v>4.0000000000000001E-3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81-402D-B168-B8F2120BF98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02D-B168-B8F2120BF98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F81-402D-B168-B8F2120BF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76392"/>
        <c:axId val="778776720"/>
      </c:lineChart>
      <c:catAx>
        <c:axId val="7787763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76720"/>
        <c:crosses val="autoZero"/>
        <c:auto val="0"/>
        <c:lblAlgn val="ctr"/>
        <c:lblOffset val="100"/>
        <c:noMultiLvlLbl val="0"/>
      </c:catAx>
      <c:valAx>
        <c:axId val="778776720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78776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Ref>
              <c:f>TRAFO!$AI$61:$AI$83</c:f>
              <c:numCache>
                <c:formatCode>0.000</c:formatCode>
                <c:ptCount val="23"/>
                <c:pt idx="0">
                  <c:v>0.311</c:v>
                </c:pt>
                <c:pt idx="1">
                  <c:v>0.19</c:v>
                </c:pt>
                <c:pt idx="2">
                  <c:v>0.77800000000000002</c:v>
                </c:pt>
                <c:pt idx="3">
                  <c:v>0.44</c:v>
                </c:pt>
                <c:pt idx="4">
                  <c:v>0.24</c:v>
                </c:pt>
                <c:pt idx="5">
                  <c:v>0.6</c:v>
                </c:pt>
                <c:pt idx="6">
                  <c:v>0.31900000000000001</c:v>
                </c:pt>
                <c:pt idx="8">
                  <c:v>0.4</c:v>
                </c:pt>
                <c:pt idx="9">
                  <c:v>0.33800000000000002</c:v>
                </c:pt>
                <c:pt idx="10">
                  <c:v>0.24</c:v>
                </c:pt>
                <c:pt idx="12">
                  <c:v>0.52800000000000002</c:v>
                </c:pt>
                <c:pt idx="13">
                  <c:v>0.30099999999999999</c:v>
                </c:pt>
                <c:pt idx="14">
                  <c:v>0.28899999999999998</c:v>
                </c:pt>
                <c:pt idx="15">
                  <c:v>0.20799999999999999</c:v>
                </c:pt>
                <c:pt idx="16">
                  <c:v>0.23200000000000001</c:v>
                </c:pt>
                <c:pt idx="17">
                  <c:v>0.72699999999999998</c:v>
                </c:pt>
                <c:pt idx="19">
                  <c:v>0.30199999999999999</c:v>
                </c:pt>
                <c:pt idx="20">
                  <c:v>0.52400000000000002</c:v>
                </c:pt>
                <c:pt idx="21">
                  <c:v>0.11700000000000001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A9-42AD-BFA2-5E0E20BCDB72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1A9-42AD-BFA2-5E0E20BCDB7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TRAFO!$W$61:$W$83</c:f>
              <c:strCache>
                <c:ptCount val="23"/>
                <c:pt idx="0">
                  <c:v>17/12/2023</c:v>
                </c:pt>
                <c:pt idx="1">
                  <c:v>29/04/2022</c:v>
                </c:pt>
                <c:pt idx="2">
                  <c:v>4/09/2021</c:v>
                </c:pt>
                <c:pt idx="3">
                  <c:v>26/04/2019</c:v>
                </c:pt>
                <c:pt idx="4">
                  <c:v>7/08/2018</c:v>
                </c:pt>
                <c:pt idx="5">
                  <c:v>10/07/2017</c:v>
                </c:pt>
                <c:pt idx="6">
                  <c:v>16/01/2016</c:v>
                </c:pt>
                <c:pt idx="7">
                  <c:v>6/01/2015</c:v>
                </c:pt>
                <c:pt idx="8">
                  <c:v>27/12/2013</c:v>
                </c:pt>
                <c:pt idx="9">
                  <c:v>11/03/2013</c:v>
                </c:pt>
                <c:pt idx="10">
                  <c:v>11/09/2012</c:v>
                </c:pt>
                <c:pt idx="11">
                  <c:v>16/08/2012</c:v>
                </c:pt>
                <c:pt idx="12">
                  <c:v>12/12/2011</c:v>
                </c:pt>
                <c:pt idx="13">
                  <c:v>24/06/2011</c:v>
                </c:pt>
                <c:pt idx="14">
                  <c:v>18/05/2011</c:v>
                </c:pt>
                <c:pt idx="15">
                  <c:v>3/11/2010</c:v>
                </c:pt>
                <c:pt idx="16">
                  <c:v>17/05/2010</c:v>
                </c:pt>
                <c:pt idx="17">
                  <c:v>21/08/2009</c:v>
                </c:pt>
                <c:pt idx="18">
                  <c:v>19/08/2008</c:v>
                </c:pt>
                <c:pt idx="19">
                  <c:v>15/07/2008</c:v>
                </c:pt>
                <c:pt idx="20">
                  <c:v>20/11/2006</c:v>
                </c:pt>
                <c:pt idx="21">
                  <c:v>2/08/2005</c:v>
                </c:pt>
                <c:pt idx="22">
                  <c:v>13/07/2005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1A9-42AD-BFA2-5E0E20BCD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55728"/>
        <c:axId val="778754088"/>
      </c:lineChart>
      <c:catAx>
        <c:axId val="77875572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8754088"/>
        <c:crosses val="autoZero"/>
        <c:auto val="0"/>
        <c:lblAlgn val="ctr"/>
        <c:lblOffset val="100"/>
        <c:noMultiLvlLbl val="0"/>
      </c:catAx>
      <c:valAx>
        <c:axId val="77875408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8755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TRAFO!$AC$84:$AC$90</c:f>
              <c:numCache>
                <c:formatCode>General</c:formatCode>
                <c:ptCount val="7"/>
                <c:pt idx="0">
                  <c:v>75</c:v>
                </c:pt>
                <c:pt idx="1">
                  <c:v>60.5</c:v>
                </c:pt>
                <c:pt idx="2">
                  <c:v>18</c:v>
                </c:pt>
                <c:pt idx="3">
                  <c:v>63.9</c:v>
                </c:pt>
                <c:pt idx="4">
                  <c:v>26</c:v>
                </c:pt>
                <c:pt idx="5">
                  <c:v>33</c:v>
                </c:pt>
                <c:pt idx="6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2B-41A1-A68F-67ACE7A6AD3C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52B-41A1-A68F-67ACE7A6AD3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52B-41A1-A68F-67ACE7A6A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697080"/>
        <c:axId val="1101699048"/>
      </c:lineChart>
      <c:catAx>
        <c:axId val="11016970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01699048"/>
        <c:crosses val="autoZero"/>
        <c:auto val="0"/>
        <c:lblAlgn val="ctr"/>
        <c:lblOffset val="100"/>
        <c:noMultiLvlLbl val="0"/>
      </c:catAx>
      <c:valAx>
        <c:axId val="110169904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01697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TRAFO!$AD$84:$AD$90</c:f>
              <c:numCache>
                <c:formatCode>General</c:formatCode>
                <c:ptCount val="7"/>
                <c:pt idx="0">
                  <c:v>3</c:v>
                </c:pt>
                <c:pt idx="1">
                  <c:v>7</c:v>
                </c:pt>
                <c:pt idx="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FA-4397-8497-87AD9EE29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700360"/>
        <c:axId val="1101705280"/>
      </c:lineChart>
      <c:catAx>
        <c:axId val="110170036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01705280"/>
        <c:crosses val="autoZero"/>
        <c:auto val="0"/>
        <c:lblAlgn val="ctr"/>
        <c:lblOffset val="100"/>
        <c:noMultiLvlLbl val="0"/>
      </c:catAx>
      <c:valAx>
        <c:axId val="110170528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01700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TRAFO!$AJ$84:$AJ$90</c:f>
              <c:numCache>
                <c:formatCode>0.000</c:formatCode>
                <c:ptCount val="7"/>
                <c:pt idx="0">
                  <c:v>3.3857918141324186</c:v>
                </c:pt>
                <c:pt idx="1">
                  <c:v>7.9001808996423097</c:v>
                </c:pt>
                <c:pt idx="2">
                  <c:v>12.414569985152202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00-4C6E-A9AB-5667BBDA42E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00-4C6E-A9AB-5667BBDA42E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800-4C6E-A9AB-5667BBDA4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702328"/>
        <c:axId val="1101702656"/>
      </c:lineChart>
      <c:catAx>
        <c:axId val="110170232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01702656"/>
        <c:crosses val="autoZero"/>
        <c:auto val="0"/>
        <c:lblAlgn val="ctr"/>
        <c:lblOffset val="100"/>
        <c:noMultiLvlLbl val="0"/>
      </c:catAx>
      <c:valAx>
        <c:axId val="110170265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01702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TRAFO!$AE$84:$AE$90</c:f>
              <c:numCache>
                <c:formatCode>General</c:formatCode>
                <c:ptCount val="7"/>
                <c:pt idx="0">
                  <c:v>40.6</c:v>
                </c:pt>
                <c:pt idx="1">
                  <c:v>40.5</c:v>
                </c:pt>
                <c:pt idx="2">
                  <c:v>39</c:v>
                </c:pt>
                <c:pt idx="3">
                  <c:v>37.1</c:v>
                </c:pt>
                <c:pt idx="4">
                  <c:v>44.7</c:v>
                </c:pt>
                <c:pt idx="5">
                  <c:v>40.9</c:v>
                </c:pt>
                <c:pt idx="6">
                  <c:v>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B2-43C2-97E2-80CBB726CA53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EB2-43C2-97E2-80CBB726CA5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EB2-43C2-97E2-80CBB726C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707904"/>
        <c:axId val="1101709544"/>
      </c:lineChart>
      <c:catAx>
        <c:axId val="11017079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01709544"/>
        <c:crosses val="autoZero"/>
        <c:auto val="0"/>
        <c:lblAlgn val="ctr"/>
        <c:lblOffset val="100"/>
        <c:noMultiLvlLbl val="0"/>
      </c:catAx>
      <c:valAx>
        <c:axId val="110170954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01707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TRAFO!$AF$84:$AF$90</c:f>
              <c:numCache>
                <c:formatCode>0.00</c:formatCode>
                <c:ptCount val="7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6-4ADF-B6F3-6546535FFEE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76-4ADF-B6F3-6546535FFEE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B76-4ADF-B6F3-6546535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204216"/>
        <c:axId val="898213728"/>
      </c:lineChart>
      <c:catAx>
        <c:axId val="89820421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8213728"/>
        <c:crosses val="autoZero"/>
        <c:auto val="0"/>
        <c:lblAlgn val="ctr"/>
        <c:lblOffset val="100"/>
        <c:noMultiLvlLbl val="0"/>
      </c:catAx>
      <c:valAx>
        <c:axId val="898213728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8204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TRAFO!$AG$84:$AG$90</c:f>
              <c:numCache>
                <c:formatCode>General</c:formatCode>
                <c:ptCount val="7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BB-4203-9FC6-EA6B68D3929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BB-4203-9FC6-EA6B68D392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BB-4203-9FC6-EA6B68D39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209792"/>
        <c:axId val="898205200"/>
      </c:lineChart>
      <c:catAx>
        <c:axId val="8982097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8205200"/>
        <c:crosses val="autoZero"/>
        <c:auto val="0"/>
        <c:lblAlgn val="ctr"/>
        <c:lblOffset val="100"/>
        <c:noMultiLvlLbl val="0"/>
      </c:catAx>
      <c:valAx>
        <c:axId val="8982052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820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TRAFO!$AH$84:$AH$90</c:f>
              <c:numCache>
                <c:formatCode>0.000</c:formatCode>
                <c:ptCount val="7"/>
                <c:pt idx="0">
                  <c:v>8.9999999999999993E-3</c:v>
                </c:pt>
                <c:pt idx="1">
                  <c:v>8.9999999999999993E-3</c:v>
                </c:pt>
                <c:pt idx="2">
                  <c:v>8.0000000000000002E-3</c:v>
                </c:pt>
                <c:pt idx="3">
                  <c:v>1.0999999999999999E-2</c:v>
                </c:pt>
                <c:pt idx="4">
                  <c:v>1.4999999999999999E-2</c:v>
                </c:pt>
                <c:pt idx="5">
                  <c:v>8.0000000000000002E-3</c:v>
                </c:pt>
                <c:pt idx="6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E1E-434B-B59E-6799982E924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E1E-434B-B59E-6799982E924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E1E-434B-B59E-6799982E9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203560"/>
        <c:axId val="898207168"/>
      </c:lineChart>
      <c:catAx>
        <c:axId val="89820356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8207168"/>
        <c:crosses val="autoZero"/>
        <c:auto val="0"/>
        <c:lblAlgn val="ctr"/>
        <c:lblOffset val="100"/>
        <c:noMultiLvlLbl val="0"/>
      </c:catAx>
      <c:valAx>
        <c:axId val="898207168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8203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Ref>
              <c:f>TRAFO!$AI$84:$AI$90</c:f>
              <c:numCache>
                <c:formatCode>0.000</c:formatCode>
                <c:ptCount val="7"/>
                <c:pt idx="0">
                  <c:v>4.5999999999999999E-2</c:v>
                </c:pt>
                <c:pt idx="1">
                  <c:v>0.15</c:v>
                </c:pt>
                <c:pt idx="2">
                  <c:v>0.18099999999999999</c:v>
                </c:pt>
                <c:pt idx="3">
                  <c:v>0.14000000000000001</c:v>
                </c:pt>
                <c:pt idx="4">
                  <c:v>0.25</c:v>
                </c:pt>
                <c:pt idx="5">
                  <c:v>0.3</c:v>
                </c:pt>
                <c:pt idx="6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8BE-4AA6-8A62-DD48C638DAD8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8BE-4AA6-8A62-DD48C638DAD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TRAFO!$W$84:$W$90</c:f>
              <c:strCache>
                <c:ptCount val="7"/>
                <c:pt idx="0">
                  <c:v>13/08/2023</c:v>
                </c:pt>
                <c:pt idx="1">
                  <c:v>04/04/2022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23/08/2017</c:v>
                </c:pt>
              </c:strCache>
            </c:strRef>
          </c:cat>
          <c:val>
            <c:numLit>
              <c:formatCode>General</c:formatCode>
              <c:ptCount val="7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8BE-4AA6-8A62-DD48C638D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219304"/>
        <c:axId val="898218320"/>
      </c:lineChart>
      <c:catAx>
        <c:axId val="8982193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8218320"/>
        <c:crosses val="autoZero"/>
        <c:auto val="0"/>
        <c:lblAlgn val="ctr"/>
        <c:lblOffset val="100"/>
        <c:noMultiLvlLbl val="0"/>
      </c:catAx>
      <c:valAx>
        <c:axId val="89821832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8219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TRAFO!$AC$91:$AC$122</c:f>
              <c:numCache>
                <c:formatCode>General</c:formatCode>
                <c:ptCount val="32"/>
                <c:pt idx="0">
                  <c:v>51</c:v>
                </c:pt>
                <c:pt idx="1">
                  <c:v>26</c:v>
                </c:pt>
                <c:pt idx="2">
                  <c:v>36.700000000000003</c:v>
                </c:pt>
                <c:pt idx="13">
                  <c:v>58.2</c:v>
                </c:pt>
                <c:pt idx="14">
                  <c:v>44</c:v>
                </c:pt>
                <c:pt idx="16">
                  <c:v>55</c:v>
                </c:pt>
                <c:pt idx="17">
                  <c:v>61</c:v>
                </c:pt>
                <c:pt idx="18">
                  <c:v>61</c:v>
                </c:pt>
                <c:pt idx="19">
                  <c:v>62</c:v>
                </c:pt>
                <c:pt idx="20">
                  <c:v>38</c:v>
                </c:pt>
                <c:pt idx="21">
                  <c:v>65</c:v>
                </c:pt>
                <c:pt idx="25">
                  <c:v>67.900000000000006</c:v>
                </c:pt>
                <c:pt idx="26">
                  <c:v>50.6</c:v>
                </c:pt>
                <c:pt idx="27">
                  <c:v>69.099999999999994</c:v>
                </c:pt>
                <c:pt idx="28">
                  <c:v>67</c:v>
                </c:pt>
                <c:pt idx="29">
                  <c:v>62</c:v>
                </c:pt>
                <c:pt idx="30">
                  <c:v>42</c:v>
                </c:pt>
                <c:pt idx="3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52-48B6-99EE-8DD91B3E30C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D52-48B6-99EE-8DD91B3E30C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  <c:pt idx="20">
                <c:v>35</c:v>
              </c:pt>
              <c:pt idx="21">
                <c:v>35</c:v>
              </c:pt>
              <c:pt idx="22">
                <c:v>35</c:v>
              </c:pt>
              <c:pt idx="23">
                <c:v>35</c:v>
              </c:pt>
              <c:pt idx="24">
                <c:v>35</c:v>
              </c:pt>
              <c:pt idx="25">
                <c:v>35</c:v>
              </c:pt>
              <c:pt idx="26">
                <c:v>35</c:v>
              </c:pt>
              <c:pt idx="27">
                <c:v>35</c:v>
              </c:pt>
              <c:pt idx="28">
                <c:v>35</c:v>
              </c:pt>
              <c:pt idx="29">
                <c:v>35</c:v>
              </c:pt>
              <c:pt idx="30">
                <c:v>35</c:v>
              </c:pt>
              <c:pt idx="31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D52-48B6-99EE-8DD91B3E3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586000"/>
        <c:axId val="1190587968"/>
      </c:lineChart>
      <c:catAx>
        <c:axId val="1190586000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587968"/>
        <c:crosses val="autoZero"/>
        <c:auto val="0"/>
        <c:lblAlgn val="ctr"/>
        <c:lblOffset val="100"/>
        <c:noMultiLvlLbl val="0"/>
      </c:catAx>
      <c:valAx>
        <c:axId val="119058796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90586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TRAFO!$AD$91:$AD$122</c:f>
              <c:numCache>
                <c:formatCode>General</c:formatCode>
                <c:ptCount val="32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2E-48CA-8C6F-44ECBBA30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585344"/>
        <c:axId val="1190590592"/>
      </c:lineChart>
      <c:catAx>
        <c:axId val="1190585344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590592"/>
        <c:crosses val="autoZero"/>
        <c:auto val="0"/>
        <c:lblAlgn val="ctr"/>
        <c:lblOffset val="100"/>
        <c:noMultiLvlLbl val="0"/>
      </c:catAx>
      <c:valAx>
        <c:axId val="119059059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90585344"/>
        <c:crosses val="autoZero"/>
        <c:crossBetween val="between"/>
      </c:valAx>
    </c:plotArea>
    <c:plotVisOnly val="1"/>
    <c:dispBlanksAs val="gap"/>
    <c:showDLblsOverMax val="0"/>
  </c:chart>
  <c:spPr>
    <a:ln w="25400" cap="flat" cmpd="sng" algn="ctr">
      <a:solidFill>
        <a:srgbClr val="00FF00"/>
      </a:solidFill>
      <a:prstDash val="sysDot"/>
      <a:round/>
      <a:headEnd type="none" w="med" len="med"/>
      <a:tailEnd type="none" w="med" len="med"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TRAFO!$AJ$91:$AJ$122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87-49D0-9FB6-C8465CC8A643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787-49D0-9FB6-C8465CC8A64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20</c:v>
              </c:pt>
              <c:pt idx="22">
                <c:v>20</c:v>
              </c:pt>
              <c:pt idx="23">
                <c:v>20</c:v>
              </c:pt>
              <c:pt idx="24">
                <c:v>20</c:v>
              </c:pt>
              <c:pt idx="25">
                <c:v>20</c:v>
              </c:pt>
              <c:pt idx="26">
                <c:v>20</c:v>
              </c:pt>
              <c:pt idx="27">
                <c:v>20</c:v>
              </c:pt>
              <c:pt idx="28">
                <c:v>20</c:v>
              </c:pt>
              <c:pt idx="29">
                <c:v>20</c:v>
              </c:pt>
              <c:pt idx="30">
                <c:v>20</c:v>
              </c:pt>
              <c:pt idx="31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787-49D0-9FB6-C8465CC8A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602072"/>
        <c:axId val="1190598792"/>
      </c:lineChart>
      <c:catAx>
        <c:axId val="1190602072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598792"/>
        <c:crosses val="autoZero"/>
        <c:auto val="0"/>
        <c:lblAlgn val="ctr"/>
        <c:lblOffset val="100"/>
        <c:noMultiLvlLbl val="0"/>
      </c:catAx>
      <c:valAx>
        <c:axId val="119059879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90602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TRAFO!$AE$91:$AE$122</c:f>
              <c:numCache>
                <c:formatCode>General</c:formatCode>
                <c:ptCount val="32"/>
                <c:pt idx="0">
                  <c:v>32.700000000000003</c:v>
                </c:pt>
                <c:pt idx="1">
                  <c:v>38.6</c:v>
                </c:pt>
                <c:pt idx="2">
                  <c:v>34.200000000000003</c:v>
                </c:pt>
                <c:pt idx="3">
                  <c:v>35.9</c:v>
                </c:pt>
                <c:pt idx="4">
                  <c:v>37</c:v>
                </c:pt>
                <c:pt idx="5">
                  <c:v>37</c:v>
                </c:pt>
                <c:pt idx="6">
                  <c:v>38.200000000000003</c:v>
                </c:pt>
                <c:pt idx="7">
                  <c:v>34</c:v>
                </c:pt>
                <c:pt idx="8">
                  <c:v>40</c:v>
                </c:pt>
                <c:pt idx="9">
                  <c:v>38</c:v>
                </c:pt>
                <c:pt idx="10">
                  <c:v>39</c:v>
                </c:pt>
                <c:pt idx="11">
                  <c:v>38</c:v>
                </c:pt>
                <c:pt idx="12">
                  <c:v>42</c:v>
                </c:pt>
                <c:pt idx="13">
                  <c:v>41</c:v>
                </c:pt>
                <c:pt idx="14">
                  <c:v>40</c:v>
                </c:pt>
                <c:pt idx="15">
                  <c:v>46</c:v>
                </c:pt>
                <c:pt idx="18">
                  <c:v>26.8</c:v>
                </c:pt>
                <c:pt idx="19">
                  <c:v>31.4</c:v>
                </c:pt>
                <c:pt idx="21">
                  <c:v>32.5</c:v>
                </c:pt>
                <c:pt idx="22">
                  <c:v>33.200000000000003</c:v>
                </c:pt>
                <c:pt idx="23">
                  <c:v>33.200000000000003</c:v>
                </c:pt>
                <c:pt idx="24">
                  <c:v>38.299999999999997</c:v>
                </c:pt>
                <c:pt idx="25">
                  <c:v>36.299999999999997</c:v>
                </c:pt>
                <c:pt idx="26">
                  <c:v>36.6</c:v>
                </c:pt>
                <c:pt idx="27">
                  <c:v>34.799999999999997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C0-4420-910D-BDEB0CFD1098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1C0-4420-910D-BDEB0CFD109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  <c:pt idx="23">
                <c:v>28</c:v>
              </c:pt>
              <c:pt idx="24">
                <c:v>28</c:v>
              </c:pt>
              <c:pt idx="25">
                <c:v>28</c:v>
              </c:pt>
              <c:pt idx="26">
                <c:v>28</c:v>
              </c:pt>
              <c:pt idx="27">
                <c:v>28</c:v>
              </c:pt>
              <c:pt idx="28">
                <c:v>28</c:v>
              </c:pt>
              <c:pt idx="29">
                <c:v>28</c:v>
              </c:pt>
              <c:pt idx="30">
                <c:v>28</c:v>
              </c:pt>
              <c:pt idx="31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1C0-4420-910D-BDEB0CFD1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599448"/>
        <c:axId val="1190603056"/>
      </c:lineChart>
      <c:catAx>
        <c:axId val="1190599448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603056"/>
        <c:crosses val="autoZero"/>
        <c:auto val="0"/>
        <c:lblAlgn val="ctr"/>
        <c:lblOffset val="100"/>
        <c:noMultiLvlLbl val="0"/>
      </c:catAx>
      <c:valAx>
        <c:axId val="119060305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90599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TRAFO!$AF$91:$AF$122</c:f>
              <c:numCache>
                <c:formatCode>0.00</c:formatCode>
                <c:ptCount val="32"/>
                <c:pt idx="0">
                  <c:v>0.02</c:v>
                </c:pt>
                <c:pt idx="1">
                  <c:v>0.01</c:v>
                </c:pt>
                <c:pt idx="2">
                  <c:v>0.04</c:v>
                </c:pt>
                <c:pt idx="3">
                  <c:v>0.01</c:v>
                </c:pt>
                <c:pt idx="4">
                  <c:v>0.03</c:v>
                </c:pt>
                <c:pt idx="5">
                  <c:v>0.01</c:v>
                </c:pt>
                <c:pt idx="6">
                  <c:v>0.03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5">
                  <c:v>0.01</c:v>
                </c:pt>
                <c:pt idx="18">
                  <c:v>1.9E-2</c:v>
                </c:pt>
                <c:pt idx="22">
                  <c:v>2.8910000000000002E-2</c:v>
                </c:pt>
                <c:pt idx="23">
                  <c:v>4.1459999999999997E-2</c:v>
                </c:pt>
                <c:pt idx="24">
                  <c:v>2.5909999999999999E-2</c:v>
                </c:pt>
                <c:pt idx="25">
                  <c:v>3.4000000000000002E-2</c:v>
                </c:pt>
                <c:pt idx="26">
                  <c:v>2.086E-2</c:v>
                </c:pt>
                <c:pt idx="27">
                  <c:v>2.0299999999999999E-2</c:v>
                </c:pt>
                <c:pt idx="28">
                  <c:v>0.05</c:v>
                </c:pt>
                <c:pt idx="29">
                  <c:v>4.7E-2</c:v>
                </c:pt>
                <c:pt idx="30">
                  <c:v>2.9000000000000001E-2</c:v>
                </c:pt>
                <c:pt idx="31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9F-415A-9A2B-E7EACC8F64B8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B9F-415A-9A2B-E7EACC8F64B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  <c:pt idx="23">
                <c:v>0.1</c:v>
              </c:pt>
              <c:pt idx="24">
                <c:v>0.1</c:v>
              </c:pt>
              <c:pt idx="25">
                <c:v>0.1</c:v>
              </c:pt>
              <c:pt idx="26">
                <c:v>0.1</c:v>
              </c:pt>
              <c:pt idx="27">
                <c:v>0.1</c:v>
              </c:pt>
              <c:pt idx="28">
                <c:v>0.1</c:v>
              </c:pt>
              <c:pt idx="29">
                <c:v>0.1</c:v>
              </c:pt>
              <c:pt idx="30">
                <c:v>0.1</c:v>
              </c:pt>
              <c:pt idx="31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B9F-415A-9A2B-E7EACC8F6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659144"/>
        <c:axId val="1190659472"/>
      </c:lineChart>
      <c:catAx>
        <c:axId val="1190659144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659472"/>
        <c:crosses val="autoZero"/>
        <c:auto val="0"/>
        <c:lblAlgn val="ctr"/>
        <c:lblOffset val="100"/>
        <c:noMultiLvlLbl val="0"/>
      </c:catAx>
      <c:valAx>
        <c:axId val="1190659472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1190659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TRAFO!$AG$91:$AG$122</c:f>
              <c:numCache>
                <c:formatCode>General</c:formatCode>
                <c:ptCount val="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1</c:v>
                </c:pt>
                <c:pt idx="9">
                  <c:v>1</c:v>
                </c:pt>
                <c:pt idx="10">
                  <c:v>1.5</c:v>
                </c:pt>
                <c:pt idx="11">
                  <c:v>1.5</c:v>
                </c:pt>
                <c:pt idx="12">
                  <c:v>1</c:v>
                </c:pt>
                <c:pt idx="13">
                  <c:v>1.5</c:v>
                </c:pt>
                <c:pt idx="15">
                  <c:v>1.5</c:v>
                </c:pt>
                <c:pt idx="18">
                  <c:v>1.5</c:v>
                </c:pt>
                <c:pt idx="19">
                  <c:v>1.5</c:v>
                </c:pt>
                <c:pt idx="21">
                  <c:v>1.6</c:v>
                </c:pt>
                <c:pt idx="22">
                  <c:v>1.5</c:v>
                </c:pt>
                <c:pt idx="23">
                  <c:v>1.5</c:v>
                </c:pt>
                <c:pt idx="24">
                  <c:v>0.6</c:v>
                </c:pt>
                <c:pt idx="25">
                  <c:v>1.6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B6-4CBE-A968-550E6CB9846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6-4CBE-A968-550E6CB9846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  <c:pt idx="23">
                <c:v>3.5</c:v>
              </c:pt>
              <c:pt idx="24">
                <c:v>3.5</c:v>
              </c:pt>
              <c:pt idx="25">
                <c:v>3.5</c:v>
              </c:pt>
              <c:pt idx="26">
                <c:v>3.5</c:v>
              </c:pt>
              <c:pt idx="27">
                <c:v>3.5</c:v>
              </c:pt>
              <c:pt idx="28">
                <c:v>3.5</c:v>
              </c:pt>
              <c:pt idx="29">
                <c:v>3.5</c:v>
              </c:pt>
              <c:pt idx="30">
                <c:v>3.5</c:v>
              </c:pt>
              <c:pt idx="31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1B6-4CBE-A968-550E6CB98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665704"/>
        <c:axId val="1190660128"/>
      </c:lineChart>
      <c:catAx>
        <c:axId val="1190665704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660128"/>
        <c:crosses val="autoZero"/>
        <c:auto val="0"/>
        <c:lblAlgn val="ctr"/>
        <c:lblOffset val="100"/>
        <c:noMultiLvlLbl val="0"/>
      </c:catAx>
      <c:valAx>
        <c:axId val="119066012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90665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TRAFO!$AH$91:$AH$122</c:f>
              <c:numCache>
                <c:formatCode>0.000</c:formatCode>
                <c:ptCount val="32"/>
                <c:pt idx="0">
                  <c:v>4.2999999999999997E-2</c:v>
                </c:pt>
                <c:pt idx="1">
                  <c:v>7.6999999999999999E-2</c:v>
                </c:pt>
                <c:pt idx="2">
                  <c:v>5.2999999999999999E-2</c:v>
                </c:pt>
                <c:pt idx="3">
                  <c:v>0.1</c:v>
                </c:pt>
                <c:pt idx="4">
                  <c:v>1.7999999999999999E-2</c:v>
                </c:pt>
                <c:pt idx="5">
                  <c:v>0.02</c:v>
                </c:pt>
                <c:pt idx="7">
                  <c:v>1.0999999999999999E-2</c:v>
                </c:pt>
                <c:pt idx="8">
                  <c:v>1.4E-2</c:v>
                </c:pt>
                <c:pt idx="9">
                  <c:v>1.2E-2</c:v>
                </c:pt>
                <c:pt idx="10">
                  <c:v>2.3E-2</c:v>
                </c:pt>
                <c:pt idx="11">
                  <c:v>2.1999999999999999E-2</c:v>
                </c:pt>
                <c:pt idx="12">
                  <c:v>0.03</c:v>
                </c:pt>
                <c:pt idx="13">
                  <c:v>2.8000000000000001E-2</c:v>
                </c:pt>
                <c:pt idx="14">
                  <c:v>2.7E-2</c:v>
                </c:pt>
                <c:pt idx="15">
                  <c:v>1.0999999999999999E-2</c:v>
                </c:pt>
                <c:pt idx="18">
                  <c:v>8.6999999999999994E-2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79-4E58-8FF8-1F4A3ABF98A9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79-4E58-8FF8-1F4A3ABF98A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  <c:pt idx="23">
                <c:v>0.3</c:v>
              </c:pt>
              <c:pt idx="24">
                <c:v>0.3</c:v>
              </c:pt>
              <c:pt idx="25">
                <c:v>0.3</c:v>
              </c:pt>
              <c:pt idx="26">
                <c:v>0.3</c:v>
              </c:pt>
              <c:pt idx="27">
                <c:v>0.3</c:v>
              </c:pt>
              <c:pt idx="28">
                <c:v>0.3</c:v>
              </c:pt>
              <c:pt idx="29">
                <c:v>0.3</c:v>
              </c:pt>
              <c:pt idx="30">
                <c:v>0.3</c:v>
              </c:pt>
              <c:pt idx="31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B79-4E58-8FF8-1F4A3ABF9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676856"/>
        <c:axId val="1190668984"/>
      </c:lineChart>
      <c:catAx>
        <c:axId val="1190676856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668984"/>
        <c:crosses val="autoZero"/>
        <c:auto val="0"/>
        <c:lblAlgn val="ctr"/>
        <c:lblOffset val="100"/>
        <c:noMultiLvlLbl val="0"/>
      </c:catAx>
      <c:valAx>
        <c:axId val="1190668984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119067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Ref>
              <c:f>TRAFO!$AI$91:$AI$122</c:f>
              <c:numCache>
                <c:formatCode>0.000</c:formatCode>
                <c:ptCount val="32"/>
                <c:pt idx="0">
                  <c:v>1.2889999999999999</c:v>
                </c:pt>
                <c:pt idx="1">
                  <c:v>2.2200000000000002</c:v>
                </c:pt>
                <c:pt idx="2">
                  <c:v>1.45</c:v>
                </c:pt>
                <c:pt idx="3">
                  <c:v>4.0999999999999996</c:v>
                </c:pt>
                <c:pt idx="4">
                  <c:v>0.59199999999999997</c:v>
                </c:pt>
                <c:pt idx="6">
                  <c:v>1.2500000000000001E-2</c:v>
                </c:pt>
                <c:pt idx="7">
                  <c:v>0.3</c:v>
                </c:pt>
                <c:pt idx="8">
                  <c:v>0.45700000000000002</c:v>
                </c:pt>
                <c:pt idx="9">
                  <c:v>0.42699999999999999</c:v>
                </c:pt>
                <c:pt idx="10">
                  <c:v>0.504</c:v>
                </c:pt>
                <c:pt idx="11">
                  <c:v>0.501</c:v>
                </c:pt>
                <c:pt idx="12">
                  <c:v>0.52800000000000002</c:v>
                </c:pt>
                <c:pt idx="13">
                  <c:v>0.59299999999999997</c:v>
                </c:pt>
                <c:pt idx="15">
                  <c:v>0.30499999999999999</c:v>
                </c:pt>
                <c:pt idx="18">
                  <c:v>1.7649999999999999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7B-48FA-8D37-7C86628EA4B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77B-48FA-8D37-7C86628EA4B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TRAFO!$W$91:$W$122</c:f>
              <c:numCache>
                <c:formatCode>m/d/yyyy</c:formatCode>
                <c:ptCount val="32"/>
                <c:pt idx="0">
                  <c:v>45250</c:v>
                </c:pt>
                <c:pt idx="1">
                  <c:v>43581</c:v>
                </c:pt>
                <c:pt idx="2">
                  <c:v>43319</c:v>
                </c:pt>
                <c:pt idx="3">
                  <c:v>42926</c:v>
                </c:pt>
                <c:pt idx="4">
                  <c:v>42385</c:v>
                </c:pt>
                <c:pt idx="5">
                  <c:v>41990</c:v>
                </c:pt>
                <c:pt idx="6">
                  <c:v>41919</c:v>
                </c:pt>
                <c:pt idx="7">
                  <c:v>41641</c:v>
                </c:pt>
                <c:pt idx="8">
                  <c:v>41445</c:v>
                </c:pt>
                <c:pt idx="9">
                  <c:v>41346</c:v>
                </c:pt>
                <c:pt idx="10">
                  <c:v>40932</c:v>
                </c:pt>
                <c:pt idx="11">
                  <c:v>40657</c:v>
                </c:pt>
                <c:pt idx="12">
                  <c:v>40317</c:v>
                </c:pt>
                <c:pt idx="13">
                  <c:v>40100</c:v>
                </c:pt>
                <c:pt idx="14">
                  <c:v>39748</c:v>
                </c:pt>
                <c:pt idx="15">
                  <c:v>39680</c:v>
                </c:pt>
                <c:pt idx="16">
                  <c:v>39520</c:v>
                </c:pt>
                <c:pt idx="17">
                  <c:v>39349</c:v>
                </c:pt>
                <c:pt idx="18">
                  <c:v>39043</c:v>
                </c:pt>
                <c:pt idx="19">
                  <c:v>38988</c:v>
                </c:pt>
                <c:pt idx="20">
                  <c:v>38691</c:v>
                </c:pt>
                <c:pt idx="21">
                  <c:v>38060</c:v>
                </c:pt>
                <c:pt idx="22">
                  <c:v>37347</c:v>
                </c:pt>
                <c:pt idx="23">
                  <c:v>36978</c:v>
                </c:pt>
                <c:pt idx="24">
                  <c:v>36536</c:v>
                </c:pt>
                <c:pt idx="25">
                  <c:v>36179</c:v>
                </c:pt>
                <c:pt idx="26">
                  <c:v>35811</c:v>
                </c:pt>
                <c:pt idx="27">
                  <c:v>35453</c:v>
                </c:pt>
                <c:pt idx="28">
                  <c:v>35193</c:v>
                </c:pt>
                <c:pt idx="29">
                  <c:v>34878</c:v>
                </c:pt>
                <c:pt idx="30">
                  <c:v>33407</c:v>
                </c:pt>
                <c:pt idx="31">
                  <c:v>32047</c:v>
                </c:pt>
              </c:numCache>
            </c:numRef>
          </c:cat>
          <c:val>
            <c:numLit>
              <c:formatCode>General</c:formatCode>
              <c:ptCount val="32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  <c:pt idx="24">
                <c:v>4</c:v>
              </c:pt>
              <c:pt idx="25">
                <c:v>4</c:v>
              </c:pt>
              <c:pt idx="26">
                <c:v>4</c:v>
              </c:pt>
              <c:pt idx="27">
                <c:v>4</c:v>
              </c:pt>
              <c:pt idx="28">
                <c:v>4</c:v>
              </c:pt>
              <c:pt idx="29">
                <c:v>4</c:v>
              </c:pt>
              <c:pt idx="30">
                <c:v>4</c:v>
              </c:pt>
              <c:pt idx="31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77B-48FA-8D37-7C86628EA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675216"/>
        <c:axId val="1190677840"/>
      </c:lineChart>
      <c:catAx>
        <c:axId val="1190675216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190677840"/>
        <c:crosses val="autoZero"/>
        <c:auto val="0"/>
        <c:lblAlgn val="ctr"/>
        <c:lblOffset val="100"/>
        <c:noMultiLvlLbl val="0"/>
      </c:catAx>
      <c:valAx>
        <c:axId val="119067784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190675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TRAFO!$AC$123:$AC$146</c:f>
              <c:numCache>
                <c:formatCode>General</c:formatCode>
                <c:ptCount val="24"/>
                <c:pt idx="0">
                  <c:v>51</c:v>
                </c:pt>
                <c:pt idx="1">
                  <c:v>58.8</c:v>
                </c:pt>
                <c:pt idx="2">
                  <c:v>24</c:v>
                </c:pt>
                <c:pt idx="3">
                  <c:v>48.8</c:v>
                </c:pt>
                <c:pt idx="4">
                  <c:v>53.3</c:v>
                </c:pt>
                <c:pt idx="11">
                  <c:v>69.599999999999994</c:v>
                </c:pt>
                <c:pt idx="12">
                  <c:v>58.9</c:v>
                </c:pt>
                <c:pt idx="13">
                  <c:v>53.7</c:v>
                </c:pt>
                <c:pt idx="14">
                  <c:v>52.7</c:v>
                </c:pt>
                <c:pt idx="15">
                  <c:v>569</c:v>
                </c:pt>
                <c:pt idx="16">
                  <c:v>67</c:v>
                </c:pt>
                <c:pt idx="17">
                  <c:v>63</c:v>
                </c:pt>
                <c:pt idx="18">
                  <c:v>68</c:v>
                </c:pt>
                <c:pt idx="19">
                  <c:v>60</c:v>
                </c:pt>
                <c:pt idx="20">
                  <c:v>68</c:v>
                </c:pt>
                <c:pt idx="21">
                  <c:v>63</c:v>
                </c:pt>
                <c:pt idx="22">
                  <c:v>70</c:v>
                </c:pt>
                <c:pt idx="2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A9-412E-834D-B5CDD2DC179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EA9-412E-834D-B5CDD2DC17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  <c:pt idx="20">
                <c:v>35</c:v>
              </c:pt>
              <c:pt idx="21">
                <c:v>35</c:v>
              </c:pt>
              <c:pt idx="22">
                <c:v>35</c:v>
              </c:pt>
              <c:pt idx="23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EA9-412E-834D-B5CDD2DC1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72496"/>
        <c:axId val="771768888"/>
      </c:lineChart>
      <c:catAx>
        <c:axId val="77177249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1768888"/>
        <c:crosses val="autoZero"/>
        <c:auto val="0"/>
        <c:lblAlgn val="ctr"/>
        <c:lblOffset val="100"/>
        <c:noMultiLvlLbl val="0"/>
      </c:catAx>
      <c:valAx>
        <c:axId val="77176888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1772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TRAFO!$AD$123:$AD$146</c:f>
              <c:numCache>
                <c:formatCode>General</c:formatCode>
                <c:ptCount val="24"/>
                <c:pt idx="0">
                  <c:v>8</c:v>
                </c:pt>
                <c:pt idx="1">
                  <c:v>18</c:v>
                </c:pt>
                <c:pt idx="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4F-40D0-8D63-603843174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37808"/>
        <c:axId val="891241088"/>
      </c:lineChart>
      <c:catAx>
        <c:axId val="89123780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41088"/>
        <c:crosses val="autoZero"/>
        <c:auto val="0"/>
        <c:lblAlgn val="ctr"/>
        <c:lblOffset val="100"/>
        <c:noMultiLvlLbl val="0"/>
      </c:catAx>
      <c:valAx>
        <c:axId val="89124108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1237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TRAFO!$AJ$123:$AJ$146</c:f>
              <c:numCache>
                <c:formatCode>0.000</c:formatCode>
                <c:ptCount val="24"/>
                <c:pt idx="0">
                  <c:v>10.232062087840337</c:v>
                </c:pt>
                <c:pt idx="1">
                  <c:v>9.3584857674279505</c:v>
                </c:pt>
                <c:pt idx="2">
                  <c:v>8.8385698914597306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D2-4F91-BB19-E315513C4D7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D2-4F91-BB19-E315513C4D7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20</c:v>
              </c:pt>
              <c:pt idx="22">
                <c:v>20</c:v>
              </c:pt>
              <c:pt idx="23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BD2-4F91-BB19-E315513C4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34856"/>
        <c:axId val="891235184"/>
      </c:lineChart>
      <c:catAx>
        <c:axId val="8912348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35184"/>
        <c:crosses val="autoZero"/>
        <c:auto val="0"/>
        <c:lblAlgn val="ctr"/>
        <c:lblOffset val="100"/>
        <c:noMultiLvlLbl val="0"/>
      </c:catAx>
      <c:valAx>
        <c:axId val="89123518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1234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TRAFO!$AE$123:$AE$146</c:f>
              <c:numCache>
                <c:formatCode>General</c:formatCode>
                <c:ptCount val="24"/>
                <c:pt idx="0">
                  <c:v>32</c:v>
                </c:pt>
                <c:pt idx="1">
                  <c:v>33.200000000000003</c:v>
                </c:pt>
                <c:pt idx="2">
                  <c:v>33</c:v>
                </c:pt>
                <c:pt idx="3">
                  <c:v>39</c:v>
                </c:pt>
                <c:pt idx="4">
                  <c:v>27.3</c:v>
                </c:pt>
                <c:pt idx="5">
                  <c:v>31.5</c:v>
                </c:pt>
                <c:pt idx="6">
                  <c:v>29.3</c:v>
                </c:pt>
                <c:pt idx="7">
                  <c:v>30</c:v>
                </c:pt>
                <c:pt idx="8">
                  <c:v>32</c:v>
                </c:pt>
                <c:pt idx="9">
                  <c:v>39.5</c:v>
                </c:pt>
                <c:pt idx="10">
                  <c:v>32</c:v>
                </c:pt>
                <c:pt idx="11">
                  <c:v>33</c:v>
                </c:pt>
                <c:pt idx="12">
                  <c:v>32</c:v>
                </c:pt>
                <c:pt idx="13">
                  <c:v>35</c:v>
                </c:pt>
                <c:pt idx="14">
                  <c:v>35</c:v>
                </c:pt>
                <c:pt idx="15">
                  <c:v>38.200000000000003</c:v>
                </c:pt>
                <c:pt idx="16">
                  <c:v>34.700000000000003</c:v>
                </c:pt>
                <c:pt idx="17">
                  <c:v>37.6</c:v>
                </c:pt>
                <c:pt idx="19">
                  <c:v>38.9</c:v>
                </c:pt>
                <c:pt idx="20">
                  <c:v>45.2</c:v>
                </c:pt>
                <c:pt idx="21">
                  <c:v>43.7</c:v>
                </c:pt>
                <c:pt idx="22">
                  <c:v>43.1</c:v>
                </c:pt>
                <c:pt idx="23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89-4E1F-B3EF-3B2CC8EAA86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89-4E1F-B3EF-3B2CC8EAA86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  <c:pt idx="23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A89-4E1F-B3EF-3B2CC8EAA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46664"/>
        <c:axId val="891248632"/>
      </c:lineChart>
      <c:catAx>
        <c:axId val="8912466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48632"/>
        <c:crosses val="autoZero"/>
        <c:auto val="0"/>
        <c:lblAlgn val="ctr"/>
        <c:lblOffset val="100"/>
        <c:noMultiLvlLbl val="0"/>
      </c:catAx>
      <c:valAx>
        <c:axId val="89124863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1246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TRAFO!$AF$123:$AF$146</c:f>
              <c:numCache>
                <c:formatCode>0.00</c:formatCode>
                <c:ptCount val="24"/>
                <c:pt idx="0">
                  <c:v>0.02</c:v>
                </c:pt>
                <c:pt idx="1">
                  <c:v>0.02</c:v>
                </c:pt>
                <c:pt idx="2">
                  <c:v>0.03</c:v>
                </c:pt>
                <c:pt idx="3">
                  <c:v>0.01</c:v>
                </c:pt>
                <c:pt idx="4">
                  <c:v>0.16</c:v>
                </c:pt>
                <c:pt idx="5">
                  <c:v>0.16</c:v>
                </c:pt>
                <c:pt idx="6">
                  <c:v>0.13</c:v>
                </c:pt>
                <c:pt idx="7">
                  <c:v>0.05</c:v>
                </c:pt>
                <c:pt idx="8">
                  <c:v>0.01</c:v>
                </c:pt>
                <c:pt idx="9">
                  <c:v>0.06</c:v>
                </c:pt>
                <c:pt idx="10">
                  <c:v>0.03</c:v>
                </c:pt>
                <c:pt idx="11">
                  <c:v>0.04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0.02</c:v>
                </c:pt>
                <c:pt idx="16">
                  <c:v>1.2999999999999999E-2</c:v>
                </c:pt>
                <c:pt idx="17">
                  <c:v>1.0999999999999999E-2</c:v>
                </c:pt>
                <c:pt idx="21">
                  <c:v>1.6289999999999999E-2</c:v>
                </c:pt>
                <c:pt idx="22">
                  <c:v>1.32E-2</c:v>
                </c:pt>
                <c:pt idx="23">
                  <c:v>1.554E-2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28-4BF8-A8EA-4E0DC279A78E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028-4BF8-A8EA-4E0DC279A78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  <c:pt idx="23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028-4BF8-A8EA-4E0DC279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51912"/>
        <c:axId val="891249616"/>
      </c:lineChart>
      <c:catAx>
        <c:axId val="89125191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49616"/>
        <c:crosses val="autoZero"/>
        <c:auto val="0"/>
        <c:lblAlgn val="ctr"/>
        <c:lblOffset val="100"/>
        <c:noMultiLvlLbl val="0"/>
      </c:catAx>
      <c:valAx>
        <c:axId val="891249616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1251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TRAFO!$AG$123:$AG$146</c:f>
              <c:numCache>
                <c:formatCode>General</c:formatCode>
                <c:ptCount val="24"/>
                <c:pt idx="0">
                  <c:v>2.5</c:v>
                </c:pt>
                <c:pt idx="1">
                  <c:v>3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</c:v>
                </c:pt>
                <c:pt idx="16">
                  <c:v>0.5</c:v>
                </c:pt>
                <c:pt idx="17">
                  <c:v>0.4</c:v>
                </c:pt>
                <c:pt idx="19">
                  <c:v>0.4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CA4-4BC8-8C90-B353E4B1F829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A4-4BC8-8C90-B353E4B1F82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  <c:pt idx="23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CA4-4BC8-8C90-B353E4B1F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65032"/>
        <c:axId val="891257160"/>
      </c:lineChart>
      <c:catAx>
        <c:axId val="89126503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57160"/>
        <c:crosses val="autoZero"/>
        <c:auto val="0"/>
        <c:lblAlgn val="ctr"/>
        <c:lblOffset val="100"/>
        <c:noMultiLvlLbl val="0"/>
      </c:catAx>
      <c:valAx>
        <c:axId val="89125716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1265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TRAFO!$AH$123:$AH$146</c:f>
              <c:numCache>
                <c:formatCode>0.000</c:formatCode>
                <c:ptCount val="24"/>
                <c:pt idx="0">
                  <c:v>2.5000000000000001E-2</c:v>
                </c:pt>
                <c:pt idx="1">
                  <c:v>5.5E-2</c:v>
                </c:pt>
                <c:pt idx="2">
                  <c:v>2.9000000000000001E-2</c:v>
                </c:pt>
                <c:pt idx="3">
                  <c:v>6.7000000000000004E-2</c:v>
                </c:pt>
                <c:pt idx="4">
                  <c:v>0.21</c:v>
                </c:pt>
                <c:pt idx="5">
                  <c:v>0.28999999999999998</c:v>
                </c:pt>
                <c:pt idx="6">
                  <c:v>0.4</c:v>
                </c:pt>
                <c:pt idx="7">
                  <c:v>8.7999999999999995E-2</c:v>
                </c:pt>
                <c:pt idx="8">
                  <c:v>0.05</c:v>
                </c:pt>
                <c:pt idx="10">
                  <c:v>0.04</c:v>
                </c:pt>
                <c:pt idx="11">
                  <c:v>3.2000000000000001E-2</c:v>
                </c:pt>
                <c:pt idx="12">
                  <c:v>1.2999999999999999E-2</c:v>
                </c:pt>
                <c:pt idx="13">
                  <c:v>2.3E-2</c:v>
                </c:pt>
                <c:pt idx="14">
                  <c:v>1.7000000000000001E-2</c:v>
                </c:pt>
                <c:pt idx="15">
                  <c:v>1.6E-2</c:v>
                </c:pt>
                <c:pt idx="16">
                  <c:v>1.0999999999999999E-2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BB-4D28-B32C-08D441A122F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BBB-4D28-B32C-08D441A122F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  <c:pt idx="23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BBB-4D28-B32C-08D441A1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60440"/>
        <c:axId val="891260768"/>
      </c:lineChart>
      <c:catAx>
        <c:axId val="8912604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60768"/>
        <c:crosses val="autoZero"/>
        <c:auto val="0"/>
        <c:lblAlgn val="ctr"/>
        <c:lblOffset val="100"/>
        <c:noMultiLvlLbl val="0"/>
      </c:catAx>
      <c:valAx>
        <c:axId val="891260768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1260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Ref>
              <c:f>TRAFO!$AI$123:$AI$146</c:f>
              <c:numCache>
                <c:formatCode>0.000</c:formatCode>
                <c:ptCount val="24"/>
                <c:pt idx="0">
                  <c:v>0.93500000000000005</c:v>
                </c:pt>
                <c:pt idx="1">
                  <c:v>2.38</c:v>
                </c:pt>
                <c:pt idx="2">
                  <c:v>1.2210000000000001</c:v>
                </c:pt>
                <c:pt idx="3">
                  <c:v>1.89</c:v>
                </c:pt>
                <c:pt idx="4">
                  <c:v>4.08</c:v>
                </c:pt>
                <c:pt idx="5">
                  <c:v>5.3</c:v>
                </c:pt>
                <c:pt idx="6">
                  <c:v>8.5</c:v>
                </c:pt>
                <c:pt idx="7">
                  <c:v>2.056</c:v>
                </c:pt>
                <c:pt idx="9">
                  <c:v>1.38E-2</c:v>
                </c:pt>
                <c:pt idx="10">
                  <c:v>1.161</c:v>
                </c:pt>
                <c:pt idx="11">
                  <c:v>0.89300000000000002</c:v>
                </c:pt>
                <c:pt idx="12">
                  <c:v>0.60499999999999998</c:v>
                </c:pt>
                <c:pt idx="13">
                  <c:v>0.65900000000000003</c:v>
                </c:pt>
                <c:pt idx="14">
                  <c:v>0.42899999999999999</c:v>
                </c:pt>
                <c:pt idx="15">
                  <c:v>0.51900000000000002</c:v>
                </c:pt>
                <c:pt idx="16">
                  <c:v>0.52900000000000003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F0F-4910-9187-7B6D02F1817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0F-4910-9187-7B6D02F1817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TRAFO!$W$123:$W$146</c:f>
              <c:strCache>
                <c:ptCount val="24"/>
                <c:pt idx="0">
                  <c:v>20/08/2023</c:v>
                </c:pt>
                <c:pt idx="1">
                  <c:v>21/04/2022</c:v>
                </c:pt>
                <c:pt idx="2">
                  <c:v>4/08/2021</c:v>
                </c:pt>
                <c:pt idx="3">
                  <c:v>25/04/2019</c:v>
                </c:pt>
                <c:pt idx="4">
                  <c:v>9/08/2018</c:v>
                </c:pt>
                <c:pt idx="5">
                  <c:v>30/11/2017</c:v>
                </c:pt>
                <c:pt idx="6">
                  <c:v>7/07/2017</c:v>
                </c:pt>
                <c:pt idx="7">
                  <c:v>15/01/2016</c:v>
                </c:pt>
                <c:pt idx="8">
                  <c:v>16/12/2014</c:v>
                </c:pt>
                <c:pt idx="9">
                  <c:v>1/02/2014</c:v>
                </c:pt>
                <c:pt idx="10">
                  <c:v>14/03/2013</c:v>
                </c:pt>
                <c:pt idx="11">
                  <c:v>26/01/2012</c:v>
                </c:pt>
                <c:pt idx="12">
                  <c:v>23/03/2011</c:v>
                </c:pt>
                <c:pt idx="13">
                  <c:v>14/05/2010</c:v>
                </c:pt>
                <c:pt idx="14">
                  <c:v>13/10/2009</c:v>
                </c:pt>
                <c:pt idx="15">
                  <c:v>9/09/2008</c:v>
                </c:pt>
                <c:pt idx="16">
                  <c:v>21/11/2006</c:v>
                </c:pt>
                <c:pt idx="17">
                  <c:v>29/11/2005</c:v>
                </c:pt>
                <c:pt idx="18">
                  <c:v>8/06/2005</c:v>
                </c:pt>
                <c:pt idx="19">
                  <c:v>14/11/2004</c:v>
                </c:pt>
                <c:pt idx="20">
                  <c:v>26/02/2003</c:v>
                </c:pt>
                <c:pt idx="21">
                  <c:v>5/12/2002</c:v>
                </c:pt>
                <c:pt idx="22">
                  <c:v>19/09/2001</c:v>
                </c:pt>
                <c:pt idx="23">
                  <c:v>26/04/2000</c:v>
                </c:pt>
              </c:strCache>
            </c:strRef>
          </c:cat>
          <c:val>
            <c:numLit>
              <c:formatCode>General</c:formatCode>
              <c:ptCount val="24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F0F-4910-9187-7B6D02F18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67656"/>
        <c:axId val="891267000"/>
      </c:lineChart>
      <c:catAx>
        <c:axId val="8912676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1267000"/>
        <c:crosses val="autoZero"/>
        <c:auto val="0"/>
        <c:lblAlgn val="ctr"/>
        <c:lblOffset val="100"/>
        <c:noMultiLvlLbl val="0"/>
      </c:catAx>
      <c:valAx>
        <c:axId val="8912670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1267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TRAFO!$AC$147:$AC$165</c:f>
              <c:numCache>
                <c:formatCode>General</c:formatCode>
                <c:ptCount val="19"/>
                <c:pt idx="0">
                  <c:v>53</c:v>
                </c:pt>
                <c:pt idx="1">
                  <c:v>50.4</c:v>
                </c:pt>
                <c:pt idx="2">
                  <c:v>43</c:v>
                </c:pt>
                <c:pt idx="3">
                  <c:v>49</c:v>
                </c:pt>
                <c:pt idx="4">
                  <c:v>36</c:v>
                </c:pt>
                <c:pt idx="5">
                  <c:v>70</c:v>
                </c:pt>
                <c:pt idx="6">
                  <c:v>65</c:v>
                </c:pt>
                <c:pt idx="7">
                  <c:v>67.900000000000006</c:v>
                </c:pt>
                <c:pt idx="8">
                  <c:v>62.9</c:v>
                </c:pt>
                <c:pt idx="9">
                  <c:v>63.2</c:v>
                </c:pt>
                <c:pt idx="10">
                  <c:v>64</c:v>
                </c:pt>
                <c:pt idx="11">
                  <c:v>62</c:v>
                </c:pt>
                <c:pt idx="12">
                  <c:v>40</c:v>
                </c:pt>
                <c:pt idx="13">
                  <c:v>36</c:v>
                </c:pt>
                <c:pt idx="14">
                  <c:v>62</c:v>
                </c:pt>
                <c:pt idx="15">
                  <c:v>64</c:v>
                </c:pt>
                <c:pt idx="16">
                  <c:v>54</c:v>
                </c:pt>
                <c:pt idx="17">
                  <c:v>58</c:v>
                </c:pt>
                <c:pt idx="1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DD-457C-9282-6A30CF1201D4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DDD-457C-9282-6A30CF1201D4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DDD-457C-9282-6A30CF120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65456"/>
        <c:axId val="723061192"/>
      </c:lineChart>
      <c:catAx>
        <c:axId val="7230654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61192"/>
        <c:crosses val="autoZero"/>
        <c:auto val="0"/>
        <c:lblAlgn val="ctr"/>
        <c:lblOffset val="100"/>
        <c:noMultiLvlLbl val="0"/>
      </c:catAx>
      <c:valAx>
        <c:axId val="72306119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23065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TRAFO!$AD$147:$AD$165</c:f>
              <c:numCache>
                <c:formatCode>General</c:formatCode>
                <c:ptCount val="19"/>
                <c:pt idx="0">
                  <c:v>8</c:v>
                </c:pt>
                <c:pt idx="1">
                  <c:v>7</c:v>
                </c:pt>
                <c:pt idx="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5D-4465-AE98-BBA04C5B9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58896"/>
        <c:axId val="723062832"/>
      </c:lineChart>
      <c:catAx>
        <c:axId val="72305889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62832"/>
        <c:crosses val="autoZero"/>
        <c:auto val="0"/>
        <c:lblAlgn val="ctr"/>
        <c:lblOffset val="100"/>
        <c:noMultiLvlLbl val="0"/>
      </c:catAx>
      <c:valAx>
        <c:axId val="72306283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2305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TRAFO!$AJ$147:$AJ$165</c:f>
              <c:numCache>
                <c:formatCode>0.000</c:formatCode>
                <c:ptCount val="19"/>
                <c:pt idx="0">
                  <c:v>8.3175579259495223</c:v>
                </c:pt>
                <c:pt idx="1">
                  <c:v>2.4799832706681952</c:v>
                </c:pt>
                <c:pt idx="2">
                  <c:v>6.8572960000417869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B7-4751-963A-DC33BB46B1C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EB7-4751-963A-DC33BB46B1C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EB7-4751-963A-DC33BB46B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62504"/>
        <c:axId val="723062176"/>
      </c:lineChart>
      <c:catAx>
        <c:axId val="7230625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62176"/>
        <c:crosses val="autoZero"/>
        <c:auto val="0"/>
        <c:lblAlgn val="ctr"/>
        <c:lblOffset val="100"/>
        <c:noMultiLvlLbl val="0"/>
      </c:catAx>
      <c:valAx>
        <c:axId val="72306217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23062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TRAFO!$AE$147:$AE$165</c:f>
              <c:numCache>
                <c:formatCode>General</c:formatCode>
                <c:ptCount val="19"/>
                <c:pt idx="0">
                  <c:v>37.200000000000003</c:v>
                </c:pt>
                <c:pt idx="1">
                  <c:v>40.9</c:v>
                </c:pt>
                <c:pt idx="2">
                  <c:v>37</c:v>
                </c:pt>
                <c:pt idx="3">
                  <c:v>44</c:v>
                </c:pt>
                <c:pt idx="4">
                  <c:v>39.5</c:v>
                </c:pt>
                <c:pt idx="5">
                  <c:v>40.5</c:v>
                </c:pt>
                <c:pt idx="6">
                  <c:v>44</c:v>
                </c:pt>
                <c:pt idx="7">
                  <c:v>44.8</c:v>
                </c:pt>
                <c:pt idx="8">
                  <c:v>42</c:v>
                </c:pt>
                <c:pt idx="9">
                  <c:v>33</c:v>
                </c:pt>
                <c:pt idx="10">
                  <c:v>44</c:v>
                </c:pt>
                <c:pt idx="11">
                  <c:v>34.700000000000003</c:v>
                </c:pt>
                <c:pt idx="12">
                  <c:v>39</c:v>
                </c:pt>
                <c:pt idx="13">
                  <c:v>38</c:v>
                </c:pt>
                <c:pt idx="14">
                  <c:v>38</c:v>
                </c:pt>
                <c:pt idx="15">
                  <c:v>40</c:v>
                </c:pt>
                <c:pt idx="16">
                  <c:v>39</c:v>
                </c:pt>
                <c:pt idx="17">
                  <c:v>41.7</c:v>
                </c:pt>
                <c:pt idx="1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42-46E6-B89E-7EFEA620757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242-46E6-B89E-7EFEA620757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242-46E6-B89E-7EFEA6207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69064"/>
        <c:axId val="723076608"/>
      </c:lineChart>
      <c:catAx>
        <c:axId val="7230690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76608"/>
        <c:crosses val="autoZero"/>
        <c:auto val="0"/>
        <c:lblAlgn val="ctr"/>
        <c:lblOffset val="100"/>
        <c:noMultiLvlLbl val="0"/>
      </c:catAx>
      <c:valAx>
        <c:axId val="72307660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23069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TRAFO!$AF$147:$AF$165</c:f>
              <c:numCache>
                <c:formatCode>0.00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37-4EE9-9584-5ADA843C3DE2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37-4EE9-9584-5ADA843C3DE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F37-4EE9-9584-5ADA843C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77264"/>
        <c:axId val="723077920"/>
      </c:lineChart>
      <c:catAx>
        <c:axId val="7230772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77920"/>
        <c:crosses val="autoZero"/>
        <c:auto val="0"/>
        <c:lblAlgn val="ctr"/>
        <c:lblOffset val="100"/>
        <c:noMultiLvlLbl val="0"/>
      </c:catAx>
      <c:valAx>
        <c:axId val="723077920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23077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TRAFO!$AG$147:$AG$165</c:f>
              <c:numCache>
                <c:formatCode>General</c:formatCode>
                <c:ptCount val="19"/>
                <c:pt idx="0">
                  <c:v>1.5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1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BE-4D39-820A-981434853A53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9BE-4D39-820A-981434853A5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9BE-4D39-820A-981434853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74640"/>
        <c:axId val="723069392"/>
      </c:lineChart>
      <c:catAx>
        <c:axId val="7230746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69392"/>
        <c:crosses val="autoZero"/>
        <c:auto val="0"/>
        <c:lblAlgn val="ctr"/>
        <c:lblOffset val="100"/>
        <c:noMultiLvlLbl val="0"/>
      </c:catAx>
      <c:valAx>
        <c:axId val="72306939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23074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TRAFO!$AH$147:$AH$165</c:f>
              <c:numCache>
                <c:formatCode>0.000</c:formatCode>
                <c:ptCount val="19"/>
                <c:pt idx="0">
                  <c:v>4.0000000000000001E-3</c:v>
                </c:pt>
                <c:pt idx="1">
                  <c:v>1.0999999999999999E-2</c:v>
                </c:pt>
                <c:pt idx="2">
                  <c:v>1.0999999999999999E-2</c:v>
                </c:pt>
                <c:pt idx="3">
                  <c:v>7.0000000000000001E-3</c:v>
                </c:pt>
                <c:pt idx="4">
                  <c:v>2.1999999999999999E-2</c:v>
                </c:pt>
                <c:pt idx="8">
                  <c:v>0.01</c:v>
                </c:pt>
                <c:pt idx="9">
                  <c:v>1.0999999999999999E-2</c:v>
                </c:pt>
                <c:pt idx="10">
                  <c:v>2.1000000000000001E-2</c:v>
                </c:pt>
                <c:pt idx="11">
                  <c:v>1.4999999999999999E-2</c:v>
                </c:pt>
                <c:pt idx="12">
                  <c:v>8.0000000000000002E-3</c:v>
                </c:pt>
                <c:pt idx="13">
                  <c:v>8.9999999999999993E-3</c:v>
                </c:pt>
                <c:pt idx="14">
                  <c:v>3.0000000000000001E-3</c:v>
                </c:pt>
                <c:pt idx="15">
                  <c:v>7.0000000000000001E-3</c:v>
                </c:pt>
                <c:pt idx="16">
                  <c:v>5.0000000000000001E-3</c:v>
                </c:pt>
                <c:pt idx="17">
                  <c:v>6.9000000000000006E-2</c:v>
                </c:pt>
                <c:pt idx="18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D1-4EA2-8EAE-21F41DDF3BFC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0D1-4EA2-8EAE-21F41DDF3BF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0D1-4EA2-8EAE-21F41DDF3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87104"/>
        <c:axId val="723085136"/>
      </c:lineChart>
      <c:catAx>
        <c:axId val="7230871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85136"/>
        <c:crosses val="autoZero"/>
        <c:auto val="0"/>
        <c:lblAlgn val="ctr"/>
        <c:lblOffset val="100"/>
        <c:noMultiLvlLbl val="0"/>
      </c:catAx>
      <c:valAx>
        <c:axId val="723085136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23087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Ref>
              <c:f>TRAFO!$AI$147:$AI$165</c:f>
              <c:numCache>
                <c:formatCode>0.000</c:formatCode>
                <c:ptCount val="19"/>
                <c:pt idx="0">
                  <c:v>0.20899999999999999</c:v>
                </c:pt>
                <c:pt idx="1">
                  <c:v>0.23</c:v>
                </c:pt>
                <c:pt idx="2">
                  <c:v>0.34699999999999998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0.7</c:v>
                </c:pt>
                <c:pt idx="6">
                  <c:v>0.2</c:v>
                </c:pt>
                <c:pt idx="7">
                  <c:v>0.4</c:v>
                </c:pt>
                <c:pt idx="8">
                  <c:v>0.4</c:v>
                </c:pt>
                <c:pt idx="9">
                  <c:v>0.24199999999999999</c:v>
                </c:pt>
                <c:pt idx="11">
                  <c:v>0.27</c:v>
                </c:pt>
                <c:pt idx="12">
                  <c:v>0.11</c:v>
                </c:pt>
                <c:pt idx="13">
                  <c:v>0.157</c:v>
                </c:pt>
                <c:pt idx="14">
                  <c:v>0.125</c:v>
                </c:pt>
                <c:pt idx="15">
                  <c:v>0.13100000000000001</c:v>
                </c:pt>
                <c:pt idx="16">
                  <c:v>0.27100000000000002</c:v>
                </c:pt>
                <c:pt idx="17">
                  <c:v>0.70199999999999996</c:v>
                </c:pt>
                <c:pt idx="18">
                  <c:v>0.41599999999999998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823-49E6-9FB5-EAD1BCC40EA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23-49E6-9FB5-EAD1BCC40EA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TRAFO!$W$147:$W$165</c:f>
              <c:strCache>
                <c:ptCount val="19"/>
                <c:pt idx="0">
                  <c:v>20/08/2023</c:v>
                </c:pt>
                <c:pt idx="1">
                  <c:v>20/04/2022</c:v>
                </c:pt>
                <c:pt idx="2">
                  <c:v>15/08/2021</c:v>
                </c:pt>
                <c:pt idx="3">
                  <c:v>23/04/2019</c:v>
                </c:pt>
                <c:pt idx="4">
                  <c:v>2/08/2018</c:v>
                </c:pt>
                <c:pt idx="5">
                  <c:v>27/12/2017</c:v>
                </c:pt>
                <c:pt idx="6">
                  <c:v>15/11/2017</c:v>
                </c:pt>
                <c:pt idx="7">
                  <c:v>6/11/2017</c:v>
                </c:pt>
                <c:pt idx="8">
                  <c:v>7/07/2017</c:v>
                </c:pt>
                <c:pt idx="9">
                  <c:v>15/01/2016</c:v>
                </c:pt>
                <c:pt idx="10">
                  <c:v>16/12/2014</c:v>
                </c:pt>
                <c:pt idx="11">
                  <c:v>23/12/2013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15/10/2009</c:v>
                </c:pt>
                <c:pt idx="17">
                  <c:v>9/09/2008</c:v>
                </c:pt>
                <c:pt idx="18">
                  <c:v>15/08/2007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823-49E6-9FB5-EAD1BCC40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79888"/>
        <c:axId val="723080216"/>
      </c:lineChart>
      <c:catAx>
        <c:axId val="72307988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23080216"/>
        <c:crosses val="autoZero"/>
        <c:auto val="0"/>
        <c:lblAlgn val="ctr"/>
        <c:lblOffset val="100"/>
        <c:noMultiLvlLbl val="0"/>
      </c:catAx>
      <c:valAx>
        <c:axId val="72308021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23079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TRAFO!$AC$166:$AC$188</c:f>
              <c:numCache>
                <c:formatCode>General</c:formatCode>
                <c:ptCount val="23"/>
                <c:pt idx="0">
                  <c:v>68</c:v>
                </c:pt>
                <c:pt idx="1">
                  <c:v>53.1</c:v>
                </c:pt>
                <c:pt idx="2">
                  <c:v>38</c:v>
                </c:pt>
                <c:pt idx="3">
                  <c:v>50</c:v>
                </c:pt>
                <c:pt idx="4">
                  <c:v>72</c:v>
                </c:pt>
                <c:pt idx="5">
                  <c:v>74</c:v>
                </c:pt>
                <c:pt idx="6">
                  <c:v>57</c:v>
                </c:pt>
                <c:pt idx="7">
                  <c:v>74</c:v>
                </c:pt>
                <c:pt idx="12">
                  <c:v>45</c:v>
                </c:pt>
                <c:pt idx="13">
                  <c:v>62.6</c:v>
                </c:pt>
                <c:pt idx="14">
                  <c:v>62.6</c:v>
                </c:pt>
                <c:pt idx="15">
                  <c:v>61.4</c:v>
                </c:pt>
                <c:pt idx="16">
                  <c:v>73</c:v>
                </c:pt>
                <c:pt idx="17">
                  <c:v>55</c:v>
                </c:pt>
                <c:pt idx="18">
                  <c:v>29</c:v>
                </c:pt>
                <c:pt idx="19">
                  <c:v>30</c:v>
                </c:pt>
                <c:pt idx="20">
                  <c:v>50</c:v>
                </c:pt>
                <c:pt idx="21">
                  <c:v>71</c:v>
                </c:pt>
                <c:pt idx="22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2E-4A4C-BBBD-925AFDBFF5D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82E-4A4C-BBBD-925AFDBFF5D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  <c:pt idx="20">
                <c:v>35</c:v>
              </c:pt>
              <c:pt idx="21">
                <c:v>35</c:v>
              </c:pt>
              <c:pt idx="22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82E-4A4C-BBBD-925AFDBFF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21872"/>
        <c:axId val="894723512"/>
      </c:lineChart>
      <c:catAx>
        <c:axId val="89472187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23512"/>
        <c:crosses val="autoZero"/>
        <c:auto val="0"/>
        <c:lblAlgn val="ctr"/>
        <c:lblOffset val="100"/>
        <c:noMultiLvlLbl val="0"/>
      </c:catAx>
      <c:valAx>
        <c:axId val="89472351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721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TRAFO!$AD$166:$AD$188</c:f>
              <c:numCache>
                <c:formatCode>General</c:formatCode>
                <c:ptCount val="23"/>
                <c:pt idx="0">
                  <c:v>8</c:v>
                </c:pt>
                <c:pt idx="1">
                  <c:v>13</c:v>
                </c:pt>
                <c:pt idx="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7F3-455B-B8E5-899675161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27120"/>
        <c:axId val="894722200"/>
      </c:lineChart>
      <c:catAx>
        <c:axId val="89472712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22200"/>
        <c:crosses val="autoZero"/>
        <c:auto val="0"/>
        <c:lblAlgn val="ctr"/>
        <c:lblOffset val="100"/>
        <c:noMultiLvlLbl val="0"/>
      </c:catAx>
      <c:valAx>
        <c:axId val="8947222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727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TRAFO!$AJ$166:$AJ$188</c:f>
              <c:numCache>
                <c:formatCode>0.000</c:formatCode>
                <c:ptCount val="23"/>
                <c:pt idx="0">
                  <c:v>0</c:v>
                </c:pt>
                <c:pt idx="1">
                  <c:v>4.7820408647730446</c:v>
                </c:pt>
                <c:pt idx="2">
                  <c:v>5.9092243352924774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7B6-4FB9-8DCD-39D14C62021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7B6-4FB9-8DCD-39D14C62021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20</c:v>
              </c:pt>
              <c:pt idx="22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7B6-4FB9-8DCD-39D14C620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25152"/>
        <c:axId val="894725480"/>
      </c:lineChart>
      <c:catAx>
        <c:axId val="89472515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25480"/>
        <c:crosses val="autoZero"/>
        <c:auto val="0"/>
        <c:lblAlgn val="ctr"/>
        <c:lblOffset val="100"/>
        <c:noMultiLvlLbl val="0"/>
      </c:catAx>
      <c:valAx>
        <c:axId val="89472548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725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TRAFO!$AE$166:$AE$188</c:f>
              <c:numCache>
                <c:formatCode>General</c:formatCode>
                <c:ptCount val="23"/>
                <c:pt idx="0">
                  <c:v>34.700000000000003</c:v>
                </c:pt>
                <c:pt idx="1">
                  <c:v>36.299999999999997</c:v>
                </c:pt>
                <c:pt idx="2">
                  <c:v>33</c:v>
                </c:pt>
                <c:pt idx="4">
                  <c:v>40.200000000000003</c:v>
                </c:pt>
                <c:pt idx="5">
                  <c:v>36.700000000000003</c:v>
                </c:pt>
                <c:pt idx="7">
                  <c:v>37.9</c:v>
                </c:pt>
                <c:pt idx="8">
                  <c:v>37</c:v>
                </c:pt>
                <c:pt idx="9">
                  <c:v>37</c:v>
                </c:pt>
                <c:pt idx="10">
                  <c:v>32.799999999999997</c:v>
                </c:pt>
                <c:pt idx="11">
                  <c:v>35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42.7</c:v>
                </c:pt>
                <c:pt idx="16">
                  <c:v>33.799999999999997</c:v>
                </c:pt>
                <c:pt idx="17">
                  <c:v>39.700000000000003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F6-426D-B7F6-6E95C53FD8D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9F6-426D-B7F6-6E95C53FD8D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9F6-426D-B7F6-6E95C53FD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33352"/>
        <c:axId val="894738928"/>
      </c:lineChart>
      <c:catAx>
        <c:axId val="89473335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38928"/>
        <c:crosses val="autoZero"/>
        <c:auto val="0"/>
        <c:lblAlgn val="ctr"/>
        <c:lblOffset val="100"/>
        <c:noMultiLvlLbl val="0"/>
      </c:catAx>
      <c:valAx>
        <c:axId val="89473892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733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TRAFO!$AF$166:$AF$188</c:f>
              <c:numCache>
                <c:formatCode>0.00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4">
                  <c:v>0.01</c:v>
                </c:pt>
                <c:pt idx="5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5.0000000000000001E-3</c:v>
                </c:pt>
                <c:pt idx="15">
                  <c:v>0.01</c:v>
                </c:pt>
                <c:pt idx="16">
                  <c:v>5.0000000000000001E-3</c:v>
                </c:pt>
                <c:pt idx="17">
                  <c:v>3.0000000000000001E-3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F3-4D1A-BBB4-335018268D3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4F3-4D1A-BBB4-335018268D3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4F3-4D1A-BBB4-335018268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39584"/>
        <c:axId val="894735320"/>
      </c:lineChart>
      <c:catAx>
        <c:axId val="89473958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35320"/>
        <c:crosses val="autoZero"/>
        <c:auto val="0"/>
        <c:lblAlgn val="ctr"/>
        <c:lblOffset val="100"/>
        <c:noMultiLvlLbl val="0"/>
      </c:catAx>
      <c:valAx>
        <c:axId val="894735320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4739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TRAFO!$AG$166:$AG$188</c:f>
              <c:numCache>
                <c:formatCode>General</c:formatCode>
                <c:ptCount val="23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0.5</c:v>
                </c:pt>
                <c:pt idx="10">
                  <c:v>1.5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1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52-4710-B903-EED348641AB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52-4710-B903-EED348641AB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A52-4710-B903-EED348641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31056"/>
        <c:axId val="894731712"/>
      </c:lineChart>
      <c:catAx>
        <c:axId val="8947310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31712"/>
        <c:crosses val="autoZero"/>
        <c:auto val="0"/>
        <c:lblAlgn val="ctr"/>
        <c:lblOffset val="100"/>
        <c:noMultiLvlLbl val="0"/>
      </c:catAx>
      <c:valAx>
        <c:axId val="89473171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73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TRAFO!$AH$166:$AH$188</c:f>
              <c:numCache>
                <c:formatCode>0.000</c:formatCode>
                <c:ptCount val="23"/>
                <c:pt idx="0">
                  <c:v>8.0000000000000002E-3</c:v>
                </c:pt>
                <c:pt idx="1">
                  <c:v>6.0000000000000001E-3</c:v>
                </c:pt>
                <c:pt idx="2">
                  <c:v>1.2E-2</c:v>
                </c:pt>
                <c:pt idx="4">
                  <c:v>1.2999999999999999E-2</c:v>
                </c:pt>
                <c:pt idx="5">
                  <c:v>6.0000000000000001E-3</c:v>
                </c:pt>
                <c:pt idx="7">
                  <c:v>0.05</c:v>
                </c:pt>
                <c:pt idx="8">
                  <c:v>2.1999999999999999E-2</c:v>
                </c:pt>
                <c:pt idx="9">
                  <c:v>2.1000000000000001E-2</c:v>
                </c:pt>
                <c:pt idx="10">
                  <c:v>1.2999999999999999E-2</c:v>
                </c:pt>
                <c:pt idx="11">
                  <c:v>1.0999999999999999E-2</c:v>
                </c:pt>
                <c:pt idx="12">
                  <c:v>6.0000000000000001E-3</c:v>
                </c:pt>
                <c:pt idx="13">
                  <c:v>8.9999999999999993E-3</c:v>
                </c:pt>
                <c:pt idx="14">
                  <c:v>6.0000000000000001E-3</c:v>
                </c:pt>
                <c:pt idx="15">
                  <c:v>1.4E-2</c:v>
                </c:pt>
                <c:pt idx="16">
                  <c:v>5.0000000000000001E-3</c:v>
                </c:pt>
                <c:pt idx="17">
                  <c:v>2.4E-2</c:v>
                </c:pt>
                <c:pt idx="20">
                  <c:v>0.01</c:v>
                </c:pt>
                <c:pt idx="21">
                  <c:v>8.9999999999999993E-3</c:v>
                </c:pt>
                <c:pt idx="22">
                  <c:v>7.0000000000000001E-3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80-4BD8-A06A-0AF26631786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C80-4BD8-A06A-0AF26631786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C80-4BD8-A06A-0AF266317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737288"/>
        <c:axId val="894741880"/>
      </c:lineChart>
      <c:catAx>
        <c:axId val="89473728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741880"/>
        <c:crosses val="autoZero"/>
        <c:auto val="0"/>
        <c:lblAlgn val="ctr"/>
        <c:lblOffset val="100"/>
        <c:noMultiLvlLbl val="0"/>
      </c:catAx>
      <c:valAx>
        <c:axId val="894741880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4737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Ref>
              <c:f>TRAFO!$AI$166:$AI$188</c:f>
              <c:numCache>
                <c:formatCode>0.000</c:formatCode>
                <c:ptCount val="23"/>
                <c:pt idx="0">
                  <c:v>0.252</c:v>
                </c:pt>
                <c:pt idx="1">
                  <c:v>0.2</c:v>
                </c:pt>
                <c:pt idx="2">
                  <c:v>1.2949999999999999</c:v>
                </c:pt>
                <c:pt idx="4">
                  <c:v>0.52</c:v>
                </c:pt>
                <c:pt idx="5">
                  <c:v>0.26</c:v>
                </c:pt>
                <c:pt idx="7">
                  <c:v>1.9</c:v>
                </c:pt>
                <c:pt idx="8">
                  <c:v>0.28199999999999997</c:v>
                </c:pt>
                <c:pt idx="10">
                  <c:v>0.36</c:v>
                </c:pt>
                <c:pt idx="11">
                  <c:v>0.35299999999999998</c:v>
                </c:pt>
                <c:pt idx="12">
                  <c:v>0.24099999999999999</c:v>
                </c:pt>
                <c:pt idx="13">
                  <c:v>0.26300000000000001</c:v>
                </c:pt>
                <c:pt idx="14">
                  <c:v>0.26700000000000002</c:v>
                </c:pt>
                <c:pt idx="15">
                  <c:v>0.41899999999999998</c:v>
                </c:pt>
                <c:pt idx="16">
                  <c:v>0.312</c:v>
                </c:pt>
                <c:pt idx="17">
                  <c:v>0.23599999999999999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66-4DEB-854B-948D1C96CEF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F66-4DEB-854B-948D1C96CEF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TRAFO!$W$166:$W$188</c:f>
              <c:strCache>
                <c:ptCount val="23"/>
                <c:pt idx="0">
                  <c:v>31/08/2023</c:v>
                </c:pt>
                <c:pt idx="1">
                  <c:v>11/04/2022</c:v>
                </c:pt>
                <c:pt idx="2">
                  <c:v>6/07/2021</c:v>
                </c:pt>
                <c:pt idx="3">
                  <c:v>16/06/2020</c:v>
                </c:pt>
                <c:pt idx="4">
                  <c:v>23/04/2019</c:v>
                </c:pt>
                <c:pt idx="5">
                  <c:v>1/08/2018</c:v>
                </c:pt>
                <c:pt idx="6">
                  <c:v>1/12/2017</c:v>
                </c:pt>
                <c:pt idx="7">
                  <c:v>5/07/2017</c:v>
                </c:pt>
                <c:pt idx="8">
                  <c:v>13/01/2016</c:v>
                </c:pt>
                <c:pt idx="9">
                  <c:v>12/12/2014</c:v>
                </c:pt>
                <c:pt idx="10">
                  <c:v>26/12/2013</c:v>
                </c:pt>
                <c:pt idx="11">
                  <c:v>14/03/2013</c:v>
                </c:pt>
                <c:pt idx="12">
                  <c:v>20/04/2011</c:v>
                </c:pt>
                <c:pt idx="13">
                  <c:v>19/05/2010</c:v>
                </c:pt>
                <c:pt idx="14">
                  <c:v>15/10/2009</c:v>
                </c:pt>
                <c:pt idx="15">
                  <c:v>20/08/2008</c:v>
                </c:pt>
                <c:pt idx="16">
                  <c:v>17/11/2006</c:v>
                </c:pt>
                <c:pt idx="17">
                  <c:v>2/08/2005</c:v>
                </c:pt>
                <c:pt idx="18">
                  <c:v>8/06/2005</c:v>
                </c:pt>
                <c:pt idx="19">
                  <c:v>7/05/2005</c:v>
                </c:pt>
                <c:pt idx="20">
                  <c:v>8/06/2004</c:v>
                </c:pt>
                <c:pt idx="21">
                  <c:v>3/06/2004</c:v>
                </c:pt>
                <c:pt idx="22">
                  <c:v>1/06/2004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F66-4DEB-854B-948D1C96C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679232"/>
        <c:axId val="894683168"/>
      </c:lineChart>
      <c:catAx>
        <c:axId val="89467923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683168"/>
        <c:crosses val="autoZero"/>
        <c:auto val="0"/>
        <c:lblAlgn val="ctr"/>
        <c:lblOffset val="100"/>
        <c:noMultiLvlLbl val="0"/>
      </c:catAx>
      <c:valAx>
        <c:axId val="89468316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67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TRAFO!$AC$189:$AC$224</c:f>
              <c:numCache>
                <c:formatCode>General</c:formatCode>
                <c:ptCount val="36"/>
                <c:pt idx="0">
                  <c:v>69</c:v>
                </c:pt>
                <c:pt idx="1">
                  <c:v>51.3</c:v>
                </c:pt>
                <c:pt idx="2">
                  <c:v>26</c:v>
                </c:pt>
                <c:pt idx="3">
                  <c:v>48</c:v>
                </c:pt>
                <c:pt idx="4">
                  <c:v>53</c:v>
                </c:pt>
                <c:pt idx="5">
                  <c:v>42</c:v>
                </c:pt>
                <c:pt idx="6">
                  <c:v>35</c:v>
                </c:pt>
                <c:pt idx="7">
                  <c:v>43.3</c:v>
                </c:pt>
                <c:pt idx="8">
                  <c:v>72</c:v>
                </c:pt>
                <c:pt idx="9">
                  <c:v>55</c:v>
                </c:pt>
                <c:pt idx="10">
                  <c:v>35.9</c:v>
                </c:pt>
                <c:pt idx="11">
                  <c:v>51</c:v>
                </c:pt>
                <c:pt idx="16">
                  <c:v>52</c:v>
                </c:pt>
                <c:pt idx="18">
                  <c:v>72</c:v>
                </c:pt>
                <c:pt idx="23">
                  <c:v>34.299999999999997</c:v>
                </c:pt>
                <c:pt idx="24">
                  <c:v>75.099999999999994</c:v>
                </c:pt>
                <c:pt idx="26">
                  <c:v>46</c:v>
                </c:pt>
                <c:pt idx="27">
                  <c:v>70.400000000000006</c:v>
                </c:pt>
                <c:pt idx="28">
                  <c:v>69.099999999999994</c:v>
                </c:pt>
                <c:pt idx="29">
                  <c:v>46.9</c:v>
                </c:pt>
                <c:pt idx="31">
                  <c:v>61.5</c:v>
                </c:pt>
                <c:pt idx="32">
                  <c:v>51</c:v>
                </c:pt>
                <c:pt idx="33">
                  <c:v>73</c:v>
                </c:pt>
                <c:pt idx="34">
                  <c:v>50</c:v>
                </c:pt>
                <c:pt idx="3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21-4220-A0FF-0DA2A6262289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21-4220-A0FF-0DA2A626228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  <c:pt idx="20">
                <c:v>35</c:v>
              </c:pt>
              <c:pt idx="21">
                <c:v>35</c:v>
              </c:pt>
              <c:pt idx="22">
                <c:v>35</c:v>
              </c:pt>
              <c:pt idx="23">
                <c:v>35</c:v>
              </c:pt>
              <c:pt idx="24">
                <c:v>35</c:v>
              </c:pt>
              <c:pt idx="25">
                <c:v>35</c:v>
              </c:pt>
              <c:pt idx="26">
                <c:v>35</c:v>
              </c:pt>
              <c:pt idx="27">
                <c:v>35</c:v>
              </c:pt>
              <c:pt idx="28">
                <c:v>35</c:v>
              </c:pt>
              <c:pt idx="29">
                <c:v>35</c:v>
              </c:pt>
              <c:pt idx="30">
                <c:v>35</c:v>
              </c:pt>
              <c:pt idx="31">
                <c:v>35</c:v>
              </c:pt>
              <c:pt idx="32">
                <c:v>35</c:v>
              </c:pt>
              <c:pt idx="33">
                <c:v>35</c:v>
              </c:pt>
              <c:pt idx="34">
                <c:v>35</c:v>
              </c:pt>
              <c:pt idx="35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421-4220-A0FF-0DA2A6262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69368"/>
        <c:axId val="977568712"/>
      </c:lineChart>
      <c:catAx>
        <c:axId val="97756936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68712"/>
        <c:crosses val="autoZero"/>
        <c:auto val="0"/>
        <c:lblAlgn val="ctr"/>
        <c:lblOffset val="100"/>
        <c:noMultiLvlLbl val="0"/>
      </c:catAx>
      <c:valAx>
        <c:axId val="97756871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69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TRAFO!$AD$189:$AD$224</c:f>
              <c:numCache>
                <c:formatCode>General</c:formatCode>
                <c:ptCount val="36"/>
                <c:pt idx="0">
                  <c:v>8</c:v>
                </c:pt>
                <c:pt idx="1">
                  <c:v>20</c:v>
                </c:pt>
                <c:pt idx="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81-4EB5-8507-4EE3F43DF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70024"/>
        <c:axId val="977573960"/>
      </c:lineChart>
      <c:catAx>
        <c:axId val="97757002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73960"/>
        <c:crosses val="autoZero"/>
        <c:auto val="0"/>
        <c:lblAlgn val="ctr"/>
        <c:lblOffset val="100"/>
        <c:noMultiLvlLbl val="0"/>
      </c:catAx>
      <c:valAx>
        <c:axId val="97757396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70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TRAFO!$AJ$189:$AJ$224</c:f>
              <c:numCache>
                <c:formatCode>0.000</c:formatCode>
                <c:ptCount val="36"/>
                <c:pt idx="0">
                  <c:v>3.1310971465318418</c:v>
                </c:pt>
                <c:pt idx="1">
                  <c:v>8.1045235926240657</c:v>
                </c:pt>
                <c:pt idx="2">
                  <c:v>7.9328621259433207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DE-45BF-A5F4-4BA92A5A9D9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8DE-45BF-A5F4-4BA92A5A9D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20</c:v>
              </c:pt>
              <c:pt idx="22">
                <c:v>20</c:v>
              </c:pt>
              <c:pt idx="23">
                <c:v>20</c:v>
              </c:pt>
              <c:pt idx="24">
                <c:v>20</c:v>
              </c:pt>
              <c:pt idx="25">
                <c:v>20</c:v>
              </c:pt>
              <c:pt idx="26">
                <c:v>20</c:v>
              </c:pt>
              <c:pt idx="27">
                <c:v>20</c:v>
              </c:pt>
              <c:pt idx="28">
                <c:v>20</c:v>
              </c:pt>
              <c:pt idx="29">
                <c:v>20</c:v>
              </c:pt>
              <c:pt idx="30">
                <c:v>20</c:v>
              </c:pt>
              <c:pt idx="31">
                <c:v>20</c:v>
              </c:pt>
              <c:pt idx="32">
                <c:v>20</c:v>
              </c:pt>
              <c:pt idx="33">
                <c:v>20</c:v>
              </c:pt>
              <c:pt idx="34">
                <c:v>20</c:v>
              </c:pt>
              <c:pt idx="35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8DE-45BF-A5F4-4BA92A5A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67072"/>
        <c:axId val="977569040"/>
      </c:lineChart>
      <c:catAx>
        <c:axId val="97756707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69040"/>
        <c:crosses val="autoZero"/>
        <c:auto val="0"/>
        <c:lblAlgn val="ctr"/>
        <c:lblOffset val="100"/>
        <c:noMultiLvlLbl val="0"/>
      </c:catAx>
      <c:valAx>
        <c:axId val="97756904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67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TRAFO!$AE$189:$AE$224</c:f>
              <c:numCache>
                <c:formatCode>General</c:formatCode>
                <c:ptCount val="36"/>
                <c:pt idx="0">
                  <c:v>21.4</c:v>
                </c:pt>
                <c:pt idx="1">
                  <c:v>32.200000000000003</c:v>
                </c:pt>
                <c:pt idx="2">
                  <c:v>31</c:v>
                </c:pt>
                <c:pt idx="3">
                  <c:v>30.7</c:v>
                </c:pt>
                <c:pt idx="4">
                  <c:v>36.5</c:v>
                </c:pt>
                <c:pt idx="5">
                  <c:v>33.4</c:v>
                </c:pt>
                <c:pt idx="6">
                  <c:v>38.299999999999997</c:v>
                </c:pt>
                <c:pt idx="7">
                  <c:v>39</c:v>
                </c:pt>
                <c:pt idx="8">
                  <c:v>43</c:v>
                </c:pt>
                <c:pt idx="9">
                  <c:v>36.299999999999997</c:v>
                </c:pt>
                <c:pt idx="10">
                  <c:v>34.799999999999997</c:v>
                </c:pt>
                <c:pt idx="11">
                  <c:v>41</c:v>
                </c:pt>
                <c:pt idx="12">
                  <c:v>37</c:v>
                </c:pt>
                <c:pt idx="13">
                  <c:v>26</c:v>
                </c:pt>
                <c:pt idx="14">
                  <c:v>27</c:v>
                </c:pt>
                <c:pt idx="15">
                  <c:v>26</c:v>
                </c:pt>
                <c:pt idx="16">
                  <c:v>26</c:v>
                </c:pt>
                <c:pt idx="17">
                  <c:v>28</c:v>
                </c:pt>
                <c:pt idx="18">
                  <c:v>27</c:v>
                </c:pt>
                <c:pt idx="19">
                  <c:v>27</c:v>
                </c:pt>
                <c:pt idx="20">
                  <c:v>36.5</c:v>
                </c:pt>
                <c:pt idx="22">
                  <c:v>26.3</c:v>
                </c:pt>
                <c:pt idx="23">
                  <c:v>39.1</c:v>
                </c:pt>
                <c:pt idx="25">
                  <c:v>40</c:v>
                </c:pt>
                <c:pt idx="26">
                  <c:v>34.200000000000003</c:v>
                </c:pt>
                <c:pt idx="27">
                  <c:v>16</c:v>
                </c:pt>
                <c:pt idx="30">
                  <c:v>16</c:v>
                </c:pt>
                <c:pt idx="31">
                  <c:v>19.600000000000001</c:v>
                </c:pt>
                <c:pt idx="32">
                  <c:v>23.7</c:v>
                </c:pt>
                <c:pt idx="33">
                  <c:v>28</c:v>
                </c:pt>
                <c:pt idx="34">
                  <c:v>34.1</c:v>
                </c:pt>
                <c:pt idx="3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CC-4476-BA8A-080A92CEE61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CC-4476-BA8A-080A92CEE61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  <c:pt idx="23">
                <c:v>28</c:v>
              </c:pt>
              <c:pt idx="24">
                <c:v>28</c:v>
              </c:pt>
              <c:pt idx="25">
                <c:v>28</c:v>
              </c:pt>
              <c:pt idx="26">
                <c:v>28</c:v>
              </c:pt>
              <c:pt idx="27">
                <c:v>28</c:v>
              </c:pt>
              <c:pt idx="28">
                <c:v>28</c:v>
              </c:pt>
              <c:pt idx="29">
                <c:v>28</c:v>
              </c:pt>
              <c:pt idx="30">
                <c:v>28</c:v>
              </c:pt>
              <c:pt idx="31">
                <c:v>28</c:v>
              </c:pt>
              <c:pt idx="32">
                <c:v>28</c:v>
              </c:pt>
              <c:pt idx="33">
                <c:v>28</c:v>
              </c:pt>
              <c:pt idx="34">
                <c:v>28</c:v>
              </c:pt>
              <c:pt idx="35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ECC-4476-BA8A-080A92CE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85112"/>
        <c:axId val="977581176"/>
      </c:lineChart>
      <c:catAx>
        <c:axId val="97758511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81176"/>
        <c:crosses val="autoZero"/>
        <c:auto val="0"/>
        <c:lblAlgn val="ctr"/>
        <c:lblOffset val="100"/>
        <c:noMultiLvlLbl val="0"/>
      </c:catAx>
      <c:valAx>
        <c:axId val="97758117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85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TRAFO!$AF$189:$AF$224</c:f>
              <c:numCache>
                <c:formatCode>0.00</c:formatCode>
                <c:ptCount val="36"/>
                <c:pt idx="0">
                  <c:v>0.05</c:v>
                </c:pt>
                <c:pt idx="1">
                  <c:v>0.03</c:v>
                </c:pt>
                <c:pt idx="2">
                  <c:v>0.02</c:v>
                </c:pt>
                <c:pt idx="3">
                  <c:v>0.03</c:v>
                </c:pt>
                <c:pt idx="4">
                  <c:v>0.05</c:v>
                </c:pt>
                <c:pt idx="5">
                  <c:v>0.06</c:v>
                </c:pt>
                <c:pt idx="6">
                  <c:v>0.05</c:v>
                </c:pt>
                <c:pt idx="7">
                  <c:v>0.02</c:v>
                </c:pt>
                <c:pt idx="8">
                  <c:v>0.01</c:v>
                </c:pt>
                <c:pt idx="9">
                  <c:v>0.03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0.04</c:v>
                </c:pt>
                <c:pt idx="15">
                  <c:v>0.06</c:v>
                </c:pt>
                <c:pt idx="16">
                  <c:v>0.04</c:v>
                </c:pt>
                <c:pt idx="17">
                  <c:v>0.04</c:v>
                </c:pt>
                <c:pt idx="18">
                  <c:v>0.01</c:v>
                </c:pt>
                <c:pt idx="20">
                  <c:v>0.03</c:v>
                </c:pt>
                <c:pt idx="22">
                  <c:v>1.9E-2</c:v>
                </c:pt>
                <c:pt idx="23">
                  <c:v>1.7999999999999999E-2</c:v>
                </c:pt>
                <c:pt idx="25">
                  <c:v>0.01</c:v>
                </c:pt>
                <c:pt idx="26">
                  <c:v>1.2999999999999999E-2</c:v>
                </c:pt>
                <c:pt idx="27">
                  <c:v>0.2</c:v>
                </c:pt>
                <c:pt idx="31">
                  <c:v>8.1470000000000001E-2</c:v>
                </c:pt>
                <c:pt idx="32">
                  <c:v>3.9609999999999999E-2</c:v>
                </c:pt>
                <c:pt idx="33">
                  <c:v>3.109E-2</c:v>
                </c:pt>
                <c:pt idx="34">
                  <c:v>2.0920000000000001E-2</c:v>
                </c:pt>
                <c:pt idx="35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724-40A1-8691-9F0962B6C19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724-40A1-8691-9F0962B6C19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  <c:pt idx="23">
                <c:v>0.1</c:v>
              </c:pt>
              <c:pt idx="24">
                <c:v>0.1</c:v>
              </c:pt>
              <c:pt idx="25">
                <c:v>0.1</c:v>
              </c:pt>
              <c:pt idx="26">
                <c:v>0.1</c:v>
              </c:pt>
              <c:pt idx="27">
                <c:v>0.1</c:v>
              </c:pt>
              <c:pt idx="28">
                <c:v>0.1</c:v>
              </c:pt>
              <c:pt idx="29">
                <c:v>0.1</c:v>
              </c:pt>
              <c:pt idx="30">
                <c:v>0.1</c:v>
              </c:pt>
              <c:pt idx="31">
                <c:v>0.1</c:v>
              </c:pt>
              <c:pt idx="32">
                <c:v>0.1</c:v>
              </c:pt>
              <c:pt idx="33">
                <c:v>0.1</c:v>
              </c:pt>
              <c:pt idx="34">
                <c:v>0.1</c:v>
              </c:pt>
              <c:pt idx="35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724-40A1-8691-9F0962B6C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619552"/>
        <c:axId val="977558216"/>
      </c:lineChart>
      <c:catAx>
        <c:axId val="97761955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77558216"/>
        <c:crosses val="autoZero"/>
        <c:auto val="0"/>
        <c:lblAlgn val="ctr"/>
        <c:lblOffset val="100"/>
        <c:noMultiLvlLbl val="0"/>
      </c:catAx>
      <c:valAx>
        <c:axId val="977558216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977619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TRAFO!$AG$189:$AG$224</c:f>
              <c:numCache>
                <c:formatCode>General</c:formatCode>
                <c:ptCount val="36"/>
                <c:pt idx="0">
                  <c:v>2</c:v>
                </c:pt>
                <c:pt idx="1">
                  <c:v>3</c:v>
                </c:pt>
                <c:pt idx="2">
                  <c:v>2.5</c:v>
                </c:pt>
                <c:pt idx="3">
                  <c:v>2.5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1.5</c:v>
                </c:pt>
                <c:pt idx="8">
                  <c:v>1.5</c:v>
                </c:pt>
                <c:pt idx="9">
                  <c:v>2.5</c:v>
                </c:pt>
                <c:pt idx="10">
                  <c:v>1.5</c:v>
                </c:pt>
                <c:pt idx="11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2.5</c:v>
                </c:pt>
                <c:pt idx="17">
                  <c:v>2</c:v>
                </c:pt>
                <c:pt idx="18">
                  <c:v>2</c:v>
                </c:pt>
                <c:pt idx="20">
                  <c:v>1.5</c:v>
                </c:pt>
                <c:pt idx="22">
                  <c:v>1.5</c:v>
                </c:pt>
                <c:pt idx="23">
                  <c:v>1</c:v>
                </c:pt>
                <c:pt idx="26">
                  <c:v>1</c:v>
                </c:pt>
                <c:pt idx="30">
                  <c:v>3</c:v>
                </c:pt>
                <c:pt idx="31">
                  <c:v>2.1</c:v>
                </c:pt>
                <c:pt idx="32">
                  <c:v>1</c:v>
                </c:pt>
                <c:pt idx="33">
                  <c:v>0.5</c:v>
                </c:pt>
                <c:pt idx="3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D9-4E9D-AEA1-53016F4B9C2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D9-4E9D-AEA1-53016F4B9C2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  <c:pt idx="23">
                <c:v>3.5</c:v>
              </c:pt>
              <c:pt idx="24">
                <c:v>3.5</c:v>
              </c:pt>
              <c:pt idx="25">
                <c:v>3.5</c:v>
              </c:pt>
              <c:pt idx="26">
                <c:v>3.5</c:v>
              </c:pt>
              <c:pt idx="27">
                <c:v>3.5</c:v>
              </c:pt>
              <c:pt idx="28">
                <c:v>3.5</c:v>
              </c:pt>
              <c:pt idx="29">
                <c:v>3.5</c:v>
              </c:pt>
              <c:pt idx="30">
                <c:v>3.5</c:v>
              </c:pt>
              <c:pt idx="31">
                <c:v>3.5</c:v>
              </c:pt>
              <c:pt idx="32">
                <c:v>3.5</c:v>
              </c:pt>
              <c:pt idx="33">
                <c:v>3.5</c:v>
              </c:pt>
              <c:pt idx="34">
                <c:v>3.5</c:v>
              </c:pt>
              <c:pt idx="35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9D9-4E9D-AEA1-53016F4B9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559200"/>
        <c:axId val="894684480"/>
      </c:lineChart>
      <c:catAx>
        <c:axId val="97755920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684480"/>
        <c:crosses val="autoZero"/>
        <c:auto val="0"/>
        <c:lblAlgn val="ctr"/>
        <c:lblOffset val="100"/>
        <c:noMultiLvlLbl val="0"/>
      </c:catAx>
      <c:valAx>
        <c:axId val="89468448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977559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TRAFO!$AH$189:$AH$224</c:f>
              <c:numCache>
                <c:formatCode>0.000</c:formatCode>
                <c:ptCount val="36"/>
                <c:pt idx="0">
                  <c:v>2.3E-2</c:v>
                </c:pt>
                <c:pt idx="1">
                  <c:v>0.05</c:v>
                </c:pt>
                <c:pt idx="2">
                  <c:v>2.1000000000000001E-2</c:v>
                </c:pt>
                <c:pt idx="3">
                  <c:v>3.6999999999999998E-2</c:v>
                </c:pt>
                <c:pt idx="4">
                  <c:v>6.0999999999999999E-2</c:v>
                </c:pt>
                <c:pt idx="5">
                  <c:v>3.1E-2</c:v>
                </c:pt>
                <c:pt idx="6">
                  <c:v>0.09</c:v>
                </c:pt>
                <c:pt idx="7">
                  <c:v>2.5000000000000001E-2</c:v>
                </c:pt>
                <c:pt idx="8">
                  <c:v>1.9E-2</c:v>
                </c:pt>
                <c:pt idx="10">
                  <c:v>0.05</c:v>
                </c:pt>
                <c:pt idx="11">
                  <c:v>3.2000000000000001E-2</c:v>
                </c:pt>
                <c:pt idx="12">
                  <c:v>3.6999999999999998E-2</c:v>
                </c:pt>
                <c:pt idx="13">
                  <c:v>0.05</c:v>
                </c:pt>
                <c:pt idx="14">
                  <c:v>5.5E-2</c:v>
                </c:pt>
                <c:pt idx="15">
                  <c:v>5.1999999999999998E-2</c:v>
                </c:pt>
                <c:pt idx="16">
                  <c:v>5.5E-2</c:v>
                </c:pt>
                <c:pt idx="17">
                  <c:v>4.4999999999999998E-2</c:v>
                </c:pt>
                <c:pt idx="18">
                  <c:v>9.4000000000000004E-3</c:v>
                </c:pt>
                <c:pt idx="19">
                  <c:v>3.9E-2</c:v>
                </c:pt>
                <c:pt idx="20">
                  <c:v>3.4000000000000002E-2</c:v>
                </c:pt>
                <c:pt idx="22">
                  <c:v>2.5000000000000001E-2</c:v>
                </c:pt>
                <c:pt idx="23">
                  <c:v>0.05</c:v>
                </c:pt>
                <c:pt idx="26">
                  <c:v>8.9999999999999993E-3</c:v>
                </c:pt>
                <c:pt idx="35">
                  <c:v>8.5999999999999993E-2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FA-4341-A9F9-E220369FE3B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FFA-4341-A9F9-E220369FE3B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  <c:pt idx="23">
                <c:v>0.3</c:v>
              </c:pt>
              <c:pt idx="24">
                <c:v>0.3</c:v>
              </c:pt>
              <c:pt idx="25">
                <c:v>0.3</c:v>
              </c:pt>
              <c:pt idx="26">
                <c:v>0.3</c:v>
              </c:pt>
              <c:pt idx="27">
                <c:v>0.3</c:v>
              </c:pt>
              <c:pt idx="28">
                <c:v>0.3</c:v>
              </c:pt>
              <c:pt idx="29">
                <c:v>0.3</c:v>
              </c:pt>
              <c:pt idx="30">
                <c:v>0.3</c:v>
              </c:pt>
              <c:pt idx="31">
                <c:v>0.3</c:v>
              </c:pt>
              <c:pt idx="32">
                <c:v>0.3</c:v>
              </c:pt>
              <c:pt idx="33">
                <c:v>0.3</c:v>
              </c:pt>
              <c:pt idx="34">
                <c:v>0.3</c:v>
              </c:pt>
              <c:pt idx="35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FFA-4341-A9F9-E220369FE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679560"/>
        <c:axId val="894680872"/>
      </c:lineChart>
      <c:catAx>
        <c:axId val="89467956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680872"/>
        <c:crosses val="autoZero"/>
        <c:auto val="0"/>
        <c:lblAlgn val="ctr"/>
        <c:lblOffset val="100"/>
        <c:noMultiLvlLbl val="0"/>
      </c:catAx>
      <c:valAx>
        <c:axId val="894680872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94679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Ref>
              <c:f>TRAFO!$AI$189:$AI$224</c:f>
              <c:numCache>
                <c:formatCode>0.000</c:formatCode>
                <c:ptCount val="36"/>
                <c:pt idx="0">
                  <c:v>1.0609999999999999</c:v>
                </c:pt>
                <c:pt idx="1">
                  <c:v>1.78</c:v>
                </c:pt>
                <c:pt idx="2">
                  <c:v>1.3149999999999999</c:v>
                </c:pt>
                <c:pt idx="3">
                  <c:v>0.93</c:v>
                </c:pt>
                <c:pt idx="4">
                  <c:v>1.1399999999999999</c:v>
                </c:pt>
                <c:pt idx="5">
                  <c:v>1.36</c:v>
                </c:pt>
                <c:pt idx="6">
                  <c:v>1.8</c:v>
                </c:pt>
                <c:pt idx="7">
                  <c:v>0.71199999999999997</c:v>
                </c:pt>
                <c:pt idx="9">
                  <c:v>2.24E-2</c:v>
                </c:pt>
                <c:pt idx="10">
                  <c:v>0.73</c:v>
                </c:pt>
                <c:pt idx="11">
                  <c:v>0.52200000000000002</c:v>
                </c:pt>
                <c:pt idx="12">
                  <c:v>0.63600000000000001</c:v>
                </c:pt>
                <c:pt idx="13">
                  <c:v>2.1219999999999999</c:v>
                </c:pt>
                <c:pt idx="14">
                  <c:v>2.0019999999999998</c:v>
                </c:pt>
                <c:pt idx="15">
                  <c:v>1.8180000000000001</c:v>
                </c:pt>
                <c:pt idx="16">
                  <c:v>1.59</c:v>
                </c:pt>
                <c:pt idx="17">
                  <c:v>1.403</c:v>
                </c:pt>
                <c:pt idx="18">
                  <c:v>1.6990000000000001</c:v>
                </c:pt>
                <c:pt idx="20">
                  <c:v>0.86599999999999999</c:v>
                </c:pt>
                <c:pt idx="22">
                  <c:v>1.1739999999999999</c:v>
                </c:pt>
                <c:pt idx="26">
                  <c:v>0.29499999999999998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6A2-4E5C-A045-F81CA66858A2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3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A2-4E5C-A045-F81CA66858A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TRAFO!$W$189:$W$224</c:f>
              <c:strCache>
                <c:ptCount val="36"/>
                <c:pt idx="0">
                  <c:v>24/09/2023</c:v>
                </c:pt>
                <c:pt idx="1">
                  <c:v>18/04/2022</c:v>
                </c:pt>
                <c:pt idx="2">
                  <c:v>5/07/2021</c:v>
                </c:pt>
                <c:pt idx="3">
                  <c:v>15/06/2020</c:v>
                </c:pt>
                <c:pt idx="4">
                  <c:v>22/04/2019</c:v>
                </c:pt>
                <c:pt idx="5">
                  <c:v>30/07/2018</c:v>
                </c:pt>
                <c:pt idx="6">
                  <c:v>4/07/2017</c:v>
                </c:pt>
                <c:pt idx="7">
                  <c:v>13/01/2016</c:v>
                </c:pt>
                <c:pt idx="8">
                  <c:v>12/12/2014</c:v>
                </c:pt>
                <c:pt idx="9">
                  <c:v>7/10/2014</c:v>
                </c:pt>
                <c:pt idx="10">
                  <c:v>19/12/2013</c:v>
                </c:pt>
                <c:pt idx="11">
                  <c:v>13/03/2013</c:v>
                </c:pt>
                <c:pt idx="12">
                  <c:v>31/01/2013</c:v>
                </c:pt>
                <c:pt idx="13">
                  <c:v>22/01/2013</c:v>
                </c:pt>
                <c:pt idx="14">
                  <c:v>28/11/2012</c:v>
                </c:pt>
                <c:pt idx="15">
                  <c:v>25/01/2012</c:v>
                </c:pt>
                <c:pt idx="16">
                  <c:v>19/04/2011</c:v>
                </c:pt>
                <c:pt idx="17">
                  <c:v>18/05/2010</c:v>
                </c:pt>
                <c:pt idx="18">
                  <c:v>16/10/2009</c:v>
                </c:pt>
                <c:pt idx="19">
                  <c:v>23/10/2008</c:v>
                </c:pt>
                <c:pt idx="20">
                  <c:v>20/08/2008</c:v>
                </c:pt>
                <c:pt idx="21">
                  <c:v>21/09/2007</c:v>
                </c:pt>
                <c:pt idx="22">
                  <c:v>27/11/2006</c:v>
                </c:pt>
                <c:pt idx="23">
                  <c:v>10/11/2006</c:v>
                </c:pt>
                <c:pt idx="24">
                  <c:v>10/09/2006</c:v>
                </c:pt>
                <c:pt idx="25">
                  <c:v>29/12/2005</c:v>
                </c:pt>
                <c:pt idx="26">
                  <c:v>2/12/2005</c:v>
                </c:pt>
                <c:pt idx="27">
                  <c:v>23/11/2005</c:v>
                </c:pt>
                <c:pt idx="28">
                  <c:v>28/09/2005</c:v>
                </c:pt>
                <c:pt idx="29">
                  <c:v>12/05/2005</c:v>
                </c:pt>
                <c:pt idx="30">
                  <c:v>16/11/2004</c:v>
                </c:pt>
                <c:pt idx="31">
                  <c:v>11/11/2002</c:v>
                </c:pt>
                <c:pt idx="32">
                  <c:v>19/09/2001</c:v>
                </c:pt>
                <c:pt idx="33">
                  <c:v>4/09/2000</c:v>
                </c:pt>
                <c:pt idx="34">
                  <c:v>16/09/1999</c:v>
                </c:pt>
                <c:pt idx="35">
                  <c:v>15/04/1999</c:v>
                </c:pt>
              </c:strCache>
            </c:strRef>
          </c:cat>
          <c:val>
            <c:numLit>
              <c:formatCode>General</c:formatCode>
              <c:ptCount val="36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  <c:pt idx="24">
                <c:v>4</c:v>
              </c:pt>
              <c:pt idx="25">
                <c:v>4</c:v>
              </c:pt>
              <c:pt idx="26">
                <c:v>4</c:v>
              </c:pt>
              <c:pt idx="27">
                <c:v>4</c:v>
              </c:pt>
              <c:pt idx="28">
                <c:v>4</c:v>
              </c:pt>
              <c:pt idx="29">
                <c:v>4</c:v>
              </c:pt>
              <c:pt idx="30">
                <c:v>4</c:v>
              </c:pt>
              <c:pt idx="31">
                <c:v>4</c:v>
              </c:pt>
              <c:pt idx="32">
                <c:v>4</c:v>
              </c:pt>
              <c:pt idx="33">
                <c:v>4</c:v>
              </c:pt>
              <c:pt idx="34">
                <c:v>4</c:v>
              </c:pt>
              <c:pt idx="35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6A2-4E5C-A045-F81CA6685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4682184"/>
        <c:axId val="894683496"/>
      </c:lineChart>
      <c:catAx>
        <c:axId val="89468218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94683496"/>
        <c:crosses val="autoZero"/>
        <c:auto val="0"/>
        <c:lblAlgn val="ctr"/>
        <c:lblOffset val="100"/>
        <c:noMultiLvlLbl val="0"/>
      </c:catAx>
      <c:valAx>
        <c:axId val="89468349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94682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TRAFO!$AC$225:$AC$247</c:f>
              <c:numCache>
                <c:formatCode>General</c:formatCode>
                <c:ptCount val="23"/>
                <c:pt idx="0">
                  <c:v>59</c:v>
                </c:pt>
                <c:pt idx="1">
                  <c:v>53.1</c:v>
                </c:pt>
                <c:pt idx="2">
                  <c:v>38</c:v>
                </c:pt>
                <c:pt idx="3">
                  <c:v>41.9</c:v>
                </c:pt>
                <c:pt idx="4">
                  <c:v>55.7</c:v>
                </c:pt>
                <c:pt idx="5">
                  <c:v>68</c:v>
                </c:pt>
                <c:pt idx="6">
                  <c:v>60</c:v>
                </c:pt>
                <c:pt idx="7">
                  <c:v>65</c:v>
                </c:pt>
                <c:pt idx="8">
                  <c:v>71</c:v>
                </c:pt>
                <c:pt idx="11">
                  <c:v>59.8</c:v>
                </c:pt>
                <c:pt idx="12">
                  <c:v>60.1</c:v>
                </c:pt>
                <c:pt idx="13">
                  <c:v>44</c:v>
                </c:pt>
                <c:pt idx="14">
                  <c:v>60</c:v>
                </c:pt>
                <c:pt idx="15">
                  <c:v>50</c:v>
                </c:pt>
                <c:pt idx="16">
                  <c:v>28</c:v>
                </c:pt>
                <c:pt idx="17">
                  <c:v>62</c:v>
                </c:pt>
                <c:pt idx="18">
                  <c:v>46</c:v>
                </c:pt>
                <c:pt idx="19">
                  <c:v>30</c:v>
                </c:pt>
                <c:pt idx="20">
                  <c:v>54</c:v>
                </c:pt>
                <c:pt idx="21">
                  <c:v>57</c:v>
                </c:pt>
                <c:pt idx="22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15-4233-858D-8CC13D74D51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15-4233-858D-8CC13D74D51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  <c:pt idx="20">
                <c:v>35</c:v>
              </c:pt>
              <c:pt idx="21">
                <c:v>35</c:v>
              </c:pt>
              <c:pt idx="22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F15-4233-858D-8CC13D74D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1159704"/>
        <c:axId val="1081155440"/>
      </c:lineChart>
      <c:catAx>
        <c:axId val="10811597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1155440"/>
        <c:crosses val="autoZero"/>
        <c:auto val="0"/>
        <c:lblAlgn val="ctr"/>
        <c:lblOffset val="100"/>
        <c:noMultiLvlLbl val="0"/>
      </c:catAx>
      <c:valAx>
        <c:axId val="108115544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81159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TRAFO!$AD$225:$AD$247</c:f>
              <c:numCache>
                <c:formatCode>General</c:formatCode>
                <c:ptCount val="23"/>
                <c:pt idx="0">
                  <c:v>6</c:v>
                </c:pt>
                <c:pt idx="1">
                  <c:v>7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E9-4FC9-8AF4-570B6923B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1160360"/>
        <c:axId val="1081160688"/>
      </c:lineChart>
      <c:catAx>
        <c:axId val="108116036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1160688"/>
        <c:crosses val="autoZero"/>
        <c:auto val="0"/>
        <c:lblAlgn val="ctr"/>
        <c:lblOffset val="100"/>
        <c:noMultiLvlLbl val="0"/>
      </c:catAx>
      <c:valAx>
        <c:axId val="108116068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81160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TRAFO!$AJ$225:$AJ$247</c:f>
              <c:numCache>
                <c:formatCode>0.000</c:formatCode>
                <c:ptCount val="23"/>
                <c:pt idx="0">
                  <c:v>3.3563715212951228</c:v>
                </c:pt>
                <c:pt idx="1">
                  <c:v>4.7751101963059037</c:v>
                </c:pt>
                <c:pt idx="2">
                  <c:v>7.65498969336433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F4-4FAF-BD7B-7EFCD920373C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F4-4FAF-BD7B-7EFCD920373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20</c:v>
              </c:pt>
              <c:pt idx="22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1F4-4FAF-BD7B-7EFCD9203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1164952"/>
        <c:axId val="1081164624"/>
      </c:lineChart>
      <c:catAx>
        <c:axId val="108116495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1164624"/>
        <c:crosses val="autoZero"/>
        <c:auto val="0"/>
        <c:lblAlgn val="ctr"/>
        <c:lblOffset val="100"/>
        <c:noMultiLvlLbl val="0"/>
      </c:catAx>
      <c:valAx>
        <c:axId val="108116462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81164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TRAFO!$AE$225:$AE$247</c:f>
              <c:numCache>
                <c:formatCode>General</c:formatCode>
                <c:ptCount val="23"/>
                <c:pt idx="0">
                  <c:v>35.1</c:v>
                </c:pt>
                <c:pt idx="1">
                  <c:v>35.799999999999997</c:v>
                </c:pt>
                <c:pt idx="2">
                  <c:v>34</c:v>
                </c:pt>
                <c:pt idx="3">
                  <c:v>36.5</c:v>
                </c:pt>
                <c:pt idx="4">
                  <c:v>33.6</c:v>
                </c:pt>
                <c:pt idx="5">
                  <c:v>36</c:v>
                </c:pt>
                <c:pt idx="6">
                  <c:v>35.9</c:v>
                </c:pt>
                <c:pt idx="8">
                  <c:v>37.6</c:v>
                </c:pt>
                <c:pt idx="9">
                  <c:v>37</c:v>
                </c:pt>
                <c:pt idx="10">
                  <c:v>37</c:v>
                </c:pt>
                <c:pt idx="11">
                  <c:v>33.4</c:v>
                </c:pt>
                <c:pt idx="12">
                  <c:v>36</c:v>
                </c:pt>
                <c:pt idx="13">
                  <c:v>35</c:v>
                </c:pt>
                <c:pt idx="14">
                  <c:v>39</c:v>
                </c:pt>
                <c:pt idx="15">
                  <c:v>39</c:v>
                </c:pt>
                <c:pt idx="16">
                  <c:v>38.6</c:v>
                </c:pt>
                <c:pt idx="18">
                  <c:v>34.9</c:v>
                </c:pt>
                <c:pt idx="19">
                  <c:v>45.4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4-4667-BCFD-344D496BFC0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EF4-4667-BCFD-344D496BFC0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EF4-4667-BCFD-344D496BF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908128"/>
        <c:axId val="1080901896"/>
      </c:lineChart>
      <c:catAx>
        <c:axId val="108090812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0901896"/>
        <c:crosses val="autoZero"/>
        <c:auto val="0"/>
        <c:lblAlgn val="ctr"/>
        <c:lblOffset val="100"/>
        <c:noMultiLvlLbl val="0"/>
      </c:catAx>
      <c:valAx>
        <c:axId val="108090189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80908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TRAFO!$AF$225:$AF$247</c:f>
              <c:numCache>
                <c:formatCode>0.00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8">
                  <c:v>3.0000000000000001E-3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7A0-48DF-BC95-1B9CB58A9D2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7A0-48DF-BC95-1B9CB58A9D2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7A0-48DF-BC95-1B9CB58A9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902552"/>
        <c:axId val="1080904520"/>
      </c:lineChart>
      <c:catAx>
        <c:axId val="108090255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0904520"/>
        <c:crosses val="autoZero"/>
        <c:auto val="0"/>
        <c:lblAlgn val="ctr"/>
        <c:lblOffset val="100"/>
        <c:noMultiLvlLbl val="0"/>
      </c:catAx>
      <c:valAx>
        <c:axId val="1080904520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1080902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TRAFO!$AG$225:$AG$247</c:f>
              <c:numCache>
                <c:formatCode>General</c:formatCode>
                <c:ptCount val="23"/>
                <c:pt idx="0">
                  <c:v>0.1</c:v>
                </c:pt>
                <c:pt idx="1">
                  <c:v>1</c:v>
                </c:pt>
                <c:pt idx="2">
                  <c:v>1.5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8">
                  <c:v>2</c:v>
                </c:pt>
                <c:pt idx="9">
                  <c:v>0.5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1</c:v>
                </c:pt>
                <c:pt idx="14">
                  <c:v>0.5</c:v>
                </c:pt>
                <c:pt idx="15">
                  <c:v>1</c:v>
                </c:pt>
                <c:pt idx="16">
                  <c:v>0.5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DD5-432F-8AE0-C75BDB390BCE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D5-432F-8AE0-C75BDB390BC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D5-432F-8AE0-C75BDB390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905176"/>
        <c:axId val="1080907144"/>
      </c:lineChart>
      <c:catAx>
        <c:axId val="108090517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0907144"/>
        <c:crosses val="autoZero"/>
        <c:auto val="0"/>
        <c:lblAlgn val="ctr"/>
        <c:lblOffset val="100"/>
        <c:noMultiLvlLbl val="0"/>
      </c:catAx>
      <c:valAx>
        <c:axId val="108090714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80905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TRAFO!$AH$225:$AH$247</c:f>
              <c:numCache>
                <c:formatCode>0.000</c:formatCode>
                <c:ptCount val="23"/>
                <c:pt idx="0">
                  <c:v>3.5999999999999997E-2</c:v>
                </c:pt>
                <c:pt idx="1">
                  <c:v>2.4E-2</c:v>
                </c:pt>
                <c:pt idx="2">
                  <c:v>3.2000000000000001E-2</c:v>
                </c:pt>
                <c:pt idx="3">
                  <c:v>1.9E-2</c:v>
                </c:pt>
                <c:pt idx="4">
                  <c:v>1.9E-2</c:v>
                </c:pt>
                <c:pt idx="8">
                  <c:v>0.02</c:v>
                </c:pt>
                <c:pt idx="9">
                  <c:v>2.7E-2</c:v>
                </c:pt>
                <c:pt idx="10">
                  <c:v>2.7E-2</c:v>
                </c:pt>
                <c:pt idx="11">
                  <c:v>2.5999999999999999E-2</c:v>
                </c:pt>
                <c:pt idx="12">
                  <c:v>1.7999999999999999E-2</c:v>
                </c:pt>
                <c:pt idx="13">
                  <c:v>0.01</c:v>
                </c:pt>
                <c:pt idx="14">
                  <c:v>7.0000000000000001E-3</c:v>
                </c:pt>
                <c:pt idx="15">
                  <c:v>2.3E-2</c:v>
                </c:pt>
                <c:pt idx="16">
                  <c:v>2.3E-2</c:v>
                </c:pt>
                <c:pt idx="18">
                  <c:v>1.0999999999999999E-2</c:v>
                </c:pt>
                <c:pt idx="19">
                  <c:v>2.9000000000000001E-2</c:v>
                </c:pt>
                <c:pt idx="20">
                  <c:v>1.9E-2</c:v>
                </c:pt>
                <c:pt idx="21">
                  <c:v>3.5000000000000003E-2</c:v>
                </c:pt>
                <c:pt idx="22">
                  <c:v>1.0999999999999999E-2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C0-4E28-BB0F-382733F61EF4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8C0-4E28-BB0F-382733F61EF4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8C0-4E28-BB0F-382733F61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915016"/>
        <c:axId val="1080915672"/>
      </c:lineChart>
      <c:catAx>
        <c:axId val="108091501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0915672"/>
        <c:crosses val="autoZero"/>
        <c:auto val="0"/>
        <c:lblAlgn val="ctr"/>
        <c:lblOffset val="100"/>
        <c:noMultiLvlLbl val="0"/>
      </c:catAx>
      <c:valAx>
        <c:axId val="1080915672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1080915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Ref>
              <c:f>TRAFO!$AI$225:$AI$247</c:f>
              <c:numCache>
                <c:formatCode>0.000</c:formatCode>
                <c:ptCount val="23"/>
                <c:pt idx="0">
                  <c:v>1.153</c:v>
                </c:pt>
                <c:pt idx="1">
                  <c:v>0.62</c:v>
                </c:pt>
                <c:pt idx="2">
                  <c:v>1.298</c:v>
                </c:pt>
                <c:pt idx="3">
                  <c:v>0.63</c:v>
                </c:pt>
                <c:pt idx="4">
                  <c:v>1.08</c:v>
                </c:pt>
                <c:pt idx="5">
                  <c:v>0.62</c:v>
                </c:pt>
                <c:pt idx="6">
                  <c:v>1.3</c:v>
                </c:pt>
                <c:pt idx="8">
                  <c:v>1.1000000000000001</c:v>
                </c:pt>
                <c:pt idx="9">
                  <c:v>0.69699999999999995</c:v>
                </c:pt>
                <c:pt idx="11">
                  <c:v>0.84</c:v>
                </c:pt>
                <c:pt idx="12">
                  <c:v>0.501</c:v>
                </c:pt>
                <c:pt idx="13">
                  <c:v>0.40300000000000002</c:v>
                </c:pt>
                <c:pt idx="14">
                  <c:v>0.24299999999999999</c:v>
                </c:pt>
                <c:pt idx="15">
                  <c:v>0.70499999999999996</c:v>
                </c:pt>
                <c:pt idx="16">
                  <c:v>1.1200000000000001</c:v>
                </c:pt>
                <c:pt idx="18">
                  <c:v>0.59799999999999998</c:v>
                </c:pt>
                <c:pt idx="19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4D-4B31-B0BD-F73A809DA067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E4D-4B31-B0BD-F73A809DA06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TRAFO!$W$225:$W$247</c:f>
              <c:strCache>
                <c:ptCount val="23"/>
                <c:pt idx="0">
                  <c:v>29/08/2023</c:v>
                </c:pt>
                <c:pt idx="1">
                  <c:v>28/04/2022</c:v>
                </c:pt>
                <c:pt idx="2">
                  <c:v>9/09/2021</c:v>
                </c:pt>
                <c:pt idx="3">
                  <c:v>24/04/2019</c:v>
                </c:pt>
                <c:pt idx="4">
                  <c:v>3/08/2018</c:v>
                </c:pt>
                <c:pt idx="5">
                  <c:v>18/05/2018</c:v>
                </c:pt>
                <c:pt idx="6">
                  <c:v>11/05/2018</c:v>
                </c:pt>
                <c:pt idx="7">
                  <c:v>30/11/2017</c:v>
                </c:pt>
                <c:pt idx="8">
                  <c:v>5/07/2017</c:v>
                </c:pt>
                <c:pt idx="9">
                  <c:v>14/01/2016</c:v>
                </c:pt>
                <c:pt idx="10">
                  <c:v>15/12/2014</c:v>
                </c:pt>
                <c:pt idx="11">
                  <c:v>30/12/2013</c:v>
                </c:pt>
                <c:pt idx="12">
                  <c:v>13/03/2013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19/05/2010</c:v>
                </c:pt>
                <c:pt idx="16">
                  <c:v>30/09/2008</c:v>
                </c:pt>
                <c:pt idx="17">
                  <c:v>28/12/2006</c:v>
                </c:pt>
                <c:pt idx="18">
                  <c:v>28/11/2006</c:v>
                </c:pt>
                <c:pt idx="19">
                  <c:v>4/11/2005</c:v>
                </c:pt>
                <c:pt idx="20">
                  <c:v>23/09/2005</c:v>
                </c:pt>
                <c:pt idx="21">
                  <c:v>21/09/2005</c:v>
                </c:pt>
                <c:pt idx="22">
                  <c:v>19/09/2005</c:v>
                </c:pt>
              </c:strCache>
            </c:strRef>
          </c:cat>
          <c:val>
            <c:numLit>
              <c:formatCode>General</c:formatCode>
              <c:ptCount val="23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E4D-4B31-B0BD-F73A809DA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912392"/>
        <c:axId val="1080916000"/>
      </c:lineChart>
      <c:catAx>
        <c:axId val="10809123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80916000"/>
        <c:crosses val="autoZero"/>
        <c:auto val="0"/>
        <c:lblAlgn val="ctr"/>
        <c:lblOffset val="100"/>
        <c:noMultiLvlLbl val="0"/>
      </c:catAx>
      <c:valAx>
        <c:axId val="10809160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80912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TRAFO!$AC$248:$AC$267</c:f>
              <c:numCache>
                <c:formatCode>General</c:formatCode>
                <c:ptCount val="20"/>
                <c:pt idx="0">
                  <c:v>75</c:v>
                </c:pt>
                <c:pt idx="1">
                  <c:v>72.2</c:v>
                </c:pt>
                <c:pt idx="2">
                  <c:v>34</c:v>
                </c:pt>
                <c:pt idx="3">
                  <c:v>47</c:v>
                </c:pt>
                <c:pt idx="4">
                  <c:v>39</c:v>
                </c:pt>
                <c:pt idx="5">
                  <c:v>38.700000000000003</c:v>
                </c:pt>
                <c:pt idx="7">
                  <c:v>54</c:v>
                </c:pt>
                <c:pt idx="8">
                  <c:v>63.3</c:v>
                </c:pt>
                <c:pt idx="9">
                  <c:v>51.3</c:v>
                </c:pt>
                <c:pt idx="10">
                  <c:v>63.8</c:v>
                </c:pt>
                <c:pt idx="11">
                  <c:v>74</c:v>
                </c:pt>
                <c:pt idx="12">
                  <c:v>66</c:v>
                </c:pt>
                <c:pt idx="13">
                  <c:v>54</c:v>
                </c:pt>
                <c:pt idx="14">
                  <c:v>41</c:v>
                </c:pt>
                <c:pt idx="15">
                  <c:v>65</c:v>
                </c:pt>
                <c:pt idx="16">
                  <c:v>62</c:v>
                </c:pt>
                <c:pt idx="17">
                  <c:v>45</c:v>
                </c:pt>
                <c:pt idx="18">
                  <c:v>64</c:v>
                </c:pt>
                <c:pt idx="19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C4-440D-AFEB-8BAE4FF3037D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DC4-440D-AFEB-8BAE4FF3037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DC4-440D-AFEB-8BAE4FF30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29408"/>
        <c:axId val="1098844168"/>
      </c:lineChart>
      <c:catAx>
        <c:axId val="109882940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44168"/>
        <c:crosses val="autoZero"/>
        <c:auto val="0"/>
        <c:lblAlgn val="ctr"/>
        <c:lblOffset val="100"/>
        <c:noMultiLvlLbl val="0"/>
      </c:catAx>
      <c:valAx>
        <c:axId val="109884416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988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TRAFO!$AD$248:$AD$267</c:f>
              <c:numCache>
                <c:formatCode>General</c:formatCode>
                <c:ptCount val="20"/>
                <c:pt idx="0">
                  <c:v>7</c:v>
                </c:pt>
                <c:pt idx="1">
                  <c:v>8</c:v>
                </c:pt>
                <c:pt idx="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610-4844-95C5-8AFF4CEE9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36624"/>
        <c:axId val="1098838592"/>
      </c:lineChart>
      <c:catAx>
        <c:axId val="109883662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38592"/>
        <c:crosses val="autoZero"/>
        <c:auto val="0"/>
        <c:lblAlgn val="ctr"/>
        <c:lblOffset val="100"/>
        <c:noMultiLvlLbl val="0"/>
      </c:catAx>
      <c:valAx>
        <c:axId val="109883859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988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TRAFO!$AJ$248:$AJ$267</c:f>
              <c:numCache>
                <c:formatCode>0.000</c:formatCode>
                <c:ptCount val="20"/>
                <c:pt idx="0">
                  <c:v>2.8365832574184227</c:v>
                </c:pt>
                <c:pt idx="1">
                  <c:v>3.152880268314965</c:v>
                </c:pt>
                <c:pt idx="2">
                  <c:v>6.8124673453206128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24-4BB0-945E-6958604F4446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D24-4BB0-945E-6958604F444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D24-4BB0-945E-6958604F4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43840"/>
        <c:axId val="1098842200"/>
      </c:lineChart>
      <c:catAx>
        <c:axId val="10988438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42200"/>
        <c:crosses val="autoZero"/>
        <c:auto val="0"/>
        <c:lblAlgn val="ctr"/>
        <c:lblOffset val="100"/>
        <c:noMultiLvlLbl val="0"/>
      </c:catAx>
      <c:valAx>
        <c:axId val="10988422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98843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TRAFO!$AE$248:$AE$267</c:f>
              <c:numCache>
                <c:formatCode>General</c:formatCode>
                <c:ptCount val="20"/>
                <c:pt idx="0">
                  <c:v>39.799999999999997</c:v>
                </c:pt>
                <c:pt idx="1">
                  <c:v>40.1</c:v>
                </c:pt>
                <c:pt idx="2">
                  <c:v>40</c:v>
                </c:pt>
                <c:pt idx="3">
                  <c:v>41.7</c:v>
                </c:pt>
                <c:pt idx="4">
                  <c:v>41.1</c:v>
                </c:pt>
                <c:pt idx="5">
                  <c:v>34.700000000000003</c:v>
                </c:pt>
                <c:pt idx="6">
                  <c:v>40.4</c:v>
                </c:pt>
                <c:pt idx="7">
                  <c:v>40</c:v>
                </c:pt>
                <c:pt idx="8">
                  <c:v>42</c:v>
                </c:pt>
                <c:pt idx="9">
                  <c:v>42.5</c:v>
                </c:pt>
                <c:pt idx="10">
                  <c:v>36</c:v>
                </c:pt>
                <c:pt idx="11">
                  <c:v>36.700000000000003</c:v>
                </c:pt>
                <c:pt idx="12">
                  <c:v>37</c:v>
                </c:pt>
                <c:pt idx="13">
                  <c:v>40</c:v>
                </c:pt>
                <c:pt idx="14">
                  <c:v>44</c:v>
                </c:pt>
                <c:pt idx="15">
                  <c:v>41</c:v>
                </c:pt>
                <c:pt idx="16">
                  <c:v>43</c:v>
                </c:pt>
                <c:pt idx="17">
                  <c:v>48.2</c:v>
                </c:pt>
                <c:pt idx="19">
                  <c:v>34.9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C49-45BC-9B9C-F9617B19BD7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49-45BC-9B9C-F9617B19BD7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C49-45BC-9B9C-F9617B19B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49744"/>
        <c:axId val="1098854664"/>
      </c:lineChart>
      <c:catAx>
        <c:axId val="109884974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54664"/>
        <c:crosses val="autoZero"/>
        <c:auto val="0"/>
        <c:lblAlgn val="ctr"/>
        <c:lblOffset val="100"/>
        <c:noMultiLvlLbl val="0"/>
      </c:catAx>
      <c:valAx>
        <c:axId val="109885466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98849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TRAFO!$AF$248:$AF$267</c:f>
              <c:numCache>
                <c:formatCode>0.00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9">
                  <c:v>3.0000000000000001E-3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C1-4468-9D45-A63E36251F8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DC1-4468-9D45-A63E36251F8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DC1-4468-9D45-A63E36251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52040"/>
        <c:axId val="1098847120"/>
      </c:lineChart>
      <c:catAx>
        <c:axId val="10988520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47120"/>
        <c:crosses val="autoZero"/>
        <c:auto val="0"/>
        <c:lblAlgn val="ctr"/>
        <c:lblOffset val="100"/>
        <c:noMultiLvlLbl val="0"/>
      </c:catAx>
      <c:valAx>
        <c:axId val="1098847120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1098852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TRAFO!$AG$248:$AG$267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9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0D-45FE-83E2-5BEA5219B521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C0D-45FE-83E2-5BEA5219B52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C0D-45FE-83E2-5BEA5219B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66800"/>
        <c:axId val="1098860568"/>
      </c:lineChart>
      <c:catAx>
        <c:axId val="109886680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60568"/>
        <c:crosses val="autoZero"/>
        <c:auto val="0"/>
        <c:lblAlgn val="ctr"/>
        <c:lblOffset val="100"/>
        <c:noMultiLvlLbl val="0"/>
      </c:catAx>
      <c:valAx>
        <c:axId val="109886056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98866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TRAFO!$AH$248:$AH$267</c:f>
              <c:numCache>
                <c:formatCode>0.000</c:formatCode>
                <c:ptCount val="20"/>
                <c:pt idx="0">
                  <c:v>2E-3</c:v>
                </c:pt>
                <c:pt idx="1">
                  <c:v>7.0000000000000001E-3</c:v>
                </c:pt>
                <c:pt idx="2">
                  <c:v>5.0000000000000001E-3</c:v>
                </c:pt>
                <c:pt idx="3">
                  <c:v>4.0000000000000001E-3</c:v>
                </c:pt>
                <c:pt idx="4">
                  <c:v>6.0000000000000001E-3</c:v>
                </c:pt>
                <c:pt idx="5">
                  <c:v>6.0000000000000001E-3</c:v>
                </c:pt>
                <c:pt idx="6">
                  <c:v>0.04</c:v>
                </c:pt>
                <c:pt idx="7">
                  <c:v>8.9999999999999993E-3</c:v>
                </c:pt>
                <c:pt idx="8">
                  <c:v>1.4E-2</c:v>
                </c:pt>
                <c:pt idx="10">
                  <c:v>1.2999999999999999E-2</c:v>
                </c:pt>
                <c:pt idx="11">
                  <c:v>1.0999999999999999E-2</c:v>
                </c:pt>
                <c:pt idx="12">
                  <c:v>8.9999999999999993E-3</c:v>
                </c:pt>
                <c:pt idx="13">
                  <c:v>6.0000000000000001E-3</c:v>
                </c:pt>
                <c:pt idx="14">
                  <c:v>3.0000000000000001E-3</c:v>
                </c:pt>
                <c:pt idx="15">
                  <c:v>8.9999999999999993E-3</c:v>
                </c:pt>
                <c:pt idx="16">
                  <c:v>7.0000000000000001E-3</c:v>
                </c:pt>
                <c:pt idx="17">
                  <c:v>5.3999999999999999E-2</c:v>
                </c:pt>
                <c:pt idx="19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37E-4329-BB23-DD2855A58DE2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37E-4329-BB23-DD2855A58DE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37E-4329-BB23-DD2855A58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60240"/>
        <c:axId val="1098858600"/>
      </c:lineChart>
      <c:catAx>
        <c:axId val="109886024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58600"/>
        <c:crosses val="autoZero"/>
        <c:auto val="0"/>
        <c:lblAlgn val="ctr"/>
        <c:lblOffset val="100"/>
        <c:noMultiLvlLbl val="0"/>
      </c:catAx>
      <c:valAx>
        <c:axId val="1098858600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1098860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Ref>
              <c:f>TRAFO!$AI$248:$AI$267</c:f>
              <c:numCache>
                <c:formatCode>0.000</c:formatCode>
                <c:ptCount val="20"/>
                <c:pt idx="0">
                  <c:v>0.129</c:v>
                </c:pt>
                <c:pt idx="1">
                  <c:v>0.16</c:v>
                </c:pt>
                <c:pt idx="2">
                  <c:v>0.40699999999999997</c:v>
                </c:pt>
                <c:pt idx="3">
                  <c:v>0.12</c:v>
                </c:pt>
                <c:pt idx="4">
                  <c:v>0.1</c:v>
                </c:pt>
                <c:pt idx="5">
                  <c:v>0.21</c:v>
                </c:pt>
                <c:pt idx="6">
                  <c:v>0.3</c:v>
                </c:pt>
                <c:pt idx="7">
                  <c:v>0.106</c:v>
                </c:pt>
                <c:pt idx="9">
                  <c:v>4.3E-3</c:v>
                </c:pt>
                <c:pt idx="10">
                  <c:v>0.24</c:v>
                </c:pt>
                <c:pt idx="11">
                  <c:v>0.16</c:v>
                </c:pt>
                <c:pt idx="12">
                  <c:v>0.129</c:v>
                </c:pt>
                <c:pt idx="13">
                  <c:v>0.126</c:v>
                </c:pt>
                <c:pt idx="14">
                  <c:v>7.6999999999999999E-2</c:v>
                </c:pt>
                <c:pt idx="15">
                  <c:v>0.42</c:v>
                </c:pt>
                <c:pt idx="16">
                  <c:v>0.30199999999999999</c:v>
                </c:pt>
                <c:pt idx="17">
                  <c:v>2.57</c:v>
                </c:pt>
                <c:pt idx="19">
                  <c:v>0.111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DC-4BF8-A70B-9CC1E4B5CC8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CDC-4BF8-A70B-9CC1E4B5CC8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TRAFO!$W$248:$W$267</c:f>
              <c:strCache>
                <c:ptCount val="20"/>
                <c:pt idx="0">
                  <c:v>31/07/2023</c:v>
                </c:pt>
                <c:pt idx="1">
                  <c:v>07/04/2022</c:v>
                </c:pt>
                <c:pt idx="2">
                  <c:v>4/07/2021</c:v>
                </c:pt>
                <c:pt idx="3">
                  <c:v>14/06/2020</c:v>
                </c:pt>
                <c:pt idx="4">
                  <c:v>17/04/2019</c:v>
                </c:pt>
                <c:pt idx="5">
                  <c:v>31/07/2018</c:v>
                </c:pt>
                <c:pt idx="6">
                  <c:v>3/07/2017</c:v>
                </c:pt>
                <c:pt idx="7">
                  <c:v>12/01/2016</c:v>
                </c:pt>
                <c:pt idx="8">
                  <c:v>11/12/2014</c:v>
                </c:pt>
                <c:pt idx="9">
                  <c:v>7/10/2014</c:v>
                </c:pt>
                <c:pt idx="10">
                  <c:v>19/02/2014</c:v>
                </c:pt>
                <c:pt idx="11">
                  <c:v>18/12/2013</c:v>
                </c:pt>
                <c:pt idx="12">
                  <c:v>12/03/2013</c:v>
                </c:pt>
                <c:pt idx="13">
                  <c:v>25/01/2012</c:v>
                </c:pt>
                <c:pt idx="14">
                  <c:v>19/04/2011</c:v>
                </c:pt>
                <c:pt idx="15">
                  <c:v>18/05/2010</c:v>
                </c:pt>
                <c:pt idx="16">
                  <c:v>16/10/2009</c:v>
                </c:pt>
                <c:pt idx="17">
                  <c:v>20/08/2008</c:v>
                </c:pt>
                <c:pt idx="18">
                  <c:v>14/08/2007</c:v>
                </c:pt>
                <c:pt idx="19">
                  <c:v>9/07/2007</c:v>
                </c:pt>
              </c:strCache>
            </c:strRef>
          </c:cat>
          <c:val>
            <c:numLit>
              <c:formatCode>General</c:formatCode>
              <c:ptCount val="20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CDC-4BF8-A70B-9CC1E4B5C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863848"/>
        <c:axId val="1098865488"/>
      </c:lineChart>
      <c:catAx>
        <c:axId val="109886384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098865488"/>
        <c:crosses val="autoZero"/>
        <c:auto val="0"/>
        <c:lblAlgn val="ctr"/>
        <c:lblOffset val="100"/>
        <c:noMultiLvlLbl val="0"/>
      </c:catAx>
      <c:valAx>
        <c:axId val="109886548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1098863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TRAFO!$AC$268:$AC$286</c:f>
              <c:numCache>
                <c:formatCode>General</c:formatCode>
                <c:ptCount val="19"/>
                <c:pt idx="0">
                  <c:v>72</c:v>
                </c:pt>
                <c:pt idx="1">
                  <c:v>71.900000000000006</c:v>
                </c:pt>
                <c:pt idx="2">
                  <c:v>35</c:v>
                </c:pt>
                <c:pt idx="3">
                  <c:v>39.700000000000003</c:v>
                </c:pt>
                <c:pt idx="5">
                  <c:v>57.5</c:v>
                </c:pt>
                <c:pt idx="6">
                  <c:v>57</c:v>
                </c:pt>
                <c:pt idx="7">
                  <c:v>56.1</c:v>
                </c:pt>
                <c:pt idx="8">
                  <c:v>43.5</c:v>
                </c:pt>
                <c:pt idx="9">
                  <c:v>73</c:v>
                </c:pt>
                <c:pt idx="10">
                  <c:v>69</c:v>
                </c:pt>
                <c:pt idx="11">
                  <c:v>41</c:v>
                </c:pt>
                <c:pt idx="12">
                  <c:v>31</c:v>
                </c:pt>
                <c:pt idx="13">
                  <c:v>53</c:v>
                </c:pt>
                <c:pt idx="14">
                  <c:v>70</c:v>
                </c:pt>
                <c:pt idx="15">
                  <c:v>59</c:v>
                </c:pt>
                <c:pt idx="16">
                  <c:v>50</c:v>
                </c:pt>
                <c:pt idx="17">
                  <c:v>55</c:v>
                </c:pt>
                <c:pt idx="18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AC-43F3-896C-B6A2CBE5A37E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AC-43F3-896C-B6A2CBE5A37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3AC-43F3-896C-B6A2CBE5A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28344"/>
        <c:axId val="887229984"/>
      </c:lineChart>
      <c:catAx>
        <c:axId val="88722834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87229984"/>
        <c:crosses val="autoZero"/>
        <c:auto val="0"/>
        <c:lblAlgn val="ctr"/>
        <c:lblOffset val="100"/>
        <c:noMultiLvlLbl val="0"/>
      </c:catAx>
      <c:valAx>
        <c:axId val="887229984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87228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TRAFO!$AD$268:$AD$286</c:f>
              <c:numCache>
                <c:formatCode>General</c:formatCode>
                <c:ptCount val="19"/>
                <c:pt idx="0">
                  <c:v>10</c:v>
                </c:pt>
                <c:pt idx="1">
                  <c:v>9</c:v>
                </c:pt>
                <c:pt idx="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78-4D59-A203-0177396FE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25392"/>
        <c:axId val="887228672"/>
      </c:lineChart>
      <c:catAx>
        <c:axId val="8872253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87228672"/>
        <c:crosses val="autoZero"/>
        <c:auto val="0"/>
        <c:lblAlgn val="ctr"/>
        <c:lblOffset val="100"/>
        <c:noMultiLvlLbl val="0"/>
      </c:catAx>
      <c:valAx>
        <c:axId val="88722867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8722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TRAFO!$AJ$268:$AJ$286</c:f>
              <c:numCache>
                <c:formatCode>0.000</c:formatCode>
                <c:ptCount val="19"/>
                <c:pt idx="0">
                  <c:v>0</c:v>
                </c:pt>
                <c:pt idx="1">
                  <c:v>3.9119755514306171</c:v>
                </c:pt>
                <c:pt idx="2">
                  <c:v>6.8410216325091726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A-44B4-9E70-43C3B862DD7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BA-44B4-9E70-43C3B862DD7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9BA-44B4-9E70-43C3B862D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30968"/>
        <c:axId val="887234248"/>
      </c:lineChart>
      <c:catAx>
        <c:axId val="88723096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87234248"/>
        <c:crosses val="autoZero"/>
        <c:auto val="0"/>
        <c:lblAlgn val="ctr"/>
        <c:lblOffset val="100"/>
        <c:noMultiLvlLbl val="0"/>
      </c:catAx>
      <c:valAx>
        <c:axId val="88723424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87230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TRAFO!$AE$268:$AE$286</c:f>
              <c:numCache>
                <c:formatCode>General</c:formatCode>
                <c:ptCount val="19"/>
                <c:pt idx="0">
                  <c:v>33.6</c:v>
                </c:pt>
                <c:pt idx="1">
                  <c:v>32.5</c:v>
                </c:pt>
                <c:pt idx="2">
                  <c:v>33</c:v>
                </c:pt>
                <c:pt idx="3">
                  <c:v>31.5</c:v>
                </c:pt>
                <c:pt idx="4">
                  <c:v>40.6</c:v>
                </c:pt>
                <c:pt idx="5">
                  <c:v>35.299999999999997</c:v>
                </c:pt>
                <c:pt idx="6">
                  <c:v>36.5</c:v>
                </c:pt>
                <c:pt idx="7">
                  <c:v>34</c:v>
                </c:pt>
                <c:pt idx="8">
                  <c:v>36</c:v>
                </c:pt>
                <c:pt idx="9">
                  <c:v>31.5</c:v>
                </c:pt>
                <c:pt idx="10">
                  <c:v>34</c:v>
                </c:pt>
                <c:pt idx="11">
                  <c:v>37</c:v>
                </c:pt>
                <c:pt idx="12">
                  <c:v>36</c:v>
                </c:pt>
                <c:pt idx="13">
                  <c:v>36</c:v>
                </c:pt>
                <c:pt idx="14">
                  <c:v>37</c:v>
                </c:pt>
                <c:pt idx="15">
                  <c:v>44.6</c:v>
                </c:pt>
                <c:pt idx="16">
                  <c:v>41.6</c:v>
                </c:pt>
                <c:pt idx="18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BC-4343-9D5A-13E025C25FB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BC-4343-9D5A-13E025C25FB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3BC-4343-9D5A-13E025C25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34576"/>
        <c:axId val="887236216"/>
      </c:lineChart>
      <c:catAx>
        <c:axId val="88723457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87236216"/>
        <c:crosses val="autoZero"/>
        <c:auto val="0"/>
        <c:lblAlgn val="ctr"/>
        <c:lblOffset val="100"/>
        <c:noMultiLvlLbl val="0"/>
      </c:catAx>
      <c:valAx>
        <c:axId val="88723621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87234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TRAFO!$AF$268:$AF$286</c:f>
              <c:numCache>
                <c:formatCode>0.00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8.0000000000000002E-3</c:v>
                </c:pt>
                <c:pt idx="17">
                  <c:v>0.01</c:v>
                </c:pt>
                <c:pt idx="18">
                  <c:v>3.0000000000000001E-3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87-4AC5-A45D-25D3AE3271F8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87-4AC5-A45D-25D3AE3271F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087-4AC5-A45D-25D3AE327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38512"/>
        <c:axId val="887231952"/>
      </c:lineChart>
      <c:catAx>
        <c:axId val="88723851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87231952"/>
        <c:crosses val="autoZero"/>
        <c:auto val="0"/>
        <c:lblAlgn val="ctr"/>
        <c:lblOffset val="100"/>
        <c:noMultiLvlLbl val="0"/>
      </c:catAx>
      <c:valAx>
        <c:axId val="887231952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887238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TRAFO!$AG$268:$AG$286</c:f>
              <c:numCache>
                <c:formatCode>General</c:formatCode>
                <c:ptCount val="19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1</c:v>
                </c:pt>
                <c:pt idx="15">
                  <c:v>0.5</c:v>
                </c:pt>
                <c:pt idx="16">
                  <c:v>0.5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C7-4142-BEA7-71C04C4EC088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C7-4142-BEA7-71C04C4EC08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1C7-4142-BEA7-71C04C4EC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51304"/>
        <c:axId val="887251632"/>
      </c:lineChart>
      <c:catAx>
        <c:axId val="8872513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87251632"/>
        <c:crosses val="autoZero"/>
        <c:auto val="0"/>
        <c:lblAlgn val="ctr"/>
        <c:lblOffset val="100"/>
        <c:noMultiLvlLbl val="0"/>
      </c:catAx>
      <c:valAx>
        <c:axId val="88725163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887251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TRAFO!$AH$268:$AH$286</c:f>
              <c:numCache>
                <c:formatCode>0.000</c:formatCode>
                <c:ptCount val="19"/>
                <c:pt idx="0">
                  <c:v>6.0000000000000001E-3</c:v>
                </c:pt>
                <c:pt idx="1">
                  <c:v>8.0000000000000002E-3</c:v>
                </c:pt>
                <c:pt idx="2">
                  <c:v>1.0999999999999999E-2</c:v>
                </c:pt>
                <c:pt idx="3">
                  <c:v>7.0000000000000001E-3</c:v>
                </c:pt>
                <c:pt idx="4">
                  <c:v>1.2E-2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1.0999999999999999E-2</c:v>
                </c:pt>
                <c:pt idx="8">
                  <c:v>1.7999999999999999E-2</c:v>
                </c:pt>
                <c:pt idx="9">
                  <c:v>1.2999999999999999E-2</c:v>
                </c:pt>
                <c:pt idx="10">
                  <c:v>0.01</c:v>
                </c:pt>
                <c:pt idx="11">
                  <c:v>0.01</c:v>
                </c:pt>
                <c:pt idx="12">
                  <c:v>5.0000000000000001E-3</c:v>
                </c:pt>
                <c:pt idx="13">
                  <c:v>0.01</c:v>
                </c:pt>
                <c:pt idx="14">
                  <c:v>1.4999999999999999E-2</c:v>
                </c:pt>
                <c:pt idx="15">
                  <c:v>0.01</c:v>
                </c:pt>
                <c:pt idx="17">
                  <c:v>1.7999999999999999E-2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AB-4105-B558-72FE6289E154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0AB-4105-B558-72FE6289E154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0AB-4105-B558-72FE6289E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11256"/>
        <c:axId val="523418800"/>
      </c:lineChart>
      <c:catAx>
        <c:axId val="5234112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523418800"/>
        <c:crosses val="autoZero"/>
        <c:auto val="0"/>
        <c:lblAlgn val="ctr"/>
        <c:lblOffset val="100"/>
        <c:noMultiLvlLbl val="0"/>
      </c:catAx>
      <c:valAx>
        <c:axId val="523418800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523411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Ref>
              <c:f>TRAFO!$AI$268:$AI$286</c:f>
              <c:numCache>
                <c:formatCode>0.000</c:formatCode>
                <c:ptCount val="19"/>
                <c:pt idx="0">
                  <c:v>0.30099999999999999</c:v>
                </c:pt>
                <c:pt idx="1">
                  <c:v>0.2</c:v>
                </c:pt>
                <c:pt idx="2">
                  <c:v>0.40699999999999997</c:v>
                </c:pt>
                <c:pt idx="3">
                  <c:v>0.25</c:v>
                </c:pt>
                <c:pt idx="4">
                  <c:v>0.43</c:v>
                </c:pt>
                <c:pt idx="5">
                  <c:v>0.24</c:v>
                </c:pt>
                <c:pt idx="6">
                  <c:v>0.3</c:v>
                </c:pt>
                <c:pt idx="7">
                  <c:v>0.38800000000000001</c:v>
                </c:pt>
                <c:pt idx="9">
                  <c:v>0.23</c:v>
                </c:pt>
                <c:pt idx="10">
                  <c:v>0.26</c:v>
                </c:pt>
                <c:pt idx="11">
                  <c:v>0.251</c:v>
                </c:pt>
                <c:pt idx="12">
                  <c:v>0.17100000000000001</c:v>
                </c:pt>
                <c:pt idx="13">
                  <c:v>0.28199999999999997</c:v>
                </c:pt>
                <c:pt idx="14">
                  <c:v>0.153</c:v>
                </c:pt>
                <c:pt idx="15">
                  <c:v>0.156</c:v>
                </c:pt>
                <c:pt idx="17">
                  <c:v>0.17799999999999999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FB-45E2-88D9-26BEFC214940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FB-45E2-88D9-26BEFC214940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TRAFO!$W$268:$W$286</c:f>
              <c:strCache>
                <c:ptCount val="19"/>
                <c:pt idx="0">
                  <c:v>17/10/2023</c:v>
                </c:pt>
                <c:pt idx="1">
                  <c:v>25/05/2022</c:v>
                </c:pt>
                <c:pt idx="2">
                  <c:v>16/07/2021</c:v>
                </c:pt>
                <c:pt idx="3">
                  <c:v>15/06/2020</c:v>
                </c:pt>
                <c:pt idx="4">
                  <c:v>29/04/2019</c:v>
                </c:pt>
                <c:pt idx="5">
                  <c:v>6/08/2018</c:v>
                </c:pt>
                <c:pt idx="6">
                  <c:v>11/07/2017</c:v>
                </c:pt>
                <c:pt idx="7">
                  <c:v>18/01/2016</c:v>
                </c:pt>
                <c:pt idx="8">
                  <c:v>17/12/2014</c:v>
                </c:pt>
                <c:pt idx="9">
                  <c:v>2/01/2014</c:v>
                </c:pt>
                <c:pt idx="10">
                  <c:v>12/03/2013</c:v>
                </c:pt>
                <c:pt idx="11">
                  <c:v>25/01/2012</c:v>
                </c:pt>
                <c:pt idx="12">
                  <c:v>19/04/2011</c:v>
                </c:pt>
                <c:pt idx="13">
                  <c:v>18/05/2010</c:v>
                </c:pt>
                <c:pt idx="14">
                  <c:v>16/10/2009</c:v>
                </c:pt>
                <c:pt idx="15">
                  <c:v>20/08/2008</c:v>
                </c:pt>
                <c:pt idx="16">
                  <c:v>22/01/2007</c:v>
                </c:pt>
                <c:pt idx="17">
                  <c:v>17/01/2007</c:v>
                </c:pt>
                <c:pt idx="18">
                  <c:v>15/01/2007</c:v>
                </c:pt>
              </c:strCache>
            </c:strRef>
          </c:cat>
          <c:val>
            <c:numLit>
              <c:formatCode>General</c:formatCode>
              <c:ptCount val="19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DFB-45E2-88D9-26BEFC21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10272"/>
        <c:axId val="523410600"/>
      </c:lineChart>
      <c:catAx>
        <c:axId val="52341027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523410600"/>
        <c:crosses val="autoZero"/>
        <c:auto val="0"/>
        <c:lblAlgn val="ctr"/>
        <c:lblOffset val="100"/>
        <c:noMultiLvlLbl val="0"/>
      </c:catAx>
      <c:valAx>
        <c:axId val="5234106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523410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Rigidez Dieléctrica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TRAFO!$AC$287:$AC$315</c:f>
              <c:numCache>
                <c:formatCode>General</c:formatCode>
                <c:ptCount val="29"/>
                <c:pt idx="0">
                  <c:v>67</c:v>
                </c:pt>
                <c:pt idx="1">
                  <c:v>66.8</c:v>
                </c:pt>
                <c:pt idx="2">
                  <c:v>26</c:v>
                </c:pt>
                <c:pt idx="3">
                  <c:v>55.6</c:v>
                </c:pt>
                <c:pt idx="4">
                  <c:v>32</c:v>
                </c:pt>
                <c:pt idx="5">
                  <c:v>64</c:v>
                </c:pt>
                <c:pt idx="6">
                  <c:v>44.5</c:v>
                </c:pt>
                <c:pt idx="7">
                  <c:v>59.7</c:v>
                </c:pt>
                <c:pt idx="8">
                  <c:v>43.4</c:v>
                </c:pt>
                <c:pt idx="9">
                  <c:v>70</c:v>
                </c:pt>
                <c:pt idx="10">
                  <c:v>75</c:v>
                </c:pt>
                <c:pt idx="11">
                  <c:v>64</c:v>
                </c:pt>
                <c:pt idx="12">
                  <c:v>59</c:v>
                </c:pt>
                <c:pt idx="13">
                  <c:v>43.7</c:v>
                </c:pt>
                <c:pt idx="17">
                  <c:v>62.5</c:v>
                </c:pt>
                <c:pt idx="18">
                  <c:v>49</c:v>
                </c:pt>
                <c:pt idx="19">
                  <c:v>50</c:v>
                </c:pt>
                <c:pt idx="21">
                  <c:v>58</c:v>
                </c:pt>
                <c:pt idx="22">
                  <c:v>69</c:v>
                </c:pt>
                <c:pt idx="23">
                  <c:v>62</c:v>
                </c:pt>
                <c:pt idx="24">
                  <c:v>71</c:v>
                </c:pt>
                <c:pt idx="26">
                  <c:v>62</c:v>
                </c:pt>
                <c:pt idx="27">
                  <c:v>62</c:v>
                </c:pt>
                <c:pt idx="28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BD0-459D-96B9-06EC98A2CFF7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BD0-459D-96B9-06EC98A2CFF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35</c:v>
              </c:pt>
              <c:pt idx="1">
                <c:v>35</c:v>
              </c:pt>
              <c:pt idx="2">
                <c:v>35</c:v>
              </c:pt>
              <c:pt idx="3">
                <c:v>35</c:v>
              </c:pt>
              <c:pt idx="4">
                <c:v>35</c:v>
              </c:pt>
              <c:pt idx="5">
                <c:v>35</c:v>
              </c:pt>
              <c:pt idx="6">
                <c:v>35</c:v>
              </c:pt>
              <c:pt idx="7">
                <c:v>35</c:v>
              </c:pt>
              <c:pt idx="8">
                <c:v>35</c:v>
              </c:pt>
              <c:pt idx="9">
                <c:v>35</c:v>
              </c:pt>
              <c:pt idx="10">
                <c:v>35</c:v>
              </c:pt>
              <c:pt idx="11">
                <c:v>35</c:v>
              </c:pt>
              <c:pt idx="12">
                <c:v>35</c:v>
              </c:pt>
              <c:pt idx="13">
                <c:v>35</c:v>
              </c:pt>
              <c:pt idx="14">
                <c:v>35</c:v>
              </c:pt>
              <c:pt idx="15">
                <c:v>35</c:v>
              </c:pt>
              <c:pt idx="16">
                <c:v>35</c:v>
              </c:pt>
              <c:pt idx="17">
                <c:v>35</c:v>
              </c:pt>
              <c:pt idx="18">
                <c:v>35</c:v>
              </c:pt>
              <c:pt idx="19">
                <c:v>35</c:v>
              </c:pt>
              <c:pt idx="20">
                <c:v>35</c:v>
              </c:pt>
              <c:pt idx="21">
                <c:v>35</c:v>
              </c:pt>
              <c:pt idx="22">
                <c:v>35</c:v>
              </c:pt>
              <c:pt idx="23">
                <c:v>35</c:v>
              </c:pt>
              <c:pt idx="24">
                <c:v>35</c:v>
              </c:pt>
              <c:pt idx="25">
                <c:v>35</c:v>
              </c:pt>
              <c:pt idx="26">
                <c:v>35</c:v>
              </c:pt>
              <c:pt idx="27">
                <c:v>35</c:v>
              </c:pt>
              <c:pt idx="28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BD0-459D-96B9-06EC98A2C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560232"/>
        <c:axId val="554554000"/>
      </c:lineChart>
      <c:catAx>
        <c:axId val="55456023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554554000"/>
        <c:crosses val="autoZero"/>
        <c:auto val="0"/>
        <c:lblAlgn val="ctr"/>
        <c:lblOffset val="100"/>
        <c:noMultiLvlLbl val="0"/>
      </c:catAx>
      <c:valAx>
        <c:axId val="55455400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554560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Contenido de Humedad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TRAFO!$AD$287:$AD$315</c:f>
              <c:numCache>
                <c:formatCode>General</c:formatCode>
                <c:ptCount val="29"/>
                <c:pt idx="0">
                  <c:v>13</c:v>
                </c:pt>
                <c:pt idx="1">
                  <c:v>8</c:v>
                </c:pt>
                <c:pt idx="2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B0-4F10-9E77-6D654950A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557280"/>
        <c:axId val="554557936"/>
      </c:lineChart>
      <c:catAx>
        <c:axId val="5545572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554557936"/>
        <c:crosses val="autoZero"/>
        <c:auto val="0"/>
        <c:lblAlgn val="ctr"/>
        <c:lblOffset val="100"/>
        <c:noMultiLvlLbl val="0"/>
      </c:catAx>
      <c:valAx>
        <c:axId val="55455793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554557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Saturación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TRAFO!$AJ$287:$AJ$315</c:f>
              <c:numCache>
                <c:formatCode>0.000</c:formatCode>
                <c:ptCount val="29"/>
                <c:pt idx="0">
                  <c:v>0</c:v>
                </c:pt>
                <c:pt idx="1">
                  <c:v>3.4528793409091691</c:v>
                </c:pt>
                <c:pt idx="2">
                  <c:v>10.396698131746659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12-4FA1-BA57-AC6486D563B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712-4FA1-BA57-AC6486D563B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</c:v>
              </c:pt>
              <c:pt idx="8">
                <c:v>20</c:v>
              </c:pt>
              <c:pt idx="9">
                <c:v>20</c:v>
              </c:pt>
              <c:pt idx="10">
                <c:v>20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20</c:v>
              </c:pt>
              <c:pt idx="16">
                <c:v>20</c:v>
              </c:pt>
              <c:pt idx="17">
                <c:v>20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20</c:v>
              </c:pt>
              <c:pt idx="22">
                <c:v>20</c:v>
              </c:pt>
              <c:pt idx="23">
                <c:v>20</c:v>
              </c:pt>
              <c:pt idx="24">
                <c:v>20</c:v>
              </c:pt>
              <c:pt idx="25">
                <c:v>20</c:v>
              </c:pt>
              <c:pt idx="26">
                <c:v>20</c:v>
              </c:pt>
              <c:pt idx="27">
                <c:v>20</c:v>
              </c:pt>
              <c:pt idx="28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712-4FA1-BA57-AC6486D5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561216"/>
        <c:axId val="554562528"/>
      </c:lineChart>
      <c:catAx>
        <c:axId val="55456121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554562528"/>
        <c:crosses val="autoZero"/>
        <c:auto val="0"/>
        <c:lblAlgn val="ctr"/>
        <c:lblOffset val="100"/>
        <c:noMultiLvlLbl val="0"/>
      </c:catAx>
      <c:valAx>
        <c:axId val="554562528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554561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Tensión Interfacial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TRAFO!$AE$287:$AE$315</c:f>
              <c:numCache>
                <c:formatCode>General</c:formatCode>
                <c:ptCount val="29"/>
                <c:pt idx="0">
                  <c:v>35.200000000000003</c:v>
                </c:pt>
                <c:pt idx="1">
                  <c:v>35</c:v>
                </c:pt>
                <c:pt idx="2">
                  <c:v>35</c:v>
                </c:pt>
                <c:pt idx="4">
                  <c:v>39.6</c:v>
                </c:pt>
                <c:pt idx="5">
                  <c:v>37.6</c:v>
                </c:pt>
                <c:pt idx="6">
                  <c:v>38.9</c:v>
                </c:pt>
                <c:pt idx="7">
                  <c:v>40.5</c:v>
                </c:pt>
                <c:pt idx="8">
                  <c:v>37</c:v>
                </c:pt>
                <c:pt idx="9">
                  <c:v>38</c:v>
                </c:pt>
                <c:pt idx="10">
                  <c:v>36</c:v>
                </c:pt>
                <c:pt idx="11">
                  <c:v>31.7</c:v>
                </c:pt>
                <c:pt idx="12">
                  <c:v>36</c:v>
                </c:pt>
                <c:pt idx="14">
                  <c:v>34</c:v>
                </c:pt>
                <c:pt idx="15">
                  <c:v>37</c:v>
                </c:pt>
                <c:pt idx="16">
                  <c:v>35</c:v>
                </c:pt>
                <c:pt idx="17">
                  <c:v>36</c:v>
                </c:pt>
                <c:pt idx="18">
                  <c:v>38.700000000000003</c:v>
                </c:pt>
                <c:pt idx="19">
                  <c:v>33.299999999999997</c:v>
                </c:pt>
                <c:pt idx="21">
                  <c:v>36.299999999999997</c:v>
                </c:pt>
                <c:pt idx="22">
                  <c:v>36.1</c:v>
                </c:pt>
                <c:pt idx="23">
                  <c:v>33.4</c:v>
                </c:pt>
                <c:pt idx="24">
                  <c:v>40.1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F3-462B-9345-DE5A4E621DDB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CF3-462B-9345-DE5A4E621DD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28</c:v>
              </c:pt>
              <c:pt idx="1">
                <c:v>28</c:v>
              </c:pt>
              <c:pt idx="2">
                <c:v>28</c:v>
              </c:pt>
              <c:pt idx="3">
                <c:v>28</c:v>
              </c:pt>
              <c:pt idx="4">
                <c:v>28</c:v>
              </c:pt>
              <c:pt idx="5">
                <c:v>28</c:v>
              </c:pt>
              <c:pt idx="6">
                <c:v>28</c:v>
              </c:pt>
              <c:pt idx="7">
                <c:v>28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28</c:v>
              </c:pt>
              <c:pt idx="12">
                <c:v>28</c:v>
              </c:pt>
              <c:pt idx="13">
                <c:v>28</c:v>
              </c:pt>
              <c:pt idx="14">
                <c:v>28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28</c:v>
              </c:pt>
              <c:pt idx="22">
                <c:v>28</c:v>
              </c:pt>
              <c:pt idx="23">
                <c:v>28</c:v>
              </c:pt>
              <c:pt idx="24">
                <c:v>28</c:v>
              </c:pt>
              <c:pt idx="25">
                <c:v>28</c:v>
              </c:pt>
              <c:pt idx="26">
                <c:v>28</c:v>
              </c:pt>
              <c:pt idx="27">
                <c:v>28</c:v>
              </c:pt>
              <c:pt idx="28">
                <c:v>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CF3-462B-9345-DE5A4E621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932656"/>
        <c:axId val="603936920"/>
      </c:lineChart>
      <c:catAx>
        <c:axId val="60393265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603936920"/>
        <c:crosses val="autoZero"/>
        <c:auto val="0"/>
        <c:lblAlgn val="ctr"/>
        <c:lblOffset val="100"/>
        <c:noMultiLvlLbl val="0"/>
      </c:catAx>
      <c:valAx>
        <c:axId val="603936920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603932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Acidez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TRAFO!$AF$287:$AF$315</c:f>
              <c:numCache>
                <c:formatCode>0.00</c:formatCode>
                <c:ptCount val="29"/>
                <c:pt idx="0">
                  <c:v>0.01</c:v>
                </c:pt>
                <c:pt idx="1">
                  <c:v>0.02</c:v>
                </c:pt>
                <c:pt idx="2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5.0000000000000001E-3</c:v>
                </c:pt>
                <c:pt idx="18">
                  <c:v>0.01</c:v>
                </c:pt>
                <c:pt idx="19">
                  <c:v>5.0000000000000001E-3</c:v>
                </c:pt>
                <c:pt idx="22">
                  <c:v>1.0999999999999999E-2</c:v>
                </c:pt>
                <c:pt idx="23">
                  <c:v>8.0000000000000002E-3</c:v>
                </c:pt>
                <c:pt idx="24">
                  <c:v>8.0000000000000002E-3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6C-47AD-8BCB-156C1219EA9F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76C-47AD-8BCB-156C1219EA9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0.1</c:v>
              </c:pt>
              <c:pt idx="1">
                <c:v>0.1</c:v>
              </c:pt>
              <c:pt idx="2">
                <c:v>0.1</c:v>
              </c:pt>
              <c:pt idx="3">
                <c:v>0.1</c:v>
              </c:pt>
              <c:pt idx="4">
                <c:v>0.1</c:v>
              </c:pt>
              <c:pt idx="5">
                <c:v>0.1</c:v>
              </c:pt>
              <c:pt idx="6">
                <c:v>0.1</c:v>
              </c:pt>
              <c:pt idx="7">
                <c:v>0.1</c:v>
              </c:pt>
              <c:pt idx="8">
                <c:v>0.1</c:v>
              </c:pt>
              <c:pt idx="9">
                <c:v>0.1</c:v>
              </c:pt>
              <c:pt idx="10">
                <c:v>0.1</c:v>
              </c:pt>
              <c:pt idx="11">
                <c:v>0.1</c:v>
              </c:pt>
              <c:pt idx="12">
                <c:v>0.1</c:v>
              </c:pt>
              <c:pt idx="13">
                <c:v>0.1</c:v>
              </c:pt>
              <c:pt idx="14">
                <c:v>0.1</c:v>
              </c:pt>
              <c:pt idx="15">
                <c:v>0.1</c:v>
              </c:pt>
              <c:pt idx="16">
                <c:v>0.1</c:v>
              </c:pt>
              <c:pt idx="17">
                <c:v>0.1</c:v>
              </c:pt>
              <c:pt idx="18">
                <c:v>0.1</c:v>
              </c:pt>
              <c:pt idx="19">
                <c:v>0.1</c:v>
              </c:pt>
              <c:pt idx="20">
                <c:v>0.1</c:v>
              </c:pt>
              <c:pt idx="21">
                <c:v>0.1</c:v>
              </c:pt>
              <c:pt idx="22">
                <c:v>0.1</c:v>
              </c:pt>
              <c:pt idx="23">
                <c:v>0.1</c:v>
              </c:pt>
              <c:pt idx="24">
                <c:v>0.1</c:v>
              </c:pt>
              <c:pt idx="25">
                <c:v>0.1</c:v>
              </c:pt>
              <c:pt idx="26">
                <c:v>0.1</c:v>
              </c:pt>
              <c:pt idx="27">
                <c:v>0.1</c:v>
              </c:pt>
              <c:pt idx="28">
                <c:v>0.1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76C-47AD-8BCB-156C1219E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944464"/>
        <c:axId val="603946432"/>
      </c:lineChart>
      <c:catAx>
        <c:axId val="6039444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603946432"/>
        <c:crosses val="autoZero"/>
        <c:auto val="0"/>
        <c:lblAlgn val="ctr"/>
        <c:lblOffset val="100"/>
        <c:noMultiLvlLbl val="0"/>
      </c:catAx>
      <c:valAx>
        <c:axId val="603946432"/>
        <c:scaling>
          <c:orientation val="minMax"/>
          <c:max val="0.2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603944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TRAFO!$AG$287:$AG$315</c:f>
              <c:numCache>
                <c:formatCode>General</c:formatCode>
                <c:ptCount val="29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1">
                  <c:v>0.5</c:v>
                </c:pt>
                <c:pt idx="23">
                  <c:v>0.5</c:v>
                </c:pt>
                <c:pt idx="2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60-4259-A5B0-C52416DF793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60-4259-A5B0-C52416DF793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3.5</c:v>
              </c:pt>
              <c:pt idx="8">
                <c:v>3.5</c:v>
              </c:pt>
              <c:pt idx="9">
                <c:v>3.5</c:v>
              </c:pt>
              <c:pt idx="10">
                <c:v>3.5</c:v>
              </c:pt>
              <c:pt idx="11">
                <c:v>3.5</c:v>
              </c:pt>
              <c:pt idx="12">
                <c:v>3.5</c:v>
              </c:pt>
              <c:pt idx="13">
                <c:v>3.5</c:v>
              </c:pt>
              <c:pt idx="14">
                <c:v>3.5</c:v>
              </c:pt>
              <c:pt idx="15">
                <c:v>3.5</c:v>
              </c:pt>
              <c:pt idx="16">
                <c:v>3.5</c:v>
              </c:pt>
              <c:pt idx="17">
                <c:v>3.5</c:v>
              </c:pt>
              <c:pt idx="18">
                <c:v>3.5</c:v>
              </c:pt>
              <c:pt idx="19">
                <c:v>3.5</c:v>
              </c:pt>
              <c:pt idx="20">
                <c:v>3.5</c:v>
              </c:pt>
              <c:pt idx="21">
                <c:v>3.5</c:v>
              </c:pt>
              <c:pt idx="22">
                <c:v>3.5</c:v>
              </c:pt>
              <c:pt idx="23">
                <c:v>3.5</c:v>
              </c:pt>
              <c:pt idx="24">
                <c:v>3.5</c:v>
              </c:pt>
              <c:pt idx="25">
                <c:v>3.5</c:v>
              </c:pt>
              <c:pt idx="26">
                <c:v>3.5</c:v>
              </c:pt>
              <c:pt idx="27">
                <c:v>3.5</c:v>
              </c:pt>
              <c:pt idx="28">
                <c:v>3.5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A60-4259-A5B0-C52416DF7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942168"/>
        <c:axId val="603942496"/>
      </c:lineChart>
      <c:catAx>
        <c:axId val="60394216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603942496"/>
        <c:crosses val="autoZero"/>
        <c:auto val="0"/>
        <c:lblAlgn val="ctr"/>
        <c:lblOffset val="100"/>
        <c:noMultiLvlLbl val="0"/>
      </c:catAx>
      <c:valAx>
        <c:axId val="603942496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603942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25°C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TRAFO!$AH$287:$AH$315</c:f>
              <c:numCache>
                <c:formatCode>0.000</c:formatCode>
                <c:ptCount val="29"/>
                <c:pt idx="0">
                  <c:v>7.0000000000000001E-3</c:v>
                </c:pt>
                <c:pt idx="1">
                  <c:v>7.0000000000000001E-3</c:v>
                </c:pt>
                <c:pt idx="2">
                  <c:v>1.7999999999999999E-2</c:v>
                </c:pt>
                <c:pt idx="4">
                  <c:v>1.7999999999999999E-2</c:v>
                </c:pt>
                <c:pt idx="5">
                  <c:v>8.0000000000000002E-3</c:v>
                </c:pt>
                <c:pt idx="8">
                  <c:v>0.01</c:v>
                </c:pt>
                <c:pt idx="9">
                  <c:v>2.5999999999999999E-2</c:v>
                </c:pt>
                <c:pt idx="10">
                  <c:v>1.6E-2</c:v>
                </c:pt>
                <c:pt idx="11">
                  <c:v>2.1999999999999999E-2</c:v>
                </c:pt>
                <c:pt idx="12">
                  <c:v>1.2999999999999999E-2</c:v>
                </c:pt>
                <c:pt idx="14">
                  <c:v>0.01</c:v>
                </c:pt>
                <c:pt idx="15">
                  <c:v>6.0000000000000001E-3</c:v>
                </c:pt>
                <c:pt idx="16">
                  <c:v>1.6E-2</c:v>
                </c:pt>
                <c:pt idx="17">
                  <c:v>1.0999999999999999E-2</c:v>
                </c:pt>
                <c:pt idx="18">
                  <c:v>2.3E-2</c:v>
                </c:pt>
                <c:pt idx="19">
                  <c:v>6.9000000000000006E-2</c:v>
                </c:pt>
                <c:pt idx="22">
                  <c:v>0.32900000000000001</c:v>
                </c:pt>
                <c:pt idx="23">
                  <c:v>0.436</c:v>
                </c:pt>
                <c:pt idx="26">
                  <c:v>3.6999999999999998E-2</c:v>
                </c:pt>
                <c:pt idx="27">
                  <c:v>3.5000000000000003E-2</c:v>
                </c:pt>
                <c:pt idx="28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9A-41B8-9567-D2B76333C0BA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9A-41B8-9567-D2B76333C0B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0.3</c:v>
              </c:pt>
              <c:pt idx="1">
                <c:v>0.3</c:v>
              </c:pt>
              <c:pt idx="2">
                <c:v>0.3</c:v>
              </c:pt>
              <c:pt idx="3">
                <c:v>0.3</c:v>
              </c:pt>
              <c:pt idx="4">
                <c:v>0.3</c:v>
              </c:pt>
              <c:pt idx="5">
                <c:v>0.3</c:v>
              </c:pt>
              <c:pt idx="6">
                <c:v>0.3</c:v>
              </c:pt>
              <c:pt idx="7">
                <c:v>0.3</c:v>
              </c:pt>
              <c:pt idx="8">
                <c:v>0.3</c:v>
              </c:pt>
              <c:pt idx="9">
                <c:v>0.3</c:v>
              </c:pt>
              <c:pt idx="10">
                <c:v>0.3</c:v>
              </c:pt>
              <c:pt idx="11">
                <c:v>0.3</c:v>
              </c:pt>
              <c:pt idx="12">
                <c:v>0.3</c:v>
              </c:pt>
              <c:pt idx="13">
                <c:v>0.3</c:v>
              </c:pt>
              <c:pt idx="14">
                <c:v>0.3</c:v>
              </c:pt>
              <c:pt idx="15">
                <c:v>0.3</c:v>
              </c:pt>
              <c:pt idx="16">
                <c:v>0.3</c:v>
              </c:pt>
              <c:pt idx="17">
                <c:v>0.3</c:v>
              </c:pt>
              <c:pt idx="18">
                <c:v>0.3</c:v>
              </c:pt>
              <c:pt idx="19">
                <c:v>0.3</c:v>
              </c:pt>
              <c:pt idx="20">
                <c:v>0.3</c:v>
              </c:pt>
              <c:pt idx="21">
                <c:v>0.3</c:v>
              </c:pt>
              <c:pt idx="22">
                <c:v>0.3</c:v>
              </c:pt>
              <c:pt idx="23">
                <c:v>0.3</c:v>
              </c:pt>
              <c:pt idx="24">
                <c:v>0.3</c:v>
              </c:pt>
              <c:pt idx="25">
                <c:v>0.3</c:v>
              </c:pt>
              <c:pt idx="26">
                <c:v>0.3</c:v>
              </c:pt>
              <c:pt idx="27">
                <c:v>0.3</c:v>
              </c:pt>
              <c:pt idx="28">
                <c:v>0.3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29A-41B8-9567-D2B76333C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261776"/>
        <c:axId val="776264072"/>
      </c:lineChart>
      <c:catAx>
        <c:axId val="77626177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6264072"/>
        <c:crosses val="autoZero"/>
        <c:auto val="0"/>
        <c:lblAlgn val="ctr"/>
        <c:lblOffset val="100"/>
        <c:noMultiLvlLbl val="0"/>
      </c:catAx>
      <c:valAx>
        <c:axId val="776264072"/>
        <c:scaling>
          <c:orientation val="minMax"/>
          <c:max val="0.4"/>
        </c:scaling>
        <c:delete val="0"/>
        <c:axPos val="r"/>
        <c:majorGridlines/>
        <c:numFmt formatCode="0.00" sourceLinked="0"/>
        <c:majorTickMark val="out"/>
        <c:minorTickMark val="none"/>
        <c:tickLblPos val="nextTo"/>
        <c:crossAx val="776261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 de Pot. 100°C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CD"/>
              </a:solidFill>
            </a:ln>
          </c:spPr>
          <c:marker>
            <c:symbol val="none"/>
          </c:marker>
          <c:trendline>
            <c:name>Lineal (Series1)</c:nam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trendlineType val="linear"/>
            <c:dispRSqr val="0"/>
            <c:dispEq val="0"/>
          </c:trendline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Ref>
              <c:f>TRAFO!$AI$287:$AI$315</c:f>
              <c:numCache>
                <c:formatCode>0.000</c:formatCode>
                <c:ptCount val="29"/>
                <c:pt idx="0">
                  <c:v>0.32100000000000001</c:v>
                </c:pt>
                <c:pt idx="1">
                  <c:v>0.24</c:v>
                </c:pt>
                <c:pt idx="2">
                  <c:v>0.9</c:v>
                </c:pt>
                <c:pt idx="4">
                  <c:v>0.48</c:v>
                </c:pt>
                <c:pt idx="5">
                  <c:v>0.52</c:v>
                </c:pt>
                <c:pt idx="6">
                  <c:v>0.22</c:v>
                </c:pt>
                <c:pt idx="7">
                  <c:v>0.56000000000000005</c:v>
                </c:pt>
                <c:pt idx="8">
                  <c:v>0.8</c:v>
                </c:pt>
                <c:pt idx="9">
                  <c:v>0.39600000000000002</c:v>
                </c:pt>
                <c:pt idx="11">
                  <c:v>0.51</c:v>
                </c:pt>
                <c:pt idx="12">
                  <c:v>0.41</c:v>
                </c:pt>
                <c:pt idx="14">
                  <c:v>0.33100000000000002</c:v>
                </c:pt>
                <c:pt idx="15">
                  <c:v>0.184</c:v>
                </c:pt>
                <c:pt idx="16">
                  <c:v>0.41399999999999998</c:v>
                </c:pt>
                <c:pt idx="17">
                  <c:v>0.79300000000000004</c:v>
                </c:pt>
                <c:pt idx="18">
                  <c:v>0.40799999999999997</c:v>
                </c:pt>
                <c:pt idx="19">
                  <c:v>1.62</c:v>
                </c:pt>
                <c:pt idx="22">
                  <c:v>4.09</c:v>
                </c:pt>
                <c:pt idx="23">
                  <c:v>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8A-4932-A07B-FB50804A1D05}"/>
            </c:ext>
          </c:extLst>
        </c:ser>
        <c:ser>
          <c:idx val="1"/>
          <c:order val="1"/>
          <c:spPr>
            <a:ln>
              <a:solidFill>
                <a:srgbClr val="B22222"/>
              </a:solidFill>
            </a:ln>
          </c:spPr>
          <c:marker>
            <c:symbol val="none"/>
          </c:marker>
          <c:dLbls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38A-4932-A07B-FB50804A1D0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TRAFO!$W$287:$W$315</c:f>
              <c:strCache>
                <c:ptCount val="29"/>
                <c:pt idx="0">
                  <c:v>23/10/2023</c:v>
                </c:pt>
                <c:pt idx="1">
                  <c:v>06/04/2022</c:v>
                </c:pt>
                <c:pt idx="2">
                  <c:v>12/07/2021</c:v>
                </c:pt>
                <c:pt idx="3">
                  <c:v>17/06/2020</c:v>
                </c:pt>
                <c:pt idx="4">
                  <c:v>24/04/2019</c:v>
                </c:pt>
                <c:pt idx="5">
                  <c:v>2/08/2018</c:v>
                </c:pt>
                <c:pt idx="6">
                  <c:v>10/04/2018</c:v>
                </c:pt>
                <c:pt idx="7">
                  <c:v>15/03/2018</c:v>
                </c:pt>
                <c:pt idx="8">
                  <c:v>6/07/2017</c:v>
                </c:pt>
                <c:pt idx="9">
                  <c:v>14/01/2016</c:v>
                </c:pt>
                <c:pt idx="10">
                  <c:v>12/12/2014</c:v>
                </c:pt>
                <c:pt idx="11">
                  <c:v>26/12/2013</c:v>
                </c:pt>
                <c:pt idx="12">
                  <c:v>13/03/2013</c:v>
                </c:pt>
                <c:pt idx="13">
                  <c:v>23/07/2012</c:v>
                </c:pt>
                <c:pt idx="14">
                  <c:v>25/01/2012</c:v>
                </c:pt>
                <c:pt idx="15">
                  <c:v>19/04/2011</c:v>
                </c:pt>
                <c:pt idx="16">
                  <c:v>13/05/2010</c:v>
                </c:pt>
                <c:pt idx="17">
                  <c:v>15/10/2009</c:v>
                </c:pt>
                <c:pt idx="18">
                  <c:v>9/09/2008</c:v>
                </c:pt>
                <c:pt idx="19">
                  <c:v>27/11/2006</c:v>
                </c:pt>
                <c:pt idx="20">
                  <c:v>10/11/2006</c:v>
                </c:pt>
                <c:pt idx="21">
                  <c:v>14/09/2006</c:v>
                </c:pt>
                <c:pt idx="22">
                  <c:v>22/11/2005</c:v>
                </c:pt>
                <c:pt idx="23">
                  <c:v>20/10/2005</c:v>
                </c:pt>
                <c:pt idx="24">
                  <c:v>10/10/2005</c:v>
                </c:pt>
                <c:pt idx="25">
                  <c:v>29/09/2005</c:v>
                </c:pt>
                <c:pt idx="26">
                  <c:v>20/07/2005</c:v>
                </c:pt>
                <c:pt idx="27">
                  <c:v>18/07/2005</c:v>
                </c:pt>
                <c:pt idx="28">
                  <c:v>15/07/2005</c:v>
                </c:pt>
              </c:strCache>
            </c:strRef>
          </c:cat>
          <c:val>
            <c:numLit>
              <c:formatCode>General</c:formatCode>
              <c:ptCount val="29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  <c:pt idx="24">
                <c:v>4</c:v>
              </c:pt>
              <c:pt idx="25">
                <c:v>4</c:v>
              </c:pt>
              <c:pt idx="26">
                <c:v>4</c:v>
              </c:pt>
              <c:pt idx="27">
                <c:v>4</c:v>
              </c:pt>
              <c:pt idx="28">
                <c:v>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38A-4932-A07B-FB50804A1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270304"/>
        <c:axId val="776270632"/>
      </c:lineChart>
      <c:catAx>
        <c:axId val="7762703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776270632"/>
        <c:crosses val="autoZero"/>
        <c:auto val="0"/>
        <c:lblAlgn val="ctr"/>
        <c:lblOffset val="100"/>
        <c:noMultiLvlLbl val="0"/>
      </c:catAx>
      <c:valAx>
        <c:axId val="776270632"/>
        <c:scaling>
          <c:orientation val="minMax"/>
        </c:scaling>
        <c:delete val="0"/>
        <c:axPos val="r"/>
        <c:majorGridlines/>
        <c:numFmt formatCode="0" sourceLinked="0"/>
        <c:majorTickMark val="out"/>
        <c:minorTickMark val="none"/>
        <c:tickLblPos val="nextTo"/>
        <c:crossAx val="776270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6" Type="http://schemas.openxmlformats.org/officeDocument/2006/relationships/chart" Target="../charts/chart16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5" Type="http://schemas.openxmlformats.org/officeDocument/2006/relationships/chart" Target="../charts/chart5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08" Type="http://schemas.openxmlformats.org/officeDocument/2006/relationships/chart" Target="../charts/chart108.xml"/><Relationship Id="rId54" Type="http://schemas.openxmlformats.org/officeDocument/2006/relationships/chart" Target="../charts/chart54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04" Type="http://schemas.openxmlformats.org/officeDocument/2006/relationships/chart" Target="../charts/chart104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3" Type="http://schemas.openxmlformats.org/officeDocument/2006/relationships/chart" Target="../charts/chart3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0</xdr:rowOff>
        </xdr:from>
        <xdr:to>
          <xdr:col>10</xdr:col>
          <xdr:colOff>561975</xdr:colOff>
          <xdr:row>2</xdr:row>
          <xdr:rowOff>95250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0</xdr:row>
          <xdr:rowOff>0</xdr:rowOff>
        </xdr:from>
        <xdr:to>
          <xdr:col>13</xdr:col>
          <xdr:colOff>571500</xdr:colOff>
          <xdr:row>2</xdr:row>
          <xdr:rowOff>95250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63500</xdr:colOff>
      <xdr:row>4</xdr:row>
      <xdr:rowOff>25400</xdr:rowOff>
    </xdr:from>
    <xdr:to>
      <xdr:col>3</xdr:col>
      <xdr:colOff>698500</xdr:colOff>
      <xdr:row>15</xdr:row>
      <xdr:rowOff>88900</xdr:rowOff>
    </xdr:to>
    <xdr:graphicFrame macro="">
      <xdr:nvGraphicFramePr>
        <xdr:cNvPr id="5156" name="Gráfico 5155">
          <a:extLst>
            <a:ext uri="{FF2B5EF4-FFF2-40B4-BE49-F238E27FC236}">
              <a16:creationId xmlns:a16="http://schemas.microsoft.com/office/drawing/2014/main" id="{00000000-0008-0000-0100-00002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63500</xdr:colOff>
      <xdr:row>4</xdr:row>
      <xdr:rowOff>25400</xdr:rowOff>
    </xdr:from>
    <xdr:to>
      <xdr:col>7</xdr:col>
      <xdr:colOff>698500</xdr:colOff>
      <xdr:row>15</xdr:row>
      <xdr:rowOff>88900</xdr:rowOff>
    </xdr:to>
    <xdr:graphicFrame macro="">
      <xdr:nvGraphicFramePr>
        <xdr:cNvPr id="5157" name="Gráfico 5156">
          <a:extLst>
            <a:ext uri="{FF2B5EF4-FFF2-40B4-BE49-F238E27FC236}">
              <a16:creationId xmlns:a16="http://schemas.microsoft.com/office/drawing/2014/main" id="{00000000-0008-0000-0100-00002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15</xdr:row>
      <xdr:rowOff>114300</xdr:rowOff>
    </xdr:from>
    <xdr:to>
      <xdr:col>3</xdr:col>
      <xdr:colOff>698500</xdr:colOff>
      <xdr:row>26</xdr:row>
      <xdr:rowOff>177800</xdr:rowOff>
    </xdr:to>
    <xdr:graphicFrame macro="">
      <xdr:nvGraphicFramePr>
        <xdr:cNvPr id="5158" name="Gráfico 5157">
          <a:extLst>
            <a:ext uri="{FF2B5EF4-FFF2-40B4-BE49-F238E27FC236}">
              <a16:creationId xmlns:a16="http://schemas.microsoft.com/office/drawing/2014/main" id="{00000000-0008-0000-0100-00002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63500</xdr:colOff>
      <xdr:row>15</xdr:row>
      <xdr:rowOff>114300</xdr:rowOff>
    </xdr:from>
    <xdr:to>
      <xdr:col>7</xdr:col>
      <xdr:colOff>698500</xdr:colOff>
      <xdr:row>26</xdr:row>
      <xdr:rowOff>177800</xdr:rowOff>
    </xdr:to>
    <xdr:graphicFrame macro="">
      <xdr:nvGraphicFramePr>
        <xdr:cNvPr id="5159" name="Gráfico 5158">
          <a:extLst>
            <a:ext uri="{FF2B5EF4-FFF2-40B4-BE49-F238E27FC236}">
              <a16:creationId xmlns:a16="http://schemas.microsoft.com/office/drawing/2014/main" id="{00000000-0008-0000-0100-00002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63500</xdr:colOff>
      <xdr:row>27</xdr:row>
      <xdr:rowOff>19050</xdr:rowOff>
    </xdr:from>
    <xdr:to>
      <xdr:col>3</xdr:col>
      <xdr:colOff>698500</xdr:colOff>
      <xdr:row>38</xdr:row>
      <xdr:rowOff>82550</xdr:rowOff>
    </xdr:to>
    <xdr:graphicFrame macro="">
      <xdr:nvGraphicFramePr>
        <xdr:cNvPr id="5160" name="Gráfico 5159">
          <a:extLst>
            <a:ext uri="{FF2B5EF4-FFF2-40B4-BE49-F238E27FC236}">
              <a16:creationId xmlns:a16="http://schemas.microsoft.com/office/drawing/2014/main" id="{00000000-0008-0000-0100-00002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63500</xdr:colOff>
      <xdr:row>27</xdr:row>
      <xdr:rowOff>19050</xdr:rowOff>
    </xdr:from>
    <xdr:to>
      <xdr:col>7</xdr:col>
      <xdr:colOff>698500</xdr:colOff>
      <xdr:row>38</xdr:row>
      <xdr:rowOff>82550</xdr:rowOff>
    </xdr:to>
    <xdr:graphicFrame macro="">
      <xdr:nvGraphicFramePr>
        <xdr:cNvPr id="5161" name="Gráfico 5160">
          <a:extLst>
            <a:ext uri="{FF2B5EF4-FFF2-40B4-BE49-F238E27FC236}">
              <a16:creationId xmlns:a16="http://schemas.microsoft.com/office/drawing/2014/main" id="{00000000-0008-0000-0100-00002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63500</xdr:colOff>
      <xdr:row>38</xdr:row>
      <xdr:rowOff>114300</xdr:rowOff>
    </xdr:from>
    <xdr:to>
      <xdr:col>3</xdr:col>
      <xdr:colOff>698500</xdr:colOff>
      <xdr:row>49</xdr:row>
      <xdr:rowOff>177800</xdr:rowOff>
    </xdr:to>
    <xdr:graphicFrame macro="">
      <xdr:nvGraphicFramePr>
        <xdr:cNvPr id="5162" name="Gráfico 5161">
          <a:extLst>
            <a:ext uri="{FF2B5EF4-FFF2-40B4-BE49-F238E27FC236}">
              <a16:creationId xmlns:a16="http://schemas.microsoft.com/office/drawing/2014/main" id="{00000000-0008-0000-0100-00002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63500</xdr:colOff>
      <xdr:row>38</xdr:row>
      <xdr:rowOff>114300</xdr:rowOff>
    </xdr:from>
    <xdr:to>
      <xdr:col>7</xdr:col>
      <xdr:colOff>698500</xdr:colOff>
      <xdr:row>49</xdr:row>
      <xdr:rowOff>177800</xdr:rowOff>
    </xdr:to>
    <xdr:graphicFrame macro="">
      <xdr:nvGraphicFramePr>
        <xdr:cNvPr id="5163" name="Gráfico 5162">
          <a:extLst>
            <a:ext uri="{FF2B5EF4-FFF2-40B4-BE49-F238E27FC236}">
              <a16:creationId xmlns:a16="http://schemas.microsoft.com/office/drawing/2014/main" id="{00000000-0008-0000-0100-00002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63500</xdr:colOff>
      <xdr:row>54</xdr:row>
      <xdr:rowOff>25400</xdr:rowOff>
    </xdr:from>
    <xdr:to>
      <xdr:col>3</xdr:col>
      <xdr:colOff>698500</xdr:colOff>
      <xdr:row>65</xdr:row>
      <xdr:rowOff>88900</xdr:rowOff>
    </xdr:to>
    <xdr:graphicFrame macro="">
      <xdr:nvGraphicFramePr>
        <xdr:cNvPr id="5164" name="Gráfico 5163">
          <a:extLst>
            <a:ext uri="{FF2B5EF4-FFF2-40B4-BE49-F238E27FC236}">
              <a16:creationId xmlns:a16="http://schemas.microsoft.com/office/drawing/2014/main" id="{00000000-0008-0000-0100-00002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63500</xdr:colOff>
      <xdr:row>54</xdr:row>
      <xdr:rowOff>25400</xdr:rowOff>
    </xdr:from>
    <xdr:to>
      <xdr:col>7</xdr:col>
      <xdr:colOff>698500</xdr:colOff>
      <xdr:row>65</xdr:row>
      <xdr:rowOff>88900</xdr:rowOff>
    </xdr:to>
    <xdr:graphicFrame macro="">
      <xdr:nvGraphicFramePr>
        <xdr:cNvPr id="5165" name="Gráfico 5164">
          <a:extLst>
            <a:ext uri="{FF2B5EF4-FFF2-40B4-BE49-F238E27FC236}">
              <a16:creationId xmlns:a16="http://schemas.microsoft.com/office/drawing/2014/main" id="{00000000-0008-0000-0100-00002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63500</xdr:colOff>
      <xdr:row>65</xdr:row>
      <xdr:rowOff>114300</xdr:rowOff>
    </xdr:from>
    <xdr:to>
      <xdr:col>3</xdr:col>
      <xdr:colOff>698500</xdr:colOff>
      <xdr:row>76</xdr:row>
      <xdr:rowOff>177800</xdr:rowOff>
    </xdr:to>
    <xdr:graphicFrame macro="">
      <xdr:nvGraphicFramePr>
        <xdr:cNvPr id="5166" name="Gráfico 5165">
          <a:extLst>
            <a:ext uri="{FF2B5EF4-FFF2-40B4-BE49-F238E27FC236}">
              <a16:creationId xmlns:a16="http://schemas.microsoft.com/office/drawing/2014/main" id="{00000000-0008-0000-0100-00002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63500</xdr:colOff>
      <xdr:row>65</xdr:row>
      <xdr:rowOff>114300</xdr:rowOff>
    </xdr:from>
    <xdr:to>
      <xdr:col>7</xdr:col>
      <xdr:colOff>698500</xdr:colOff>
      <xdr:row>76</xdr:row>
      <xdr:rowOff>177800</xdr:rowOff>
    </xdr:to>
    <xdr:graphicFrame macro="">
      <xdr:nvGraphicFramePr>
        <xdr:cNvPr id="5167" name="Gráfico 5166">
          <a:extLst>
            <a:ext uri="{FF2B5EF4-FFF2-40B4-BE49-F238E27FC236}">
              <a16:creationId xmlns:a16="http://schemas.microsoft.com/office/drawing/2014/main" id="{00000000-0008-0000-0100-00002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63500</xdr:colOff>
      <xdr:row>77</xdr:row>
      <xdr:rowOff>19050</xdr:rowOff>
    </xdr:from>
    <xdr:to>
      <xdr:col>3</xdr:col>
      <xdr:colOff>698500</xdr:colOff>
      <xdr:row>88</xdr:row>
      <xdr:rowOff>82550</xdr:rowOff>
    </xdr:to>
    <xdr:graphicFrame macro="">
      <xdr:nvGraphicFramePr>
        <xdr:cNvPr id="5168" name="Gráfico 5167">
          <a:extLst>
            <a:ext uri="{FF2B5EF4-FFF2-40B4-BE49-F238E27FC236}">
              <a16:creationId xmlns:a16="http://schemas.microsoft.com/office/drawing/2014/main" id="{00000000-0008-0000-0100-00003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63500</xdr:colOff>
      <xdr:row>77</xdr:row>
      <xdr:rowOff>19050</xdr:rowOff>
    </xdr:from>
    <xdr:to>
      <xdr:col>7</xdr:col>
      <xdr:colOff>698500</xdr:colOff>
      <xdr:row>88</xdr:row>
      <xdr:rowOff>82550</xdr:rowOff>
    </xdr:to>
    <xdr:graphicFrame macro="">
      <xdr:nvGraphicFramePr>
        <xdr:cNvPr id="5169" name="Gráfico 5168">
          <a:extLst>
            <a:ext uri="{FF2B5EF4-FFF2-40B4-BE49-F238E27FC236}">
              <a16:creationId xmlns:a16="http://schemas.microsoft.com/office/drawing/2014/main" id="{00000000-0008-0000-0100-00003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63500</xdr:colOff>
      <xdr:row>88</xdr:row>
      <xdr:rowOff>114300</xdr:rowOff>
    </xdr:from>
    <xdr:to>
      <xdr:col>3</xdr:col>
      <xdr:colOff>698500</xdr:colOff>
      <xdr:row>99</xdr:row>
      <xdr:rowOff>177800</xdr:rowOff>
    </xdr:to>
    <xdr:graphicFrame macro="">
      <xdr:nvGraphicFramePr>
        <xdr:cNvPr id="5170" name="Gráfico 5169">
          <a:extLst>
            <a:ext uri="{FF2B5EF4-FFF2-40B4-BE49-F238E27FC236}">
              <a16:creationId xmlns:a16="http://schemas.microsoft.com/office/drawing/2014/main" id="{00000000-0008-0000-0100-00003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63500</xdr:colOff>
      <xdr:row>88</xdr:row>
      <xdr:rowOff>114300</xdr:rowOff>
    </xdr:from>
    <xdr:to>
      <xdr:col>7</xdr:col>
      <xdr:colOff>698500</xdr:colOff>
      <xdr:row>99</xdr:row>
      <xdr:rowOff>177800</xdr:rowOff>
    </xdr:to>
    <xdr:graphicFrame macro="">
      <xdr:nvGraphicFramePr>
        <xdr:cNvPr id="5171" name="Gráfico 5170">
          <a:extLst>
            <a:ext uri="{FF2B5EF4-FFF2-40B4-BE49-F238E27FC236}">
              <a16:creationId xmlns:a16="http://schemas.microsoft.com/office/drawing/2014/main" id="{00000000-0008-0000-0100-00003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63500</xdr:colOff>
      <xdr:row>104</xdr:row>
      <xdr:rowOff>25400</xdr:rowOff>
    </xdr:from>
    <xdr:to>
      <xdr:col>3</xdr:col>
      <xdr:colOff>698500</xdr:colOff>
      <xdr:row>115</xdr:row>
      <xdr:rowOff>88900</xdr:rowOff>
    </xdr:to>
    <xdr:graphicFrame macro="">
      <xdr:nvGraphicFramePr>
        <xdr:cNvPr id="5172" name="Gráfico 5171">
          <a:extLst>
            <a:ext uri="{FF2B5EF4-FFF2-40B4-BE49-F238E27FC236}">
              <a16:creationId xmlns:a16="http://schemas.microsoft.com/office/drawing/2014/main" id="{00000000-0008-0000-0100-00003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63500</xdr:colOff>
      <xdr:row>104</xdr:row>
      <xdr:rowOff>25400</xdr:rowOff>
    </xdr:from>
    <xdr:to>
      <xdr:col>7</xdr:col>
      <xdr:colOff>698500</xdr:colOff>
      <xdr:row>115</xdr:row>
      <xdr:rowOff>88900</xdr:rowOff>
    </xdr:to>
    <xdr:graphicFrame macro="">
      <xdr:nvGraphicFramePr>
        <xdr:cNvPr id="5173" name="Gráfico 5172">
          <a:extLst>
            <a:ext uri="{FF2B5EF4-FFF2-40B4-BE49-F238E27FC236}">
              <a16:creationId xmlns:a16="http://schemas.microsoft.com/office/drawing/2014/main" id="{00000000-0008-0000-0100-00003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63500</xdr:colOff>
      <xdr:row>115</xdr:row>
      <xdr:rowOff>114300</xdr:rowOff>
    </xdr:from>
    <xdr:to>
      <xdr:col>3</xdr:col>
      <xdr:colOff>698500</xdr:colOff>
      <xdr:row>126</xdr:row>
      <xdr:rowOff>177800</xdr:rowOff>
    </xdr:to>
    <xdr:graphicFrame macro="">
      <xdr:nvGraphicFramePr>
        <xdr:cNvPr id="5174" name="Gráfico 5173">
          <a:extLst>
            <a:ext uri="{FF2B5EF4-FFF2-40B4-BE49-F238E27FC236}">
              <a16:creationId xmlns:a16="http://schemas.microsoft.com/office/drawing/2014/main" id="{00000000-0008-0000-0100-00003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63500</xdr:colOff>
      <xdr:row>115</xdr:row>
      <xdr:rowOff>114300</xdr:rowOff>
    </xdr:from>
    <xdr:to>
      <xdr:col>7</xdr:col>
      <xdr:colOff>698500</xdr:colOff>
      <xdr:row>126</xdr:row>
      <xdr:rowOff>177800</xdr:rowOff>
    </xdr:to>
    <xdr:graphicFrame macro="">
      <xdr:nvGraphicFramePr>
        <xdr:cNvPr id="5175" name="Gráfico 5174">
          <a:extLst>
            <a:ext uri="{FF2B5EF4-FFF2-40B4-BE49-F238E27FC236}">
              <a16:creationId xmlns:a16="http://schemas.microsoft.com/office/drawing/2014/main" id="{00000000-0008-0000-0100-00003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63500</xdr:colOff>
      <xdr:row>127</xdr:row>
      <xdr:rowOff>19050</xdr:rowOff>
    </xdr:from>
    <xdr:to>
      <xdr:col>3</xdr:col>
      <xdr:colOff>698500</xdr:colOff>
      <xdr:row>138</xdr:row>
      <xdr:rowOff>82550</xdr:rowOff>
    </xdr:to>
    <xdr:graphicFrame macro="">
      <xdr:nvGraphicFramePr>
        <xdr:cNvPr id="5176" name="Gráfico 5175">
          <a:extLst>
            <a:ext uri="{FF2B5EF4-FFF2-40B4-BE49-F238E27FC236}">
              <a16:creationId xmlns:a16="http://schemas.microsoft.com/office/drawing/2014/main" id="{00000000-0008-0000-0100-00003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63500</xdr:colOff>
      <xdr:row>127</xdr:row>
      <xdr:rowOff>19050</xdr:rowOff>
    </xdr:from>
    <xdr:to>
      <xdr:col>7</xdr:col>
      <xdr:colOff>698500</xdr:colOff>
      <xdr:row>138</xdr:row>
      <xdr:rowOff>82550</xdr:rowOff>
    </xdr:to>
    <xdr:graphicFrame macro="">
      <xdr:nvGraphicFramePr>
        <xdr:cNvPr id="5177" name="Gráfico 5176">
          <a:extLst>
            <a:ext uri="{FF2B5EF4-FFF2-40B4-BE49-F238E27FC236}">
              <a16:creationId xmlns:a16="http://schemas.microsoft.com/office/drawing/2014/main" id="{00000000-0008-0000-0100-00003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63500</xdr:colOff>
      <xdr:row>138</xdr:row>
      <xdr:rowOff>114300</xdr:rowOff>
    </xdr:from>
    <xdr:to>
      <xdr:col>3</xdr:col>
      <xdr:colOff>698500</xdr:colOff>
      <xdr:row>149</xdr:row>
      <xdr:rowOff>177800</xdr:rowOff>
    </xdr:to>
    <xdr:graphicFrame macro="">
      <xdr:nvGraphicFramePr>
        <xdr:cNvPr id="5178" name="Gráfico 5177">
          <a:extLst>
            <a:ext uri="{FF2B5EF4-FFF2-40B4-BE49-F238E27FC236}">
              <a16:creationId xmlns:a16="http://schemas.microsoft.com/office/drawing/2014/main" id="{00000000-0008-0000-0100-00003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63500</xdr:colOff>
      <xdr:row>138</xdr:row>
      <xdr:rowOff>114300</xdr:rowOff>
    </xdr:from>
    <xdr:to>
      <xdr:col>7</xdr:col>
      <xdr:colOff>698500</xdr:colOff>
      <xdr:row>149</xdr:row>
      <xdr:rowOff>177800</xdr:rowOff>
    </xdr:to>
    <xdr:graphicFrame macro="">
      <xdr:nvGraphicFramePr>
        <xdr:cNvPr id="5179" name="Gráfico 5178">
          <a:extLst>
            <a:ext uri="{FF2B5EF4-FFF2-40B4-BE49-F238E27FC236}">
              <a16:creationId xmlns:a16="http://schemas.microsoft.com/office/drawing/2014/main" id="{00000000-0008-0000-0100-00003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63500</xdr:colOff>
      <xdr:row>154</xdr:row>
      <xdr:rowOff>25400</xdr:rowOff>
    </xdr:from>
    <xdr:to>
      <xdr:col>3</xdr:col>
      <xdr:colOff>698500</xdr:colOff>
      <xdr:row>165</xdr:row>
      <xdr:rowOff>88900</xdr:rowOff>
    </xdr:to>
    <xdr:graphicFrame macro="">
      <xdr:nvGraphicFramePr>
        <xdr:cNvPr id="5180" name="Gráfico 5179">
          <a:extLst>
            <a:ext uri="{FF2B5EF4-FFF2-40B4-BE49-F238E27FC236}">
              <a16:creationId xmlns:a16="http://schemas.microsoft.com/office/drawing/2014/main" id="{00000000-0008-0000-0100-00003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63500</xdr:colOff>
      <xdr:row>154</xdr:row>
      <xdr:rowOff>25400</xdr:rowOff>
    </xdr:from>
    <xdr:to>
      <xdr:col>7</xdr:col>
      <xdr:colOff>698500</xdr:colOff>
      <xdr:row>165</xdr:row>
      <xdr:rowOff>88900</xdr:rowOff>
    </xdr:to>
    <xdr:graphicFrame macro="">
      <xdr:nvGraphicFramePr>
        <xdr:cNvPr id="5181" name="Gráfico 5180">
          <a:extLst>
            <a:ext uri="{FF2B5EF4-FFF2-40B4-BE49-F238E27FC236}">
              <a16:creationId xmlns:a16="http://schemas.microsoft.com/office/drawing/2014/main" id="{00000000-0008-0000-0100-00003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63500</xdr:colOff>
      <xdr:row>165</xdr:row>
      <xdr:rowOff>114300</xdr:rowOff>
    </xdr:from>
    <xdr:to>
      <xdr:col>3</xdr:col>
      <xdr:colOff>698500</xdr:colOff>
      <xdr:row>176</xdr:row>
      <xdr:rowOff>177800</xdr:rowOff>
    </xdr:to>
    <xdr:graphicFrame macro="">
      <xdr:nvGraphicFramePr>
        <xdr:cNvPr id="5182" name="Gráfico 5181">
          <a:extLst>
            <a:ext uri="{FF2B5EF4-FFF2-40B4-BE49-F238E27FC236}">
              <a16:creationId xmlns:a16="http://schemas.microsoft.com/office/drawing/2014/main" id="{00000000-0008-0000-0100-00003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63500</xdr:colOff>
      <xdr:row>165</xdr:row>
      <xdr:rowOff>114300</xdr:rowOff>
    </xdr:from>
    <xdr:to>
      <xdr:col>7</xdr:col>
      <xdr:colOff>698500</xdr:colOff>
      <xdr:row>176</xdr:row>
      <xdr:rowOff>177800</xdr:rowOff>
    </xdr:to>
    <xdr:graphicFrame macro="">
      <xdr:nvGraphicFramePr>
        <xdr:cNvPr id="5183" name="Gráfico 5182">
          <a:extLst>
            <a:ext uri="{FF2B5EF4-FFF2-40B4-BE49-F238E27FC236}">
              <a16:creationId xmlns:a16="http://schemas.microsoft.com/office/drawing/2014/main" id="{00000000-0008-0000-0100-00003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63500</xdr:colOff>
      <xdr:row>177</xdr:row>
      <xdr:rowOff>19050</xdr:rowOff>
    </xdr:from>
    <xdr:to>
      <xdr:col>3</xdr:col>
      <xdr:colOff>698500</xdr:colOff>
      <xdr:row>188</xdr:row>
      <xdr:rowOff>82550</xdr:rowOff>
    </xdr:to>
    <xdr:graphicFrame macro="">
      <xdr:nvGraphicFramePr>
        <xdr:cNvPr id="5184" name="Gráfico 5183">
          <a:extLst>
            <a:ext uri="{FF2B5EF4-FFF2-40B4-BE49-F238E27FC236}">
              <a16:creationId xmlns:a16="http://schemas.microsoft.com/office/drawing/2014/main" id="{00000000-0008-0000-0100-00004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63500</xdr:colOff>
      <xdr:row>177</xdr:row>
      <xdr:rowOff>19050</xdr:rowOff>
    </xdr:from>
    <xdr:to>
      <xdr:col>7</xdr:col>
      <xdr:colOff>698500</xdr:colOff>
      <xdr:row>188</xdr:row>
      <xdr:rowOff>82550</xdr:rowOff>
    </xdr:to>
    <xdr:graphicFrame macro="">
      <xdr:nvGraphicFramePr>
        <xdr:cNvPr id="5185" name="Gráfico 5184">
          <a:extLst>
            <a:ext uri="{FF2B5EF4-FFF2-40B4-BE49-F238E27FC236}">
              <a16:creationId xmlns:a16="http://schemas.microsoft.com/office/drawing/2014/main" id="{00000000-0008-0000-0100-00004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63500</xdr:colOff>
      <xdr:row>188</xdr:row>
      <xdr:rowOff>114300</xdr:rowOff>
    </xdr:from>
    <xdr:to>
      <xdr:col>3</xdr:col>
      <xdr:colOff>698500</xdr:colOff>
      <xdr:row>199</xdr:row>
      <xdr:rowOff>177800</xdr:rowOff>
    </xdr:to>
    <xdr:graphicFrame macro="">
      <xdr:nvGraphicFramePr>
        <xdr:cNvPr id="5186" name="Gráfico 5185">
          <a:extLst>
            <a:ext uri="{FF2B5EF4-FFF2-40B4-BE49-F238E27FC236}">
              <a16:creationId xmlns:a16="http://schemas.microsoft.com/office/drawing/2014/main" id="{00000000-0008-0000-0100-00004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63500</xdr:colOff>
      <xdr:row>188</xdr:row>
      <xdr:rowOff>114300</xdr:rowOff>
    </xdr:from>
    <xdr:to>
      <xdr:col>7</xdr:col>
      <xdr:colOff>698500</xdr:colOff>
      <xdr:row>199</xdr:row>
      <xdr:rowOff>177800</xdr:rowOff>
    </xdr:to>
    <xdr:graphicFrame macro="">
      <xdr:nvGraphicFramePr>
        <xdr:cNvPr id="5187" name="Gráfico 5186">
          <a:extLst>
            <a:ext uri="{FF2B5EF4-FFF2-40B4-BE49-F238E27FC236}">
              <a16:creationId xmlns:a16="http://schemas.microsoft.com/office/drawing/2014/main" id="{00000000-0008-0000-0100-00004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63500</xdr:colOff>
      <xdr:row>204</xdr:row>
      <xdr:rowOff>25400</xdr:rowOff>
    </xdr:from>
    <xdr:to>
      <xdr:col>3</xdr:col>
      <xdr:colOff>698500</xdr:colOff>
      <xdr:row>215</xdr:row>
      <xdr:rowOff>88900</xdr:rowOff>
    </xdr:to>
    <xdr:graphicFrame macro="">
      <xdr:nvGraphicFramePr>
        <xdr:cNvPr id="5188" name="Gráfico 5187">
          <a:extLst>
            <a:ext uri="{FF2B5EF4-FFF2-40B4-BE49-F238E27FC236}">
              <a16:creationId xmlns:a16="http://schemas.microsoft.com/office/drawing/2014/main" id="{00000000-0008-0000-0100-00004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</xdr:col>
      <xdr:colOff>63500</xdr:colOff>
      <xdr:row>204</xdr:row>
      <xdr:rowOff>25400</xdr:rowOff>
    </xdr:from>
    <xdr:to>
      <xdr:col>7</xdr:col>
      <xdr:colOff>698500</xdr:colOff>
      <xdr:row>215</xdr:row>
      <xdr:rowOff>88900</xdr:rowOff>
    </xdr:to>
    <xdr:graphicFrame macro="">
      <xdr:nvGraphicFramePr>
        <xdr:cNvPr id="5189" name="Gráfico 5188">
          <a:extLst>
            <a:ext uri="{FF2B5EF4-FFF2-40B4-BE49-F238E27FC236}">
              <a16:creationId xmlns:a16="http://schemas.microsoft.com/office/drawing/2014/main" id="{00000000-0008-0000-0100-00004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63500</xdr:colOff>
      <xdr:row>215</xdr:row>
      <xdr:rowOff>114300</xdr:rowOff>
    </xdr:from>
    <xdr:to>
      <xdr:col>3</xdr:col>
      <xdr:colOff>698500</xdr:colOff>
      <xdr:row>226</xdr:row>
      <xdr:rowOff>177800</xdr:rowOff>
    </xdr:to>
    <xdr:graphicFrame macro="">
      <xdr:nvGraphicFramePr>
        <xdr:cNvPr id="5190" name="Gráfico 5189">
          <a:extLst>
            <a:ext uri="{FF2B5EF4-FFF2-40B4-BE49-F238E27FC236}">
              <a16:creationId xmlns:a16="http://schemas.microsoft.com/office/drawing/2014/main" id="{00000000-0008-0000-0100-00004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</xdr:col>
      <xdr:colOff>63500</xdr:colOff>
      <xdr:row>215</xdr:row>
      <xdr:rowOff>114300</xdr:rowOff>
    </xdr:from>
    <xdr:to>
      <xdr:col>7</xdr:col>
      <xdr:colOff>698500</xdr:colOff>
      <xdr:row>226</xdr:row>
      <xdr:rowOff>177800</xdr:rowOff>
    </xdr:to>
    <xdr:graphicFrame macro="">
      <xdr:nvGraphicFramePr>
        <xdr:cNvPr id="5191" name="Gráfico 5190">
          <a:extLst>
            <a:ext uri="{FF2B5EF4-FFF2-40B4-BE49-F238E27FC236}">
              <a16:creationId xmlns:a16="http://schemas.microsoft.com/office/drawing/2014/main" id="{00000000-0008-0000-0100-00004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63500</xdr:colOff>
      <xdr:row>227</xdr:row>
      <xdr:rowOff>19050</xdr:rowOff>
    </xdr:from>
    <xdr:to>
      <xdr:col>3</xdr:col>
      <xdr:colOff>698500</xdr:colOff>
      <xdr:row>238</xdr:row>
      <xdr:rowOff>82550</xdr:rowOff>
    </xdr:to>
    <xdr:graphicFrame macro="">
      <xdr:nvGraphicFramePr>
        <xdr:cNvPr id="5192" name="Gráfico 5191">
          <a:extLst>
            <a:ext uri="{FF2B5EF4-FFF2-40B4-BE49-F238E27FC236}">
              <a16:creationId xmlns:a16="http://schemas.microsoft.com/office/drawing/2014/main" id="{00000000-0008-0000-0100-00004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</xdr:col>
      <xdr:colOff>63500</xdr:colOff>
      <xdr:row>227</xdr:row>
      <xdr:rowOff>19050</xdr:rowOff>
    </xdr:from>
    <xdr:to>
      <xdr:col>7</xdr:col>
      <xdr:colOff>698500</xdr:colOff>
      <xdr:row>238</xdr:row>
      <xdr:rowOff>82550</xdr:rowOff>
    </xdr:to>
    <xdr:graphicFrame macro="">
      <xdr:nvGraphicFramePr>
        <xdr:cNvPr id="5193" name="Gráfico 5192">
          <a:extLst>
            <a:ext uri="{FF2B5EF4-FFF2-40B4-BE49-F238E27FC236}">
              <a16:creationId xmlns:a16="http://schemas.microsoft.com/office/drawing/2014/main" id="{00000000-0008-0000-0100-00004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63500</xdr:colOff>
      <xdr:row>238</xdr:row>
      <xdr:rowOff>114300</xdr:rowOff>
    </xdr:from>
    <xdr:to>
      <xdr:col>3</xdr:col>
      <xdr:colOff>698500</xdr:colOff>
      <xdr:row>249</xdr:row>
      <xdr:rowOff>177800</xdr:rowOff>
    </xdr:to>
    <xdr:graphicFrame macro="">
      <xdr:nvGraphicFramePr>
        <xdr:cNvPr id="5194" name="Gráfico 5193">
          <a:extLst>
            <a:ext uri="{FF2B5EF4-FFF2-40B4-BE49-F238E27FC236}">
              <a16:creationId xmlns:a16="http://schemas.microsoft.com/office/drawing/2014/main" id="{00000000-0008-0000-0100-00004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63500</xdr:colOff>
      <xdr:row>238</xdr:row>
      <xdr:rowOff>114300</xdr:rowOff>
    </xdr:from>
    <xdr:to>
      <xdr:col>7</xdr:col>
      <xdr:colOff>698500</xdr:colOff>
      <xdr:row>249</xdr:row>
      <xdr:rowOff>177800</xdr:rowOff>
    </xdr:to>
    <xdr:graphicFrame macro="">
      <xdr:nvGraphicFramePr>
        <xdr:cNvPr id="5195" name="Gráfico 5194">
          <a:extLst>
            <a:ext uri="{FF2B5EF4-FFF2-40B4-BE49-F238E27FC236}">
              <a16:creationId xmlns:a16="http://schemas.microsoft.com/office/drawing/2014/main" id="{00000000-0008-0000-0100-00004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63500</xdr:colOff>
      <xdr:row>254</xdr:row>
      <xdr:rowOff>25400</xdr:rowOff>
    </xdr:from>
    <xdr:to>
      <xdr:col>3</xdr:col>
      <xdr:colOff>698500</xdr:colOff>
      <xdr:row>265</xdr:row>
      <xdr:rowOff>88900</xdr:rowOff>
    </xdr:to>
    <xdr:graphicFrame macro="">
      <xdr:nvGraphicFramePr>
        <xdr:cNvPr id="5196" name="Gráfico 5195">
          <a:extLst>
            <a:ext uri="{FF2B5EF4-FFF2-40B4-BE49-F238E27FC236}">
              <a16:creationId xmlns:a16="http://schemas.microsoft.com/office/drawing/2014/main" id="{00000000-0008-0000-0100-00004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</xdr:col>
      <xdr:colOff>63500</xdr:colOff>
      <xdr:row>254</xdr:row>
      <xdr:rowOff>25400</xdr:rowOff>
    </xdr:from>
    <xdr:to>
      <xdr:col>7</xdr:col>
      <xdr:colOff>698500</xdr:colOff>
      <xdr:row>265</xdr:row>
      <xdr:rowOff>88900</xdr:rowOff>
    </xdr:to>
    <xdr:graphicFrame macro="">
      <xdr:nvGraphicFramePr>
        <xdr:cNvPr id="5197" name="Gráfico 5196">
          <a:extLst>
            <a:ext uri="{FF2B5EF4-FFF2-40B4-BE49-F238E27FC236}">
              <a16:creationId xmlns:a16="http://schemas.microsoft.com/office/drawing/2014/main" id="{00000000-0008-0000-0100-00004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63500</xdr:colOff>
      <xdr:row>265</xdr:row>
      <xdr:rowOff>114300</xdr:rowOff>
    </xdr:from>
    <xdr:to>
      <xdr:col>3</xdr:col>
      <xdr:colOff>698500</xdr:colOff>
      <xdr:row>276</xdr:row>
      <xdr:rowOff>177800</xdr:rowOff>
    </xdr:to>
    <xdr:graphicFrame macro="">
      <xdr:nvGraphicFramePr>
        <xdr:cNvPr id="5198" name="Gráfico 5197">
          <a:extLst>
            <a:ext uri="{FF2B5EF4-FFF2-40B4-BE49-F238E27FC236}">
              <a16:creationId xmlns:a16="http://schemas.microsoft.com/office/drawing/2014/main" id="{00000000-0008-0000-0100-00004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63500</xdr:colOff>
      <xdr:row>265</xdr:row>
      <xdr:rowOff>114300</xdr:rowOff>
    </xdr:from>
    <xdr:to>
      <xdr:col>7</xdr:col>
      <xdr:colOff>698500</xdr:colOff>
      <xdr:row>276</xdr:row>
      <xdr:rowOff>177800</xdr:rowOff>
    </xdr:to>
    <xdr:graphicFrame macro="">
      <xdr:nvGraphicFramePr>
        <xdr:cNvPr id="5199" name="Gráfico 5198">
          <a:extLst>
            <a:ext uri="{FF2B5EF4-FFF2-40B4-BE49-F238E27FC236}">
              <a16:creationId xmlns:a16="http://schemas.microsoft.com/office/drawing/2014/main" id="{00000000-0008-0000-0100-00004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63500</xdr:colOff>
      <xdr:row>277</xdr:row>
      <xdr:rowOff>19050</xdr:rowOff>
    </xdr:from>
    <xdr:to>
      <xdr:col>3</xdr:col>
      <xdr:colOff>698500</xdr:colOff>
      <xdr:row>288</xdr:row>
      <xdr:rowOff>82550</xdr:rowOff>
    </xdr:to>
    <xdr:graphicFrame macro="">
      <xdr:nvGraphicFramePr>
        <xdr:cNvPr id="5200" name="Gráfico 5199">
          <a:extLst>
            <a:ext uri="{FF2B5EF4-FFF2-40B4-BE49-F238E27FC236}">
              <a16:creationId xmlns:a16="http://schemas.microsoft.com/office/drawing/2014/main" id="{00000000-0008-0000-0100-00005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4</xdr:col>
      <xdr:colOff>63500</xdr:colOff>
      <xdr:row>277</xdr:row>
      <xdr:rowOff>19050</xdr:rowOff>
    </xdr:from>
    <xdr:to>
      <xdr:col>7</xdr:col>
      <xdr:colOff>698500</xdr:colOff>
      <xdr:row>288</xdr:row>
      <xdr:rowOff>82550</xdr:rowOff>
    </xdr:to>
    <xdr:graphicFrame macro="">
      <xdr:nvGraphicFramePr>
        <xdr:cNvPr id="5201" name="Gráfico 5200">
          <a:extLst>
            <a:ext uri="{FF2B5EF4-FFF2-40B4-BE49-F238E27FC236}">
              <a16:creationId xmlns:a16="http://schemas.microsoft.com/office/drawing/2014/main" id="{00000000-0008-0000-0100-00005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63500</xdr:colOff>
      <xdr:row>288</xdr:row>
      <xdr:rowOff>114300</xdr:rowOff>
    </xdr:from>
    <xdr:to>
      <xdr:col>3</xdr:col>
      <xdr:colOff>698500</xdr:colOff>
      <xdr:row>299</xdr:row>
      <xdr:rowOff>177800</xdr:rowOff>
    </xdr:to>
    <xdr:graphicFrame macro="">
      <xdr:nvGraphicFramePr>
        <xdr:cNvPr id="5202" name="Gráfico 5201">
          <a:extLst>
            <a:ext uri="{FF2B5EF4-FFF2-40B4-BE49-F238E27FC236}">
              <a16:creationId xmlns:a16="http://schemas.microsoft.com/office/drawing/2014/main" id="{00000000-0008-0000-0100-00005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4</xdr:col>
      <xdr:colOff>63500</xdr:colOff>
      <xdr:row>288</xdr:row>
      <xdr:rowOff>114300</xdr:rowOff>
    </xdr:from>
    <xdr:to>
      <xdr:col>7</xdr:col>
      <xdr:colOff>698500</xdr:colOff>
      <xdr:row>299</xdr:row>
      <xdr:rowOff>177800</xdr:rowOff>
    </xdr:to>
    <xdr:graphicFrame macro="">
      <xdr:nvGraphicFramePr>
        <xdr:cNvPr id="5203" name="Gráfico 5202">
          <a:extLst>
            <a:ext uri="{FF2B5EF4-FFF2-40B4-BE49-F238E27FC236}">
              <a16:creationId xmlns:a16="http://schemas.microsoft.com/office/drawing/2014/main" id="{00000000-0008-0000-0100-00005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63500</xdr:colOff>
      <xdr:row>304</xdr:row>
      <xdr:rowOff>25400</xdr:rowOff>
    </xdr:from>
    <xdr:to>
      <xdr:col>3</xdr:col>
      <xdr:colOff>698500</xdr:colOff>
      <xdr:row>315</xdr:row>
      <xdr:rowOff>88900</xdr:rowOff>
    </xdr:to>
    <xdr:graphicFrame macro="">
      <xdr:nvGraphicFramePr>
        <xdr:cNvPr id="5204" name="Gráfico 5203">
          <a:extLst>
            <a:ext uri="{FF2B5EF4-FFF2-40B4-BE49-F238E27FC236}">
              <a16:creationId xmlns:a16="http://schemas.microsoft.com/office/drawing/2014/main" id="{00000000-0008-0000-0100-00005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4</xdr:col>
      <xdr:colOff>63500</xdr:colOff>
      <xdr:row>304</xdr:row>
      <xdr:rowOff>25400</xdr:rowOff>
    </xdr:from>
    <xdr:to>
      <xdr:col>7</xdr:col>
      <xdr:colOff>698500</xdr:colOff>
      <xdr:row>315</xdr:row>
      <xdr:rowOff>88900</xdr:rowOff>
    </xdr:to>
    <xdr:graphicFrame macro="">
      <xdr:nvGraphicFramePr>
        <xdr:cNvPr id="5205" name="Gráfico 5204">
          <a:extLst>
            <a:ext uri="{FF2B5EF4-FFF2-40B4-BE49-F238E27FC236}">
              <a16:creationId xmlns:a16="http://schemas.microsoft.com/office/drawing/2014/main" id="{00000000-0008-0000-0100-00005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63500</xdr:colOff>
      <xdr:row>315</xdr:row>
      <xdr:rowOff>114300</xdr:rowOff>
    </xdr:from>
    <xdr:to>
      <xdr:col>3</xdr:col>
      <xdr:colOff>698500</xdr:colOff>
      <xdr:row>326</xdr:row>
      <xdr:rowOff>177800</xdr:rowOff>
    </xdr:to>
    <xdr:graphicFrame macro="">
      <xdr:nvGraphicFramePr>
        <xdr:cNvPr id="5206" name="Gráfico 5205">
          <a:extLst>
            <a:ext uri="{FF2B5EF4-FFF2-40B4-BE49-F238E27FC236}">
              <a16:creationId xmlns:a16="http://schemas.microsoft.com/office/drawing/2014/main" id="{00000000-0008-0000-0100-00005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</xdr:col>
      <xdr:colOff>63500</xdr:colOff>
      <xdr:row>315</xdr:row>
      <xdr:rowOff>114300</xdr:rowOff>
    </xdr:from>
    <xdr:to>
      <xdr:col>7</xdr:col>
      <xdr:colOff>698500</xdr:colOff>
      <xdr:row>326</xdr:row>
      <xdr:rowOff>177800</xdr:rowOff>
    </xdr:to>
    <xdr:graphicFrame macro="">
      <xdr:nvGraphicFramePr>
        <xdr:cNvPr id="5207" name="Gráfico 5206">
          <a:extLst>
            <a:ext uri="{FF2B5EF4-FFF2-40B4-BE49-F238E27FC236}">
              <a16:creationId xmlns:a16="http://schemas.microsoft.com/office/drawing/2014/main" id="{00000000-0008-0000-0100-00005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63500</xdr:colOff>
      <xdr:row>327</xdr:row>
      <xdr:rowOff>19050</xdr:rowOff>
    </xdr:from>
    <xdr:to>
      <xdr:col>3</xdr:col>
      <xdr:colOff>698500</xdr:colOff>
      <xdr:row>338</xdr:row>
      <xdr:rowOff>82550</xdr:rowOff>
    </xdr:to>
    <xdr:graphicFrame macro="">
      <xdr:nvGraphicFramePr>
        <xdr:cNvPr id="5208" name="Gráfico 5207">
          <a:extLst>
            <a:ext uri="{FF2B5EF4-FFF2-40B4-BE49-F238E27FC236}">
              <a16:creationId xmlns:a16="http://schemas.microsoft.com/office/drawing/2014/main" id="{00000000-0008-0000-0100-00005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4</xdr:col>
      <xdr:colOff>63500</xdr:colOff>
      <xdr:row>327</xdr:row>
      <xdr:rowOff>19050</xdr:rowOff>
    </xdr:from>
    <xdr:to>
      <xdr:col>7</xdr:col>
      <xdr:colOff>698500</xdr:colOff>
      <xdr:row>338</xdr:row>
      <xdr:rowOff>82550</xdr:rowOff>
    </xdr:to>
    <xdr:graphicFrame macro="">
      <xdr:nvGraphicFramePr>
        <xdr:cNvPr id="5209" name="Gráfico 5208">
          <a:extLst>
            <a:ext uri="{FF2B5EF4-FFF2-40B4-BE49-F238E27FC236}">
              <a16:creationId xmlns:a16="http://schemas.microsoft.com/office/drawing/2014/main" id="{00000000-0008-0000-0100-00005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63500</xdr:colOff>
      <xdr:row>338</xdr:row>
      <xdr:rowOff>114300</xdr:rowOff>
    </xdr:from>
    <xdr:to>
      <xdr:col>3</xdr:col>
      <xdr:colOff>698500</xdr:colOff>
      <xdr:row>349</xdr:row>
      <xdr:rowOff>177800</xdr:rowOff>
    </xdr:to>
    <xdr:graphicFrame macro="">
      <xdr:nvGraphicFramePr>
        <xdr:cNvPr id="5210" name="Gráfico 5209">
          <a:extLst>
            <a:ext uri="{FF2B5EF4-FFF2-40B4-BE49-F238E27FC236}">
              <a16:creationId xmlns:a16="http://schemas.microsoft.com/office/drawing/2014/main" id="{00000000-0008-0000-0100-00005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4</xdr:col>
      <xdr:colOff>63500</xdr:colOff>
      <xdr:row>338</xdr:row>
      <xdr:rowOff>114300</xdr:rowOff>
    </xdr:from>
    <xdr:to>
      <xdr:col>7</xdr:col>
      <xdr:colOff>698500</xdr:colOff>
      <xdr:row>349</xdr:row>
      <xdr:rowOff>177800</xdr:rowOff>
    </xdr:to>
    <xdr:graphicFrame macro="">
      <xdr:nvGraphicFramePr>
        <xdr:cNvPr id="5211" name="Gráfico 5210">
          <a:extLst>
            <a:ext uri="{FF2B5EF4-FFF2-40B4-BE49-F238E27FC236}">
              <a16:creationId xmlns:a16="http://schemas.microsoft.com/office/drawing/2014/main" id="{00000000-0008-0000-0100-00005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63500</xdr:colOff>
      <xdr:row>354</xdr:row>
      <xdr:rowOff>25400</xdr:rowOff>
    </xdr:from>
    <xdr:to>
      <xdr:col>3</xdr:col>
      <xdr:colOff>698500</xdr:colOff>
      <xdr:row>365</xdr:row>
      <xdr:rowOff>88900</xdr:rowOff>
    </xdr:to>
    <xdr:graphicFrame macro="">
      <xdr:nvGraphicFramePr>
        <xdr:cNvPr id="5212" name="Gráfico 5211">
          <a:extLst>
            <a:ext uri="{FF2B5EF4-FFF2-40B4-BE49-F238E27FC236}">
              <a16:creationId xmlns:a16="http://schemas.microsoft.com/office/drawing/2014/main" id="{00000000-0008-0000-0100-00005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4</xdr:col>
      <xdr:colOff>63500</xdr:colOff>
      <xdr:row>354</xdr:row>
      <xdr:rowOff>25400</xdr:rowOff>
    </xdr:from>
    <xdr:to>
      <xdr:col>7</xdr:col>
      <xdr:colOff>698500</xdr:colOff>
      <xdr:row>365</xdr:row>
      <xdr:rowOff>88900</xdr:rowOff>
    </xdr:to>
    <xdr:graphicFrame macro="">
      <xdr:nvGraphicFramePr>
        <xdr:cNvPr id="5213" name="Gráfico 5212">
          <a:extLst>
            <a:ext uri="{FF2B5EF4-FFF2-40B4-BE49-F238E27FC236}">
              <a16:creationId xmlns:a16="http://schemas.microsoft.com/office/drawing/2014/main" id="{00000000-0008-0000-0100-00005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63500</xdr:colOff>
      <xdr:row>365</xdr:row>
      <xdr:rowOff>114300</xdr:rowOff>
    </xdr:from>
    <xdr:to>
      <xdr:col>3</xdr:col>
      <xdr:colOff>698500</xdr:colOff>
      <xdr:row>376</xdr:row>
      <xdr:rowOff>177800</xdr:rowOff>
    </xdr:to>
    <xdr:graphicFrame macro="">
      <xdr:nvGraphicFramePr>
        <xdr:cNvPr id="5214" name="Gráfico 5213">
          <a:extLst>
            <a:ext uri="{FF2B5EF4-FFF2-40B4-BE49-F238E27FC236}">
              <a16:creationId xmlns:a16="http://schemas.microsoft.com/office/drawing/2014/main" id="{00000000-0008-0000-0100-00005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4</xdr:col>
      <xdr:colOff>63500</xdr:colOff>
      <xdr:row>365</xdr:row>
      <xdr:rowOff>114300</xdr:rowOff>
    </xdr:from>
    <xdr:to>
      <xdr:col>7</xdr:col>
      <xdr:colOff>698500</xdr:colOff>
      <xdr:row>376</xdr:row>
      <xdr:rowOff>177800</xdr:rowOff>
    </xdr:to>
    <xdr:graphicFrame macro="">
      <xdr:nvGraphicFramePr>
        <xdr:cNvPr id="5215" name="Gráfico 5214">
          <a:extLst>
            <a:ext uri="{FF2B5EF4-FFF2-40B4-BE49-F238E27FC236}">
              <a16:creationId xmlns:a16="http://schemas.microsoft.com/office/drawing/2014/main" id="{00000000-0008-0000-0100-00005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63500</xdr:colOff>
      <xdr:row>377</xdr:row>
      <xdr:rowOff>19050</xdr:rowOff>
    </xdr:from>
    <xdr:to>
      <xdr:col>3</xdr:col>
      <xdr:colOff>698500</xdr:colOff>
      <xdr:row>388</xdr:row>
      <xdr:rowOff>82550</xdr:rowOff>
    </xdr:to>
    <xdr:graphicFrame macro="">
      <xdr:nvGraphicFramePr>
        <xdr:cNvPr id="5216" name="Gráfico 5215">
          <a:extLst>
            <a:ext uri="{FF2B5EF4-FFF2-40B4-BE49-F238E27FC236}">
              <a16:creationId xmlns:a16="http://schemas.microsoft.com/office/drawing/2014/main" id="{00000000-0008-0000-0100-00006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4</xdr:col>
      <xdr:colOff>63500</xdr:colOff>
      <xdr:row>377</xdr:row>
      <xdr:rowOff>19050</xdr:rowOff>
    </xdr:from>
    <xdr:to>
      <xdr:col>7</xdr:col>
      <xdr:colOff>698500</xdr:colOff>
      <xdr:row>388</xdr:row>
      <xdr:rowOff>82550</xdr:rowOff>
    </xdr:to>
    <xdr:graphicFrame macro="">
      <xdr:nvGraphicFramePr>
        <xdr:cNvPr id="5217" name="Gráfico 5216">
          <a:extLst>
            <a:ext uri="{FF2B5EF4-FFF2-40B4-BE49-F238E27FC236}">
              <a16:creationId xmlns:a16="http://schemas.microsoft.com/office/drawing/2014/main" id="{00000000-0008-0000-0100-00006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63500</xdr:colOff>
      <xdr:row>388</xdr:row>
      <xdr:rowOff>114300</xdr:rowOff>
    </xdr:from>
    <xdr:to>
      <xdr:col>3</xdr:col>
      <xdr:colOff>698500</xdr:colOff>
      <xdr:row>399</xdr:row>
      <xdr:rowOff>177800</xdr:rowOff>
    </xdr:to>
    <xdr:graphicFrame macro="">
      <xdr:nvGraphicFramePr>
        <xdr:cNvPr id="5218" name="Gráfico 5217">
          <a:extLst>
            <a:ext uri="{FF2B5EF4-FFF2-40B4-BE49-F238E27FC236}">
              <a16:creationId xmlns:a16="http://schemas.microsoft.com/office/drawing/2014/main" id="{00000000-0008-0000-0100-00006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4</xdr:col>
      <xdr:colOff>63500</xdr:colOff>
      <xdr:row>388</xdr:row>
      <xdr:rowOff>114300</xdr:rowOff>
    </xdr:from>
    <xdr:to>
      <xdr:col>7</xdr:col>
      <xdr:colOff>698500</xdr:colOff>
      <xdr:row>399</xdr:row>
      <xdr:rowOff>177800</xdr:rowOff>
    </xdr:to>
    <xdr:graphicFrame macro="">
      <xdr:nvGraphicFramePr>
        <xdr:cNvPr id="5219" name="Gráfico 5218">
          <a:extLst>
            <a:ext uri="{FF2B5EF4-FFF2-40B4-BE49-F238E27FC236}">
              <a16:creationId xmlns:a16="http://schemas.microsoft.com/office/drawing/2014/main" id="{00000000-0008-0000-0100-00006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63500</xdr:colOff>
      <xdr:row>404</xdr:row>
      <xdr:rowOff>25400</xdr:rowOff>
    </xdr:from>
    <xdr:to>
      <xdr:col>3</xdr:col>
      <xdr:colOff>698500</xdr:colOff>
      <xdr:row>415</xdr:row>
      <xdr:rowOff>88900</xdr:rowOff>
    </xdr:to>
    <xdr:graphicFrame macro="">
      <xdr:nvGraphicFramePr>
        <xdr:cNvPr id="5220" name="Gráfico 5219">
          <a:extLst>
            <a:ext uri="{FF2B5EF4-FFF2-40B4-BE49-F238E27FC236}">
              <a16:creationId xmlns:a16="http://schemas.microsoft.com/office/drawing/2014/main" id="{00000000-0008-0000-0100-00006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4</xdr:col>
      <xdr:colOff>63500</xdr:colOff>
      <xdr:row>404</xdr:row>
      <xdr:rowOff>25400</xdr:rowOff>
    </xdr:from>
    <xdr:to>
      <xdr:col>7</xdr:col>
      <xdr:colOff>698500</xdr:colOff>
      <xdr:row>415</xdr:row>
      <xdr:rowOff>88900</xdr:rowOff>
    </xdr:to>
    <xdr:graphicFrame macro="">
      <xdr:nvGraphicFramePr>
        <xdr:cNvPr id="5221" name="Gráfico 5220">
          <a:extLst>
            <a:ext uri="{FF2B5EF4-FFF2-40B4-BE49-F238E27FC236}">
              <a16:creationId xmlns:a16="http://schemas.microsoft.com/office/drawing/2014/main" id="{00000000-0008-0000-0100-00006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63500</xdr:colOff>
      <xdr:row>415</xdr:row>
      <xdr:rowOff>114300</xdr:rowOff>
    </xdr:from>
    <xdr:to>
      <xdr:col>3</xdr:col>
      <xdr:colOff>698500</xdr:colOff>
      <xdr:row>426</xdr:row>
      <xdr:rowOff>177800</xdr:rowOff>
    </xdr:to>
    <xdr:graphicFrame macro="">
      <xdr:nvGraphicFramePr>
        <xdr:cNvPr id="5222" name="Gráfico 5221">
          <a:extLst>
            <a:ext uri="{FF2B5EF4-FFF2-40B4-BE49-F238E27FC236}">
              <a16:creationId xmlns:a16="http://schemas.microsoft.com/office/drawing/2014/main" id="{00000000-0008-0000-0100-00006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4</xdr:col>
      <xdr:colOff>63500</xdr:colOff>
      <xdr:row>415</xdr:row>
      <xdr:rowOff>114300</xdr:rowOff>
    </xdr:from>
    <xdr:to>
      <xdr:col>7</xdr:col>
      <xdr:colOff>698500</xdr:colOff>
      <xdr:row>426</xdr:row>
      <xdr:rowOff>177800</xdr:rowOff>
    </xdr:to>
    <xdr:graphicFrame macro="">
      <xdr:nvGraphicFramePr>
        <xdr:cNvPr id="5223" name="Gráfico 5222">
          <a:extLst>
            <a:ext uri="{FF2B5EF4-FFF2-40B4-BE49-F238E27FC236}">
              <a16:creationId xmlns:a16="http://schemas.microsoft.com/office/drawing/2014/main" id="{00000000-0008-0000-0100-00006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63500</xdr:colOff>
      <xdr:row>427</xdr:row>
      <xdr:rowOff>19050</xdr:rowOff>
    </xdr:from>
    <xdr:to>
      <xdr:col>3</xdr:col>
      <xdr:colOff>698500</xdr:colOff>
      <xdr:row>438</xdr:row>
      <xdr:rowOff>82550</xdr:rowOff>
    </xdr:to>
    <xdr:graphicFrame macro="">
      <xdr:nvGraphicFramePr>
        <xdr:cNvPr id="5224" name="Gráfico 5223">
          <a:extLst>
            <a:ext uri="{FF2B5EF4-FFF2-40B4-BE49-F238E27FC236}">
              <a16:creationId xmlns:a16="http://schemas.microsoft.com/office/drawing/2014/main" id="{00000000-0008-0000-0100-00006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4</xdr:col>
      <xdr:colOff>63500</xdr:colOff>
      <xdr:row>427</xdr:row>
      <xdr:rowOff>19050</xdr:rowOff>
    </xdr:from>
    <xdr:to>
      <xdr:col>7</xdr:col>
      <xdr:colOff>698500</xdr:colOff>
      <xdr:row>438</xdr:row>
      <xdr:rowOff>82550</xdr:rowOff>
    </xdr:to>
    <xdr:graphicFrame macro="">
      <xdr:nvGraphicFramePr>
        <xdr:cNvPr id="5225" name="Gráfico 5224">
          <a:extLst>
            <a:ext uri="{FF2B5EF4-FFF2-40B4-BE49-F238E27FC236}">
              <a16:creationId xmlns:a16="http://schemas.microsoft.com/office/drawing/2014/main" id="{00000000-0008-0000-0100-00006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63500</xdr:colOff>
      <xdr:row>438</xdr:row>
      <xdr:rowOff>114300</xdr:rowOff>
    </xdr:from>
    <xdr:to>
      <xdr:col>3</xdr:col>
      <xdr:colOff>698500</xdr:colOff>
      <xdr:row>449</xdr:row>
      <xdr:rowOff>177800</xdr:rowOff>
    </xdr:to>
    <xdr:graphicFrame macro="">
      <xdr:nvGraphicFramePr>
        <xdr:cNvPr id="5226" name="Gráfico 5225">
          <a:extLst>
            <a:ext uri="{FF2B5EF4-FFF2-40B4-BE49-F238E27FC236}">
              <a16:creationId xmlns:a16="http://schemas.microsoft.com/office/drawing/2014/main" id="{00000000-0008-0000-0100-00006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4</xdr:col>
      <xdr:colOff>63500</xdr:colOff>
      <xdr:row>438</xdr:row>
      <xdr:rowOff>114300</xdr:rowOff>
    </xdr:from>
    <xdr:to>
      <xdr:col>7</xdr:col>
      <xdr:colOff>698500</xdr:colOff>
      <xdr:row>449</xdr:row>
      <xdr:rowOff>177800</xdr:rowOff>
    </xdr:to>
    <xdr:graphicFrame macro="">
      <xdr:nvGraphicFramePr>
        <xdr:cNvPr id="5227" name="Gráfico 5226">
          <a:extLst>
            <a:ext uri="{FF2B5EF4-FFF2-40B4-BE49-F238E27FC236}">
              <a16:creationId xmlns:a16="http://schemas.microsoft.com/office/drawing/2014/main" id="{00000000-0008-0000-0100-00006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63500</xdr:colOff>
      <xdr:row>454</xdr:row>
      <xdr:rowOff>25400</xdr:rowOff>
    </xdr:from>
    <xdr:to>
      <xdr:col>3</xdr:col>
      <xdr:colOff>698500</xdr:colOff>
      <xdr:row>465</xdr:row>
      <xdr:rowOff>88900</xdr:rowOff>
    </xdr:to>
    <xdr:graphicFrame macro="">
      <xdr:nvGraphicFramePr>
        <xdr:cNvPr id="5228" name="Gráfico 5227">
          <a:extLst>
            <a:ext uri="{FF2B5EF4-FFF2-40B4-BE49-F238E27FC236}">
              <a16:creationId xmlns:a16="http://schemas.microsoft.com/office/drawing/2014/main" id="{00000000-0008-0000-0100-00006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4</xdr:col>
      <xdr:colOff>63500</xdr:colOff>
      <xdr:row>454</xdr:row>
      <xdr:rowOff>25400</xdr:rowOff>
    </xdr:from>
    <xdr:to>
      <xdr:col>7</xdr:col>
      <xdr:colOff>698500</xdr:colOff>
      <xdr:row>465</xdr:row>
      <xdr:rowOff>88900</xdr:rowOff>
    </xdr:to>
    <xdr:graphicFrame macro="">
      <xdr:nvGraphicFramePr>
        <xdr:cNvPr id="5229" name="Gráfico 5228">
          <a:extLst>
            <a:ext uri="{FF2B5EF4-FFF2-40B4-BE49-F238E27FC236}">
              <a16:creationId xmlns:a16="http://schemas.microsoft.com/office/drawing/2014/main" id="{00000000-0008-0000-0100-00006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63500</xdr:colOff>
      <xdr:row>465</xdr:row>
      <xdr:rowOff>114300</xdr:rowOff>
    </xdr:from>
    <xdr:to>
      <xdr:col>3</xdr:col>
      <xdr:colOff>698500</xdr:colOff>
      <xdr:row>476</xdr:row>
      <xdr:rowOff>177800</xdr:rowOff>
    </xdr:to>
    <xdr:graphicFrame macro="">
      <xdr:nvGraphicFramePr>
        <xdr:cNvPr id="5230" name="Gráfico 5229">
          <a:extLst>
            <a:ext uri="{FF2B5EF4-FFF2-40B4-BE49-F238E27FC236}">
              <a16:creationId xmlns:a16="http://schemas.microsoft.com/office/drawing/2014/main" id="{00000000-0008-0000-0100-00006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4</xdr:col>
      <xdr:colOff>63500</xdr:colOff>
      <xdr:row>465</xdr:row>
      <xdr:rowOff>114300</xdr:rowOff>
    </xdr:from>
    <xdr:to>
      <xdr:col>7</xdr:col>
      <xdr:colOff>698500</xdr:colOff>
      <xdr:row>476</xdr:row>
      <xdr:rowOff>177800</xdr:rowOff>
    </xdr:to>
    <xdr:graphicFrame macro="">
      <xdr:nvGraphicFramePr>
        <xdr:cNvPr id="5231" name="Gráfico 5230">
          <a:extLst>
            <a:ext uri="{FF2B5EF4-FFF2-40B4-BE49-F238E27FC236}">
              <a16:creationId xmlns:a16="http://schemas.microsoft.com/office/drawing/2014/main" id="{00000000-0008-0000-0100-00006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63500</xdr:colOff>
      <xdr:row>477</xdr:row>
      <xdr:rowOff>19050</xdr:rowOff>
    </xdr:from>
    <xdr:to>
      <xdr:col>3</xdr:col>
      <xdr:colOff>698500</xdr:colOff>
      <xdr:row>488</xdr:row>
      <xdr:rowOff>82550</xdr:rowOff>
    </xdr:to>
    <xdr:graphicFrame macro="">
      <xdr:nvGraphicFramePr>
        <xdr:cNvPr id="5232" name="Gráfico 5231">
          <a:extLst>
            <a:ext uri="{FF2B5EF4-FFF2-40B4-BE49-F238E27FC236}">
              <a16:creationId xmlns:a16="http://schemas.microsoft.com/office/drawing/2014/main" id="{00000000-0008-0000-0100-00007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4</xdr:col>
      <xdr:colOff>63500</xdr:colOff>
      <xdr:row>477</xdr:row>
      <xdr:rowOff>19050</xdr:rowOff>
    </xdr:from>
    <xdr:to>
      <xdr:col>7</xdr:col>
      <xdr:colOff>698500</xdr:colOff>
      <xdr:row>488</xdr:row>
      <xdr:rowOff>82550</xdr:rowOff>
    </xdr:to>
    <xdr:graphicFrame macro="">
      <xdr:nvGraphicFramePr>
        <xdr:cNvPr id="5233" name="Gráfico 5232">
          <a:extLst>
            <a:ext uri="{FF2B5EF4-FFF2-40B4-BE49-F238E27FC236}">
              <a16:creationId xmlns:a16="http://schemas.microsoft.com/office/drawing/2014/main" id="{00000000-0008-0000-0100-00007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63500</xdr:colOff>
      <xdr:row>488</xdr:row>
      <xdr:rowOff>114300</xdr:rowOff>
    </xdr:from>
    <xdr:to>
      <xdr:col>3</xdr:col>
      <xdr:colOff>698500</xdr:colOff>
      <xdr:row>499</xdr:row>
      <xdr:rowOff>177800</xdr:rowOff>
    </xdr:to>
    <xdr:graphicFrame macro="">
      <xdr:nvGraphicFramePr>
        <xdr:cNvPr id="5234" name="Gráfico 5233">
          <a:extLst>
            <a:ext uri="{FF2B5EF4-FFF2-40B4-BE49-F238E27FC236}">
              <a16:creationId xmlns:a16="http://schemas.microsoft.com/office/drawing/2014/main" id="{00000000-0008-0000-0100-00007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4</xdr:col>
      <xdr:colOff>63500</xdr:colOff>
      <xdr:row>488</xdr:row>
      <xdr:rowOff>114300</xdr:rowOff>
    </xdr:from>
    <xdr:to>
      <xdr:col>7</xdr:col>
      <xdr:colOff>698500</xdr:colOff>
      <xdr:row>499</xdr:row>
      <xdr:rowOff>177800</xdr:rowOff>
    </xdr:to>
    <xdr:graphicFrame macro="">
      <xdr:nvGraphicFramePr>
        <xdr:cNvPr id="5235" name="Gráfico 5234">
          <a:extLst>
            <a:ext uri="{FF2B5EF4-FFF2-40B4-BE49-F238E27FC236}">
              <a16:creationId xmlns:a16="http://schemas.microsoft.com/office/drawing/2014/main" id="{00000000-0008-0000-0100-00007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63500</xdr:colOff>
      <xdr:row>504</xdr:row>
      <xdr:rowOff>25400</xdr:rowOff>
    </xdr:from>
    <xdr:to>
      <xdr:col>3</xdr:col>
      <xdr:colOff>698500</xdr:colOff>
      <xdr:row>515</xdr:row>
      <xdr:rowOff>88900</xdr:rowOff>
    </xdr:to>
    <xdr:graphicFrame macro="">
      <xdr:nvGraphicFramePr>
        <xdr:cNvPr id="5236" name="Gráfico 5235">
          <a:extLst>
            <a:ext uri="{FF2B5EF4-FFF2-40B4-BE49-F238E27FC236}">
              <a16:creationId xmlns:a16="http://schemas.microsoft.com/office/drawing/2014/main" id="{00000000-0008-0000-0100-00007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4</xdr:col>
      <xdr:colOff>63500</xdr:colOff>
      <xdr:row>504</xdr:row>
      <xdr:rowOff>25400</xdr:rowOff>
    </xdr:from>
    <xdr:to>
      <xdr:col>7</xdr:col>
      <xdr:colOff>698500</xdr:colOff>
      <xdr:row>515</xdr:row>
      <xdr:rowOff>88900</xdr:rowOff>
    </xdr:to>
    <xdr:graphicFrame macro="">
      <xdr:nvGraphicFramePr>
        <xdr:cNvPr id="5237" name="Gráfico 5236">
          <a:extLst>
            <a:ext uri="{FF2B5EF4-FFF2-40B4-BE49-F238E27FC236}">
              <a16:creationId xmlns:a16="http://schemas.microsoft.com/office/drawing/2014/main" id="{00000000-0008-0000-0100-00007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63500</xdr:colOff>
      <xdr:row>515</xdr:row>
      <xdr:rowOff>114300</xdr:rowOff>
    </xdr:from>
    <xdr:to>
      <xdr:col>3</xdr:col>
      <xdr:colOff>698500</xdr:colOff>
      <xdr:row>526</xdr:row>
      <xdr:rowOff>177800</xdr:rowOff>
    </xdr:to>
    <xdr:graphicFrame macro="">
      <xdr:nvGraphicFramePr>
        <xdr:cNvPr id="5238" name="Gráfico 5237">
          <a:extLst>
            <a:ext uri="{FF2B5EF4-FFF2-40B4-BE49-F238E27FC236}">
              <a16:creationId xmlns:a16="http://schemas.microsoft.com/office/drawing/2014/main" id="{00000000-0008-0000-0100-00007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4</xdr:col>
      <xdr:colOff>63500</xdr:colOff>
      <xdr:row>515</xdr:row>
      <xdr:rowOff>114300</xdr:rowOff>
    </xdr:from>
    <xdr:to>
      <xdr:col>7</xdr:col>
      <xdr:colOff>698500</xdr:colOff>
      <xdr:row>526</xdr:row>
      <xdr:rowOff>177800</xdr:rowOff>
    </xdr:to>
    <xdr:graphicFrame macro="">
      <xdr:nvGraphicFramePr>
        <xdr:cNvPr id="5239" name="Gráfico 5238">
          <a:extLst>
            <a:ext uri="{FF2B5EF4-FFF2-40B4-BE49-F238E27FC236}">
              <a16:creationId xmlns:a16="http://schemas.microsoft.com/office/drawing/2014/main" id="{00000000-0008-0000-0100-00007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63500</xdr:colOff>
      <xdr:row>527</xdr:row>
      <xdr:rowOff>19050</xdr:rowOff>
    </xdr:from>
    <xdr:to>
      <xdr:col>3</xdr:col>
      <xdr:colOff>698500</xdr:colOff>
      <xdr:row>538</xdr:row>
      <xdr:rowOff>82550</xdr:rowOff>
    </xdr:to>
    <xdr:graphicFrame macro="">
      <xdr:nvGraphicFramePr>
        <xdr:cNvPr id="5240" name="Gráfico 5239">
          <a:extLst>
            <a:ext uri="{FF2B5EF4-FFF2-40B4-BE49-F238E27FC236}">
              <a16:creationId xmlns:a16="http://schemas.microsoft.com/office/drawing/2014/main" id="{00000000-0008-0000-0100-00007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4</xdr:col>
      <xdr:colOff>63500</xdr:colOff>
      <xdr:row>527</xdr:row>
      <xdr:rowOff>19050</xdr:rowOff>
    </xdr:from>
    <xdr:to>
      <xdr:col>7</xdr:col>
      <xdr:colOff>698500</xdr:colOff>
      <xdr:row>538</xdr:row>
      <xdr:rowOff>82550</xdr:rowOff>
    </xdr:to>
    <xdr:graphicFrame macro="">
      <xdr:nvGraphicFramePr>
        <xdr:cNvPr id="5241" name="Gráfico 5240">
          <a:extLst>
            <a:ext uri="{FF2B5EF4-FFF2-40B4-BE49-F238E27FC236}">
              <a16:creationId xmlns:a16="http://schemas.microsoft.com/office/drawing/2014/main" id="{00000000-0008-0000-0100-00007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63500</xdr:colOff>
      <xdr:row>538</xdr:row>
      <xdr:rowOff>114300</xdr:rowOff>
    </xdr:from>
    <xdr:to>
      <xdr:col>3</xdr:col>
      <xdr:colOff>698500</xdr:colOff>
      <xdr:row>549</xdr:row>
      <xdr:rowOff>177800</xdr:rowOff>
    </xdr:to>
    <xdr:graphicFrame macro="">
      <xdr:nvGraphicFramePr>
        <xdr:cNvPr id="5242" name="Gráfico 5241">
          <a:extLst>
            <a:ext uri="{FF2B5EF4-FFF2-40B4-BE49-F238E27FC236}">
              <a16:creationId xmlns:a16="http://schemas.microsoft.com/office/drawing/2014/main" id="{00000000-0008-0000-0100-00007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4</xdr:col>
      <xdr:colOff>63500</xdr:colOff>
      <xdr:row>538</xdr:row>
      <xdr:rowOff>114300</xdr:rowOff>
    </xdr:from>
    <xdr:to>
      <xdr:col>7</xdr:col>
      <xdr:colOff>698500</xdr:colOff>
      <xdr:row>549</xdr:row>
      <xdr:rowOff>177800</xdr:rowOff>
    </xdr:to>
    <xdr:graphicFrame macro="">
      <xdr:nvGraphicFramePr>
        <xdr:cNvPr id="5243" name="Gráfico 5242">
          <a:extLst>
            <a:ext uri="{FF2B5EF4-FFF2-40B4-BE49-F238E27FC236}">
              <a16:creationId xmlns:a16="http://schemas.microsoft.com/office/drawing/2014/main" id="{00000000-0008-0000-0100-00007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63500</xdr:colOff>
      <xdr:row>554</xdr:row>
      <xdr:rowOff>25400</xdr:rowOff>
    </xdr:from>
    <xdr:to>
      <xdr:col>3</xdr:col>
      <xdr:colOff>698500</xdr:colOff>
      <xdr:row>565</xdr:row>
      <xdr:rowOff>88900</xdr:rowOff>
    </xdr:to>
    <xdr:graphicFrame macro="">
      <xdr:nvGraphicFramePr>
        <xdr:cNvPr id="5244" name="Gráfico 5243">
          <a:extLst>
            <a:ext uri="{FF2B5EF4-FFF2-40B4-BE49-F238E27FC236}">
              <a16:creationId xmlns:a16="http://schemas.microsoft.com/office/drawing/2014/main" id="{00000000-0008-0000-0100-00007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4</xdr:col>
      <xdr:colOff>63500</xdr:colOff>
      <xdr:row>554</xdr:row>
      <xdr:rowOff>25400</xdr:rowOff>
    </xdr:from>
    <xdr:to>
      <xdr:col>7</xdr:col>
      <xdr:colOff>698500</xdr:colOff>
      <xdr:row>565</xdr:row>
      <xdr:rowOff>88900</xdr:rowOff>
    </xdr:to>
    <xdr:graphicFrame macro="">
      <xdr:nvGraphicFramePr>
        <xdr:cNvPr id="5245" name="Gráfico 5244">
          <a:extLst>
            <a:ext uri="{FF2B5EF4-FFF2-40B4-BE49-F238E27FC236}">
              <a16:creationId xmlns:a16="http://schemas.microsoft.com/office/drawing/2014/main" id="{00000000-0008-0000-0100-00007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63500</xdr:colOff>
      <xdr:row>565</xdr:row>
      <xdr:rowOff>114300</xdr:rowOff>
    </xdr:from>
    <xdr:to>
      <xdr:col>3</xdr:col>
      <xdr:colOff>698500</xdr:colOff>
      <xdr:row>576</xdr:row>
      <xdr:rowOff>177800</xdr:rowOff>
    </xdr:to>
    <xdr:graphicFrame macro="">
      <xdr:nvGraphicFramePr>
        <xdr:cNvPr id="5246" name="Gráfico 5245">
          <a:extLst>
            <a:ext uri="{FF2B5EF4-FFF2-40B4-BE49-F238E27FC236}">
              <a16:creationId xmlns:a16="http://schemas.microsoft.com/office/drawing/2014/main" id="{00000000-0008-0000-0100-00007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4</xdr:col>
      <xdr:colOff>63500</xdr:colOff>
      <xdr:row>565</xdr:row>
      <xdr:rowOff>114300</xdr:rowOff>
    </xdr:from>
    <xdr:to>
      <xdr:col>7</xdr:col>
      <xdr:colOff>698500</xdr:colOff>
      <xdr:row>576</xdr:row>
      <xdr:rowOff>177800</xdr:rowOff>
    </xdr:to>
    <xdr:graphicFrame macro="">
      <xdr:nvGraphicFramePr>
        <xdr:cNvPr id="5247" name="Gráfico 5246">
          <a:extLst>
            <a:ext uri="{FF2B5EF4-FFF2-40B4-BE49-F238E27FC236}">
              <a16:creationId xmlns:a16="http://schemas.microsoft.com/office/drawing/2014/main" id="{00000000-0008-0000-0100-00007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63500</xdr:colOff>
      <xdr:row>577</xdr:row>
      <xdr:rowOff>19050</xdr:rowOff>
    </xdr:from>
    <xdr:to>
      <xdr:col>3</xdr:col>
      <xdr:colOff>698500</xdr:colOff>
      <xdr:row>588</xdr:row>
      <xdr:rowOff>82550</xdr:rowOff>
    </xdr:to>
    <xdr:graphicFrame macro="">
      <xdr:nvGraphicFramePr>
        <xdr:cNvPr id="5248" name="Gráfico 5247">
          <a:extLst>
            <a:ext uri="{FF2B5EF4-FFF2-40B4-BE49-F238E27FC236}">
              <a16:creationId xmlns:a16="http://schemas.microsoft.com/office/drawing/2014/main" id="{00000000-0008-0000-0100-00008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4</xdr:col>
      <xdr:colOff>63500</xdr:colOff>
      <xdr:row>577</xdr:row>
      <xdr:rowOff>19050</xdr:rowOff>
    </xdr:from>
    <xdr:to>
      <xdr:col>7</xdr:col>
      <xdr:colOff>698500</xdr:colOff>
      <xdr:row>588</xdr:row>
      <xdr:rowOff>82550</xdr:rowOff>
    </xdr:to>
    <xdr:graphicFrame macro="">
      <xdr:nvGraphicFramePr>
        <xdr:cNvPr id="5249" name="Gráfico 5248">
          <a:extLst>
            <a:ext uri="{FF2B5EF4-FFF2-40B4-BE49-F238E27FC236}">
              <a16:creationId xmlns:a16="http://schemas.microsoft.com/office/drawing/2014/main" id="{00000000-0008-0000-0100-00008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63500</xdr:colOff>
      <xdr:row>588</xdr:row>
      <xdr:rowOff>114300</xdr:rowOff>
    </xdr:from>
    <xdr:to>
      <xdr:col>3</xdr:col>
      <xdr:colOff>698500</xdr:colOff>
      <xdr:row>599</xdr:row>
      <xdr:rowOff>177800</xdr:rowOff>
    </xdr:to>
    <xdr:graphicFrame macro="">
      <xdr:nvGraphicFramePr>
        <xdr:cNvPr id="5250" name="Gráfico 5249">
          <a:extLst>
            <a:ext uri="{FF2B5EF4-FFF2-40B4-BE49-F238E27FC236}">
              <a16:creationId xmlns:a16="http://schemas.microsoft.com/office/drawing/2014/main" id="{00000000-0008-0000-0100-00008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4</xdr:col>
      <xdr:colOff>63500</xdr:colOff>
      <xdr:row>588</xdr:row>
      <xdr:rowOff>114300</xdr:rowOff>
    </xdr:from>
    <xdr:to>
      <xdr:col>7</xdr:col>
      <xdr:colOff>698500</xdr:colOff>
      <xdr:row>599</xdr:row>
      <xdr:rowOff>177800</xdr:rowOff>
    </xdr:to>
    <xdr:graphicFrame macro="">
      <xdr:nvGraphicFramePr>
        <xdr:cNvPr id="5251" name="Gráfico 5250">
          <a:extLst>
            <a:ext uri="{FF2B5EF4-FFF2-40B4-BE49-F238E27FC236}">
              <a16:creationId xmlns:a16="http://schemas.microsoft.com/office/drawing/2014/main" id="{00000000-0008-0000-0100-00008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63500</xdr:colOff>
      <xdr:row>604</xdr:row>
      <xdr:rowOff>25400</xdr:rowOff>
    </xdr:from>
    <xdr:to>
      <xdr:col>3</xdr:col>
      <xdr:colOff>698500</xdr:colOff>
      <xdr:row>615</xdr:row>
      <xdr:rowOff>88900</xdr:rowOff>
    </xdr:to>
    <xdr:graphicFrame macro="">
      <xdr:nvGraphicFramePr>
        <xdr:cNvPr id="5252" name="Gráfico 5251">
          <a:extLst>
            <a:ext uri="{FF2B5EF4-FFF2-40B4-BE49-F238E27FC236}">
              <a16:creationId xmlns:a16="http://schemas.microsoft.com/office/drawing/2014/main" id="{00000000-0008-0000-0100-000084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4</xdr:col>
      <xdr:colOff>63500</xdr:colOff>
      <xdr:row>604</xdr:row>
      <xdr:rowOff>25400</xdr:rowOff>
    </xdr:from>
    <xdr:to>
      <xdr:col>7</xdr:col>
      <xdr:colOff>698500</xdr:colOff>
      <xdr:row>615</xdr:row>
      <xdr:rowOff>88900</xdr:rowOff>
    </xdr:to>
    <xdr:graphicFrame macro="">
      <xdr:nvGraphicFramePr>
        <xdr:cNvPr id="5253" name="Gráfico 5252">
          <a:extLst>
            <a:ext uri="{FF2B5EF4-FFF2-40B4-BE49-F238E27FC236}">
              <a16:creationId xmlns:a16="http://schemas.microsoft.com/office/drawing/2014/main" id="{00000000-0008-0000-0100-000085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63500</xdr:colOff>
      <xdr:row>615</xdr:row>
      <xdr:rowOff>114300</xdr:rowOff>
    </xdr:from>
    <xdr:to>
      <xdr:col>3</xdr:col>
      <xdr:colOff>698500</xdr:colOff>
      <xdr:row>626</xdr:row>
      <xdr:rowOff>177800</xdr:rowOff>
    </xdr:to>
    <xdr:graphicFrame macro="">
      <xdr:nvGraphicFramePr>
        <xdr:cNvPr id="5254" name="Gráfico 5253">
          <a:extLst>
            <a:ext uri="{FF2B5EF4-FFF2-40B4-BE49-F238E27FC236}">
              <a16:creationId xmlns:a16="http://schemas.microsoft.com/office/drawing/2014/main" id="{00000000-0008-0000-0100-000086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4</xdr:col>
      <xdr:colOff>63500</xdr:colOff>
      <xdr:row>615</xdr:row>
      <xdr:rowOff>114300</xdr:rowOff>
    </xdr:from>
    <xdr:to>
      <xdr:col>7</xdr:col>
      <xdr:colOff>698500</xdr:colOff>
      <xdr:row>626</xdr:row>
      <xdr:rowOff>177800</xdr:rowOff>
    </xdr:to>
    <xdr:graphicFrame macro="">
      <xdr:nvGraphicFramePr>
        <xdr:cNvPr id="5255" name="Gráfico 5254">
          <a:extLst>
            <a:ext uri="{FF2B5EF4-FFF2-40B4-BE49-F238E27FC236}">
              <a16:creationId xmlns:a16="http://schemas.microsoft.com/office/drawing/2014/main" id="{00000000-0008-0000-0100-000087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63500</xdr:colOff>
      <xdr:row>627</xdr:row>
      <xdr:rowOff>19050</xdr:rowOff>
    </xdr:from>
    <xdr:to>
      <xdr:col>3</xdr:col>
      <xdr:colOff>698500</xdr:colOff>
      <xdr:row>638</xdr:row>
      <xdr:rowOff>82550</xdr:rowOff>
    </xdr:to>
    <xdr:graphicFrame macro="">
      <xdr:nvGraphicFramePr>
        <xdr:cNvPr id="5256" name="Gráfico 5255">
          <a:extLst>
            <a:ext uri="{FF2B5EF4-FFF2-40B4-BE49-F238E27FC236}">
              <a16:creationId xmlns:a16="http://schemas.microsoft.com/office/drawing/2014/main" id="{00000000-0008-0000-0100-000088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4</xdr:col>
      <xdr:colOff>63500</xdr:colOff>
      <xdr:row>627</xdr:row>
      <xdr:rowOff>19050</xdr:rowOff>
    </xdr:from>
    <xdr:to>
      <xdr:col>7</xdr:col>
      <xdr:colOff>698500</xdr:colOff>
      <xdr:row>638</xdr:row>
      <xdr:rowOff>82550</xdr:rowOff>
    </xdr:to>
    <xdr:graphicFrame macro="">
      <xdr:nvGraphicFramePr>
        <xdr:cNvPr id="5257" name="Gráfico 5256">
          <a:extLst>
            <a:ext uri="{FF2B5EF4-FFF2-40B4-BE49-F238E27FC236}">
              <a16:creationId xmlns:a16="http://schemas.microsoft.com/office/drawing/2014/main" id="{00000000-0008-0000-0100-000089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63500</xdr:colOff>
      <xdr:row>638</xdr:row>
      <xdr:rowOff>114300</xdr:rowOff>
    </xdr:from>
    <xdr:to>
      <xdr:col>3</xdr:col>
      <xdr:colOff>698500</xdr:colOff>
      <xdr:row>649</xdr:row>
      <xdr:rowOff>177800</xdr:rowOff>
    </xdr:to>
    <xdr:graphicFrame macro="">
      <xdr:nvGraphicFramePr>
        <xdr:cNvPr id="5258" name="Gráfico 5257">
          <a:extLst>
            <a:ext uri="{FF2B5EF4-FFF2-40B4-BE49-F238E27FC236}">
              <a16:creationId xmlns:a16="http://schemas.microsoft.com/office/drawing/2014/main" id="{00000000-0008-0000-0100-00008A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4</xdr:col>
      <xdr:colOff>63500</xdr:colOff>
      <xdr:row>638</xdr:row>
      <xdr:rowOff>114300</xdr:rowOff>
    </xdr:from>
    <xdr:to>
      <xdr:col>7</xdr:col>
      <xdr:colOff>698500</xdr:colOff>
      <xdr:row>649</xdr:row>
      <xdr:rowOff>177800</xdr:rowOff>
    </xdr:to>
    <xdr:graphicFrame macro="">
      <xdr:nvGraphicFramePr>
        <xdr:cNvPr id="5259" name="Gráfico 5258">
          <a:extLst>
            <a:ext uri="{FF2B5EF4-FFF2-40B4-BE49-F238E27FC236}">
              <a16:creationId xmlns:a16="http://schemas.microsoft.com/office/drawing/2014/main" id="{00000000-0008-0000-0100-00008B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63500</xdr:colOff>
      <xdr:row>654</xdr:row>
      <xdr:rowOff>25400</xdr:rowOff>
    </xdr:from>
    <xdr:to>
      <xdr:col>3</xdr:col>
      <xdr:colOff>698500</xdr:colOff>
      <xdr:row>665</xdr:row>
      <xdr:rowOff>88900</xdr:rowOff>
    </xdr:to>
    <xdr:graphicFrame macro="">
      <xdr:nvGraphicFramePr>
        <xdr:cNvPr id="5260" name="Gráfico 5259">
          <a:extLst>
            <a:ext uri="{FF2B5EF4-FFF2-40B4-BE49-F238E27FC236}">
              <a16:creationId xmlns:a16="http://schemas.microsoft.com/office/drawing/2014/main" id="{00000000-0008-0000-0100-00008C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4</xdr:col>
      <xdr:colOff>63500</xdr:colOff>
      <xdr:row>654</xdr:row>
      <xdr:rowOff>25400</xdr:rowOff>
    </xdr:from>
    <xdr:to>
      <xdr:col>7</xdr:col>
      <xdr:colOff>698500</xdr:colOff>
      <xdr:row>665</xdr:row>
      <xdr:rowOff>88900</xdr:rowOff>
    </xdr:to>
    <xdr:graphicFrame macro="">
      <xdr:nvGraphicFramePr>
        <xdr:cNvPr id="5261" name="Gráfico 5260">
          <a:extLst>
            <a:ext uri="{FF2B5EF4-FFF2-40B4-BE49-F238E27FC236}">
              <a16:creationId xmlns:a16="http://schemas.microsoft.com/office/drawing/2014/main" id="{00000000-0008-0000-0100-00008D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63500</xdr:colOff>
      <xdr:row>665</xdr:row>
      <xdr:rowOff>114300</xdr:rowOff>
    </xdr:from>
    <xdr:to>
      <xdr:col>3</xdr:col>
      <xdr:colOff>698500</xdr:colOff>
      <xdr:row>676</xdr:row>
      <xdr:rowOff>177800</xdr:rowOff>
    </xdr:to>
    <xdr:graphicFrame macro="">
      <xdr:nvGraphicFramePr>
        <xdr:cNvPr id="5262" name="Gráfico 5261">
          <a:extLst>
            <a:ext uri="{FF2B5EF4-FFF2-40B4-BE49-F238E27FC236}">
              <a16:creationId xmlns:a16="http://schemas.microsoft.com/office/drawing/2014/main" id="{00000000-0008-0000-0100-00008E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4</xdr:col>
      <xdr:colOff>63500</xdr:colOff>
      <xdr:row>665</xdr:row>
      <xdr:rowOff>114300</xdr:rowOff>
    </xdr:from>
    <xdr:to>
      <xdr:col>7</xdr:col>
      <xdr:colOff>698500</xdr:colOff>
      <xdr:row>676</xdr:row>
      <xdr:rowOff>177800</xdr:rowOff>
    </xdr:to>
    <xdr:graphicFrame macro="">
      <xdr:nvGraphicFramePr>
        <xdr:cNvPr id="5263" name="Gráfico 5262">
          <a:extLst>
            <a:ext uri="{FF2B5EF4-FFF2-40B4-BE49-F238E27FC236}">
              <a16:creationId xmlns:a16="http://schemas.microsoft.com/office/drawing/2014/main" id="{00000000-0008-0000-0100-00008F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63500</xdr:colOff>
      <xdr:row>677</xdr:row>
      <xdr:rowOff>19050</xdr:rowOff>
    </xdr:from>
    <xdr:to>
      <xdr:col>3</xdr:col>
      <xdr:colOff>698500</xdr:colOff>
      <xdr:row>688</xdr:row>
      <xdr:rowOff>82550</xdr:rowOff>
    </xdr:to>
    <xdr:graphicFrame macro="">
      <xdr:nvGraphicFramePr>
        <xdr:cNvPr id="5264" name="Gráfico 5263">
          <a:extLst>
            <a:ext uri="{FF2B5EF4-FFF2-40B4-BE49-F238E27FC236}">
              <a16:creationId xmlns:a16="http://schemas.microsoft.com/office/drawing/2014/main" id="{00000000-0008-0000-0100-000090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4</xdr:col>
      <xdr:colOff>63500</xdr:colOff>
      <xdr:row>677</xdr:row>
      <xdr:rowOff>19050</xdr:rowOff>
    </xdr:from>
    <xdr:to>
      <xdr:col>7</xdr:col>
      <xdr:colOff>698500</xdr:colOff>
      <xdr:row>688</xdr:row>
      <xdr:rowOff>82550</xdr:rowOff>
    </xdr:to>
    <xdr:graphicFrame macro="">
      <xdr:nvGraphicFramePr>
        <xdr:cNvPr id="5265" name="Gráfico 5264">
          <a:extLst>
            <a:ext uri="{FF2B5EF4-FFF2-40B4-BE49-F238E27FC236}">
              <a16:creationId xmlns:a16="http://schemas.microsoft.com/office/drawing/2014/main" id="{00000000-0008-0000-0100-000091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63500</xdr:colOff>
      <xdr:row>688</xdr:row>
      <xdr:rowOff>114300</xdr:rowOff>
    </xdr:from>
    <xdr:to>
      <xdr:col>3</xdr:col>
      <xdr:colOff>698500</xdr:colOff>
      <xdr:row>699</xdr:row>
      <xdr:rowOff>177800</xdr:rowOff>
    </xdr:to>
    <xdr:graphicFrame macro="">
      <xdr:nvGraphicFramePr>
        <xdr:cNvPr id="5266" name="Gráfico 5265">
          <a:extLst>
            <a:ext uri="{FF2B5EF4-FFF2-40B4-BE49-F238E27FC236}">
              <a16:creationId xmlns:a16="http://schemas.microsoft.com/office/drawing/2014/main" id="{00000000-0008-0000-0100-000092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4</xdr:col>
      <xdr:colOff>63500</xdr:colOff>
      <xdr:row>688</xdr:row>
      <xdr:rowOff>114300</xdr:rowOff>
    </xdr:from>
    <xdr:to>
      <xdr:col>7</xdr:col>
      <xdr:colOff>698500</xdr:colOff>
      <xdr:row>699</xdr:row>
      <xdr:rowOff>177800</xdr:rowOff>
    </xdr:to>
    <xdr:graphicFrame macro="">
      <xdr:nvGraphicFramePr>
        <xdr:cNvPr id="5267" name="Gráfico 5266">
          <a:extLst>
            <a:ext uri="{FF2B5EF4-FFF2-40B4-BE49-F238E27FC236}">
              <a16:creationId xmlns:a16="http://schemas.microsoft.com/office/drawing/2014/main" id="{00000000-0008-0000-0100-0000931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15</xdr:row>
      <xdr:rowOff>47625</xdr:rowOff>
    </xdr:from>
    <xdr:to>
      <xdr:col>7</xdr:col>
      <xdr:colOff>504155</xdr:colOff>
      <xdr:row>21</xdr:row>
      <xdr:rowOff>28435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2905125"/>
          <a:ext cx="5361905" cy="11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676275</xdr:colOff>
      <xdr:row>22</xdr:row>
      <xdr:rowOff>66675</xdr:rowOff>
    </xdr:from>
    <xdr:to>
      <xdr:col>7</xdr:col>
      <xdr:colOff>123227</xdr:colOff>
      <xdr:row>28</xdr:row>
      <xdr:rowOff>28437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6275" y="4257675"/>
          <a:ext cx="4780952" cy="1104762"/>
        </a:xfrm>
        <a:prstGeom prst="rect">
          <a:avLst/>
        </a:prstGeom>
      </xdr:spPr>
    </xdr:pic>
    <xdr:clientData/>
  </xdr:twoCellAnchor>
  <xdr:twoCellAnchor editAs="oneCell">
    <xdr:from>
      <xdr:col>9</xdr:col>
      <xdr:colOff>333375</xdr:colOff>
      <xdr:row>8</xdr:row>
      <xdr:rowOff>38100</xdr:rowOff>
    </xdr:from>
    <xdr:to>
      <xdr:col>18</xdr:col>
      <xdr:colOff>256327</xdr:colOff>
      <xdr:row>13</xdr:row>
      <xdr:rowOff>180838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91375" y="1562100"/>
          <a:ext cx="6780952" cy="109523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1</xdr:row>
      <xdr:rowOff>28575</xdr:rowOff>
    </xdr:from>
    <xdr:to>
      <xdr:col>16</xdr:col>
      <xdr:colOff>304306</xdr:colOff>
      <xdr:row>7</xdr:row>
      <xdr:rowOff>9385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43925" y="219075"/>
          <a:ext cx="3952381" cy="1123810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15</xdr:row>
      <xdr:rowOff>9525</xdr:rowOff>
    </xdr:from>
    <xdr:to>
      <xdr:col>18</xdr:col>
      <xdr:colOff>56375</xdr:colOff>
      <xdr:row>20</xdr:row>
      <xdr:rowOff>161787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572375" y="2867025"/>
          <a:ext cx="6200000" cy="1104762"/>
        </a:xfrm>
        <a:prstGeom prst="rect">
          <a:avLst/>
        </a:prstGeom>
      </xdr:spPr>
    </xdr:pic>
    <xdr:clientData/>
  </xdr:twoCellAnchor>
  <xdr:twoCellAnchor editAs="oneCell">
    <xdr:from>
      <xdr:col>9</xdr:col>
      <xdr:colOff>390525</xdr:colOff>
      <xdr:row>22</xdr:row>
      <xdr:rowOff>28575</xdr:rowOff>
    </xdr:from>
    <xdr:to>
      <xdr:col>18</xdr:col>
      <xdr:colOff>437287</xdr:colOff>
      <xdr:row>33</xdr:row>
      <xdr:rowOff>171170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48525" y="4219575"/>
          <a:ext cx="6904762" cy="22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1</xdr:row>
      <xdr:rowOff>38100</xdr:rowOff>
    </xdr:from>
    <xdr:to>
      <xdr:col>7</xdr:col>
      <xdr:colOff>532705</xdr:colOff>
      <xdr:row>6</xdr:row>
      <xdr:rowOff>180838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4800" y="228600"/>
          <a:ext cx="5561905" cy="10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8</xdr:row>
      <xdr:rowOff>9525</xdr:rowOff>
    </xdr:from>
    <xdr:to>
      <xdr:col>7</xdr:col>
      <xdr:colOff>533400</xdr:colOff>
      <xdr:row>13</xdr:row>
      <xdr:rowOff>167712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0" y="1533525"/>
          <a:ext cx="5600700" cy="11106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7</xdr:row>
      <xdr:rowOff>171450</xdr:rowOff>
    </xdr:from>
    <xdr:ext cx="5728700" cy="5657850"/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751" t="18231" r="27809" b="8973"/>
        <a:stretch/>
      </xdr:blipFill>
      <xdr:spPr>
        <a:xfrm>
          <a:off x="238125" y="1504950"/>
          <a:ext cx="5728700" cy="5657850"/>
        </a:xfrm>
        <a:prstGeom prst="rect">
          <a:avLst/>
        </a:prstGeom>
      </xdr:spPr>
    </xdr:pic>
    <xdr:clientData/>
  </xdr:oneCellAnchor>
  <xdr:oneCellAnchor>
    <xdr:from>
      <xdr:col>0</xdr:col>
      <xdr:colOff>190499</xdr:colOff>
      <xdr:row>0</xdr:row>
      <xdr:rowOff>66674</xdr:rowOff>
    </xdr:from>
    <xdr:ext cx="5939453" cy="1400175"/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117" t="28129" r="30372" b="55722"/>
        <a:stretch/>
      </xdr:blipFill>
      <xdr:spPr>
        <a:xfrm>
          <a:off x="190499" y="66674"/>
          <a:ext cx="5939453" cy="1400175"/>
        </a:xfrm>
        <a:prstGeom prst="rect">
          <a:avLst/>
        </a:prstGeom>
      </xdr:spPr>
    </xdr:pic>
    <xdr:clientData/>
  </xdr:oneCellAnchor>
  <xdr:oneCellAnchor>
    <xdr:from>
      <xdr:col>8</xdr:col>
      <xdr:colOff>657225</xdr:colOff>
      <xdr:row>0</xdr:row>
      <xdr:rowOff>161925</xdr:rowOff>
    </xdr:from>
    <xdr:ext cx="5311224" cy="4286250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3705" t="21483" r="10666" b="27399"/>
        <a:stretch/>
      </xdr:blipFill>
      <xdr:spPr>
        <a:xfrm>
          <a:off x="6753225" y="161925"/>
          <a:ext cx="5311224" cy="4286250"/>
        </a:xfrm>
        <a:prstGeom prst="rect">
          <a:avLst/>
        </a:prstGeom>
      </xdr:spPr>
    </xdr:pic>
    <xdr:clientData/>
  </xdr:oneCellAnchor>
  <xdr:oneCellAnchor>
    <xdr:from>
      <xdr:col>9</xdr:col>
      <xdr:colOff>28574</xdr:colOff>
      <xdr:row>24</xdr:row>
      <xdr:rowOff>114299</xdr:rowOff>
    </xdr:from>
    <xdr:ext cx="5179333" cy="2066926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5658" t="24465" r="9452" b="50782"/>
        <a:stretch/>
      </xdr:blipFill>
      <xdr:spPr>
        <a:xfrm>
          <a:off x="6886574" y="4686299"/>
          <a:ext cx="5179333" cy="206692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fil/Desktop/DT%20Trafos10SET201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MSET/GESTI&#211;N%20DEL%20MANTENIMIENTO/2.%20PROGRAMAS%20SUBESTACIONES/15.%20MPd_An&#225;lisis%20de%20Aceite/An&#225;lisis%20DGA/2022/TABLAS%20DE%20DP%20DGA%20FQ%20Manual%20Mantenimiento%20V0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erfil/Desktop/_RESULTADOS%20DGA%20Y%20DP/Duval%20Triangles_1_to_7_v5d_protected_Agosto%202017%20LDS%20-%20OBSERVADO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_%20%20%200%20DMSET%202016/Condici&#243;n%20Equipos%20-%20Pruebas/DGA_IEC60599_AMENDEMENT%201%202007-04_16NOV2015_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_C%20Mino/Analisis%20DGA%20-%20Emision%20Acustica/DGA_IEC60599_AMENDEMENT%201%202007-04%20+%20D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P"/>
      <sheetName val="BDFTPAC (2)"/>
      <sheetName val="BDFTPAC"/>
      <sheetName val="Actual_TP_Azufre"/>
      <sheetName val="Azufre"/>
      <sheetName val="BDTRAFOS"/>
      <sheetName val="Hoja2"/>
      <sheetName val="Hoja3"/>
      <sheetName val="BDTP14SET"/>
    </sheetNames>
    <sheetDataSet>
      <sheetData sheetId="0">
        <row r="1">
          <cell r="M1" t="str">
            <v>Kardex</v>
          </cell>
          <cell r="N1" t="str">
            <v>Opr</v>
          </cell>
          <cell r="O1" t="str">
            <v>Fecha DP Min</v>
          </cell>
          <cell r="P1" t="str">
            <v>DP Min</v>
          </cell>
          <cell r="Q1" t="str">
            <v>Condición</v>
          </cell>
          <cell r="R1" t="str">
            <v>Estimated %Life Used</v>
          </cell>
          <cell r="S1" t="str">
            <v>% Vida Remanente</v>
          </cell>
          <cell r="T1" t="str">
            <v>Vida Remanente en años</v>
          </cell>
        </row>
        <row r="2">
          <cell r="M2">
            <v>600029</v>
          </cell>
          <cell r="N2">
            <v>1</v>
          </cell>
          <cell r="O2">
            <v>39050</v>
          </cell>
          <cell r="P2">
            <v>269.57950089669998</v>
          </cell>
          <cell r="Q2" t="str">
            <v>High Risk of Failure</v>
          </cell>
          <cell r="R2">
            <v>0.78563550433672669</v>
          </cell>
          <cell r="S2">
            <v>0.21436449566327331</v>
          </cell>
          <cell r="T2">
            <v>3.6706249257409813</v>
          </cell>
        </row>
        <row r="3">
          <cell r="M3">
            <v>60000103</v>
          </cell>
          <cell r="N3">
            <v>1</v>
          </cell>
          <cell r="O3">
            <v>38523</v>
          </cell>
          <cell r="P3">
            <v>321.75719045180176</v>
          </cell>
          <cell r="Q3" t="str">
            <v>Excessive Aging Rate</v>
          </cell>
          <cell r="R3">
            <v>0.65823693729359145</v>
          </cell>
          <cell r="S3">
            <v>0.34176306270640855</v>
          </cell>
          <cell r="T3">
            <v>5.852107238123434</v>
          </cell>
        </row>
        <row r="4">
          <cell r="M4">
            <v>600030</v>
          </cell>
          <cell r="N4">
            <v>1</v>
          </cell>
          <cell r="O4">
            <v>39050</v>
          </cell>
          <cell r="P4">
            <v>284.53400694385232</v>
          </cell>
          <cell r="Q4" t="str">
            <v>High Risk of Failure</v>
          </cell>
          <cell r="R4">
            <v>0.74676121946081309</v>
          </cell>
          <cell r="S4">
            <v>0.25323878053918691</v>
          </cell>
          <cell r="T4">
            <v>4.3362804886847073</v>
          </cell>
        </row>
        <row r="5">
          <cell r="M5">
            <v>600031</v>
          </cell>
          <cell r="N5">
            <v>1</v>
          </cell>
          <cell r="O5">
            <v>39050</v>
          </cell>
          <cell r="P5">
            <v>300.96982138737144</v>
          </cell>
          <cell r="Q5" t="str">
            <v>Excessive Aging Rate</v>
          </cell>
          <cell r="R5">
            <v>0.70632605569342732</v>
          </cell>
          <cell r="S5">
            <v>0.29367394430657268</v>
          </cell>
          <cell r="T5">
            <v>5.0286634299070663</v>
          </cell>
        </row>
        <row r="6">
          <cell r="M6">
            <v>500053</v>
          </cell>
          <cell r="N6">
            <v>1</v>
          </cell>
          <cell r="O6">
            <v>39189</v>
          </cell>
          <cell r="P6">
            <v>282.15291353711063</v>
          </cell>
          <cell r="Q6" t="str">
            <v>High Risk of Failure</v>
          </cell>
          <cell r="R6">
            <v>0.75281211147506955</v>
          </cell>
          <cell r="S6">
            <v>0.24718788852493045</v>
          </cell>
          <cell r="T6">
            <v>4.2326693240570288</v>
          </cell>
        </row>
        <row r="7">
          <cell r="M7">
            <v>500070</v>
          </cell>
          <cell r="N7">
            <v>1</v>
          </cell>
          <cell r="O7">
            <v>39769</v>
          </cell>
          <cell r="P7">
            <v>293.64219715426634</v>
          </cell>
          <cell r="Q7" t="str">
            <v>High Risk of Failure</v>
          </cell>
          <cell r="R7">
            <v>0.72407347035240432</v>
          </cell>
          <cell r="S7">
            <v>0.27592652964759568</v>
          </cell>
          <cell r="T7">
            <v>4.724769343280748</v>
          </cell>
        </row>
        <row r="8">
          <cell r="M8">
            <v>500043</v>
          </cell>
          <cell r="N8">
            <v>1</v>
          </cell>
          <cell r="O8">
            <v>38966</v>
          </cell>
          <cell r="P8">
            <v>289.75097218488168</v>
          </cell>
          <cell r="Q8" t="str">
            <v>High Risk of Failure</v>
          </cell>
          <cell r="R8">
            <v>0.73367886125847404</v>
          </cell>
          <cell r="S8">
            <v>0.26632113874152596</v>
          </cell>
          <cell r="T8">
            <v>4.5602934716014722</v>
          </cell>
        </row>
        <row r="9">
          <cell r="M9">
            <v>500069</v>
          </cell>
          <cell r="N9">
            <v>1</v>
          </cell>
          <cell r="O9">
            <v>38505</v>
          </cell>
          <cell r="P9">
            <v>350.78209387292895</v>
          </cell>
          <cell r="Q9" t="str">
            <v>Excessive Aging Rate</v>
          </cell>
          <cell r="R9">
            <v>0.5960489390549446</v>
          </cell>
          <cell r="S9">
            <v>0.4039510609450554</v>
          </cell>
          <cell r="T9">
            <v>6.9169702216619076</v>
          </cell>
        </row>
        <row r="10">
          <cell r="M10">
            <v>500056</v>
          </cell>
          <cell r="N10">
            <v>1</v>
          </cell>
          <cell r="O10">
            <v>39042</v>
          </cell>
          <cell r="P10">
            <v>339.98506704099157</v>
          </cell>
          <cell r="Q10" t="str">
            <v>Excessive Aging Rate</v>
          </cell>
          <cell r="R10">
            <v>0.61855976719247108</v>
          </cell>
          <cell r="S10">
            <v>0.38144023280752892</v>
          </cell>
          <cell r="T10">
            <v>6.5315108357453582</v>
          </cell>
        </row>
        <row r="11">
          <cell r="M11">
            <v>500072</v>
          </cell>
          <cell r="N11">
            <v>1</v>
          </cell>
          <cell r="O11">
            <v>39966</v>
          </cell>
          <cell r="P11">
            <v>298.03127142695564</v>
          </cell>
          <cell r="Q11" t="str">
            <v>High Risk of Failure</v>
          </cell>
          <cell r="R11">
            <v>0.71339073660993679</v>
          </cell>
          <cell r="S11">
            <v>0.28660926339006321</v>
          </cell>
          <cell r="T11">
            <v>4.9076928662682064</v>
          </cell>
        </row>
        <row r="12">
          <cell r="M12">
            <v>500077</v>
          </cell>
          <cell r="N12">
            <v>1</v>
          </cell>
          <cell r="O12">
            <v>42996</v>
          </cell>
          <cell r="P12">
            <v>289.71615168191431</v>
          </cell>
          <cell r="Q12" t="str">
            <v>High Risk of Failure</v>
          </cell>
          <cell r="R12">
            <v>0.73376539586881395</v>
          </cell>
          <cell r="S12">
            <v>0.26623460413118605</v>
          </cell>
          <cell r="T12">
            <v>4.5588117145751035</v>
          </cell>
        </row>
        <row r="13">
          <cell r="M13">
            <v>500033</v>
          </cell>
          <cell r="N13">
            <v>1</v>
          </cell>
          <cell r="O13">
            <v>38966</v>
          </cell>
          <cell r="P13">
            <v>339.10043252166486</v>
          </cell>
          <cell r="Q13" t="str">
            <v>Excessive Aging Rate</v>
          </cell>
          <cell r="R13">
            <v>0.6204357258952945</v>
          </cell>
          <cell r="S13">
            <v>0.3795642741047055</v>
          </cell>
          <cell r="T13">
            <v>6.4993882552175597</v>
          </cell>
        </row>
        <row r="14">
          <cell r="M14">
            <v>50500507</v>
          </cell>
          <cell r="N14">
            <v>1</v>
          </cell>
          <cell r="O14">
            <v>39188</v>
          </cell>
          <cell r="P14">
            <v>376.7354393673811</v>
          </cell>
          <cell r="Q14" t="str">
            <v>Accelerated Aging Rate</v>
          </cell>
          <cell r="R14">
            <v>0.54465430007873239</v>
          </cell>
          <cell r="S14">
            <v>0.45534569992126761</v>
          </cell>
          <cell r="T14">
            <v>7.7970154096107471</v>
          </cell>
        </row>
        <row r="15">
          <cell r="M15">
            <v>60000203</v>
          </cell>
          <cell r="N15">
            <v>1</v>
          </cell>
          <cell r="O15">
            <v>38484</v>
          </cell>
          <cell r="P15">
            <v>442.55991556228105</v>
          </cell>
          <cell r="Q15" t="str">
            <v>Accelerated Aging Rate</v>
          </cell>
          <cell r="R15">
            <v>0.42870514231355061</v>
          </cell>
          <cell r="S15">
            <v>0.57129485768644939</v>
          </cell>
          <cell r="T15">
            <v>9.7824461932611193</v>
          </cell>
        </row>
        <row r="16">
          <cell r="M16">
            <v>500057</v>
          </cell>
          <cell r="N16">
            <v>1</v>
          </cell>
          <cell r="O16">
            <v>40099</v>
          </cell>
          <cell r="P16">
            <v>369.43848140073737</v>
          </cell>
          <cell r="Q16" t="str">
            <v>Accelerated Aging Rate</v>
          </cell>
          <cell r="R16">
            <v>0.55873743131286235</v>
          </cell>
          <cell r="S16">
            <v>0.44126256868713765</v>
          </cell>
          <cell r="T16">
            <v>7.5558659021770147</v>
          </cell>
        </row>
        <row r="17">
          <cell r="M17">
            <v>500080</v>
          </cell>
          <cell r="N17">
            <v>1</v>
          </cell>
          <cell r="O17">
            <v>38966</v>
          </cell>
          <cell r="P17">
            <v>436.48968002458935</v>
          </cell>
          <cell r="Q17" t="str">
            <v>Accelerated Aging Rate</v>
          </cell>
          <cell r="R17">
            <v>0.4386496358740965</v>
          </cell>
          <cell r="S17">
            <v>0.56135036412590344</v>
          </cell>
          <cell r="T17">
            <v>9.612163769279169</v>
          </cell>
        </row>
        <row r="18">
          <cell r="M18">
            <v>50500508</v>
          </cell>
          <cell r="N18">
            <v>1</v>
          </cell>
          <cell r="O18">
            <v>39038</v>
          </cell>
          <cell r="P18">
            <v>410.33525441284087</v>
          </cell>
          <cell r="Q18" t="str">
            <v>Accelerated Aging Rate</v>
          </cell>
          <cell r="R18">
            <v>0.48314075202545043</v>
          </cell>
          <cell r="S18">
            <v>0.51685924797454952</v>
          </cell>
          <cell r="T18">
            <v>8.8503295886052999</v>
          </cell>
        </row>
        <row r="19">
          <cell r="M19">
            <v>600048</v>
          </cell>
          <cell r="N19">
            <v>1</v>
          </cell>
          <cell r="O19">
            <v>38485</v>
          </cell>
          <cell r="P19">
            <v>483.83603176704901</v>
          </cell>
          <cell r="Q19" t="str">
            <v>Accelerated Aging Rate</v>
          </cell>
          <cell r="R19">
            <v>0.3644994670634526</v>
          </cell>
          <cell r="S19">
            <v>0.6355005329365474</v>
          </cell>
          <cell r="T19">
            <v>10.881858440694305</v>
          </cell>
        </row>
        <row r="20">
          <cell r="M20">
            <v>600054</v>
          </cell>
          <cell r="N20">
            <v>1</v>
          </cell>
          <cell r="O20">
            <v>38485</v>
          </cell>
          <cell r="P20">
            <v>467.4686325758172</v>
          </cell>
          <cell r="Q20" t="str">
            <v>Accelerated Aging Rate</v>
          </cell>
          <cell r="R20">
            <v>0.38927862309534023</v>
          </cell>
          <cell r="S20">
            <v>0.61072137690465977</v>
          </cell>
          <cell r="T20">
            <v>10.457557823709926</v>
          </cell>
        </row>
        <row r="21">
          <cell r="M21">
            <v>600049</v>
          </cell>
          <cell r="N21">
            <v>1</v>
          </cell>
          <cell r="O21">
            <v>38485</v>
          </cell>
          <cell r="P21">
            <v>504.45626994428699</v>
          </cell>
          <cell r="Q21" t="str">
            <v>Accelerated Aging Rate</v>
          </cell>
          <cell r="R21">
            <v>0.33444874580697048</v>
          </cell>
          <cell r="S21">
            <v>0.66555125419302952</v>
          </cell>
          <cell r="T21">
            <v>11.396425585497081</v>
          </cell>
        </row>
        <row r="22">
          <cell r="M22">
            <v>600050</v>
          </cell>
          <cell r="N22">
            <v>1</v>
          </cell>
          <cell r="O22">
            <v>39036</v>
          </cell>
          <cell r="P22">
            <v>489.63525343896788</v>
          </cell>
          <cell r="Q22" t="str">
            <v>Accelerated Aging Rate</v>
          </cell>
          <cell r="R22">
            <v>0.35592049398548226</v>
          </cell>
          <cell r="S22">
            <v>0.64407950601451769</v>
          </cell>
          <cell r="T22">
            <v>11.028758664632152</v>
          </cell>
        </row>
        <row r="23">
          <cell r="M23">
            <v>600053</v>
          </cell>
          <cell r="N23">
            <v>1</v>
          </cell>
          <cell r="O23">
            <v>38485</v>
          </cell>
          <cell r="P23">
            <v>515.13650708018849</v>
          </cell>
          <cell r="Q23" t="str">
            <v>Accelerated Aging Rate</v>
          </cell>
          <cell r="R23">
            <v>0.31936345684308148</v>
          </cell>
          <cell r="S23">
            <v>0.68063654315691857</v>
          </cell>
          <cell r="T23">
            <v>11.654735328029428</v>
          </cell>
        </row>
        <row r="24">
          <cell r="M24">
            <v>600052</v>
          </cell>
          <cell r="N24">
            <v>1</v>
          </cell>
          <cell r="O24">
            <v>39036</v>
          </cell>
          <cell r="P24">
            <v>498.12653155674104</v>
          </cell>
          <cell r="Q24" t="str">
            <v>Accelerated Aging Rate</v>
          </cell>
          <cell r="R24">
            <v>0.34354065069378692</v>
          </cell>
          <cell r="S24">
            <v>0.65645934930621308</v>
          </cell>
          <cell r="T24">
            <v>11.240742282640635</v>
          </cell>
        </row>
        <row r="25">
          <cell r="M25">
            <v>50500514</v>
          </cell>
          <cell r="N25">
            <v>1</v>
          </cell>
          <cell r="O25">
            <v>40298</v>
          </cell>
          <cell r="P25">
            <v>462.88162522863388</v>
          </cell>
          <cell r="Q25" t="str">
            <v>Accelerated Aging Rate</v>
          </cell>
          <cell r="R25">
            <v>0.39637881481448117</v>
          </cell>
          <cell r="S25">
            <v>0.60362118518551888</v>
          </cell>
          <cell r="T25">
            <v>10.335979198382173</v>
          </cell>
        </row>
        <row r="26">
          <cell r="M26">
            <v>500063</v>
          </cell>
          <cell r="N26">
            <v>1</v>
          </cell>
          <cell r="O26">
            <v>40295</v>
          </cell>
          <cell r="P26">
            <v>567.7876134577964</v>
          </cell>
          <cell r="Q26" t="str">
            <v>Accelerated Aging Rate</v>
          </cell>
          <cell r="R26">
            <v>0.24929289008456521</v>
          </cell>
          <cell r="S26">
            <v>0.75070710991543477</v>
          </cell>
          <cell r="T26">
            <v>12.854573799921829</v>
          </cell>
        </row>
        <row r="27">
          <cell r="M27">
            <v>600037</v>
          </cell>
          <cell r="N27">
            <v>1</v>
          </cell>
          <cell r="O27">
            <v>39036</v>
          </cell>
          <cell r="P27">
            <v>552.6759088943362</v>
          </cell>
          <cell r="Q27" t="str">
            <v>Accelerated Aging Rate</v>
          </cell>
          <cell r="R27">
            <v>0.26871630869133978</v>
          </cell>
          <cell r="S27">
            <v>0.73128369130866022</v>
          </cell>
          <cell r="T27">
            <v>12.52198101555925</v>
          </cell>
        </row>
        <row r="28">
          <cell r="M28">
            <v>50500502</v>
          </cell>
          <cell r="N28">
            <v>1</v>
          </cell>
          <cell r="O28">
            <v>39049</v>
          </cell>
          <cell r="P28">
            <v>564.55039560204989</v>
          </cell>
          <cell r="Q28" t="str">
            <v>Accelerated Aging Rate</v>
          </cell>
          <cell r="R28">
            <v>0.25340988781928614</v>
          </cell>
          <cell r="S28">
            <v>0.74659011218071392</v>
          </cell>
          <cell r="T28">
            <v>12.784077263368388</v>
          </cell>
        </row>
        <row r="29">
          <cell r="M29">
            <v>500066</v>
          </cell>
          <cell r="N29">
            <v>1</v>
          </cell>
          <cell r="O29">
            <v>39041</v>
          </cell>
          <cell r="P29">
            <v>553.25796817942103</v>
          </cell>
          <cell r="Q29" t="str">
            <v>Accelerated Aging Rate</v>
          </cell>
          <cell r="R29">
            <v>0.26795839159571416</v>
          </cell>
          <cell r="S29">
            <v>0.73204160840428578</v>
          </cell>
          <cell r="T29">
            <v>12.534959048018592</v>
          </cell>
        </row>
        <row r="30">
          <cell r="M30">
            <v>500015</v>
          </cell>
          <cell r="N30">
            <v>1</v>
          </cell>
          <cell r="O30">
            <v>39043</v>
          </cell>
          <cell r="P30">
            <v>413.9805660884108</v>
          </cell>
          <cell r="Q30" t="str">
            <v>Accelerated Aging Rate</v>
          </cell>
          <cell r="R30">
            <v>0.47677239408010053</v>
          </cell>
          <cell r="S30">
            <v>0.52322760591989947</v>
          </cell>
          <cell r="T30">
            <v>8.9593768136969079</v>
          </cell>
        </row>
        <row r="31">
          <cell r="M31">
            <v>50500501</v>
          </cell>
          <cell r="N31">
            <v>1</v>
          </cell>
          <cell r="O31">
            <v>39049</v>
          </cell>
          <cell r="P31">
            <v>588.82713138249937</v>
          </cell>
          <cell r="Q31" t="str">
            <v>Accelerated Aging Rate</v>
          </cell>
          <cell r="R31">
            <v>0.22309426062091234</v>
          </cell>
          <cell r="S31">
            <v>0.77690573937908769</v>
          </cell>
          <cell r="T31">
            <v>13.303180468819994</v>
          </cell>
        </row>
        <row r="32">
          <cell r="M32">
            <v>60000204</v>
          </cell>
          <cell r="N32">
            <v>1</v>
          </cell>
          <cell r="O32">
            <v>39042</v>
          </cell>
          <cell r="P32">
            <v>550.65995553348625</v>
          </cell>
          <cell r="Q32" t="str">
            <v>Accelerated Aging Rate</v>
          </cell>
          <cell r="R32">
            <v>0.27134752669177148</v>
          </cell>
          <cell r="S32">
            <v>0.72865247330822847</v>
          </cell>
          <cell r="T32">
            <v>12.476925912812131</v>
          </cell>
        </row>
        <row r="33">
          <cell r="M33">
            <v>500059</v>
          </cell>
          <cell r="N33">
            <v>1</v>
          </cell>
          <cell r="O33">
            <v>39190</v>
          </cell>
          <cell r="P33">
            <v>472.68797695959063</v>
          </cell>
          <cell r="Q33" t="str">
            <v>Accelerated Aging Rate</v>
          </cell>
          <cell r="R33">
            <v>0.38128389284680453</v>
          </cell>
          <cell r="S33">
            <v>0.61871610715319547</v>
          </cell>
          <cell r="T33">
            <v>10.594453889609511</v>
          </cell>
        </row>
        <row r="34">
          <cell r="M34">
            <v>500089</v>
          </cell>
          <cell r="N34">
            <v>1</v>
          </cell>
          <cell r="O34">
            <v>39190</v>
          </cell>
          <cell r="P34">
            <v>567.13337236172526</v>
          </cell>
          <cell r="Q34" t="str">
            <v>Accelerated Aging Rate</v>
          </cell>
          <cell r="R34">
            <v>0.25012303869522046</v>
          </cell>
          <cell r="S34">
            <v>0.74987696130477954</v>
          </cell>
          <cell r="T34">
            <v>12.840358926451705</v>
          </cell>
        </row>
        <row r="35">
          <cell r="M35">
            <v>50500503</v>
          </cell>
          <cell r="N35">
            <v>1</v>
          </cell>
          <cell r="O35">
            <v>39049</v>
          </cell>
          <cell r="P35">
            <v>598.945174172978</v>
          </cell>
          <cell r="Q35" t="str">
            <v>Accelerated Aging Rate</v>
          </cell>
          <cell r="R35">
            <v>0.21082672224783949</v>
          </cell>
          <cell r="S35">
            <v>0.78917327775216051</v>
          </cell>
          <cell r="T35">
            <v>13.513241057400009</v>
          </cell>
        </row>
        <row r="36">
          <cell r="M36">
            <v>60000012</v>
          </cell>
          <cell r="N36">
            <v>1</v>
          </cell>
          <cell r="O36">
            <v>38478</v>
          </cell>
          <cell r="P36">
            <v>628.84406011784483</v>
          </cell>
          <cell r="Q36" t="str">
            <v>Normal Aging Rate</v>
          </cell>
          <cell r="R36">
            <v>0.17575148173223226</v>
          </cell>
          <cell r="S36">
            <v>0.82424851826776768</v>
          </cell>
          <cell r="T36">
            <v>14.113844490886434</v>
          </cell>
        </row>
        <row r="37">
          <cell r="M37">
            <v>60000007</v>
          </cell>
          <cell r="N37">
            <v>1</v>
          </cell>
          <cell r="O37">
            <v>40296</v>
          </cell>
          <cell r="P37">
            <v>472.89977308949199</v>
          </cell>
          <cell r="Q37" t="str">
            <v>Accelerated Aging Rate</v>
          </cell>
          <cell r="R37">
            <v>0.38096134080668831</v>
          </cell>
          <cell r="S37">
            <v>0.61903865919331169</v>
          </cell>
          <cell r="T37">
            <v>10.599977040981365</v>
          </cell>
        </row>
        <row r="38">
          <cell r="M38">
            <v>600038</v>
          </cell>
          <cell r="N38">
            <v>1</v>
          </cell>
          <cell r="O38">
            <v>37220</v>
          </cell>
          <cell r="P38">
            <v>631.66680761974737</v>
          </cell>
          <cell r="Q38" t="str">
            <v>Normal Aging Rate</v>
          </cell>
          <cell r="R38">
            <v>0.17252662989314047</v>
          </cell>
          <cell r="S38">
            <v>0.82747337010685951</v>
          </cell>
          <cell r="T38">
            <v>14.169064556624306</v>
          </cell>
        </row>
        <row r="39">
          <cell r="M39">
            <v>500034</v>
          </cell>
          <cell r="N39">
            <v>1</v>
          </cell>
          <cell r="O39">
            <v>38966</v>
          </cell>
          <cell r="P39">
            <v>510.29873776822024</v>
          </cell>
          <cell r="Q39" t="str">
            <v>Accelerated Aging Rate</v>
          </cell>
          <cell r="R39">
            <v>0.32615742864751951</v>
          </cell>
          <cell r="S39">
            <v>0.67384257135248049</v>
          </cell>
          <cell r="T39">
            <v>11.538400194391789</v>
          </cell>
        </row>
        <row r="40">
          <cell r="M40">
            <v>500040</v>
          </cell>
          <cell r="N40">
            <v>1</v>
          </cell>
          <cell r="O40">
            <v>38477</v>
          </cell>
          <cell r="P40">
            <v>693.61493678531031</v>
          </cell>
          <cell r="Q40" t="str">
            <v>Normal Aging Rate</v>
          </cell>
          <cell r="R40">
            <v>0.10516382142410804</v>
          </cell>
          <cell r="S40">
            <v>0.89483617857589193</v>
          </cell>
          <cell r="T40">
            <v>15.322537304381711</v>
          </cell>
        </row>
        <row r="41">
          <cell r="M41">
            <v>60004381</v>
          </cell>
          <cell r="N41">
            <v>1</v>
          </cell>
          <cell r="O41">
            <v>41331</v>
          </cell>
          <cell r="P41">
            <v>729.34217056969283</v>
          </cell>
          <cell r="Q41" t="str">
            <v>Normal Aging Rate</v>
          </cell>
          <cell r="R41">
            <v>6.899932099345335E-2</v>
          </cell>
          <cell r="S41">
            <v>0.93100067900654659</v>
          </cell>
          <cell r="T41">
            <v>15.941792448742238</v>
          </cell>
        </row>
        <row r="42">
          <cell r="M42">
            <v>500030</v>
          </cell>
          <cell r="N42">
            <v>1</v>
          </cell>
          <cell r="O42">
            <v>39190</v>
          </cell>
          <cell r="P42">
            <v>653.72289186812964</v>
          </cell>
          <cell r="Q42" t="str">
            <v>Normal Aging Rate</v>
          </cell>
          <cell r="R42">
            <v>0.14781395084926316</v>
          </cell>
          <cell r="S42">
            <v>0.85218604915073681</v>
          </cell>
          <cell r="T42">
            <v>14.592226869019466</v>
          </cell>
        </row>
        <row r="43">
          <cell r="M43">
            <v>600040</v>
          </cell>
          <cell r="N43">
            <v>1</v>
          </cell>
          <cell r="O43">
            <v>39036</v>
          </cell>
          <cell r="P43">
            <v>700.11716688763761</v>
          </cell>
          <cell r="Q43" t="str">
            <v>Normal Aging Rate</v>
          </cell>
          <cell r="R43">
            <v>9.8445360670979767E-2</v>
          </cell>
          <cell r="S43">
            <v>0.90155463932902025</v>
          </cell>
          <cell r="T43">
            <v>15.437579440565417</v>
          </cell>
        </row>
        <row r="44">
          <cell r="M44">
            <v>60003223</v>
          </cell>
          <cell r="N44">
            <v>1</v>
          </cell>
          <cell r="O44">
            <v>40297</v>
          </cell>
          <cell r="P44">
            <v>791.69796348689943</v>
          </cell>
          <cell r="Q44" t="str">
            <v>Normal Aging Rate</v>
          </cell>
          <cell r="R44">
            <v>9.9298326131582824E-3</v>
          </cell>
          <cell r="S44">
            <v>0.99007016738684173</v>
          </cell>
          <cell r="T44">
            <v>16.953256290870577</v>
          </cell>
        </row>
        <row r="45">
          <cell r="M45">
            <v>60003469</v>
          </cell>
          <cell r="N45">
            <v>1</v>
          </cell>
          <cell r="O45">
            <v>40297</v>
          </cell>
          <cell r="P45">
            <v>809.2795667806671</v>
          </cell>
          <cell r="Q45" t="str">
            <v>Normal Aging Rate</v>
          </cell>
          <cell r="R45">
            <v>0</v>
          </cell>
          <cell r="S45">
            <v>1</v>
          </cell>
          <cell r="T45">
            <v>17.123287671232877</v>
          </cell>
        </row>
        <row r="46">
          <cell r="M46">
            <v>60003457</v>
          </cell>
          <cell r="N46">
            <v>1</v>
          </cell>
          <cell r="O46">
            <v>40298</v>
          </cell>
          <cell r="P46">
            <v>815.63248724053665</v>
          </cell>
          <cell r="Q46" t="str">
            <v>Normal Aging Rate</v>
          </cell>
          <cell r="R46">
            <v>0</v>
          </cell>
          <cell r="S46">
            <v>1</v>
          </cell>
          <cell r="T46">
            <v>17.123287671232877</v>
          </cell>
        </row>
        <row r="47">
          <cell r="M47">
            <v>60000002</v>
          </cell>
          <cell r="N47">
            <v>1</v>
          </cell>
          <cell r="O47">
            <v>39044</v>
          </cell>
          <cell r="P47">
            <v>806.20170309869877</v>
          </cell>
          <cell r="Q47" t="str">
            <v>Normal Aging Rate</v>
          </cell>
          <cell r="R47">
            <v>0</v>
          </cell>
          <cell r="S47">
            <v>1</v>
          </cell>
          <cell r="T47">
            <v>17.123287671232877</v>
          </cell>
        </row>
        <row r="48">
          <cell r="M48">
            <v>60003386</v>
          </cell>
          <cell r="N48">
            <v>1</v>
          </cell>
          <cell r="O48">
            <v>40297</v>
          </cell>
          <cell r="P48">
            <v>818.91330282324554</v>
          </cell>
          <cell r="Q48" t="str">
            <v>Normal Aging Rate</v>
          </cell>
          <cell r="R48">
            <v>0</v>
          </cell>
          <cell r="S48">
            <v>1</v>
          </cell>
          <cell r="T48">
            <v>17.123287671232877</v>
          </cell>
        </row>
        <row r="49">
          <cell r="M49">
            <v>60003637</v>
          </cell>
          <cell r="N49">
            <v>1</v>
          </cell>
          <cell r="O49">
            <v>40298</v>
          </cell>
          <cell r="P49">
            <v>818.91330282324554</v>
          </cell>
          <cell r="Q49" t="str">
            <v>Normal Aging Rate</v>
          </cell>
          <cell r="R49">
            <v>0</v>
          </cell>
          <cell r="S49">
            <v>1</v>
          </cell>
          <cell r="T49">
            <v>17.123287671232877</v>
          </cell>
        </row>
        <row r="50">
          <cell r="M50">
            <v>60003638</v>
          </cell>
          <cell r="N50">
            <v>1</v>
          </cell>
          <cell r="O50">
            <v>40295</v>
          </cell>
          <cell r="P50">
            <v>818.91330282324554</v>
          </cell>
          <cell r="Q50" t="str">
            <v>Normal Aging Rate</v>
          </cell>
          <cell r="R50">
            <v>0</v>
          </cell>
          <cell r="S50">
            <v>1</v>
          </cell>
          <cell r="T50">
            <v>17.123287671232877</v>
          </cell>
        </row>
        <row r="51">
          <cell r="M51">
            <v>60003655</v>
          </cell>
          <cell r="N51">
            <v>1</v>
          </cell>
          <cell r="O51">
            <v>40297</v>
          </cell>
          <cell r="P51">
            <v>818.91330282324554</v>
          </cell>
          <cell r="Q51" t="str">
            <v>Normal Aging Rate</v>
          </cell>
          <cell r="R51">
            <v>0</v>
          </cell>
          <cell r="S51">
            <v>1</v>
          </cell>
          <cell r="T51">
            <v>17.123287671232877</v>
          </cell>
        </row>
        <row r="52">
          <cell r="M52">
            <v>60003656</v>
          </cell>
          <cell r="N52">
            <v>1</v>
          </cell>
          <cell r="O52">
            <v>40297</v>
          </cell>
          <cell r="P52">
            <v>818.91330282324554</v>
          </cell>
          <cell r="Q52" t="str">
            <v>Normal Aging Rate</v>
          </cell>
          <cell r="R52">
            <v>0</v>
          </cell>
          <cell r="S52">
            <v>1</v>
          </cell>
          <cell r="T52">
            <v>17.123287671232877</v>
          </cell>
        </row>
        <row r="53">
          <cell r="M53">
            <v>60003763</v>
          </cell>
          <cell r="N53">
            <v>1</v>
          </cell>
          <cell r="O53">
            <v>40298</v>
          </cell>
          <cell r="P53">
            <v>818.91330282324554</v>
          </cell>
          <cell r="Q53" t="str">
            <v>Normal Aging Rate</v>
          </cell>
          <cell r="R53">
            <v>0</v>
          </cell>
          <cell r="S53">
            <v>1</v>
          </cell>
          <cell r="T53">
            <v>17.123287671232877</v>
          </cell>
        </row>
        <row r="54">
          <cell r="M54">
            <v>60003764</v>
          </cell>
          <cell r="N54">
            <v>1</v>
          </cell>
          <cell r="O54">
            <v>40298</v>
          </cell>
          <cell r="P54">
            <v>818.91330282324554</v>
          </cell>
          <cell r="Q54" t="str">
            <v>Normal Aging Rate</v>
          </cell>
          <cell r="R54">
            <v>0</v>
          </cell>
          <cell r="S54">
            <v>1</v>
          </cell>
          <cell r="T54">
            <v>17.123287671232877</v>
          </cell>
        </row>
        <row r="55">
          <cell r="M55">
            <v>60003766</v>
          </cell>
          <cell r="N55">
            <v>1</v>
          </cell>
          <cell r="O55">
            <v>40298</v>
          </cell>
          <cell r="P55">
            <v>818.91330282324554</v>
          </cell>
          <cell r="Q55" t="str">
            <v>Normal Aging Rate</v>
          </cell>
          <cell r="R55">
            <v>0</v>
          </cell>
          <cell r="S55">
            <v>1</v>
          </cell>
          <cell r="T55">
            <v>17.123287671232877</v>
          </cell>
        </row>
        <row r="56">
          <cell r="M56">
            <v>60003952</v>
          </cell>
          <cell r="N56">
            <v>1</v>
          </cell>
          <cell r="O56">
            <v>40295</v>
          </cell>
          <cell r="P56">
            <v>818.91330282324554</v>
          </cell>
          <cell r="Q56" t="str">
            <v>Normal Aging Rate</v>
          </cell>
          <cell r="R56">
            <v>0</v>
          </cell>
          <cell r="S56">
            <v>1</v>
          </cell>
          <cell r="T56">
            <v>17.123287671232877</v>
          </cell>
        </row>
        <row r="57">
          <cell r="M57">
            <v>60003953</v>
          </cell>
          <cell r="N57">
            <v>1</v>
          </cell>
          <cell r="O57">
            <v>40295</v>
          </cell>
          <cell r="P57">
            <v>818.91330282324554</v>
          </cell>
          <cell r="Q57" t="str">
            <v>Normal Aging Rate</v>
          </cell>
          <cell r="R57">
            <v>0</v>
          </cell>
          <cell r="S57">
            <v>1</v>
          </cell>
          <cell r="T57">
            <v>17.123287671232877</v>
          </cell>
        </row>
        <row r="58">
          <cell r="M58">
            <v>60003954</v>
          </cell>
          <cell r="N58">
            <v>1</v>
          </cell>
          <cell r="O58">
            <v>40295</v>
          </cell>
          <cell r="P58">
            <v>818.91330282324554</v>
          </cell>
          <cell r="Q58" t="str">
            <v>Normal Aging Rate</v>
          </cell>
          <cell r="R58">
            <v>0</v>
          </cell>
          <cell r="S58">
            <v>1</v>
          </cell>
          <cell r="T58">
            <v>17.123287671232877</v>
          </cell>
        </row>
        <row r="59">
          <cell r="M59">
            <v>60000005</v>
          </cell>
          <cell r="N59">
            <v>1</v>
          </cell>
          <cell r="O59">
            <v>40295</v>
          </cell>
          <cell r="P59">
            <v>818.91330282324554</v>
          </cell>
          <cell r="Q59" t="str">
            <v>Normal Aging Rate</v>
          </cell>
          <cell r="R59">
            <v>0</v>
          </cell>
          <cell r="S59">
            <v>1</v>
          </cell>
          <cell r="T59">
            <v>17.123287671232877</v>
          </cell>
        </row>
        <row r="60">
          <cell r="M60">
            <v>60001997</v>
          </cell>
          <cell r="N60">
            <v>1</v>
          </cell>
          <cell r="O60">
            <v>41984</v>
          </cell>
          <cell r="P60">
            <v>604.69665714033056</v>
          </cell>
          <cell r="Q60" t="str">
            <v>Normal Aging Rate</v>
          </cell>
          <cell r="R60">
            <v>0.20394543838008644</v>
          </cell>
          <cell r="S60">
            <v>0.7960545616199135</v>
          </cell>
          <cell r="T60">
            <v>13.631071260614958</v>
          </cell>
        </row>
        <row r="61">
          <cell r="M61">
            <v>60000004</v>
          </cell>
          <cell r="N61">
            <v>1</v>
          </cell>
          <cell r="O61">
            <v>40295</v>
          </cell>
          <cell r="P61">
            <v>800.23006279504386</v>
          </cell>
          <cell r="Q61" t="str">
            <v>Normal Aging Rate</v>
          </cell>
          <cell r="R61">
            <v>0</v>
          </cell>
          <cell r="S61">
            <v>1</v>
          </cell>
          <cell r="T61">
            <v>17.123287671232877</v>
          </cell>
        </row>
        <row r="62">
          <cell r="M62">
            <v>500036</v>
          </cell>
          <cell r="N62">
            <v>1</v>
          </cell>
          <cell r="O62">
            <v>39037</v>
          </cell>
          <cell r="P62">
            <v>804.52963794536129</v>
          </cell>
          <cell r="Q62" t="str">
            <v>Normal Aging Rate</v>
          </cell>
          <cell r="R62">
            <v>0</v>
          </cell>
          <cell r="S62">
            <v>1</v>
          </cell>
          <cell r="T62">
            <v>17.123287671232877</v>
          </cell>
        </row>
        <row r="63">
          <cell r="M63">
            <v>60000006</v>
          </cell>
          <cell r="N63">
            <v>1</v>
          </cell>
          <cell r="O63">
            <v>40295</v>
          </cell>
          <cell r="P63">
            <v>812.42223233037771</v>
          </cell>
          <cell r="Q63" t="str">
            <v>Normal Aging Rate</v>
          </cell>
          <cell r="R63">
            <v>0</v>
          </cell>
          <cell r="S63">
            <v>1</v>
          </cell>
          <cell r="T63">
            <v>17.123287671232877</v>
          </cell>
        </row>
        <row r="64">
          <cell r="M64">
            <v>60000001</v>
          </cell>
          <cell r="N64">
            <v>1</v>
          </cell>
          <cell r="O64">
            <v>39044</v>
          </cell>
          <cell r="P64">
            <v>860.7542854939685</v>
          </cell>
          <cell r="Q64" t="str">
            <v>Normal Aging Rate</v>
          </cell>
          <cell r="R64">
            <v>0</v>
          </cell>
          <cell r="S64">
            <v>1</v>
          </cell>
          <cell r="T64">
            <v>17.123287671232877</v>
          </cell>
        </row>
        <row r="65">
          <cell r="M65">
            <v>60000003</v>
          </cell>
          <cell r="N65">
            <v>1</v>
          </cell>
          <cell r="O65">
            <v>39044</v>
          </cell>
          <cell r="P65">
            <v>865.2104701415808</v>
          </cell>
          <cell r="Q65" t="str">
            <v>Normal Aging Rate</v>
          </cell>
          <cell r="R65">
            <v>0</v>
          </cell>
          <cell r="S65">
            <v>1</v>
          </cell>
          <cell r="T65">
            <v>17.123287671232877</v>
          </cell>
        </row>
        <row r="66">
          <cell r="M66">
            <v>60002660</v>
          </cell>
          <cell r="N66">
            <v>1</v>
          </cell>
          <cell r="O66">
            <v>40296</v>
          </cell>
          <cell r="P66">
            <v>692.43621917560131</v>
          </cell>
          <cell r="Q66" t="str">
            <v>Normal Aging Rate</v>
          </cell>
          <cell r="R66">
            <v>0.10638847772204599</v>
          </cell>
          <cell r="S66">
            <v>0.89361152227795404</v>
          </cell>
          <cell r="T66">
            <v>15.301567162293734</v>
          </cell>
        </row>
        <row r="67">
          <cell r="M67">
            <v>60000504</v>
          </cell>
          <cell r="N67">
            <v>1</v>
          </cell>
          <cell r="O67">
            <v>38517</v>
          </cell>
          <cell r="P67">
            <v>889.73616734118605</v>
          </cell>
          <cell r="Q67" t="str">
            <v>Normal Aging Rate</v>
          </cell>
          <cell r="R67">
            <v>0</v>
          </cell>
          <cell r="S67">
            <v>1</v>
          </cell>
          <cell r="T67">
            <v>17.123287671232877</v>
          </cell>
        </row>
        <row r="68">
          <cell r="M68">
            <v>60001494</v>
          </cell>
          <cell r="N68">
            <v>1</v>
          </cell>
          <cell r="O68">
            <v>40295</v>
          </cell>
          <cell r="P68">
            <v>649.49359977044435</v>
          </cell>
          <cell r="Q68" t="str">
            <v>Normal Aging Rate</v>
          </cell>
          <cell r="R68">
            <v>0.15248738622361147</v>
          </cell>
          <cell r="S68">
            <v>0.84751261377638853</v>
          </cell>
          <cell r="T68">
            <v>14.512202290691585</v>
          </cell>
        </row>
        <row r="69">
          <cell r="M69">
            <v>60003003</v>
          </cell>
          <cell r="N69">
            <v>1</v>
          </cell>
          <cell r="O69">
            <v>41113</v>
          </cell>
          <cell r="P69">
            <v>689.6196997681534</v>
          </cell>
          <cell r="Q69" t="str">
            <v>Normal Aging Rate</v>
          </cell>
          <cell r="R69">
            <v>0.10932322924873689</v>
          </cell>
          <cell r="S69">
            <v>0.89067677075126306</v>
          </cell>
          <cell r="T69">
            <v>15.251314567658614</v>
          </cell>
        </row>
        <row r="70">
          <cell r="M70">
            <v>60003004</v>
          </cell>
          <cell r="N70">
            <v>1</v>
          </cell>
          <cell r="O70">
            <v>39049</v>
          </cell>
          <cell r="P70">
            <v>889.73616734118605</v>
          </cell>
          <cell r="Q70" t="str">
            <v>Normal Aging Rate</v>
          </cell>
          <cell r="R70">
            <v>0</v>
          </cell>
          <cell r="S70">
            <v>1</v>
          </cell>
          <cell r="T70">
            <v>17.123287671232877</v>
          </cell>
        </row>
        <row r="71">
          <cell r="M71">
            <v>60002765</v>
          </cell>
          <cell r="N71">
            <v>1</v>
          </cell>
          <cell r="O71">
            <v>40301</v>
          </cell>
          <cell r="P71">
            <v>744.66546906581095</v>
          </cell>
          <cell r="Q71" t="str">
            <v>Normal Aging Rate</v>
          </cell>
          <cell r="R71">
            <v>5.4028287712086467E-2</v>
          </cell>
          <cell r="S71">
            <v>0.94597171228791355</v>
          </cell>
          <cell r="T71">
            <v>16.198145758354684</v>
          </cell>
        </row>
        <row r="72">
          <cell r="M72">
            <v>60002888</v>
          </cell>
          <cell r="N72">
            <v>1</v>
          </cell>
          <cell r="O72">
            <v>40296</v>
          </cell>
          <cell r="P72">
            <v>791.69796348689943</v>
          </cell>
          <cell r="Q72" t="str">
            <v>Normal Aging Rate</v>
          </cell>
          <cell r="R72">
            <v>9.9298326131582824E-3</v>
          </cell>
          <cell r="S72">
            <v>0.99007016738684173</v>
          </cell>
          <cell r="T72">
            <v>16.953256290870577</v>
          </cell>
        </row>
        <row r="73">
          <cell r="M73">
            <v>60003188</v>
          </cell>
          <cell r="N73">
            <v>1</v>
          </cell>
          <cell r="O73">
            <v>39045</v>
          </cell>
          <cell r="P73">
            <v>906.6528648585163</v>
          </cell>
          <cell r="Q73" t="str">
            <v>Normal Aging Rate</v>
          </cell>
          <cell r="R73">
            <v>0</v>
          </cell>
          <cell r="S73">
            <v>1</v>
          </cell>
          <cell r="T73">
            <v>17.123287671232877</v>
          </cell>
        </row>
        <row r="74">
          <cell r="M74">
            <v>60003189</v>
          </cell>
          <cell r="N74">
            <v>1</v>
          </cell>
          <cell r="O74">
            <v>39045</v>
          </cell>
          <cell r="P74">
            <v>906.6528648585163</v>
          </cell>
          <cell r="Q74" t="str">
            <v>Normal Aging Rate</v>
          </cell>
          <cell r="R74">
            <v>0</v>
          </cell>
          <cell r="S74">
            <v>1</v>
          </cell>
          <cell r="T74">
            <v>17.123287671232877</v>
          </cell>
        </row>
        <row r="75">
          <cell r="M75">
            <v>60003190</v>
          </cell>
          <cell r="N75">
            <v>1</v>
          </cell>
          <cell r="O75">
            <v>39045</v>
          </cell>
          <cell r="P75">
            <v>906.6528648585163</v>
          </cell>
          <cell r="Q75" t="str">
            <v>Normal Aging Rate</v>
          </cell>
          <cell r="R75">
            <v>0</v>
          </cell>
          <cell r="S75">
            <v>1</v>
          </cell>
          <cell r="T75">
            <v>17.123287671232877</v>
          </cell>
        </row>
        <row r="76">
          <cell r="M76">
            <v>60003402</v>
          </cell>
          <cell r="N76">
            <v>1</v>
          </cell>
          <cell r="O76">
            <v>40249</v>
          </cell>
          <cell r="P76">
            <v>615.33416652826054</v>
          </cell>
          <cell r="Q76" t="str">
            <v>Normal Aging Rate</v>
          </cell>
          <cell r="R76">
            <v>0.19138907828536106</v>
          </cell>
          <cell r="S76">
            <v>0.80861092171463889</v>
          </cell>
          <cell r="T76">
            <v>13.84607742662053</v>
          </cell>
        </row>
        <row r="77">
          <cell r="M77">
            <v>60005445</v>
          </cell>
          <cell r="N77">
            <v>1</v>
          </cell>
          <cell r="O77">
            <v>41317</v>
          </cell>
          <cell r="P77">
            <v>1061</v>
          </cell>
          <cell r="Q77" t="str">
            <v>Normal Aging Rate</v>
          </cell>
          <cell r="R77">
            <v>0</v>
          </cell>
          <cell r="S77">
            <v>1</v>
          </cell>
          <cell r="T77">
            <v>17.123287671232877</v>
          </cell>
        </row>
        <row r="78">
          <cell r="M78">
            <v>60005501</v>
          </cell>
          <cell r="N78">
            <v>1</v>
          </cell>
          <cell r="O78">
            <v>41317</v>
          </cell>
          <cell r="P78">
            <v>1076</v>
          </cell>
          <cell r="Q78" t="str">
            <v>Normal Aging Rate</v>
          </cell>
          <cell r="R78">
            <v>0</v>
          </cell>
          <cell r="S78">
            <v>1</v>
          </cell>
          <cell r="T78">
            <v>17.123287671232877</v>
          </cell>
        </row>
        <row r="79">
          <cell r="M79">
            <v>60005381</v>
          </cell>
          <cell r="N79">
            <v>1</v>
          </cell>
          <cell r="O79">
            <v>41317</v>
          </cell>
          <cell r="P79">
            <v>1077</v>
          </cell>
          <cell r="Q79" t="str">
            <v>Normal Aging Rate</v>
          </cell>
          <cell r="R79">
            <v>0</v>
          </cell>
          <cell r="S79">
            <v>1</v>
          </cell>
          <cell r="T79">
            <v>17.123287671232877</v>
          </cell>
        </row>
        <row r="80">
          <cell r="M80">
            <v>60005530</v>
          </cell>
          <cell r="N80">
            <v>1</v>
          </cell>
          <cell r="O80">
            <v>41317</v>
          </cell>
          <cell r="P80">
            <v>1087</v>
          </cell>
          <cell r="Q80" t="str">
            <v>Normal Aging Rate</v>
          </cell>
          <cell r="R80">
            <v>0</v>
          </cell>
          <cell r="S80">
            <v>1</v>
          </cell>
          <cell r="T80">
            <v>17.123287671232877</v>
          </cell>
        </row>
        <row r="81">
          <cell r="M81">
            <v>60005527</v>
          </cell>
          <cell r="N81">
            <v>1</v>
          </cell>
          <cell r="O81">
            <v>41317</v>
          </cell>
          <cell r="P81">
            <v>1088</v>
          </cell>
          <cell r="Q81" t="str">
            <v>Normal Aging Rate</v>
          </cell>
          <cell r="R81">
            <v>0</v>
          </cell>
          <cell r="S81">
            <v>1</v>
          </cell>
          <cell r="T81">
            <v>17.123287671232877</v>
          </cell>
        </row>
        <row r="82">
          <cell r="M82">
            <v>60005455</v>
          </cell>
          <cell r="N82">
            <v>1</v>
          </cell>
          <cell r="O82">
            <v>41317</v>
          </cell>
          <cell r="P82">
            <v>1097</v>
          </cell>
          <cell r="Q82" t="str">
            <v>Normal Aging Rate</v>
          </cell>
          <cell r="R82">
            <v>0</v>
          </cell>
          <cell r="S82">
            <v>1</v>
          </cell>
          <cell r="T82">
            <v>17.123287671232877</v>
          </cell>
        </row>
        <row r="83">
          <cell r="M83">
            <v>60005772</v>
          </cell>
          <cell r="N83">
            <v>1</v>
          </cell>
          <cell r="O83">
            <v>41720</v>
          </cell>
          <cell r="P83">
            <v>1100</v>
          </cell>
          <cell r="Q83" t="str">
            <v>Normal Aging Rate</v>
          </cell>
          <cell r="R83">
            <v>0</v>
          </cell>
          <cell r="S83">
            <v>1</v>
          </cell>
          <cell r="T83">
            <v>17.123287671232877</v>
          </cell>
        </row>
        <row r="84">
          <cell r="M84">
            <v>50600001</v>
          </cell>
          <cell r="N84">
            <v>1</v>
          </cell>
          <cell r="O84">
            <v>40248</v>
          </cell>
          <cell r="P84">
            <v>1018.1154843067469</v>
          </cell>
          <cell r="Q84" t="str">
            <v>Normal Aging Rate</v>
          </cell>
          <cell r="R84">
            <v>0</v>
          </cell>
          <cell r="S84">
            <v>1</v>
          </cell>
          <cell r="T84">
            <v>17.123287671232877</v>
          </cell>
        </row>
        <row r="85">
          <cell r="M85">
            <v>50600002</v>
          </cell>
          <cell r="N85">
            <v>1</v>
          </cell>
          <cell r="O85">
            <v>40248</v>
          </cell>
          <cell r="P85">
            <v>1018.1154843067469</v>
          </cell>
          <cell r="Q85" t="str">
            <v>Normal Aging Rate</v>
          </cell>
          <cell r="R85">
            <v>0</v>
          </cell>
          <cell r="S85">
            <v>1</v>
          </cell>
          <cell r="T85">
            <v>17.123287671232877</v>
          </cell>
        </row>
        <row r="86">
          <cell r="M86">
            <v>50600003</v>
          </cell>
          <cell r="N86">
            <v>1</v>
          </cell>
          <cell r="O86">
            <v>40248</v>
          </cell>
          <cell r="P86">
            <v>1018.1154843067469</v>
          </cell>
          <cell r="Q86" t="str">
            <v>Normal Aging Rate</v>
          </cell>
          <cell r="R86">
            <v>0</v>
          </cell>
          <cell r="S86">
            <v>1</v>
          </cell>
          <cell r="T86">
            <v>17.123287671232877</v>
          </cell>
        </row>
        <row r="87">
          <cell r="M87">
            <v>60005317</v>
          </cell>
          <cell r="N87">
            <v>1</v>
          </cell>
          <cell r="O87">
            <v>41317</v>
          </cell>
          <cell r="P87">
            <v>1140</v>
          </cell>
          <cell r="Q87" t="str">
            <v>Normal Aging Rate</v>
          </cell>
          <cell r="R87">
            <v>0</v>
          </cell>
          <cell r="S87">
            <v>1</v>
          </cell>
          <cell r="T87">
            <v>17.123287671232877</v>
          </cell>
        </row>
        <row r="88">
          <cell r="M88">
            <v>60005325</v>
          </cell>
          <cell r="N88">
            <v>1</v>
          </cell>
          <cell r="O88">
            <v>41317</v>
          </cell>
          <cell r="P88">
            <v>1152</v>
          </cell>
          <cell r="Q88" t="str">
            <v>Normal Aging Rate</v>
          </cell>
          <cell r="R88">
            <v>0</v>
          </cell>
          <cell r="S88">
            <v>1</v>
          </cell>
          <cell r="T88">
            <v>17.123287671232877</v>
          </cell>
        </row>
        <row r="89">
          <cell r="M89">
            <v>60005401</v>
          </cell>
          <cell r="N89">
            <v>1</v>
          </cell>
          <cell r="O89">
            <v>41315</v>
          </cell>
          <cell r="P89">
            <v>1161</v>
          </cell>
          <cell r="Q89" t="str">
            <v>Normal Aging Rate</v>
          </cell>
          <cell r="R89">
            <v>0</v>
          </cell>
          <cell r="S89">
            <v>1</v>
          </cell>
          <cell r="T89">
            <v>17.123287671232877</v>
          </cell>
        </row>
        <row r="90">
          <cell r="M90">
            <v>60005402</v>
          </cell>
          <cell r="N90">
            <v>1</v>
          </cell>
          <cell r="O90">
            <v>41315</v>
          </cell>
          <cell r="P90">
            <v>1161</v>
          </cell>
          <cell r="Q90" t="str">
            <v>Normal Aging Rate</v>
          </cell>
          <cell r="R90">
            <v>0</v>
          </cell>
          <cell r="S90">
            <v>1</v>
          </cell>
          <cell r="T90">
            <v>17.123287671232877</v>
          </cell>
        </row>
        <row r="91">
          <cell r="M91">
            <v>60005403</v>
          </cell>
          <cell r="N91">
            <v>1</v>
          </cell>
          <cell r="O91">
            <v>41315</v>
          </cell>
          <cell r="P91">
            <v>1161</v>
          </cell>
          <cell r="Q91" t="str">
            <v>Normal Aging Rate</v>
          </cell>
          <cell r="R91">
            <v>0</v>
          </cell>
          <cell r="S91">
            <v>1</v>
          </cell>
          <cell r="T91">
            <v>17.123287671232877</v>
          </cell>
        </row>
        <row r="92">
          <cell r="M92">
            <v>60006086</v>
          </cell>
          <cell r="N92">
            <v>1</v>
          </cell>
          <cell r="O92">
            <v>41989</v>
          </cell>
          <cell r="P92">
            <v>1223</v>
          </cell>
          <cell r="Q92" t="str">
            <v>Normal Aging Rate</v>
          </cell>
          <cell r="R92">
            <v>0</v>
          </cell>
          <cell r="S92">
            <v>1</v>
          </cell>
          <cell r="T92">
            <v>17.123287671232877</v>
          </cell>
        </row>
        <row r="93">
          <cell r="M93">
            <v>60005805</v>
          </cell>
          <cell r="N93">
            <v>1</v>
          </cell>
          <cell r="O93">
            <v>41720</v>
          </cell>
          <cell r="P93">
            <v>1229</v>
          </cell>
          <cell r="Q93" t="str">
            <v>Normal Aging Rate</v>
          </cell>
          <cell r="R93">
            <v>0</v>
          </cell>
          <cell r="S93">
            <v>1</v>
          </cell>
          <cell r="T93">
            <v>17.123287671232877</v>
          </cell>
        </row>
        <row r="94">
          <cell r="M94">
            <v>60005809</v>
          </cell>
          <cell r="N94">
            <v>1</v>
          </cell>
          <cell r="O94">
            <v>41720</v>
          </cell>
          <cell r="P94">
            <v>1250</v>
          </cell>
          <cell r="Q94" t="str">
            <v>Normal Aging Rate</v>
          </cell>
          <cell r="R94">
            <v>0</v>
          </cell>
          <cell r="S94">
            <v>1</v>
          </cell>
          <cell r="T94">
            <v>17.123287671232877</v>
          </cell>
        </row>
        <row r="95">
          <cell r="M95">
            <v>60005711</v>
          </cell>
          <cell r="N95">
            <v>1</v>
          </cell>
          <cell r="O95">
            <v>0</v>
          </cell>
          <cell r="P95">
            <v>0</v>
          </cell>
        </row>
        <row r="96">
          <cell r="M96">
            <v>60005712</v>
          </cell>
          <cell r="N96">
            <v>1</v>
          </cell>
          <cell r="O96">
            <v>0</v>
          </cell>
          <cell r="P96">
            <v>0</v>
          </cell>
        </row>
        <row r="97">
          <cell r="M97">
            <v>60005713</v>
          </cell>
          <cell r="N97">
            <v>1</v>
          </cell>
          <cell r="O97">
            <v>0</v>
          </cell>
          <cell r="P97">
            <v>0</v>
          </cell>
        </row>
        <row r="98">
          <cell r="M98">
            <v>60005878</v>
          </cell>
          <cell r="N98">
            <v>1</v>
          </cell>
          <cell r="O98">
            <v>0</v>
          </cell>
          <cell r="P98">
            <v>0</v>
          </cell>
        </row>
        <row r="99">
          <cell r="M99">
            <v>60005890</v>
          </cell>
          <cell r="N99">
            <v>1</v>
          </cell>
          <cell r="O99">
            <v>0</v>
          </cell>
          <cell r="P99">
            <v>0</v>
          </cell>
        </row>
        <row r="100">
          <cell r="M100">
            <v>60005926</v>
          </cell>
          <cell r="N100">
            <v>1</v>
          </cell>
          <cell r="O100">
            <v>0</v>
          </cell>
          <cell r="P100">
            <v>0</v>
          </cell>
        </row>
        <row r="101">
          <cell r="M101">
            <v>60005927</v>
          </cell>
          <cell r="N101">
            <v>1</v>
          </cell>
          <cell r="O101">
            <v>0</v>
          </cell>
          <cell r="P101">
            <v>0</v>
          </cell>
        </row>
        <row r="102">
          <cell r="M102">
            <v>60005928</v>
          </cell>
          <cell r="N102">
            <v>1</v>
          </cell>
          <cell r="O102">
            <v>0</v>
          </cell>
          <cell r="P102">
            <v>0</v>
          </cell>
        </row>
        <row r="103">
          <cell r="M103">
            <v>60006097</v>
          </cell>
          <cell r="N103">
            <v>1</v>
          </cell>
          <cell r="O103">
            <v>0</v>
          </cell>
          <cell r="P103">
            <v>0</v>
          </cell>
        </row>
        <row r="104">
          <cell r="M104">
            <v>50500506</v>
          </cell>
          <cell r="N104">
            <v>0</v>
          </cell>
          <cell r="O104">
            <v>38484</v>
          </cell>
          <cell r="P104">
            <v>184.17810158888028</v>
          </cell>
          <cell r="Q104" t="str">
            <v>End of Expected Life of Paper Insulation and of the Transformer</v>
          </cell>
          <cell r="R104">
            <v>1</v>
          </cell>
          <cell r="S104">
            <v>0</v>
          </cell>
          <cell r="T104">
            <v>0</v>
          </cell>
        </row>
        <row r="105">
          <cell r="M105">
            <v>500041</v>
          </cell>
          <cell r="N105">
            <v>0</v>
          </cell>
          <cell r="O105">
            <v>37220</v>
          </cell>
          <cell r="P105">
            <v>258.9634994126227</v>
          </cell>
          <cell r="Q105" t="str">
            <v>End of Expected Life of Paper Insulation and of the Transformer</v>
          </cell>
          <cell r="R105">
            <v>0.81456378749197933</v>
          </cell>
          <cell r="S105">
            <v>0.18543621250802067</v>
          </cell>
          <cell r="T105">
            <v>3.1752776114387102</v>
          </cell>
        </row>
        <row r="106">
          <cell r="M106">
            <v>500083</v>
          </cell>
          <cell r="N106">
            <v>0</v>
          </cell>
          <cell r="O106">
            <v>37218</v>
          </cell>
          <cell r="P106">
            <v>288.46563599052865</v>
          </cell>
          <cell r="Q106" t="str">
            <v>High Risk of Failure</v>
          </cell>
          <cell r="R106">
            <v>0.73688004419936082</v>
          </cell>
          <cell r="S106">
            <v>0.26311995580063918</v>
          </cell>
          <cell r="T106">
            <v>4.505478695216425</v>
          </cell>
        </row>
        <row r="107">
          <cell r="M107">
            <v>500055</v>
          </cell>
          <cell r="N107">
            <v>0</v>
          </cell>
          <cell r="O107">
            <v>39769</v>
          </cell>
          <cell r="P107">
            <v>299.49184038080307</v>
          </cell>
          <cell r="Q107" t="str">
            <v>High Risk of Failure</v>
          </cell>
          <cell r="R107">
            <v>0.70987066235523</v>
          </cell>
          <cell r="S107">
            <v>0.29012933764477</v>
          </cell>
          <cell r="T107">
            <v>4.9679681103556508</v>
          </cell>
        </row>
        <row r="108">
          <cell r="M108">
            <v>500058</v>
          </cell>
          <cell r="N108">
            <v>0</v>
          </cell>
          <cell r="O108">
            <v>38966</v>
          </cell>
          <cell r="P108">
            <v>301.58130672068921</v>
          </cell>
          <cell r="Q108" t="str">
            <v>Excessive Aging Rate</v>
          </cell>
          <cell r="R108">
            <v>0.70486463284452783</v>
          </cell>
          <cell r="S108">
            <v>0.29513536715547217</v>
          </cell>
          <cell r="T108">
            <v>5.053687793758086</v>
          </cell>
        </row>
        <row r="109">
          <cell r="M109">
            <v>500090</v>
          </cell>
          <cell r="N109">
            <v>0</v>
          </cell>
          <cell r="O109">
            <v>41988</v>
          </cell>
          <cell r="P109">
            <v>252.38980199073876</v>
          </cell>
          <cell r="Q109" t="str">
            <v>End of Expected Life of Paper Insulation and of the Transformer</v>
          </cell>
          <cell r="R109">
            <v>0.83307761338517139</v>
          </cell>
          <cell r="S109">
            <v>0.16692238661482861</v>
          </cell>
          <cell r="T109">
            <v>2.8582600447744628</v>
          </cell>
        </row>
        <row r="110">
          <cell r="M110">
            <v>500071</v>
          </cell>
          <cell r="N110">
            <v>0</v>
          </cell>
          <cell r="O110">
            <v>39769</v>
          </cell>
          <cell r="P110">
            <v>282.21844123419635</v>
          </cell>
          <cell r="Q110" t="str">
            <v>High Risk of Failure</v>
          </cell>
          <cell r="R110">
            <v>0.75264490867434519</v>
          </cell>
          <cell r="S110">
            <v>0.24735509132565481</v>
          </cell>
          <cell r="T110">
            <v>4.2355323857132667</v>
          </cell>
        </row>
        <row r="111">
          <cell r="M111">
            <v>500067</v>
          </cell>
          <cell r="N111">
            <v>0</v>
          </cell>
          <cell r="O111">
            <v>40240</v>
          </cell>
          <cell r="P111">
            <v>291</v>
          </cell>
          <cell r="Q111" t="str">
            <v>High Risk of Failure</v>
          </cell>
          <cell r="R111">
            <v>0.73058168132217416</v>
          </cell>
          <cell r="S111">
            <v>0.26941831867782584</v>
          </cell>
          <cell r="T111">
            <v>4.6133273746203054</v>
          </cell>
        </row>
        <row r="112">
          <cell r="M112">
            <v>500073</v>
          </cell>
          <cell r="N112">
            <v>0</v>
          </cell>
          <cell r="O112">
            <v>39965</v>
          </cell>
          <cell r="P112">
            <v>313.89677251698549</v>
          </cell>
          <cell r="Q112" t="str">
            <v>Excessive Aging Rate</v>
          </cell>
          <cell r="R112">
            <v>0.67604557177682179</v>
          </cell>
          <cell r="S112">
            <v>0.32395442822317821</v>
          </cell>
          <cell r="T112">
            <v>5.5471648668352431</v>
          </cell>
        </row>
        <row r="113">
          <cell r="M113">
            <v>500016</v>
          </cell>
          <cell r="N113">
            <v>0</v>
          </cell>
          <cell r="O113">
            <v>38443</v>
          </cell>
          <cell r="P113">
            <v>215.1108139114649</v>
          </cell>
          <cell r="Q113" t="str">
            <v>End of Expected Life of Paper Insulation and of the Transformer</v>
          </cell>
          <cell r="R113">
            <v>0.94815462723380395</v>
          </cell>
          <cell r="S113">
            <v>5.1845372766196052E-2</v>
          </cell>
          <cell r="T113">
            <v>0.88776323229787757</v>
          </cell>
        </row>
        <row r="114">
          <cell r="M114">
            <v>500027</v>
          </cell>
          <cell r="N114">
            <v>0</v>
          </cell>
          <cell r="O114">
            <v>39888</v>
          </cell>
          <cell r="P114">
            <v>211</v>
          </cell>
          <cell r="Q114" t="str">
            <v>End of Expected Life of Paper Insulation and of the Transformer</v>
          </cell>
          <cell r="R114">
            <v>0.96204782886256002</v>
          </cell>
          <cell r="S114">
            <v>3.7952171137439983E-2</v>
          </cell>
          <cell r="T114">
            <v>0.64986594413424625</v>
          </cell>
        </row>
        <row r="115">
          <cell r="M115">
            <v>500042</v>
          </cell>
          <cell r="N115">
            <v>0</v>
          </cell>
          <cell r="O115">
            <v>38478</v>
          </cell>
          <cell r="P115">
            <v>410.79665576415073</v>
          </cell>
          <cell r="Q115" t="str">
            <v>Accelerated Aging Rate</v>
          </cell>
          <cell r="R115">
            <v>0.48233156375048791</v>
          </cell>
          <cell r="S115">
            <v>0.51766843624951209</v>
          </cell>
          <cell r="T115">
            <v>8.8641855522176733</v>
          </cell>
        </row>
        <row r="116">
          <cell r="M116">
            <v>500060</v>
          </cell>
          <cell r="N116">
            <v>0</v>
          </cell>
          <cell r="O116">
            <v>42435</v>
          </cell>
          <cell r="P116">
            <v>327</v>
          </cell>
          <cell r="Q116" t="str">
            <v>Excessive Aging Rate</v>
          </cell>
          <cell r="R116">
            <v>0.64659902834799599</v>
          </cell>
          <cell r="S116">
            <v>0.35340097165200401</v>
          </cell>
          <cell r="T116">
            <v>6.0513865008904801</v>
          </cell>
        </row>
        <row r="117">
          <cell r="M117">
            <v>600039</v>
          </cell>
          <cell r="N117">
            <v>0</v>
          </cell>
          <cell r="O117">
            <v>38506</v>
          </cell>
          <cell r="P117">
            <v>701.07453380708682</v>
          </cell>
          <cell r="Q117" t="str">
            <v>Normal Aging Rate</v>
          </cell>
          <cell r="R117">
            <v>9.7461429925782564E-2</v>
          </cell>
          <cell r="S117">
            <v>0.90253857007421745</v>
          </cell>
          <cell r="T117">
            <v>15.454427569763999</v>
          </cell>
        </row>
        <row r="118">
          <cell r="M118">
            <v>500082</v>
          </cell>
          <cell r="N118">
            <v>0</v>
          </cell>
          <cell r="O118">
            <v>40296</v>
          </cell>
          <cell r="P118">
            <v>782.2952365560991</v>
          </cell>
          <cell r="Q118" t="str">
            <v>Normal Aging Rate</v>
          </cell>
          <cell r="R118">
            <v>1.853263092613645E-2</v>
          </cell>
          <cell r="S118">
            <v>0.98146736907386356</v>
          </cell>
          <cell r="T118">
            <v>16.805948100579855</v>
          </cell>
        </row>
        <row r="119">
          <cell r="M119">
            <v>60003489</v>
          </cell>
          <cell r="N119">
            <v>0</v>
          </cell>
          <cell r="O119">
            <v>40025</v>
          </cell>
          <cell r="P119">
            <v>803.18602275443459</v>
          </cell>
          <cell r="Q119" t="str">
            <v>Normal Aging Rate</v>
          </cell>
          <cell r="R119">
            <v>0</v>
          </cell>
          <cell r="S119">
            <v>1</v>
          </cell>
          <cell r="T119">
            <v>17.123287671232877</v>
          </cell>
        </row>
        <row r="120">
          <cell r="M120">
            <v>60000273</v>
          </cell>
          <cell r="N120">
            <v>0</v>
          </cell>
          <cell r="O120">
            <v>40296</v>
          </cell>
          <cell r="P120">
            <v>782.2952365560991</v>
          </cell>
          <cell r="Q120" t="str">
            <v>Normal Aging Rate</v>
          </cell>
          <cell r="R120">
            <v>1.853263092613645E-2</v>
          </cell>
          <cell r="S120">
            <v>0.98146736907386356</v>
          </cell>
          <cell r="T120">
            <v>16.805948100579855</v>
          </cell>
        </row>
        <row r="121">
          <cell r="M121">
            <v>60003158</v>
          </cell>
          <cell r="N121">
            <v>0</v>
          </cell>
          <cell r="O121">
            <v>38485</v>
          </cell>
          <cell r="P121">
            <v>906.6528648585163</v>
          </cell>
          <cell r="Q121" t="str">
            <v>Normal Aging Rate</v>
          </cell>
          <cell r="R121">
            <v>0</v>
          </cell>
          <cell r="S121">
            <v>1</v>
          </cell>
          <cell r="T121">
            <v>17.123287671232877</v>
          </cell>
        </row>
        <row r="122">
          <cell r="M122">
            <v>500075</v>
          </cell>
          <cell r="N122">
            <v>0</v>
          </cell>
          <cell r="O122">
            <v>38457</v>
          </cell>
          <cell r="P122">
            <v>914.85274389984943</v>
          </cell>
          <cell r="Q122" t="str">
            <v>Normal Aging Rate</v>
          </cell>
          <cell r="R122">
            <v>0</v>
          </cell>
          <cell r="S122">
            <v>1</v>
          </cell>
          <cell r="T122">
            <v>17.123287671232877</v>
          </cell>
        </row>
        <row r="123">
          <cell r="M123">
            <v>600051</v>
          </cell>
          <cell r="N123">
            <v>0</v>
          </cell>
          <cell r="O123">
            <v>38478</v>
          </cell>
          <cell r="P123">
            <v>967.84656894766977</v>
          </cell>
          <cell r="Q123" t="str">
            <v>Normal Aging Rate</v>
          </cell>
          <cell r="R123">
            <v>0</v>
          </cell>
          <cell r="S123">
            <v>1</v>
          </cell>
          <cell r="T123">
            <v>17.123287671232877</v>
          </cell>
        </row>
        <row r="124">
          <cell r="M124">
            <v>60003765</v>
          </cell>
          <cell r="N124">
            <v>0</v>
          </cell>
          <cell r="O124">
            <v>39813</v>
          </cell>
          <cell r="P124">
            <v>1000</v>
          </cell>
          <cell r="Q124" t="str">
            <v>Normal Aging Rate</v>
          </cell>
          <cell r="R124">
            <v>0</v>
          </cell>
          <cell r="S124">
            <v>1</v>
          </cell>
          <cell r="T124">
            <v>17.123287671232877</v>
          </cell>
        </row>
        <row r="125">
          <cell r="M125">
            <v>60006096</v>
          </cell>
          <cell r="N125">
            <v>0</v>
          </cell>
          <cell r="O125">
            <v>41639</v>
          </cell>
          <cell r="P125">
            <v>1000</v>
          </cell>
          <cell r="Q125" t="str">
            <v>Normal Aging Rate</v>
          </cell>
          <cell r="R125">
            <v>0</v>
          </cell>
          <cell r="S125">
            <v>1</v>
          </cell>
          <cell r="T125">
            <v>17.123287671232877</v>
          </cell>
        </row>
        <row r="126">
          <cell r="M126">
            <v>60006149</v>
          </cell>
          <cell r="N126">
            <v>0</v>
          </cell>
          <cell r="O126">
            <v>42004</v>
          </cell>
          <cell r="P126">
            <v>1000</v>
          </cell>
          <cell r="Q126" t="str">
            <v>Normal Aging Rate</v>
          </cell>
          <cell r="R126">
            <v>0</v>
          </cell>
          <cell r="S126">
            <v>1</v>
          </cell>
          <cell r="T126">
            <v>17.123287671232877</v>
          </cell>
        </row>
        <row r="127">
          <cell r="M127">
            <v>60006245</v>
          </cell>
          <cell r="N127">
            <v>0</v>
          </cell>
          <cell r="O127">
            <v>41639</v>
          </cell>
          <cell r="P127">
            <v>1000</v>
          </cell>
          <cell r="Q127" t="str">
            <v>Normal Aging Rate</v>
          </cell>
          <cell r="R127">
            <v>0</v>
          </cell>
          <cell r="S127">
            <v>1</v>
          </cell>
          <cell r="T127">
            <v>17.123287671232877</v>
          </cell>
        </row>
        <row r="128">
          <cell r="M128">
            <v>60006315</v>
          </cell>
          <cell r="N128">
            <v>0</v>
          </cell>
          <cell r="O128">
            <v>42004</v>
          </cell>
          <cell r="P128">
            <v>1000</v>
          </cell>
          <cell r="Q128" t="str">
            <v>Normal Aging Rate</v>
          </cell>
          <cell r="R128">
            <v>0</v>
          </cell>
          <cell r="S128">
            <v>1</v>
          </cell>
          <cell r="T128">
            <v>17.123287671232877</v>
          </cell>
        </row>
        <row r="129">
          <cell r="M129">
            <v>60005611</v>
          </cell>
          <cell r="N129">
            <v>0</v>
          </cell>
          <cell r="O129">
            <v>41317</v>
          </cell>
          <cell r="P129">
            <v>1096</v>
          </cell>
          <cell r="Q129" t="str">
            <v>Normal Aging Rate</v>
          </cell>
          <cell r="R129">
            <v>0</v>
          </cell>
          <cell r="S129">
            <v>1</v>
          </cell>
          <cell r="T129">
            <v>17.123287671232877</v>
          </cell>
        </row>
      </sheetData>
      <sheetData sheetId="1"/>
      <sheetData sheetId="2"/>
      <sheetData sheetId="3">
        <row r="4">
          <cell r="B4" t="str">
            <v>0 - Kárdex</v>
          </cell>
          <cell r="C4" t="str">
            <v>1 - Tipo de Ubicación</v>
          </cell>
          <cell r="D4" t="str">
            <v>2 - Ubicación General</v>
          </cell>
          <cell r="E4" t="str">
            <v>5 - Tipo de Sector</v>
          </cell>
          <cell r="F4" t="str">
            <v>6 - Nombre de Sector</v>
          </cell>
          <cell r="G4" t="str">
            <v>7 - Nivel de Tensión</v>
          </cell>
          <cell r="H4" t="str">
            <v>Aceite - Marca</v>
          </cell>
          <cell r="I4" t="str">
            <v>Aceite - Volúmen (Lts)</v>
          </cell>
          <cell r="J4" t="str">
            <v>8- Año Fabricación</v>
          </cell>
          <cell r="K4" t="str">
            <v>9- Marca</v>
          </cell>
          <cell r="L4" t="str">
            <v>Nivel de Aislamiento (kV)</v>
          </cell>
          <cell r="M4" t="str">
            <v>Nivel de Tension</v>
          </cell>
          <cell r="N4" t="str">
            <v>Norma de Fabricación</v>
          </cell>
          <cell r="O4" t="str">
            <v>Numero de Devanados</v>
          </cell>
          <cell r="P4" t="str">
            <v>10- N° Fabrica</v>
          </cell>
          <cell r="Q4" t="str">
            <v>Observaciones</v>
          </cell>
          <cell r="R4" t="str">
            <v>Papel utilizado en los devanados - Tipo</v>
          </cell>
          <cell r="S4" t="str">
            <v>Patrimonio</v>
          </cell>
          <cell r="T4" t="str">
            <v>Peso Total (Kg)</v>
          </cell>
          <cell r="U4" t="str">
            <v>Potencia MVA</v>
          </cell>
          <cell r="V4" t="str">
            <v>Potencia MVA 1</v>
          </cell>
          <cell r="W4" t="str">
            <v>Potencia MVA 2</v>
          </cell>
          <cell r="X4" t="str">
            <v>Potencia MVA 3</v>
          </cell>
          <cell r="Y4" t="str">
            <v>Pérdidas en el Cu. (W)</v>
          </cell>
          <cell r="Z4" t="str">
            <v>Pérdidas en el Fe. (W)</v>
          </cell>
          <cell r="AA4" t="str">
            <v>Relación de Transformación (KV)</v>
          </cell>
          <cell r="AB4" t="str">
            <v>Tap - Número de posiciones</v>
          </cell>
          <cell r="AC4" t="str">
            <v>Tap - Posición Actual</v>
          </cell>
          <cell r="AD4" t="str">
            <v>Temperatura Ambiente (°C)</v>
          </cell>
          <cell r="AE4" t="str">
            <v>Tensión Oper. Secundaria</v>
          </cell>
          <cell r="AF4" t="str">
            <v>Tensión Primaria</v>
          </cell>
          <cell r="AG4" t="str">
            <v>Tensión Secundaria</v>
          </cell>
          <cell r="AH4" t="str">
            <v>Tensión de Cortocircuito</v>
          </cell>
          <cell r="AI4" t="str">
            <v>Tipo de Fábrica</v>
          </cell>
          <cell r="AJ4" t="str">
            <v>Azufre Corrosivo</v>
          </cell>
        </row>
        <row r="5">
          <cell r="B5">
            <v>600029</v>
          </cell>
          <cell r="C5" t="str">
            <v>SET</v>
          </cell>
          <cell r="D5" t="str">
            <v>ASIA</v>
          </cell>
          <cell r="E5" t="str">
            <v>TRANSFORMADOR</v>
          </cell>
          <cell r="F5" t="str">
            <v>I</v>
          </cell>
          <cell r="G5" t="str">
            <v>220 KV</v>
          </cell>
          <cell r="H5" t="str">
            <v>SHELL DIALA D</v>
          </cell>
          <cell r="I5">
            <v>18605</v>
          </cell>
          <cell r="J5">
            <v>1972</v>
          </cell>
          <cell r="K5" t="str">
            <v>ITALTRAFO</v>
          </cell>
          <cell r="L5">
            <v>0</v>
          </cell>
          <cell r="M5">
            <v>220</v>
          </cell>
          <cell r="N5">
            <v>0</v>
          </cell>
          <cell r="O5" t="str">
            <v>3 Devanados</v>
          </cell>
          <cell r="P5">
            <v>551873</v>
          </cell>
          <cell r="Q5" t="str">
            <v>.</v>
          </cell>
          <cell r="R5" t="str">
            <v>No-Termoestabilizado</v>
          </cell>
          <cell r="S5" t="str">
            <v>LUZ DEL SUR</v>
          </cell>
          <cell r="T5">
            <v>50000</v>
          </cell>
          <cell r="U5">
            <v>28.3</v>
          </cell>
          <cell r="V5">
            <v>28.332999999999998</v>
          </cell>
          <cell r="W5">
            <v>28.332999999999998</v>
          </cell>
          <cell r="X5">
            <v>5.4329999999999998</v>
          </cell>
          <cell r="Y5">
            <v>0</v>
          </cell>
          <cell r="Z5">
            <v>0</v>
          </cell>
          <cell r="AA5" t="str">
            <v>200+-2x10/1.73 - 62.46/1.73 - 10</v>
          </cell>
          <cell r="AB5">
            <v>5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11.837</v>
          </cell>
          <cell r="AI5" t="str">
            <v>NoMRv</v>
          </cell>
          <cell r="AJ5" t="str">
            <v>-</v>
          </cell>
        </row>
        <row r="6">
          <cell r="B6">
            <v>600030</v>
          </cell>
          <cell r="C6" t="str">
            <v>SET</v>
          </cell>
          <cell r="D6" t="str">
            <v>ASIA</v>
          </cell>
          <cell r="E6" t="str">
            <v>TRANSFORMADOR</v>
          </cell>
          <cell r="F6" t="str">
            <v>I</v>
          </cell>
          <cell r="G6" t="str">
            <v>220 KV</v>
          </cell>
          <cell r="H6" t="str">
            <v>SHELL DIALA D</v>
          </cell>
          <cell r="I6">
            <v>18605</v>
          </cell>
          <cell r="J6">
            <v>1972</v>
          </cell>
          <cell r="K6" t="str">
            <v>ITALTRAFO</v>
          </cell>
          <cell r="L6">
            <v>0</v>
          </cell>
          <cell r="M6">
            <v>220</v>
          </cell>
          <cell r="N6">
            <v>0</v>
          </cell>
          <cell r="O6" t="str">
            <v>3 Devanados</v>
          </cell>
          <cell r="P6">
            <v>551874</v>
          </cell>
          <cell r="Q6">
            <v>0</v>
          </cell>
          <cell r="R6" t="str">
            <v>No-Termoestabilizado</v>
          </cell>
          <cell r="S6" t="str">
            <v>LUZ DEL SUR</v>
          </cell>
          <cell r="T6">
            <v>50000</v>
          </cell>
          <cell r="U6">
            <v>28.3</v>
          </cell>
          <cell r="V6">
            <v>28.332999999999998</v>
          </cell>
          <cell r="W6">
            <v>28.332999999999998</v>
          </cell>
          <cell r="X6">
            <v>5.4329999999999998</v>
          </cell>
          <cell r="Y6">
            <v>0</v>
          </cell>
          <cell r="Z6">
            <v>0</v>
          </cell>
          <cell r="AA6" t="str">
            <v>200+-2x10/1.73 - 62.46/1.73 - 10</v>
          </cell>
          <cell r="AB6">
            <v>5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11.846</v>
          </cell>
          <cell r="AI6" t="str">
            <v>NoMRv</v>
          </cell>
          <cell r="AJ6" t="str">
            <v>-</v>
          </cell>
        </row>
        <row r="7">
          <cell r="B7">
            <v>600031</v>
          </cell>
          <cell r="C7" t="str">
            <v>SET</v>
          </cell>
          <cell r="D7" t="str">
            <v>ASIA</v>
          </cell>
          <cell r="E7" t="str">
            <v>TRANSFORMADOR</v>
          </cell>
          <cell r="F7" t="str">
            <v>I</v>
          </cell>
          <cell r="G7" t="str">
            <v>220 KV</v>
          </cell>
          <cell r="H7" t="str">
            <v>SHELL DIALA D</v>
          </cell>
          <cell r="I7">
            <v>18605</v>
          </cell>
          <cell r="J7">
            <v>1972</v>
          </cell>
          <cell r="K7" t="str">
            <v>ITALTRAFO</v>
          </cell>
          <cell r="L7">
            <v>0</v>
          </cell>
          <cell r="M7">
            <v>220</v>
          </cell>
          <cell r="N7">
            <v>0</v>
          </cell>
          <cell r="O7" t="str">
            <v>3 Devanados</v>
          </cell>
          <cell r="P7">
            <v>551875</v>
          </cell>
          <cell r="Q7">
            <v>0</v>
          </cell>
          <cell r="R7" t="str">
            <v>No-Termoestabilizado</v>
          </cell>
          <cell r="S7" t="str">
            <v>LUZ DEL SUR</v>
          </cell>
          <cell r="T7">
            <v>50000</v>
          </cell>
          <cell r="U7">
            <v>28.3</v>
          </cell>
          <cell r="V7">
            <v>28.332999999999998</v>
          </cell>
          <cell r="W7">
            <v>28.332999999999998</v>
          </cell>
          <cell r="X7">
            <v>5.4329999999999998</v>
          </cell>
          <cell r="Y7">
            <v>0</v>
          </cell>
          <cell r="Z7">
            <v>0</v>
          </cell>
          <cell r="AA7" t="str">
            <v>200+-2x10/1.73 - 62.46/1.73 - 10</v>
          </cell>
          <cell r="AB7">
            <v>5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11.837999999999999</v>
          </cell>
          <cell r="AI7" t="str">
            <v>NoMRv</v>
          </cell>
          <cell r="AJ7" t="str">
            <v>-</v>
          </cell>
        </row>
        <row r="8">
          <cell r="B8">
            <v>600048</v>
          </cell>
          <cell r="C8" t="str">
            <v>SET</v>
          </cell>
          <cell r="D8" t="str">
            <v>BALNEARIOS</v>
          </cell>
          <cell r="E8" t="str">
            <v>TRANSFORMADOR</v>
          </cell>
          <cell r="F8" t="str">
            <v>2 (220/60)</v>
          </cell>
          <cell r="G8" t="str">
            <v>220 KV</v>
          </cell>
          <cell r="H8" t="str">
            <v>SHELL DIALA D</v>
          </cell>
          <cell r="I8">
            <v>13953</v>
          </cell>
          <cell r="J8">
            <v>1977</v>
          </cell>
          <cell r="K8" t="str">
            <v>EFACEC</v>
          </cell>
          <cell r="L8" t="str">
            <v>245 / 460 /1050</v>
          </cell>
          <cell r="M8">
            <v>220</v>
          </cell>
          <cell r="N8" t="str">
            <v>IEC 60076</v>
          </cell>
          <cell r="O8" t="str">
            <v>3 Devanados</v>
          </cell>
          <cell r="P8" t="str">
            <v>16625S</v>
          </cell>
          <cell r="Q8">
            <v>0</v>
          </cell>
          <cell r="R8" t="str">
            <v>No-Termoestabilizado</v>
          </cell>
          <cell r="S8" t="str">
            <v>LUZ DEL SUR</v>
          </cell>
          <cell r="T8">
            <v>58000</v>
          </cell>
          <cell r="U8">
            <v>0</v>
          </cell>
          <cell r="V8">
            <v>40</v>
          </cell>
          <cell r="W8">
            <v>40</v>
          </cell>
          <cell r="X8">
            <v>13.33</v>
          </cell>
          <cell r="Y8">
            <v>0</v>
          </cell>
          <cell r="Z8">
            <v>0</v>
          </cell>
          <cell r="AA8" t="str">
            <v>200+-2x10/1.73 - 62.46/1.73 - 10</v>
          </cell>
          <cell r="AB8">
            <v>5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11.6</v>
          </cell>
          <cell r="AI8" t="str">
            <v>ACORAZADO IMBRICADO</v>
          </cell>
          <cell r="AJ8" t="str">
            <v>No corrosivo 2a</v>
          </cell>
        </row>
        <row r="9">
          <cell r="B9">
            <v>600050</v>
          </cell>
          <cell r="C9" t="str">
            <v>SET</v>
          </cell>
          <cell r="D9" t="str">
            <v>BALNEARIOS</v>
          </cell>
          <cell r="E9" t="str">
            <v>TRANSFORMADOR</v>
          </cell>
          <cell r="F9" t="str">
            <v>2 (220/60)</v>
          </cell>
          <cell r="G9" t="str">
            <v>220 KV</v>
          </cell>
          <cell r="H9" t="str">
            <v>SHELL DIALA D</v>
          </cell>
          <cell r="I9">
            <v>13953</v>
          </cell>
          <cell r="J9">
            <v>1977</v>
          </cell>
          <cell r="K9" t="str">
            <v>EFACEC</v>
          </cell>
          <cell r="L9" t="str">
            <v>245 / 460 /1050</v>
          </cell>
          <cell r="M9">
            <v>220</v>
          </cell>
          <cell r="N9" t="str">
            <v>IEC 60076</v>
          </cell>
          <cell r="O9" t="str">
            <v>3 Devanados</v>
          </cell>
          <cell r="P9" t="str">
            <v>16627S</v>
          </cell>
          <cell r="Q9">
            <v>0</v>
          </cell>
          <cell r="R9" t="str">
            <v>No-Termoestabilizado</v>
          </cell>
          <cell r="S9" t="str">
            <v>LUZ DEL SUR</v>
          </cell>
          <cell r="T9">
            <v>58000</v>
          </cell>
          <cell r="U9">
            <v>0</v>
          </cell>
          <cell r="V9">
            <v>40</v>
          </cell>
          <cell r="W9">
            <v>40</v>
          </cell>
          <cell r="X9">
            <v>13.33</v>
          </cell>
          <cell r="Y9">
            <v>0</v>
          </cell>
          <cell r="Z9">
            <v>0</v>
          </cell>
          <cell r="AA9" t="str">
            <v>200+-2x10/1.73 - 62.46/1.73 - 10</v>
          </cell>
          <cell r="AB9">
            <v>5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11.6</v>
          </cell>
          <cell r="AI9" t="str">
            <v>ACORAZADO IMBRICADO</v>
          </cell>
          <cell r="AJ9" t="str">
            <v>No corrosivo 3b</v>
          </cell>
        </row>
        <row r="10">
          <cell r="B10">
            <v>600054</v>
          </cell>
          <cell r="C10" t="str">
            <v>SET</v>
          </cell>
          <cell r="D10" t="str">
            <v>BALNEARIOS</v>
          </cell>
          <cell r="E10" t="str">
            <v>TRANSFORMADOR</v>
          </cell>
          <cell r="F10" t="str">
            <v>2 (220/60)</v>
          </cell>
          <cell r="G10" t="str">
            <v>220 KV</v>
          </cell>
          <cell r="H10" t="str">
            <v>SHELL DIALA D</v>
          </cell>
          <cell r="I10">
            <v>13953</v>
          </cell>
          <cell r="J10">
            <v>1977</v>
          </cell>
          <cell r="K10" t="str">
            <v>EFACEC</v>
          </cell>
          <cell r="L10" t="str">
            <v>245 / 460 /1050</v>
          </cell>
          <cell r="M10">
            <v>220</v>
          </cell>
          <cell r="N10" t="str">
            <v>IEC 60076</v>
          </cell>
          <cell r="O10" t="str">
            <v>3 Devanados</v>
          </cell>
          <cell r="P10" t="str">
            <v>16631S</v>
          </cell>
          <cell r="Q10">
            <v>0</v>
          </cell>
          <cell r="R10" t="str">
            <v>No-Termoestabilizado</v>
          </cell>
          <cell r="S10" t="str">
            <v>LUZ DEL SUR</v>
          </cell>
          <cell r="T10">
            <v>58000</v>
          </cell>
          <cell r="U10">
            <v>0</v>
          </cell>
          <cell r="V10">
            <v>40</v>
          </cell>
          <cell r="W10">
            <v>40</v>
          </cell>
          <cell r="X10">
            <v>13.33</v>
          </cell>
          <cell r="Y10">
            <v>0</v>
          </cell>
          <cell r="Z10">
            <v>0</v>
          </cell>
          <cell r="AA10" t="str">
            <v>200+-2x10/1.73 - 62.46/1.73 - 10</v>
          </cell>
          <cell r="AB10">
            <v>5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11.7</v>
          </cell>
          <cell r="AI10" t="str">
            <v>ACORAZADO IMBRICADO</v>
          </cell>
          <cell r="AJ10" t="str">
            <v>No corrosivo 2e</v>
          </cell>
        </row>
        <row r="11">
          <cell r="B11">
            <v>60003188</v>
          </cell>
          <cell r="C11" t="str">
            <v>SET</v>
          </cell>
          <cell r="D11" t="str">
            <v>BALNEARIOS</v>
          </cell>
          <cell r="E11" t="str">
            <v>TRANSFORMADOR</v>
          </cell>
          <cell r="F11" t="str">
            <v>3 (220/60)</v>
          </cell>
          <cell r="G11" t="str">
            <v>220 KV</v>
          </cell>
          <cell r="H11" t="str">
            <v>NYNAS NYTRON</v>
          </cell>
          <cell r="I11">
            <v>22800</v>
          </cell>
          <cell r="J11">
            <v>2006</v>
          </cell>
          <cell r="K11" t="str">
            <v>SIEMENS</v>
          </cell>
          <cell r="L11">
            <v>0</v>
          </cell>
          <cell r="M11">
            <v>220</v>
          </cell>
          <cell r="N11" t="str">
            <v>IEC 60076</v>
          </cell>
          <cell r="O11" t="str">
            <v>3 Devanados</v>
          </cell>
          <cell r="P11">
            <v>185634</v>
          </cell>
          <cell r="Q11" t="str">
            <v>SE MEJORO LA VENTILACION DEL TRAFO Y SE LOGRO 7.8 MVA ADICIONALES</v>
          </cell>
          <cell r="R11" t="str">
            <v>Termoestabilizado</v>
          </cell>
          <cell r="S11" t="str">
            <v>LUZ DEL SUR</v>
          </cell>
          <cell r="T11">
            <v>79700</v>
          </cell>
          <cell r="U11">
            <v>0</v>
          </cell>
          <cell r="V11">
            <v>60</v>
          </cell>
          <cell r="W11">
            <v>60</v>
          </cell>
          <cell r="X11">
            <v>20</v>
          </cell>
          <cell r="Y11">
            <v>0</v>
          </cell>
          <cell r="Z11">
            <v>0</v>
          </cell>
          <cell r="AA11" t="str">
            <v>200/1.73 - 60/1.73 - 10</v>
          </cell>
          <cell r="AB11">
            <v>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11.29</v>
          </cell>
          <cell r="AI11" t="str">
            <v>TLPN8246</v>
          </cell>
          <cell r="AJ11" t="str">
            <v>No corrosivo 2e</v>
          </cell>
        </row>
        <row r="12">
          <cell r="B12">
            <v>60003189</v>
          </cell>
          <cell r="C12" t="str">
            <v>SET</v>
          </cell>
          <cell r="D12" t="str">
            <v>BALNEARIOS</v>
          </cell>
          <cell r="E12" t="str">
            <v>TRANSFORMADOR</v>
          </cell>
          <cell r="F12" t="str">
            <v>3 (220/60)</v>
          </cell>
          <cell r="G12" t="str">
            <v>220 KV</v>
          </cell>
          <cell r="H12" t="str">
            <v>NYNAS NYTRON</v>
          </cell>
          <cell r="I12">
            <v>22800</v>
          </cell>
          <cell r="J12">
            <v>2006</v>
          </cell>
          <cell r="K12" t="str">
            <v>SIEMENS</v>
          </cell>
          <cell r="L12">
            <v>0</v>
          </cell>
          <cell r="M12">
            <v>220</v>
          </cell>
          <cell r="N12" t="str">
            <v>IEC 60076</v>
          </cell>
          <cell r="O12" t="str">
            <v>3 Devanados</v>
          </cell>
          <cell r="P12">
            <v>185635</v>
          </cell>
          <cell r="Q12" t="str">
            <v>SE MEJORO LA VENTILACION DEL TRAFO Y SE LOGRO 7.8 MVA ADICIONALES</v>
          </cell>
          <cell r="R12" t="str">
            <v>Termoestabilizado</v>
          </cell>
          <cell r="S12" t="str">
            <v>LUZ DEL SUR</v>
          </cell>
          <cell r="T12">
            <v>79700</v>
          </cell>
          <cell r="U12">
            <v>0</v>
          </cell>
          <cell r="V12">
            <v>60</v>
          </cell>
          <cell r="W12">
            <v>60</v>
          </cell>
          <cell r="X12">
            <v>20</v>
          </cell>
          <cell r="Y12">
            <v>0</v>
          </cell>
          <cell r="Z12">
            <v>0</v>
          </cell>
          <cell r="AA12" t="str">
            <v>200/1.73 - 60/1.73 - 10</v>
          </cell>
          <cell r="AB12">
            <v>5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11.29</v>
          </cell>
          <cell r="AI12" t="str">
            <v>TLPN8246</v>
          </cell>
          <cell r="AJ12" t="str">
            <v>No corrosivo 2a</v>
          </cell>
        </row>
        <row r="13">
          <cell r="B13">
            <v>60003190</v>
          </cell>
          <cell r="C13" t="str">
            <v>SET</v>
          </cell>
          <cell r="D13" t="str">
            <v>BALNEARIOS</v>
          </cell>
          <cell r="E13" t="str">
            <v>TRANSFORMADOR</v>
          </cell>
          <cell r="F13" t="str">
            <v>3 (220/60)</v>
          </cell>
          <cell r="G13" t="str">
            <v>220 KV</v>
          </cell>
          <cell r="H13" t="str">
            <v>NYNAS NYTRON</v>
          </cell>
          <cell r="I13">
            <v>22800</v>
          </cell>
          <cell r="J13">
            <v>2006</v>
          </cell>
          <cell r="K13" t="str">
            <v>SIEMENS</v>
          </cell>
          <cell r="L13">
            <v>0</v>
          </cell>
          <cell r="M13">
            <v>220</v>
          </cell>
          <cell r="N13" t="str">
            <v>IEC 60076</v>
          </cell>
          <cell r="O13" t="str">
            <v>3 Devanados</v>
          </cell>
          <cell r="P13">
            <v>185636</v>
          </cell>
          <cell r="Q13" t="str">
            <v>SE MEJORO LA VENTILACION DEL TRAFO Y SE LOGRO 7.8 MVA ADICIONALES</v>
          </cell>
          <cell r="R13" t="str">
            <v>Termoestabilizado</v>
          </cell>
          <cell r="S13" t="str">
            <v>LUZ DEL SUR</v>
          </cell>
          <cell r="T13">
            <v>79700</v>
          </cell>
          <cell r="U13">
            <v>0</v>
          </cell>
          <cell r="V13">
            <v>60</v>
          </cell>
          <cell r="W13">
            <v>60</v>
          </cell>
          <cell r="X13">
            <v>20</v>
          </cell>
          <cell r="Y13">
            <v>0</v>
          </cell>
          <cell r="Z13">
            <v>0</v>
          </cell>
          <cell r="AA13" t="str">
            <v>200/1.73 - 60/1.73 - 10</v>
          </cell>
          <cell r="AB13">
            <v>5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11.23</v>
          </cell>
          <cell r="AI13" t="str">
            <v>TLPN8246</v>
          </cell>
          <cell r="AJ13" t="str">
            <v>No corrosivo 2e</v>
          </cell>
        </row>
        <row r="14">
          <cell r="B14">
            <v>60005401</v>
          </cell>
          <cell r="C14" t="str">
            <v>SET</v>
          </cell>
          <cell r="D14" t="str">
            <v>BALNEARIOS</v>
          </cell>
          <cell r="E14" t="str">
            <v>TRANSFORMADOR</v>
          </cell>
          <cell r="F14" t="str">
            <v>4(220/60)</v>
          </cell>
          <cell r="G14" t="str">
            <v>220 KV</v>
          </cell>
          <cell r="H14" t="str">
            <v>NYNAS NYTRON</v>
          </cell>
          <cell r="I14">
            <v>18930</v>
          </cell>
          <cell r="J14">
            <v>2012</v>
          </cell>
          <cell r="K14" t="str">
            <v>SIEMENS</v>
          </cell>
          <cell r="L14">
            <v>0</v>
          </cell>
          <cell r="M14">
            <v>220</v>
          </cell>
          <cell r="N14" t="str">
            <v>IEC 60076</v>
          </cell>
          <cell r="O14">
            <v>0</v>
          </cell>
          <cell r="P14" t="str">
            <v>P186248</v>
          </cell>
          <cell r="Q14">
            <v>0</v>
          </cell>
          <cell r="R14" t="str">
            <v>Termoestabilizado</v>
          </cell>
          <cell r="S14" t="str">
            <v>LUZ DEL SUR</v>
          </cell>
          <cell r="T14">
            <v>76100</v>
          </cell>
          <cell r="U14">
            <v>0</v>
          </cell>
          <cell r="V14">
            <v>60</v>
          </cell>
          <cell r="W14">
            <v>60</v>
          </cell>
          <cell r="X14">
            <v>20</v>
          </cell>
          <cell r="Y14">
            <v>0</v>
          </cell>
          <cell r="Z14">
            <v>0</v>
          </cell>
          <cell r="AA14" t="str">
            <v>200/1.73 - 62.46/1.73 - 10</v>
          </cell>
          <cell r="AB14">
            <v>5</v>
          </cell>
          <cell r="AC14">
            <v>0</v>
          </cell>
          <cell r="AD14">
            <v>40</v>
          </cell>
          <cell r="AE14">
            <v>0</v>
          </cell>
          <cell r="AF14">
            <v>0</v>
          </cell>
          <cell r="AG14">
            <v>0</v>
          </cell>
          <cell r="AH14">
            <v>1181</v>
          </cell>
          <cell r="AI14" t="str">
            <v>ELUN 7754</v>
          </cell>
          <cell r="AJ14" t="str">
            <v>No corrosivo 1a</v>
          </cell>
        </row>
        <row r="15">
          <cell r="B15">
            <v>60005402</v>
          </cell>
          <cell r="C15" t="str">
            <v>SET</v>
          </cell>
          <cell r="D15" t="str">
            <v>BALNEARIOS</v>
          </cell>
          <cell r="E15" t="str">
            <v>TRANSFORMADOR</v>
          </cell>
          <cell r="F15" t="str">
            <v>4(220/60)</v>
          </cell>
          <cell r="G15" t="str">
            <v>220 KV</v>
          </cell>
          <cell r="H15" t="str">
            <v>NYNAS NYTRON</v>
          </cell>
          <cell r="I15">
            <v>18930</v>
          </cell>
          <cell r="J15">
            <v>2012</v>
          </cell>
          <cell r="K15" t="str">
            <v>SIEMENS</v>
          </cell>
          <cell r="L15">
            <v>0</v>
          </cell>
          <cell r="M15">
            <v>220</v>
          </cell>
          <cell r="N15" t="str">
            <v>IEC 60076</v>
          </cell>
          <cell r="O15">
            <v>0</v>
          </cell>
          <cell r="P15" t="str">
            <v>P186249</v>
          </cell>
          <cell r="Q15">
            <v>0</v>
          </cell>
          <cell r="R15" t="str">
            <v>Termoestabilizado</v>
          </cell>
          <cell r="S15" t="str">
            <v>LUZ DEL SUR</v>
          </cell>
          <cell r="T15">
            <v>76100</v>
          </cell>
          <cell r="U15">
            <v>0</v>
          </cell>
          <cell r="V15">
            <v>60</v>
          </cell>
          <cell r="W15">
            <v>60</v>
          </cell>
          <cell r="X15">
            <v>20</v>
          </cell>
          <cell r="Y15">
            <v>0</v>
          </cell>
          <cell r="Z15">
            <v>0</v>
          </cell>
          <cell r="AA15" t="str">
            <v>200/1.73 - 62.46/1.73 - 10</v>
          </cell>
          <cell r="AB15">
            <v>5</v>
          </cell>
          <cell r="AC15">
            <v>0</v>
          </cell>
          <cell r="AD15">
            <v>40</v>
          </cell>
          <cell r="AE15">
            <v>0</v>
          </cell>
          <cell r="AF15">
            <v>0</v>
          </cell>
          <cell r="AG15">
            <v>0</v>
          </cell>
          <cell r="AH15">
            <v>1181</v>
          </cell>
          <cell r="AI15" t="str">
            <v>ELUN 7754</v>
          </cell>
          <cell r="AJ15" t="str">
            <v>No corrosivo 1b</v>
          </cell>
        </row>
        <row r="16">
          <cell r="B16">
            <v>60005403</v>
          </cell>
          <cell r="C16" t="str">
            <v>SET</v>
          </cell>
          <cell r="D16" t="str">
            <v>BALNEARIOS</v>
          </cell>
          <cell r="E16" t="str">
            <v>TRANSFORMADOR</v>
          </cell>
          <cell r="F16" t="str">
            <v>4(220/60)</v>
          </cell>
          <cell r="G16" t="str">
            <v>220 KV</v>
          </cell>
          <cell r="H16" t="str">
            <v>NYNAS NYTRON</v>
          </cell>
          <cell r="I16">
            <v>18930</v>
          </cell>
          <cell r="J16">
            <v>2012</v>
          </cell>
          <cell r="K16" t="str">
            <v>SIEMENS</v>
          </cell>
          <cell r="L16">
            <v>0</v>
          </cell>
          <cell r="M16">
            <v>220</v>
          </cell>
          <cell r="N16" t="str">
            <v>IEC 60076</v>
          </cell>
          <cell r="O16">
            <v>0</v>
          </cell>
          <cell r="P16" t="str">
            <v>P186250</v>
          </cell>
          <cell r="Q16">
            <v>0</v>
          </cell>
          <cell r="R16" t="str">
            <v>Termoestabilizado</v>
          </cell>
          <cell r="S16" t="str">
            <v>LUZ DEL SUR</v>
          </cell>
          <cell r="T16">
            <v>76100</v>
          </cell>
          <cell r="U16">
            <v>0</v>
          </cell>
          <cell r="V16">
            <v>60</v>
          </cell>
          <cell r="W16">
            <v>60</v>
          </cell>
          <cell r="X16">
            <v>20</v>
          </cell>
          <cell r="Y16">
            <v>0</v>
          </cell>
          <cell r="Z16">
            <v>0</v>
          </cell>
          <cell r="AA16" t="str">
            <v>200/1.73 - 62.46/1.73 - 10</v>
          </cell>
          <cell r="AB16">
            <v>5</v>
          </cell>
          <cell r="AC16">
            <v>0</v>
          </cell>
          <cell r="AD16">
            <v>40</v>
          </cell>
          <cell r="AE16">
            <v>0</v>
          </cell>
          <cell r="AF16">
            <v>0</v>
          </cell>
          <cell r="AG16">
            <v>0</v>
          </cell>
          <cell r="AH16">
            <v>1181</v>
          </cell>
          <cell r="AI16" t="str">
            <v>ELUN 7754</v>
          </cell>
          <cell r="AJ16" t="str">
            <v>No corrosivo 1a</v>
          </cell>
        </row>
        <row r="17">
          <cell r="B17">
            <v>600049</v>
          </cell>
          <cell r="C17" t="str">
            <v>SET</v>
          </cell>
          <cell r="D17" t="str">
            <v>BALNEARIOS</v>
          </cell>
          <cell r="E17" t="str">
            <v>TRANSFORMADOR</v>
          </cell>
          <cell r="F17" t="str">
            <v>5 (220/60)</v>
          </cell>
          <cell r="G17" t="str">
            <v>220 KV</v>
          </cell>
          <cell r="H17" t="str">
            <v>SHELL DIALA D</v>
          </cell>
          <cell r="I17">
            <v>13953</v>
          </cell>
          <cell r="J17">
            <v>1977</v>
          </cell>
          <cell r="K17" t="str">
            <v>EFACEC</v>
          </cell>
          <cell r="L17" t="str">
            <v>245 / 460 /1050</v>
          </cell>
          <cell r="M17">
            <v>220</v>
          </cell>
          <cell r="N17" t="str">
            <v>IEC 60076</v>
          </cell>
          <cell r="O17" t="str">
            <v>3 Devanados</v>
          </cell>
          <cell r="P17" t="str">
            <v>16626S</v>
          </cell>
          <cell r="Q17">
            <v>0</v>
          </cell>
          <cell r="R17" t="str">
            <v>No-Termoestabilizado</v>
          </cell>
          <cell r="S17" t="str">
            <v>LUZ DEL SUR</v>
          </cell>
          <cell r="T17">
            <v>58000</v>
          </cell>
          <cell r="U17">
            <v>0</v>
          </cell>
          <cell r="V17">
            <v>40</v>
          </cell>
          <cell r="W17">
            <v>40</v>
          </cell>
          <cell r="X17">
            <v>13.33</v>
          </cell>
          <cell r="Y17">
            <v>0</v>
          </cell>
          <cell r="Z17">
            <v>0</v>
          </cell>
          <cell r="AA17" t="str">
            <v>200+-2x10/1.73 - 62.46/1.73 - 10</v>
          </cell>
          <cell r="AB17">
            <v>5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11.6</v>
          </cell>
          <cell r="AI17" t="str">
            <v>ACORAZADO IMBRICADO</v>
          </cell>
          <cell r="AJ17" t="str">
            <v>No corrosivo 3b</v>
          </cell>
        </row>
        <row r="18">
          <cell r="B18">
            <v>600052</v>
          </cell>
          <cell r="C18" t="str">
            <v>SET</v>
          </cell>
          <cell r="D18" t="str">
            <v>BALNEARIOS</v>
          </cell>
          <cell r="E18" t="str">
            <v>TRANSFORMADOR</v>
          </cell>
          <cell r="F18" t="str">
            <v>5 (220/60)</v>
          </cell>
          <cell r="G18" t="str">
            <v>220 KV</v>
          </cell>
          <cell r="H18" t="str">
            <v>SHELL DIALA D</v>
          </cell>
          <cell r="I18">
            <v>13953</v>
          </cell>
          <cell r="J18">
            <v>1977</v>
          </cell>
          <cell r="K18" t="str">
            <v>EFACEC</v>
          </cell>
          <cell r="L18" t="str">
            <v>245 / 460 /1050</v>
          </cell>
          <cell r="M18">
            <v>220</v>
          </cell>
          <cell r="N18" t="str">
            <v>IEC 60076</v>
          </cell>
          <cell r="O18" t="str">
            <v>3 Devanados</v>
          </cell>
          <cell r="P18" t="str">
            <v>16629S</v>
          </cell>
          <cell r="Q18">
            <v>0</v>
          </cell>
          <cell r="R18" t="str">
            <v>No-Termoestabilizado</v>
          </cell>
          <cell r="S18" t="str">
            <v>LUZ DEL SUR</v>
          </cell>
          <cell r="T18">
            <v>58000</v>
          </cell>
          <cell r="U18">
            <v>0</v>
          </cell>
          <cell r="V18">
            <v>40</v>
          </cell>
          <cell r="W18">
            <v>40</v>
          </cell>
          <cell r="X18">
            <v>13.33</v>
          </cell>
          <cell r="Y18">
            <v>0</v>
          </cell>
          <cell r="Z18">
            <v>0</v>
          </cell>
          <cell r="AA18" t="str">
            <v>200+-2x10/1.73 - 62.46/1.73 - 10</v>
          </cell>
          <cell r="AB18">
            <v>5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11.7</v>
          </cell>
          <cell r="AI18" t="str">
            <v>ACORAZADO IMBRICADO</v>
          </cell>
          <cell r="AJ18" t="str">
            <v>No corrosivo 1b</v>
          </cell>
        </row>
        <row r="19">
          <cell r="B19">
            <v>600053</v>
          </cell>
          <cell r="C19" t="str">
            <v>SET</v>
          </cell>
          <cell r="D19" t="str">
            <v>BALNEARIOS</v>
          </cell>
          <cell r="E19" t="str">
            <v>TRANSFORMADOR</v>
          </cell>
          <cell r="F19" t="str">
            <v>5 (220/60)</v>
          </cell>
          <cell r="G19" t="str">
            <v>220 KV</v>
          </cell>
          <cell r="H19" t="str">
            <v>SHELL DIALA D</v>
          </cell>
          <cell r="I19">
            <v>13953</v>
          </cell>
          <cell r="J19">
            <v>1977</v>
          </cell>
          <cell r="K19" t="str">
            <v>EFACEC</v>
          </cell>
          <cell r="L19" t="str">
            <v>245 / 460 /1050</v>
          </cell>
          <cell r="M19">
            <v>220</v>
          </cell>
          <cell r="N19" t="str">
            <v>IEC 60076</v>
          </cell>
          <cell r="O19" t="str">
            <v>3 Devanados</v>
          </cell>
          <cell r="P19" t="str">
            <v>16630S</v>
          </cell>
          <cell r="Q19">
            <v>0</v>
          </cell>
          <cell r="R19" t="str">
            <v>No-Termoestabilizado</v>
          </cell>
          <cell r="S19" t="str">
            <v>LUZ DEL SUR</v>
          </cell>
          <cell r="T19">
            <v>58000</v>
          </cell>
          <cell r="U19">
            <v>0</v>
          </cell>
          <cell r="V19">
            <v>40</v>
          </cell>
          <cell r="W19">
            <v>40</v>
          </cell>
          <cell r="X19">
            <v>13.33</v>
          </cell>
          <cell r="Y19">
            <v>0</v>
          </cell>
          <cell r="Z19">
            <v>0</v>
          </cell>
          <cell r="AA19" t="str">
            <v>200+-2x10/1.73 - 62.46/1.73 - 10</v>
          </cell>
          <cell r="AB19">
            <v>5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11.7</v>
          </cell>
          <cell r="AI19" t="str">
            <v>ACORAZADO IMBRICADO</v>
          </cell>
          <cell r="AJ19" t="str">
            <v>No corrosivo 2a</v>
          </cell>
        </row>
        <row r="20">
          <cell r="B20">
            <v>600039</v>
          </cell>
          <cell r="C20" t="str">
            <v>SET</v>
          </cell>
          <cell r="D20" t="str">
            <v>BALNEARIOS</v>
          </cell>
          <cell r="E20" t="str">
            <v>TRANSFORMADOR</v>
          </cell>
          <cell r="F20" t="str">
            <v>RESERVA-1</v>
          </cell>
          <cell r="G20" t="str">
            <v>220 KV</v>
          </cell>
          <cell r="H20">
            <v>0</v>
          </cell>
          <cell r="I20">
            <v>23600</v>
          </cell>
          <cell r="J20">
            <v>1976</v>
          </cell>
          <cell r="K20" t="str">
            <v>ASEA</v>
          </cell>
          <cell r="L20" t="str">
            <v>245 / 460 /1050</v>
          </cell>
          <cell r="M20">
            <v>220</v>
          </cell>
          <cell r="N20" t="str">
            <v>IEC 60076</v>
          </cell>
          <cell r="O20" t="str">
            <v>3 Devanados</v>
          </cell>
          <cell r="P20" t="str">
            <v>6620 502</v>
          </cell>
          <cell r="Q20" t="str">
            <v>En Patio de Llaves 220KV</v>
          </cell>
          <cell r="R20" t="str">
            <v>No-Termoestabilizado</v>
          </cell>
          <cell r="S20" t="str">
            <v>LUZ DEL SUR</v>
          </cell>
          <cell r="T20">
            <v>80300</v>
          </cell>
          <cell r="U20">
            <v>0</v>
          </cell>
          <cell r="V20">
            <v>40</v>
          </cell>
          <cell r="W20">
            <v>40</v>
          </cell>
          <cell r="X20">
            <v>13.33</v>
          </cell>
          <cell r="Y20">
            <v>0</v>
          </cell>
          <cell r="Z20">
            <v>0</v>
          </cell>
          <cell r="AA20" t="str">
            <v>200+-2x10/1.73 - 62.46/1.73 - 10</v>
          </cell>
          <cell r="AB20">
            <v>5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11.4</v>
          </cell>
          <cell r="AI20" t="str">
            <v>TMZ 44</v>
          </cell>
          <cell r="AJ20" t="str">
            <v>-</v>
          </cell>
        </row>
        <row r="21">
          <cell r="B21">
            <v>60003765</v>
          </cell>
          <cell r="C21" t="str">
            <v>SET</v>
          </cell>
          <cell r="D21" t="str">
            <v>BALNEARIOS</v>
          </cell>
          <cell r="E21" t="str">
            <v>TRANSFORMADOR</v>
          </cell>
          <cell r="F21" t="str">
            <v>RESERVA-1</v>
          </cell>
          <cell r="G21" t="str">
            <v>220 KV</v>
          </cell>
          <cell r="H21" t="str">
            <v>NYNAS ORION 1</v>
          </cell>
          <cell r="I21">
            <v>22800</v>
          </cell>
          <cell r="J21">
            <v>2008</v>
          </cell>
          <cell r="K21" t="str">
            <v>SIEMENS</v>
          </cell>
          <cell r="L21">
            <v>0</v>
          </cell>
          <cell r="M21">
            <v>220</v>
          </cell>
          <cell r="N21" t="str">
            <v>IEC 60076</v>
          </cell>
          <cell r="O21" t="str">
            <v>3 Devanados</v>
          </cell>
          <cell r="P21" t="str">
            <v>P185848</v>
          </cell>
          <cell r="Q21" t="str">
            <v>En Patio de Llaves 220KV</v>
          </cell>
          <cell r="R21" t="str">
            <v>Termoestabilizado</v>
          </cell>
          <cell r="S21" t="str">
            <v>LUZ DEL SUR</v>
          </cell>
          <cell r="T21">
            <v>79700</v>
          </cell>
          <cell r="U21">
            <v>60</v>
          </cell>
          <cell r="V21">
            <v>60</v>
          </cell>
          <cell r="W21">
            <v>60</v>
          </cell>
          <cell r="X21">
            <v>20</v>
          </cell>
          <cell r="Y21">
            <v>0</v>
          </cell>
          <cell r="Z21">
            <v>0</v>
          </cell>
          <cell r="AA21" t="str">
            <v>200/1.73 - 62.46/1.73 - 10</v>
          </cell>
          <cell r="AB21">
            <v>5</v>
          </cell>
          <cell r="AC21">
            <v>0</v>
          </cell>
          <cell r="AD21">
            <v>30</v>
          </cell>
          <cell r="AE21">
            <v>0</v>
          </cell>
          <cell r="AF21">
            <v>0</v>
          </cell>
          <cell r="AG21">
            <v>0</v>
          </cell>
          <cell r="AH21">
            <v>11.78</v>
          </cell>
          <cell r="AI21" t="str">
            <v>TLPN8246</v>
          </cell>
          <cell r="AJ21" t="str">
            <v>-</v>
          </cell>
        </row>
        <row r="22">
          <cell r="B22">
            <v>600037</v>
          </cell>
          <cell r="C22" t="str">
            <v>SET</v>
          </cell>
          <cell r="D22" t="str">
            <v>CHILCA LDS</v>
          </cell>
          <cell r="E22" t="str">
            <v>TRANSFORMADOR</v>
          </cell>
          <cell r="F22" t="str">
            <v>1 (220/60)</v>
          </cell>
          <cell r="G22" t="str">
            <v>220 KV</v>
          </cell>
          <cell r="H22">
            <v>0</v>
          </cell>
          <cell r="I22">
            <v>23600</v>
          </cell>
          <cell r="J22">
            <v>1976</v>
          </cell>
          <cell r="K22" t="str">
            <v>ASEA</v>
          </cell>
          <cell r="L22" t="str">
            <v>245 / 460 /1050</v>
          </cell>
          <cell r="M22">
            <v>220</v>
          </cell>
          <cell r="N22" t="str">
            <v>IEC 60076</v>
          </cell>
          <cell r="O22" t="str">
            <v>3 Devanados</v>
          </cell>
          <cell r="P22" t="str">
            <v>6620 500</v>
          </cell>
          <cell r="Q22">
            <v>0</v>
          </cell>
          <cell r="R22" t="str">
            <v>No-Termoestabilizado</v>
          </cell>
          <cell r="S22" t="str">
            <v>LUZ DEL SUR</v>
          </cell>
          <cell r="T22">
            <v>80300</v>
          </cell>
          <cell r="U22">
            <v>40</v>
          </cell>
          <cell r="V22">
            <v>40</v>
          </cell>
          <cell r="W22">
            <v>40</v>
          </cell>
          <cell r="X22">
            <v>13.33</v>
          </cell>
          <cell r="Y22">
            <v>0</v>
          </cell>
          <cell r="Z22">
            <v>0</v>
          </cell>
          <cell r="AA22" t="str">
            <v>200+-2x10/1.73 - 62.46/1.73 - 10</v>
          </cell>
          <cell r="AB22">
            <v>5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11.4</v>
          </cell>
          <cell r="AI22" t="str">
            <v>TMZ 44</v>
          </cell>
          <cell r="AJ22" t="str">
            <v>No corrosivo 1b</v>
          </cell>
        </row>
        <row r="23">
          <cell r="B23">
            <v>600038</v>
          </cell>
          <cell r="C23" t="str">
            <v>SET</v>
          </cell>
          <cell r="D23" t="str">
            <v>CHILCA LDS</v>
          </cell>
          <cell r="E23" t="str">
            <v>TRANSFORMADOR</v>
          </cell>
          <cell r="F23" t="str">
            <v>1 (220/60)</v>
          </cell>
          <cell r="G23" t="str">
            <v>220 KV</v>
          </cell>
          <cell r="H23">
            <v>0</v>
          </cell>
          <cell r="I23">
            <v>23600</v>
          </cell>
          <cell r="J23">
            <v>1976</v>
          </cell>
          <cell r="K23" t="str">
            <v>ASEA</v>
          </cell>
          <cell r="L23" t="str">
            <v>245 / 460 /1050</v>
          </cell>
          <cell r="M23">
            <v>220</v>
          </cell>
          <cell r="N23" t="str">
            <v>IEC 60076</v>
          </cell>
          <cell r="O23" t="str">
            <v>3 Devanados</v>
          </cell>
          <cell r="P23" t="str">
            <v>6620 501</v>
          </cell>
          <cell r="Q23">
            <v>0</v>
          </cell>
          <cell r="R23" t="str">
            <v>No-Termoestabilizado</v>
          </cell>
          <cell r="S23" t="str">
            <v>LUZ DEL SUR</v>
          </cell>
          <cell r="T23">
            <v>80300</v>
          </cell>
          <cell r="U23">
            <v>40</v>
          </cell>
          <cell r="V23">
            <v>40</v>
          </cell>
          <cell r="W23">
            <v>40</v>
          </cell>
          <cell r="X23">
            <v>13.33</v>
          </cell>
          <cell r="Y23">
            <v>0</v>
          </cell>
          <cell r="Z23">
            <v>0</v>
          </cell>
          <cell r="AA23" t="str">
            <v>200+-2x10/1.73 - 62.46/1.73 - 10</v>
          </cell>
          <cell r="AB23">
            <v>5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11.4</v>
          </cell>
          <cell r="AI23" t="str">
            <v>TMZ 44</v>
          </cell>
          <cell r="AJ23" t="str">
            <v>No corrosivo 1b</v>
          </cell>
        </row>
        <row r="24">
          <cell r="B24">
            <v>600040</v>
          </cell>
          <cell r="C24" t="str">
            <v>SET</v>
          </cell>
          <cell r="D24" t="str">
            <v>CHILCA LDS</v>
          </cell>
          <cell r="E24" t="str">
            <v>TRANSFORMADOR</v>
          </cell>
          <cell r="F24" t="str">
            <v>1 (220/60)</v>
          </cell>
          <cell r="G24" t="str">
            <v>220 KV</v>
          </cell>
          <cell r="H24">
            <v>0</v>
          </cell>
          <cell r="I24">
            <v>23600</v>
          </cell>
          <cell r="J24">
            <v>1976</v>
          </cell>
          <cell r="K24" t="str">
            <v>ASEA</v>
          </cell>
          <cell r="L24" t="str">
            <v>245 / 460 /1050</v>
          </cell>
          <cell r="M24">
            <v>220</v>
          </cell>
          <cell r="N24" t="str">
            <v>IEC 60076</v>
          </cell>
          <cell r="O24" t="str">
            <v>3 Devanados</v>
          </cell>
          <cell r="P24" t="str">
            <v>6620 503</v>
          </cell>
          <cell r="Q24">
            <v>0</v>
          </cell>
          <cell r="R24" t="str">
            <v>No-Termoestabilizado</v>
          </cell>
          <cell r="S24" t="str">
            <v>LUZ DEL SUR</v>
          </cell>
          <cell r="T24">
            <v>80300</v>
          </cell>
          <cell r="U24">
            <v>40</v>
          </cell>
          <cell r="V24">
            <v>40</v>
          </cell>
          <cell r="W24">
            <v>40</v>
          </cell>
          <cell r="X24">
            <v>13.33</v>
          </cell>
          <cell r="Y24">
            <v>0</v>
          </cell>
          <cell r="Z24">
            <v>0</v>
          </cell>
          <cell r="AA24" t="str">
            <v>200+-2x10/1.73 - 62.46/1.73 - 10</v>
          </cell>
          <cell r="AB24">
            <v>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11.4</v>
          </cell>
          <cell r="AI24" t="str">
            <v>TMZ 44</v>
          </cell>
          <cell r="AJ24" t="str">
            <v>No corrosivo 1b</v>
          </cell>
        </row>
        <row r="25">
          <cell r="B25">
            <v>600051</v>
          </cell>
          <cell r="C25" t="str">
            <v>SET</v>
          </cell>
          <cell r="D25" t="str">
            <v>CHILCA LDS</v>
          </cell>
          <cell r="E25" t="str">
            <v>TRANSFORMADOR</v>
          </cell>
          <cell r="F25" t="str">
            <v>RESERVA</v>
          </cell>
          <cell r="G25" t="str">
            <v>220 KV</v>
          </cell>
          <cell r="H25" t="str">
            <v>SHELL DIALA D</v>
          </cell>
          <cell r="I25">
            <v>13953</v>
          </cell>
          <cell r="J25">
            <v>1977</v>
          </cell>
          <cell r="K25" t="str">
            <v>EFACEC</v>
          </cell>
          <cell r="L25" t="str">
            <v>245 / 460 /1050</v>
          </cell>
          <cell r="M25">
            <v>220</v>
          </cell>
          <cell r="N25" t="str">
            <v>IEC 60076</v>
          </cell>
          <cell r="O25" t="str">
            <v>3 Devanados</v>
          </cell>
          <cell r="P25" t="str">
            <v>16628S</v>
          </cell>
          <cell r="Q25">
            <v>0</v>
          </cell>
          <cell r="R25" t="str">
            <v>No-Termoestabilizado</v>
          </cell>
          <cell r="S25" t="str">
            <v>LUZ DEL SUR</v>
          </cell>
          <cell r="T25">
            <v>58000</v>
          </cell>
          <cell r="U25">
            <v>40</v>
          </cell>
          <cell r="V25">
            <v>40</v>
          </cell>
          <cell r="W25">
            <v>40</v>
          </cell>
          <cell r="X25">
            <v>13.33</v>
          </cell>
          <cell r="Y25">
            <v>0</v>
          </cell>
          <cell r="Z25">
            <v>0</v>
          </cell>
          <cell r="AA25" t="str">
            <v>200+-2x10/1.73 - 62.46/1.73 - 10</v>
          </cell>
          <cell r="AB25">
            <v>5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11.6</v>
          </cell>
          <cell r="AI25" t="str">
            <v>ACORAZADO IMBRICADO</v>
          </cell>
          <cell r="AJ25" t="str">
            <v>-</v>
          </cell>
        </row>
        <row r="26">
          <cell r="B26">
            <v>60000004</v>
          </cell>
          <cell r="C26" t="str">
            <v>SET</v>
          </cell>
          <cell r="D26" t="str">
            <v>MANCHAY</v>
          </cell>
          <cell r="E26" t="str">
            <v>TRANSFORMADOR</v>
          </cell>
          <cell r="F26" t="str">
            <v>I</v>
          </cell>
          <cell r="G26" t="str">
            <v>220 KV</v>
          </cell>
          <cell r="H26" t="str">
            <v>SHELL DIALA D</v>
          </cell>
          <cell r="I26">
            <v>19767</v>
          </cell>
          <cell r="J26">
            <v>1998</v>
          </cell>
          <cell r="K26" t="str">
            <v>ABB</v>
          </cell>
          <cell r="L26" t="str">
            <v>245 / 460 /1050</v>
          </cell>
          <cell r="M26">
            <v>220</v>
          </cell>
          <cell r="N26" t="str">
            <v>IEC 60076</v>
          </cell>
          <cell r="O26" t="str">
            <v>3 Devanados</v>
          </cell>
          <cell r="P26" t="str">
            <v>LP-000476</v>
          </cell>
          <cell r="Q26">
            <v>0</v>
          </cell>
          <cell r="R26" t="str">
            <v>Termoestabilizado</v>
          </cell>
          <cell r="S26" t="str">
            <v>LUZ DEL SUR</v>
          </cell>
          <cell r="T26">
            <v>68600</v>
          </cell>
          <cell r="U26">
            <v>40</v>
          </cell>
          <cell r="V26">
            <v>40</v>
          </cell>
          <cell r="W26">
            <v>40</v>
          </cell>
          <cell r="X26">
            <v>13.33</v>
          </cell>
          <cell r="Y26">
            <v>0</v>
          </cell>
          <cell r="Z26">
            <v>0</v>
          </cell>
          <cell r="AA26" t="str">
            <v>210/1.73 - 62.46/1.73 - 10</v>
          </cell>
          <cell r="AB26">
            <v>5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109</v>
          </cell>
          <cell r="AI26" t="str">
            <v>TE3AF</v>
          </cell>
          <cell r="AJ26" t="str">
            <v>No corrosivo 3b</v>
          </cell>
        </row>
        <row r="27">
          <cell r="B27">
            <v>60000005</v>
          </cell>
          <cell r="C27" t="str">
            <v>SET</v>
          </cell>
          <cell r="D27" t="str">
            <v>MANCHAY</v>
          </cell>
          <cell r="E27" t="str">
            <v>TRANSFORMADOR</v>
          </cell>
          <cell r="F27" t="str">
            <v>I</v>
          </cell>
          <cell r="G27" t="str">
            <v>220 KV</v>
          </cell>
          <cell r="H27" t="str">
            <v>SHELL DIALA D</v>
          </cell>
          <cell r="I27">
            <v>19767</v>
          </cell>
          <cell r="J27">
            <v>1998</v>
          </cell>
          <cell r="K27" t="str">
            <v>ABB</v>
          </cell>
          <cell r="L27" t="str">
            <v>245 / 460 /1050</v>
          </cell>
          <cell r="M27">
            <v>220</v>
          </cell>
          <cell r="N27" t="str">
            <v>IEC 60076</v>
          </cell>
          <cell r="O27" t="str">
            <v>3 Devanados</v>
          </cell>
          <cell r="P27" t="str">
            <v>LP-000473</v>
          </cell>
          <cell r="Q27">
            <v>0</v>
          </cell>
          <cell r="R27" t="str">
            <v>Termoestabilizado</v>
          </cell>
          <cell r="S27" t="str">
            <v>LUZ DEL SUR</v>
          </cell>
          <cell r="T27">
            <v>68600</v>
          </cell>
          <cell r="U27">
            <v>40</v>
          </cell>
          <cell r="V27">
            <v>40</v>
          </cell>
          <cell r="W27">
            <v>40</v>
          </cell>
          <cell r="X27">
            <v>13.33</v>
          </cell>
          <cell r="Y27">
            <v>0</v>
          </cell>
          <cell r="Z27">
            <v>0</v>
          </cell>
          <cell r="AA27" t="str">
            <v>210/1.73 - 62.46/1.73 - 10</v>
          </cell>
          <cell r="AB27">
            <v>5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111</v>
          </cell>
          <cell r="AI27" t="str">
            <v>TE3AF</v>
          </cell>
          <cell r="AJ27" t="str">
            <v>No corrosivo 1b</v>
          </cell>
        </row>
        <row r="28">
          <cell r="B28">
            <v>60000006</v>
          </cell>
          <cell r="C28" t="str">
            <v>SET</v>
          </cell>
          <cell r="D28" t="str">
            <v>MANCHAY</v>
          </cell>
          <cell r="E28" t="str">
            <v>TRANSFORMADOR</v>
          </cell>
          <cell r="F28" t="str">
            <v>I</v>
          </cell>
          <cell r="G28" t="str">
            <v>220 KV</v>
          </cell>
          <cell r="H28" t="str">
            <v>SHELL DIALA D</v>
          </cell>
          <cell r="I28">
            <v>19767</v>
          </cell>
          <cell r="J28">
            <v>1998</v>
          </cell>
          <cell r="K28" t="str">
            <v>ABB</v>
          </cell>
          <cell r="L28" t="str">
            <v>245 / 460 /1050</v>
          </cell>
          <cell r="M28">
            <v>220</v>
          </cell>
          <cell r="N28" t="str">
            <v>IEC 60076</v>
          </cell>
          <cell r="O28" t="str">
            <v>3 Devanados</v>
          </cell>
          <cell r="P28" t="str">
            <v>LP-000471</v>
          </cell>
          <cell r="Q28">
            <v>0</v>
          </cell>
          <cell r="R28" t="str">
            <v>Termoestabilizado</v>
          </cell>
          <cell r="S28" t="str">
            <v>LUZ DEL SUR</v>
          </cell>
          <cell r="T28">
            <v>68600</v>
          </cell>
          <cell r="U28">
            <v>40</v>
          </cell>
          <cell r="V28">
            <v>40</v>
          </cell>
          <cell r="W28">
            <v>40</v>
          </cell>
          <cell r="X28">
            <v>13.33</v>
          </cell>
          <cell r="Y28">
            <v>0</v>
          </cell>
          <cell r="Z28">
            <v>0</v>
          </cell>
          <cell r="AA28" t="str">
            <v>210/1.73 - 62.46/1.73 - 10</v>
          </cell>
          <cell r="AB28">
            <v>5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111</v>
          </cell>
          <cell r="AI28" t="str">
            <v>TESAF</v>
          </cell>
          <cell r="AJ28" t="str">
            <v>No corrosivo 3b</v>
          </cell>
        </row>
        <row r="29">
          <cell r="B29">
            <v>60003952</v>
          </cell>
          <cell r="C29" t="str">
            <v>SET</v>
          </cell>
          <cell r="D29" t="str">
            <v>SAN JUAN</v>
          </cell>
          <cell r="E29" t="str">
            <v>TRANSFORMADOR</v>
          </cell>
          <cell r="F29" t="str">
            <v>1 (220/60)</v>
          </cell>
          <cell r="G29" t="str">
            <v>220 KV</v>
          </cell>
          <cell r="H29" t="str">
            <v>NYNAS ORION 1</v>
          </cell>
          <cell r="I29">
            <v>26437</v>
          </cell>
          <cell r="J29">
            <v>2009</v>
          </cell>
          <cell r="K29" t="str">
            <v>ABB</v>
          </cell>
          <cell r="L29">
            <v>0</v>
          </cell>
          <cell r="M29">
            <v>220</v>
          </cell>
          <cell r="N29" t="str">
            <v>IEC 60076</v>
          </cell>
          <cell r="O29" t="str">
            <v>3 Devanados</v>
          </cell>
          <cell r="P29" t="str">
            <v>1ZBR60816</v>
          </cell>
          <cell r="Q29">
            <v>0</v>
          </cell>
          <cell r="R29" t="str">
            <v>Termoestabilizado</v>
          </cell>
          <cell r="S29" t="str">
            <v>LUZ DEL SUR</v>
          </cell>
          <cell r="T29">
            <v>85000</v>
          </cell>
          <cell r="U29">
            <v>60</v>
          </cell>
          <cell r="V29">
            <v>60</v>
          </cell>
          <cell r="W29">
            <v>60</v>
          </cell>
          <cell r="X29">
            <v>20</v>
          </cell>
          <cell r="Y29">
            <v>0</v>
          </cell>
          <cell r="Z29">
            <v>0</v>
          </cell>
          <cell r="AA29" t="str">
            <v>200/1.73 - 62.46/1.73 - 10</v>
          </cell>
          <cell r="AB29">
            <v>5</v>
          </cell>
          <cell r="AC29">
            <v>0</v>
          </cell>
          <cell r="AD29">
            <v>30</v>
          </cell>
          <cell r="AE29">
            <v>0</v>
          </cell>
          <cell r="AF29">
            <v>0</v>
          </cell>
          <cell r="AG29">
            <v>0</v>
          </cell>
          <cell r="AH29">
            <v>921</v>
          </cell>
          <cell r="AI29" t="str">
            <v>TM44</v>
          </cell>
          <cell r="AJ29" t="str">
            <v>No corrosivo 1b</v>
          </cell>
        </row>
        <row r="30">
          <cell r="B30">
            <v>60003953</v>
          </cell>
          <cell r="C30" t="str">
            <v>SET</v>
          </cell>
          <cell r="D30" t="str">
            <v>SAN JUAN</v>
          </cell>
          <cell r="E30" t="str">
            <v>TRANSFORMADOR</v>
          </cell>
          <cell r="F30" t="str">
            <v>1 (220/60)</v>
          </cell>
          <cell r="G30" t="str">
            <v>220 KV</v>
          </cell>
          <cell r="H30" t="str">
            <v>NYNAS ORION 1</v>
          </cell>
          <cell r="I30">
            <v>26437</v>
          </cell>
          <cell r="J30">
            <v>2009</v>
          </cell>
          <cell r="K30" t="str">
            <v>ABB</v>
          </cell>
          <cell r="L30">
            <v>0</v>
          </cell>
          <cell r="M30">
            <v>220</v>
          </cell>
          <cell r="N30" t="str">
            <v>IEC 60076</v>
          </cell>
          <cell r="O30" t="str">
            <v>3 Devanados</v>
          </cell>
          <cell r="P30" t="str">
            <v>1ZBR60817</v>
          </cell>
          <cell r="Q30">
            <v>0</v>
          </cell>
          <cell r="R30" t="str">
            <v>Termoestabilizado</v>
          </cell>
          <cell r="S30" t="str">
            <v>LUZ DEL SUR</v>
          </cell>
          <cell r="T30">
            <v>85000</v>
          </cell>
          <cell r="U30">
            <v>60</v>
          </cell>
          <cell r="V30">
            <v>60</v>
          </cell>
          <cell r="W30">
            <v>60</v>
          </cell>
          <cell r="X30">
            <v>20</v>
          </cell>
          <cell r="Y30">
            <v>0</v>
          </cell>
          <cell r="Z30">
            <v>0</v>
          </cell>
          <cell r="AA30" t="str">
            <v>200/1.73 - 62.46/1.73 - 10</v>
          </cell>
          <cell r="AB30">
            <v>5</v>
          </cell>
          <cell r="AC30">
            <v>0</v>
          </cell>
          <cell r="AD30">
            <v>30</v>
          </cell>
          <cell r="AE30">
            <v>0</v>
          </cell>
          <cell r="AF30">
            <v>0</v>
          </cell>
          <cell r="AG30">
            <v>0</v>
          </cell>
          <cell r="AH30">
            <v>921</v>
          </cell>
          <cell r="AI30" t="str">
            <v>TM44</v>
          </cell>
          <cell r="AJ30" t="str">
            <v>No corrosivo 1b</v>
          </cell>
        </row>
        <row r="31">
          <cell r="B31">
            <v>60003954</v>
          </cell>
          <cell r="C31" t="str">
            <v>SET</v>
          </cell>
          <cell r="D31" t="str">
            <v>SAN JUAN</v>
          </cell>
          <cell r="E31" t="str">
            <v>TRANSFORMADOR</v>
          </cell>
          <cell r="F31" t="str">
            <v>1 (220/60)</v>
          </cell>
          <cell r="G31" t="str">
            <v>220 KV</v>
          </cell>
          <cell r="H31" t="str">
            <v>NYNAS ORION 1</v>
          </cell>
          <cell r="I31">
            <v>26437</v>
          </cell>
          <cell r="J31">
            <v>2009</v>
          </cell>
          <cell r="K31" t="str">
            <v>ABB</v>
          </cell>
          <cell r="L31">
            <v>0</v>
          </cell>
          <cell r="M31">
            <v>220</v>
          </cell>
          <cell r="N31" t="str">
            <v>IEC 60076</v>
          </cell>
          <cell r="O31" t="str">
            <v>3 Devanados</v>
          </cell>
          <cell r="P31" t="str">
            <v>1ZBR60818</v>
          </cell>
          <cell r="Q31">
            <v>0</v>
          </cell>
          <cell r="R31" t="str">
            <v>Termoestabilizado</v>
          </cell>
          <cell r="S31" t="str">
            <v>LUZ DEL SUR</v>
          </cell>
          <cell r="T31">
            <v>85000</v>
          </cell>
          <cell r="U31">
            <v>60</v>
          </cell>
          <cell r="V31">
            <v>60</v>
          </cell>
          <cell r="W31">
            <v>60</v>
          </cell>
          <cell r="X31">
            <v>20</v>
          </cell>
          <cell r="Y31">
            <v>0</v>
          </cell>
          <cell r="Z31">
            <v>0</v>
          </cell>
          <cell r="AA31" t="str">
            <v>200/1.73 - 62.46/1.73 - 10</v>
          </cell>
          <cell r="AB31">
            <v>5</v>
          </cell>
          <cell r="AC31">
            <v>0</v>
          </cell>
          <cell r="AD31">
            <v>30</v>
          </cell>
          <cell r="AE31">
            <v>0</v>
          </cell>
          <cell r="AF31">
            <v>0</v>
          </cell>
          <cell r="AG31">
            <v>0</v>
          </cell>
          <cell r="AH31">
            <v>921</v>
          </cell>
          <cell r="AI31" t="str">
            <v>TM44</v>
          </cell>
          <cell r="AJ31" t="str">
            <v>No corrosivo 1a</v>
          </cell>
        </row>
        <row r="32">
          <cell r="B32">
            <v>60003763</v>
          </cell>
          <cell r="C32" t="str">
            <v>SET</v>
          </cell>
          <cell r="D32" t="str">
            <v>SAN JUAN</v>
          </cell>
          <cell r="E32" t="str">
            <v>TRANSFORMADOR</v>
          </cell>
          <cell r="F32" t="str">
            <v>2 (220/60)</v>
          </cell>
          <cell r="G32" t="str">
            <v>220 KV</v>
          </cell>
          <cell r="H32" t="str">
            <v>NYNAS ORION 1</v>
          </cell>
          <cell r="I32">
            <v>22800</v>
          </cell>
          <cell r="J32">
            <v>2007</v>
          </cell>
          <cell r="K32" t="str">
            <v>SIEMENS</v>
          </cell>
          <cell r="L32">
            <v>0</v>
          </cell>
          <cell r="M32">
            <v>220</v>
          </cell>
          <cell r="N32" t="str">
            <v>IEC 60076</v>
          </cell>
          <cell r="O32" t="str">
            <v>3 Devanados</v>
          </cell>
          <cell r="P32">
            <v>185765</v>
          </cell>
          <cell r="Q32">
            <v>0</v>
          </cell>
          <cell r="R32" t="str">
            <v>Termoestabilizado</v>
          </cell>
          <cell r="S32" t="str">
            <v>LUZ DEL SUR</v>
          </cell>
          <cell r="T32">
            <v>79700</v>
          </cell>
          <cell r="U32">
            <v>60</v>
          </cell>
          <cell r="V32">
            <v>60</v>
          </cell>
          <cell r="W32">
            <v>60</v>
          </cell>
          <cell r="X32">
            <v>20</v>
          </cell>
          <cell r="Y32">
            <v>0</v>
          </cell>
          <cell r="Z32">
            <v>0</v>
          </cell>
          <cell r="AA32" t="str">
            <v>200/1.73 - 62.46/1.73 - 10</v>
          </cell>
          <cell r="AB32">
            <v>5</v>
          </cell>
          <cell r="AC32">
            <v>0</v>
          </cell>
          <cell r="AD32">
            <v>30</v>
          </cell>
          <cell r="AE32">
            <v>0</v>
          </cell>
          <cell r="AF32">
            <v>0</v>
          </cell>
          <cell r="AG32">
            <v>0</v>
          </cell>
          <cell r="AH32">
            <v>11.98</v>
          </cell>
          <cell r="AI32" t="str">
            <v>TLPN8246</v>
          </cell>
          <cell r="AJ32" t="str">
            <v>No corrosivo 1b</v>
          </cell>
        </row>
        <row r="33">
          <cell r="B33">
            <v>60003764</v>
          </cell>
          <cell r="C33" t="str">
            <v>SET</v>
          </cell>
          <cell r="D33" t="str">
            <v>SAN JUAN</v>
          </cell>
          <cell r="E33" t="str">
            <v>TRANSFORMADOR</v>
          </cell>
          <cell r="F33" t="str">
            <v>2 (220/60)</v>
          </cell>
          <cell r="G33" t="str">
            <v>220 KV</v>
          </cell>
          <cell r="H33" t="str">
            <v>NYNAS ORION 1</v>
          </cell>
          <cell r="I33">
            <v>22800</v>
          </cell>
          <cell r="J33">
            <v>2007</v>
          </cell>
          <cell r="K33" t="str">
            <v>SIEMENS</v>
          </cell>
          <cell r="L33">
            <v>0</v>
          </cell>
          <cell r="M33">
            <v>220</v>
          </cell>
          <cell r="N33" t="str">
            <v>IEC 60076</v>
          </cell>
          <cell r="O33" t="str">
            <v>3 Devanados</v>
          </cell>
          <cell r="P33">
            <v>185766</v>
          </cell>
          <cell r="Q33">
            <v>0</v>
          </cell>
          <cell r="R33" t="str">
            <v>Termoestabilizado</v>
          </cell>
          <cell r="S33" t="str">
            <v>LUZ DEL SUR</v>
          </cell>
          <cell r="T33">
            <v>79700</v>
          </cell>
          <cell r="U33">
            <v>60</v>
          </cell>
          <cell r="V33">
            <v>60</v>
          </cell>
          <cell r="W33">
            <v>60</v>
          </cell>
          <cell r="X33">
            <v>20</v>
          </cell>
          <cell r="Y33">
            <v>0</v>
          </cell>
          <cell r="Z33">
            <v>0</v>
          </cell>
          <cell r="AA33" t="str">
            <v>200/1.73 - 62.46/1.73 - 10</v>
          </cell>
          <cell r="AB33">
            <v>5</v>
          </cell>
          <cell r="AC33">
            <v>0</v>
          </cell>
          <cell r="AD33">
            <v>30</v>
          </cell>
          <cell r="AE33">
            <v>0</v>
          </cell>
          <cell r="AF33">
            <v>0</v>
          </cell>
          <cell r="AG33">
            <v>0</v>
          </cell>
          <cell r="AH33">
            <v>12.17</v>
          </cell>
          <cell r="AI33" t="str">
            <v>TLPN8246</v>
          </cell>
          <cell r="AJ33" t="str">
            <v>No corrosivo 1b</v>
          </cell>
        </row>
        <row r="34">
          <cell r="B34">
            <v>60003766</v>
          </cell>
          <cell r="C34" t="str">
            <v>SET</v>
          </cell>
          <cell r="D34" t="str">
            <v>SAN JUAN</v>
          </cell>
          <cell r="E34" t="str">
            <v>TRANSFORMADOR</v>
          </cell>
          <cell r="F34" t="str">
            <v>2 (220/60)</v>
          </cell>
          <cell r="G34" t="str">
            <v>220 KV</v>
          </cell>
          <cell r="H34" t="str">
            <v>NYNAS ORION 1</v>
          </cell>
          <cell r="I34">
            <v>22800</v>
          </cell>
          <cell r="J34">
            <v>2007</v>
          </cell>
          <cell r="K34" t="str">
            <v>SIEMENS</v>
          </cell>
          <cell r="L34">
            <v>0</v>
          </cell>
          <cell r="M34">
            <v>220</v>
          </cell>
          <cell r="N34" t="str">
            <v>IEC 60076</v>
          </cell>
          <cell r="O34" t="str">
            <v>3 Devanados</v>
          </cell>
          <cell r="P34">
            <v>185767</v>
          </cell>
          <cell r="Q34">
            <v>0</v>
          </cell>
          <cell r="R34" t="str">
            <v>Termoestabilizado</v>
          </cell>
          <cell r="S34" t="str">
            <v>LUZ DEL SUR</v>
          </cell>
          <cell r="T34">
            <v>79700</v>
          </cell>
          <cell r="U34">
            <v>60</v>
          </cell>
          <cell r="V34">
            <v>60</v>
          </cell>
          <cell r="W34">
            <v>60</v>
          </cell>
          <cell r="X34">
            <v>20</v>
          </cell>
          <cell r="Y34">
            <v>0</v>
          </cell>
          <cell r="Z34">
            <v>0</v>
          </cell>
          <cell r="AA34" t="str">
            <v>200/1.73 - 62.46/1.73 - 10</v>
          </cell>
          <cell r="AB34">
            <v>5</v>
          </cell>
          <cell r="AC34">
            <v>0</v>
          </cell>
          <cell r="AD34">
            <v>30</v>
          </cell>
          <cell r="AE34">
            <v>0</v>
          </cell>
          <cell r="AF34">
            <v>0</v>
          </cell>
          <cell r="AG34">
            <v>0</v>
          </cell>
          <cell r="AH34">
            <v>11.82</v>
          </cell>
          <cell r="AI34" t="str">
            <v>TLPN8246</v>
          </cell>
          <cell r="AJ34" t="str">
            <v>No corrosivo 1b</v>
          </cell>
        </row>
        <row r="35">
          <cell r="B35">
            <v>60000001</v>
          </cell>
          <cell r="C35" t="str">
            <v>SET</v>
          </cell>
          <cell r="D35" t="str">
            <v>Santa Rosa Nueva</v>
          </cell>
          <cell r="E35" t="str">
            <v>TRANSFORMADOR</v>
          </cell>
          <cell r="F35" t="str">
            <v>3(220/60)</v>
          </cell>
          <cell r="G35" t="str">
            <v>220 KV</v>
          </cell>
          <cell r="H35" t="str">
            <v>SHELL DIALA D</v>
          </cell>
          <cell r="I35">
            <v>19767</v>
          </cell>
          <cell r="J35">
            <v>1998</v>
          </cell>
          <cell r="K35" t="str">
            <v>ABB</v>
          </cell>
          <cell r="L35" t="str">
            <v>245 / 460 /1050</v>
          </cell>
          <cell r="M35">
            <v>220</v>
          </cell>
          <cell r="N35" t="str">
            <v>IEC 60076</v>
          </cell>
          <cell r="O35" t="str">
            <v>3 Devanados</v>
          </cell>
          <cell r="P35" t="str">
            <v>LP-000474</v>
          </cell>
          <cell r="Q35">
            <v>0</v>
          </cell>
          <cell r="R35" t="str">
            <v>Termoestabilizado</v>
          </cell>
          <cell r="S35" t="str">
            <v>LUZ DEL SUR</v>
          </cell>
          <cell r="T35">
            <v>68600</v>
          </cell>
          <cell r="U35">
            <v>0</v>
          </cell>
          <cell r="V35">
            <v>40</v>
          </cell>
          <cell r="W35">
            <v>40</v>
          </cell>
          <cell r="X35">
            <v>13.33</v>
          </cell>
          <cell r="Y35">
            <v>0</v>
          </cell>
          <cell r="Z35">
            <v>0</v>
          </cell>
          <cell r="AA35" t="str">
            <v>210/1.73 - 62.46/1.73 - 10</v>
          </cell>
          <cell r="AB35">
            <v>5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11</v>
          </cell>
          <cell r="AI35" t="str">
            <v>TE3AF</v>
          </cell>
          <cell r="AJ35">
            <v>0</v>
          </cell>
        </row>
        <row r="36">
          <cell r="B36">
            <v>60000002</v>
          </cell>
          <cell r="C36" t="str">
            <v>SET</v>
          </cell>
          <cell r="D36" t="str">
            <v>Santa Rosa Nueva</v>
          </cell>
          <cell r="E36" t="str">
            <v>TRANSFORMADOR</v>
          </cell>
          <cell r="F36" t="str">
            <v>3(220/60)</v>
          </cell>
          <cell r="G36" t="str">
            <v>220 KV</v>
          </cell>
          <cell r="H36" t="str">
            <v>SHELL DIALA D</v>
          </cell>
          <cell r="I36">
            <v>19767</v>
          </cell>
          <cell r="J36">
            <v>1998</v>
          </cell>
          <cell r="K36" t="str">
            <v>ABB</v>
          </cell>
          <cell r="L36" t="str">
            <v>245 / 460 /1050</v>
          </cell>
          <cell r="M36">
            <v>220</v>
          </cell>
          <cell r="N36" t="str">
            <v>IEC 60076</v>
          </cell>
          <cell r="O36" t="str">
            <v>3 Devanados</v>
          </cell>
          <cell r="P36" t="str">
            <v>LP-000472</v>
          </cell>
          <cell r="Q36">
            <v>0</v>
          </cell>
          <cell r="R36" t="str">
            <v>Termoestabilizado</v>
          </cell>
          <cell r="S36" t="str">
            <v>LUZ DEL SUR</v>
          </cell>
          <cell r="T36">
            <v>68600</v>
          </cell>
          <cell r="U36">
            <v>0</v>
          </cell>
          <cell r="V36">
            <v>40</v>
          </cell>
          <cell r="W36">
            <v>40</v>
          </cell>
          <cell r="X36">
            <v>13.33</v>
          </cell>
          <cell r="Y36">
            <v>0</v>
          </cell>
          <cell r="Z36">
            <v>0</v>
          </cell>
          <cell r="AA36" t="str">
            <v>210/1.73 - 62.46/1.73 - 10</v>
          </cell>
          <cell r="AB36">
            <v>5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11</v>
          </cell>
          <cell r="AI36" t="str">
            <v>TE3AF</v>
          </cell>
          <cell r="AJ36">
            <v>0</v>
          </cell>
        </row>
        <row r="37">
          <cell r="B37">
            <v>60000003</v>
          </cell>
          <cell r="C37" t="str">
            <v>SET</v>
          </cell>
          <cell r="D37" t="str">
            <v>Santa Rosa Nueva</v>
          </cell>
          <cell r="E37" t="str">
            <v>TRANSFORMADOR</v>
          </cell>
          <cell r="F37" t="str">
            <v>3(220/60)</v>
          </cell>
          <cell r="G37" t="str">
            <v>220 KV</v>
          </cell>
          <cell r="H37" t="str">
            <v>SHELL DIALA D</v>
          </cell>
          <cell r="I37">
            <v>19767</v>
          </cell>
          <cell r="J37">
            <v>1998</v>
          </cell>
          <cell r="K37" t="str">
            <v>ABB</v>
          </cell>
          <cell r="L37" t="str">
            <v>245 / 460 /1050</v>
          </cell>
          <cell r="M37">
            <v>220</v>
          </cell>
          <cell r="N37" t="str">
            <v>IEC 60076</v>
          </cell>
          <cell r="O37" t="str">
            <v>3 Devanados</v>
          </cell>
          <cell r="P37" t="str">
            <v>LP-000475</v>
          </cell>
          <cell r="Q37">
            <v>0</v>
          </cell>
          <cell r="R37" t="str">
            <v>Termoestabilizado</v>
          </cell>
          <cell r="S37" t="str">
            <v>LUZ DEL SUR</v>
          </cell>
          <cell r="T37">
            <v>68600</v>
          </cell>
          <cell r="U37">
            <v>0</v>
          </cell>
          <cell r="V37">
            <v>40</v>
          </cell>
          <cell r="W37">
            <v>40</v>
          </cell>
          <cell r="X37">
            <v>13.33</v>
          </cell>
          <cell r="Y37">
            <v>0</v>
          </cell>
          <cell r="Z37">
            <v>0</v>
          </cell>
          <cell r="AA37" t="str">
            <v>210/1.73 - 62.46/1.73 - 10</v>
          </cell>
          <cell r="AB37">
            <v>5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108</v>
          </cell>
          <cell r="AI37" t="str">
            <v>TE3AF</v>
          </cell>
          <cell r="AJ37">
            <v>0</v>
          </cell>
        </row>
        <row r="38">
          <cell r="B38">
            <v>50600001</v>
          </cell>
          <cell r="C38" t="str">
            <v>SET</v>
          </cell>
          <cell r="D38" t="str">
            <v>Santa Rosa Nueva</v>
          </cell>
          <cell r="E38" t="str">
            <v>TRANSFORMADOR</v>
          </cell>
          <cell r="F38" t="str">
            <v>4(220/60)</v>
          </cell>
          <cell r="G38" t="str">
            <v>220 KV</v>
          </cell>
          <cell r="H38" t="str">
            <v>SHELL DIALA D</v>
          </cell>
          <cell r="I38">
            <v>16180</v>
          </cell>
          <cell r="J38">
            <v>1996</v>
          </cell>
          <cell r="K38" t="str">
            <v>ABB</v>
          </cell>
          <cell r="L38" t="str">
            <v>245 / 460 /1050</v>
          </cell>
          <cell r="M38">
            <v>220</v>
          </cell>
          <cell r="N38" t="str">
            <v>IEC 60076</v>
          </cell>
          <cell r="O38" t="str">
            <v>3 Devanados</v>
          </cell>
          <cell r="P38">
            <v>59571</v>
          </cell>
          <cell r="Q38">
            <v>0</v>
          </cell>
          <cell r="R38" t="str">
            <v>No-Termoestabilizado</v>
          </cell>
          <cell r="S38" t="str">
            <v>LUZ DEL SUR</v>
          </cell>
          <cell r="T38">
            <v>67000</v>
          </cell>
          <cell r="U38">
            <v>40</v>
          </cell>
          <cell r="V38">
            <v>40</v>
          </cell>
          <cell r="W38">
            <v>40</v>
          </cell>
          <cell r="X38">
            <v>13.33</v>
          </cell>
          <cell r="Y38">
            <v>0</v>
          </cell>
          <cell r="Z38">
            <v>0</v>
          </cell>
          <cell r="AA38" t="str">
            <v>200/1.73 - 62.46/1.73 - 10</v>
          </cell>
          <cell r="AB38">
            <v>5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11.36</v>
          </cell>
          <cell r="AI38" t="str">
            <v>TMZ 44</v>
          </cell>
          <cell r="AJ38" t="str">
            <v>No corrosivo 2b</v>
          </cell>
        </row>
        <row r="39">
          <cell r="B39">
            <v>50600002</v>
          </cell>
          <cell r="C39" t="str">
            <v>SET</v>
          </cell>
          <cell r="D39" t="str">
            <v>Santa Rosa Nueva</v>
          </cell>
          <cell r="E39" t="str">
            <v>TRANSFORMADOR</v>
          </cell>
          <cell r="F39" t="str">
            <v>4(220/60)</v>
          </cell>
          <cell r="G39" t="str">
            <v>220 KV</v>
          </cell>
          <cell r="H39" t="str">
            <v>SHELL DIALA D</v>
          </cell>
          <cell r="I39">
            <v>16180</v>
          </cell>
          <cell r="J39">
            <v>1996</v>
          </cell>
          <cell r="K39" t="str">
            <v>ABB</v>
          </cell>
          <cell r="L39" t="str">
            <v>245 / 460 /1050</v>
          </cell>
          <cell r="M39">
            <v>220</v>
          </cell>
          <cell r="N39" t="str">
            <v>IEC 60076</v>
          </cell>
          <cell r="O39" t="str">
            <v>3 Devanados</v>
          </cell>
          <cell r="P39">
            <v>59572</v>
          </cell>
          <cell r="Q39">
            <v>0</v>
          </cell>
          <cell r="R39" t="str">
            <v>No-Termoestabilizado</v>
          </cell>
          <cell r="S39" t="str">
            <v>LUZ DEL SUR</v>
          </cell>
          <cell r="T39">
            <v>62700</v>
          </cell>
          <cell r="U39">
            <v>40</v>
          </cell>
          <cell r="V39">
            <v>40</v>
          </cell>
          <cell r="W39">
            <v>40</v>
          </cell>
          <cell r="X39">
            <v>13.33</v>
          </cell>
          <cell r="Y39">
            <v>0</v>
          </cell>
          <cell r="Z39">
            <v>0</v>
          </cell>
          <cell r="AA39" t="str">
            <v>200/1.73 - 62.46/1.73 - 10</v>
          </cell>
          <cell r="AB39">
            <v>5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11.36</v>
          </cell>
          <cell r="AI39" t="str">
            <v>TMZ 44</v>
          </cell>
          <cell r="AJ39" t="str">
            <v>No corrosivo 3b</v>
          </cell>
        </row>
        <row r="40">
          <cell r="B40">
            <v>50600003</v>
          </cell>
          <cell r="C40" t="str">
            <v>SET</v>
          </cell>
          <cell r="D40" t="str">
            <v>Santa Rosa Nueva</v>
          </cell>
          <cell r="E40" t="str">
            <v>TRANSFORMADOR</v>
          </cell>
          <cell r="F40" t="str">
            <v>4(220/60)</v>
          </cell>
          <cell r="G40" t="str">
            <v>220 KV</v>
          </cell>
          <cell r="H40" t="str">
            <v>SHELL DIALA D</v>
          </cell>
          <cell r="I40">
            <v>16180</v>
          </cell>
          <cell r="J40">
            <v>1996</v>
          </cell>
          <cell r="K40" t="str">
            <v>ABB</v>
          </cell>
          <cell r="L40" t="str">
            <v>245 / 460 /1050</v>
          </cell>
          <cell r="M40">
            <v>220</v>
          </cell>
          <cell r="N40" t="str">
            <v>IEC 60076</v>
          </cell>
          <cell r="O40" t="str">
            <v>3 Devanados</v>
          </cell>
          <cell r="P40">
            <v>59573</v>
          </cell>
          <cell r="Q40">
            <v>0</v>
          </cell>
          <cell r="R40" t="str">
            <v>No-Termoestabilizado</v>
          </cell>
          <cell r="S40" t="str">
            <v>LUZ DEL SUR</v>
          </cell>
          <cell r="T40">
            <v>62700</v>
          </cell>
          <cell r="U40">
            <v>40</v>
          </cell>
          <cell r="V40">
            <v>40</v>
          </cell>
          <cell r="W40">
            <v>40</v>
          </cell>
          <cell r="X40">
            <v>13.33</v>
          </cell>
          <cell r="Y40">
            <v>0</v>
          </cell>
          <cell r="Z40">
            <v>0</v>
          </cell>
          <cell r="AA40" t="str">
            <v>200/1.73 - 62.46/1.73 - 10</v>
          </cell>
          <cell r="AB40">
            <v>5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11.36</v>
          </cell>
          <cell r="AI40" t="str">
            <v>TMZ 44</v>
          </cell>
          <cell r="AJ40" t="str">
            <v>No corrosivo 2e</v>
          </cell>
        </row>
        <row r="41">
          <cell r="B41">
            <v>60003402</v>
          </cell>
          <cell r="C41" t="str">
            <v>SET</v>
          </cell>
          <cell r="D41" t="str">
            <v>CANTERA</v>
          </cell>
          <cell r="E41" t="str">
            <v>TRANSFORMADOR</v>
          </cell>
          <cell r="F41" t="str">
            <v>I</v>
          </cell>
          <cell r="G41" t="str">
            <v>220KV</v>
          </cell>
          <cell r="H41">
            <v>0</v>
          </cell>
          <cell r="I41">
            <v>23850</v>
          </cell>
          <cell r="J41">
            <v>2004</v>
          </cell>
          <cell r="K41" t="str">
            <v>SIEMENS</v>
          </cell>
          <cell r="L41">
            <v>0</v>
          </cell>
          <cell r="M41">
            <v>220</v>
          </cell>
          <cell r="N41">
            <v>0</v>
          </cell>
          <cell r="O41" t="str">
            <v>3 Devanados</v>
          </cell>
          <cell r="P41">
            <v>185519</v>
          </cell>
          <cell r="Q41" t="str">
            <v>SET CANTERA, equipo registrado en el Explorador Edecañete. Proximamente se eliminará del ambiente LDS</v>
          </cell>
          <cell r="R41" t="str">
            <v>Termoestabilizado</v>
          </cell>
          <cell r="S41" t="str">
            <v>EDECAÑETE</v>
          </cell>
          <cell r="T41">
            <v>0</v>
          </cell>
          <cell r="U41" t="str">
            <v>25/25/8,33</v>
          </cell>
          <cell r="V41">
            <v>25</v>
          </cell>
          <cell r="W41">
            <v>25</v>
          </cell>
          <cell r="X41">
            <v>8.33</v>
          </cell>
          <cell r="Y41">
            <v>0</v>
          </cell>
          <cell r="Z41">
            <v>0</v>
          </cell>
          <cell r="AA41" t="str">
            <v>220/60/10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1087</v>
          </cell>
          <cell r="AI41" t="str">
            <v>TLUN 7354</v>
          </cell>
          <cell r="AJ41" t="str">
            <v>No corrosivo 2c</v>
          </cell>
        </row>
        <row r="42">
          <cell r="B42">
            <v>500027</v>
          </cell>
          <cell r="C42" t="str">
            <v>SET</v>
          </cell>
          <cell r="D42" t="str">
            <v>ABB - COLOMBIA</v>
          </cell>
          <cell r="E42" t="str">
            <v>RESERVA</v>
          </cell>
          <cell r="F42">
            <v>0</v>
          </cell>
          <cell r="G42" t="str">
            <v>60 KV</v>
          </cell>
          <cell r="H42" t="str">
            <v>SHELL DIALA D</v>
          </cell>
          <cell r="I42">
            <v>13372</v>
          </cell>
          <cell r="J42">
            <v>1963</v>
          </cell>
          <cell r="K42" t="str">
            <v>BBC-BADEN</v>
          </cell>
          <cell r="L42">
            <v>0</v>
          </cell>
          <cell r="M42">
            <v>60</v>
          </cell>
          <cell r="N42">
            <v>0</v>
          </cell>
          <cell r="O42" t="str">
            <v>2 Devanados</v>
          </cell>
          <cell r="P42" t="str">
            <v>B-607398</v>
          </cell>
          <cell r="Q42">
            <v>0</v>
          </cell>
          <cell r="R42" t="str">
            <v>No-Termoestabilizado</v>
          </cell>
          <cell r="S42" t="str">
            <v>LUZ DEL SUR</v>
          </cell>
          <cell r="T42">
            <v>0</v>
          </cell>
          <cell r="U42">
            <v>25</v>
          </cell>
          <cell r="V42">
            <v>25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 t="str">
            <v>60/10</v>
          </cell>
          <cell r="AB42">
            <v>24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9.1999999999999993</v>
          </cell>
          <cell r="AI42" t="str">
            <v>TRFKadh</v>
          </cell>
          <cell r="AJ42" t="str">
            <v>-</v>
          </cell>
        </row>
        <row r="43">
          <cell r="B43">
            <v>60000103</v>
          </cell>
          <cell r="C43" t="str">
            <v>SET</v>
          </cell>
          <cell r="D43" t="str">
            <v>ABB - COLOMBIA</v>
          </cell>
          <cell r="E43" t="str">
            <v>RESERVA</v>
          </cell>
          <cell r="F43">
            <v>1</v>
          </cell>
          <cell r="G43" t="str">
            <v>60 KV</v>
          </cell>
          <cell r="H43" t="str">
            <v>SHELL DIALA D</v>
          </cell>
          <cell r="I43">
            <v>15233</v>
          </cell>
          <cell r="J43">
            <v>1997</v>
          </cell>
          <cell r="K43" t="str">
            <v>ABB</v>
          </cell>
          <cell r="L43">
            <v>0</v>
          </cell>
          <cell r="M43">
            <v>60</v>
          </cell>
          <cell r="N43" t="str">
            <v>IEC 60076</v>
          </cell>
          <cell r="O43" t="str">
            <v>3 Devanados</v>
          </cell>
          <cell r="P43" t="str">
            <v>L-30507</v>
          </cell>
          <cell r="Q43">
            <v>0</v>
          </cell>
          <cell r="R43" t="str">
            <v>No-Termoestabilizado</v>
          </cell>
          <cell r="S43" t="str">
            <v>LUZ DEL SUR</v>
          </cell>
          <cell r="T43">
            <v>53200</v>
          </cell>
          <cell r="U43" t="str">
            <v>40/30/20</v>
          </cell>
          <cell r="V43">
            <v>40</v>
          </cell>
          <cell r="W43">
            <v>30</v>
          </cell>
          <cell r="X43">
            <v>20</v>
          </cell>
          <cell r="Y43">
            <v>0</v>
          </cell>
          <cell r="Z43">
            <v>0</v>
          </cell>
          <cell r="AA43" t="str">
            <v>60/22,9/10</v>
          </cell>
          <cell r="AB43">
            <v>27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11.3</v>
          </cell>
          <cell r="AI43" t="str">
            <v>TD3LF</v>
          </cell>
          <cell r="AJ43" t="str">
            <v>No corrosivo 2c</v>
          </cell>
        </row>
        <row r="44">
          <cell r="B44">
            <v>60005611</v>
          </cell>
          <cell r="C44" t="str">
            <v xml:space="preserve">SET </v>
          </cell>
          <cell r="D44" t="str">
            <v>BALNEARIOS</v>
          </cell>
          <cell r="E44" t="str">
            <v>RESERVA</v>
          </cell>
          <cell r="F44">
            <v>0</v>
          </cell>
          <cell r="G44" t="str">
            <v>60 KV</v>
          </cell>
          <cell r="H44" t="str">
            <v>IZAR II</v>
          </cell>
          <cell r="I44">
            <v>13772</v>
          </cell>
          <cell r="J44">
            <v>2012</v>
          </cell>
          <cell r="K44" t="str">
            <v>SIEMENS</v>
          </cell>
          <cell r="L44">
            <v>0</v>
          </cell>
          <cell r="M44">
            <v>60</v>
          </cell>
          <cell r="N44" t="str">
            <v>IEC 60076</v>
          </cell>
          <cell r="O44" t="str">
            <v>2 Devanados</v>
          </cell>
          <cell r="P44">
            <v>364078</v>
          </cell>
          <cell r="Q44" t="str">
            <v>Encontrado en Set Balnearios de reserva</v>
          </cell>
          <cell r="R44" t="str">
            <v>Termoestabilizado</v>
          </cell>
          <cell r="S44" t="str">
            <v>LUZ DEL SUR</v>
          </cell>
          <cell r="T44">
            <v>49500</v>
          </cell>
          <cell r="U44">
            <v>0</v>
          </cell>
          <cell r="V44">
            <v>50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 t="str">
            <v>58+-13x0.565/10</v>
          </cell>
          <cell r="AB44">
            <v>27</v>
          </cell>
          <cell r="AC44">
            <v>0</v>
          </cell>
          <cell r="AD44">
            <v>40</v>
          </cell>
          <cell r="AE44">
            <v>0</v>
          </cell>
          <cell r="AF44">
            <v>0</v>
          </cell>
          <cell r="AG44">
            <v>0</v>
          </cell>
          <cell r="AH44">
            <v>1219</v>
          </cell>
          <cell r="AI44" t="str">
            <v>cKLTM 1537-10 2s/69</v>
          </cell>
          <cell r="AJ44">
            <v>0</v>
          </cell>
        </row>
        <row r="45">
          <cell r="B45">
            <v>60003655</v>
          </cell>
          <cell r="C45" t="str">
            <v>SET</v>
          </cell>
          <cell r="D45" t="str">
            <v>BALNEARIOS</v>
          </cell>
          <cell r="E45" t="str">
            <v>TRANSFORMADOR</v>
          </cell>
          <cell r="F45">
            <v>1</v>
          </cell>
          <cell r="G45" t="str">
            <v>60 KV</v>
          </cell>
          <cell r="H45" t="str">
            <v>NYNAS ORION 1</v>
          </cell>
          <cell r="I45">
            <v>13820</v>
          </cell>
          <cell r="J45">
            <v>2008</v>
          </cell>
          <cell r="K45" t="str">
            <v>ABB</v>
          </cell>
          <cell r="L45">
            <v>0</v>
          </cell>
          <cell r="M45">
            <v>60</v>
          </cell>
          <cell r="N45" t="str">
            <v>IEC 60076</v>
          </cell>
          <cell r="O45" t="str">
            <v>3 Devanados</v>
          </cell>
          <cell r="P45" t="str">
            <v>770027-01</v>
          </cell>
          <cell r="Q45">
            <v>0</v>
          </cell>
          <cell r="R45" t="str">
            <v>Termoestabilizado</v>
          </cell>
          <cell r="S45" t="str">
            <v>LUZ DEL SUR</v>
          </cell>
          <cell r="T45">
            <v>60000</v>
          </cell>
          <cell r="U45">
            <v>0</v>
          </cell>
          <cell r="V45">
            <v>40</v>
          </cell>
          <cell r="W45">
            <v>40</v>
          </cell>
          <cell r="X45">
            <v>40</v>
          </cell>
          <cell r="Y45">
            <v>127000</v>
          </cell>
          <cell r="Z45">
            <v>0</v>
          </cell>
          <cell r="AA45" t="str">
            <v>58/22,9/10</v>
          </cell>
          <cell r="AB45">
            <v>27</v>
          </cell>
          <cell r="AC45">
            <v>0</v>
          </cell>
          <cell r="AD45">
            <v>30</v>
          </cell>
          <cell r="AE45">
            <v>0</v>
          </cell>
          <cell r="AF45">
            <v>0</v>
          </cell>
          <cell r="AG45">
            <v>0</v>
          </cell>
          <cell r="AH45">
            <v>10.9</v>
          </cell>
          <cell r="AI45" t="str">
            <v>TD3LF</v>
          </cell>
          <cell r="AJ45" t="str">
            <v>No corrosivo 1b</v>
          </cell>
        </row>
        <row r="46">
          <cell r="B46">
            <v>500070</v>
          </cell>
          <cell r="C46" t="str">
            <v>SET</v>
          </cell>
          <cell r="D46" t="str">
            <v>BALNEARIOS</v>
          </cell>
          <cell r="E46" t="str">
            <v>TRANSFORMADOR</v>
          </cell>
          <cell r="F46">
            <v>2</v>
          </cell>
          <cell r="G46" t="str">
            <v>60 KV</v>
          </cell>
          <cell r="H46" t="str">
            <v>SHELL DIALA D</v>
          </cell>
          <cell r="I46">
            <v>12209</v>
          </cell>
          <cell r="J46">
            <v>1984</v>
          </cell>
          <cell r="K46" t="str">
            <v>DELCROSA</v>
          </cell>
          <cell r="L46">
            <v>0</v>
          </cell>
          <cell r="M46">
            <v>60</v>
          </cell>
          <cell r="N46">
            <v>0</v>
          </cell>
          <cell r="O46" t="str">
            <v>2 Devanados</v>
          </cell>
          <cell r="P46" t="str">
            <v>123158T</v>
          </cell>
          <cell r="Q46">
            <v>0</v>
          </cell>
          <cell r="R46" t="str">
            <v>No-Termoestabilizado</v>
          </cell>
          <cell r="S46" t="str">
            <v>LUZ DEL SUR</v>
          </cell>
          <cell r="T46">
            <v>42000</v>
          </cell>
          <cell r="U46">
            <v>0</v>
          </cell>
          <cell r="V46">
            <v>25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 t="str">
            <v>58/10.05</v>
          </cell>
          <cell r="AB46">
            <v>27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10.1</v>
          </cell>
          <cell r="AI46" t="str">
            <v>TO-CH</v>
          </cell>
          <cell r="AJ46" t="str">
            <v>No corrosivo 3b</v>
          </cell>
        </row>
        <row r="47">
          <cell r="B47">
            <v>60005445</v>
          </cell>
          <cell r="C47" t="str">
            <v>SET</v>
          </cell>
          <cell r="D47" t="str">
            <v>BALNEARIOS</v>
          </cell>
          <cell r="E47" t="str">
            <v>TRANSFORMADOR</v>
          </cell>
          <cell r="F47">
            <v>3</v>
          </cell>
          <cell r="G47" t="str">
            <v>60 KV</v>
          </cell>
          <cell r="H47" t="str">
            <v>IZAR II</v>
          </cell>
          <cell r="I47">
            <v>13772</v>
          </cell>
          <cell r="J47">
            <v>2012</v>
          </cell>
          <cell r="K47" t="str">
            <v>SIEMENS</v>
          </cell>
          <cell r="L47">
            <v>0</v>
          </cell>
          <cell r="M47">
            <v>60</v>
          </cell>
          <cell r="N47" t="str">
            <v>IEC 60076</v>
          </cell>
          <cell r="O47" t="str">
            <v>2 Devanados</v>
          </cell>
          <cell r="P47">
            <v>364072</v>
          </cell>
          <cell r="Q47">
            <v>0</v>
          </cell>
          <cell r="R47" t="str">
            <v>Termoestabilizado</v>
          </cell>
          <cell r="S47" t="str">
            <v>LUZ DEL SUR</v>
          </cell>
          <cell r="T47">
            <v>49500</v>
          </cell>
          <cell r="U47">
            <v>0</v>
          </cell>
          <cell r="V47">
            <v>50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 t="str">
            <v>58+-13x0.565/10</v>
          </cell>
          <cell r="AB47">
            <v>27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1209</v>
          </cell>
          <cell r="AI47" t="str">
            <v>cKLTM 1537-10 2s/69</v>
          </cell>
          <cell r="AJ47" t="str">
            <v>No corrosivo 1b</v>
          </cell>
        </row>
        <row r="48">
          <cell r="B48">
            <v>60003158</v>
          </cell>
          <cell r="C48" t="str">
            <v>SET</v>
          </cell>
          <cell r="D48" t="str">
            <v>BALNEARIOS</v>
          </cell>
          <cell r="E48" t="str">
            <v>TRANSFORMADOR</v>
          </cell>
          <cell r="F48" t="str">
            <v>RESERVA-1</v>
          </cell>
          <cell r="G48" t="str">
            <v>60 KV</v>
          </cell>
          <cell r="H48" t="str">
            <v>SHELL DIALA D</v>
          </cell>
          <cell r="I48">
            <v>5169</v>
          </cell>
          <cell r="J48">
            <v>2004</v>
          </cell>
          <cell r="K48" t="str">
            <v>ABB</v>
          </cell>
          <cell r="L48">
            <v>0</v>
          </cell>
          <cell r="M48">
            <v>60</v>
          </cell>
          <cell r="N48" t="str">
            <v>IEC 60076</v>
          </cell>
          <cell r="O48" t="str">
            <v>2 Devanados</v>
          </cell>
          <cell r="P48" t="str">
            <v>740025-01</v>
          </cell>
          <cell r="Q48" t="str">
            <v>En Patio de Llaves 220KV SVC</v>
          </cell>
          <cell r="R48" t="str">
            <v>Termoestabilizado</v>
          </cell>
          <cell r="S48" t="str">
            <v>LUZ DEL SUR</v>
          </cell>
          <cell r="T48">
            <v>0</v>
          </cell>
          <cell r="U48">
            <v>20</v>
          </cell>
          <cell r="V48">
            <v>20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 t="str">
            <v>60/7,29</v>
          </cell>
          <cell r="AB48">
            <v>5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165</v>
          </cell>
          <cell r="AI48" t="str">
            <v>TA2AF</v>
          </cell>
          <cell r="AJ48" t="str">
            <v>-</v>
          </cell>
        </row>
        <row r="49">
          <cell r="B49">
            <v>50500501</v>
          </cell>
          <cell r="C49" t="str">
            <v>SET</v>
          </cell>
          <cell r="D49" t="str">
            <v>BALNEARIOS</v>
          </cell>
          <cell r="E49" t="str">
            <v>COMPENSADOR</v>
          </cell>
          <cell r="F49" t="str">
            <v>SVC</v>
          </cell>
          <cell r="G49" t="str">
            <v>60 KV</v>
          </cell>
          <cell r="H49" t="str">
            <v>SHELL DIALA D</v>
          </cell>
          <cell r="I49">
            <v>5930</v>
          </cell>
          <cell r="J49">
            <v>1987</v>
          </cell>
          <cell r="K49" t="str">
            <v>BBC-SUIZA</v>
          </cell>
          <cell r="L49">
            <v>0</v>
          </cell>
          <cell r="M49">
            <v>60</v>
          </cell>
          <cell r="N49">
            <v>0</v>
          </cell>
          <cell r="O49" t="str">
            <v>2 Devanados</v>
          </cell>
          <cell r="P49" t="str">
            <v>HST15082-1-1</v>
          </cell>
          <cell r="Q49">
            <v>0</v>
          </cell>
          <cell r="R49" t="str">
            <v>No-Termoestabilizado</v>
          </cell>
          <cell r="S49" t="str">
            <v>LUZ DEL SUR</v>
          </cell>
          <cell r="T49">
            <v>22800</v>
          </cell>
          <cell r="U49">
            <v>0</v>
          </cell>
          <cell r="V49">
            <v>20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 t="str">
            <v>60:1.73/7.29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15.9</v>
          </cell>
          <cell r="AI49" t="str">
            <v>MPV16700</v>
          </cell>
          <cell r="AJ49" t="str">
            <v>No corrosivo 2d</v>
          </cell>
        </row>
        <row r="50">
          <cell r="B50">
            <v>50500502</v>
          </cell>
          <cell r="C50" t="str">
            <v>SET</v>
          </cell>
          <cell r="D50" t="str">
            <v>BALNEARIOS</v>
          </cell>
          <cell r="E50" t="str">
            <v>COMPENSADOR</v>
          </cell>
          <cell r="F50" t="str">
            <v>SVC</v>
          </cell>
          <cell r="G50" t="str">
            <v>60 KV</v>
          </cell>
          <cell r="H50" t="str">
            <v>SHELL DIALA D</v>
          </cell>
          <cell r="I50">
            <v>5930</v>
          </cell>
          <cell r="J50">
            <v>1987</v>
          </cell>
          <cell r="K50" t="str">
            <v>BBC-SUIZA</v>
          </cell>
          <cell r="L50">
            <v>0</v>
          </cell>
          <cell r="M50">
            <v>60</v>
          </cell>
          <cell r="N50">
            <v>0</v>
          </cell>
          <cell r="O50" t="str">
            <v>2 Devanados</v>
          </cell>
          <cell r="P50" t="str">
            <v>HST15082-1-2</v>
          </cell>
          <cell r="Q50">
            <v>0</v>
          </cell>
          <cell r="R50" t="str">
            <v>No-Termoestabilizado</v>
          </cell>
          <cell r="S50" t="str">
            <v>LUZ DEL SUR</v>
          </cell>
          <cell r="T50">
            <v>22800</v>
          </cell>
          <cell r="U50">
            <v>0</v>
          </cell>
          <cell r="V50">
            <v>20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 t="str">
            <v>60:1.73/7.29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161</v>
          </cell>
          <cell r="AI50" t="str">
            <v>MPV16700</v>
          </cell>
          <cell r="AJ50" t="str">
            <v>No corrosivo 2d</v>
          </cell>
        </row>
        <row r="51">
          <cell r="B51">
            <v>50500503</v>
          </cell>
          <cell r="C51" t="str">
            <v>SET</v>
          </cell>
          <cell r="D51" t="str">
            <v>BALNEARIOS</v>
          </cell>
          <cell r="E51" t="str">
            <v>COMPENSADOR</v>
          </cell>
          <cell r="F51" t="str">
            <v>SVC</v>
          </cell>
          <cell r="G51" t="str">
            <v>60 KV</v>
          </cell>
          <cell r="H51" t="str">
            <v>SHELL DIALA D</v>
          </cell>
          <cell r="I51">
            <v>5930</v>
          </cell>
          <cell r="J51">
            <v>1987</v>
          </cell>
          <cell r="K51" t="str">
            <v>BBC-SUIZA</v>
          </cell>
          <cell r="L51">
            <v>0</v>
          </cell>
          <cell r="M51">
            <v>60</v>
          </cell>
          <cell r="N51">
            <v>0</v>
          </cell>
          <cell r="O51" t="str">
            <v>2 Devanados</v>
          </cell>
          <cell r="P51" t="str">
            <v>HST15082-1-3</v>
          </cell>
          <cell r="Q51">
            <v>0</v>
          </cell>
          <cell r="R51" t="str">
            <v>No-Termoestabilizado</v>
          </cell>
          <cell r="S51" t="str">
            <v>LUZ DEL SUR</v>
          </cell>
          <cell r="T51">
            <v>22800</v>
          </cell>
          <cell r="U51">
            <v>0</v>
          </cell>
          <cell r="V51">
            <v>20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 t="str">
            <v>60:1.73/7.29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16.100000000000001</v>
          </cell>
          <cell r="AI51" t="str">
            <v>MPV16700</v>
          </cell>
          <cell r="AJ51" t="str">
            <v>No corrosivo 2e</v>
          </cell>
        </row>
        <row r="52">
          <cell r="B52">
            <v>500090</v>
          </cell>
          <cell r="C52" t="str">
            <v>SET</v>
          </cell>
          <cell r="D52" t="str">
            <v>BARRANCO</v>
          </cell>
          <cell r="E52" t="str">
            <v>DEPOSITO TEMPORAL</v>
          </cell>
          <cell r="F52">
            <v>0</v>
          </cell>
          <cell r="G52" t="str">
            <v>60 KV</v>
          </cell>
          <cell r="H52" t="str">
            <v>SHELL DIALA D</v>
          </cell>
          <cell r="I52">
            <v>8721</v>
          </cell>
          <cell r="J52">
            <v>1993</v>
          </cell>
          <cell r="K52" t="str">
            <v>DELCROSA</v>
          </cell>
          <cell r="L52" t="str">
            <v>72,5 / 140 / 325</v>
          </cell>
          <cell r="M52">
            <v>60</v>
          </cell>
          <cell r="N52" t="str">
            <v>IEC 60076</v>
          </cell>
          <cell r="O52" t="str">
            <v>2 Devanados</v>
          </cell>
          <cell r="P52" t="str">
            <v>160967T</v>
          </cell>
          <cell r="Q52">
            <v>0</v>
          </cell>
          <cell r="R52" t="str">
            <v>No-Termoestabilizado</v>
          </cell>
          <cell r="S52" t="str">
            <v>LUZ DEL SUR</v>
          </cell>
          <cell r="T52">
            <v>36000</v>
          </cell>
          <cell r="U52">
            <v>25</v>
          </cell>
          <cell r="V52">
            <v>25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 t="str">
            <v>60/10</v>
          </cell>
          <cell r="AB52">
            <v>27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9.6199999999999992</v>
          </cell>
          <cell r="AI52" t="str">
            <v>TO-CH</v>
          </cell>
          <cell r="AJ52" t="str">
            <v>No corrosivo 3b</v>
          </cell>
        </row>
        <row r="53">
          <cell r="B53">
            <v>500042</v>
          </cell>
          <cell r="C53" t="str">
            <v>SET</v>
          </cell>
          <cell r="D53" t="str">
            <v>BARRANCO</v>
          </cell>
          <cell r="E53" t="str">
            <v>TRANSFORMADOR</v>
          </cell>
          <cell r="F53">
            <v>1</v>
          </cell>
          <cell r="G53" t="str">
            <v>60 KV</v>
          </cell>
          <cell r="H53">
            <v>0</v>
          </cell>
          <cell r="I53">
            <v>13372</v>
          </cell>
          <cell r="J53">
            <v>1968</v>
          </cell>
          <cell r="K53" t="str">
            <v>BBC-BADEN</v>
          </cell>
          <cell r="L53">
            <v>0</v>
          </cell>
          <cell r="M53">
            <v>60</v>
          </cell>
          <cell r="N53">
            <v>0</v>
          </cell>
          <cell r="O53" t="str">
            <v>2 Devanados</v>
          </cell>
          <cell r="P53" t="str">
            <v>B-615152</v>
          </cell>
          <cell r="Q53">
            <v>0</v>
          </cell>
          <cell r="R53" t="str">
            <v>No-Termoestabilizado</v>
          </cell>
          <cell r="S53" t="str">
            <v>LUZ DEL SUR</v>
          </cell>
          <cell r="T53">
            <v>0</v>
          </cell>
          <cell r="U53">
            <v>25</v>
          </cell>
          <cell r="V53">
            <v>25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 t="str">
            <v>60/10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9.1999999999999993</v>
          </cell>
          <cell r="AI53" t="str">
            <v>TRFKadh</v>
          </cell>
          <cell r="AJ53" t="str">
            <v>No corrosivo 2e</v>
          </cell>
        </row>
        <row r="54">
          <cell r="B54">
            <v>500077</v>
          </cell>
          <cell r="C54" t="str">
            <v>SET</v>
          </cell>
          <cell r="D54" t="str">
            <v>BARRANCO</v>
          </cell>
          <cell r="E54" t="str">
            <v>TRANSFORMADOR</v>
          </cell>
          <cell r="F54">
            <v>2</v>
          </cell>
          <cell r="G54" t="str">
            <v>60 KV</v>
          </cell>
          <cell r="H54" t="str">
            <v>SHELL DIALA D</v>
          </cell>
          <cell r="I54">
            <v>12209</v>
          </cell>
          <cell r="J54">
            <v>1990</v>
          </cell>
          <cell r="K54" t="str">
            <v>DELCROSA</v>
          </cell>
          <cell r="L54" t="str">
            <v>72,5 / 140 / 325</v>
          </cell>
          <cell r="M54">
            <v>60</v>
          </cell>
          <cell r="N54" t="str">
            <v>IEC 60076</v>
          </cell>
          <cell r="O54" t="str">
            <v>2 Devanados</v>
          </cell>
          <cell r="P54" t="str">
            <v>132006T1</v>
          </cell>
          <cell r="Q54">
            <v>0</v>
          </cell>
          <cell r="R54" t="str">
            <v>No-Termoestabilizado</v>
          </cell>
          <cell r="S54" t="str">
            <v>LUZ DEL SUR</v>
          </cell>
          <cell r="T54">
            <v>42000</v>
          </cell>
          <cell r="U54">
            <v>25</v>
          </cell>
          <cell r="V54">
            <v>25</v>
          </cell>
          <cell r="W54">
            <v>0</v>
          </cell>
          <cell r="X54">
            <v>0</v>
          </cell>
          <cell r="Y54">
            <v>116562</v>
          </cell>
          <cell r="Z54">
            <v>0</v>
          </cell>
          <cell r="AA54" t="str">
            <v>60/10</v>
          </cell>
          <cell r="AB54">
            <v>27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9.8000000000000007</v>
          </cell>
          <cell r="AI54" t="str">
            <v>TO-CH</v>
          </cell>
          <cell r="AJ54" t="str">
            <v>No corrosivo 3b</v>
          </cell>
        </row>
        <row r="55">
          <cell r="B55">
            <v>50500506</v>
          </cell>
          <cell r="C55" t="str">
            <v>SET</v>
          </cell>
          <cell r="D55" t="str">
            <v>BARRANCO</v>
          </cell>
          <cell r="E55" t="str">
            <v>TRANSFORMADOR</v>
          </cell>
          <cell r="F55">
            <v>3</v>
          </cell>
          <cell r="G55" t="str">
            <v>60 KV</v>
          </cell>
          <cell r="H55" t="str">
            <v>SHELL DIALA D</v>
          </cell>
          <cell r="I55">
            <v>8721</v>
          </cell>
          <cell r="J55">
            <v>1995</v>
          </cell>
          <cell r="K55" t="str">
            <v>DELCROSA</v>
          </cell>
          <cell r="L55" t="str">
            <v>72,5 / 140 / 325</v>
          </cell>
          <cell r="M55">
            <v>60</v>
          </cell>
          <cell r="N55" t="str">
            <v>IEC 60076</v>
          </cell>
          <cell r="O55" t="str">
            <v>2 Devanados</v>
          </cell>
          <cell r="P55" t="str">
            <v>161159T2</v>
          </cell>
          <cell r="Q55">
            <v>0</v>
          </cell>
          <cell r="R55" t="str">
            <v>No-Termoestabilizado</v>
          </cell>
          <cell r="S55" t="str">
            <v>LUZ DEL SUR</v>
          </cell>
          <cell r="T55">
            <v>36000</v>
          </cell>
          <cell r="U55">
            <v>25</v>
          </cell>
          <cell r="V55">
            <v>25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 t="str">
            <v>60/10</v>
          </cell>
          <cell r="AB55">
            <v>27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9.66</v>
          </cell>
          <cell r="AI55" t="str">
            <v>TO-CH</v>
          </cell>
          <cell r="AJ55" t="str">
            <v>-</v>
          </cell>
        </row>
        <row r="56">
          <cell r="B56">
            <v>500067</v>
          </cell>
          <cell r="C56" t="str">
            <v>SET</v>
          </cell>
          <cell r="D56" t="str">
            <v>BUJAMA</v>
          </cell>
          <cell r="E56" t="str">
            <v>DEPOSITO TEMPORAL</v>
          </cell>
          <cell r="F56">
            <v>0</v>
          </cell>
          <cell r="G56" t="str">
            <v>60 KV</v>
          </cell>
          <cell r="H56" t="str">
            <v>SHELL</v>
          </cell>
          <cell r="I56">
            <v>13343</v>
          </cell>
          <cell r="J56">
            <v>1982</v>
          </cell>
          <cell r="K56" t="str">
            <v>BBICT</v>
          </cell>
          <cell r="L56">
            <v>0</v>
          </cell>
          <cell r="M56">
            <v>60</v>
          </cell>
          <cell r="N56" t="str">
            <v>ITINTEC 370-002</v>
          </cell>
          <cell r="O56" t="str">
            <v>2 Devanados</v>
          </cell>
          <cell r="P56" t="str">
            <v>L-30307</v>
          </cell>
          <cell r="Q56">
            <v>0</v>
          </cell>
          <cell r="R56" t="str">
            <v>No-Termoestabilizado</v>
          </cell>
          <cell r="S56" t="str">
            <v>LUZ DEL SUR</v>
          </cell>
          <cell r="T56">
            <v>34220</v>
          </cell>
          <cell r="U56">
            <v>17.2</v>
          </cell>
          <cell r="V56">
            <v>17.2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 t="str">
            <v>60/10</v>
          </cell>
          <cell r="AB56">
            <v>27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9.3000000000000007</v>
          </cell>
          <cell r="AI56" t="str">
            <v>TD2UF</v>
          </cell>
          <cell r="AJ56" t="str">
            <v>No corrosivo 3b</v>
          </cell>
        </row>
        <row r="57">
          <cell r="B57">
            <v>500030</v>
          </cell>
          <cell r="C57" t="str">
            <v>SET</v>
          </cell>
          <cell r="D57" t="str">
            <v>BUJAMA</v>
          </cell>
          <cell r="E57" t="str">
            <v>TRANSFORMADOR</v>
          </cell>
          <cell r="F57">
            <v>1</v>
          </cell>
          <cell r="G57" t="str">
            <v>60 KV</v>
          </cell>
          <cell r="H57">
            <v>0</v>
          </cell>
          <cell r="I57">
            <v>14535</v>
          </cell>
          <cell r="J57">
            <v>1964</v>
          </cell>
          <cell r="K57" t="str">
            <v>ABB</v>
          </cell>
          <cell r="L57">
            <v>0</v>
          </cell>
          <cell r="M57">
            <v>60</v>
          </cell>
          <cell r="N57">
            <v>0</v>
          </cell>
          <cell r="O57" t="str">
            <v>2 Devanados</v>
          </cell>
          <cell r="P57" t="str">
            <v>B-608156</v>
          </cell>
          <cell r="Q57">
            <v>0</v>
          </cell>
          <cell r="R57" t="str">
            <v>No-Termoestabilizado</v>
          </cell>
          <cell r="S57" t="str">
            <v>LUZ DEL SUR</v>
          </cell>
          <cell r="T57">
            <v>0</v>
          </cell>
          <cell r="U57">
            <v>17.2</v>
          </cell>
          <cell r="V57">
            <v>17.2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 t="str">
            <v>60/10</v>
          </cell>
          <cell r="AB57">
            <v>24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9.1999999999999993</v>
          </cell>
          <cell r="AI57" t="str">
            <v>TRKw</v>
          </cell>
          <cell r="AJ57" t="str">
            <v>No corrosivo 3b</v>
          </cell>
        </row>
        <row r="58">
          <cell r="B58">
            <v>60002888</v>
          </cell>
          <cell r="C58" t="str">
            <v>SET</v>
          </cell>
          <cell r="D58" t="str">
            <v>BUJAMA</v>
          </cell>
          <cell r="E58" t="str">
            <v>TRANSFORMADOR</v>
          </cell>
          <cell r="F58">
            <v>2</v>
          </cell>
          <cell r="G58" t="str">
            <v>60 KV</v>
          </cell>
          <cell r="H58" t="str">
            <v>SHELL DIALA D</v>
          </cell>
          <cell r="I58">
            <v>10900</v>
          </cell>
          <cell r="J58">
            <v>2005</v>
          </cell>
          <cell r="K58" t="str">
            <v>ABB</v>
          </cell>
          <cell r="L58">
            <v>0</v>
          </cell>
          <cell r="M58">
            <v>60</v>
          </cell>
          <cell r="N58" t="str">
            <v>IEC 60076</v>
          </cell>
          <cell r="O58" t="str">
            <v>3 Devanados</v>
          </cell>
          <cell r="P58" t="str">
            <v>750006-01</v>
          </cell>
          <cell r="Q58">
            <v>0</v>
          </cell>
          <cell r="R58" t="str">
            <v>Termoestabilizado</v>
          </cell>
          <cell r="S58" t="str">
            <v>LUZ DEL SUR</v>
          </cell>
          <cell r="T58">
            <v>44800</v>
          </cell>
          <cell r="U58" t="str">
            <v>25/25/25</v>
          </cell>
          <cell r="V58">
            <v>25</v>
          </cell>
          <cell r="W58">
            <v>25</v>
          </cell>
          <cell r="X58">
            <v>25</v>
          </cell>
          <cell r="Y58">
            <v>72000</v>
          </cell>
          <cell r="Z58">
            <v>0</v>
          </cell>
          <cell r="AA58" t="str">
            <v>60/22,9/10</v>
          </cell>
          <cell r="AB58">
            <v>19</v>
          </cell>
          <cell r="AC58">
            <v>0</v>
          </cell>
          <cell r="AD58">
            <v>30</v>
          </cell>
          <cell r="AE58">
            <v>0</v>
          </cell>
          <cell r="AF58">
            <v>0</v>
          </cell>
          <cell r="AG58">
            <v>0</v>
          </cell>
          <cell r="AH58">
            <v>9.8000000000000007</v>
          </cell>
          <cell r="AI58" t="str">
            <v>TD3LF</v>
          </cell>
          <cell r="AJ58" t="str">
            <v>No corrosivo 2e</v>
          </cell>
        </row>
        <row r="59">
          <cell r="B59">
            <v>500082</v>
          </cell>
          <cell r="C59" t="str">
            <v>SET</v>
          </cell>
          <cell r="D59" t="str">
            <v>BUJAMA</v>
          </cell>
          <cell r="E59" t="str">
            <v>TRANSFORMADOR</v>
          </cell>
          <cell r="F59" t="str">
            <v>RESERVA</v>
          </cell>
          <cell r="G59" t="str">
            <v>60 KV</v>
          </cell>
          <cell r="H59">
            <v>0</v>
          </cell>
          <cell r="I59">
            <v>7209</v>
          </cell>
          <cell r="J59">
            <v>1970</v>
          </cell>
          <cell r="K59" t="str">
            <v>BBICT</v>
          </cell>
          <cell r="L59">
            <v>0</v>
          </cell>
          <cell r="M59">
            <v>60</v>
          </cell>
          <cell r="N59">
            <v>0</v>
          </cell>
          <cell r="O59" t="str">
            <v>2 Devanados</v>
          </cell>
          <cell r="P59" t="str">
            <v>L-10803</v>
          </cell>
          <cell r="Q59">
            <v>0</v>
          </cell>
          <cell r="R59" t="str">
            <v>No-Termoestabilizado</v>
          </cell>
          <cell r="S59" t="str">
            <v>LUZ DEL SUR</v>
          </cell>
          <cell r="T59">
            <v>20500</v>
          </cell>
          <cell r="U59">
            <v>7</v>
          </cell>
          <cell r="V59">
            <v>7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 t="str">
            <v>60/10</v>
          </cell>
          <cell r="AB59">
            <v>19</v>
          </cell>
          <cell r="AC59">
            <v>0</v>
          </cell>
          <cell r="AD59">
            <v>0</v>
          </cell>
          <cell r="AE59">
            <v>0</v>
          </cell>
          <cell r="AF59" t="str">
            <v>58 KV</v>
          </cell>
          <cell r="AG59" t="str">
            <v>10.05 KV</v>
          </cell>
          <cell r="AH59">
            <v>83</v>
          </cell>
          <cell r="AI59" t="str">
            <v>TEKRaw</v>
          </cell>
          <cell r="AJ59" t="str">
            <v>-</v>
          </cell>
        </row>
        <row r="60">
          <cell r="B60">
            <v>60002660</v>
          </cell>
          <cell r="C60" t="str">
            <v>SET</v>
          </cell>
          <cell r="D60" t="str">
            <v>CHILCA LDS</v>
          </cell>
          <cell r="E60" t="str">
            <v>TRANSFORMADOR</v>
          </cell>
          <cell r="F60">
            <v>1</v>
          </cell>
          <cell r="G60" t="str">
            <v>60 KV</v>
          </cell>
          <cell r="H60" t="str">
            <v>SHELL DIALA D</v>
          </cell>
          <cell r="I60">
            <v>14150</v>
          </cell>
          <cell r="J60">
            <v>2003</v>
          </cell>
          <cell r="K60" t="str">
            <v>SIEMENS</v>
          </cell>
          <cell r="L60" t="str">
            <v>75 / 125 / 325</v>
          </cell>
          <cell r="M60">
            <v>60</v>
          </cell>
          <cell r="N60" t="str">
            <v>IEC 60076</v>
          </cell>
          <cell r="O60" t="str">
            <v>3 Devanados</v>
          </cell>
          <cell r="P60">
            <v>185466</v>
          </cell>
          <cell r="Q60">
            <v>0</v>
          </cell>
          <cell r="R60" t="str">
            <v>Termoestabilizado</v>
          </cell>
          <cell r="S60" t="str">
            <v>LUZ DEL SUR</v>
          </cell>
          <cell r="T60">
            <v>57000</v>
          </cell>
          <cell r="U60">
            <v>25</v>
          </cell>
          <cell r="V60">
            <v>25</v>
          </cell>
          <cell r="W60">
            <v>25</v>
          </cell>
          <cell r="X60">
            <v>25</v>
          </cell>
          <cell r="Y60">
            <v>0</v>
          </cell>
          <cell r="Z60">
            <v>0</v>
          </cell>
          <cell r="AA60" t="str">
            <v>60/22,9/10</v>
          </cell>
          <cell r="AB60">
            <v>27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10.11</v>
          </cell>
          <cell r="AI60" t="str">
            <v>TLSN 7349</v>
          </cell>
          <cell r="AJ60" t="str">
            <v>-</v>
          </cell>
        </row>
        <row r="61">
          <cell r="B61">
            <v>500083</v>
          </cell>
          <cell r="C61" t="str">
            <v>SET</v>
          </cell>
          <cell r="D61" t="str">
            <v>CHILCA LDS</v>
          </cell>
          <cell r="E61" t="str">
            <v>TRANSFORMADOR</v>
          </cell>
          <cell r="F61" t="str">
            <v>RESERVA</v>
          </cell>
          <cell r="G61" t="str">
            <v>60 KV</v>
          </cell>
          <cell r="H61">
            <v>0</v>
          </cell>
          <cell r="I61">
            <v>7209</v>
          </cell>
          <cell r="J61">
            <v>1970</v>
          </cell>
          <cell r="K61" t="str">
            <v>BBICT</v>
          </cell>
          <cell r="L61">
            <v>0</v>
          </cell>
          <cell r="M61">
            <v>60</v>
          </cell>
          <cell r="N61">
            <v>0</v>
          </cell>
          <cell r="O61" t="str">
            <v>2 Devanados</v>
          </cell>
          <cell r="P61" t="str">
            <v>L-10802</v>
          </cell>
          <cell r="Q61">
            <v>0</v>
          </cell>
          <cell r="R61" t="str">
            <v>No-Termoestabilizado</v>
          </cell>
          <cell r="S61" t="str">
            <v>LUZ DEL SUR</v>
          </cell>
          <cell r="T61">
            <v>20500</v>
          </cell>
          <cell r="U61">
            <v>7</v>
          </cell>
          <cell r="V61">
            <v>7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 t="str">
            <v>60/10</v>
          </cell>
          <cell r="AB61">
            <v>19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8.1999999999999993</v>
          </cell>
          <cell r="AI61" t="str">
            <v>TEKRaw</v>
          </cell>
          <cell r="AJ61" t="str">
            <v>-</v>
          </cell>
        </row>
        <row r="62">
          <cell r="B62">
            <v>60003637</v>
          </cell>
          <cell r="C62" t="str">
            <v>SET</v>
          </cell>
          <cell r="D62" t="str">
            <v>CHORRILLOS</v>
          </cell>
          <cell r="E62" t="str">
            <v>TRANSFORMADOR</v>
          </cell>
          <cell r="F62" t="str">
            <v>2(60/22.9/10)</v>
          </cell>
          <cell r="G62" t="str">
            <v>60 KV</v>
          </cell>
          <cell r="H62" t="str">
            <v>NYNAS ORION 1</v>
          </cell>
          <cell r="I62">
            <v>13820</v>
          </cell>
          <cell r="J62">
            <v>2008</v>
          </cell>
          <cell r="K62" t="str">
            <v>ABB</v>
          </cell>
          <cell r="L62">
            <v>0</v>
          </cell>
          <cell r="M62">
            <v>60</v>
          </cell>
          <cell r="N62" t="str">
            <v>IEC 60076</v>
          </cell>
          <cell r="O62" t="str">
            <v>3 Devanados</v>
          </cell>
          <cell r="P62" t="str">
            <v>770021-01</v>
          </cell>
          <cell r="Q62">
            <v>0</v>
          </cell>
          <cell r="R62" t="str">
            <v>Termoestabilizado</v>
          </cell>
          <cell r="S62" t="str">
            <v>LUZ DEL SUR</v>
          </cell>
          <cell r="T62">
            <v>60000</v>
          </cell>
          <cell r="U62">
            <v>0</v>
          </cell>
          <cell r="V62">
            <v>40</v>
          </cell>
          <cell r="W62">
            <v>40</v>
          </cell>
          <cell r="X62">
            <v>40</v>
          </cell>
          <cell r="Y62">
            <v>127000</v>
          </cell>
          <cell r="Z62">
            <v>0</v>
          </cell>
          <cell r="AA62" t="str">
            <v>60/22,9/10</v>
          </cell>
          <cell r="AB62">
            <v>27</v>
          </cell>
          <cell r="AC62">
            <v>0</v>
          </cell>
          <cell r="AD62">
            <v>30</v>
          </cell>
          <cell r="AE62">
            <v>0</v>
          </cell>
          <cell r="AF62">
            <v>0</v>
          </cell>
          <cell r="AG62">
            <v>0</v>
          </cell>
          <cell r="AH62">
            <v>10.9</v>
          </cell>
          <cell r="AI62" t="str">
            <v>TD3LF</v>
          </cell>
          <cell r="AJ62" t="str">
            <v>No corrosivo 1a</v>
          </cell>
        </row>
        <row r="63">
          <cell r="B63">
            <v>500015</v>
          </cell>
          <cell r="C63" t="str">
            <v>SET</v>
          </cell>
          <cell r="D63" t="str">
            <v>CHOSICA</v>
          </cell>
          <cell r="E63" t="str">
            <v>TRANSFORMADOR</v>
          </cell>
          <cell r="F63">
            <v>1</v>
          </cell>
          <cell r="G63" t="str">
            <v>60 KV</v>
          </cell>
          <cell r="H63">
            <v>0</v>
          </cell>
          <cell r="I63">
            <v>14535</v>
          </cell>
          <cell r="J63">
            <v>1951</v>
          </cell>
          <cell r="K63" t="str">
            <v>ABB</v>
          </cell>
          <cell r="L63">
            <v>0</v>
          </cell>
          <cell r="M63">
            <v>60</v>
          </cell>
          <cell r="N63">
            <v>0</v>
          </cell>
          <cell r="O63" t="str">
            <v>2 Devanados</v>
          </cell>
          <cell r="P63" t="str">
            <v>B93033</v>
          </cell>
          <cell r="Q63" t="str">
            <v>TR002117</v>
          </cell>
          <cell r="R63" t="str">
            <v>No-Termoestabilizado</v>
          </cell>
          <cell r="S63" t="str">
            <v>LUZ DEL SUR</v>
          </cell>
          <cell r="T63">
            <v>0</v>
          </cell>
          <cell r="U63">
            <v>17.2</v>
          </cell>
          <cell r="V63">
            <v>17.2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 t="str">
            <v>60/10</v>
          </cell>
          <cell r="AB63">
            <v>24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10.3</v>
          </cell>
          <cell r="AI63" t="str">
            <v>TRKw</v>
          </cell>
          <cell r="AJ63" t="str">
            <v>No corrosivo 3b</v>
          </cell>
        </row>
        <row r="64">
          <cell r="B64">
            <v>500075</v>
          </cell>
          <cell r="C64" t="str">
            <v>SET</v>
          </cell>
          <cell r="D64" t="str">
            <v>CHOSICA</v>
          </cell>
          <cell r="E64" t="str">
            <v>TRANSFORMADOR</v>
          </cell>
          <cell r="F64">
            <v>2</v>
          </cell>
          <cell r="G64" t="str">
            <v>60 KV</v>
          </cell>
          <cell r="H64" t="str">
            <v>PURAMIN</v>
          </cell>
          <cell r="I64">
            <v>7209</v>
          </cell>
          <cell r="J64">
            <v>1983</v>
          </cell>
          <cell r="K64" t="str">
            <v>BBICT</v>
          </cell>
          <cell r="L64">
            <v>0</v>
          </cell>
          <cell r="M64">
            <v>60</v>
          </cell>
          <cell r="N64" t="str">
            <v>ITINTEC 370-002</v>
          </cell>
          <cell r="O64" t="str">
            <v>2 Devanados</v>
          </cell>
          <cell r="P64" t="str">
            <v>L-30330</v>
          </cell>
          <cell r="Q64">
            <v>0</v>
          </cell>
          <cell r="R64" t="str">
            <v>No-Termoestabilizado</v>
          </cell>
          <cell r="S64" t="str">
            <v>LUZ DEL SUR</v>
          </cell>
          <cell r="T64">
            <v>22000</v>
          </cell>
          <cell r="U64">
            <v>7</v>
          </cell>
          <cell r="V64">
            <v>7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 t="str">
            <v>60/10</v>
          </cell>
          <cell r="AB64">
            <v>19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8.4</v>
          </cell>
          <cell r="AI64" t="str">
            <v>TD2LN</v>
          </cell>
          <cell r="AJ64" t="str">
            <v>No corrosivo 2e</v>
          </cell>
        </row>
        <row r="65">
          <cell r="B65">
            <v>60005317</v>
          </cell>
          <cell r="C65" t="str">
            <v>SET</v>
          </cell>
          <cell r="D65" t="str">
            <v>GALVEZ</v>
          </cell>
          <cell r="E65" t="str">
            <v>TRANSFORMADOR</v>
          </cell>
          <cell r="F65">
            <v>1</v>
          </cell>
          <cell r="G65" t="str">
            <v>60 KV</v>
          </cell>
          <cell r="H65" t="str">
            <v>IZAR II</v>
          </cell>
          <cell r="I65">
            <v>13772</v>
          </cell>
          <cell r="J65">
            <v>2012</v>
          </cell>
          <cell r="K65" t="str">
            <v>SIEMENS</v>
          </cell>
          <cell r="L65">
            <v>0</v>
          </cell>
          <cell r="M65">
            <v>60</v>
          </cell>
          <cell r="N65" t="str">
            <v>IEC 60076</v>
          </cell>
          <cell r="O65" t="str">
            <v>2 Devanados</v>
          </cell>
          <cell r="P65">
            <v>359111</v>
          </cell>
          <cell r="Q65">
            <v>0</v>
          </cell>
          <cell r="R65" t="str">
            <v>Termoestabilizado</v>
          </cell>
          <cell r="S65" t="str">
            <v>LUZ DEL SUR</v>
          </cell>
          <cell r="T65">
            <v>49500</v>
          </cell>
          <cell r="U65">
            <v>0</v>
          </cell>
          <cell r="V65">
            <v>50</v>
          </cell>
          <cell r="W65">
            <v>0</v>
          </cell>
          <cell r="X65">
            <v>0</v>
          </cell>
          <cell r="Y65">
            <v>195.7</v>
          </cell>
          <cell r="Z65">
            <v>0</v>
          </cell>
          <cell r="AA65" t="str">
            <v>58+-13x0.565/10</v>
          </cell>
          <cell r="AB65">
            <v>27</v>
          </cell>
          <cell r="AC65">
            <v>0</v>
          </cell>
          <cell r="AD65">
            <v>40</v>
          </cell>
          <cell r="AE65">
            <v>0</v>
          </cell>
          <cell r="AF65">
            <v>0</v>
          </cell>
          <cell r="AG65">
            <v>0</v>
          </cell>
          <cell r="AH65">
            <v>1218</v>
          </cell>
          <cell r="AI65" t="str">
            <v>cKLTM 1537-10 2s/69</v>
          </cell>
          <cell r="AJ65" t="str">
            <v>No corrosivo 1b</v>
          </cell>
        </row>
        <row r="66">
          <cell r="B66">
            <v>500080</v>
          </cell>
          <cell r="C66" t="str">
            <v>SET</v>
          </cell>
          <cell r="D66" t="str">
            <v>GALVEZ</v>
          </cell>
          <cell r="E66" t="str">
            <v>TRANSFORMADOR</v>
          </cell>
          <cell r="F66">
            <v>2</v>
          </cell>
          <cell r="G66" t="str">
            <v>60 KV</v>
          </cell>
          <cell r="H66" t="str">
            <v>SHELL DIALA D</v>
          </cell>
          <cell r="I66">
            <v>9663</v>
          </cell>
          <cell r="J66">
            <v>1990</v>
          </cell>
          <cell r="K66" t="str">
            <v>BBC</v>
          </cell>
          <cell r="L66">
            <v>0</v>
          </cell>
          <cell r="M66">
            <v>60</v>
          </cell>
          <cell r="N66" t="str">
            <v>IEC 60076</v>
          </cell>
          <cell r="O66" t="str">
            <v>2 Devanados</v>
          </cell>
          <cell r="P66" t="str">
            <v>L-30406</v>
          </cell>
          <cell r="Q66">
            <v>0</v>
          </cell>
          <cell r="R66" t="str">
            <v>No-Termoestabilizado</v>
          </cell>
          <cell r="S66" t="str">
            <v>LUZ DEL SUR</v>
          </cell>
          <cell r="T66">
            <v>35700</v>
          </cell>
          <cell r="U66">
            <v>25</v>
          </cell>
          <cell r="V66">
            <v>25</v>
          </cell>
          <cell r="W66">
            <v>0</v>
          </cell>
          <cell r="X66">
            <v>0</v>
          </cell>
          <cell r="Y66">
            <v>114790</v>
          </cell>
          <cell r="Z66">
            <v>21561</v>
          </cell>
          <cell r="AA66" t="str">
            <v>60/10</v>
          </cell>
          <cell r="AB66">
            <v>27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9.4</v>
          </cell>
          <cell r="AI66" t="str">
            <v>TD2LF</v>
          </cell>
          <cell r="AJ66" t="str">
            <v>No corrosivo 1b</v>
          </cell>
        </row>
        <row r="67">
          <cell r="B67">
            <v>500072</v>
          </cell>
          <cell r="C67" t="str">
            <v>SET</v>
          </cell>
          <cell r="D67" t="str">
            <v>GALVEZ</v>
          </cell>
          <cell r="E67" t="str">
            <v>TRANSFORMADOR</v>
          </cell>
          <cell r="F67">
            <v>3</v>
          </cell>
          <cell r="G67" t="str">
            <v>60 KV</v>
          </cell>
          <cell r="H67" t="str">
            <v>SHELL DIALA D</v>
          </cell>
          <cell r="I67">
            <v>12209</v>
          </cell>
          <cell r="J67">
            <v>1984</v>
          </cell>
          <cell r="K67" t="str">
            <v>DELCROSA</v>
          </cell>
          <cell r="L67" t="str">
            <v>72,5 / 140 / 325</v>
          </cell>
          <cell r="M67">
            <v>60</v>
          </cell>
          <cell r="N67" t="str">
            <v>IEC 60076</v>
          </cell>
          <cell r="O67" t="str">
            <v>2 Devanados</v>
          </cell>
          <cell r="P67" t="str">
            <v>123160T</v>
          </cell>
          <cell r="Q67">
            <v>0</v>
          </cell>
          <cell r="R67" t="str">
            <v>No-Termoestabilizado</v>
          </cell>
          <cell r="S67" t="str">
            <v>LUZ DEL SUR</v>
          </cell>
          <cell r="T67">
            <v>42000</v>
          </cell>
          <cell r="U67">
            <v>25</v>
          </cell>
          <cell r="V67">
            <v>25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 t="str">
            <v>60/10</v>
          </cell>
          <cell r="AB67">
            <v>27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9.99</v>
          </cell>
          <cell r="AI67" t="str">
            <v>TO-CH</v>
          </cell>
          <cell r="AJ67" t="str">
            <v>-</v>
          </cell>
        </row>
        <row r="68">
          <cell r="B68">
            <v>500041</v>
          </cell>
          <cell r="C68" t="str">
            <v>SET</v>
          </cell>
          <cell r="D68" t="str">
            <v>GALVEZ</v>
          </cell>
          <cell r="E68" t="str">
            <v>TRANSFORMADOR</v>
          </cell>
          <cell r="F68" t="str">
            <v>RESERVA</v>
          </cell>
          <cell r="G68" t="str">
            <v>60 KV</v>
          </cell>
          <cell r="H68">
            <v>0</v>
          </cell>
          <cell r="I68">
            <v>13372</v>
          </cell>
          <cell r="J68">
            <v>1968</v>
          </cell>
          <cell r="K68" t="str">
            <v>BBC-BADEN</v>
          </cell>
          <cell r="L68">
            <v>0</v>
          </cell>
          <cell r="M68">
            <v>60</v>
          </cell>
          <cell r="N68">
            <v>0</v>
          </cell>
          <cell r="O68" t="str">
            <v>2 Devanados</v>
          </cell>
          <cell r="P68" t="str">
            <v>B-615151</v>
          </cell>
          <cell r="Q68">
            <v>0</v>
          </cell>
          <cell r="R68" t="str">
            <v>No-Termoestabilizado</v>
          </cell>
          <cell r="S68" t="str">
            <v>LUZ DEL SUR</v>
          </cell>
          <cell r="T68">
            <v>0</v>
          </cell>
          <cell r="U68">
            <v>25</v>
          </cell>
          <cell r="V68">
            <v>25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 t="str">
            <v>60/10</v>
          </cell>
          <cell r="AB68">
            <v>24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9.3000000000000007</v>
          </cell>
          <cell r="AI68" t="str">
            <v>TRFKadh</v>
          </cell>
          <cell r="AJ68" t="str">
            <v>-</v>
          </cell>
        </row>
        <row r="69">
          <cell r="B69">
            <v>60005527</v>
          </cell>
          <cell r="C69" t="str">
            <v>SET</v>
          </cell>
          <cell r="D69" t="str">
            <v>HUACHIPA</v>
          </cell>
          <cell r="E69" t="str">
            <v>TRANSFORMADOR</v>
          </cell>
          <cell r="F69">
            <v>1</v>
          </cell>
          <cell r="G69" t="str">
            <v>60 KV</v>
          </cell>
          <cell r="H69" t="str">
            <v>IZAR II</v>
          </cell>
          <cell r="I69">
            <v>13772</v>
          </cell>
          <cell r="J69">
            <v>2013</v>
          </cell>
          <cell r="K69" t="str">
            <v>SIEMENS</v>
          </cell>
          <cell r="L69">
            <v>0</v>
          </cell>
          <cell r="M69">
            <v>60</v>
          </cell>
          <cell r="N69" t="str">
            <v>IEC 60076</v>
          </cell>
          <cell r="O69" t="str">
            <v>2 Devanados</v>
          </cell>
          <cell r="P69">
            <v>364074</v>
          </cell>
          <cell r="Q69">
            <v>0</v>
          </cell>
          <cell r="R69" t="str">
            <v>Termoestabilizado</v>
          </cell>
          <cell r="S69" t="str">
            <v>LUZ DEL SUR</v>
          </cell>
          <cell r="T69">
            <v>49500</v>
          </cell>
          <cell r="U69">
            <v>0</v>
          </cell>
          <cell r="V69">
            <v>50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 t="str">
            <v>58+-13x0.565/10</v>
          </cell>
          <cell r="AB69">
            <v>27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1213</v>
          </cell>
          <cell r="AI69" t="str">
            <v>cKLTM 1537-10 2s/69</v>
          </cell>
          <cell r="AJ69" t="str">
            <v>No corrosivo 1a</v>
          </cell>
        </row>
        <row r="70">
          <cell r="B70">
            <v>60003489</v>
          </cell>
          <cell r="C70" t="str">
            <v>SET</v>
          </cell>
          <cell r="D70" t="str">
            <v>INGENIEROS</v>
          </cell>
          <cell r="E70" t="str">
            <v>RESERVA</v>
          </cell>
          <cell r="F70">
            <v>0</v>
          </cell>
          <cell r="G70" t="str">
            <v>60 KV</v>
          </cell>
          <cell r="H70" t="str">
            <v>NYNAS ORION 1</v>
          </cell>
          <cell r="I70">
            <v>13820</v>
          </cell>
          <cell r="J70">
            <v>2007</v>
          </cell>
          <cell r="K70" t="str">
            <v>ABB</v>
          </cell>
          <cell r="L70">
            <v>0</v>
          </cell>
          <cell r="M70">
            <v>60</v>
          </cell>
          <cell r="N70" t="str">
            <v>IEC 60076</v>
          </cell>
          <cell r="O70" t="str">
            <v>3 Devanados</v>
          </cell>
          <cell r="P70" t="str">
            <v>770003-01</v>
          </cell>
          <cell r="Q70">
            <v>0</v>
          </cell>
          <cell r="R70" t="str">
            <v>Termoestabilizado</v>
          </cell>
          <cell r="S70" t="str">
            <v>LUZ DEL SUR</v>
          </cell>
          <cell r="T70">
            <v>60000</v>
          </cell>
          <cell r="U70">
            <v>0</v>
          </cell>
          <cell r="V70">
            <v>40</v>
          </cell>
          <cell r="W70">
            <v>40</v>
          </cell>
          <cell r="X70">
            <v>40</v>
          </cell>
          <cell r="Y70">
            <v>139700</v>
          </cell>
          <cell r="Z70">
            <v>0</v>
          </cell>
          <cell r="AA70" t="str">
            <v>60/22,9/10</v>
          </cell>
          <cell r="AB70">
            <v>27</v>
          </cell>
          <cell r="AC70">
            <v>0</v>
          </cell>
          <cell r="AD70">
            <v>30</v>
          </cell>
          <cell r="AE70">
            <v>0</v>
          </cell>
          <cell r="AF70">
            <v>0</v>
          </cell>
          <cell r="AG70">
            <v>0</v>
          </cell>
          <cell r="AH70">
            <v>10.8</v>
          </cell>
          <cell r="AI70" t="str">
            <v>TD3LF</v>
          </cell>
          <cell r="AJ70" t="str">
            <v>No corrosivo 1a</v>
          </cell>
        </row>
        <row r="71">
          <cell r="B71">
            <v>60000007</v>
          </cell>
          <cell r="C71" t="str">
            <v>SET</v>
          </cell>
          <cell r="D71" t="str">
            <v>INGENIEROS</v>
          </cell>
          <cell r="E71" t="str">
            <v>TRANSFORMADOR</v>
          </cell>
          <cell r="F71">
            <v>1</v>
          </cell>
          <cell r="G71" t="str">
            <v>60 KV</v>
          </cell>
          <cell r="H71" t="str">
            <v>SHELL DIALA D</v>
          </cell>
          <cell r="I71">
            <v>14186</v>
          </cell>
          <cell r="J71">
            <v>1998</v>
          </cell>
          <cell r="K71" t="str">
            <v>ABB</v>
          </cell>
          <cell r="L71">
            <v>0</v>
          </cell>
          <cell r="M71">
            <v>60</v>
          </cell>
          <cell r="N71" t="str">
            <v>IEC 60076</v>
          </cell>
          <cell r="O71" t="str">
            <v>2 Devanados</v>
          </cell>
          <cell r="P71" t="str">
            <v>LP-000598</v>
          </cell>
          <cell r="Q71">
            <v>0</v>
          </cell>
          <cell r="R71" t="str">
            <v>Termoestabilizado</v>
          </cell>
          <cell r="S71" t="str">
            <v>LUZ DEL SUR</v>
          </cell>
          <cell r="T71">
            <v>50000</v>
          </cell>
          <cell r="U71">
            <v>40</v>
          </cell>
          <cell r="V71">
            <v>40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 t="str">
            <v>60/10</v>
          </cell>
          <cell r="AB71">
            <v>27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11.6</v>
          </cell>
          <cell r="AI71" t="str">
            <v>TD2LF</v>
          </cell>
          <cell r="AJ71" t="str">
            <v>No corrosivo 2a</v>
          </cell>
        </row>
        <row r="72">
          <cell r="B72">
            <v>500069</v>
          </cell>
          <cell r="C72" t="str">
            <v>SET</v>
          </cell>
          <cell r="D72" t="str">
            <v>LA PLANICIE</v>
          </cell>
          <cell r="E72" t="str">
            <v>TRANSFORMADOR</v>
          </cell>
          <cell r="F72">
            <v>1</v>
          </cell>
          <cell r="G72" t="str">
            <v>60 KV</v>
          </cell>
          <cell r="H72" t="str">
            <v>SHELL DIALA D</v>
          </cell>
          <cell r="I72">
            <v>11628</v>
          </cell>
          <cell r="J72">
            <v>1984</v>
          </cell>
          <cell r="K72" t="str">
            <v>DELCROSA</v>
          </cell>
          <cell r="L72" t="str">
            <v>72,5 / 140 / 325</v>
          </cell>
          <cell r="M72">
            <v>60</v>
          </cell>
          <cell r="N72" t="str">
            <v>IEC 60076</v>
          </cell>
          <cell r="O72" t="str">
            <v>2 Devanados</v>
          </cell>
          <cell r="P72" t="str">
            <v>123157 T</v>
          </cell>
          <cell r="Q72">
            <v>0</v>
          </cell>
          <cell r="R72" t="str">
            <v>No-Termoestabilizado</v>
          </cell>
          <cell r="S72" t="str">
            <v>LUZ DEL SUR</v>
          </cell>
          <cell r="T72">
            <v>42000</v>
          </cell>
          <cell r="U72">
            <v>25</v>
          </cell>
          <cell r="V72">
            <v>25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 t="str">
            <v>60/10</v>
          </cell>
          <cell r="AB72">
            <v>27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10.1</v>
          </cell>
          <cell r="AI72" t="str">
            <v>TO-CH</v>
          </cell>
          <cell r="AJ72" t="str">
            <v>No corrosivo 2a</v>
          </cell>
        </row>
        <row r="73">
          <cell r="B73">
            <v>500071</v>
          </cell>
          <cell r="C73" t="str">
            <v>SET</v>
          </cell>
          <cell r="D73" t="str">
            <v>LA PLANICIE</v>
          </cell>
          <cell r="E73" t="str">
            <v>TRANSFORMADOR</v>
          </cell>
          <cell r="F73">
            <v>2</v>
          </cell>
          <cell r="G73" t="str">
            <v>60 KV</v>
          </cell>
          <cell r="H73" t="str">
            <v>SHELL DIALA D</v>
          </cell>
          <cell r="I73">
            <v>12209</v>
          </cell>
          <cell r="J73">
            <v>1984</v>
          </cell>
          <cell r="K73" t="str">
            <v>DELCROSA</v>
          </cell>
          <cell r="L73" t="str">
            <v>72,5 / 140 / 325</v>
          </cell>
          <cell r="M73">
            <v>60</v>
          </cell>
          <cell r="N73" t="str">
            <v>IEC 60076</v>
          </cell>
          <cell r="O73" t="str">
            <v>2 Devanados</v>
          </cell>
          <cell r="P73" t="str">
            <v>123159T</v>
          </cell>
          <cell r="Q73">
            <v>0</v>
          </cell>
          <cell r="R73" t="str">
            <v>No-Termoestabilizado</v>
          </cell>
          <cell r="S73" t="str">
            <v>LUZ DEL SUR</v>
          </cell>
          <cell r="T73">
            <v>42000</v>
          </cell>
          <cell r="U73">
            <v>0</v>
          </cell>
          <cell r="V73">
            <v>25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 t="str">
            <v>58/10.05</v>
          </cell>
          <cell r="AB73">
            <v>27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10.07</v>
          </cell>
          <cell r="AI73" t="str">
            <v>TO-CH</v>
          </cell>
          <cell r="AJ73" t="str">
            <v>-</v>
          </cell>
        </row>
        <row r="74">
          <cell r="B74">
            <v>60000012</v>
          </cell>
          <cell r="C74" t="str">
            <v>SET</v>
          </cell>
          <cell r="D74" t="str">
            <v>LAS PRADERAS</v>
          </cell>
          <cell r="E74" t="str">
            <v>TRANSFORMADOR</v>
          </cell>
          <cell r="F74">
            <v>1</v>
          </cell>
          <cell r="G74" t="str">
            <v>60 KV</v>
          </cell>
          <cell r="H74" t="str">
            <v>SHELL DIALA D</v>
          </cell>
          <cell r="I74">
            <v>15233</v>
          </cell>
          <cell r="J74">
            <v>1997</v>
          </cell>
          <cell r="K74" t="str">
            <v>ABB</v>
          </cell>
          <cell r="L74" t="str">
            <v>75 / 125 / 325</v>
          </cell>
          <cell r="M74">
            <v>60</v>
          </cell>
          <cell r="N74" t="str">
            <v>IEC 60076</v>
          </cell>
          <cell r="O74" t="str">
            <v>3 Devanados</v>
          </cell>
          <cell r="P74" t="str">
            <v>L-30506</v>
          </cell>
          <cell r="Q74">
            <v>0</v>
          </cell>
          <cell r="R74" t="str">
            <v>No-Termoestabilizado</v>
          </cell>
          <cell r="S74" t="str">
            <v>LUZ DEL SUR</v>
          </cell>
          <cell r="T74">
            <v>55200</v>
          </cell>
          <cell r="U74" t="str">
            <v>40/30/20</v>
          </cell>
          <cell r="V74">
            <v>40</v>
          </cell>
          <cell r="W74">
            <v>30</v>
          </cell>
          <cell r="X74">
            <v>20</v>
          </cell>
          <cell r="Y74">
            <v>0</v>
          </cell>
          <cell r="Z74">
            <v>0</v>
          </cell>
          <cell r="AA74" t="str">
            <v>60/22,9/10</v>
          </cell>
          <cell r="AB74">
            <v>27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11.8</v>
          </cell>
          <cell r="AI74" t="str">
            <v>TD3LF</v>
          </cell>
          <cell r="AJ74" t="str">
            <v>No corrosivo 3b</v>
          </cell>
        </row>
        <row r="75">
          <cell r="B75">
            <v>50500514</v>
          </cell>
          <cell r="C75" t="str">
            <v>SET</v>
          </cell>
          <cell r="D75" t="str">
            <v>LAS PRADERAS</v>
          </cell>
          <cell r="E75" t="str">
            <v>TRANSFORMADOR</v>
          </cell>
          <cell r="F75">
            <v>2</v>
          </cell>
          <cell r="G75" t="str">
            <v>60 KV</v>
          </cell>
          <cell r="H75" t="str">
            <v>SHELL DIALA D</v>
          </cell>
          <cell r="I75">
            <v>12733</v>
          </cell>
          <cell r="J75">
            <v>1996</v>
          </cell>
          <cell r="K75" t="str">
            <v>ABB</v>
          </cell>
          <cell r="L75">
            <v>0</v>
          </cell>
          <cell r="M75">
            <v>60</v>
          </cell>
          <cell r="N75" t="str">
            <v>IEC 60076</v>
          </cell>
          <cell r="O75" t="str">
            <v>3 Devanados</v>
          </cell>
          <cell r="P75" t="str">
            <v>L-30477</v>
          </cell>
          <cell r="Q75">
            <v>0</v>
          </cell>
          <cell r="R75" t="str">
            <v>No-Termoestabilizado</v>
          </cell>
          <cell r="S75" t="str">
            <v>LUZ DEL SUR</v>
          </cell>
          <cell r="T75">
            <v>44200</v>
          </cell>
          <cell r="U75" t="str">
            <v>25/25/10</v>
          </cell>
          <cell r="V75">
            <v>25</v>
          </cell>
          <cell r="W75">
            <v>25</v>
          </cell>
          <cell r="X75">
            <v>10</v>
          </cell>
          <cell r="Y75">
            <v>0</v>
          </cell>
          <cell r="Z75">
            <v>0</v>
          </cell>
          <cell r="AA75" t="str">
            <v>60/22,9/10</v>
          </cell>
          <cell r="AB75">
            <v>27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13.5</v>
          </cell>
          <cell r="AI75" t="str">
            <v>TD3LF</v>
          </cell>
          <cell r="AJ75" t="str">
            <v>-</v>
          </cell>
        </row>
        <row r="76">
          <cell r="B76">
            <v>60001494</v>
          </cell>
          <cell r="C76" t="str">
            <v>SET</v>
          </cell>
          <cell r="D76" t="str">
            <v>LAS PRADERAS</v>
          </cell>
          <cell r="E76" t="str">
            <v>TRANSFORMADOR</v>
          </cell>
          <cell r="F76">
            <v>3</v>
          </cell>
          <cell r="G76" t="str">
            <v>60 KV</v>
          </cell>
          <cell r="H76" t="str">
            <v>SHELL DIALA D</v>
          </cell>
          <cell r="I76">
            <v>16047</v>
          </cell>
          <cell r="J76">
            <v>2000</v>
          </cell>
          <cell r="K76" t="str">
            <v>ABB</v>
          </cell>
          <cell r="L76">
            <v>0</v>
          </cell>
          <cell r="M76">
            <v>60</v>
          </cell>
          <cell r="N76" t="str">
            <v>IEC 60076</v>
          </cell>
          <cell r="O76" t="str">
            <v>3 Devanados</v>
          </cell>
          <cell r="P76" t="str">
            <v>PT9003-01</v>
          </cell>
          <cell r="Q76">
            <v>0</v>
          </cell>
          <cell r="R76" t="str">
            <v>Termoestabilizado</v>
          </cell>
          <cell r="S76" t="str">
            <v>LUZ DEL SUR</v>
          </cell>
          <cell r="T76">
            <v>48500</v>
          </cell>
          <cell r="U76" t="str">
            <v>25/25/15</v>
          </cell>
          <cell r="V76">
            <v>25</v>
          </cell>
          <cell r="W76">
            <v>25</v>
          </cell>
          <cell r="X76">
            <v>15</v>
          </cell>
          <cell r="Y76">
            <v>0</v>
          </cell>
          <cell r="Z76">
            <v>0</v>
          </cell>
          <cell r="AA76" t="str">
            <v>60/22,9/10</v>
          </cell>
          <cell r="AB76">
            <v>27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15.8</v>
          </cell>
          <cell r="AI76" t="str">
            <v>TD3LF</v>
          </cell>
          <cell r="AJ76">
            <v>0</v>
          </cell>
        </row>
        <row r="77">
          <cell r="B77">
            <v>500073</v>
          </cell>
          <cell r="C77" t="str">
            <v>SET</v>
          </cell>
          <cell r="D77" t="str">
            <v>LIMATAMBO</v>
          </cell>
          <cell r="E77" t="str">
            <v>DEPOSITO TEMPORAL</v>
          </cell>
          <cell r="F77">
            <v>0</v>
          </cell>
          <cell r="G77" t="str">
            <v>60 KV</v>
          </cell>
          <cell r="H77" t="str">
            <v>SHELL DIALA D</v>
          </cell>
          <cell r="I77">
            <v>12209</v>
          </cell>
          <cell r="J77">
            <v>1984</v>
          </cell>
          <cell r="K77" t="str">
            <v>DELCROSA</v>
          </cell>
          <cell r="L77" t="str">
            <v>72,5 / 140 / 325</v>
          </cell>
          <cell r="M77">
            <v>60</v>
          </cell>
          <cell r="N77" t="str">
            <v>IEC 60076</v>
          </cell>
          <cell r="O77" t="str">
            <v>2 Devanados</v>
          </cell>
          <cell r="P77" t="str">
            <v>123161T</v>
          </cell>
          <cell r="Q77">
            <v>0</v>
          </cell>
          <cell r="R77" t="str">
            <v>No-Termoestabilizado</v>
          </cell>
          <cell r="S77" t="str">
            <v>LUZ DEL SUR</v>
          </cell>
          <cell r="T77">
            <v>42000</v>
          </cell>
          <cell r="U77">
            <v>25</v>
          </cell>
          <cell r="V77">
            <v>25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 t="str">
            <v>60/10</v>
          </cell>
          <cell r="AB77">
            <v>27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10.1</v>
          </cell>
          <cell r="AI77" t="str">
            <v>TO-CH</v>
          </cell>
          <cell r="AJ77" t="str">
            <v>No corrosivo 2c</v>
          </cell>
        </row>
        <row r="78">
          <cell r="B78">
            <v>60003656</v>
          </cell>
          <cell r="C78" t="str">
            <v>SET</v>
          </cell>
          <cell r="D78" t="str">
            <v>LIMATAMBO</v>
          </cell>
          <cell r="E78" t="str">
            <v>TRANSFORMADOR</v>
          </cell>
          <cell r="F78">
            <v>2</v>
          </cell>
          <cell r="G78" t="str">
            <v>60 KV</v>
          </cell>
          <cell r="H78" t="str">
            <v>NYNAS ORION 1</v>
          </cell>
          <cell r="I78">
            <v>13898</v>
          </cell>
          <cell r="J78">
            <v>2008</v>
          </cell>
          <cell r="K78" t="str">
            <v>ABB</v>
          </cell>
          <cell r="L78">
            <v>0</v>
          </cell>
          <cell r="M78">
            <v>60</v>
          </cell>
          <cell r="N78" t="str">
            <v>IEC 60076</v>
          </cell>
          <cell r="O78" t="str">
            <v>3 Devanados</v>
          </cell>
          <cell r="P78" t="str">
            <v>770028-01</v>
          </cell>
          <cell r="Q78">
            <v>0</v>
          </cell>
          <cell r="R78" t="str">
            <v>Termoestabilizado</v>
          </cell>
          <cell r="S78" t="str">
            <v>LUZ DEL SUR</v>
          </cell>
          <cell r="T78">
            <v>60000</v>
          </cell>
          <cell r="U78">
            <v>0</v>
          </cell>
          <cell r="V78">
            <v>40</v>
          </cell>
          <cell r="W78">
            <v>40</v>
          </cell>
          <cell r="X78">
            <v>40</v>
          </cell>
          <cell r="Y78">
            <v>127000</v>
          </cell>
          <cell r="Z78">
            <v>0</v>
          </cell>
          <cell r="AA78" t="str">
            <v>60/22,9/10</v>
          </cell>
          <cell r="AB78">
            <v>27</v>
          </cell>
          <cell r="AC78">
            <v>0</v>
          </cell>
          <cell r="AD78">
            <v>30</v>
          </cell>
          <cell r="AE78">
            <v>0</v>
          </cell>
          <cell r="AF78">
            <v>0</v>
          </cell>
          <cell r="AG78">
            <v>0</v>
          </cell>
          <cell r="AH78">
            <v>10.9</v>
          </cell>
          <cell r="AI78" t="str">
            <v>TD3LF</v>
          </cell>
          <cell r="AJ78" t="str">
            <v>No corrosivo 1b</v>
          </cell>
        </row>
        <row r="79">
          <cell r="B79">
            <v>60005501</v>
          </cell>
          <cell r="C79" t="str">
            <v>SET</v>
          </cell>
          <cell r="D79" t="str">
            <v>LIMATAMBO</v>
          </cell>
          <cell r="E79" t="str">
            <v>TRANSFORMADOR</v>
          </cell>
          <cell r="F79">
            <v>3</v>
          </cell>
          <cell r="G79" t="str">
            <v>60 KV</v>
          </cell>
          <cell r="H79" t="str">
            <v>IZAR II</v>
          </cell>
          <cell r="I79">
            <v>13772</v>
          </cell>
          <cell r="J79">
            <v>2013</v>
          </cell>
          <cell r="K79" t="str">
            <v>SIEMENS</v>
          </cell>
          <cell r="L79">
            <v>0</v>
          </cell>
          <cell r="M79">
            <v>60</v>
          </cell>
          <cell r="N79" t="str">
            <v>IEC 60076</v>
          </cell>
          <cell r="O79" t="str">
            <v>2 Devanados</v>
          </cell>
          <cell r="P79">
            <v>364075</v>
          </cell>
          <cell r="Q79">
            <v>0</v>
          </cell>
          <cell r="R79" t="str">
            <v>Termoestabilizado</v>
          </cell>
          <cell r="S79" t="str">
            <v>LUZ DEL SUR</v>
          </cell>
          <cell r="T79">
            <v>49500</v>
          </cell>
          <cell r="U79">
            <v>0</v>
          </cell>
          <cell r="V79">
            <v>50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 t="str">
            <v>58+-13x0.565/10</v>
          </cell>
          <cell r="AB79">
            <v>27</v>
          </cell>
          <cell r="AC79">
            <v>0</v>
          </cell>
          <cell r="AD79">
            <v>40</v>
          </cell>
          <cell r="AE79">
            <v>0</v>
          </cell>
          <cell r="AF79">
            <v>0</v>
          </cell>
          <cell r="AG79">
            <v>0</v>
          </cell>
          <cell r="AH79">
            <v>1227</v>
          </cell>
          <cell r="AI79" t="str">
            <v>c-KLTM 1537-10  2s/69</v>
          </cell>
          <cell r="AJ79" t="str">
            <v>No corrosivo 1b</v>
          </cell>
        </row>
        <row r="80">
          <cell r="B80">
            <v>60003457</v>
          </cell>
          <cell r="C80" t="str">
            <v>SET</v>
          </cell>
          <cell r="D80" t="str">
            <v>LUIS NEYRA</v>
          </cell>
          <cell r="E80" t="str">
            <v>TRANSFORMADOR</v>
          </cell>
          <cell r="F80">
            <v>1</v>
          </cell>
          <cell r="G80" t="str">
            <v>60 KV</v>
          </cell>
          <cell r="H80" t="str">
            <v>NYNAS ORION 1</v>
          </cell>
          <cell r="I80">
            <v>13820</v>
          </cell>
          <cell r="J80">
            <v>2007</v>
          </cell>
          <cell r="K80" t="str">
            <v>ABB</v>
          </cell>
          <cell r="L80">
            <v>0</v>
          </cell>
          <cell r="M80">
            <v>60</v>
          </cell>
          <cell r="N80" t="str">
            <v>IEC 60076</v>
          </cell>
          <cell r="O80" t="str">
            <v>3 Devanados</v>
          </cell>
          <cell r="P80" t="str">
            <v>760047-01</v>
          </cell>
          <cell r="Q80">
            <v>0</v>
          </cell>
          <cell r="R80" t="str">
            <v>Termoestabilizado</v>
          </cell>
          <cell r="S80" t="str">
            <v>LUZ DEL SUR</v>
          </cell>
          <cell r="T80">
            <v>60000</v>
          </cell>
          <cell r="U80">
            <v>0</v>
          </cell>
          <cell r="V80">
            <v>40</v>
          </cell>
          <cell r="W80">
            <v>40</v>
          </cell>
          <cell r="X80">
            <v>40</v>
          </cell>
          <cell r="Y80">
            <v>0</v>
          </cell>
          <cell r="Z80">
            <v>0</v>
          </cell>
          <cell r="AA80" t="str">
            <v>60/22,9/10</v>
          </cell>
          <cell r="AB80">
            <v>27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10.9</v>
          </cell>
          <cell r="AI80" t="str">
            <v>TD3LF</v>
          </cell>
          <cell r="AJ80" t="str">
            <v>No corrosivo 1a</v>
          </cell>
        </row>
        <row r="81">
          <cell r="B81">
            <v>60005381</v>
          </cell>
          <cell r="C81" t="str">
            <v>SET</v>
          </cell>
          <cell r="D81" t="str">
            <v>LUIS NEYRA</v>
          </cell>
          <cell r="E81" t="str">
            <v>TRANSFORMADOR</v>
          </cell>
          <cell r="F81">
            <v>2</v>
          </cell>
          <cell r="G81" t="str">
            <v>60 KV</v>
          </cell>
          <cell r="H81" t="str">
            <v>IZAR II</v>
          </cell>
          <cell r="I81">
            <v>13772</v>
          </cell>
          <cell r="J81">
            <v>2012</v>
          </cell>
          <cell r="K81" t="str">
            <v>SIEMENS</v>
          </cell>
          <cell r="L81">
            <v>0</v>
          </cell>
          <cell r="M81">
            <v>60</v>
          </cell>
          <cell r="N81" t="str">
            <v>IEC 60076</v>
          </cell>
          <cell r="O81" t="str">
            <v>2 Devanados</v>
          </cell>
          <cell r="P81">
            <v>364073</v>
          </cell>
          <cell r="Q81">
            <v>0</v>
          </cell>
          <cell r="R81" t="str">
            <v>Termoestabilizado</v>
          </cell>
          <cell r="S81" t="str">
            <v>LUZ DEL SUR</v>
          </cell>
          <cell r="T81">
            <v>49500</v>
          </cell>
          <cell r="U81">
            <v>0</v>
          </cell>
          <cell r="V81">
            <v>50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 t="str">
            <v>58+-13x0.565/10</v>
          </cell>
          <cell r="AB81">
            <v>27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1207</v>
          </cell>
          <cell r="AI81" t="str">
            <v>cKLTM 1537-10 2s/69</v>
          </cell>
          <cell r="AJ81" t="str">
            <v>No corrosivo 1b</v>
          </cell>
        </row>
        <row r="82">
          <cell r="B82">
            <v>500053</v>
          </cell>
          <cell r="C82" t="str">
            <v>SET</v>
          </cell>
          <cell r="D82" t="str">
            <v>LURIN</v>
          </cell>
          <cell r="E82" t="str">
            <v>DEPOSITO TEMPORAL</v>
          </cell>
          <cell r="F82">
            <v>0</v>
          </cell>
          <cell r="G82" t="str">
            <v>60 KV</v>
          </cell>
          <cell r="H82">
            <v>0</v>
          </cell>
          <cell r="I82">
            <v>12209</v>
          </cell>
          <cell r="J82">
            <v>1976</v>
          </cell>
          <cell r="K82" t="str">
            <v>BBICT</v>
          </cell>
          <cell r="L82">
            <v>0</v>
          </cell>
          <cell r="M82">
            <v>60</v>
          </cell>
          <cell r="N82">
            <v>0</v>
          </cell>
          <cell r="O82" t="str">
            <v>2 Devanados</v>
          </cell>
          <cell r="P82" t="str">
            <v>L-30108</v>
          </cell>
          <cell r="Q82">
            <v>0</v>
          </cell>
          <cell r="R82" t="str">
            <v>No-Termoestabilizado</v>
          </cell>
          <cell r="S82" t="str">
            <v>LUZ DEL SUR</v>
          </cell>
          <cell r="T82">
            <v>37800</v>
          </cell>
          <cell r="U82">
            <v>25</v>
          </cell>
          <cell r="V82">
            <v>25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 t="str">
            <v>60/10</v>
          </cell>
          <cell r="AB82">
            <v>26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9.6999999999999993</v>
          </cell>
          <cell r="AI82" t="str">
            <v>TD2MF</v>
          </cell>
          <cell r="AJ82" t="str">
            <v>No corrosivo 2e</v>
          </cell>
        </row>
        <row r="83">
          <cell r="B83">
            <v>60003469</v>
          </cell>
          <cell r="C83" t="str">
            <v>SET</v>
          </cell>
          <cell r="D83" t="str">
            <v>LURIN</v>
          </cell>
          <cell r="E83" t="str">
            <v>TRANSFORMADOR</v>
          </cell>
          <cell r="F83">
            <v>1</v>
          </cell>
          <cell r="G83" t="str">
            <v>60 KV</v>
          </cell>
          <cell r="H83" t="str">
            <v>NYNAS ORION 1</v>
          </cell>
          <cell r="I83">
            <v>13820</v>
          </cell>
          <cell r="J83">
            <v>2007</v>
          </cell>
          <cell r="K83" t="str">
            <v>ABB</v>
          </cell>
          <cell r="L83">
            <v>0</v>
          </cell>
          <cell r="M83">
            <v>60</v>
          </cell>
          <cell r="N83" t="str">
            <v>IEC 60076</v>
          </cell>
          <cell r="O83" t="str">
            <v>3 Devanados</v>
          </cell>
          <cell r="P83" t="str">
            <v>760046-01</v>
          </cell>
          <cell r="Q83">
            <v>0</v>
          </cell>
          <cell r="R83" t="str">
            <v>Termoestabilizado</v>
          </cell>
          <cell r="S83" t="str">
            <v>LUZ DEL SUR</v>
          </cell>
          <cell r="T83">
            <v>60000</v>
          </cell>
          <cell r="U83">
            <v>0</v>
          </cell>
          <cell r="V83">
            <v>40</v>
          </cell>
          <cell r="W83">
            <v>40</v>
          </cell>
          <cell r="X83">
            <v>40</v>
          </cell>
          <cell r="Y83">
            <v>122200</v>
          </cell>
          <cell r="Z83">
            <v>0</v>
          </cell>
          <cell r="AA83" t="str">
            <v>60/22,9/10</v>
          </cell>
          <cell r="AB83">
            <v>27</v>
          </cell>
          <cell r="AC83">
            <v>0</v>
          </cell>
          <cell r="AD83">
            <v>30</v>
          </cell>
          <cell r="AE83">
            <v>0</v>
          </cell>
          <cell r="AF83">
            <v>0</v>
          </cell>
          <cell r="AG83">
            <v>0</v>
          </cell>
          <cell r="AH83">
            <v>10.8</v>
          </cell>
          <cell r="AI83" t="str">
            <v>TD3LF</v>
          </cell>
          <cell r="AJ83" t="str">
            <v>No corrosivo 1b</v>
          </cell>
        </row>
        <row r="84">
          <cell r="B84">
            <v>500055</v>
          </cell>
          <cell r="C84" t="str">
            <v>SET</v>
          </cell>
          <cell r="D84" t="str">
            <v>MANCHAY</v>
          </cell>
          <cell r="E84" t="str">
            <v>TRANSFORMADOR</v>
          </cell>
          <cell r="F84">
            <v>1</v>
          </cell>
          <cell r="G84" t="str">
            <v>60 KV</v>
          </cell>
          <cell r="H84">
            <v>0</v>
          </cell>
          <cell r="I84">
            <v>11860</v>
          </cell>
          <cell r="J84">
            <v>1977</v>
          </cell>
          <cell r="K84" t="str">
            <v>BBICT</v>
          </cell>
          <cell r="L84">
            <v>0</v>
          </cell>
          <cell r="M84">
            <v>60</v>
          </cell>
          <cell r="N84">
            <v>0</v>
          </cell>
          <cell r="O84" t="str">
            <v>2 Devanados</v>
          </cell>
          <cell r="P84" t="str">
            <v>L-30155</v>
          </cell>
          <cell r="Q84">
            <v>0</v>
          </cell>
          <cell r="R84" t="str">
            <v>No-Termoestabilizado</v>
          </cell>
          <cell r="S84" t="str">
            <v>LUZ DEL SUR</v>
          </cell>
          <cell r="T84">
            <v>38500</v>
          </cell>
          <cell r="U84">
            <v>25</v>
          </cell>
          <cell r="V84">
            <v>25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 t="str">
            <v>60/10</v>
          </cell>
          <cell r="AB84">
            <v>26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9.6999999999999993</v>
          </cell>
          <cell r="AI84" t="str">
            <v>TD2MF</v>
          </cell>
          <cell r="AJ84" t="str">
            <v>No corrosivo 2e</v>
          </cell>
        </row>
        <row r="85">
          <cell r="B85">
            <v>60000204</v>
          </cell>
          <cell r="C85" t="str">
            <v>SET</v>
          </cell>
          <cell r="D85" t="str">
            <v>MANCHAY</v>
          </cell>
          <cell r="E85" t="str">
            <v>TRANSFORMADOR</v>
          </cell>
          <cell r="F85">
            <v>2</v>
          </cell>
          <cell r="G85" t="str">
            <v>60 KV</v>
          </cell>
          <cell r="H85" t="str">
            <v>SHELL DIALA D</v>
          </cell>
          <cell r="I85">
            <v>10349</v>
          </cell>
          <cell r="J85">
            <v>1998</v>
          </cell>
          <cell r="K85" t="str">
            <v>DELCROSA</v>
          </cell>
          <cell r="L85" t="str">
            <v>75 / 125 / 325</v>
          </cell>
          <cell r="M85">
            <v>60</v>
          </cell>
          <cell r="N85" t="str">
            <v>IEC 60076</v>
          </cell>
          <cell r="O85" t="str">
            <v>3 Devanados</v>
          </cell>
          <cell r="P85" t="str">
            <v>161642 T</v>
          </cell>
          <cell r="Q85">
            <v>0</v>
          </cell>
          <cell r="R85" t="str">
            <v>No-Termoestabilizado</v>
          </cell>
          <cell r="S85" t="str">
            <v>LUZ DEL SUR</v>
          </cell>
          <cell r="T85">
            <v>41700</v>
          </cell>
          <cell r="U85" t="str">
            <v>25/25/25</v>
          </cell>
          <cell r="V85">
            <v>25</v>
          </cell>
          <cell r="W85">
            <v>25</v>
          </cell>
          <cell r="X85">
            <v>25</v>
          </cell>
          <cell r="Y85">
            <v>0</v>
          </cell>
          <cell r="Z85">
            <v>0</v>
          </cell>
          <cell r="AA85" t="str">
            <v>60/22,9/10</v>
          </cell>
          <cell r="AB85">
            <v>27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9.75</v>
          </cell>
          <cell r="AI85" t="str">
            <v>TO-CH</v>
          </cell>
          <cell r="AJ85" t="str">
            <v>No corrosivo 3b</v>
          </cell>
        </row>
        <row r="86">
          <cell r="B86">
            <v>500057</v>
          </cell>
          <cell r="C86" t="str">
            <v>SET</v>
          </cell>
          <cell r="D86" t="str">
            <v>MONTERRICO</v>
          </cell>
          <cell r="E86" t="str">
            <v>TRANSFORMADOR</v>
          </cell>
          <cell r="F86">
            <v>2</v>
          </cell>
          <cell r="G86" t="str">
            <v>60 KV</v>
          </cell>
          <cell r="H86">
            <v>0</v>
          </cell>
          <cell r="I86">
            <v>11930</v>
          </cell>
          <cell r="J86">
            <v>1977</v>
          </cell>
          <cell r="K86" t="str">
            <v>BBICT</v>
          </cell>
          <cell r="L86">
            <v>0</v>
          </cell>
          <cell r="M86">
            <v>60</v>
          </cell>
          <cell r="N86">
            <v>0</v>
          </cell>
          <cell r="O86" t="str">
            <v>2 Devanados</v>
          </cell>
          <cell r="P86" t="str">
            <v>L-30158</v>
          </cell>
          <cell r="Q86">
            <v>0</v>
          </cell>
          <cell r="R86" t="str">
            <v>No-Termoestabilizado</v>
          </cell>
          <cell r="S86" t="str">
            <v>LUZ DEL SUR</v>
          </cell>
          <cell r="T86">
            <v>38500</v>
          </cell>
          <cell r="U86">
            <v>25</v>
          </cell>
          <cell r="V86">
            <v>25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 t="str">
            <v>60/10</v>
          </cell>
          <cell r="AB86">
            <v>26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9.6999999999999993</v>
          </cell>
          <cell r="AI86" t="str">
            <v>TD2 MF</v>
          </cell>
          <cell r="AJ86" t="str">
            <v>No corrosivo 2a</v>
          </cell>
        </row>
        <row r="87">
          <cell r="B87">
            <v>60003638</v>
          </cell>
          <cell r="C87" t="str">
            <v>SET</v>
          </cell>
          <cell r="D87" t="str">
            <v>ÑAÑA</v>
          </cell>
          <cell r="E87" t="str">
            <v>TRANSFORMADOR</v>
          </cell>
          <cell r="F87">
            <v>1</v>
          </cell>
          <cell r="G87" t="str">
            <v>60 KV</v>
          </cell>
          <cell r="H87" t="str">
            <v>NYNAS ORION 1</v>
          </cell>
          <cell r="I87">
            <v>13898</v>
          </cell>
          <cell r="J87">
            <v>2008</v>
          </cell>
          <cell r="K87" t="str">
            <v>ABB</v>
          </cell>
          <cell r="L87">
            <v>0</v>
          </cell>
          <cell r="M87">
            <v>60</v>
          </cell>
          <cell r="N87" t="str">
            <v>IEC 60076</v>
          </cell>
          <cell r="O87" t="str">
            <v>3 Devanados</v>
          </cell>
          <cell r="P87" t="str">
            <v>770023-01</v>
          </cell>
          <cell r="Q87">
            <v>0</v>
          </cell>
          <cell r="R87" t="str">
            <v>Termoestabilizado</v>
          </cell>
          <cell r="S87" t="str">
            <v>LUZ DEL SUR</v>
          </cell>
          <cell r="T87">
            <v>60000</v>
          </cell>
          <cell r="U87">
            <v>0</v>
          </cell>
          <cell r="V87">
            <v>40</v>
          </cell>
          <cell r="W87">
            <v>40</v>
          </cell>
          <cell r="X87">
            <v>40</v>
          </cell>
          <cell r="Y87">
            <v>127000</v>
          </cell>
          <cell r="Z87">
            <v>0</v>
          </cell>
          <cell r="AA87" t="str">
            <v>58/22,9/10</v>
          </cell>
          <cell r="AB87">
            <v>27</v>
          </cell>
          <cell r="AC87">
            <v>0</v>
          </cell>
          <cell r="AD87">
            <v>30</v>
          </cell>
          <cell r="AE87">
            <v>0</v>
          </cell>
          <cell r="AF87">
            <v>0</v>
          </cell>
          <cell r="AG87">
            <v>0</v>
          </cell>
          <cell r="AH87">
            <v>10.8</v>
          </cell>
          <cell r="AI87" t="str">
            <v>TD3LF</v>
          </cell>
          <cell r="AJ87" t="str">
            <v>No corrosivo 1a</v>
          </cell>
        </row>
        <row r="88">
          <cell r="B88">
            <v>500043</v>
          </cell>
          <cell r="C88" t="str">
            <v>SET</v>
          </cell>
          <cell r="D88" t="str">
            <v>PACHACAMAC</v>
          </cell>
          <cell r="E88" t="str">
            <v>TRANSFORMADOR</v>
          </cell>
          <cell r="F88">
            <v>1</v>
          </cell>
          <cell r="G88" t="str">
            <v>60 KV</v>
          </cell>
          <cell r="H88">
            <v>0</v>
          </cell>
          <cell r="I88">
            <v>13372</v>
          </cell>
          <cell r="J88">
            <v>1968</v>
          </cell>
          <cell r="K88" t="str">
            <v>BBC-BADEN</v>
          </cell>
          <cell r="L88">
            <v>0</v>
          </cell>
          <cell r="M88">
            <v>60</v>
          </cell>
          <cell r="N88">
            <v>0</v>
          </cell>
          <cell r="O88" t="str">
            <v>2 Devanados</v>
          </cell>
          <cell r="P88" t="str">
            <v>B-615153</v>
          </cell>
          <cell r="Q88">
            <v>0</v>
          </cell>
          <cell r="R88" t="str">
            <v>No-Termoestabilizado</v>
          </cell>
          <cell r="S88" t="str">
            <v>LUZ DEL SUR</v>
          </cell>
          <cell r="T88">
            <v>0</v>
          </cell>
          <cell r="U88">
            <v>25</v>
          </cell>
          <cell r="V88">
            <v>25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 t="str">
            <v>60/10</v>
          </cell>
          <cell r="AB88">
            <v>24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9.1999999999999993</v>
          </cell>
          <cell r="AI88" t="str">
            <v>TRFKadh</v>
          </cell>
          <cell r="AJ88" t="str">
            <v>No corrosivo 3b</v>
          </cell>
        </row>
        <row r="89">
          <cell r="B89">
            <v>500056</v>
          </cell>
          <cell r="C89" t="str">
            <v>SET</v>
          </cell>
          <cell r="D89" t="str">
            <v>PACHACAMAC</v>
          </cell>
          <cell r="E89" t="str">
            <v>TRANSFORMADOR</v>
          </cell>
          <cell r="F89">
            <v>2</v>
          </cell>
          <cell r="G89" t="str">
            <v>60 KV</v>
          </cell>
          <cell r="H89" t="str">
            <v>SHELL DIALA D</v>
          </cell>
          <cell r="I89">
            <v>11930</v>
          </cell>
          <cell r="J89">
            <v>1977</v>
          </cell>
          <cell r="K89" t="str">
            <v>BBICT</v>
          </cell>
          <cell r="L89">
            <v>0</v>
          </cell>
          <cell r="M89">
            <v>60</v>
          </cell>
          <cell r="N89">
            <v>0</v>
          </cell>
          <cell r="O89" t="str">
            <v>2 Devanados</v>
          </cell>
          <cell r="P89" t="str">
            <v>L-30157</v>
          </cell>
          <cell r="Q89">
            <v>0</v>
          </cell>
          <cell r="R89" t="str">
            <v>No-Termoestabilizado</v>
          </cell>
          <cell r="S89" t="str">
            <v>LUZ DEL SUR</v>
          </cell>
          <cell r="T89">
            <v>38500</v>
          </cell>
          <cell r="U89">
            <v>25</v>
          </cell>
          <cell r="V89">
            <v>25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 t="str">
            <v>60/10</v>
          </cell>
          <cell r="AB89">
            <v>26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9.9</v>
          </cell>
          <cell r="AI89" t="str">
            <v>TD2MF</v>
          </cell>
          <cell r="AJ89" t="str">
            <v>-</v>
          </cell>
        </row>
        <row r="90">
          <cell r="B90">
            <v>500016</v>
          </cell>
          <cell r="C90" t="str">
            <v>SET</v>
          </cell>
          <cell r="D90" t="str">
            <v>PACHACAMAC</v>
          </cell>
          <cell r="E90" t="str">
            <v>TRANSFORMADOR</v>
          </cell>
          <cell r="F90" t="str">
            <v>RESERVA</v>
          </cell>
          <cell r="G90" t="str">
            <v>60 KV</v>
          </cell>
          <cell r="H90">
            <v>0</v>
          </cell>
          <cell r="I90">
            <v>14535</v>
          </cell>
          <cell r="J90">
            <v>1957</v>
          </cell>
          <cell r="K90" t="str">
            <v>BBC-BADEN</v>
          </cell>
          <cell r="L90">
            <v>0</v>
          </cell>
          <cell r="M90">
            <v>60</v>
          </cell>
          <cell r="N90">
            <v>0</v>
          </cell>
          <cell r="O90" t="str">
            <v>2 Devanados</v>
          </cell>
          <cell r="P90" t="str">
            <v>B-126590</v>
          </cell>
          <cell r="Q90">
            <v>0</v>
          </cell>
          <cell r="R90" t="str">
            <v>No-Termoestabilizado</v>
          </cell>
          <cell r="S90" t="str">
            <v>LUZ DEL SUR</v>
          </cell>
          <cell r="T90">
            <v>0</v>
          </cell>
          <cell r="U90">
            <v>17.2</v>
          </cell>
          <cell r="V90">
            <v>17.2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 t="str">
            <v>60/10</v>
          </cell>
          <cell r="AB90">
            <v>24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9.1999999999999993</v>
          </cell>
          <cell r="AI90" t="str">
            <v>TRKw</v>
          </cell>
          <cell r="AJ90" t="str">
            <v>-</v>
          </cell>
        </row>
        <row r="91">
          <cell r="B91">
            <v>60002765</v>
          </cell>
          <cell r="C91" t="str">
            <v>SET</v>
          </cell>
          <cell r="D91" t="str">
            <v>PUENTE</v>
          </cell>
          <cell r="E91" t="str">
            <v>TRANSFORMADOR</v>
          </cell>
          <cell r="F91">
            <v>2</v>
          </cell>
          <cell r="G91" t="str">
            <v>60 KV</v>
          </cell>
          <cell r="H91" t="str">
            <v>SHELL DIALA D</v>
          </cell>
          <cell r="I91">
            <v>13820</v>
          </cell>
          <cell r="J91">
            <v>2004</v>
          </cell>
          <cell r="K91" t="str">
            <v>ABB</v>
          </cell>
          <cell r="L91">
            <v>0</v>
          </cell>
          <cell r="M91">
            <v>60</v>
          </cell>
          <cell r="N91" t="str">
            <v>IEC 60076</v>
          </cell>
          <cell r="O91" t="str">
            <v>3 Devanados</v>
          </cell>
          <cell r="P91" t="str">
            <v>230531-01</v>
          </cell>
          <cell r="Q91">
            <v>0</v>
          </cell>
          <cell r="R91" t="str">
            <v>Termoestabilizado</v>
          </cell>
          <cell r="S91" t="str">
            <v>LUZ DEL SUR</v>
          </cell>
          <cell r="T91">
            <v>60000</v>
          </cell>
          <cell r="U91" t="str">
            <v>40/40/40</v>
          </cell>
          <cell r="V91">
            <v>40</v>
          </cell>
          <cell r="W91">
            <v>40</v>
          </cell>
          <cell r="X91">
            <v>40</v>
          </cell>
          <cell r="Y91">
            <v>0</v>
          </cell>
          <cell r="Z91">
            <v>0</v>
          </cell>
          <cell r="AA91" t="str">
            <v>60/22,9/10</v>
          </cell>
          <cell r="AB91">
            <v>27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10.9</v>
          </cell>
          <cell r="AI91" t="str">
            <v>TD3LF</v>
          </cell>
          <cell r="AJ91" t="str">
            <v>-</v>
          </cell>
        </row>
        <row r="92">
          <cell r="B92">
            <v>60004381</v>
          </cell>
          <cell r="C92" t="str">
            <v>SET</v>
          </cell>
          <cell r="D92" t="str">
            <v>PUENTE</v>
          </cell>
          <cell r="E92" t="str">
            <v>TRANSFORMADOR</v>
          </cell>
          <cell r="F92">
            <v>3</v>
          </cell>
          <cell r="G92" t="str">
            <v>60 KV</v>
          </cell>
          <cell r="H92">
            <v>0</v>
          </cell>
          <cell r="I92">
            <v>13390</v>
          </cell>
          <cell r="J92">
            <v>2011</v>
          </cell>
          <cell r="K92" t="str">
            <v>SIEMENS</v>
          </cell>
          <cell r="L92">
            <v>0</v>
          </cell>
          <cell r="M92">
            <v>60</v>
          </cell>
          <cell r="N92" t="str">
            <v>IEC 60076</v>
          </cell>
          <cell r="O92" t="str">
            <v>2 Devanados</v>
          </cell>
          <cell r="P92">
            <v>338118</v>
          </cell>
          <cell r="Q92">
            <v>0</v>
          </cell>
          <cell r="R92">
            <v>0</v>
          </cell>
          <cell r="S92" t="str">
            <v>LUZ DEL SUR</v>
          </cell>
          <cell r="T92">
            <v>48105</v>
          </cell>
          <cell r="U92">
            <v>50</v>
          </cell>
          <cell r="V92">
            <v>50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 t="str">
            <v>58+-13x0.565/10</v>
          </cell>
          <cell r="AB92">
            <v>27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 t="str">
            <v>cKLTM 1537-10 s / 69</v>
          </cell>
          <cell r="AJ92" t="str">
            <v>No corrosivo 1a</v>
          </cell>
        </row>
        <row r="93">
          <cell r="B93">
            <v>60005530</v>
          </cell>
          <cell r="C93" t="str">
            <v>SET</v>
          </cell>
          <cell r="D93" t="str">
            <v>SALAMANCA</v>
          </cell>
          <cell r="E93" t="str">
            <v>TRANSFORMADOR</v>
          </cell>
          <cell r="F93">
            <v>1</v>
          </cell>
          <cell r="G93" t="str">
            <v>60 KV</v>
          </cell>
          <cell r="H93" t="str">
            <v>IZAR II</v>
          </cell>
          <cell r="I93">
            <v>13772</v>
          </cell>
          <cell r="J93">
            <v>2013</v>
          </cell>
          <cell r="K93" t="str">
            <v>SIEMENS</v>
          </cell>
          <cell r="L93">
            <v>0</v>
          </cell>
          <cell r="M93">
            <v>60</v>
          </cell>
          <cell r="N93" t="str">
            <v>IEC 60076</v>
          </cell>
          <cell r="O93" t="str">
            <v>2 Devanados</v>
          </cell>
          <cell r="P93">
            <v>364077</v>
          </cell>
          <cell r="Q93">
            <v>0</v>
          </cell>
          <cell r="R93" t="str">
            <v>Termoestabilizado</v>
          </cell>
          <cell r="S93" t="str">
            <v>LUZ DEL SUR</v>
          </cell>
          <cell r="T93">
            <v>49500</v>
          </cell>
          <cell r="U93">
            <v>0</v>
          </cell>
          <cell r="V93">
            <v>50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 t="str">
            <v>58+-13x0.565/10</v>
          </cell>
          <cell r="AB93">
            <v>27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1213</v>
          </cell>
          <cell r="AI93" t="str">
            <v>cKLTM 1537-10 2s/69</v>
          </cell>
          <cell r="AJ93" t="str">
            <v>No corrosivo 1a</v>
          </cell>
        </row>
        <row r="94">
          <cell r="B94">
            <v>60000203</v>
          </cell>
          <cell r="C94" t="str">
            <v>SET</v>
          </cell>
          <cell r="D94" t="str">
            <v>SALAMANCA</v>
          </cell>
          <cell r="E94" t="str">
            <v>TRANSFORMADOR</v>
          </cell>
          <cell r="F94">
            <v>2</v>
          </cell>
          <cell r="G94" t="str">
            <v>60 KV</v>
          </cell>
          <cell r="H94" t="str">
            <v>SHELL DIALA D</v>
          </cell>
          <cell r="I94">
            <v>14186</v>
          </cell>
          <cell r="J94">
            <v>1998</v>
          </cell>
          <cell r="K94" t="str">
            <v>ABB</v>
          </cell>
          <cell r="L94">
            <v>0</v>
          </cell>
          <cell r="M94">
            <v>60</v>
          </cell>
          <cell r="N94" t="str">
            <v>IEC 60076</v>
          </cell>
          <cell r="O94" t="str">
            <v>2 Devanados</v>
          </cell>
          <cell r="P94" t="str">
            <v>LP-000584</v>
          </cell>
          <cell r="Q94">
            <v>0</v>
          </cell>
          <cell r="R94" t="str">
            <v>Termoestabilizado</v>
          </cell>
          <cell r="S94" t="str">
            <v>LUZ DEL SUR</v>
          </cell>
          <cell r="T94">
            <v>50000</v>
          </cell>
          <cell r="U94">
            <v>40</v>
          </cell>
          <cell r="V94">
            <v>40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 t="str">
            <v>60/10</v>
          </cell>
          <cell r="AB94">
            <v>27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11.5</v>
          </cell>
          <cell r="AI94" t="str">
            <v>TD2LF</v>
          </cell>
          <cell r="AJ94" t="str">
            <v>No corrosivo 3b</v>
          </cell>
        </row>
        <row r="95">
          <cell r="B95">
            <v>500066</v>
          </cell>
          <cell r="C95" t="str">
            <v>SET</v>
          </cell>
          <cell r="D95" t="str">
            <v>SAN BARTOLO</v>
          </cell>
          <cell r="E95" t="str">
            <v>TRANSFORMADOR</v>
          </cell>
          <cell r="F95">
            <v>1</v>
          </cell>
          <cell r="G95" t="str">
            <v>60 KV</v>
          </cell>
          <cell r="H95" t="str">
            <v>SHELL DIALA D</v>
          </cell>
          <cell r="I95">
            <v>13343</v>
          </cell>
          <cell r="J95">
            <v>1982</v>
          </cell>
          <cell r="K95" t="str">
            <v>BBICT</v>
          </cell>
          <cell r="L95">
            <v>0</v>
          </cell>
          <cell r="M95">
            <v>60</v>
          </cell>
          <cell r="N95">
            <v>0</v>
          </cell>
          <cell r="O95" t="str">
            <v>2 Devanados</v>
          </cell>
          <cell r="P95" t="str">
            <v>L-30306</v>
          </cell>
          <cell r="Q95">
            <v>0</v>
          </cell>
          <cell r="R95" t="str">
            <v>No-Termoestabilizado</v>
          </cell>
          <cell r="S95" t="str">
            <v>LUZ DEL SUR</v>
          </cell>
          <cell r="T95">
            <v>34200</v>
          </cell>
          <cell r="U95">
            <v>17.2</v>
          </cell>
          <cell r="V95">
            <v>17.2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 t="str">
            <v>60/10</v>
          </cell>
          <cell r="AB95">
            <v>27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9.4</v>
          </cell>
          <cell r="AI95" t="str">
            <v>TD2UF</v>
          </cell>
          <cell r="AJ95" t="str">
            <v>No corrosivo 2a</v>
          </cell>
        </row>
        <row r="96">
          <cell r="B96">
            <v>60003004</v>
          </cell>
          <cell r="C96" t="str">
            <v>SET</v>
          </cell>
          <cell r="D96" t="str">
            <v>SAN BARTOLO</v>
          </cell>
          <cell r="E96" t="str">
            <v>TRANSFORMADOR</v>
          </cell>
          <cell r="F96">
            <v>2</v>
          </cell>
          <cell r="G96" t="str">
            <v>60 KV</v>
          </cell>
          <cell r="H96" t="str">
            <v>SHELL DIALA D</v>
          </cell>
          <cell r="I96">
            <v>10900</v>
          </cell>
          <cell r="J96">
            <v>2005</v>
          </cell>
          <cell r="K96" t="str">
            <v>ABB</v>
          </cell>
          <cell r="L96">
            <v>0</v>
          </cell>
          <cell r="M96">
            <v>60</v>
          </cell>
          <cell r="N96" t="str">
            <v>IEC 60076</v>
          </cell>
          <cell r="O96" t="str">
            <v>3 Devanados</v>
          </cell>
          <cell r="P96" t="str">
            <v>750019-01</v>
          </cell>
          <cell r="Q96">
            <v>0</v>
          </cell>
          <cell r="R96" t="str">
            <v>Termoestabilizado</v>
          </cell>
          <cell r="S96" t="str">
            <v>LUZ DEL SUR</v>
          </cell>
          <cell r="T96">
            <v>44900</v>
          </cell>
          <cell r="U96" t="str">
            <v>25/25/25</v>
          </cell>
          <cell r="V96">
            <v>25</v>
          </cell>
          <cell r="W96">
            <v>25</v>
          </cell>
          <cell r="X96">
            <v>25</v>
          </cell>
          <cell r="Y96">
            <v>0</v>
          </cell>
          <cell r="Z96">
            <v>0</v>
          </cell>
          <cell r="AA96" t="str">
            <v>60/22,9/10</v>
          </cell>
          <cell r="AB96">
            <v>27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9.8000000000000007</v>
          </cell>
          <cell r="AI96" t="str">
            <v>TD3LF</v>
          </cell>
          <cell r="AJ96" t="str">
            <v>No corrosivo 2a</v>
          </cell>
        </row>
        <row r="97">
          <cell r="B97">
            <v>60005325</v>
          </cell>
          <cell r="C97" t="str">
            <v>SET</v>
          </cell>
          <cell r="D97" t="str">
            <v>SAN ISIDRO</v>
          </cell>
          <cell r="E97" t="str">
            <v>TRANSFORMADOR</v>
          </cell>
          <cell r="F97">
            <v>1</v>
          </cell>
          <cell r="G97" t="str">
            <v>60 KV</v>
          </cell>
          <cell r="H97" t="str">
            <v>IZAR II</v>
          </cell>
          <cell r="I97">
            <v>13772</v>
          </cell>
          <cell r="J97">
            <v>2012</v>
          </cell>
          <cell r="K97" t="str">
            <v>SIEMENS</v>
          </cell>
          <cell r="L97">
            <v>0</v>
          </cell>
          <cell r="M97">
            <v>60</v>
          </cell>
          <cell r="N97" t="str">
            <v>IEC 60076</v>
          </cell>
          <cell r="O97" t="str">
            <v>2 Devanados</v>
          </cell>
          <cell r="P97">
            <v>359110</v>
          </cell>
          <cell r="Q97">
            <v>0</v>
          </cell>
          <cell r="R97" t="str">
            <v>Termoestabilizado</v>
          </cell>
          <cell r="S97" t="str">
            <v>LUZ DEL SUR</v>
          </cell>
          <cell r="T97">
            <v>49500</v>
          </cell>
          <cell r="U97">
            <v>0</v>
          </cell>
          <cell r="V97">
            <v>50</v>
          </cell>
          <cell r="W97">
            <v>0</v>
          </cell>
          <cell r="X97">
            <v>0</v>
          </cell>
          <cell r="Y97">
            <v>195.7</v>
          </cell>
          <cell r="Z97">
            <v>0</v>
          </cell>
          <cell r="AA97" t="str">
            <v>58+-13x0.565/10</v>
          </cell>
          <cell r="AB97">
            <v>27</v>
          </cell>
          <cell r="AC97">
            <v>0</v>
          </cell>
          <cell r="AD97">
            <v>40</v>
          </cell>
          <cell r="AE97">
            <v>0</v>
          </cell>
          <cell r="AF97">
            <v>0</v>
          </cell>
          <cell r="AG97">
            <v>0</v>
          </cell>
          <cell r="AH97">
            <v>1218</v>
          </cell>
          <cell r="AI97" t="str">
            <v>cKLTM 1537-10 2s/69</v>
          </cell>
          <cell r="AJ97" t="str">
            <v>No corrosivo 1b</v>
          </cell>
        </row>
        <row r="98">
          <cell r="B98">
            <v>60001997</v>
          </cell>
          <cell r="C98" t="str">
            <v>SET</v>
          </cell>
          <cell r="D98" t="str">
            <v>SAN ISIDRO</v>
          </cell>
          <cell r="E98" t="str">
            <v>TRANSFORMADOR</v>
          </cell>
          <cell r="F98">
            <v>2</v>
          </cell>
          <cell r="G98" t="str">
            <v>60 KV</v>
          </cell>
          <cell r="H98" t="str">
            <v>SHELL DIALA D</v>
          </cell>
          <cell r="I98">
            <v>10349</v>
          </cell>
          <cell r="J98">
            <v>2002</v>
          </cell>
          <cell r="K98" t="str">
            <v>DELCROSA</v>
          </cell>
          <cell r="L98" t="str">
            <v>75 / 125 / 325</v>
          </cell>
          <cell r="M98">
            <v>60</v>
          </cell>
          <cell r="N98" t="str">
            <v>IEC 60076</v>
          </cell>
          <cell r="O98" t="str">
            <v>3 Devanados</v>
          </cell>
          <cell r="P98" t="str">
            <v>162031 T1</v>
          </cell>
          <cell r="Q98">
            <v>0</v>
          </cell>
          <cell r="R98" t="str">
            <v>Termoestabilizado</v>
          </cell>
          <cell r="S98" t="str">
            <v>LUZ DEL SUR</v>
          </cell>
          <cell r="T98">
            <v>41700</v>
          </cell>
          <cell r="U98" t="str">
            <v>25/25/25</v>
          </cell>
          <cell r="V98">
            <v>25</v>
          </cell>
          <cell r="W98">
            <v>25</v>
          </cell>
          <cell r="X98">
            <v>25</v>
          </cell>
          <cell r="Y98">
            <v>0</v>
          </cell>
          <cell r="Z98">
            <v>0</v>
          </cell>
          <cell r="AA98" t="str">
            <v>60/22,9/10</v>
          </cell>
          <cell r="AB98">
            <v>27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9.9</v>
          </cell>
          <cell r="AI98" t="str">
            <v>TO-CH</v>
          </cell>
          <cell r="AJ98" t="str">
            <v>Corrosivo 4b</v>
          </cell>
        </row>
        <row r="99">
          <cell r="B99">
            <v>60003386</v>
          </cell>
          <cell r="C99" t="str">
            <v>SET</v>
          </cell>
          <cell r="D99" t="str">
            <v>SAN ISIDRO</v>
          </cell>
          <cell r="E99" t="str">
            <v>TRANSFORMADOR</v>
          </cell>
          <cell r="F99" t="str">
            <v>3 (60/22.9/10)</v>
          </cell>
          <cell r="G99" t="str">
            <v>60 KV</v>
          </cell>
          <cell r="H99" t="str">
            <v>NYNAS ORION 1</v>
          </cell>
          <cell r="I99">
            <v>13820</v>
          </cell>
          <cell r="J99">
            <v>2007</v>
          </cell>
          <cell r="K99" t="str">
            <v>ABB</v>
          </cell>
          <cell r="L99">
            <v>0</v>
          </cell>
          <cell r="M99">
            <v>60</v>
          </cell>
          <cell r="N99" t="str">
            <v>IEC 60076</v>
          </cell>
          <cell r="O99" t="str">
            <v>3 Devanados</v>
          </cell>
          <cell r="P99" t="str">
            <v>760045-01</v>
          </cell>
          <cell r="Q99">
            <v>0</v>
          </cell>
          <cell r="R99" t="str">
            <v>Termoestabilizado</v>
          </cell>
          <cell r="S99" t="str">
            <v>LUZ DEL SUR</v>
          </cell>
          <cell r="T99">
            <v>60000</v>
          </cell>
          <cell r="U99" t="str">
            <v>40/40/40</v>
          </cell>
          <cell r="V99">
            <v>40</v>
          </cell>
          <cell r="W99">
            <v>40</v>
          </cell>
          <cell r="X99">
            <v>40</v>
          </cell>
          <cell r="Y99">
            <v>138700</v>
          </cell>
          <cell r="Z99">
            <v>0</v>
          </cell>
          <cell r="AA99" t="str">
            <v>60/22,9/10</v>
          </cell>
          <cell r="AB99">
            <v>27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10.8</v>
          </cell>
          <cell r="AI99" t="str">
            <v>TD3LF</v>
          </cell>
          <cell r="AJ99" t="str">
            <v>No corrosivo 3b</v>
          </cell>
        </row>
        <row r="100">
          <cell r="B100">
            <v>60000273</v>
          </cell>
          <cell r="C100" t="str">
            <v>SET</v>
          </cell>
          <cell r="D100" t="str">
            <v>SAN JUAN</v>
          </cell>
          <cell r="E100" t="str">
            <v>RESERVA</v>
          </cell>
          <cell r="F100">
            <v>1</v>
          </cell>
          <cell r="G100" t="str">
            <v>60 KV</v>
          </cell>
          <cell r="H100" t="str">
            <v>SHELL DIALA D</v>
          </cell>
          <cell r="I100">
            <v>12733</v>
          </cell>
          <cell r="J100">
            <v>1996</v>
          </cell>
          <cell r="K100" t="str">
            <v>ABB</v>
          </cell>
          <cell r="L100">
            <v>0</v>
          </cell>
          <cell r="M100">
            <v>60</v>
          </cell>
          <cell r="N100" t="str">
            <v>IEC 60076</v>
          </cell>
          <cell r="O100" t="str">
            <v>3 Devanados</v>
          </cell>
          <cell r="P100" t="str">
            <v>L-30493</v>
          </cell>
          <cell r="Q100">
            <v>0</v>
          </cell>
          <cell r="R100" t="str">
            <v>No-Termoestabilizado</v>
          </cell>
          <cell r="S100" t="str">
            <v>LUZ DEL SUR</v>
          </cell>
          <cell r="T100">
            <v>44200</v>
          </cell>
          <cell r="U100" t="str">
            <v>25/25/10</v>
          </cell>
          <cell r="V100">
            <v>25</v>
          </cell>
          <cell r="W100">
            <v>25</v>
          </cell>
          <cell r="X100">
            <v>10</v>
          </cell>
          <cell r="Y100">
            <v>0</v>
          </cell>
          <cell r="Z100">
            <v>0</v>
          </cell>
          <cell r="AA100" t="str">
            <v>60/22,9/10</v>
          </cell>
          <cell r="AB100">
            <v>27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13.1</v>
          </cell>
          <cell r="AI100" t="str">
            <v>TD3LF</v>
          </cell>
          <cell r="AJ100" t="str">
            <v>No corrosivo 2e</v>
          </cell>
        </row>
        <row r="101">
          <cell r="B101">
            <v>60005455</v>
          </cell>
          <cell r="C101" t="str">
            <v>SET</v>
          </cell>
          <cell r="D101" t="str">
            <v>SAN JUAN</v>
          </cell>
          <cell r="E101" t="str">
            <v>TRANSFORMADOR</v>
          </cell>
          <cell r="F101">
            <v>1</v>
          </cell>
          <cell r="G101" t="str">
            <v>60 KV</v>
          </cell>
          <cell r="H101" t="str">
            <v>IZAR II</v>
          </cell>
          <cell r="I101">
            <v>13772</v>
          </cell>
          <cell r="J101">
            <v>2013</v>
          </cell>
          <cell r="K101" t="str">
            <v>SIEMENS</v>
          </cell>
          <cell r="L101">
            <v>0</v>
          </cell>
          <cell r="M101">
            <v>60</v>
          </cell>
          <cell r="N101" t="str">
            <v>IEC 60076</v>
          </cell>
          <cell r="O101" t="str">
            <v>2 Devanados</v>
          </cell>
          <cell r="P101">
            <v>364076</v>
          </cell>
          <cell r="Q101">
            <v>0</v>
          </cell>
          <cell r="R101" t="str">
            <v>Termoestabilizado</v>
          </cell>
          <cell r="S101" t="str">
            <v>LUZ DEL SUR</v>
          </cell>
          <cell r="T101">
            <v>49500</v>
          </cell>
          <cell r="U101">
            <v>0</v>
          </cell>
          <cell r="V101">
            <v>50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 t="str">
            <v>58+-13x0.565/10</v>
          </cell>
          <cell r="AB101">
            <v>27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1218</v>
          </cell>
          <cell r="AI101" t="str">
            <v>cKLTM 1537-10 2s/69</v>
          </cell>
          <cell r="AJ101" t="str">
            <v>No corrosivo 1a</v>
          </cell>
        </row>
        <row r="102">
          <cell r="B102">
            <v>60000504</v>
          </cell>
          <cell r="C102" t="str">
            <v>SET</v>
          </cell>
          <cell r="D102" t="str">
            <v>SAN MATEO</v>
          </cell>
          <cell r="E102" t="str">
            <v>TRANSFORMADOR</v>
          </cell>
          <cell r="F102" t="str">
            <v>1(60/22.9/10)</v>
          </cell>
          <cell r="G102" t="str">
            <v>60 KV</v>
          </cell>
          <cell r="H102" t="str">
            <v>SHELL DIALA D</v>
          </cell>
          <cell r="I102">
            <v>6279</v>
          </cell>
          <cell r="J102">
            <v>1998</v>
          </cell>
          <cell r="K102" t="str">
            <v>DELCROSA</v>
          </cell>
          <cell r="L102" t="str">
            <v>75 / 125 / 325</v>
          </cell>
          <cell r="M102">
            <v>60</v>
          </cell>
          <cell r="N102" t="str">
            <v>IEC 60076</v>
          </cell>
          <cell r="O102" t="str">
            <v>3 Devanados</v>
          </cell>
          <cell r="P102" t="str">
            <v>161566T</v>
          </cell>
          <cell r="Q102" t="str">
            <v>Tiene los trafos de Corriente (60, 22.9 y 10 kV) incorporados</v>
          </cell>
          <cell r="R102" t="str">
            <v>Termoestabilizado</v>
          </cell>
          <cell r="S102" t="str">
            <v>LUZ DEL SUR</v>
          </cell>
          <cell r="T102">
            <v>23500</v>
          </cell>
          <cell r="U102" t="str">
            <v>10/10/3.3</v>
          </cell>
          <cell r="V102">
            <v>10</v>
          </cell>
          <cell r="W102">
            <v>10</v>
          </cell>
          <cell r="X102">
            <v>3.3</v>
          </cell>
          <cell r="Y102">
            <v>0</v>
          </cell>
          <cell r="Z102">
            <v>0</v>
          </cell>
          <cell r="AA102" t="str">
            <v>60/22,9/10</v>
          </cell>
          <cell r="AB102">
            <v>27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5.0999999999999996</v>
          </cell>
          <cell r="AI102" t="str">
            <v>TO-CH</v>
          </cell>
          <cell r="AJ102" t="str">
            <v>No corrosivo 2e</v>
          </cell>
        </row>
        <row r="103">
          <cell r="B103">
            <v>50500507</v>
          </cell>
          <cell r="C103" t="str">
            <v>SET</v>
          </cell>
          <cell r="D103" t="str">
            <v>SAN VICENTE</v>
          </cell>
          <cell r="E103" t="str">
            <v>TRANSFORMADOR</v>
          </cell>
          <cell r="F103">
            <v>1</v>
          </cell>
          <cell r="G103" t="str">
            <v>60 KV</v>
          </cell>
          <cell r="H103">
            <v>0</v>
          </cell>
          <cell r="I103">
            <v>9477</v>
          </cell>
          <cell r="J103">
            <v>1995</v>
          </cell>
          <cell r="K103" t="str">
            <v>ABB</v>
          </cell>
          <cell r="L103">
            <v>0</v>
          </cell>
          <cell r="M103">
            <v>60</v>
          </cell>
          <cell r="N103">
            <v>0</v>
          </cell>
          <cell r="O103" t="str">
            <v>2 Devanados</v>
          </cell>
          <cell r="P103" t="str">
            <v>L-30442</v>
          </cell>
          <cell r="Q103" t="str">
            <v>SET SAN VICENTE, equipo registrado en el Explorador Edecañete. Proximamente se eliminará del ambiente LDS</v>
          </cell>
          <cell r="R103" t="str">
            <v>No-Termoestabilizado</v>
          </cell>
          <cell r="S103" t="str">
            <v>LUZ DEL SUR</v>
          </cell>
          <cell r="T103">
            <v>34000</v>
          </cell>
          <cell r="U103">
            <v>25</v>
          </cell>
          <cell r="V103">
            <v>25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 t="str">
            <v>60/10</v>
          </cell>
          <cell r="AB103">
            <v>27</v>
          </cell>
          <cell r="AC103">
            <v>0</v>
          </cell>
          <cell r="AD103">
            <v>0</v>
          </cell>
          <cell r="AE103" t="str">
            <v>10 KV</v>
          </cell>
          <cell r="AF103" t="str">
            <v>58 KV</v>
          </cell>
          <cell r="AG103" t="str">
            <v>10.05 KV</v>
          </cell>
          <cell r="AH103">
            <v>97</v>
          </cell>
          <cell r="AI103" t="str">
            <v>TD2LF</v>
          </cell>
          <cell r="AJ103" t="str">
            <v>-</v>
          </cell>
        </row>
        <row r="104">
          <cell r="B104">
            <v>500033</v>
          </cell>
          <cell r="C104" t="str">
            <v>SET</v>
          </cell>
          <cell r="D104" t="str">
            <v>SANTA ANITA</v>
          </cell>
          <cell r="E104" t="str">
            <v>RESERVA</v>
          </cell>
          <cell r="F104">
            <v>0</v>
          </cell>
          <cell r="G104" t="str">
            <v>60 KV</v>
          </cell>
          <cell r="H104">
            <v>0</v>
          </cell>
          <cell r="I104">
            <v>13372</v>
          </cell>
          <cell r="J104">
            <v>1965</v>
          </cell>
          <cell r="K104" t="str">
            <v>BBC-BADEN</v>
          </cell>
          <cell r="L104">
            <v>0</v>
          </cell>
          <cell r="M104">
            <v>60</v>
          </cell>
          <cell r="N104">
            <v>0</v>
          </cell>
          <cell r="O104" t="str">
            <v>2 Devanados</v>
          </cell>
          <cell r="P104" t="str">
            <v>B-611544</v>
          </cell>
          <cell r="Q104">
            <v>0</v>
          </cell>
          <cell r="R104" t="str">
            <v>No-Termoestabilizado</v>
          </cell>
          <cell r="S104" t="str">
            <v>LUZ DEL SUR</v>
          </cell>
          <cell r="T104">
            <v>0</v>
          </cell>
          <cell r="U104">
            <v>25</v>
          </cell>
          <cell r="V104">
            <v>25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 t="str">
            <v>60/10</v>
          </cell>
          <cell r="AB104">
            <v>27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9.3000000000000007</v>
          </cell>
          <cell r="AI104" t="str">
            <v>TRFKadh</v>
          </cell>
          <cell r="AJ104" t="str">
            <v>No corrosivo 3b</v>
          </cell>
        </row>
        <row r="105">
          <cell r="B105">
            <v>500058</v>
          </cell>
          <cell r="C105" t="str">
            <v>SET</v>
          </cell>
          <cell r="D105" t="str">
            <v>SANTA CLARA</v>
          </cell>
          <cell r="E105" t="str">
            <v>DEPOSITO TEMPORAL</v>
          </cell>
          <cell r="F105">
            <v>0</v>
          </cell>
          <cell r="G105" t="str">
            <v>60 KV</v>
          </cell>
          <cell r="H105">
            <v>0</v>
          </cell>
          <cell r="I105">
            <v>11930</v>
          </cell>
          <cell r="J105">
            <v>1980</v>
          </cell>
          <cell r="K105" t="str">
            <v>BBICT</v>
          </cell>
          <cell r="L105">
            <v>0</v>
          </cell>
          <cell r="M105">
            <v>60</v>
          </cell>
          <cell r="N105" t="str">
            <v>ITINTEC 370-002</v>
          </cell>
          <cell r="O105" t="str">
            <v>2 Devanados</v>
          </cell>
          <cell r="P105" t="str">
            <v>L-30230</v>
          </cell>
          <cell r="Q105">
            <v>0</v>
          </cell>
          <cell r="R105" t="str">
            <v>No-Termoestabilizado</v>
          </cell>
          <cell r="S105" t="str">
            <v>LUZ DEL SUR</v>
          </cell>
          <cell r="T105">
            <v>38500</v>
          </cell>
          <cell r="U105">
            <v>25</v>
          </cell>
          <cell r="V105">
            <v>25</v>
          </cell>
          <cell r="W105">
            <v>0</v>
          </cell>
          <cell r="X105">
            <v>0</v>
          </cell>
          <cell r="Y105">
            <v>112329</v>
          </cell>
          <cell r="Z105">
            <v>22785</v>
          </cell>
          <cell r="AA105" t="str">
            <v>60/10</v>
          </cell>
          <cell r="AB105">
            <v>26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9.6999999999999993</v>
          </cell>
          <cell r="AI105" t="str">
            <v>TD2MF</v>
          </cell>
          <cell r="AJ105" t="str">
            <v>No corrosivo 3b</v>
          </cell>
        </row>
        <row r="106">
          <cell r="B106">
            <v>50500508</v>
          </cell>
          <cell r="C106" t="str">
            <v>SET</v>
          </cell>
          <cell r="D106" t="str">
            <v>SANTA CLARA</v>
          </cell>
          <cell r="E106" t="str">
            <v>TRANSFORMADOR</v>
          </cell>
          <cell r="F106">
            <v>2</v>
          </cell>
          <cell r="G106" t="str">
            <v>60 KV</v>
          </cell>
          <cell r="H106" t="str">
            <v>SHELL DIALA D</v>
          </cell>
          <cell r="I106">
            <v>9477</v>
          </cell>
          <cell r="J106">
            <v>1995</v>
          </cell>
          <cell r="K106" t="str">
            <v>ABB</v>
          </cell>
          <cell r="L106">
            <v>0</v>
          </cell>
          <cell r="M106">
            <v>60</v>
          </cell>
          <cell r="N106" t="str">
            <v>IEC 60076</v>
          </cell>
          <cell r="O106" t="str">
            <v>2 Devanados</v>
          </cell>
          <cell r="P106" t="str">
            <v>L-30443</v>
          </cell>
          <cell r="Q106">
            <v>0</v>
          </cell>
          <cell r="R106" t="str">
            <v>No-Termoestabilizado</v>
          </cell>
          <cell r="S106" t="str">
            <v>LUZ DEL SUR</v>
          </cell>
          <cell r="T106">
            <v>34000</v>
          </cell>
          <cell r="U106">
            <v>25</v>
          </cell>
          <cell r="V106">
            <v>25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 t="str">
            <v>60/10</v>
          </cell>
          <cell r="AB106">
            <v>27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9.8000000000000007</v>
          </cell>
          <cell r="AI106" t="str">
            <v>TD2LF</v>
          </cell>
          <cell r="AJ106" t="str">
            <v>No corrosivo 3b</v>
          </cell>
        </row>
        <row r="107">
          <cell r="B107">
            <v>60003223</v>
          </cell>
          <cell r="C107" t="str">
            <v>SET</v>
          </cell>
          <cell r="D107" t="str">
            <v>SANTA CLARA</v>
          </cell>
          <cell r="E107" t="str">
            <v>TRANSFORMADOR</v>
          </cell>
          <cell r="F107" t="str">
            <v>1(60/22.9/10)</v>
          </cell>
          <cell r="G107" t="str">
            <v>60 KV</v>
          </cell>
          <cell r="H107" t="str">
            <v>NYNAS 10GBN</v>
          </cell>
          <cell r="I107">
            <v>13820</v>
          </cell>
          <cell r="J107">
            <v>2006</v>
          </cell>
          <cell r="K107" t="str">
            <v>ABB</v>
          </cell>
          <cell r="L107">
            <v>0</v>
          </cell>
          <cell r="M107">
            <v>60</v>
          </cell>
          <cell r="N107" t="str">
            <v>IEC 60076</v>
          </cell>
          <cell r="O107" t="str">
            <v>3 Devanados</v>
          </cell>
          <cell r="P107" t="str">
            <v>760026-01</v>
          </cell>
          <cell r="Q107">
            <v>0</v>
          </cell>
          <cell r="R107" t="str">
            <v>Termoestabilizado</v>
          </cell>
          <cell r="S107" t="str">
            <v>LUZ DEL SUR</v>
          </cell>
          <cell r="T107">
            <v>60000</v>
          </cell>
          <cell r="U107" t="str">
            <v>40/40/40</v>
          </cell>
          <cell r="V107">
            <v>40</v>
          </cell>
          <cell r="W107">
            <v>40</v>
          </cell>
          <cell r="X107">
            <v>40</v>
          </cell>
          <cell r="Y107">
            <v>0</v>
          </cell>
          <cell r="Z107">
            <v>0</v>
          </cell>
          <cell r="AA107" t="str">
            <v>60/22,9/10</v>
          </cell>
          <cell r="AB107">
            <v>27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10.8</v>
          </cell>
          <cell r="AI107" t="str">
            <v>TD3LF</v>
          </cell>
          <cell r="AJ107" t="str">
            <v>No corrosivo 2a</v>
          </cell>
        </row>
        <row r="108">
          <cell r="B108">
            <v>500060</v>
          </cell>
          <cell r="C108" t="str">
            <v>SET</v>
          </cell>
          <cell r="D108" t="str">
            <v>SANTA CLARA</v>
          </cell>
          <cell r="E108" t="str">
            <v>TRANSFORMADOR</v>
          </cell>
          <cell r="F108" t="str">
            <v>RESERVA</v>
          </cell>
          <cell r="G108" t="str">
            <v>60 KV</v>
          </cell>
          <cell r="H108">
            <v>0</v>
          </cell>
          <cell r="I108">
            <v>8837</v>
          </cell>
          <cell r="J108">
            <v>1980</v>
          </cell>
          <cell r="K108" t="str">
            <v>BBICT</v>
          </cell>
          <cell r="L108">
            <v>0</v>
          </cell>
          <cell r="M108">
            <v>60</v>
          </cell>
          <cell r="N108">
            <v>0</v>
          </cell>
          <cell r="O108" t="str">
            <v>2 Devanados</v>
          </cell>
          <cell r="P108" t="str">
            <v>L-30249</v>
          </cell>
          <cell r="Q108">
            <v>0</v>
          </cell>
          <cell r="R108" t="str">
            <v>No-Termoestabilizado</v>
          </cell>
          <cell r="S108" t="str">
            <v>LUZ DEL SUR</v>
          </cell>
          <cell r="T108">
            <v>23300</v>
          </cell>
          <cell r="U108">
            <v>12.5</v>
          </cell>
          <cell r="V108">
            <v>12.5</v>
          </cell>
          <cell r="W108">
            <v>0</v>
          </cell>
          <cell r="X108">
            <v>0</v>
          </cell>
          <cell r="Y108">
            <v>47864</v>
          </cell>
          <cell r="Z108">
            <v>12689</v>
          </cell>
          <cell r="AA108" t="str">
            <v>60/10</v>
          </cell>
          <cell r="AB108">
            <v>19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8.5</v>
          </cell>
          <cell r="AI108" t="str">
            <v>TD2LF</v>
          </cell>
          <cell r="AJ108" t="str">
            <v>No corrosivo 3b</v>
          </cell>
        </row>
        <row r="109">
          <cell r="B109">
            <v>500040</v>
          </cell>
          <cell r="C109" t="str">
            <v>SET</v>
          </cell>
          <cell r="D109" t="str">
            <v>Santa Teresa</v>
          </cell>
          <cell r="E109" t="str">
            <v>TRANSFORMADOR</v>
          </cell>
          <cell r="F109" t="str">
            <v>1 PROVISIONAL</v>
          </cell>
          <cell r="G109" t="str">
            <v>60 KV</v>
          </cell>
          <cell r="H109">
            <v>0</v>
          </cell>
          <cell r="I109">
            <v>5233</v>
          </cell>
          <cell r="J109">
            <v>1968</v>
          </cell>
          <cell r="K109" t="str">
            <v>BBC-PERU</v>
          </cell>
          <cell r="L109">
            <v>0</v>
          </cell>
          <cell r="M109">
            <v>60</v>
          </cell>
          <cell r="N109">
            <v>0</v>
          </cell>
          <cell r="O109" t="str">
            <v>2 Devanados</v>
          </cell>
          <cell r="P109" t="str">
            <v>L-10483</v>
          </cell>
          <cell r="Q109" t="str">
            <v>En Patio</v>
          </cell>
          <cell r="R109" t="str">
            <v>No-Termoestabilizado</v>
          </cell>
          <cell r="S109" t="str">
            <v>LUZ DEL SUR</v>
          </cell>
          <cell r="T109">
            <v>0</v>
          </cell>
          <cell r="U109">
            <v>5</v>
          </cell>
          <cell r="V109">
            <v>5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 t="str">
            <v>60/10</v>
          </cell>
          <cell r="AB109">
            <v>19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6.3</v>
          </cell>
          <cell r="AI109" t="str">
            <v>TERKaw</v>
          </cell>
          <cell r="AJ109">
            <v>0</v>
          </cell>
        </row>
        <row r="110">
          <cell r="B110">
            <v>500036</v>
          </cell>
          <cell r="C110" t="str">
            <v>SET</v>
          </cell>
          <cell r="D110" t="str">
            <v>SURCO</v>
          </cell>
          <cell r="E110" t="str">
            <v>TRANSFORMADOR</v>
          </cell>
          <cell r="F110">
            <v>1</v>
          </cell>
          <cell r="G110" t="str">
            <v>60 KV</v>
          </cell>
          <cell r="H110">
            <v>0</v>
          </cell>
          <cell r="I110">
            <v>5233</v>
          </cell>
          <cell r="J110">
            <v>1966</v>
          </cell>
          <cell r="K110" t="str">
            <v>BBC-PERU</v>
          </cell>
          <cell r="L110">
            <v>0</v>
          </cell>
          <cell r="M110">
            <v>60</v>
          </cell>
          <cell r="N110">
            <v>0</v>
          </cell>
          <cell r="O110" t="str">
            <v>2 Devanados</v>
          </cell>
          <cell r="P110" t="str">
            <v>L-10228</v>
          </cell>
          <cell r="Q110">
            <v>0</v>
          </cell>
          <cell r="R110" t="str">
            <v>No-Termoestabilizado</v>
          </cell>
          <cell r="S110" t="str">
            <v>LUZ DEL SUR</v>
          </cell>
          <cell r="T110">
            <v>0</v>
          </cell>
          <cell r="U110">
            <v>5</v>
          </cell>
          <cell r="V110">
            <v>5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 t="str">
            <v>60/10</v>
          </cell>
          <cell r="AB110">
            <v>19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6.6</v>
          </cell>
          <cell r="AI110" t="str">
            <v>TFRKaw</v>
          </cell>
          <cell r="AJ110" t="str">
            <v>No corrosivo 3b</v>
          </cell>
        </row>
        <row r="111">
          <cell r="B111">
            <v>500063</v>
          </cell>
          <cell r="C111" t="str">
            <v>SET</v>
          </cell>
          <cell r="D111" t="str">
            <v>VILLA EL SALVADOR</v>
          </cell>
          <cell r="E111" t="str">
            <v>TRANSFORMADOR</v>
          </cell>
          <cell r="F111">
            <v>1</v>
          </cell>
          <cell r="G111" t="str">
            <v>60 KV</v>
          </cell>
          <cell r="H111" t="str">
            <v>SHELL DIALA D</v>
          </cell>
          <cell r="I111">
            <v>13029</v>
          </cell>
          <cell r="J111">
            <v>1982</v>
          </cell>
          <cell r="K111" t="str">
            <v>BBICT</v>
          </cell>
          <cell r="L111">
            <v>0</v>
          </cell>
          <cell r="M111">
            <v>60</v>
          </cell>
          <cell r="N111" t="str">
            <v>ITINTEC 370-002</v>
          </cell>
          <cell r="O111" t="str">
            <v>2 Devanados</v>
          </cell>
          <cell r="P111" t="str">
            <v>L-30300</v>
          </cell>
          <cell r="Q111">
            <v>0</v>
          </cell>
          <cell r="R111" t="str">
            <v>No-Termoestabilizado</v>
          </cell>
          <cell r="S111" t="str">
            <v>LUZ DEL SUR</v>
          </cell>
          <cell r="T111">
            <v>39500</v>
          </cell>
          <cell r="U111">
            <v>25</v>
          </cell>
          <cell r="V111">
            <v>25</v>
          </cell>
          <cell r="W111">
            <v>0</v>
          </cell>
          <cell r="X111">
            <v>0</v>
          </cell>
          <cell r="Y111">
            <v>111823</v>
          </cell>
          <cell r="Z111">
            <v>19997</v>
          </cell>
          <cell r="AA111" t="str">
            <v>60/10</v>
          </cell>
          <cell r="AB111">
            <v>27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9.8000000000000007</v>
          </cell>
          <cell r="AI111" t="str">
            <v>TD2LF</v>
          </cell>
          <cell r="AJ111" t="str">
            <v>No corrosivo 2a</v>
          </cell>
        </row>
        <row r="112">
          <cell r="B112">
            <v>500034</v>
          </cell>
          <cell r="C112" t="str">
            <v>SET</v>
          </cell>
          <cell r="D112" t="str">
            <v>VILLA EL SALVADOR</v>
          </cell>
          <cell r="E112" t="str">
            <v>TRANSFORMADOR</v>
          </cell>
          <cell r="F112">
            <v>2</v>
          </cell>
          <cell r="G112" t="str">
            <v>60 KV</v>
          </cell>
          <cell r="H112">
            <v>0</v>
          </cell>
          <cell r="I112">
            <v>13372</v>
          </cell>
          <cell r="J112">
            <v>1965</v>
          </cell>
          <cell r="K112" t="str">
            <v>BBC-BADEN</v>
          </cell>
          <cell r="L112">
            <v>0</v>
          </cell>
          <cell r="M112">
            <v>60</v>
          </cell>
          <cell r="N112">
            <v>0</v>
          </cell>
          <cell r="O112" t="str">
            <v>2 Devanados</v>
          </cell>
          <cell r="P112" t="str">
            <v>B-611545</v>
          </cell>
          <cell r="Q112">
            <v>0</v>
          </cell>
          <cell r="R112" t="str">
            <v>No-Termoestabilizado</v>
          </cell>
          <cell r="S112" t="str">
            <v>LUZ DEL SUR</v>
          </cell>
          <cell r="T112">
            <v>0</v>
          </cell>
          <cell r="U112">
            <v>25</v>
          </cell>
          <cell r="V112">
            <v>25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 t="str">
            <v>60/10</v>
          </cell>
          <cell r="AB112">
            <v>24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9.9</v>
          </cell>
          <cell r="AI112" t="str">
            <v>TRFKadh</v>
          </cell>
          <cell r="AJ112" t="str">
            <v>No corrosivo 2e</v>
          </cell>
        </row>
        <row r="113">
          <cell r="B113">
            <v>500089</v>
          </cell>
          <cell r="C113" t="str">
            <v>SET</v>
          </cell>
          <cell r="D113" t="str">
            <v>VILLA MARIA</v>
          </cell>
          <cell r="E113" t="str">
            <v>TRANSFORMADOR</v>
          </cell>
          <cell r="F113">
            <v>1</v>
          </cell>
          <cell r="G113" t="str">
            <v>60 KV</v>
          </cell>
          <cell r="H113" t="str">
            <v>SHELL DIALA D</v>
          </cell>
          <cell r="I113">
            <v>9663</v>
          </cell>
          <cell r="J113">
            <v>1993</v>
          </cell>
          <cell r="K113" t="str">
            <v>ABB</v>
          </cell>
          <cell r="L113">
            <v>0</v>
          </cell>
          <cell r="M113">
            <v>60</v>
          </cell>
          <cell r="N113" t="str">
            <v>IEC 60076</v>
          </cell>
          <cell r="O113" t="str">
            <v>2 Devanados</v>
          </cell>
          <cell r="P113" t="str">
            <v>L-30436</v>
          </cell>
          <cell r="Q113">
            <v>0</v>
          </cell>
          <cell r="R113" t="str">
            <v>No-Termoestabilizado</v>
          </cell>
          <cell r="S113" t="str">
            <v>LUZ DEL SUR</v>
          </cell>
          <cell r="T113">
            <v>34000</v>
          </cell>
          <cell r="U113">
            <v>25</v>
          </cell>
          <cell r="V113">
            <v>25</v>
          </cell>
          <cell r="W113">
            <v>0</v>
          </cell>
          <cell r="X113">
            <v>0</v>
          </cell>
          <cell r="Y113">
            <v>107643</v>
          </cell>
          <cell r="Z113">
            <v>19700</v>
          </cell>
          <cell r="AA113" t="str">
            <v>60/10</v>
          </cell>
          <cell r="AB113">
            <v>27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9.8000000000000007</v>
          </cell>
          <cell r="AI113" t="str">
            <v>TD2LF</v>
          </cell>
          <cell r="AJ113" t="str">
            <v>No corrosivo 1b</v>
          </cell>
        </row>
        <row r="114">
          <cell r="B114">
            <v>500059</v>
          </cell>
          <cell r="C114" t="str">
            <v>SET</v>
          </cell>
          <cell r="D114" t="str">
            <v>VILLA MARIA</v>
          </cell>
          <cell r="E114" t="str">
            <v>TRANSFORMADOR</v>
          </cell>
          <cell r="F114">
            <v>2</v>
          </cell>
          <cell r="G114" t="str">
            <v>60 KV</v>
          </cell>
          <cell r="H114" t="str">
            <v>SHELL DIALA D</v>
          </cell>
          <cell r="I114">
            <v>11930</v>
          </cell>
          <cell r="J114">
            <v>1980</v>
          </cell>
          <cell r="K114" t="str">
            <v>BBICT</v>
          </cell>
          <cell r="L114">
            <v>0</v>
          </cell>
          <cell r="M114">
            <v>60</v>
          </cell>
          <cell r="N114" t="str">
            <v>ITINTEC 370-002</v>
          </cell>
          <cell r="O114" t="str">
            <v>2 Devanados</v>
          </cell>
          <cell r="P114" t="str">
            <v>L-30229</v>
          </cell>
          <cell r="Q114">
            <v>0</v>
          </cell>
          <cell r="R114" t="str">
            <v>No-Termoestabilizado</v>
          </cell>
          <cell r="S114" t="str">
            <v>LUZ DEL SUR</v>
          </cell>
          <cell r="T114">
            <v>38500</v>
          </cell>
          <cell r="U114">
            <v>25</v>
          </cell>
          <cell r="V114">
            <v>25</v>
          </cell>
          <cell r="W114">
            <v>0</v>
          </cell>
          <cell r="X114">
            <v>0</v>
          </cell>
          <cell r="Y114">
            <v>113114</v>
          </cell>
          <cell r="Z114">
            <v>20539</v>
          </cell>
          <cell r="AA114" t="str">
            <v>60/10</v>
          </cell>
          <cell r="AB114">
            <v>26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9.9</v>
          </cell>
          <cell r="AI114" t="str">
            <v>TD2MF</v>
          </cell>
          <cell r="AJ114" t="str">
            <v>No corrosivo 1b</v>
          </cell>
        </row>
        <row r="115">
          <cell r="B115">
            <v>60003003</v>
          </cell>
          <cell r="C115" t="str">
            <v>SET</v>
          </cell>
          <cell r="D115" t="str">
            <v>VILLA MARIA</v>
          </cell>
          <cell r="E115" t="str">
            <v>TRANSFORMADOR</v>
          </cell>
          <cell r="F115">
            <v>3</v>
          </cell>
          <cell r="G115" t="str">
            <v>60 KV</v>
          </cell>
          <cell r="H115" t="str">
            <v>NYNAS NYTRON</v>
          </cell>
          <cell r="I115">
            <v>14302</v>
          </cell>
          <cell r="J115">
            <v>2005</v>
          </cell>
          <cell r="K115" t="str">
            <v>ABB</v>
          </cell>
          <cell r="L115">
            <v>0</v>
          </cell>
          <cell r="M115">
            <v>60</v>
          </cell>
          <cell r="N115" t="str">
            <v>IEC 60076</v>
          </cell>
          <cell r="O115" t="str">
            <v>3 Devanados</v>
          </cell>
          <cell r="P115" t="str">
            <v>750005-01</v>
          </cell>
          <cell r="Q115">
            <v>0</v>
          </cell>
          <cell r="R115" t="str">
            <v>Termoestabilizado</v>
          </cell>
          <cell r="S115" t="str">
            <v>LUZ DEL SUR</v>
          </cell>
          <cell r="T115">
            <v>0</v>
          </cell>
          <cell r="U115" t="str">
            <v>40/40/40</v>
          </cell>
          <cell r="V115">
            <v>40</v>
          </cell>
          <cell r="W115">
            <v>40</v>
          </cell>
          <cell r="X115">
            <v>40</v>
          </cell>
          <cell r="Y115">
            <v>0</v>
          </cell>
          <cell r="Z115">
            <v>0</v>
          </cell>
          <cell r="AA115" t="str">
            <v>60/22,9/10</v>
          </cell>
          <cell r="AB115">
            <v>5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9.8000000000000007</v>
          </cell>
          <cell r="AI115" t="str">
            <v>TD3LF</v>
          </cell>
          <cell r="AJ115" t="str">
            <v>No corrosivo 2a</v>
          </cell>
        </row>
      </sheetData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entes H2"/>
      <sheetName val="Analisis DP DGA"/>
      <sheetName val="DP Trafos"/>
      <sheetName val="BDTP (DGA)"/>
      <sheetName val="DGA FQ Trafo Operacion  Reserva"/>
      <sheetName val="Reserva"/>
      <sheetName val="Operacion"/>
      <sheetName val="FQ - DGA 2019"/>
      <sheetName val="FRM"/>
      <sheetName val="IEC-DUVAL TR2 SET S"/>
      <sheetName val="IEC-DUVAL TR1 SET MA"/>
      <sheetName val="Norma IEC 60599"/>
      <sheetName val="INFORME"/>
      <sheetName val="TENDENCIAS"/>
      <sheetName val="DGA"/>
      <sheetName val="AP_220_T1(R)"/>
      <sheetName val="AP_220_T1(S)"/>
      <sheetName val="AP_220_T1(T)"/>
      <sheetName val="AP_220_RES"/>
      <sheetName val="AS_220_T1(R)"/>
      <sheetName val="AS_220_T1(S)"/>
      <sheetName val="AS_220_T1(T)"/>
      <sheetName val="AS_220_RES"/>
      <sheetName val="Z_220_T2(R)"/>
      <sheetName val="Z_220_T2(S)"/>
      <sheetName val="Z_220_T2(T)"/>
      <sheetName val="Z_220_T3(R)"/>
      <sheetName val="Z_220_T3(S)"/>
      <sheetName val="Z_220_T3(T)"/>
      <sheetName val="Z_220_T4(R)"/>
      <sheetName val="Z_220_T4(S)"/>
      <sheetName val="Z_220_T4(T)"/>
      <sheetName val="Z_220_T5(R)"/>
      <sheetName val="Z_220_T5(S)"/>
      <sheetName val="Z_220_T5(T)"/>
      <sheetName val="Z_220_RES1"/>
      <sheetName val="Z_220_RES2"/>
      <sheetName val="CA_220_T1"/>
      <sheetName val="CA_220_T2"/>
      <sheetName val="CL_220_T1(R)"/>
      <sheetName val="CL-_220_T1(S)"/>
      <sheetName val="CL_220_T1(T)"/>
      <sheetName val="CL_220_RES"/>
      <sheetName val="ID_220_T1(R)"/>
      <sheetName val="ID_220_T1(S)"/>
      <sheetName val="ID_220_T1(T)"/>
      <sheetName val="ID_220_RES"/>
      <sheetName val="MA_220_T1(R)"/>
      <sheetName val="MA_220_T1(S)"/>
      <sheetName val="MA_220_T1(T)"/>
      <sheetName val="MA_220_RES"/>
      <sheetName val="SJ_220_T1(R)"/>
      <sheetName val="SJ_220_T1(S)"/>
      <sheetName val="SJ_220_T1(T)"/>
      <sheetName val="SJ_220_T2(R)"/>
      <sheetName val="SJ_220_T2(S)"/>
      <sheetName val="SJ_220_T2(T)"/>
      <sheetName val="SJ_220_RES"/>
      <sheetName val="LU-220_T1(R)"/>
      <sheetName val="LU_220_T1(S)"/>
      <sheetName val="LU_220_T1(T)"/>
      <sheetName val="LU_220_RES"/>
      <sheetName val="PN_220_T3(R)"/>
      <sheetName val="PN_220_T3(S)"/>
      <sheetName val="PN_220_T3(T)"/>
      <sheetName val="PN_220_T4(R)"/>
      <sheetName val="PN_220_T4(S)"/>
      <sheetName val="PN_220_T4(T)"/>
      <sheetName val="PN_220_RES"/>
      <sheetName val="AP_60_T1"/>
      <sheetName val="Z_60_T1"/>
      <sheetName val="Z_60_T2"/>
      <sheetName val="Z_60_T3"/>
      <sheetName val="Z_60_RES1"/>
      <sheetName val="Z_60_SVC(R)"/>
      <sheetName val="Z_60_SVC(S)"/>
      <sheetName val="Z_60_SVC(T)"/>
      <sheetName val="Z_60_RES2"/>
      <sheetName val="B_60_T1"/>
      <sheetName val="B_60_T2"/>
      <sheetName val="B_60_T3"/>
      <sheetName val="T067"/>
      <sheetName val="BJ_60_T1"/>
      <sheetName val="BJ_60_T2"/>
      <sheetName val="BJ_60_RES"/>
      <sheetName val="BJ_60_DEP1"/>
      <sheetName val="BJ_60_DEP2"/>
      <sheetName val="CE_60_T1"/>
      <sheetName val="CE_60_T2"/>
      <sheetName val="CE_60_T3"/>
      <sheetName val="CL_60_T1"/>
      <sheetName val="CL_60_T2"/>
      <sheetName val="CL_60_RES"/>
      <sheetName val="CH_60_T1"/>
      <sheetName val="CH_60_T2"/>
      <sheetName val="SR_60_T1"/>
      <sheetName val="SR_60_T2"/>
      <sheetName val="G_60_T1"/>
      <sheetName val="G_60_T2"/>
      <sheetName val="G_60_T3"/>
      <sheetName val="HP_60_T1"/>
      <sheetName val="HP_60_T2"/>
      <sheetName val="IG_60_T1"/>
      <sheetName val="IG_60_T2"/>
      <sheetName val="IG_60_RES"/>
      <sheetName val="PL_60_T1"/>
      <sheetName val="PL_60_T2"/>
      <sheetName val="PR_60_T1"/>
      <sheetName val="PR_60_T2"/>
      <sheetName val="PR_60_T3"/>
      <sheetName val="C_60_T1"/>
      <sheetName val="C_60_T2"/>
      <sheetName val="C_60_T3"/>
      <sheetName val="SI_60_RES"/>
      <sheetName val="U_60_T1"/>
      <sheetName val="U_60_T2"/>
      <sheetName val="U_60_T3"/>
      <sheetName val="L_60_T1"/>
      <sheetName val="L_60_T2"/>
      <sheetName val="L_60_DEP"/>
      <sheetName val="MA_60_T1"/>
      <sheetName val="MA_60_T2"/>
      <sheetName val="MO_60_T1"/>
      <sheetName val="MO_60_T2"/>
      <sheetName val="NA_60_T1"/>
      <sheetName val="PA_60_T1"/>
      <sheetName val="PA_60_T2"/>
      <sheetName val="A_60_T1"/>
      <sheetName val="A_60_T2"/>
      <sheetName val="A_60_T3"/>
      <sheetName val="SL_60_T1"/>
      <sheetName val="SL_60_T2"/>
      <sheetName val="S_60_T1"/>
      <sheetName val="S_60_T2"/>
      <sheetName val="S_60_RES"/>
      <sheetName val="SI_60_T1"/>
      <sheetName val="SI_60_T2"/>
      <sheetName val="SI_60_T3"/>
      <sheetName val="SJ_60_T1"/>
      <sheetName val="SM_60_T1"/>
      <sheetName val="CÑ_60_T1"/>
      <sheetName val="CÑ_60_T2"/>
      <sheetName val="ST_60_T1"/>
      <sheetName val="ST_60_T2"/>
      <sheetName val="ST_60_RES1"/>
      <sheetName val="ST_60_RES2"/>
      <sheetName val="SC_60_T1"/>
      <sheetName val="SC_60_T2"/>
      <sheetName val="SC_60_RES"/>
      <sheetName val="SU_60_T1"/>
      <sheetName val="SA_60_T1"/>
      <sheetName val="SA_60_T2"/>
      <sheetName val="SA_60_DEP"/>
      <sheetName val="VM_60_T1"/>
      <sheetName val="VM_60_T2"/>
      <sheetName val="VM_60_T3"/>
      <sheetName val="VT_60_T1"/>
      <sheetName val="VT_60_T2"/>
      <sheetName val="MI_220_T2(R)"/>
      <sheetName val="MI_220_T2(S)"/>
      <sheetName val="MI_220_T2(T)"/>
      <sheetName val="MI_220_RES1"/>
      <sheetName val="MI_220_T3"/>
      <sheetName val="MI_220_RES2"/>
      <sheetName val="T201"/>
      <sheetName val="T202"/>
      <sheetName val="T203"/>
      <sheetName val="T204"/>
      <sheetName val="T205"/>
      <sheetName val="T206"/>
      <sheetName val="T207"/>
    </sheetNames>
    <sheetDataSet>
      <sheetData sheetId="0"/>
      <sheetData sheetId="1"/>
      <sheetData sheetId="2"/>
      <sheetData sheetId="3">
        <row r="4">
          <cell r="P4" t="str">
            <v>N° Fabrica</v>
          </cell>
          <cell r="Q4" t="str">
            <v>Papel aislante</v>
          </cell>
          <cell r="R4" t="str">
            <v>Fecha DGA</v>
          </cell>
          <cell r="S4" t="str">
            <v>H2</v>
          </cell>
          <cell r="T4" t="str">
            <v>CH4</v>
          </cell>
          <cell r="U4" t="str">
            <v>C2H2</v>
          </cell>
          <cell r="V4" t="str">
            <v>C2H4</v>
          </cell>
          <cell r="W4" t="str">
            <v>C2H6</v>
          </cell>
          <cell r="X4" t="str">
            <v>CO</v>
          </cell>
          <cell r="Y4" t="str">
            <v>CO2</v>
          </cell>
          <cell r="Z4" t="str">
            <v>O2</v>
          </cell>
          <cell r="AA4" t="str">
            <v>N2</v>
          </cell>
          <cell r="AB4" t="str">
            <v>TDCG (ppm)</v>
          </cell>
          <cell r="AC4" t="str">
            <v>TDCG Rate (ppm/d)</v>
          </cell>
          <cell r="AD4" t="str">
            <v>Condición</v>
          </cell>
          <cell r="AE4" t="str">
            <v>Intervalo Muestreo</v>
          </cell>
          <cell r="AF4" t="str">
            <v xml:space="preserve">Interpretación IEC </v>
          </cell>
          <cell r="AG4" t="str">
            <v>Interpretación Triángulo Duval</v>
          </cell>
          <cell r="AH4" t="str">
            <v>Fecha (Furanos)</v>
          </cell>
          <cell r="AI4" t="str">
            <v>DP (Furanos)</v>
          </cell>
        </row>
        <row r="5">
          <cell r="P5" t="str">
            <v>D518291</v>
          </cell>
          <cell r="Q5" t="str">
            <v>Termoestabilizado</v>
          </cell>
          <cell r="R5">
            <v>43026</v>
          </cell>
          <cell r="S5">
            <v>1</v>
          </cell>
          <cell r="T5">
            <v>1</v>
          </cell>
          <cell r="U5">
            <v>1</v>
          </cell>
          <cell r="V5">
            <v>1</v>
          </cell>
          <cell r="W5">
            <v>1</v>
          </cell>
          <cell r="X5">
            <v>8</v>
          </cell>
          <cell r="Y5">
            <v>81</v>
          </cell>
          <cell r="Z5">
            <v>2866</v>
          </cell>
          <cell r="AA5">
            <v>9041</v>
          </cell>
          <cell r="AB5">
            <v>13</v>
          </cell>
          <cell r="AC5">
            <v>1.4285714285714286</v>
          </cell>
          <cell r="AD5" t="str">
            <v>Condición 1</v>
          </cell>
          <cell r="AE5" t="str">
            <v>Anual</v>
          </cell>
          <cell r="AF5" t="str">
            <v>DGA Típico / Equipo Sano</v>
          </cell>
          <cell r="AG5" t="str">
            <v>DGA Típico / Equipo Sano</v>
          </cell>
          <cell r="AH5">
            <v>42902</v>
          </cell>
          <cell r="AI5">
            <v>1040</v>
          </cell>
        </row>
        <row r="6">
          <cell r="P6" t="str">
            <v>D518292</v>
          </cell>
          <cell r="Q6" t="str">
            <v>Termoestabilizado</v>
          </cell>
          <cell r="R6">
            <v>43026</v>
          </cell>
          <cell r="S6">
            <v>1</v>
          </cell>
          <cell r="T6">
            <v>1</v>
          </cell>
          <cell r="U6">
            <v>1</v>
          </cell>
          <cell r="V6">
            <v>1</v>
          </cell>
          <cell r="W6">
            <v>1</v>
          </cell>
          <cell r="X6">
            <v>8</v>
          </cell>
          <cell r="Y6">
            <v>100</v>
          </cell>
          <cell r="Z6">
            <v>5267</v>
          </cell>
          <cell r="AA6">
            <v>16109</v>
          </cell>
          <cell r="AB6">
            <v>13</v>
          </cell>
          <cell r="AC6">
            <v>1.4285714285714286</v>
          </cell>
          <cell r="AD6" t="str">
            <v>Condición 1</v>
          </cell>
          <cell r="AE6" t="str">
            <v>Anual</v>
          </cell>
          <cell r="AF6" t="str">
            <v>DGA Típico / Equipo Sano</v>
          </cell>
          <cell r="AG6" t="str">
            <v>DGA Típico / Equipo Sano</v>
          </cell>
          <cell r="AH6">
            <v>42914</v>
          </cell>
          <cell r="AI6">
            <v>1020</v>
          </cell>
        </row>
        <row r="7">
          <cell r="P7" t="str">
            <v>D518293</v>
          </cell>
          <cell r="Q7" t="str">
            <v>Termoestabilizado</v>
          </cell>
          <cell r="R7">
            <v>43027</v>
          </cell>
          <cell r="S7">
            <v>1</v>
          </cell>
          <cell r="T7">
            <v>1</v>
          </cell>
          <cell r="U7">
            <v>1</v>
          </cell>
          <cell r="V7">
            <v>1</v>
          </cell>
          <cell r="W7">
            <v>1</v>
          </cell>
          <cell r="X7">
            <v>12</v>
          </cell>
          <cell r="Y7">
            <v>116</v>
          </cell>
          <cell r="Z7">
            <v>2035</v>
          </cell>
          <cell r="AA7">
            <v>9969</v>
          </cell>
          <cell r="AB7">
            <v>17</v>
          </cell>
          <cell r="AC7">
            <v>1</v>
          </cell>
          <cell r="AD7" t="str">
            <v>Condición 1</v>
          </cell>
          <cell r="AE7" t="str">
            <v>Anual</v>
          </cell>
          <cell r="AF7" t="str">
            <v>DGA Típico / Equipo Sano</v>
          </cell>
          <cell r="AG7">
            <v>0</v>
          </cell>
          <cell r="AH7">
            <v>42919</v>
          </cell>
          <cell r="AI7">
            <v>1030</v>
          </cell>
        </row>
        <row r="8">
          <cell r="P8" t="str">
            <v>D518294</v>
          </cell>
          <cell r="Q8" t="str">
            <v>Termoestabilizado</v>
          </cell>
          <cell r="R8">
            <v>43027</v>
          </cell>
          <cell r="S8">
            <v>1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  <cell r="X8">
            <v>12</v>
          </cell>
          <cell r="Y8">
            <v>116</v>
          </cell>
          <cell r="Z8">
            <v>2035</v>
          </cell>
          <cell r="AA8">
            <v>9969</v>
          </cell>
          <cell r="AB8">
            <v>17</v>
          </cell>
          <cell r="AC8">
            <v>3.9510075069142629E-4</v>
          </cell>
          <cell r="AD8" t="str">
            <v>Condición 1</v>
          </cell>
          <cell r="AE8" t="str">
            <v>Anual</v>
          </cell>
          <cell r="AF8" t="str">
            <v>DGA Típico / Equipo Sano</v>
          </cell>
          <cell r="AG8">
            <v>0</v>
          </cell>
          <cell r="AH8">
            <v>42905</v>
          </cell>
          <cell r="AI8">
            <v>1040</v>
          </cell>
        </row>
        <row r="9">
          <cell r="P9">
            <v>551873</v>
          </cell>
          <cell r="Q9" t="str">
            <v>Kraft</v>
          </cell>
          <cell r="R9">
            <v>38057</v>
          </cell>
          <cell r="S9">
            <v>10</v>
          </cell>
          <cell r="T9">
            <v>5</v>
          </cell>
          <cell r="U9">
            <v>2</v>
          </cell>
          <cell r="V9">
            <v>13</v>
          </cell>
          <cell r="W9">
            <v>2</v>
          </cell>
          <cell r="X9">
            <v>379</v>
          </cell>
          <cell r="Y9">
            <v>5270</v>
          </cell>
          <cell r="Z9">
            <v>23900</v>
          </cell>
          <cell r="AA9">
            <v>63300</v>
          </cell>
          <cell r="AB9">
            <v>411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42235</v>
          </cell>
          <cell r="AI9">
            <v>220</v>
          </cell>
        </row>
        <row r="10">
          <cell r="P10">
            <v>551874</v>
          </cell>
          <cell r="Q10" t="str">
            <v>Kraft</v>
          </cell>
          <cell r="R10">
            <v>38057</v>
          </cell>
          <cell r="S10">
            <v>10</v>
          </cell>
          <cell r="T10">
            <v>5</v>
          </cell>
          <cell r="U10">
            <v>2</v>
          </cell>
          <cell r="V10">
            <v>11</v>
          </cell>
          <cell r="W10">
            <v>2</v>
          </cell>
          <cell r="X10">
            <v>371</v>
          </cell>
          <cell r="Y10">
            <v>4830</v>
          </cell>
          <cell r="Z10">
            <v>25500</v>
          </cell>
          <cell r="AA10">
            <v>64400</v>
          </cell>
          <cell r="AB10">
            <v>401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42235</v>
          </cell>
          <cell r="AI10">
            <v>267</v>
          </cell>
        </row>
        <row r="11">
          <cell r="P11">
            <v>551875</v>
          </cell>
          <cell r="Q11" t="str">
            <v>Kraft</v>
          </cell>
          <cell r="R11">
            <v>37595</v>
          </cell>
          <cell r="S11">
            <v>5.87</v>
          </cell>
          <cell r="T11">
            <v>2.37</v>
          </cell>
          <cell r="U11">
            <v>0</v>
          </cell>
          <cell r="V11">
            <v>11.59</v>
          </cell>
          <cell r="W11">
            <v>1.24</v>
          </cell>
          <cell r="X11">
            <v>249.02</v>
          </cell>
          <cell r="Y11">
            <v>5561</v>
          </cell>
          <cell r="Z11">
            <v>23966</v>
          </cell>
          <cell r="AA11">
            <v>69284</v>
          </cell>
          <cell r="AB11">
            <v>270.09000000000003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42235</v>
          </cell>
          <cell r="AI11">
            <v>220</v>
          </cell>
        </row>
        <row r="12">
          <cell r="P12" t="str">
            <v>V101044</v>
          </cell>
          <cell r="Q12" t="str">
            <v>Termoestabilizado</v>
          </cell>
          <cell r="R12">
            <v>43319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146</v>
          </cell>
          <cell r="Y12">
            <v>2551</v>
          </cell>
          <cell r="Z12">
            <v>30111</v>
          </cell>
          <cell r="AA12">
            <v>67757</v>
          </cell>
          <cell r="AB12">
            <v>153</v>
          </cell>
          <cell r="AC12" t="e">
            <v>#REF!</v>
          </cell>
          <cell r="AD12" t="str">
            <v>Condición 1</v>
          </cell>
          <cell r="AE12" t="e">
            <v>#REF!</v>
          </cell>
          <cell r="AF12" t="e">
            <v>#REF!</v>
          </cell>
          <cell r="AG12" t="e">
            <v>#REF!</v>
          </cell>
          <cell r="AH12">
            <v>42908</v>
          </cell>
          <cell r="AI12">
            <v>1132</v>
          </cell>
        </row>
        <row r="13">
          <cell r="P13" t="str">
            <v>16625S</v>
          </cell>
          <cell r="Q13" t="str">
            <v>Kraft</v>
          </cell>
          <cell r="R13">
            <v>35921</v>
          </cell>
          <cell r="S13">
            <v>44</v>
          </cell>
          <cell r="T13">
            <v>19</v>
          </cell>
          <cell r="U13">
            <v>2</v>
          </cell>
          <cell r="V13">
            <v>6</v>
          </cell>
          <cell r="W13">
            <v>15</v>
          </cell>
          <cell r="X13">
            <v>1090</v>
          </cell>
          <cell r="Y13">
            <v>5931</v>
          </cell>
          <cell r="Z13">
            <v>1650</v>
          </cell>
          <cell r="AA13">
            <v>71516</v>
          </cell>
          <cell r="AB13">
            <v>1176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38485</v>
          </cell>
          <cell r="AI13">
            <v>483.83603176704901</v>
          </cell>
        </row>
        <row r="14">
          <cell r="P14" t="str">
            <v>16627S</v>
          </cell>
          <cell r="Q14" t="str">
            <v>Kraft</v>
          </cell>
          <cell r="R14">
            <v>36493</v>
          </cell>
          <cell r="S14">
            <v>29</v>
          </cell>
          <cell r="T14">
            <v>1</v>
          </cell>
          <cell r="U14">
            <v>0</v>
          </cell>
          <cell r="V14">
            <v>1</v>
          </cell>
          <cell r="W14">
            <v>1</v>
          </cell>
          <cell r="X14">
            <v>95</v>
          </cell>
          <cell r="Y14">
            <v>1690</v>
          </cell>
          <cell r="Z14">
            <v>5000</v>
          </cell>
          <cell r="AA14">
            <v>7000</v>
          </cell>
          <cell r="AB14">
            <v>127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39036</v>
          </cell>
          <cell r="AI14">
            <v>489.63525343896788</v>
          </cell>
        </row>
        <row r="15">
          <cell r="P15" t="str">
            <v>16631S</v>
          </cell>
          <cell r="Q15" t="str">
            <v>Kraft</v>
          </cell>
          <cell r="R15">
            <v>36486</v>
          </cell>
          <cell r="S15">
            <v>6</v>
          </cell>
          <cell r="T15">
            <v>1</v>
          </cell>
          <cell r="U15">
            <v>0</v>
          </cell>
          <cell r="V15">
            <v>1</v>
          </cell>
          <cell r="W15">
            <v>1</v>
          </cell>
          <cell r="X15">
            <v>155</v>
          </cell>
          <cell r="Y15">
            <v>1280</v>
          </cell>
          <cell r="Z15">
            <v>4000</v>
          </cell>
          <cell r="AA15">
            <v>7000</v>
          </cell>
          <cell r="AB15">
            <v>164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38485</v>
          </cell>
          <cell r="AI15">
            <v>504.45626994428699</v>
          </cell>
        </row>
        <row r="16">
          <cell r="P16">
            <v>185634</v>
          </cell>
          <cell r="Q16" t="str">
            <v>Termoestabilizado</v>
          </cell>
          <cell r="R16">
            <v>39002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0.67</v>
          </cell>
          <cell r="Y16">
            <v>36.24</v>
          </cell>
          <cell r="Z16">
            <v>438.63999999999902</v>
          </cell>
          <cell r="AA16">
            <v>862.59</v>
          </cell>
          <cell r="AB16">
            <v>0.67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43570</v>
          </cell>
          <cell r="AI16">
            <v>748.75534408174246</v>
          </cell>
        </row>
        <row r="17">
          <cell r="P17">
            <v>185635</v>
          </cell>
          <cell r="Q17" t="str">
            <v>Termoestabilizado</v>
          </cell>
          <cell r="R17">
            <v>39002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1.03</v>
          </cell>
          <cell r="Y17">
            <v>79.540000000000006</v>
          </cell>
          <cell r="Z17">
            <v>610.84</v>
          </cell>
          <cell r="AA17">
            <v>1457.38</v>
          </cell>
          <cell r="AB17">
            <v>1.03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43570</v>
          </cell>
          <cell r="AI17">
            <v>744.66546906581095</v>
          </cell>
        </row>
        <row r="18">
          <cell r="P18">
            <v>185636</v>
          </cell>
          <cell r="Q18" t="str">
            <v>Termoestabilizado</v>
          </cell>
          <cell r="R18">
            <v>39002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0.6</v>
          </cell>
          <cell r="Y18">
            <v>42.13</v>
          </cell>
          <cell r="Z18">
            <v>634.11</v>
          </cell>
          <cell r="AA18">
            <v>1353.8699999999899</v>
          </cell>
          <cell r="AB18">
            <v>0.6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43570</v>
          </cell>
          <cell r="AI18">
            <v>746.69639971439437</v>
          </cell>
        </row>
        <row r="19">
          <cell r="P19" t="str">
            <v>P186248</v>
          </cell>
          <cell r="Q19" t="str">
            <v>Termoestabilizado</v>
          </cell>
          <cell r="R19">
            <v>41238</v>
          </cell>
          <cell r="S19">
            <v>1</v>
          </cell>
          <cell r="T19">
            <v>1</v>
          </cell>
          <cell r="U19">
            <v>1</v>
          </cell>
          <cell r="V19">
            <v>1</v>
          </cell>
          <cell r="W19">
            <v>1</v>
          </cell>
          <cell r="X19">
            <v>12.6999999999999</v>
          </cell>
          <cell r="Y19">
            <v>69</v>
          </cell>
          <cell r="Z19">
            <v>992.7</v>
          </cell>
          <cell r="AA19">
            <v>2087.5</v>
          </cell>
          <cell r="AB19">
            <v>17.6999999999999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43570</v>
          </cell>
          <cell r="AI19">
            <v>791.69796348689943</v>
          </cell>
        </row>
        <row r="20">
          <cell r="P20" t="str">
            <v>P186249</v>
          </cell>
          <cell r="Q20" t="str">
            <v>Termoestabilizado</v>
          </cell>
          <cell r="R20">
            <v>41235</v>
          </cell>
          <cell r="S20">
            <v>1</v>
          </cell>
          <cell r="T20">
            <v>1</v>
          </cell>
          <cell r="U20">
            <v>1</v>
          </cell>
          <cell r="V20">
            <v>1</v>
          </cell>
          <cell r="W20">
            <v>1</v>
          </cell>
          <cell r="X20">
            <v>11.4</v>
          </cell>
          <cell r="Y20">
            <v>58.1</v>
          </cell>
          <cell r="Z20">
            <v>1236.0999999999899</v>
          </cell>
          <cell r="AA20">
            <v>1839.51</v>
          </cell>
          <cell r="AB20">
            <v>16.399999999999999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43570</v>
          </cell>
          <cell r="AI20">
            <v>788.95896737384521</v>
          </cell>
        </row>
        <row r="21">
          <cell r="P21" t="str">
            <v>P186250</v>
          </cell>
          <cell r="Q21" t="str">
            <v>Termoestabilizado</v>
          </cell>
          <cell r="R21">
            <v>41240</v>
          </cell>
          <cell r="S21">
            <v>1</v>
          </cell>
          <cell r="T21">
            <v>1</v>
          </cell>
          <cell r="U21">
            <v>1</v>
          </cell>
          <cell r="V21">
            <v>1</v>
          </cell>
          <cell r="W21">
            <v>1</v>
          </cell>
          <cell r="X21">
            <v>15</v>
          </cell>
          <cell r="Y21">
            <v>59</v>
          </cell>
          <cell r="Z21">
            <v>981</v>
          </cell>
          <cell r="AA21">
            <v>1425.2</v>
          </cell>
          <cell r="AB21">
            <v>20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43570</v>
          </cell>
          <cell r="AI21">
            <v>794.48815874296986</v>
          </cell>
        </row>
        <row r="22">
          <cell r="P22" t="str">
            <v>16626S</v>
          </cell>
          <cell r="Q22" t="str">
            <v>Kraft</v>
          </cell>
          <cell r="R22">
            <v>35921</v>
          </cell>
          <cell r="S22">
            <v>22</v>
          </cell>
          <cell r="T22">
            <v>12</v>
          </cell>
          <cell r="U22">
            <v>2</v>
          </cell>
          <cell r="V22">
            <v>3</v>
          </cell>
          <cell r="W22">
            <v>5</v>
          </cell>
          <cell r="X22">
            <v>803</v>
          </cell>
          <cell r="Y22">
            <v>3967</v>
          </cell>
          <cell r="Z22">
            <v>12195</v>
          </cell>
          <cell r="AA22">
            <v>71953</v>
          </cell>
          <cell r="AB22">
            <v>847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38485</v>
          </cell>
          <cell r="AI22">
            <v>504.45626994428699</v>
          </cell>
        </row>
        <row r="23">
          <cell r="P23" t="str">
            <v>16629S</v>
          </cell>
          <cell r="Q23" t="str">
            <v>Kraft</v>
          </cell>
          <cell r="R23">
            <v>35921</v>
          </cell>
          <cell r="S23">
            <v>43</v>
          </cell>
          <cell r="T23">
            <v>17</v>
          </cell>
          <cell r="U23">
            <v>2</v>
          </cell>
          <cell r="V23">
            <v>5</v>
          </cell>
          <cell r="W23">
            <v>12</v>
          </cell>
          <cell r="X23">
            <v>950</v>
          </cell>
          <cell r="Y23">
            <v>5734</v>
          </cell>
          <cell r="Z23">
            <v>300</v>
          </cell>
          <cell r="AA23">
            <v>68269</v>
          </cell>
          <cell r="AB23">
            <v>1029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39036</v>
          </cell>
          <cell r="AI23">
            <v>498.12653155674104</v>
          </cell>
        </row>
        <row r="24">
          <cell r="P24" t="str">
            <v>16630S</v>
          </cell>
          <cell r="Q24" t="str">
            <v>Kraft</v>
          </cell>
          <cell r="R24">
            <v>36486</v>
          </cell>
          <cell r="S24">
            <v>23</v>
          </cell>
          <cell r="T24">
            <v>1</v>
          </cell>
          <cell r="U24">
            <v>0</v>
          </cell>
          <cell r="V24">
            <v>1</v>
          </cell>
          <cell r="W24">
            <v>1</v>
          </cell>
          <cell r="X24">
            <v>93</v>
          </cell>
          <cell r="Y24">
            <v>1450</v>
          </cell>
          <cell r="Z24">
            <v>5000</v>
          </cell>
          <cell r="AA24">
            <v>7000</v>
          </cell>
          <cell r="AB24">
            <v>119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38485</v>
          </cell>
          <cell r="AI24">
            <v>515.13650708018849</v>
          </cell>
        </row>
        <row r="25">
          <cell r="P25" t="str">
            <v>6620 502</v>
          </cell>
          <cell r="Q25" t="str">
            <v>Kraft</v>
          </cell>
          <cell r="R25">
            <v>38111</v>
          </cell>
          <cell r="S25">
            <v>10</v>
          </cell>
          <cell r="T25">
            <v>5</v>
          </cell>
          <cell r="U25">
            <v>2</v>
          </cell>
          <cell r="V25">
            <v>3</v>
          </cell>
          <cell r="W25">
            <v>2</v>
          </cell>
          <cell r="X25">
            <v>179</v>
          </cell>
          <cell r="Y25">
            <v>1350</v>
          </cell>
          <cell r="Z25">
            <v>16800</v>
          </cell>
          <cell r="AA25">
            <v>43400</v>
          </cell>
          <cell r="AB25">
            <v>201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38506</v>
          </cell>
          <cell r="AI25">
            <v>701.07453380708682</v>
          </cell>
        </row>
        <row r="26">
          <cell r="P26" t="str">
            <v>P185848</v>
          </cell>
          <cell r="Q26" t="str">
            <v>Termoestabilizado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39813</v>
          </cell>
          <cell r="AI26">
            <v>1000</v>
          </cell>
        </row>
        <row r="27">
          <cell r="P27">
            <v>185519</v>
          </cell>
          <cell r="Q27" t="str">
            <v>Termoestabilizado</v>
          </cell>
          <cell r="R27">
            <v>38546</v>
          </cell>
          <cell r="S27">
            <v>10</v>
          </cell>
          <cell r="T27">
            <v>5</v>
          </cell>
          <cell r="U27">
            <v>2</v>
          </cell>
          <cell r="V27">
            <v>2</v>
          </cell>
          <cell r="W27">
            <v>2</v>
          </cell>
          <cell r="X27">
            <v>47</v>
          </cell>
          <cell r="Y27">
            <v>124</v>
          </cell>
          <cell r="Z27">
            <v>3480</v>
          </cell>
          <cell r="AA27">
            <v>10700</v>
          </cell>
          <cell r="AB27">
            <v>68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40249</v>
          </cell>
          <cell r="AI27">
            <v>615.33416652826054</v>
          </cell>
        </row>
        <row r="28">
          <cell r="P28">
            <v>100138</v>
          </cell>
          <cell r="Q28" t="str">
            <v>Kraft</v>
          </cell>
          <cell r="R28">
            <v>42926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1</v>
          </cell>
          <cell r="X28">
            <v>77</v>
          </cell>
          <cell r="Y28">
            <v>523</v>
          </cell>
          <cell r="Z28">
            <v>3335</v>
          </cell>
          <cell r="AA28">
            <v>10841</v>
          </cell>
          <cell r="AB28">
            <v>82</v>
          </cell>
          <cell r="AC28">
            <v>1.910264175557937E-3</v>
          </cell>
          <cell r="AD28" t="str">
            <v>Condición 1</v>
          </cell>
          <cell r="AE28" t="str">
            <v>Anual</v>
          </cell>
          <cell r="AF28" t="str">
            <v>DGA Típico / Equipo Sano</v>
          </cell>
          <cell r="AG28" t="str">
            <v>DGA Típico / Equipo Sano</v>
          </cell>
          <cell r="AH28">
            <v>43614</v>
          </cell>
          <cell r="AI28">
            <v>1018.1154843067469</v>
          </cell>
        </row>
        <row r="29">
          <cell r="P29" t="str">
            <v>6620 500</v>
          </cell>
          <cell r="Q29" t="str">
            <v>Kraft</v>
          </cell>
          <cell r="R29">
            <v>38056</v>
          </cell>
          <cell r="S29">
            <v>10</v>
          </cell>
          <cell r="T29">
            <v>5</v>
          </cell>
          <cell r="U29">
            <v>2</v>
          </cell>
          <cell r="V29">
            <v>45</v>
          </cell>
          <cell r="W29">
            <v>4</v>
          </cell>
          <cell r="X29">
            <v>435</v>
          </cell>
          <cell r="Y29">
            <v>4130</v>
          </cell>
          <cell r="Z29">
            <v>26700</v>
          </cell>
          <cell r="AA29">
            <v>64400</v>
          </cell>
          <cell r="AB29">
            <v>501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39036</v>
          </cell>
          <cell r="AI29">
            <v>552.6759088943362</v>
          </cell>
        </row>
        <row r="30">
          <cell r="P30" t="str">
            <v>6620 501</v>
          </cell>
          <cell r="Q30" t="str">
            <v>Kraft</v>
          </cell>
          <cell r="R30">
            <v>38056</v>
          </cell>
          <cell r="S30">
            <v>10</v>
          </cell>
          <cell r="T30">
            <v>5</v>
          </cell>
          <cell r="U30">
            <v>2</v>
          </cell>
          <cell r="V30">
            <v>2</v>
          </cell>
          <cell r="W30">
            <v>2</v>
          </cell>
          <cell r="X30">
            <v>9</v>
          </cell>
          <cell r="Y30">
            <v>170</v>
          </cell>
          <cell r="Z30">
            <v>2200</v>
          </cell>
          <cell r="AA30">
            <v>4510</v>
          </cell>
          <cell r="AB30">
            <v>30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37220</v>
          </cell>
          <cell r="AI30">
            <v>631.66680761974737</v>
          </cell>
        </row>
        <row r="31">
          <cell r="P31" t="str">
            <v>6620 503</v>
          </cell>
          <cell r="Q31" t="str">
            <v>Kraft</v>
          </cell>
          <cell r="R31">
            <v>37334</v>
          </cell>
          <cell r="S31">
            <v>17.32</v>
          </cell>
          <cell r="T31">
            <v>3.5</v>
          </cell>
          <cell r="U31">
            <v>0</v>
          </cell>
          <cell r="V31">
            <v>57.63</v>
          </cell>
          <cell r="W31">
            <v>0.8</v>
          </cell>
          <cell r="X31">
            <v>583.90999999999894</v>
          </cell>
          <cell r="Y31">
            <v>4141</v>
          </cell>
          <cell r="Z31">
            <v>17497</v>
          </cell>
          <cell r="AA31">
            <v>76096</v>
          </cell>
          <cell r="AB31">
            <v>663.15999999999894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39036</v>
          </cell>
          <cell r="AI31">
            <v>700.11716688763761</v>
          </cell>
        </row>
        <row r="32">
          <cell r="P32" t="str">
            <v>16628S</v>
          </cell>
          <cell r="Q32" t="str">
            <v>Kraft</v>
          </cell>
          <cell r="R32">
            <v>37595</v>
          </cell>
          <cell r="S32">
            <v>2.31</v>
          </cell>
          <cell r="T32">
            <v>1.61</v>
          </cell>
          <cell r="U32">
            <v>0</v>
          </cell>
          <cell r="V32">
            <v>7.04</v>
          </cell>
          <cell r="W32">
            <v>0.1</v>
          </cell>
          <cell r="X32">
            <v>143.4</v>
          </cell>
          <cell r="Y32">
            <v>2024</v>
          </cell>
          <cell r="Z32">
            <v>25396</v>
          </cell>
          <cell r="AA32">
            <v>70244</v>
          </cell>
          <cell r="AB32">
            <v>154.46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38478</v>
          </cell>
          <cell r="AI32">
            <v>967.84656894766977</v>
          </cell>
        </row>
        <row r="33">
          <cell r="P33" t="str">
            <v>P186255</v>
          </cell>
          <cell r="Q33" t="str">
            <v>Termoestabilizado</v>
          </cell>
          <cell r="R33">
            <v>41415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27.6</v>
          </cell>
          <cell r="Y33">
            <v>55.2</v>
          </cell>
          <cell r="Z33">
            <v>1022</v>
          </cell>
          <cell r="AA33">
            <v>1765</v>
          </cell>
          <cell r="AB33">
            <v>32.6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43578</v>
          </cell>
          <cell r="AI33">
            <v>764.02262039668142</v>
          </cell>
        </row>
        <row r="34">
          <cell r="P34" t="str">
            <v>P186256</v>
          </cell>
          <cell r="Q34" t="str">
            <v>Termoestabilizado</v>
          </cell>
          <cell r="R34">
            <v>43578</v>
          </cell>
          <cell r="S34">
            <v>13</v>
          </cell>
          <cell r="T34">
            <v>14</v>
          </cell>
          <cell r="U34">
            <v>1</v>
          </cell>
          <cell r="V34">
            <v>1</v>
          </cell>
          <cell r="W34">
            <v>6</v>
          </cell>
          <cell r="X34">
            <v>1010</v>
          </cell>
          <cell r="Y34">
            <v>6332</v>
          </cell>
          <cell r="Z34">
            <v>6445</v>
          </cell>
          <cell r="AA34">
            <v>72486</v>
          </cell>
          <cell r="AB34">
            <v>1045</v>
          </cell>
          <cell r="AC34">
            <v>1.2188679245283018</v>
          </cell>
          <cell r="AD34" t="str">
            <v>Condición 2</v>
          </cell>
          <cell r="AE34" t="str">
            <v>Trimestral</v>
          </cell>
          <cell r="AF34" t="str">
            <v>DGA Típico / Equipo Sano</v>
          </cell>
          <cell r="AG34" t="str">
            <v>DGA Típico / Equipo Sano</v>
          </cell>
          <cell r="AH34">
            <v>43578</v>
          </cell>
          <cell r="AI34">
            <v>752.96044187452583</v>
          </cell>
        </row>
        <row r="35">
          <cell r="P35" t="str">
            <v>P186257</v>
          </cell>
          <cell r="Q35" t="str">
            <v>Termoestabilizado</v>
          </cell>
          <cell r="R35">
            <v>43144</v>
          </cell>
          <cell r="S35">
            <v>1</v>
          </cell>
          <cell r="T35">
            <v>1</v>
          </cell>
          <cell r="U35">
            <v>1</v>
          </cell>
          <cell r="V35">
            <v>1</v>
          </cell>
          <cell r="W35">
            <v>1</v>
          </cell>
          <cell r="X35">
            <v>202</v>
          </cell>
          <cell r="Y35">
            <v>830</v>
          </cell>
          <cell r="Z35">
            <v>63378</v>
          </cell>
          <cell r="AA35">
            <v>63378</v>
          </cell>
          <cell r="AB35">
            <v>902</v>
          </cell>
          <cell r="AC35" t="e">
            <v>#REF!</v>
          </cell>
          <cell r="AD35" t="str">
            <v>Condición 2</v>
          </cell>
          <cell r="AE35" t="e">
            <v>#REF!</v>
          </cell>
          <cell r="AF35" t="e">
            <v>#REF!</v>
          </cell>
          <cell r="AG35" t="e">
            <v>#REF!</v>
          </cell>
          <cell r="AH35">
            <v>43578</v>
          </cell>
          <cell r="AI35">
            <v>773.50333633359924</v>
          </cell>
        </row>
        <row r="36">
          <cell r="P36" t="str">
            <v>P186254</v>
          </cell>
          <cell r="Q36" t="str">
            <v>Termoestabilizado</v>
          </cell>
          <cell r="R36">
            <v>42921</v>
          </cell>
          <cell r="S36">
            <v>1</v>
          </cell>
          <cell r="T36">
            <v>12</v>
          </cell>
          <cell r="U36">
            <v>1</v>
          </cell>
          <cell r="V36">
            <v>1</v>
          </cell>
          <cell r="W36">
            <v>1</v>
          </cell>
          <cell r="X36">
            <v>1044</v>
          </cell>
          <cell r="Y36">
            <v>8048</v>
          </cell>
          <cell r="Z36">
            <v>4413</v>
          </cell>
          <cell r="AA36">
            <v>74555</v>
          </cell>
          <cell r="AB36">
            <v>1060</v>
          </cell>
          <cell r="AC36">
            <v>0.53617810760667906</v>
          </cell>
          <cell r="AD36" t="str">
            <v>Condición 2</v>
          </cell>
          <cell r="AE36" t="str">
            <v>Trimestral</v>
          </cell>
          <cell r="AF36" t="str">
            <v>DGA Típico / Equipo Sano</v>
          </cell>
          <cell r="AG36" t="str">
            <v>DGA Típico / Equipo Sano</v>
          </cell>
          <cell r="AH36">
            <v>43313</v>
          </cell>
          <cell r="AI36">
            <v>764.02262039668142</v>
          </cell>
        </row>
        <row r="37">
          <cell r="P37" t="str">
            <v>LP-000471</v>
          </cell>
          <cell r="Q37" t="str">
            <v>Kraft</v>
          </cell>
          <cell r="R37">
            <v>36088</v>
          </cell>
          <cell r="S37">
            <v>12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1</v>
          </cell>
          <cell r="Y37">
            <v>130</v>
          </cell>
          <cell r="Z37">
            <v>4000</v>
          </cell>
          <cell r="AA37">
            <v>6000</v>
          </cell>
          <cell r="AB37">
            <v>13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43307</v>
          </cell>
          <cell r="AI37">
            <v>773.50333633359924</v>
          </cell>
        </row>
        <row r="38">
          <cell r="P38" t="str">
            <v>LP-000473</v>
          </cell>
          <cell r="Q38" t="str">
            <v>Kraft</v>
          </cell>
          <cell r="R38">
            <v>36130</v>
          </cell>
          <cell r="S38">
            <v>1</v>
          </cell>
          <cell r="T38">
            <v>1</v>
          </cell>
          <cell r="U38">
            <v>1</v>
          </cell>
          <cell r="V38">
            <v>1</v>
          </cell>
          <cell r="W38">
            <v>1</v>
          </cell>
          <cell r="X38">
            <v>1</v>
          </cell>
          <cell r="Y38">
            <v>85</v>
          </cell>
          <cell r="Z38">
            <v>3000</v>
          </cell>
          <cell r="AA38">
            <v>5000</v>
          </cell>
          <cell r="AB38">
            <v>6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40295</v>
          </cell>
          <cell r="AI38">
            <v>818.91330282324554</v>
          </cell>
        </row>
        <row r="39">
          <cell r="P39" t="str">
            <v>LP-000476</v>
          </cell>
          <cell r="Q39" t="str">
            <v>Kraft</v>
          </cell>
          <cell r="R39">
            <v>37595</v>
          </cell>
          <cell r="S39">
            <v>3.39</v>
          </cell>
          <cell r="T39">
            <v>145.66999999999899</v>
          </cell>
          <cell r="U39">
            <v>0</v>
          </cell>
          <cell r="V39">
            <v>13.41</v>
          </cell>
          <cell r="W39">
            <v>631.86</v>
          </cell>
          <cell r="X39">
            <v>139.13</v>
          </cell>
          <cell r="Y39">
            <v>1932</v>
          </cell>
          <cell r="Z39">
            <v>1467</v>
          </cell>
          <cell r="AA39">
            <v>83737</v>
          </cell>
          <cell r="AB39">
            <v>933.45999999999901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40295</v>
          </cell>
          <cell r="AI39">
            <v>800.23006279504386</v>
          </cell>
        </row>
        <row r="40">
          <cell r="P40" t="str">
            <v>V101042</v>
          </cell>
          <cell r="Q40" t="str">
            <v>Termoestabilizado</v>
          </cell>
          <cell r="R40">
            <v>43128</v>
          </cell>
          <cell r="S40">
            <v>1</v>
          </cell>
          <cell r="T40">
            <v>1</v>
          </cell>
          <cell r="U40">
            <v>1</v>
          </cell>
          <cell r="V40">
            <v>1</v>
          </cell>
          <cell r="W40">
            <v>1</v>
          </cell>
          <cell r="X40">
            <v>34</v>
          </cell>
          <cell r="Y40">
            <v>344</v>
          </cell>
          <cell r="Z40">
            <v>2335</v>
          </cell>
          <cell r="AA40">
            <v>14488</v>
          </cell>
          <cell r="AB40">
            <v>39</v>
          </cell>
          <cell r="AC40" t="e">
            <v>#REF!</v>
          </cell>
          <cell r="AD40" t="str">
            <v>Condición 1</v>
          </cell>
          <cell r="AE40" t="e">
            <v>#REF!</v>
          </cell>
          <cell r="AF40" t="e">
            <v>#REF!</v>
          </cell>
          <cell r="AG40" t="e">
            <v>#REF!</v>
          </cell>
          <cell r="AH40">
            <v>42908</v>
          </cell>
          <cell r="AI40">
            <v>1126</v>
          </cell>
        </row>
        <row r="41">
          <cell r="P41" t="str">
            <v>1ZBR60816</v>
          </cell>
          <cell r="Q41" t="str">
            <v>Termoestabilizado</v>
          </cell>
          <cell r="R41">
            <v>39974</v>
          </cell>
          <cell r="S41">
            <v>1</v>
          </cell>
          <cell r="T41">
            <v>1</v>
          </cell>
          <cell r="U41">
            <v>1</v>
          </cell>
          <cell r="V41">
            <v>1</v>
          </cell>
          <cell r="W41">
            <v>1</v>
          </cell>
          <cell r="X41">
            <v>8</v>
          </cell>
          <cell r="Y41">
            <v>227</v>
          </cell>
          <cell r="Z41">
            <v>3327</v>
          </cell>
          <cell r="AA41">
            <v>5374</v>
          </cell>
          <cell r="AB41">
            <v>13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43321</v>
          </cell>
          <cell r="AI41">
            <v>803.18602275443459</v>
          </cell>
        </row>
        <row r="42">
          <cell r="P42" t="str">
            <v>1ZBR60817</v>
          </cell>
          <cell r="Q42" t="str">
            <v>Termoestabilizado</v>
          </cell>
          <cell r="R42">
            <v>39948</v>
          </cell>
          <cell r="S42">
            <v>1</v>
          </cell>
          <cell r="T42">
            <v>1</v>
          </cell>
          <cell r="U42">
            <v>1</v>
          </cell>
          <cell r="V42">
            <v>7</v>
          </cell>
          <cell r="W42">
            <v>1</v>
          </cell>
          <cell r="X42">
            <v>1</v>
          </cell>
          <cell r="Y42">
            <v>42</v>
          </cell>
          <cell r="Z42">
            <v>700</v>
          </cell>
          <cell r="AA42">
            <v>1920</v>
          </cell>
          <cell r="AB42">
            <v>12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43321</v>
          </cell>
          <cell r="AI42">
            <v>803.18602275443459</v>
          </cell>
        </row>
        <row r="43">
          <cell r="P43" t="str">
            <v>1ZBR60818</v>
          </cell>
          <cell r="Q43" t="str">
            <v>Termoestabilizado</v>
          </cell>
          <cell r="R43">
            <v>39969</v>
          </cell>
          <cell r="S43">
            <v>1</v>
          </cell>
          <cell r="T43">
            <v>1</v>
          </cell>
          <cell r="U43">
            <v>1</v>
          </cell>
          <cell r="V43">
            <v>1</v>
          </cell>
          <cell r="W43">
            <v>1</v>
          </cell>
          <cell r="X43">
            <v>1</v>
          </cell>
          <cell r="Y43">
            <v>182</v>
          </cell>
          <cell r="Z43">
            <v>1602</v>
          </cell>
          <cell r="AA43">
            <v>2978</v>
          </cell>
          <cell r="AB43">
            <v>6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43321</v>
          </cell>
          <cell r="AI43">
            <v>803.18602275443459</v>
          </cell>
        </row>
        <row r="44">
          <cell r="P44">
            <v>185765</v>
          </cell>
          <cell r="Q44" t="str">
            <v>Termoestabilizado</v>
          </cell>
          <cell r="R44">
            <v>39336</v>
          </cell>
          <cell r="S44">
            <v>1</v>
          </cell>
          <cell r="T44">
            <v>1</v>
          </cell>
          <cell r="U44">
            <v>1</v>
          </cell>
          <cell r="V44">
            <v>3</v>
          </cell>
          <cell r="W44">
            <v>1</v>
          </cell>
          <cell r="X44">
            <v>16</v>
          </cell>
          <cell r="Y44">
            <v>226</v>
          </cell>
          <cell r="Z44">
            <v>4532</v>
          </cell>
          <cell r="AA44">
            <v>14471</v>
          </cell>
          <cell r="AB44">
            <v>23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43579</v>
          </cell>
          <cell r="AI44">
            <v>786.26932523710434</v>
          </cell>
        </row>
        <row r="45">
          <cell r="P45">
            <v>185766</v>
          </cell>
          <cell r="Q45" t="str">
            <v>Termoestabilizado</v>
          </cell>
          <cell r="R45">
            <v>39406</v>
          </cell>
          <cell r="S45">
            <v>1</v>
          </cell>
          <cell r="T45">
            <v>1</v>
          </cell>
          <cell r="U45">
            <v>1</v>
          </cell>
          <cell r="V45">
            <v>1</v>
          </cell>
          <cell r="W45">
            <v>1</v>
          </cell>
          <cell r="X45">
            <v>9</v>
          </cell>
          <cell r="Y45">
            <v>146</v>
          </cell>
          <cell r="Z45">
            <v>4976</v>
          </cell>
          <cell r="AA45">
            <v>14118</v>
          </cell>
          <cell r="AB45">
            <v>14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43579</v>
          </cell>
          <cell r="AI45">
            <v>775.97068341808858</v>
          </cell>
        </row>
        <row r="46">
          <cell r="P46">
            <v>185767</v>
          </cell>
          <cell r="Q46" t="str">
            <v>Termoestabilizado</v>
          </cell>
          <cell r="R46">
            <v>39791</v>
          </cell>
          <cell r="S46">
            <v>10</v>
          </cell>
          <cell r="T46">
            <v>5</v>
          </cell>
          <cell r="U46">
            <v>2</v>
          </cell>
          <cell r="V46">
            <v>2</v>
          </cell>
          <cell r="W46">
            <v>2</v>
          </cell>
          <cell r="X46">
            <v>55</v>
          </cell>
          <cell r="Y46">
            <v>134</v>
          </cell>
          <cell r="Z46">
            <v>2340</v>
          </cell>
          <cell r="AA46">
            <v>9460</v>
          </cell>
          <cell r="AB46">
            <v>76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43579</v>
          </cell>
          <cell r="AI46">
            <v>781.03120532842433</v>
          </cell>
        </row>
        <row r="47">
          <cell r="P47" t="str">
            <v>D518290</v>
          </cell>
          <cell r="Q47" t="str">
            <v>Termoestabilizado</v>
          </cell>
          <cell r="R47">
            <v>39791</v>
          </cell>
          <cell r="S47">
            <v>10</v>
          </cell>
          <cell r="T47">
            <v>5</v>
          </cell>
          <cell r="U47">
            <v>2</v>
          </cell>
          <cell r="V47">
            <v>2</v>
          </cell>
          <cell r="W47">
            <v>2</v>
          </cell>
          <cell r="X47">
            <v>55</v>
          </cell>
          <cell r="Y47">
            <v>134</v>
          </cell>
          <cell r="Z47">
            <v>2340</v>
          </cell>
          <cell r="AA47">
            <v>9460</v>
          </cell>
          <cell r="AB47">
            <v>76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40298</v>
          </cell>
          <cell r="AI47">
            <v>818.91330282324554</v>
          </cell>
        </row>
        <row r="48">
          <cell r="P48" t="str">
            <v>30N14081601</v>
          </cell>
          <cell r="Q48" t="str">
            <v>Termoestabilizado</v>
          </cell>
          <cell r="R48">
            <v>42731</v>
          </cell>
          <cell r="S48">
            <v>10</v>
          </cell>
          <cell r="T48">
            <v>5</v>
          </cell>
          <cell r="U48">
            <v>1</v>
          </cell>
          <cell r="V48">
            <v>2</v>
          </cell>
          <cell r="W48">
            <v>2</v>
          </cell>
          <cell r="X48">
            <v>29</v>
          </cell>
          <cell r="Y48">
            <v>167</v>
          </cell>
          <cell r="Z48">
            <v>10900</v>
          </cell>
          <cell r="AA48">
            <v>32000</v>
          </cell>
          <cell r="AB48">
            <v>49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42494</v>
          </cell>
          <cell r="AI48">
            <v>1124</v>
          </cell>
        </row>
        <row r="49">
          <cell r="P49" t="str">
            <v>30N14081602</v>
          </cell>
          <cell r="Q49" t="str">
            <v>Termoestabilizado</v>
          </cell>
          <cell r="R49">
            <v>42731</v>
          </cell>
          <cell r="S49">
            <v>10</v>
          </cell>
          <cell r="T49">
            <v>5</v>
          </cell>
          <cell r="U49">
            <v>1</v>
          </cell>
          <cell r="V49">
            <v>2</v>
          </cell>
          <cell r="W49">
            <v>2</v>
          </cell>
          <cell r="X49">
            <v>23</v>
          </cell>
          <cell r="Y49">
            <v>101</v>
          </cell>
          <cell r="Z49">
            <v>10300</v>
          </cell>
          <cell r="AA49">
            <v>29200</v>
          </cell>
          <cell r="AB49">
            <v>43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42494</v>
          </cell>
          <cell r="AI49">
            <v>1149</v>
          </cell>
        </row>
        <row r="50">
          <cell r="P50" t="str">
            <v>30N14081603</v>
          </cell>
          <cell r="Q50" t="str">
            <v>Termoestabilizado</v>
          </cell>
          <cell r="R50">
            <v>42731</v>
          </cell>
          <cell r="S50">
            <v>10</v>
          </cell>
          <cell r="T50">
            <v>5</v>
          </cell>
          <cell r="U50">
            <v>1</v>
          </cell>
          <cell r="V50">
            <v>2</v>
          </cell>
          <cell r="W50">
            <v>2</v>
          </cell>
          <cell r="X50">
            <v>25</v>
          </cell>
          <cell r="Y50">
            <v>93</v>
          </cell>
          <cell r="Z50">
            <v>8310</v>
          </cell>
          <cell r="AA50">
            <v>24600</v>
          </cell>
          <cell r="AB50">
            <v>45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42494</v>
          </cell>
          <cell r="AI50">
            <v>1104</v>
          </cell>
        </row>
        <row r="51">
          <cell r="P51" t="str">
            <v>D518295</v>
          </cell>
          <cell r="Q51" t="str">
            <v>Termoestabilizado</v>
          </cell>
          <cell r="R51">
            <v>42731</v>
          </cell>
          <cell r="S51">
            <v>10</v>
          </cell>
          <cell r="T51">
            <v>5</v>
          </cell>
          <cell r="U51">
            <v>1</v>
          </cell>
          <cell r="V51">
            <v>2</v>
          </cell>
          <cell r="W51">
            <v>2</v>
          </cell>
          <cell r="X51">
            <v>25</v>
          </cell>
          <cell r="Y51">
            <v>93</v>
          </cell>
          <cell r="Z51">
            <v>8310</v>
          </cell>
          <cell r="AA51">
            <v>24600</v>
          </cell>
          <cell r="AB51">
            <v>45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42494</v>
          </cell>
          <cell r="AI51">
            <v>1110</v>
          </cell>
        </row>
        <row r="52">
          <cell r="P52" t="str">
            <v>LP-000474</v>
          </cell>
          <cell r="Q52" t="str">
            <v>Kraft</v>
          </cell>
          <cell r="R52">
            <v>36143</v>
          </cell>
          <cell r="S52">
            <v>4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2</v>
          </cell>
          <cell r="Y52">
            <v>180</v>
          </cell>
          <cell r="Z52">
            <v>3000</v>
          </cell>
          <cell r="AA52">
            <v>4000</v>
          </cell>
          <cell r="AB52">
            <v>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43584</v>
          </cell>
          <cell r="AI52">
            <v>773.50333633359924</v>
          </cell>
        </row>
        <row r="53">
          <cell r="P53" t="str">
            <v>V101043</v>
          </cell>
          <cell r="Q53" t="str">
            <v>Termoestabilizado</v>
          </cell>
          <cell r="R53">
            <v>42633</v>
          </cell>
          <cell r="S53">
            <v>1</v>
          </cell>
          <cell r="T53">
            <v>1</v>
          </cell>
          <cell r="U53">
            <v>1</v>
          </cell>
          <cell r="V53">
            <v>1</v>
          </cell>
          <cell r="W53">
            <v>1</v>
          </cell>
          <cell r="X53">
            <v>94</v>
          </cell>
          <cell r="Y53">
            <v>202</v>
          </cell>
          <cell r="Z53">
            <v>6129</v>
          </cell>
          <cell r="AA53">
            <v>19273</v>
          </cell>
          <cell r="AB53">
            <v>99</v>
          </cell>
          <cell r="AC53">
            <v>9.497964721845319E-3</v>
          </cell>
          <cell r="AD53" t="str">
            <v>Condición 1</v>
          </cell>
          <cell r="AE53" t="str">
            <v>Anual</v>
          </cell>
          <cell r="AF53" t="str">
            <v>DGA Típico / Equipo Sano</v>
          </cell>
          <cell r="AG53" t="str">
            <v>DGA Típico / Equipo Sano</v>
          </cell>
          <cell r="AH53">
            <v>43584</v>
          </cell>
          <cell r="AI53">
            <v>879.43752552217018</v>
          </cell>
        </row>
        <row r="54">
          <cell r="P54" t="str">
            <v>LP-000475</v>
          </cell>
          <cell r="Q54" t="str">
            <v>Kraft</v>
          </cell>
          <cell r="R54">
            <v>37595</v>
          </cell>
          <cell r="S54">
            <v>3.02999999999999</v>
          </cell>
          <cell r="T54">
            <v>138.55000000000001</v>
          </cell>
          <cell r="U54">
            <v>0</v>
          </cell>
          <cell r="V54">
            <v>34.43</v>
          </cell>
          <cell r="W54">
            <v>518.62</v>
          </cell>
          <cell r="X54">
            <v>132.289999999999</v>
          </cell>
          <cell r="Y54">
            <v>2148</v>
          </cell>
          <cell r="Z54">
            <v>3361</v>
          </cell>
          <cell r="AA54">
            <v>73349</v>
          </cell>
          <cell r="AB54">
            <v>826.91999999999894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43584</v>
          </cell>
          <cell r="AI54">
            <v>768.6877219433369</v>
          </cell>
        </row>
        <row r="55">
          <cell r="P55">
            <v>59571</v>
          </cell>
          <cell r="Q55" t="str">
            <v>Kraft</v>
          </cell>
          <cell r="R55">
            <v>38057</v>
          </cell>
          <cell r="S55">
            <v>10</v>
          </cell>
          <cell r="T55">
            <v>50</v>
          </cell>
          <cell r="U55">
            <v>2</v>
          </cell>
          <cell r="V55">
            <v>3</v>
          </cell>
          <cell r="W55">
            <v>48</v>
          </cell>
          <cell r="X55">
            <v>439</v>
          </cell>
          <cell r="Y55">
            <v>2490</v>
          </cell>
          <cell r="Z55">
            <v>6230</v>
          </cell>
          <cell r="AA55">
            <v>61300</v>
          </cell>
          <cell r="AB55">
            <v>552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40248</v>
          </cell>
          <cell r="AI55">
            <v>803.18602275443459</v>
          </cell>
        </row>
        <row r="56">
          <cell r="P56">
            <v>59572</v>
          </cell>
          <cell r="Q56" t="str">
            <v>Kraft</v>
          </cell>
          <cell r="R56">
            <v>38057</v>
          </cell>
          <cell r="S56">
            <v>10</v>
          </cell>
          <cell r="T56">
            <v>55</v>
          </cell>
          <cell r="U56">
            <v>2</v>
          </cell>
          <cell r="V56">
            <v>3</v>
          </cell>
          <cell r="W56">
            <v>61</v>
          </cell>
          <cell r="X56">
            <v>488</v>
          </cell>
          <cell r="Y56">
            <v>2830</v>
          </cell>
          <cell r="Z56">
            <v>2380</v>
          </cell>
          <cell r="AA56">
            <v>65500</v>
          </cell>
          <cell r="AB56">
            <v>619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40248</v>
          </cell>
          <cell r="AI56">
            <v>1018.1154843067469</v>
          </cell>
        </row>
        <row r="57">
          <cell r="P57">
            <v>59573</v>
          </cell>
          <cell r="Q57" t="str">
            <v>Kraft</v>
          </cell>
          <cell r="R57">
            <v>38057</v>
          </cell>
          <cell r="S57">
            <v>10</v>
          </cell>
          <cell r="T57">
            <v>50</v>
          </cell>
          <cell r="U57">
            <v>2</v>
          </cell>
          <cell r="V57">
            <v>3</v>
          </cell>
          <cell r="W57">
            <v>48</v>
          </cell>
          <cell r="X57">
            <v>399</v>
          </cell>
          <cell r="Y57">
            <v>2360</v>
          </cell>
          <cell r="Z57">
            <v>9020</v>
          </cell>
          <cell r="AA57">
            <v>72400</v>
          </cell>
          <cell r="AB57">
            <v>512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40248</v>
          </cell>
          <cell r="AI57">
            <v>1018.1154843067469</v>
          </cell>
        </row>
        <row r="58">
          <cell r="P58" t="str">
            <v>LP-000472</v>
          </cell>
          <cell r="Q58" t="str">
            <v>Kraft</v>
          </cell>
          <cell r="R58">
            <v>36155</v>
          </cell>
          <cell r="S58">
            <v>10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6</v>
          </cell>
          <cell r="Y58">
            <v>200</v>
          </cell>
          <cell r="Z58">
            <v>4000</v>
          </cell>
          <cell r="AA58">
            <v>8000</v>
          </cell>
          <cell r="AB58">
            <v>16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39044</v>
          </cell>
          <cell r="AI58">
            <v>806.20170309869877</v>
          </cell>
        </row>
        <row r="59">
          <cell r="P59" t="str">
            <v>V101038</v>
          </cell>
          <cell r="Q59" t="str">
            <v>Termoestabilizado</v>
          </cell>
          <cell r="R59">
            <v>43096</v>
          </cell>
          <cell r="S59">
            <v>1</v>
          </cell>
          <cell r="T59">
            <v>1</v>
          </cell>
          <cell r="U59">
            <v>1</v>
          </cell>
          <cell r="V59">
            <v>4</v>
          </cell>
          <cell r="W59">
            <v>24</v>
          </cell>
          <cell r="X59">
            <v>24</v>
          </cell>
          <cell r="Y59">
            <v>197</v>
          </cell>
          <cell r="Z59">
            <v>2527</v>
          </cell>
          <cell r="AA59">
            <v>10609</v>
          </cell>
          <cell r="AB59">
            <v>55</v>
          </cell>
          <cell r="AC59">
            <v>1.2762205309077409E-3</v>
          </cell>
          <cell r="AD59" t="str">
            <v>Condición 1</v>
          </cell>
          <cell r="AE59" t="str">
            <v>Anual</v>
          </cell>
          <cell r="AF59" t="str">
            <v>DGA Típico / Equipo Sano</v>
          </cell>
          <cell r="AG59" t="str">
            <v>DGA Típico / Equipo Sano</v>
          </cell>
          <cell r="AH59">
            <v>42908</v>
          </cell>
          <cell r="AI59">
            <v>1129</v>
          </cell>
        </row>
        <row r="60">
          <cell r="P60" t="str">
            <v>770027-01</v>
          </cell>
          <cell r="Q60" t="str">
            <v>Termoestabilizado</v>
          </cell>
          <cell r="R60">
            <v>39609</v>
          </cell>
          <cell r="S60">
            <v>10</v>
          </cell>
          <cell r="T60">
            <v>5</v>
          </cell>
          <cell r="U60">
            <v>2</v>
          </cell>
          <cell r="V60">
            <v>2</v>
          </cell>
          <cell r="W60">
            <v>2</v>
          </cell>
          <cell r="X60">
            <v>10</v>
          </cell>
          <cell r="Y60">
            <v>83</v>
          </cell>
          <cell r="Z60">
            <v>3124</v>
          </cell>
          <cell r="AA60">
            <v>5309</v>
          </cell>
          <cell r="AB60">
            <v>31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43307</v>
          </cell>
          <cell r="AI60">
            <v>764.02262039668142</v>
          </cell>
        </row>
        <row r="61">
          <cell r="P61" t="str">
            <v>123158T</v>
          </cell>
          <cell r="Q61" t="str">
            <v>Kraft</v>
          </cell>
          <cell r="R61">
            <v>37781</v>
          </cell>
          <cell r="S61">
            <v>32.719999999999899</v>
          </cell>
          <cell r="T61">
            <v>10.77</v>
          </cell>
          <cell r="U61">
            <v>0.94000000000000006</v>
          </cell>
          <cell r="V61">
            <v>5.4299999999999899</v>
          </cell>
          <cell r="W61">
            <v>6.28</v>
          </cell>
          <cell r="X61">
            <v>425.95999999999901</v>
          </cell>
          <cell r="Y61">
            <v>8141</v>
          </cell>
          <cell r="Z61">
            <v>4841</v>
          </cell>
          <cell r="AA61">
            <v>79121</v>
          </cell>
          <cell r="AB61">
            <v>482.09999999999889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39769</v>
          </cell>
          <cell r="AI61">
            <v>293.64219715426634</v>
          </cell>
        </row>
        <row r="62">
          <cell r="P62">
            <v>364072</v>
          </cell>
          <cell r="Q62" t="str">
            <v>Termoestabilizado</v>
          </cell>
          <cell r="R62">
            <v>41238</v>
          </cell>
          <cell r="S62">
            <v>1</v>
          </cell>
          <cell r="T62">
            <v>1</v>
          </cell>
          <cell r="U62">
            <v>1</v>
          </cell>
          <cell r="V62">
            <v>1</v>
          </cell>
          <cell r="W62">
            <v>1</v>
          </cell>
          <cell r="X62">
            <v>33.009999999999899</v>
          </cell>
          <cell r="Y62">
            <v>170.8</v>
          </cell>
          <cell r="Z62">
            <v>3004.25</v>
          </cell>
          <cell r="AA62">
            <v>3128.1999999999898</v>
          </cell>
          <cell r="AB62">
            <v>38.009999999999899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43571</v>
          </cell>
          <cell r="AI62">
            <v>738.73338649393645</v>
          </cell>
        </row>
        <row r="63">
          <cell r="P63">
            <v>364078</v>
          </cell>
          <cell r="Q63" t="str">
            <v>Termoestabilizado</v>
          </cell>
          <cell r="R63">
            <v>41335</v>
          </cell>
          <cell r="S63">
            <v>1</v>
          </cell>
          <cell r="T63">
            <v>1</v>
          </cell>
          <cell r="U63">
            <v>1</v>
          </cell>
          <cell r="V63">
            <v>1</v>
          </cell>
          <cell r="W63">
            <v>1</v>
          </cell>
          <cell r="X63">
            <v>12.5</v>
          </cell>
          <cell r="Y63">
            <v>69.7</v>
          </cell>
          <cell r="Z63">
            <v>1231.5</v>
          </cell>
          <cell r="AA63">
            <v>1923.8</v>
          </cell>
          <cell r="AB63">
            <v>17.5</v>
          </cell>
          <cell r="AC63" t="e">
            <v>#DIV/0!</v>
          </cell>
          <cell r="AD63" t="str">
            <v>Condición 1</v>
          </cell>
          <cell r="AE63" t="e">
            <v>#DIV/0!</v>
          </cell>
          <cell r="AF63" t="e">
            <v>#DIV/0!</v>
          </cell>
          <cell r="AG63" t="e">
            <v>#DIV/0!</v>
          </cell>
          <cell r="AH63">
            <v>41317</v>
          </cell>
          <cell r="AI63">
            <v>1096</v>
          </cell>
        </row>
        <row r="64">
          <cell r="P64" t="str">
            <v>HST15082-1-1</v>
          </cell>
          <cell r="Q64" t="str">
            <v>Kraft</v>
          </cell>
          <cell r="R64">
            <v>38128</v>
          </cell>
          <cell r="S64">
            <v>10</v>
          </cell>
          <cell r="T64">
            <v>5</v>
          </cell>
          <cell r="U64">
            <v>2</v>
          </cell>
          <cell r="V64">
            <v>2</v>
          </cell>
          <cell r="W64">
            <v>2</v>
          </cell>
          <cell r="X64">
            <v>116</v>
          </cell>
          <cell r="Y64">
            <v>2190</v>
          </cell>
          <cell r="Z64">
            <v>30500</v>
          </cell>
          <cell r="AA64">
            <v>65700</v>
          </cell>
          <cell r="AB64">
            <v>137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39049</v>
          </cell>
          <cell r="AI64">
            <v>588.82713138249937</v>
          </cell>
        </row>
        <row r="65">
          <cell r="P65" t="str">
            <v>HST15082-1-2</v>
          </cell>
          <cell r="Q65" t="str">
            <v>Kraft</v>
          </cell>
          <cell r="R65">
            <v>38128</v>
          </cell>
          <cell r="S65">
            <v>55</v>
          </cell>
          <cell r="T65">
            <v>5</v>
          </cell>
          <cell r="U65">
            <v>2</v>
          </cell>
          <cell r="V65">
            <v>2</v>
          </cell>
          <cell r="W65">
            <v>6</v>
          </cell>
          <cell r="X65">
            <v>111</v>
          </cell>
          <cell r="Y65">
            <v>220</v>
          </cell>
          <cell r="Z65">
            <v>31200</v>
          </cell>
          <cell r="AA65">
            <v>66900</v>
          </cell>
          <cell r="AB65">
            <v>181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39049</v>
          </cell>
          <cell r="AI65">
            <v>564.55039560204989</v>
          </cell>
        </row>
        <row r="66">
          <cell r="P66" t="str">
            <v>HST15082-1-3</v>
          </cell>
          <cell r="Q66" t="str">
            <v>Kraft</v>
          </cell>
          <cell r="R66">
            <v>38128</v>
          </cell>
          <cell r="S66">
            <v>145</v>
          </cell>
          <cell r="T66">
            <v>5</v>
          </cell>
          <cell r="U66">
            <v>2</v>
          </cell>
          <cell r="V66">
            <v>2</v>
          </cell>
          <cell r="W66">
            <v>14</v>
          </cell>
          <cell r="X66">
            <v>126</v>
          </cell>
          <cell r="Y66">
            <v>2100</v>
          </cell>
          <cell r="Z66">
            <v>27700</v>
          </cell>
          <cell r="AA66">
            <v>67100</v>
          </cell>
          <cell r="AB66">
            <v>294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39049</v>
          </cell>
          <cell r="AI66">
            <v>598.945174172978</v>
          </cell>
        </row>
        <row r="67">
          <cell r="P67" t="str">
            <v>740025-01</v>
          </cell>
          <cell r="Q67" t="str">
            <v>Termoestabilizado</v>
          </cell>
          <cell r="R67">
            <v>39049</v>
          </cell>
          <cell r="S67">
            <v>10</v>
          </cell>
          <cell r="T67">
            <v>5</v>
          </cell>
          <cell r="U67">
            <v>2</v>
          </cell>
          <cell r="V67">
            <v>2</v>
          </cell>
          <cell r="W67">
            <v>2</v>
          </cell>
          <cell r="X67">
            <v>270</v>
          </cell>
          <cell r="Y67">
            <v>329</v>
          </cell>
          <cell r="Z67">
            <v>17100</v>
          </cell>
          <cell r="AA67">
            <v>68100</v>
          </cell>
          <cell r="AB67">
            <v>291</v>
          </cell>
          <cell r="AC67" t="e">
            <v>#DIV/0!</v>
          </cell>
          <cell r="AD67" t="str">
            <v>Condición 1</v>
          </cell>
          <cell r="AE67" t="e">
            <v>#DIV/0!</v>
          </cell>
          <cell r="AF67" t="e">
            <v>#DIV/0!</v>
          </cell>
          <cell r="AG67" t="e">
            <v>#DIV/0!</v>
          </cell>
          <cell r="AH67">
            <v>38485</v>
          </cell>
          <cell r="AI67">
            <v>29.912186444368842</v>
          </cell>
        </row>
        <row r="68">
          <cell r="P68" t="str">
            <v>B615152</v>
          </cell>
          <cell r="Q68" t="str">
            <v>Termoestabilizado</v>
          </cell>
          <cell r="R68">
            <v>36483</v>
          </cell>
          <cell r="S68">
            <v>4</v>
          </cell>
          <cell r="T68">
            <v>1</v>
          </cell>
          <cell r="U68">
            <v>0</v>
          </cell>
          <cell r="V68">
            <v>1</v>
          </cell>
          <cell r="W68">
            <v>2</v>
          </cell>
          <cell r="X68">
            <v>33</v>
          </cell>
          <cell r="Y68">
            <v>440</v>
          </cell>
          <cell r="Z68">
            <v>5000</v>
          </cell>
          <cell r="AA68">
            <v>8000</v>
          </cell>
          <cell r="AB68">
            <v>41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43062</v>
          </cell>
          <cell r="AI68">
            <v>1200</v>
          </cell>
        </row>
        <row r="69">
          <cell r="P69" t="str">
            <v>132006T1</v>
          </cell>
          <cell r="Q69" t="str">
            <v>Kraft</v>
          </cell>
          <cell r="R69">
            <v>36493</v>
          </cell>
          <cell r="S69">
            <v>4</v>
          </cell>
          <cell r="T69">
            <v>0</v>
          </cell>
          <cell r="U69">
            <v>0</v>
          </cell>
          <cell r="V69">
            <v>40</v>
          </cell>
          <cell r="W69">
            <v>1</v>
          </cell>
          <cell r="X69">
            <v>87</v>
          </cell>
          <cell r="Y69">
            <v>1540</v>
          </cell>
          <cell r="Z69">
            <v>4000</v>
          </cell>
          <cell r="AA69">
            <v>6000</v>
          </cell>
          <cell r="AB69">
            <v>132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43313</v>
          </cell>
          <cell r="AI69">
            <v>225.09638544296513</v>
          </cell>
        </row>
        <row r="70">
          <cell r="P70" t="str">
            <v>161159T2</v>
          </cell>
          <cell r="Q70" t="str">
            <v>Termoestabilizado</v>
          </cell>
          <cell r="R70">
            <v>34911</v>
          </cell>
          <cell r="S70">
            <v>10</v>
          </cell>
          <cell r="T70">
            <v>5</v>
          </cell>
          <cell r="U70">
            <v>2</v>
          </cell>
          <cell r="V70">
            <v>2</v>
          </cell>
          <cell r="W70">
            <v>2</v>
          </cell>
          <cell r="X70">
            <v>7</v>
          </cell>
          <cell r="Y70">
            <v>443</v>
          </cell>
          <cell r="Z70">
            <v>35400</v>
          </cell>
          <cell r="AA70">
            <v>79000</v>
          </cell>
          <cell r="AB70">
            <v>28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43049</v>
          </cell>
          <cell r="AI70">
            <v>1250</v>
          </cell>
        </row>
        <row r="71">
          <cell r="P71" t="str">
            <v>160967T</v>
          </cell>
          <cell r="Q71" t="str">
            <v>Termoestabilizado</v>
          </cell>
          <cell r="R71">
            <v>36493</v>
          </cell>
          <cell r="S71">
            <v>102</v>
          </cell>
          <cell r="T71">
            <v>24</v>
          </cell>
          <cell r="U71">
            <v>0</v>
          </cell>
          <cell r="V71">
            <v>38</v>
          </cell>
          <cell r="W71">
            <v>48</v>
          </cell>
          <cell r="X71">
            <v>280</v>
          </cell>
          <cell r="Y71">
            <v>2150</v>
          </cell>
          <cell r="Z71">
            <v>1000</v>
          </cell>
          <cell r="AA71">
            <v>8000</v>
          </cell>
          <cell r="AB71">
            <v>492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43313</v>
          </cell>
          <cell r="AI71">
            <v>161.28222564198836</v>
          </cell>
        </row>
        <row r="72">
          <cell r="P72" t="str">
            <v>B608156</v>
          </cell>
          <cell r="Q72" t="str">
            <v>Kraft</v>
          </cell>
          <cell r="R72">
            <v>35578</v>
          </cell>
          <cell r="S72">
            <v>128</v>
          </cell>
          <cell r="T72">
            <v>5</v>
          </cell>
          <cell r="U72">
            <v>2</v>
          </cell>
          <cell r="V72">
            <v>16</v>
          </cell>
          <cell r="W72">
            <v>2</v>
          </cell>
          <cell r="X72">
            <v>415</v>
          </cell>
          <cell r="Y72">
            <v>2662</v>
          </cell>
          <cell r="Z72">
            <v>22234</v>
          </cell>
          <cell r="AA72">
            <v>64079</v>
          </cell>
          <cell r="AB72">
            <v>568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43319</v>
          </cell>
          <cell r="AI72">
            <v>598.10463942802994</v>
          </cell>
        </row>
        <row r="73">
          <cell r="P73" t="str">
            <v>L-30507</v>
          </cell>
          <cell r="Q73" t="str">
            <v>Termoestabilizado</v>
          </cell>
          <cell r="R73">
            <v>35751</v>
          </cell>
          <cell r="S73">
            <v>8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8</v>
          </cell>
          <cell r="Y73">
            <v>190</v>
          </cell>
          <cell r="Z73">
            <v>3000</v>
          </cell>
          <cell r="AA73">
            <v>6000</v>
          </cell>
          <cell r="AB73">
            <v>16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43361</v>
          </cell>
          <cell r="AI73">
            <v>1047</v>
          </cell>
        </row>
        <row r="74">
          <cell r="P74" t="str">
            <v>750006-01</v>
          </cell>
          <cell r="Q74" t="str">
            <v>Termoestabilizado</v>
          </cell>
          <cell r="R74">
            <v>38605</v>
          </cell>
          <cell r="S74">
            <v>10</v>
          </cell>
          <cell r="T74">
            <v>5</v>
          </cell>
          <cell r="U74">
            <v>2</v>
          </cell>
          <cell r="V74">
            <v>2</v>
          </cell>
          <cell r="W74">
            <v>2</v>
          </cell>
          <cell r="X74">
            <v>15</v>
          </cell>
          <cell r="Y74">
            <v>115</v>
          </cell>
          <cell r="Z74">
            <v>14300</v>
          </cell>
          <cell r="AA74">
            <v>34400</v>
          </cell>
          <cell r="AB74">
            <v>36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40296</v>
          </cell>
          <cell r="AI74">
            <v>791.69796348689943</v>
          </cell>
        </row>
        <row r="75">
          <cell r="P75" t="str">
            <v>L-10803</v>
          </cell>
          <cell r="Q75" t="str">
            <v>Kraft</v>
          </cell>
          <cell r="R75">
            <v>37319</v>
          </cell>
          <cell r="S75">
            <v>65</v>
          </cell>
          <cell r="T75">
            <v>10</v>
          </cell>
          <cell r="U75">
            <v>89</v>
          </cell>
          <cell r="V75">
            <v>43</v>
          </cell>
          <cell r="W75">
            <v>4</v>
          </cell>
          <cell r="X75">
            <v>705</v>
          </cell>
          <cell r="Y75">
            <v>8220</v>
          </cell>
          <cell r="Z75">
            <v>21600</v>
          </cell>
          <cell r="AA75">
            <v>65400</v>
          </cell>
          <cell r="AB75">
            <v>916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40296</v>
          </cell>
          <cell r="AI75">
            <v>782.2952365560991</v>
          </cell>
        </row>
        <row r="76">
          <cell r="P76" t="str">
            <v>L-30307</v>
          </cell>
          <cell r="Q76" t="str">
            <v>Kraft</v>
          </cell>
          <cell r="R76">
            <v>37596</v>
          </cell>
          <cell r="S76">
            <v>20.55</v>
          </cell>
          <cell r="T76">
            <v>20.93</v>
          </cell>
          <cell r="U76">
            <v>104.66</v>
          </cell>
          <cell r="V76">
            <v>367.55</v>
          </cell>
          <cell r="W76">
            <v>54.1099999999999</v>
          </cell>
          <cell r="X76">
            <v>256.75999999999902</v>
          </cell>
          <cell r="Y76">
            <v>7300</v>
          </cell>
          <cell r="Z76">
            <v>24961</v>
          </cell>
          <cell r="AA76">
            <v>72963</v>
          </cell>
          <cell r="AB76">
            <v>824.55999999999904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40240</v>
          </cell>
          <cell r="AI76">
            <v>291</v>
          </cell>
        </row>
        <row r="77">
          <cell r="P77" t="str">
            <v>150700A/01</v>
          </cell>
          <cell r="Q77" t="str">
            <v>Termoestabilizado</v>
          </cell>
          <cell r="R77">
            <v>42741</v>
          </cell>
          <cell r="S77">
            <v>1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24</v>
          </cell>
          <cell r="Y77">
            <v>191</v>
          </cell>
          <cell r="Z77">
            <v>11013</v>
          </cell>
          <cell r="AA77">
            <v>29021</v>
          </cell>
          <cell r="AB77">
            <v>29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42499</v>
          </cell>
          <cell r="AI77">
            <v>1140</v>
          </cell>
        </row>
        <row r="78">
          <cell r="P78" t="str">
            <v>150700A/02</v>
          </cell>
          <cell r="Q78" t="str">
            <v>Termoestabilizado</v>
          </cell>
          <cell r="R78">
            <v>42741</v>
          </cell>
          <cell r="S78">
            <v>1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21</v>
          </cell>
          <cell r="Y78">
            <v>164</v>
          </cell>
          <cell r="Z78">
            <v>8307</v>
          </cell>
          <cell r="AA78">
            <v>23603</v>
          </cell>
          <cell r="AB78">
            <v>26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42499</v>
          </cell>
          <cell r="AI78">
            <v>1146</v>
          </cell>
        </row>
        <row r="79">
          <cell r="P79" t="str">
            <v>150700B/01</v>
          </cell>
          <cell r="Q79" t="str">
            <v>Termoestabilizado</v>
          </cell>
          <cell r="R79">
            <v>42741</v>
          </cell>
          <cell r="S79">
            <v>1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19</v>
          </cell>
          <cell r="Y79">
            <v>174</v>
          </cell>
          <cell r="Z79">
            <v>7242</v>
          </cell>
          <cell r="AA79">
            <v>18663</v>
          </cell>
          <cell r="AB79">
            <v>24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42500</v>
          </cell>
          <cell r="AI79">
            <v>1160</v>
          </cell>
        </row>
        <row r="80">
          <cell r="P80">
            <v>185466</v>
          </cell>
          <cell r="Q80" t="str">
            <v>Termoestabilizado</v>
          </cell>
          <cell r="R80">
            <v>38111</v>
          </cell>
          <cell r="S80">
            <v>10</v>
          </cell>
          <cell r="T80">
            <v>5</v>
          </cell>
          <cell r="U80">
            <v>2</v>
          </cell>
          <cell r="V80">
            <v>2</v>
          </cell>
          <cell r="W80">
            <v>2</v>
          </cell>
          <cell r="X80">
            <v>103</v>
          </cell>
          <cell r="Y80">
            <v>272</v>
          </cell>
          <cell r="Z80">
            <v>26600</v>
          </cell>
          <cell r="AA80">
            <v>60500</v>
          </cell>
          <cell r="AB80">
            <v>124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40296</v>
          </cell>
          <cell r="AI80">
            <v>692.43621917560131</v>
          </cell>
        </row>
        <row r="81">
          <cell r="P81" t="str">
            <v>V101040</v>
          </cell>
          <cell r="Q81" t="str">
            <v>Termoestabilizado</v>
          </cell>
          <cell r="R81">
            <v>43160</v>
          </cell>
          <cell r="S81">
            <v>1</v>
          </cell>
          <cell r="T81">
            <v>1</v>
          </cell>
          <cell r="U81">
            <v>1</v>
          </cell>
          <cell r="V81">
            <v>1</v>
          </cell>
          <cell r="W81">
            <v>1</v>
          </cell>
          <cell r="X81">
            <v>55</v>
          </cell>
          <cell r="Y81">
            <v>225</v>
          </cell>
          <cell r="Z81">
            <v>5562</v>
          </cell>
          <cell r="AA81">
            <v>28866</v>
          </cell>
          <cell r="AB81">
            <v>60</v>
          </cell>
          <cell r="AC81">
            <v>0.28217821782178215</v>
          </cell>
          <cell r="AD81" t="str">
            <v>Condición 1</v>
          </cell>
          <cell r="AE81" t="str">
            <v>Anual</v>
          </cell>
          <cell r="AF81" t="str">
            <v>DGA Típico / Equipo Sano</v>
          </cell>
          <cell r="AG81" t="str">
            <v>DGA Típico / Equipo Sano</v>
          </cell>
          <cell r="AH81">
            <v>42908</v>
          </cell>
          <cell r="AI81">
            <v>1121</v>
          </cell>
        </row>
        <row r="82">
          <cell r="P82" t="str">
            <v>L-10802</v>
          </cell>
          <cell r="Q82" t="str">
            <v>Kraft</v>
          </cell>
          <cell r="R82">
            <v>35578</v>
          </cell>
          <cell r="S82">
            <v>23</v>
          </cell>
          <cell r="T82">
            <v>7</v>
          </cell>
          <cell r="U82">
            <v>130</v>
          </cell>
          <cell r="V82">
            <v>19</v>
          </cell>
          <cell r="W82">
            <v>4</v>
          </cell>
          <cell r="X82">
            <v>306</v>
          </cell>
          <cell r="Y82">
            <v>5619</v>
          </cell>
          <cell r="Z82">
            <v>22340</v>
          </cell>
          <cell r="AA82">
            <v>68724</v>
          </cell>
          <cell r="AB82">
            <v>489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37218</v>
          </cell>
          <cell r="AI82">
            <v>288.46563599052865</v>
          </cell>
        </row>
        <row r="83">
          <cell r="P83" t="str">
            <v>146659T3</v>
          </cell>
          <cell r="Q83" t="str">
            <v>Termoestabilizado</v>
          </cell>
          <cell r="R83">
            <v>41713</v>
          </cell>
          <cell r="S83">
            <v>1</v>
          </cell>
          <cell r="T83">
            <v>1</v>
          </cell>
          <cell r="U83">
            <v>1</v>
          </cell>
          <cell r="V83">
            <v>1</v>
          </cell>
          <cell r="W83">
            <v>1</v>
          </cell>
          <cell r="X83">
            <v>1</v>
          </cell>
          <cell r="Y83">
            <v>7</v>
          </cell>
          <cell r="Z83">
            <v>392</v>
          </cell>
          <cell r="AA83">
            <v>1249</v>
          </cell>
          <cell r="AB83">
            <v>6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43307</v>
          </cell>
          <cell r="AI83">
            <v>803.18602275443459</v>
          </cell>
        </row>
        <row r="84">
          <cell r="P84" t="str">
            <v>770021-01</v>
          </cell>
          <cell r="Q84" t="str">
            <v>Termoestabilizado</v>
          </cell>
          <cell r="R84">
            <v>39594</v>
          </cell>
          <cell r="S84">
            <v>10</v>
          </cell>
          <cell r="T84">
            <v>5</v>
          </cell>
          <cell r="U84">
            <v>2</v>
          </cell>
          <cell r="V84">
            <v>2</v>
          </cell>
          <cell r="W84">
            <v>2</v>
          </cell>
          <cell r="X84">
            <v>55</v>
          </cell>
          <cell r="Y84">
            <v>258</v>
          </cell>
          <cell r="Z84">
            <v>6044</v>
          </cell>
          <cell r="AA84">
            <v>10327</v>
          </cell>
          <cell r="AB84">
            <v>76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43587</v>
          </cell>
          <cell r="AI84">
            <v>773.50333633359924</v>
          </cell>
        </row>
        <row r="85">
          <cell r="P85" t="str">
            <v>B93033</v>
          </cell>
          <cell r="Q85" t="str">
            <v>Kraft</v>
          </cell>
          <cell r="R85">
            <v>35579</v>
          </cell>
          <cell r="S85">
            <v>14</v>
          </cell>
          <cell r="T85">
            <v>5</v>
          </cell>
          <cell r="U85">
            <v>2</v>
          </cell>
          <cell r="V85">
            <v>119</v>
          </cell>
          <cell r="W85">
            <v>3</v>
          </cell>
          <cell r="X85">
            <v>580</v>
          </cell>
          <cell r="Y85">
            <v>6811</v>
          </cell>
          <cell r="Z85">
            <v>17435</v>
          </cell>
          <cell r="AA85">
            <v>58994</v>
          </cell>
          <cell r="AB85">
            <v>723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39043</v>
          </cell>
          <cell r="AI85">
            <v>413.9805660884108</v>
          </cell>
        </row>
        <row r="86">
          <cell r="P86" t="str">
            <v>L-30330</v>
          </cell>
          <cell r="Q86" t="str">
            <v>Kraft</v>
          </cell>
          <cell r="R86">
            <v>37595</v>
          </cell>
          <cell r="S86">
            <v>17.469999999999899</v>
          </cell>
          <cell r="T86">
            <v>2.08</v>
          </cell>
          <cell r="U86">
            <v>28.219999999999899</v>
          </cell>
          <cell r="V86">
            <v>20.010000000000002</v>
          </cell>
          <cell r="W86">
            <v>0.05</v>
          </cell>
          <cell r="X86">
            <v>226.789999999999</v>
          </cell>
          <cell r="Y86">
            <v>1684</v>
          </cell>
          <cell r="Z86">
            <v>23696</v>
          </cell>
          <cell r="AA86">
            <v>68744</v>
          </cell>
          <cell r="AB86">
            <v>294.61999999999881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38457</v>
          </cell>
          <cell r="AI86">
            <v>914.85274389984943</v>
          </cell>
        </row>
        <row r="87">
          <cell r="P87">
            <v>359111</v>
          </cell>
          <cell r="Q87" t="str">
            <v>Termoestabilizado</v>
          </cell>
          <cell r="R87">
            <v>41228</v>
          </cell>
          <cell r="S87">
            <v>1</v>
          </cell>
          <cell r="T87">
            <v>1</v>
          </cell>
          <cell r="U87">
            <v>1</v>
          </cell>
          <cell r="V87">
            <v>1</v>
          </cell>
          <cell r="W87">
            <v>1</v>
          </cell>
          <cell r="X87">
            <v>27.1</v>
          </cell>
          <cell r="Y87">
            <v>133.30000000000001</v>
          </cell>
          <cell r="Z87">
            <v>1259.5999999999899</v>
          </cell>
          <cell r="AA87">
            <v>7149.1999999999898</v>
          </cell>
          <cell r="AB87">
            <v>32.1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43577</v>
          </cell>
          <cell r="AI87">
            <v>788.95896737384521</v>
          </cell>
        </row>
        <row r="88">
          <cell r="P88" t="str">
            <v>L-30406</v>
          </cell>
          <cell r="Q88" t="str">
            <v>Kraft</v>
          </cell>
          <cell r="R88">
            <v>37595</v>
          </cell>
          <cell r="S88">
            <v>8.6199999999999903</v>
          </cell>
          <cell r="T88">
            <v>3.6</v>
          </cell>
          <cell r="U88">
            <v>0.53</v>
          </cell>
          <cell r="V88">
            <v>2.96</v>
          </cell>
          <cell r="W88">
            <v>3.27999999999999</v>
          </cell>
          <cell r="X88">
            <v>160.84</v>
          </cell>
          <cell r="Y88">
            <v>6932</v>
          </cell>
          <cell r="Z88">
            <v>27699</v>
          </cell>
          <cell r="AA88">
            <v>69187</v>
          </cell>
          <cell r="AB88">
            <v>179.82999999999998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38966</v>
          </cell>
          <cell r="AI88">
            <v>436.48968002458935</v>
          </cell>
        </row>
        <row r="89">
          <cell r="P89" t="str">
            <v>123160T</v>
          </cell>
          <cell r="Q89" t="str">
            <v>Kraft</v>
          </cell>
          <cell r="R89">
            <v>37754</v>
          </cell>
          <cell r="S89">
            <v>19.690000000000001</v>
          </cell>
          <cell r="T89">
            <v>8.6799999999999908</v>
          </cell>
          <cell r="U89">
            <v>0.42</v>
          </cell>
          <cell r="V89">
            <v>3.68</v>
          </cell>
          <cell r="W89">
            <v>5.6699999999999902</v>
          </cell>
          <cell r="X89">
            <v>386.83999999999901</v>
          </cell>
          <cell r="Y89">
            <v>6333</v>
          </cell>
          <cell r="Z89">
            <v>3173</v>
          </cell>
          <cell r="AA89">
            <v>78620</v>
          </cell>
          <cell r="AB89">
            <v>424.979999999999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39966</v>
          </cell>
          <cell r="AI89">
            <v>298.03127142695564</v>
          </cell>
        </row>
        <row r="90">
          <cell r="P90">
            <v>364074</v>
          </cell>
          <cell r="Q90" t="str">
            <v>Termoestabilizado</v>
          </cell>
          <cell r="R90">
            <v>40923</v>
          </cell>
          <cell r="S90">
            <v>1</v>
          </cell>
          <cell r="T90">
            <v>1</v>
          </cell>
          <cell r="U90">
            <v>1</v>
          </cell>
          <cell r="V90">
            <v>1</v>
          </cell>
          <cell r="W90">
            <v>1</v>
          </cell>
          <cell r="X90">
            <v>7.4</v>
          </cell>
          <cell r="Y90">
            <v>52.399999999999899</v>
          </cell>
          <cell r="Z90">
            <v>1174.0999999999899</v>
          </cell>
          <cell r="AA90">
            <v>1957.8</v>
          </cell>
          <cell r="AB90">
            <v>12.4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43584</v>
          </cell>
          <cell r="AI90">
            <v>748.75534408174246</v>
          </cell>
        </row>
        <row r="91">
          <cell r="P91" t="str">
            <v>146660T3</v>
          </cell>
          <cell r="Q91" t="str">
            <v>Termoestabilizado</v>
          </cell>
          <cell r="R91">
            <v>41715</v>
          </cell>
          <cell r="S91">
            <v>1</v>
          </cell>
          <cell r="T91">
            <v>1</v>
          </cell>
          <cell r="U91">
            <v>1</v>
          </cell>
          <cell r="V91">
            <v>1</v>
          </cell>
          <cell r="W91">
            <v>1</v>
          </cell>
          <cell r="X91">
            <v>3</v>
          </cell>
          <cell r="Y91">
            <v>84</v>
          </cell>
          <cell r="Z91">
            <v>7927</v>
          </cell>
          <cell r="AA91">
            <v>15994</v>
          </cell>
          <cell r="AB91">
            <v>8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43584</v>
          </cell>
          <cell r="AI91">
            <v>797.33150375925982</v>
          </cell>
        </row>
        <row r="92">
          <cell r="P92" t="str">
            <v>LP-000598</v>
          </cell>
          <cell r="Q92" t="str">
            <v>Kraft</v>
          </cell>
          <cell r="R92">
            <v>36189</v>
          </cell>
          <cell r="S92">
            <v>19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6</v>
          </cell>
          <cell r="Y92">
            <v>180</v>
          </cell>
          <cell r="Z92">
            <v>2000</v>
          </cell>
          <cell r="AA92">
            <v>5000</v>
          </cell>
          <cell r="AB92">
            <v>25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40296</v>
          </cell>
          <cell r="AI92">
            <v>472.89977308949199</v>
          </cell>
        </row>
        <row r="93">
          <cell r="P93" t="str">
            <v>146660T1</v>
          </cell>
          <cell r="Q93" t="str">
            <v>Termoestabilizado</v>
          </cell>
          <cell r="R93">
            <v>41724</v>
          </cell>
          <cell r="S93">
            <v>1</v>
          </cell>
          <cell r="T93">
            <v>1</v>
          </cell>
          <cell r="U93">
            <v>1</v>
          </cell>
          <cell r="V93">
            <v>1</v>
          </cell>
          <cell r="W93">
            <v>1</v>
          </cell>
          <cell r="X93">
            <v>1</v>
          </cell>
          <cell r="Y93">
            <v>10</v>
          </cell>
          <cell r="Z93">
            <v>304</v>
          </cell>
          <cell r="AA93">
            <v>793</v>
          </cell>
          <cell r="AB93">
            <v>6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43578</v>
          </cell>
          <cell r="AI93">
            <v>803.18602275443459</v>
          </cell>
        </row>
        <row r="94">
          <cell r="P94" t="str">
            <v>770003-01</v>
          </cell>
          <cell r="Q94" t="str">
            <v>Termoestabilizado</v>
          </cell>
          <cell r="R94">
            <v>39622</v>
          </cell>
          <cell r="S94">
            <v>10</v>
          </cell>
          <cell r="T94">
            <v>5</v>
          </cell>
          <cell r="U94">
            <v>2</v>
          </cell>
          <cell r="V94">
            <v>2</v>
          </cell>
          <cell r="W94">
            <v>2</v>
          </cell>
          <cell r="X94">
            <v>70</v>
          </cell>
          <cell r="Y94">
            <v>176</v>
          </cell>
          <cell r="Z94">
            <v>9220</v>
          </cell>
          <cell r="AA94">
            <v>24300</v>
          </cell>
          <cell r="AB94">
            <v>91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43314</v>
          </cell>
          <cell r="AI94">
            <v>803.18602275443459</v>
          </cell>
        </row>
        <row r="95">
          <cell r="P95" t="str">
            <v>123157T</v>
          </cell>
          <cell r="Q95" t="str">
            <v>Kraft</v>
          </cell>
          <cell r="R95">
            <v>36488</v>
          </cell>
          <cell r="S95">
            <v>37</v>
          </cell>
          <cell r="T95">
            <v>1</v>
          </cell>
          <cell r="U95">
            <v>0</v>
          </cell>
          <cell r="V95">
            <v>1</v>
          </cell>
          <cell r="W95">
            <v>1</v>
          </cell>
          <cell r="X95">
            <v>59</v>
          </cell>
          <cell r="Y95">
            <v>1380</v>
          </cell>
          <cell r="Z95">
            <v>4000</v>
          </cell>
          <cell r="AA95">
            <v>6000</v>
          </cell>
          <cell r="AB95">
            <v>99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43311</v>
          </cell>
          <cell r="AI95">
            <v>337.96490218551355</v>
          </cell>
        </row>
        <row r="96">
          <cell r="P96" t="str">
            <v>123159T</v>
          </cell>
          <cell r="Q96" t="str">
            <v>Termoestabilizado</v>
          </cell>
          <cell r="R96">
            <v>36483</v>
          </cell>
          <cell r="S96">
            <v>36</v>
          </cell>
          <cell r="T96">
            <v>1</v>
          </cell>
          <cell r="U96">
            <v>1</v>
          </cell>
          <cell r="V96">
            <v>1</v>
          </cell>
          <cell r="W96">
            <v>1</v>
          </cell>
          <cell r="X96">
            <v>30</v>
          </cell>
          <cell r="Y96">
            <v>950</v>
          </cell>
          <cell r="Z96">
            <v>5000</v>
          </cell>
          <cell r="AA96">
            <v>7000</v>
          </cell>
          <cell r="AB96">
            <v>70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39769</v>
          </cell>
          <cell r="AI96">
            <v>152.74052403210567</v>
          </cell>
        </row>
        <row r="97">
          <cell r="P97" t="str">
            <v>L-30506</v>
          </cell>
          <cell r="Q97" t="str">
            <v>Kraft</v>
          </cell>
          <cell r="R97">
            <v>35741</v>
          </cell>
          <cell r="S97">
            <v>6</v>
          </cell>
          <cell r="T97">
            <v>1</v>
          </cell>
          <cell r="U97">
            <v>0</v>
          </cell>
          <cell r="V97">
            <v>0</v>
          </cell>
          <cell r="W97">
            <v>0</v>
          </cell>
          <cell r="X97">
            <v>33</v>
          </cell>
          <cell r="Y97">
            <v>240</v>
          </cell>
          <cell r="Z97">
            <v>4000</v>
          </cell>
          <cell r="AA97">
            <v>10000</v>
          </cell>
          <cell r="AB97">
            <v>40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38478</v>
          </cell>
          <cell r="AI97">
            <v>628.84406011784483</v>
          </cell>
        </row>
        <row r="98">
          <cell r="P98" t="str">
            <v>L-30477</v>
          </cell>
          <cell r="Q98" t="str">
            <v>Kraft</v>
          </cell>
          <cell r="R98">
            <v>35540</v>
          </cell>
          <cell r="S98">
            <v>19</v>
          </cell>
          <cell r="T98">
            <v>5</v>
          </cell>
          <cell r="U98">
            <v>2</v>
          </cell>
          <cell r="V98">
            <v>3</v>
          </cell>
          <cell r="W98">
            <v>2</v>
          </cell>
          <cell r="X98">
            <v>265</v>
          </cell>
          <cell r="Y98">
            <v>1905</v>
          </cell>
          <cell r="Z98">
            <v>11824</v>
          </cell>
          <cell r="AA98">
            <v>61649</v>
          </cell>
          <cell r="AB98">
            <v>296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40298</v>
          </cell>
          <cell r="AI98">
            <v>462.88162522863388</v>
          </cell>
        </row>
        <row r="99">
          <cell r="P99" t="str">
            <v>PT9003-01</v>
          </cell>
          <cell r="Q99" t="str">
            <v>Kraft</v>
          </cell>
          <cell r="R99">
            <v>37754</v>
          </cell>
          <cell r="S99">
            <v>6.3799999999999901</v>
          </cell>
          <cell r="T99">
            <v>3.25</v>
          </cell>
          <cell r="U99">
            <v>0</v>
          </cell>
          <cell r="V99">
            <v>1.73</v>
          </cell>
          <cell r="W99">
            <v>1.1399999999999899</v>
          </cell>
          <cell r="X99">
            <v>176.41</v>
          </cell>
          <cell r="Y99">
            <v>1169</v>
          </cell>
          <cell r="Z99">
            <v>7775</v>
          </cell>
          <cell r="AA99">
            <v>78692</v>
          </cell>
          <cell r="AB99">
            <v>188.90999999999997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40295</v>
          </cell>
          <cell r="AI99">
            <v>1031.1779124611792</v>
          </cell>
        </row>
        <row r="100">
          <cell r="P100" t="str">
            <v>146659T2</v>
          </cell>
          <cell r="Q100" t="str">
            <v>Termoestabilizado</v>
          </cell>
          <cell r="R100">
            <v>41669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  <cell r="X100">
            <v>1</v>
          </cell>
          <cell r="Y100">
            <v>66</v>
          </cell>
          <cell r="Z100">
            <v>7454</v>
          </cell>
          <cell r="AA100">
            <v>25182</v>
          </cell>
          <cell r="AB100">
            <v>6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43572</v>
          </cell>
          <cell r="AI100">
            <v>803.18602275443459</v>
          </cell>
        </row>
        <row r="101">
          <cell r="P101" t="str">
            <v>770028-01</v>
          </cell>
          <cell r="Q101" t="str">
            <v>Termoestabilizado</v>
          </cell>
          <cell r="R101">
            <v>39634</v>
          </cell>
          <cell r="S101">
            <v>10</v>
          </cell>
          <cell r="T101">
            <v>5</v>
          </cell>
          <cell r="U101">
            <v>2</v>
          </cell>
          <cell r="V101">
            <v>2</v>
          </cell>
          <cell r="W101">
            <v>2</v>
          </cell>
          <cell r="X101">
            <v>30</v>
          </cell>
          <cell r="Y101">
            <v>93</v>
          </cell>
          <cell r="Z101">
            <v>6445</v>
          </cell>
          <cell r="AA101">
            <v>13899</v>
          </cell>
          <cell r="AB101">
            <v>51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43572</v>
          </cell>
          <cell r="AI101">
            <v>778.47950045700486</v>
          </cell>
        </row>
        <row r="102">
          <cell r="P102">
            <v>364075</v>
          </cell>
          <cell r="Q102" t="str">
            <v>Termoestabilizado</v>
          </cell>
          <cell r="R102">
            <v>41227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1</v>
          </cell>
          <cell r="X102">
            <v>7.7</v>
          </cell>
          <cell r="Y102">
            <v>55.399999999999899</v>
          </cell>
          <cell r="Z102">
            <v>1198</v>
          </cell>
          <cell r="AA102">
            <v>2003.3</v>
          </cell>
          <cell r="AB102">
            <v>12.7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43311</v>
          </cell>
          <cell r="AI102">
            <v>742.66180005551007</v>
          </cell>
        </row>
        <row r="103">
          <cell r="P103" t="str">
            <v>760047-01</v>
          </cell>
          <cell r="Q103" t="str">
            <v>Termoestabilizado</v>
          </cell>
          <cell r="R103">
            <v>39372</v>
          </cell>
          <cell r="S103">
            <v>10</v>
          </cell>
          <cell r="T103">
            <v>5</v>
          </cell>
          <cell r="U103">
            <v>2</v>
          </cell>
          <cell r="V103">
            <v>2</v>
          </cell>
          <cell r="W103">
            <v>2</v>
          </cell>
          <cell r="X103">
            <v>34</v>
          </cell>
          <cell r="Y103">
            <v>78</v>
          </cell>
          <cell r="Z103">
            <v>13800</v>
          </cell>
          <cell r="AA103">
            <v>38900</v>
          </cell>
          <cell r="AB103">
            <v>55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43311</v>
          </cell>
          <cell r="AI103">
            <v>752.96044187452583</v>
          </cell>
        </row>
        <row r="104">
          <cell r="P104">
            <v>364073</v>
          </cell>
          <cell r="Q104" t="str">
            <v>Termoestabilizado</v>
          </cell>
          <cell r="R104">
            <v>41239</v>
          </cell>
          <cell r="S104">
            <v>1</v>
          </cell>
          <cell r="T104">
            <v>1</v>
          </cell>
          <cell r="U104">
            <v>1</v>
          </cell>
          <cell r="V104">
            <v>1</v>
          </cell>
          <cell r="W104">
            <v>1</v>
          </cell>
          <cell r="X104">
            <v>16.8</v>
          </cell>
          <cell r="Y104">
            <v>97.4</v>
          </cell>
          <cell r="Z104">
            <v>1970.43</v>
          </cell>
          <cell r="AA104">
            <v>2954.79</v>
          </cell>
          <cell r="AB104">
            <v>21.8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43572</v>
          </cell>
          <cell r="AI104">
            <v>750.84308580617801</v>
          </cell>
        </row>
        <row r="105">
          <cell r="P105" t="str">
            <v>146659T1</v>
          </cell>
          <cell r="Q105" t="str">
            <v>Termoestabilizado</v>
          </cell>
          <cell r="R105">
            <v>41702</v>
          </cell>
          <cell r="S105">
            <v>1</v>
          </cell>
          <cell r="T105">
            <v>1</v>
          </cell>
          <cell r="U105">
            <v>1</v>
          </cell>
          <cell r="V105">
            <v>1</v>
          </cell>
          <cell r="W105">
            <v>1</v>
          </cell>
          <cell r="X105">
            <v>1</v>
          </cell>
          <cell r="Y105">
            <v>13</v>
          </cell>
          <cell r="Z105">
            <v>296</v>
          </cell>
          <cell r="AA105">
            <v>1129</v>
          </cell>
          <cell r="AB105">
            <v>6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43572</v>
          </cell>
          <cell r="AI105">
            <v>803.18602275443459</v>
          </cell>
        </row>
        <row r="106">
          <cell r="P106" t="str">
            <v>760046-01</v>
          </cell>
          <cell r="Q106" t="str">
            <v>Termoestabilizado</v>
          </cell>
          <cell r="R106">
            <v>39511</v>
          </cell>
          <cell r="S106">
            <v>10</v>
          </cell>
          <cell r="T106">
            <v>5</v>
          </cell>
          <cell r="U106">
            <v>2</v>
          </cell>
          <cell r="V106">
            <v>2</v>
          </cell>
          <cell r="W106">
            <v>2</v>
          </cell>
          <cell r="X106">
            <v>85</v>
          </cell>
          <cell r="Y106">
            <v>220</v>
          </cell>
          <cell r="Z106">
            <v>11500</v>
          </cell>
          <cell r="AA106">
            <v>36400</v>
          </cell>
          <cell r="AB106">
            <v>106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43314</v>
          </cell>
          <cell r="AI106">
            <v>773.50333633359924</v>
          </cell>
        </row>
        <row r="107">
          <cell r="P107" t="str">
            <v>V101039</v>
          </cell>
          <cell r="Q107" t="str">
            <v>Termoestabilizado</v>
          </cell>
          <cell r="R107">
            <v>43026</v>
          </cell>
          <cell r="S107">
            <v>1</v>
          </cell>
          <cell r="T107">
            <v>2</v>
          </cell>
          <cell r="U107">
            <v>1</v>
          </cell>
          <cell r="V107">
            <v>2</v>
          </cell>
          <cell r="W107">
            <v>1</v>
          </cell>
          <cell r="X107">
            <v>107</v>
          </cell>
          <cell r="Y107">
            <v>418</v>
          </cell>
          <cell r="Z107">
            <v>8452</v>
          </cell>
          <cell r="AA107">
            <v>30204</v>
          </cell>
          <cell r="AB107">
            <v>114</v>
          </cell>
          <cell r="AC107">
            <v>0.91666666666666663</v>
          </cell>
          <cell r="AD107" t="str">
            <v>Condición 1</v>
          </cell>
          <cell r="AE107" t="str">
            <v>Anual</v>
          </cell>
          <cell r="AF107" t="str">
            <v>DGA Típico / Equipo Sano</v>
          </cell>
          <cell r="AG107" t="str">
            <v>DGA Típico / Equipo Sano</v>
          </cell>
          <cell r="AH107">
            <v>43578</v>
          </cell>
          <cell r="AI107">
            <v>803.18602275443459</v>
          </cell>
        </row>
        <row r="108">
          <cell r="P108" t="str">
            <v>L-30108</v>
          </cell>
          <cell r="Q108" t="str">
            <v>Kraft</v>
          </cell>
          <cell r="R108">
            <v>35578</v>
          </cell>
          <cell r="S108">
            <v>20</v>
          </cell>
          <cell r="T108">
            <v>13</v>
          </cell>
          <cell r="U108">
            <v>18</v>
          </cell>
          <cell r="V108">
            <v>154</v>
          </cell>
          <cell r="W108">
            <v>22</v>
          </cell>
          <cell r="X108">
            <v>398</v>
          </cell>
          <cell r="Y108">
            <v>5615</v>
          </cell>
          <cell r="Z108">
            <v>21406</v>
          </cell>
          <cell r="AA108">
            <v>62198</v>
          </cell>
          <cell r="AB108">
            <v>625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39189</v>
          </cell>
          <cell r="AI108">
            <v>282.15291353711063</v>
          </cell>
        </row>
        <row r="109">
          <cell r="P109" t="str">
            <v>L-30155</v>
          </cell>
          <cell r="Q109" t="str">
            <v>Termoestabilizado</v>
          </cell>
          <cell r="R109">
            <v>37334</v>
          </cell>
          <cell r="S109">
            <v>11.2799999999999</v>
          </cell>
          <cell r="T109">
            <v>4.28</v>
          </cell>
          <cell r="U109">
            <v>170.83</v>
          </cell>
          <cell r="V109">
            <v>50.299999999999898</v>
          </cell>
          <cell r="W109">
            <v>4.3499999999999899</v>
          </cell>
          <cell r="X109">
            <v>136.87</v>
          </cell>
          <cell r="Y109">
            <v>3597</v>
          </cell>
          <cell r="Z109">
            <v>6238</v>
          </cell>
          <cell r="AA109">
            <v>39998</v>
          </cell>
          <cell r="AB109">
            <v>377.9099999999998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43307</v>
          </cell>
          <cell r="AI109">
            <v>803.18602275443459</v>
          </cell>
        </row>
        <row r="110">
          <cell r="P110" t="str">
            <v>161642 T</v>
          </cell>
          <cell r="Q110" t="str">
            <v>Kraft</v>
          </cell>
          <cell r="R110">
            <v>37595</v>
          </cell>
          <cell r="S110">
            <v>13.59</v>
          </cell>
          <cell r="T110">
            <v>4.82</v>
          </cell>
          <cell r="U110">
            <v>0</v>
          </cell>
          <cell r="V110">
            <v>2.1</v>
          </cell>
          <cell r="W110">
            <v>2.46</v>
          </cell>
          <cell r="X110">
            <v>293.67</v>
          </cell>
          <cell r="Y110">
            <v>3118</v>
          </cell>
          <cell r="Z110">
            <v>23374</v>
          </cell>
          <cell r="AA110">
            <v>73112</v>
          </cell>
          <cell r="AB110">
            <v>316.64000000000004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39042</v>
          </cell>
          <cell r="AI110">
            <v>550.65995553348625</v>
          </cell>
        </row>
        <row r="111">
          <cell r="P111" t="str">
            <v>146660T2</v>
          </cell>
          <cell r="Q111" t="str">
            <v>Termoestabilizado</v>
          </cell>
          <cell r="R111">
            <v>41711</v>
          </cell>
          <cell r="S111">
            <v>1</v>
          </cell>
          <cell r="T111">
            <v>1</v>
          </cell>
          <cell r="U111">
            <v>1</v>
          </cell>
          <cell r="V111">
            <v>1</v>
          </cell>
          <cell r="W111">
            <v>1</v>
          </cell>
          <cell r="X111">
            <v>3</v>
          </cell>
          <cell r="Y111">
            <v>16</v>
          </cell>
          <cell r="Z111">
            <v>2425</v>
          </cell>
          <cell r="AA111">
            <v>11183</v>
          </cell>
          <cell r="AB111">
            <v>8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41720</v>
          </cell>
          <cell r="AI111">
            <v>1250</v>
          </cell>
        </row>
        <row r="112">
          <cell r="P112" t="str">
            <v>L-30158</v>
          </cell>
          <cell r="Q112" t="str">
            <v>Kraft</v>
          </cell>
          <cell r="R112">
            <v>37754</v>
          </cell>
          <cell r="S112">
            <v>18.329999999999899</v>
          </cell>
          <cell r="T112">
            <v>4.0999999999999899</v>
          </cell>
          <cell r="U112">
            <v>62.45</v>
          </cell>
          <cell r="V112">
            <v>14.14</v>
          </cell>
          <cell r="W112">
            <v>1.52</v>
          </cell>
          <cell r="X112">
            <v>298.81</v>
          </cell>
          <cell r="Y112">
            <v>6346</v>
          </cell>
          <cell r="Z112">
            <v>4910</v>
          </cell>
          <cell r="AA112">
            <v>85618</v>
          </cell>
          <cell r="AB112">
            <v>399.34999999999991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40099</v>
          </cell>
          <cell r="AI112">
            <v>369.43848140073737</v>
          </cell>
        </row>
        <row r="113">
          <cell r="P113" t="str">
            <v>770023-01</v>
          </cell>
          <cell r="Q113" t="str">
            <v>Termoestabilizado</v>
          </cell>
          <cell r="R113">
            <v>39610</v>
          </cell>
          <cell r="S113">
            <v>10</v>
          </cell>
          <cell r="T113">
            <v>5</v>
          </cell>
          <cell r="U113">
            <v>2</v>
          </cell>
          <cell r="V113">
            <v>2</v>
          </cell>
          <cell r="W113">
            <v>2</v>
          </cell>
          <cell r="X113">
            <v>17</v>
          </cell>
          <cell r="Y113">
            <v>112</v>
          </cell>
          <cell r="Z113">
            <v>4412</v>
          </cell>
          <cell r="AA113">
            <v>7520</v>
          </cell>
          <cell r="AB113">
            <v>38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43584</v>
          </cell>
          <cell r="AI113">
            <v>766.33694737551014</v>
          </cell>
        </row>
        <row r="114">
          <cell r="P114" t="str">
            <v>B615153</v>
          </cell>
          <cell r="Q114" t="str">
            <v>Kraft</v>
          </cell>
          <cell r="R114">
            <v>37595</v>
          </cell>
          <cell r="S114">
            <v>8.1899999999999906</v>
          </cell>
          <cell r="T114">
            <v>3.23</v>
          </cell>
          <cell r="U114">
            <v>0.99</v>
          </cell>
          <cell r="V114">
            <v>12.83</v>
          </cell>
          <cell r="W114">
            <v>1.77</v>
          </cell>
          <cell r="X114">
            <v>220.88</v>
          </cell>
          <cell r="Y114">
            <v>4490</v>
          </cell>
          <cell r="Z114">
            <v>28517</v>
          </cell>
          <cell r="AA114">
            <v>72298</v>
          </cell>
          <cell r="AB114">
            <v>247.89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38966</v>
          </cell>
          <cell r="AI114">
            <v>289.75097218488168</v>
          </cell>
        </row>
        <row r="115">
          <cell r="P115" t="str">
            <v>L-30157</v>
          </cell>
          <cell r="Q115" t="str">
            <v>Kraft</v>
          </cell>
          <cell r="R115">
            <v>35578</v>
          </cell>
          <cell r="S115">
            <v>33</v>
          </cell>
          <cell r="T115">
            <v>18</v>
          </cell>
          <cell r="U115">
            <v>297</v>
          </cell>
          <cell r="V115">
            <v>158</v>
          </cell>
          <cell r="W115">
            <v>17</v>
          </cell>
          <cell r="X115">
            <v>427</v>
          </cell>
          <cell r="Y115">
            <v>6947</v>
          </cell>
          <cell r="Z115">
            <v>22846</v>
          </cell>
          <cell r="AA115">
            <v>65191</v>
          </cell>
          <cell r="AB115">
            <v>950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39042</v>
          </cell>
          <cell r="AI115">
            <v>339.98506704099157</v>
          </cell>
        </row>
        <row r="116">
          <cell r="P116">
            <v>146916</v>
          </cell>
          <cell r="Q116" t="str">
            <v>Termoestabilizado</v>
          </cell>
          <cell r="R116">
            <v>42059</v>
          </cell>
          <cell r="S116">
            <v>1</v>
          </cell>
          <cell r="T116">
            <v>1</v>
          </cell>
          <cell r="U116">
            <v>1</v>
          </cell>
          <cell r="V116">
            <v>1</v>
          </cell>
          <cell r="W116">
            <v>1</v>
          </cell>
          <cell r="X116">
            <v>11</v>
          </cell>
          <cell r="Y116">
            <v>76</v>
          </cell>
          <cell r="Z116">
            <v>1052</v>
          </cell>
          <cell r="AA116">
            <v>4062</v>
          </cell>
          <cell r="AB116">
            <v>16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43313</v>
          </cell>
          <cell r="AI116">
            <v>803.18602275443459</v>
          </cell>
        </row>
        <row r="117">
          <cell r="P117" t="str">
            <v>230531-01</v>
          </cell>
          <cell r="Q117" t="str">
            <v>Termoestabilizado</v>
          </cell>
          <cell r="R117">
            <v>38139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12</v>
          </cell>
          <cell r="Z117">
            <v>869</v>
          </cell>
          <cell r="AA117">
            <v>2345</v>
          </cell>
          <cell r="AB117">
            <v>10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40301</v>
          </cell>
          <cell r="AI117">
            <v>744.66546906581095</v>
          </cell>
        </row>
        <row r="118">
          <cell r="P118">
            <v>338118</v>
          </cell>
          <cell r="Q118" t="str">
            <v>Termoestabilizado</v>
          </cell>
          <cell r="R118">
            <v>40803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1</v>
          </cell>
          <cell r="X118">
            <v>3</v>
          </cell>
          <cell r="Y118">
            <v>76</v>
          </cell>
          <cell r="Z118">
            <v>4576</v>
          </cell>
          <cell r="AA118">
            <v>14595</v>
          </cell>
          <cell r="AB118">
            <v>8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43579</v>
          </cell>
          <cell r="AI118">
            <v>720.5069826294997</v>
          </cell>
        </row>
        <row r="119">
          <cell r="P119">
            <v>364077</v>
          </cell>
          <cell r="Q119" t="str">
            <v>Termoestabilizado</v>
          </cell>
          <cell r="R119">
            <v>41334</v>
          </cell>
          <cell r="S119">
            <v>1</v>
          </cell>
          <cell r="T119">
            <v>1</v>
          </cell>
          <cell r="U119">
            <v>1</v>
          </cell>
          <cell r="V119">
            <v>1</v>
          </cell>
          <cell r="W119">
            <v>1</v>
          </cell>
          <cell r="X119">
            <v>13.1</v>
          </cell>
          <cell r="Y119">
            <v>59</v>
          </cell>
          <cell r="Z119">
            <v>1085.5999999999899</v>
          </cell>
          <cell r="AA119">
            <v>2022.2</v>
          </cell>
          <cell r="AB119">
            <v>18.100000000000001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43311</v>
          </cell>
          <cell r="AI119">
            <v>729.34217056969283</v>
          </cell>
        </row>
        <row r="120">
          <cell r="P120" t="str">
            <v>LP-000584</v>
          </cell>
          <cell r="Q120" t="str">
            <v>Kraft</v>
          </cell>
          <cell r="R120">
            <v>36265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40</v>
          </cell>
          <cell r="Z120">
            <v>2000</v>
          </cell>
          <cell r="AA120">
            <v>4000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38484</v>
          </cell>
          <cell r="AI120">
            <v>442.55991556228105</v>
          </cell>
        </row>
        <row r="121">
          <cell r="P121" t="str">
            <v>B607398</v>
          </cell>
          <cell r="Q121" t="str">
            <v>Termoestabilizado</v>
          </cell>
          <cell r="R121">
            <v>38194</v>
          </cell>
          <cell r="S121">
            <v>45</v>
          </cell>
          <cell r="T121">
            <v>10</v>
          </cell>
          <cell r="U121">
            <v>2</v>
          </cell>
          <cell r="V121">
            <v>37</v>
          </cell>
          <cell r="W121">
            <v>5</v>
          </cell>
          <cell r="X121">
            <v>1180</v>
          </cell>
          <cell r="Y121">
            <v>14400</v>
          </cell>
          <cell r="Z121">
            <v>12500</v>
          </cell>
          <cell r="AA121">
            <v>63700</v>
          </cell>
          <cell r="AB121">
            <v>1279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39041</v>
          </cell>
          <cell r="AI121">
            <v>553.25796817942103</v>
          </cell>
        </row>
        <row r="122">
          <cell r="P122" t="str">
            <v>750019-01</v>
          </cell>
          <cell r="Q122" t="str">
            <v>Termoestabilizado</v>
          </cell>
          <cell r="R122">
            <v>38614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865</v>
          </cell>
          <cell r="AA122">
            <v>1864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43315</v>
          </cell>
          <cell r="AI122">
            <v>803.18602275443459</v>
          </cell>
        </row>
        <row r="123">
          <cell r="P123" t="str">
            <v>L-30306</v>
          </cell>
          <cell r="Q123" t="str">
            <v>Kraft</v>
          </cell>
          <cell r="R123">
            <v>37676</v>
          </cell>
          <cell r="S123">
            <v>34</v>
          </cell>
          <cell r="T123">
            <v>4</v>
          </cell>
          <cell r="U123">
            <v>6</v>
          </cell>
          <cell r="V123">
            <v>35</v>
          </cell>
          <cell r="W123">
            <v>9</v>
          </cell>
          <cell r="X123">
            <v>20</v>
          </cell>
          <cell r="Y123">
            <v>520</v>
          </cell>
          <cell r="Z123">
            <v>556</v>
          </cell>
          <cell r="AA123">
            <v>4037</v>
          </cell>
          <cell r="AB123">
            <v>108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43399</v>
          </cell>
          <cell r="AI123">
            <v>1116</v>
          </cell>
        </row>
        <row r="124">
          <cell r="P124">
            <v>359110</v>
          </cell>
          <cell r="Q124" t="str">
            <v>Termoestabilizado</v>
          </cell>
          <cell r="R124">
            <v>41226</v>
          </cell>
          <cell r="S124">
            <v>1</v>
          </cell>
          <cell r="T124">
            <v>1</v>
          </cell>
          <cell r="U124">
            <v>1</v>
          </cell>
          <cell r="V124">
            <v>1</v>
          </cell>
          <cell r="W124">
            <v>1</v>
          </cell>
          <cell r="X124">
            <v>29</v>
          </cell>
          <cell r="Y124">
            <v>114.5</v>
          </cell>
          <cell r="Z124">
            <v>1278.3</v>
          </cell>
          <cell r="AA124">
            <v>7390.8</v>
          </cell>
          <cell r="AB124">
            <v>34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43572</v>
          </cell>
          <cell r="AI124">
            <v>755.1082645416119</v>
          </cell>
        </row>
        <row r="125">
          <cell r="P125" t="str">
            <v>162031 T1</v>
          </cell>
          <cell r="Q125" t="str">
            <v>Kraft</v>
          </cell>
          <cell r="R125">
            <v>37397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5</v>
          </cell>
          <cell r="Y125">
            <v>158</v>
          </cell>
          <cell r="Z125">
            <v>565</v>
          </cell>
          <cell r="AA125">
            <v>4873</v>
          </cell>
          <cell r="AB125">
            <v>5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43312</v>
          </cell>
          <cell r="AI125">
            <v>535.23137295964409</v>
          </cell>
        </row>
        <row r="126">
          <cell r="P126" t="str">
            <v>760045-01</v>
          </cell>
          <cell r="Q126" t="str">
            <v>Termoestabilizado</v>
          </cell>
          <cell r="R126">
            <v>39272</v>
          </cell>
          <cell r="S126">
            <v>10</v>
          </cell>
          <cell r="T126">
            <v>5</v>
          </cell>
          <cell r="U126">
            <v>2</v>
          </cell>
          <cell r="V126">
            <v>2</v>
          </cell>
          <cell r="W126">
            <v>2</v>
          </cell>
          <cell r="X126">
            <v>19</v>
          </cell>
          <cell r="Y126">
            <v>82</v>
          </cell>
          <cell r="Z126">
            <v>5980</v>
          </cell>
          <cell r="AA126">
            <v>13700</v>
          </cell>
          <cell r="AB126">
            <v>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43572</v>
          </cell>
          <cell r="AI126">
            <v>788.95896737384521</v>
          </cell>
        </row>
        <row r="127">
          <cell r="P127" t="str">
            <v>123161T</v>
          </cell>
          <cell r="Q127" t="str">
            <v>Termoestabilizado</v>
          </cell>
          <cell r="R127">
            <v>36486</v>
          </cell>
          <cell r="S127">
            <v>7</v>
          </cell>
          <cell r="T127">
            <v>1</v>
          </cell>
          <cell r="U127">
            <v>0</v>
          </cell>
          <cell r="V127">
            <v>1</v>
          </cell>
          <cell r="W127">
            <v>1</v>
          </cell>
          <cell r="X127">
            <v>42</v>
          </cell>
          <cell r="Y127">
            <v>1210</v>
          </cell>
          <cell r="Z127">
            <v>5000</v>
          </cell>
          <cell r="AA127">
            <v>7000</v>
          </cell>
          <cell r="AB127">
            <v>52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43454</v>
          </cell>
          <cell r="AI127">
            <v>1235</v>
          </cell>
        </row>
        <row r="128">
          <cell r="P128">
            <v>364076</v>
          </cell>
          <cell r="Q128" t="str">
            <v>Termoestabilizado</v>
          </cell>
          <cell r="R128">
            <v>40929</v>
          </cell>
          <cell r="S128">
            <v>1</v>
          </cell>
          <cell r="T128">
            <v>1</v>
          </cell>
          <cell r="U128">
            <v>1</v>
          </cell>
          <cell r="V128">
            <v>1</v>
          </cell>
          <cell r="W128">
            <v>1</v>
          </cell>
          <cell r="X128">
            <v>8</v>
          </cell>
          <cell r="Y128">
            <v>60.6</v>
          </cell>
          <cell r="Z128">
            <v>1005.7</v>
          </cell>
          <cell r="AA128">
            <v>2009.3</v>
          </cell>
          <cell r="AB128">
            <v>13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43579</v>
          </cell>
          <cell r="AI128">
            <v>740.68467048878506</v>
          </cell>
        </row>
        <row r="129">
          <cell r="P129" t="str">
            <v>161566T</v>
          </cell>
          <cell r="Q129" t="str">
            <v>Kraft</v>
          </cell>
          <cell r="R129">
            <v>37754</v>
          </cell>
          <cell r="S129">
            <v>21.89</v>
          </cell>
          <cell r="T129">
            <v>5.4</v>
          </cell>
          <cell r="U129">
            <v>0.08</v>
          </cell>
          <cell r="V129">
            <v>2</v>
          </cell>
          <cell r="W129">
            <v>5.5999999999999899</v>
          </cell>
          <cell r="X129">
            <v>82.09</v>
          </cell>
          <cell r="Y129">
            <v>1077</v>
          </cell>
          <cell r="Z129">
            <v>6939</v>
          </cell>
          <cell r="AA129">
            <v>73771</v>
          </cell>
          <cell r="AB129">
            <v>117.05999999999999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38517</v>
          </cell>
          <cell r="AI129">
            <v>889.73616734118605</v>
          </cell>
        </row>
        <row r="130">
          <cell r="P130" t="str">
            <v>L-30442</v>
          </cell>
          <cell r="Q130" t="str">
            <v>Kraft</v>
          </cell>
          <cell r="R130">
            <v>36493</v>
          </cell>
          <cell r="S130">
            <v>12</v>
          </cell>
          <cell r="T130">
            <v>1</v>
          </cell>
          <cell r="U130">
            <v>0</v>
          </cell>
          <cell r="V130">
            <v>2</v>
          </cell>
          <cell r="W130">
            <v>1</v>
          </cell>
          <cell r="X130">
            <v>72</v>
          </cell>
          <cell r="Y130">
            <v>1550</v>
          </cell>
          <cell r="Z130">
            <v>4000</v>
          </cell>
          <cell r="AA130">
            <v>6000</v>
          </cell>
          <cell r="AB130">
            <v>88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39188</v>
          </cell>
          <cell r="AI130">
            <v>376.7354393673811</v>
          </cell>
        </row>
        <row r="131">
          <cell r="P131">
            <v>147400</v>
          </cell>
          <cell r="Q131" t="str">
            <v>Termoestabilizado</v>
          </cell>
          <cell r="R131">
            <v>42926</v>
          </cell>
          <cell r="S131">
            <v>1</v>
          </cell>
          <cell r="T131">
            <v>1</v>
          </cell>
          <cell r="U131">
            <v>1</v>
          </cell>
          <cell r="V131">
            <v>1</v>
          </cell>
          <cell r="W131">
            <v>1</v>
          </cell>
          <cell r="X131">
            <v>124</v>
          </cell>
          <cell r="Y131">
            <v>450</v>
          </cell>
          <cell r="Z131">
            <v>3680</v>
          </cell>
          <cell r="AA131">
            <v>15501</v>
          </cell>
          <cell r="AB131">
            <v>129</v>
          </cell>
          <cell r="AC131">
            <v>3.0051716908167546E-3</v>
          </cell>
          <cell r="AD131" t="str">
            <v>Condición 1</v>
          </cell>
          <cell r="AE131" t="str">
            <v>Anual</v>
          </cell>
          <cell r="AF131" t="str">
            <v>DGA Típico / Equipo Sano</v>
          </cell>
          <cell r="AG131" t="str">
            <v>DGA Típico / Equipo Sano</v>
          </cell>
          <cell r="AH131">
            <v>42663</v>
          </cell>
          <cell r="AI131">
            <v>1100</v>
          </cell>
        </row>
        <row r="132">
          <cell r="P132" t="str">
            <v>V101041</v>
          </cell>
          <cell r="Q132" t="str">
            <v>Termoestabilizado</v>
          </cell>
          <cell r="R132">
            <v>43082</v>
          </cell>
          <cell r="S132">
            <v>1</v>
          </cell>
          <cell r="T132">
            <v>2</v>
          </cell>
          <cell r="U132">
            <v>1</v>
          </cell>
          <cell r="V132">
            <v>2</v>
          </cell>
          <cell r="W132">
            <v>1</v>
          </cell>
          <cell r="X132">
            <v>75</v>
          </cell>
          <cell r="Y132">
            <v>313</v>
          </cell>
          <cell r="Z132">
            <v>3715</v>
          </cell>
          <cell r="AA132">
            <v>15540</v>
          </cell>
          <cell r="AB132">
            <v>82</v>
          </cell>
          <cell r="AC132">
            <v>0.71886120996441283</v>
          </cell>
          <cell r="AD132" t="str">
            <v>Condición 1</v>
          </cell>
          <cell r="AE132" t="str">
            <v>Anual</v>
          </cell>
          <cell r="AF132" t="str">
            <v>DGA Típico / Equipo Sano</v>
          </cell>
          <cell r="AG132" t="str">
            <v>DGA Típico / Equipo Sano</v>
          </cell>
          <cell r="AH132">
            <v>43584</v>
          </cell>
          <cell r="AI132">
            <v>803.18602275443459</v>
          </cell>
        </row>
        <row r="133">
          <cell r="P133">
            <v>146918</v>
          </cell>
          <cell r="Q133" t="str">
            <v>Termoestabilizado</v>
          </cell>
          <cell r="R133">
            <v>42865</v>
          </cell>
          <cell r="S133">
            <v>1</v>
          </cell>
          <cell r="T133">
            <v>1</v>
          </cell>
          <cell r="U133">
            <v>1</v>
          </cell>
          <cell r="V133">
            <v>1</v>
          </cell>
          <cell r="W133">
            <v>1</v>
          </cell>
          <cell r="X133">
            <v>107</v>
          </cell>
          <cell r="Y133">
            <v>385</v>
          </cell>
          <cell r="Z133">
            <v>7718</v>
          </cell>
          <cell r="AA133">
            <v>21830</v>
          </cell>
          <cell r="AB133">
            <v>112</v>
          </cell>
          <cell r="AC133">
            <v>2.6128543100431586E-3</v>
          </cell>
          <cell r="AD133" t="str">
            <v>Condición 1</v>
          </cell>
          <cell r="AE133" t="str">
            <v>Anual</v>
          </cell>
          <cell r="AF133" t="str">
            <v>DGA Típico / Equipo Sano</v>
          </cell>
          <cell r="AG133" t="str">
            <v>DGA Típico / Equipo Sano</v>
          </cell>
          <cell r="AH133">
            <v>42004</v>
          </cell>
          <cell r="AI133">
            <v>1000</v>
          </cell>
        </row>
        <row r="134">
          <cell r="P134" t="str">
            <v>B611544</v>
          </cell>
          <cell r="Q134" t="str">
            <v>Kraft</v>
          </cell>
          <cell r="R134">
            <v>35578</v>
          </cell>
          <cell r="S134">
            <v>135</v>
          </cell>
          <cell r="T134">
            <v>12</v>
          </cell>
          <cell r="U134">
            <v>2</v>
          </cell>
          <cell r="V134">
            <v>32</v>
          </cell>
          <cell r="W134">
            <v>4</v>
          </cell>
          <cell r="X134">
            <v>1434</v>
          </cell>
          <cell r="Y134">
            <v>6307</v>
          </cell>
          <cell r="Z134">
            <v>5144</v>
          </cell>
          <cell r="AA134">
            <v>61851</v>
          </cell>
          <cell r="AB134">
            <v>1619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38966</v>
          </cell>
          <cell r="AI134">
            <v>339.10043252166486</v>
          </cell>
        </row>
        <row r="135">
          <cell r="P135">
            <v>146917</v>
          </cell>
          <cell r="Q135" t="str">
            <v>Termoestabilizado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 t="e">
            <v>#DIV/0!</v>
          </cell>
          <cell r="AD135" t="str">
            <v>Condición 1</v>
          </cell>
          <cell r="AE135" t="e">
            <v>#DIV/0!</v>
          </cell>
          <cell r="AF135" t="e">
            <v>#DIV/0!</v>
          </cell>
          <cell r="AG135" t="e">
            <v>#DIV/0!</v>
          </cell>
          <cell r="AH135">
            <v>42004</v>
          </cell>
          <cell r="AI135">
            <v>1000</v>
          </cell>
        </row>
        <row r="136">
          <cell r="P136" t="str">
            <v>760026-01</v>
          </cell>
          <cell r="Q136" t="str">
            <v>Termoestabilizado</v>
          </cell>
          <cell r="R136">
            <v>39097</v>
          </cell>
          <cell r="S136">
            <v>15</v>
          </cell>
          <cell r="T136">
            <v>5</v>
          </cell>
          <cell r="U136">
            <v>2</v>
          </cell>
          <cell r="V136">
            <v>2</v>
          </cell>
          <cell r="W136">
            <v>2</v>
          </cell>
          <cell r="X136">
            <v>44</v>
          </cell>
          <cell r="Y136">
            <v>238</v>
          </cell>
          <cell r="Z136">
            <v>15300</v>
          </cell>
          <cell r="AA136">
            <v>39800</v>
          </cell>
          <cell r="AB136">
            <v>70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40297</v>
          </cell>
          <cell r="AI136">
            <v>791.69796348689943</v>
          </cell>
        </row>
        <row r="137">
          <cell r="P137" t="str">
            <v>L-30443</v>
          </cell>
          <cell r="Q137" t="str">
            <v>Kraft</v>
          </cell>
          <cell r="R137">
            <v>35580</v>
          </cell>
          <cell r="S137">
            <v>64</v>
          </cell>
          <cell r="T137">
            <v>8</v>
          </cell>
          <cell r="U137">
            <v>2</v>
          </cell>
          <cell r="V137">
            <v>4</v>
          </cell>
          <cell r="W137">
            <v>12</v>
          </cell>
          <cell r="X137">
            <v>275</v>
          </cell>
          <cell r="Y137">
            <v>4116</v>
          </cell>
          <cell r="Z137">
            <v>12707</v>
          </cell>
          <cell r="AA137">
            <v>61080</v>
          </cell>
          <cell r="AB137">
            <v>365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39038</v>
          </cell>
          <cell r="AI137">
            <v>410.33525441284087</v>
          </cell>
        </row>
        <row r="138">
          <cell r="P138" t="str">
            <v>L-30249</v>
          </cell>
          <cell r="Q138" t="str">
            <v>Termoestabilizado</v>
          </cell>
          <cell r="R138">
            <v>35956</v>
          </cell>
          <cell r="S138">
            <v>36</v>
          </cell>
          <cell r="T138">
            <v>9</v>
          </cell>
          <cell r="U138">
            <v>43</v>
          </cell>
          <cell r="V138">
            <v>27</v>
          </cell>
          <cell r="W138">
            <v>2</v>
          </cell>
          <cell r="X138">
            <v>272</v>
          </cell>
          <cell r="Y138">
            <v>4025</v>
          </cell>
          <cell r="Z138">
            <v>26931</v>
          </cell>
          <cell r="AA138">
            <v>69441</v>
          </cell>
          <cell r="AB138">
            <v>389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43293</v>
          </cell>
          <cell r="AI138">
            <v>1190</v>
          </cell>
        </row>
        <row r="139">
          <cell r="P139" t="str">
            <v>L-10228</v>
          </cell>
          <cell r="Q139" t="str">
            <v>Kraft</v>
          </cell>
          <cell r="R139">
            <v>35580</v>
          </cell>
          <cell r="S139">
            <v>85</v>
          </cell>
          <cell r="T139">
            <v>7</v>
          </cell>
          <cell r="U139">
            <v>96</v>
          </cell>
          <cell r="V139">
            <v>39</v>
          </cell>
          <cell r="W139">
            <v>2</v>
          </cell>
          <cell r="X139">
            <v>638</v>
          </cell>
          <cell r="Y139">
            <v>2565</v>
          </cell>
          <cell r="Z139">
            <v>13474</v>
          </cell>
          <cell r="AA139">
            <v>48701</v>
          </cell>
          <cell r="AB139">
            <v>867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39037</v>
          </cell>
          <cell r="AI139">
            <v>804.52963794536129</v>
          </cell>
        </row>
        <row r="140">
          <cell r="P140" t="str">
            <v>L-30300</v>
          </cell>
          <cell r="Q140" t="str">
            <v>Kraft</v>
          </cell>
          <cell r="R140">
            <v>34954</v>
          </cell>
          <cell r="S140">
            <v>11</v>
          </cell>
          <cell r="T140">
            <v>5</v>
          </cell>
          <cell r="U140">
            <v>175</v>
          </cell>
          <cell r="V140">
            <v>33</v>
          </cell>
          <cell r="W140">
            <v>5</v>
          </cell>
          <cell r="X140">
            <v>136</v>
          </cell>
          <cell r="Y140">
            <v>2272</v>
          </cell>
          <cell r="Z140">
            <v>30965</v>
          </cell>
          <cell r="AA140">
            <v>69851</v>
          </cell>
          <cell r="AB140">
            <v>365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43314</v>
          </cell>
          <cell r="AI140">
            <v>376.28373045071123</v>
          </cell>
        </row>
        <row r="141">
          <cell r="P141" t="str">
            <v>L-30230</v>
          </cell>
          <cell r="Q141" t="str">
            <v>Kraft</v>
          </cell>
          <cell r="R141">
            <v>35578</v>
          </cell>
          <cell r="S141">
            <v>33</v>
          </cell>
          <cell r="T141">
            <v>10</v>
          </cell>
          <cell r="U141">
            <v>82</v>
          </cell>
          <cell r="V141">
            <v>44</v>
          </cell>
          <cell r="W141">
            <v>3</v>
          </cell>
          <cell r="X141">
            <v>350</v>
          </cell>
          <cell r="Y141">
            <v>5095</v>
          </cell>
          <cell r="Z141">
            <v>21272</v>
          </cell>
          <cell r="AA141">
            <v>60278</v>
          </cell>
          <cell r="AB141">
            <v>522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38966</v>
          </cell>
          <cell r="AI141">
            <v>301.58130672068921</v>
          </cell>
        </row>
        <row r="142">
          <cell r="P142" t="str">
            <v>B611545</v>
          </cell>
          <cell r="Q142" t="str">
            <v>Kraft</v>
          </cell>
          <cell r="R142">
            <v>37893</v>
          </cell>
          <cell r="S142">
            <v>17.53</v>
          </cell>
          <cell r="T142">
            <v>7.29</v>
          </cell>
          <cell r="U142">
            <v>2.1699999999999902</v>
          </cell>
          <cell r="V142">
            <v>22.91</v>
          </cell>
          <cell r="W142">
            <v>6.83</v>
          </cell>
          <cell r="X142">
            <v>315.35000000000002</v>
          </cell>
          <cell r="Y142">
            <v>8590</v>
          </cell>
          <cell r="Z142">
            <v>12348</v>
          </cell>
          <cell r="AA142">
            <v>77627</v>
          </cell>
          <cell r="AB142">
            <v>372.08000000000004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38966</v>
          </cell>
          <cell r="AI142">
            <v>510.29873776822024</v>
          </cell>
        </row>
        <row r="143">
          <cell r="P143" t="str">
            <v>L-30436</v>
          </cell>
          <cell r="Q143" t="str">
            <v>Kraft</v>
          </cell>
          <cell r="R143">
            <v>35922</v>
          </cell>
          <cell r="S143">
            <v>32</v>
          </cell>
          <cell r="T143">
            <v>9</v>
          </cell>
          <cell r="U143">
            <v>2</v>
          </cell>
          <cell r="V143">
            <v>3</v>
          </cell>
          <cell r="W143">
            <v>7</v>
          </cell>
          <cell r="X143">
            <v>379</v>
          </cell>
          <cell r="Y143">
            <v>4288</v>
          </cell>
          <cell r="Z143">
            <v>9178</v>
          </cell>
          <cell r="AA143">
            <v>70763</v>
          </cell>
          <cell r="AB143">
            <v>432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39190</v>
          </cell>
          <cell r="AI143">
            <v>567.13337236172526</v>
          </cell>
        </row>
        <row r="144">
          <cell r="P144" t="str">
            <v>L-30229</v>
          </cell>
          <cell r="Q144" t="str">
            <v>Kraft</v>
          </cell>
          <cell r="R144">
            <v>35578</v>
          </cell>
          <cell r="S144">
            <v>25</v>
          </cell>
          <cell r="T144">
            <v>12</v>
          </cell>
          <cell r="U144">
            <v>161</v>
          </cell>
          <cell r="V144">
            <v>76</v>
          </cell>
          <cell r="W144">
            <v>7</v>
          </cell>
          <cell r="X144">
            <v>182</v>
          </cell>
          <cell r="Y144">
            <v>3727</v>
          </cell>
          <cell r="Z144">
            <v>25123</v>
          </cell>
          <cell r="AA144">
            <v>60772</v>
          </cell>
          <cell r="AB144">
            <v>463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39190</v>
          </cell>
          <cell r="AI144">
            <v>472.68797695959063</v>
          </cell>
        </row>
        <row r="145">
          <cell r="P145" t="str">
            <v>750005-01</v>
          </cell>
          <cell r="Q145" t="str">
            <v>Termoestabilizado</v>
          </cell>
          <cell r="R145">
            <v>38548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974</v>
          </cell>
          <cell r="AA145">
            <v>3246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41113</v>
          </cell>
          <cell r="AI145">
            <v>689.6196997681534</v>
          </cell>
        </row>
        <row r="146">
          <cell r="P146" t="str">
            <v>149926T1</v>
          </cell>
          <cell r="Q146" t="str">
            <v>Termoestabilizado</v>
          </cell>
          <cell r="R146">
            <v>37595</v>
          </cell>
          <cell r="S146">
            <v>26.51</v>
          </cell>
          <cell r="T146">
            <v>3.6099999999999901</v>
          </cell>
          <cell r="U146">
            <v>1.05</v>
          </cell>
          <cell r="V146">
            <v>7.2699999999999898</v>
          </cell>
          <cell r="W146">
            <v>7.46</v>
          </cell>
          <cell r="X146">
            <v>234.819999999999</v>
          </cell>
          <cell r="Y146">
            <v>6907</v>
          </cell>
          <cell r="Z146">
            <v>14016</v>
          </cell>
          <cell r="AA146">
            <v>71614</v>
          </cell>
          <cell r="AB146">
            <v>280.719999999999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43439</v>
          </cell>
          <cell r="AI146">
            <v>1223</v>
          </cell>
        </row>
        <row r="147">
          <cell r="P147" t="str">
            <v>L-30493</v>
          </cell>
          <cell r="Q147" t="str">
            <v>Termoestabilizado</v>
          </cell>
          <cell r="R147">
            <v>43026</v>
          </cell>
          <cell r="S147">
            <v>1</v>
          </cell>
          <cell r="T147">
            <v>1</v>
          </cell>
          <cell r="U147">
            <v>1</v>
          </cell>
          <cell r="V147">
            <v>1</v>
          </cell>
          <cell r="W147">
            <v>1</v>
          </cell>
          <cell r="X147">
            <v>8</v>
          </cell>
          <cell r="Y147">
            <v>81</v>
          </cell>
          <cell r="Z147">
            <v>2866</v>
          </cell>
          <cell r="AA147">
            <v>9041</v>
          </cell>
          <cell r="AB147">
            <v>13</v>
          </cell>
          <cell r="AC147">
            <v>1.4285714285714286</v>
          </cell>
          <cell r="AD147" t="str">
            <v>Condición 1</v>
          </cell>
          <cell r="AE147" t="str">
            <v>Anual</v>
          </cell>
          <cell r="AF147" t="str">
            <v>DGA Típico / Equipo Sano</v>
          </cell>
          <cell r="AG147" t="str">
            <v>DGA Típico / Equipo Sano</v>
          </cell>
          <cell r="AH147">
            <v>43439</v>
          </cell>
          <cell r="AI147">
            <v>1223</v>
          </cell>
        </row>
        <row r="148">
          <cell r="P148" t="str">
            <v>5337PA196-02</v>
          </cell>
          <cell r="Q148" t="str">
            <v>Termoestabilizado</v>
          </cell>
          <cell r="R148">
            <v>43026</v>
          </cell>
          <cell r="S148">
            <v>1</v>
          </cell>
          <cell r="T148">
            <v>1</v>
          </cell>
          <cell r="U148">
            <v>1</v>
          </cell>
          <cell r="V148">
            <v>1</v>
          </cell>
          <cell r="W148">
            <v>1</v>
          </cell>
          <cell r="X148">
            <v>8</v>
          </cell>
          <cell r="Y148">
            <v>81</v>
          </cell>
          <cell r="Z148">
            <v>2866</v>
          </cell>
          <cell r="AA148">
            <v>9041</v>
          </cell>
          <cell r="AB148">
            <v>13</v>
          </cell>
          <cell r="AC148">
            <v>1.4285714285714286</v>
          </cell>
          <cell r="AD148" t="str">
            <v>Condición 1</v>
          </cell>
          <cell r="AE148" t="str">
            <v>Anual</v>
          </cell>
          <cell r="AF148" t="str">
            <v>DGA Típico / Equipo Sano</v>
          </cell>
          <cell r="AG148" t="str">
            <v>DGA Típico / Equipo Sano</v>
          </cell>
          <cell r="AH148">
            <v>43187</v>
          </cell>
          <cell r="AI148">
            <v>1171</v>
          </cell>
        </row>
        <row r="149">
          <cell r="P149" t="str">
            <v>5337PA196-03</v>
          </cell>
          <cell r="Q149" t="str">
            <v>Termoestabilizado</v>
          </cell>
          <cell r="R149">
            <v>43026</v>
          </cell>
          <cell r="S149">
            <v>1</v>
          </cell>
          <cell r="T149">
            <v>1</v>
          </cell>
          <cell r="U149">
            <v>1</v>
          </cell>
          <cell r="V149">
            <v>1</v>
          </cell>
          <cell r="W149">
            <v>1</v>
          </cell>
          <cell r="X149">
            <v>8</v>
          </cell>
          <cell r="Y149">
            <v>81</v>
          </cell>
          <cell r="Z149">
            <v>2866</v>
          </cell>
          <cell r="AA149">
            <v>9041</v>
          </cell>
          <cell r="AB149">
            <v>13</v>
          </cell>
          <cell r="AC149">
            <v>1.4285714285714286</v>
          </cell>
          <cell r="AD149" t="str">
            <v>Condición 1</v>
          </cell>
          <cell r="AE149" t="str">
            <v>Anual</v>
          </cell>
          <cell r="AF149" t="str">
            <v>DGA Típico / Equipo Sano</v>
          </cell>
          <cell r="AG149" t="str">
            <v>DGA Típico / Equipo Sano</v>
          </cell>
          <cell r="AH149">
            <v>43187</v>
          </cell>
          <cell r="AI149">
            <v>1152</v>
          </cell>
        </row>
        <row r="150">
          <cell r="P150" t="str">
            <v>5337PA196-04</v>
          </cell>
          <cell r="Q150" t="str">
            <v>Termoestabilizado</v>
          </cell>
          <cell r="R150">
            <v>43026</v>
          </cell>
          <cell r="S150">
            <v>1</v>
          </cell>
          <cell r="T150">
            <v>1</v>
          </cell>
          <cell r="U150">
            <v>1</v>
          </cell>
          <cell r="V150">
            <v>1</v>
          </cell>
          <cell r="W150">
            <v>1</v>
          </cell>
          <cell r="X150">
            <v>8</v>
          </cell>
          <cell r="Y150">
            <v>81</v>
          </cell>
          <cell r="Z150">
            <v>2866</v>
          </cell>
          <cell r="AA150">
            <v>9041</v>
          </cell>
          <cell r="AB150">
            <v>13</v>
          </cell>
          <cell r="AC150">
            <v>1.4285714285714286</v>
          </cell>
          <cell r="AD150" t="str">
            <v>Condición 1</v>
          </cell>
          <cell r="AE150" t="str">
            <v>Anual</v>
          </cell>
          <cell r="AF150" t="str">
            <v>DGA Típico / Equipo Sano</v>
          </cell>
          <cell r="AG150" t="str">
            <v>DGA Típico / Equipo Sano</v>
          </cell>
          <cell r="AH150">
            <v>43187</v>
          </cell>
          <cell r="AI150">
            <v>1134</v>
          </cell>
        </row>
        <row r="151">
          <cell r="P151" t="str">
            <v>PA196-01-04</v>
          </cell>
          <cell r="Q151" t="str">
            <v>Termoestabilizado</v>
          </cell>
          <cell r="R151">
            <v>43026</v>
          </cell>
          <cell r="S151">
            <v>1</v>
          </cell>
          <cell r="T151">
            <v>1</v>
          </cell>
          <cell r="U151">
            <v>1</v>
          </cell>
          <cell r="V151">
            <v>1</v>
          </cell>
          <cell r="W151">
            <v>1</v>
          </cell>
          <cell r="X151">
            <v>8</v>
          </cell>
          <cell r="Y151">
            <v>81</v>
          </cell>
          <cell r="Z151">
            <v>2866</v>
          </cell>
          <cell r="AA151">
            <v>9041</v>
          </cell>
          <cell r="AB151">
            <v>13</v>
          </cell>
          <cell r="AC151">
            <v>1.4285714285714286</v>
          </cell>
          <cell r="AD151" t="str">
            <v>Condición 1</v>
          </cell>
          <cell r="AE151" t="str">
            <v>Anual</v>
          </cell>
          <cell r="AF151" t="str">
            <v>DGA Típico / Equipo Sano</v>
          </cell>
          <cell r="AG151" t="str">
            <v>DGA Típico / Equipo Sano</v>
          </cell>
          <cell r="AH151">
            <v>43186</v>
          </cell>
          <cell r="AI151">
            <v>1134</v>
          </cell>
        </row>
        <row r="152">
          <cell r="P152" t="str">
            <v>5337PA196-05</v>
          </cell>
          <cell r="Q152" t="str">
            <v>Termoestabilizado</v>
          </cell>
          <cell r="R152">
            <v>37595</v>
          </cell>
          <cell r="S152">
            <v>26.51</v>
          </cell>
          <cell r="T152">
            <v>3.6099999999999901</v>
          </cell>
          <cell r="U152">
            <v>1.05</v>
          </cell>
          <cell r="V152">
            <v>7.2699999999999898</v>
          </cell>
          <cell r="W152">
            <v>7.46</v>
          </cell>
          <cell r="X152">
            <v>234.819999999999</v>
          </cell>
          <cell r="Y152">
            <v>6907</v>
          </cell>
          <cell r="Z152">
            <v>14016</v>
          </cell>
          <cell r="AA152">
            <v>71614</v>
          </cell>
          <cell r="AB152">
            <v>280.719999999999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43186</v>
          </cell>
          <cell r="AI152">
            <v>1162</v>
          </cell>
        </row>
        <row r="153">
          <cell r="P153" t="str">
            <v>5337PA196-06</v>
          </cell>
          <cell r="Q153" t="str">
            <v>Termoestabilizado</v>
          </cell>
          <cell r="R153">
            <v>37595</v>
          </cell>
          <cell r="S153">
            <v>26.51</v>
          </cell>
          <cell r="T153">
            <v>3.6099999999999901</v>
          </cell>
          <cell r="U153">
            <v>1.05</v>
          </cell>
          <cell r="V153">
            <v>7.2699999999999898</v>
          </cell>
          <cell r="W153">
            <v>7.46</v>
          </cell>
          <cell r="X153">
            <v>234.819999999999</v>
          </cell>
          <cell r="Y153">
            <v>6907</v>
          </cell>
          <cell r="Z153">
            <v>14016</v>
          </cell>
          <cell r="AA153">
            <v>71614</v>
          </cell>
          <cell r="AB153">
            <v>280.719999999999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43195</v>
          </cell>
          <cell r="AI153">
            <v>1164</v>
          </cell>
        </row>
      </sheetData>
      <sheetData sheetId="4"/>
      <sheetData sheetId="5"/>
      <sheetData sheetId="6"/>
      <sheetData sheetId="7"/>
      <sheetData sheetId="8"/>
      <sheetData sheetId="9"/>
      <sheetData sheetId="10">
        <row r="37">
          <cell r="B37">
            <v>1</v>
          </cell>
          <cell r="C37" t="e">
            <v>#REF!</v>
          </cell>
          <cell r="D37" t="e">
            <v>#REF!</v>
          </cell>
          <cell r="E37" t="e">
            <v>#REF!</v>
          </cell>
          <cell r="F37" t="e">
            <v>#REF!</v>
          </cell>
          <cell r="G37" t="e">
            <v>#REF!</v>
          </cell>
          <cell r="H37" t="e">
            <v>#REF!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</row>
        <row r="38">
          <cell r="B38">
            <v>2</v>
          </cell>
          <cell r="C38" t="e">
            <v>#REF!</v>
          </cell>
          <cell r="D38" t="e">
            <v>#REF!</v>
          </cell>
          <cell r="E38" t="e">
            <v>#REF!</v>
          </cell>
          <cell r="F38" t="e">
            <v>#REF!</v>
          </cell>
          <cell r="G38" t="e">
            <v>#REF!</v>
          </cell>
          <cell r="H38" t="e">
            <v>#REF!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</row>
        <row r="39">
          <cell r="B39">
            <v>3</v>
          </cell>
          <cell r="C39" t="e">
            <v>#REF!</v>
          </cell>
          <cell r="D39" t="e">
            <v>#REF!</v>
          </cell>
          <cell r="E39" t="e">
            <v>#REF!</v>
          </cell>
          <cell r="F39" t="e">
            <v>#REF!</v>
          </cell>
          <cell r="G39" t="e">
            <v>#REF!</v>
          </cell>
          <cell r="H39" t="e">
            <v>#REF!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</row>
        <row r="40">
          <cell r="B40">
            <v>4</v>
          </cell>
          <cell r="C40" t="e">
            <v>#REF!</v>
          </cell>
          <cell r="D40" t="e">
            <v>#REF!</v>
          </cell>
          <cell r="E40" t="e">
            <v>#REF!</v>
          </cell>
          <cell r="F40" t="e">
            <v>#REF!</v>
          </cell>
          <cell r="G40" t="e">
            <v>#REF!</v>
          </cell>
          <cell r="H40" t="e">
            <v>#REF!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</row>
        <row r="41">
          <cell r="B41">
            <v>5</v>
          </cell>
          <cell r="C41" t="e">
            <v>#REF!</v>
          </cell>
          <cell r="D41" t="e">
            <v>#REF!</v>
          </cell>
          <cell r="E41" t="e">
            <v>#REF!</v>
          </cell>
          <cell r="F41" t="e">
            <v>#REF!</v>
          </cell>
          <cell r="G41" t="e">
            <v>#REF!</v>
          </cell>
          <cell r="H41" t="e">
            <v>#REF!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</row>
        <row r="42">
          <cell r="B42">
            <v>6</v>
          </cell>
          <cell r="C42" t="e">
            <v>#REF!</v>
          </cell>
          <cell r="D42" t="e">
            <v>#REF!</v>
          </cell>
          <cell r="E42" t="e">
            <v>#REF!</v>
          </cell>
          <cell r="F42" t="e">
            <v>#REF!</v>
          </cell>
          <cell r="G42" t="e">
            <v>#REF!</v>
          </cell>
          <cell r="H42" t="e">
            <v>#REF!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</row>
        <row r="43">
          <cell r="B43">
            <v>7</v>
          </cell>
          <cell r="C43" t="e">
            <v>#REF!</v>
          </cell>
          <cell r="D43" t="e">
            <v>#REF!</v>
          </cell>
          <cell r="E43" t="e">
            <v>#REF!</v>
          </cell>
          <cell r="F43" t="e">
            <v>#REF!</v>
          </cell>
          <cell r="G43" t="e">
            <v>#REF!</v>
          </cell>
          <cell r="H43" t="e">
            <v>#REF!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</row>
        <row r="44">
          <cell r="B44">
            <v>8</v>
          </cell>
          <cell r="C44" t="e">
            <v>#REF!</v>
          </cell>
          <cell r="D44" t="e">
            <v>#REF!</v>
          </cell>
          <cell r="E44" t="e">
            <v>#REF!</v>
          </cell>
          <cell r="F44" t="e">
            <v>#REF!</v>
          </cell>
          <cell r="G44" t="e">
            <v>#REF!</v>
          </cell>
          <cell r="H44" t="e">
            <v>#REF!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</row>
        <row r="45">
          <cell r="B45">
            <v>9</v>
          </cell>
          <cell r="C45" t="e">
            <v>#REF!</v>
          </cell>
          <cell r="D45" t="e">
            <v>#REF!</v>
          </cell>
          <cell r="E45" t="e">
            <v>#REF!</v>
          </cell>
          <cell r="F45" t="e">
            <v>#REF!</v>
          </cell>
          <cell r="G45" t="e">
            <v>#REF!</v>
          </cell>
          <cell r="H45" t="e">
            <v>#REF!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</row>
        <row r="46">
          <cell r="B46">
            <v>10</v>
          </cell>
          <cell r="C46" t="e">
            <v>#REF!</v>
          </cell>
          <cell r="D46" t="e">
            <v>#REF!</v>
          </cell>
          <cell r="E46" t="e">
            <v>#REF!</v>
          </cell>
          <cell r="F46" t="e">
            <v>#REF!</v>
          </cell>
          <cell r="G46" t="e">
            <v>#REF!</v>
          </cell>
          <cell r="H46" t="e">
            <v>#REF!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</row>
      </sheetData>
      <sheetData sheetId="11"/>
      <sheetData sheetId="12"/>
      <sheetData sheetId="13">
        <row r="7">
          <cell r="B7">
            <v>40276</v>
          </cell>
        </row>
      </sheetData>
      <sheetData sheetId="14">
        <row r="10">
          <cell r="P10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17">
          <cell r="C17" t="str">
            <v>H2</v>
          </cell>
        </row>
      </sheetData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17">
          <cell r="C17" t="str">
            <v>H2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>
        <row r="42">
          <cell r="H42" t="str">
            <v>DP Myers</v>
          </cell>
        </row>
      </sheetData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>
        <row r="37">
          <cell r="H37" t="str">
            <v>DP Myers</v>
          </cell>
        </row>
      </sheetData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>
        <row r="17">
          <cell r="C17" t="str">
            <v>H2</v>
          </cell>
        </row>
      </sheetData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50005-01(T1)"/>
      <sheetName val="750005-01(T4)"/>
      <sheetName val="750005-01(T5)"/>
      <sheetName val="750006-01(T1)"/>
      <sheetName val="750006-01(T4)"/>
      <sheetName val="750006-01(T5)"/>
      <sheetName val="PT9003-01(T1)"/>
      <sheetName val="PT9003-01(T5)"/>
      <sheetName val="PT9003-01(T4)"/>
      <sheetName val="230051-01(T1)"/>
      <sheetName val="230051-01(T4)"/>
      <sheetName val="230051-01(T5)"/>
      <sheetName val="162031T1(T1)"/>
      <sheetName val="162031T1(T5)"/>
      <sheetName val="162031T1(T4)"/>
      <sheetName val="760026-01(T1)"/>
      <sheetName val="760026-01(T4)"/>
      <sheetName val="760026-01(T5)"/>
      <sheetName val="750019-01(T1)"/>
      <sheetName val="750019-01(T4)"/>
      <sheetName val="750019-01(T5)"/>
      <sheetName val="Triangle 1 Mineral Oils"/>
      <sheetName val="Triangle 4 LTF Mineral Oils"/>
      <sheetName val="Triangle 5 LTF Mineral Oils"/>
      <sheetName val="Triangle 2 LTC"/>
      <sheetName val="Triangle 3 BioTemp"/>
      <sheetName val="Triangle 3 FR3"/>
      <sheetName val="Triangle 3 Midel"/>
      <sheetName val="Triangle 3 Silicone"/>
      <sheetName val="Triangle 6 LTF FR3 Oils"/>
      <sheetName val="Triangle 7 LTF FR3 O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4">
          <cell r="B4">
            <v>9</v>
          </cell>
          <cell r="E4">
            <v>81.818181818181827</v>
          </cell>
        </row>
        <row r="6">
          <cell r="B6">
            <v>1</v>
          </cell>
          <cell r="E6">
            <v>9.0909090909090917</v>
          </cell>
        </row>
      </sheetData>
      <sheetData sheetId="23">
        <row r="6">
          <cell r="B6">
            <v>36794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_Típ Conc Gases LDS"/>
      <sheetName val="Rsm"/>
      <sheetName val="Indice"/>
      <sheetName val="Diagnostico IEC"/>
      <sheetName val="Algoritmos"/>
      <sheetName val="Noema IEC 60599"/>
      <sheetName val="Listado"/>
      <sheetName val="T001"/>
      <sheetName val="T002"/>
      <sheetName val="T003"/>
      <sheetName val="T004"/>
      <sheetName val="T005"/>
      <sheetName val="T006"/>
      <sheetName val="T007"/>
      <sheetName val="T008"/>
      <sheetName val="T009"/>
      <sheetName val="T010"/>
      <sheetName val="T011"/>
      <sheetName val="T012"/>
      <sheetName val="T013"/>
      <sheetName val="T014"/>
      <sheetName val="T015"/>
      <sheetName val="T016"/>
      <sheetName val="T017"/>
      <sheetName val="T018"/>
      <sheetName val="T019"/>
      <sheetName val="T020"/>
      <sheetName val="T021"/>
      <sheetName val="T022"/>
      <sheetName val="T023"/>
      <sheetName val="T024"/>
      <sheetName val="T025"/>
      <sheetName val="T026"/>
      <sheetName val="T027"/>
      <sheetName val="T028"/>
      <sheetName val="T029"/>
      <sheetName val="T030"/>
      <sheetName val="T031"/>
      <sheetName val="T032"/>
      <sheetName val="T033"/>
      <sheetName val="T034"/>
      <sheetName val="T035"/>
      <sheetName val="T036"/>
      <sheetName val="T037"/>
      <sheetName val="T038"/>
      <sheetName val="T039"/>
      <sheetName val="T040"/>
      <sheetName val="T041"/>
      <sheetName val="T042"/>
      <sheetName val="T043"/>
      <sheetName val="T044"/>
      <sheetName val="T045"/>
      <sheetName val="T046"/>
      <sheetName val="T047"/>
      <sheetName val="T048"/>
      <sheetName val="T049"/>
      <sheetName val="T050"/>
      <sheetName val="T051"/>
      <sheetName val="T052"/>
      <sheetName val="T053"/>
      <sheetName val="T054"/>
      <sheetName val="T055"/>
      <sheetName val="T056"/>
      <sheetName val="T057"/>
      <sheetName val="T058"/>
      <sheetName val="T059"/>
      <sheetName val="T060"/>
      <sheetName val="T061"/>
      <sheetName val="T062"/>
      <sheetName val="T063"/>
      <sheetName val="T064"/>
      <sheetName val="T065"/>
      <sheetName val="T066"/>
      <sheetName val="T067"/>
      <sheetName val="T068"/>
      <sheetName val="T069"/>
      <sheetName val="T070"/>
      <sheetName val="T071"/>
      <sheetName val="T072"/>
      <sheetName val="T073"/>
      <sheetName val="T074"/>
      <sheetName val="T075"/>
      <sheetName val="T076"/>
      <sheetName val="T077"/>
      <sheetName val="T078"/>
      <sheetName val="T079"/>
      <sheetName val="T080"/>
      <sheetName val="T081"/>
      <sheetName val="T082"/>
      <sheetName val="T083"/>
      <sheetName val="T084"/>
      <sheetName val="T085"/>
      <sheetName val="T086"/>
      <sheetName val="T087"/>
      <sheetName val="T088"/>
      <sheetName val="T089"/>
      <sheetName val="T090"/>
      <sheetName val="T091"/>
      <sheetName val="T092"/>
      <sheetName val="T093"/>
      <sheetName val="T094"/>
      <sheetName val="T095"/>
      <sheetName val="T096"/>
      <sheetName val="T097"/>
      <sheetName val="T098"/>
      <sheetName val="T099"/>
      <sheetName val="T100"/>
      <sheetName val="T101"/>
      <sheetName val="T102"/>
      <sheetName val="T103"/>
      <sheetName val="T104"/>
      <sheetName val="T105"/>
      <sheetName val="T106"/>
      <sheetName val="T107"/>
      <sheetName val="T108"/>
      <sheetName val="T109"/>
      <sheetName val="T110"/>
      <sheetName val="T111"/>
      <sheetName val="T112"/>
      <sheetName val="T113"/>
      <sheetName val="T114"/>
      <sheetName val="T115"/>
      <sheetName val="T116"/>
      <sheetName val="T117"/>
      <sheetName val="T118"/>
      <sheetName val="T119"/>
      <sheetName val="T120"/>
      <sheetName val="T121"/>
      <sheetName val="T122"/>
      <sheetName val="T123"/>
      <sheetName val="Mov_Equipos"/>
    </sheetNames>
    <sheetDataSet>
      <sheetData sheetId="0"/>
      <sheetData sheetId="1"/>
      <sheetData sheetId="2"/>
      <sheetData sheetId="3"/>
      <sheetData sheetId="4">
        <row r="27">
          <cell r="K27">
            <v>1</v>
          </cell>
          <cell r="L27" t="str">
            <v>2014-12-11</v>
          </cell>
          <cell r="M27">
            <v>6</v>
          </cell>
          <cell r="N27">
            <v>4</v>
          </cell>
          <cell r="O27">
            <v>1</v>
          </cell>
          <cell r="P27">
            <v>1</v>
          </cell>
          <cell r="Q27">
            <v>1</v>
          </cell>
          <cell r="R27">
            <v>509</v>
          </cell>
          <cell r="S27">
            <v>2604</v>
          </cell>
          <cell r="T27">
            <v>1359</v>
          </cell>
          <cell r="U27">
            <v>14700</v>
          </cell>
          <cell r="V27">
            <v>522</v>
          </cell>
          <cell r="W27">
            <v>19185</v>
          </cell>
        </row>
        <row r="28">
          <cell r="K28">
            <v>2</v>
          </cell>
          <cell r="L28" t="str">
            <v>2013-12-19</v>
          </cell>
          <cell r="M28">
            <v>10</v>
          </cell>
          <cell r="N28">
            <v>11</v>
          </cell>
          <cell r="O28">
            <v>2</v>
          </cell>
          <cell r="P28">
            <v>2</v>
          </cell>
          <cell r="Q28">
            <v>2</v>
          </cell>
          <cell r="R28">
            <v>663</v>
          </cell>
          <cell r="S28">
            <v>1830</v>
          </cell>
          <cell r="T28">
            <v>7840</v>
          </cell>
          <cell r="U28">
            <v>44000</v>
          </cell>
          <cell r="V28">
            <v>690</v>
          </cell>
          <cell r="W28">
            <v>54360</v>
          </cell>
        </row>
        <row r="29">
          <cell r="K29">
            <v>3</v>
          </cell>
          <cell r="L29" t="str">
            <v>2013-12-03</v>
          </cell>
          <cell r="M29">
            <v>3</v>
          </cell>
          <cell r="N29">
            <v>5</v>
          </cell>
          <cell r="O29">
            <v>1</v>
          </cell>
          <cell r="P29">
            <v>1</v>
          </cell>
          <cell r="Q29">
            <v>1</v>
          </cell>
          <cell r="R29">
            <v>282</v>
          </cell>
          <cell r="S29">
            <v>1459</v>
          </cell>
          <cell r="T29">
            <v>13685</v>
          </cell>
          <cell r="U29">
            <v>54115</v>
          </cell>
          <cell r="V29">
            <v>293</v>
          </cell>
          <cell r="W29">
            <v>69552</v>
          </cell>
        </row>
        <row r="30">
          <cell r="K30">
            <v>4</v>
          </cell>
          <cell r="L30" t="str">
            <v>2013-02-12</v>
          </cell>
          <cell r="M30">
            <v>3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71</v>
          </cell>
          <cell r="S30">
            <v>369</v>
          </cell>
          <cell r="T30">
            <v>876</v>
          </cell>
          <cell r="U30">
            <v>3763</v>
          </cell>
          <cell r="V30">
            <v>78</v>
          </cell>
          <cell r="W30">
            <v>5086</v>
          </cell>
        </row>
        <row r="31">
          <cell r="K31">
            <v>5</v>
          </cell>
          <cell r="L31" t="str">
            <v>2013-02-01</v>
          </cell>
          <cell r="M31">
            <v>1</v>
          </cell>
          <cell r="N31">
            <v>15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  <cell r="S31">
            <v>11</v>
          </cell>
          <cell r="T31">
            <v>5435</v>
          </cell>
          <cell r="U31">
            <v>20219</v>
          </cell>
          <cell r="V31">
            <v>20</v>
          </cell>
          <cell r="W31">
            <v>25685</v>
          </cell>
        </row>
        <row r="32">
          <cell r="K32">
            <v>6</v>
          </cell>
          <cell r="L32" t="str">
            <v>2013-01-15</v>
          </cell>
          <cell r="M32">
            <v>6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23</v>
          </cell>
          <cell r="S32">
            <v>186</v>
          </cell>
          <cell r="T32">
            <v>2594</v>
          </cell>
          <cell r="U32">
            <v>10359</v>
          </cell>
          <cell r="V32">
            <v>33</v>
          </cell>
          <cell r="W32">
            <v>13172</v>
          </cell>
        </row>
        <row r="33">
          <cell r="K33">
            <v>7</v>
          </cell>
          <cell r="L33" t="str">
            <v>2013-01-08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15</v>
          </cell>
          <cell r="S33">
            <v>106</v>
          </cell>
          <cell r="T33">
            <v>3871</v>
          </cell>
          <cell r="U33">
            <v>14900</v>
          </cell>
          <cell r="V33">
            <v>20</v>
          </cell>
          <cell r="W33">
            <v>18897</v>
          </cell>
        </row>
        <row r="34">
          <cell r="K34">
            <v>8</v>
          </cell>
          <cell r="L34" t="str">
            <v>2012-11-15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27.1</v>
          </cell>
          <cell r="S34">
            <v>133.30000000000001</v>
          </cell>
          <cell r="T34">
            <v>1259.5999999999899</v>
          </cell>
          <cell r="U34">
            <v>7149.1999999999898</v>
          </cell>
          <cell r="V34">
            <v>32.1</v>
          </cell>
          <cell r="W34">
            <v>8574.1999999999789</v>
          </cell>
        </row>
        <row r="35">
          <cell r="K35">
            <v>9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</row>
        <row r="36">
          <cell r="K36">
            <v>10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</row>
        <row r="37">
          <cell r="K37">
            <v>11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</row>
        <row r="38">
          <cell r="K38">
            <v>12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</row>
        <row r="39">
          <cell r="K39">
            <v>13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</row>
        <row r="40">
          <cell r="K40">
            <v>14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</row>
        <row r="41">
          <cell r="K41">
            <v>15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</row>
        <row r="42">
          <cell r="K42">
            <v>16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órico de Eventos"/>
      <sheetName val="IEC 60599-2007"/>
      <sheetName val="Algoritmo IEC 599-2007"/>
      <sheetName val="Datos DGA"/>
      <sheetName val="Datos DP"/>
      <sheetName val="FRM"/>
      <sheetName val="Datos Resumen DP"/>
      <sheetName val="Datos Resumen DP (2)"/>
      <sheetName val="Tablas IEC"/>
      <sheetName val="Criterios IEC"/>
      <sheetName val="B"/>
      <sheetName val="I"/>
      <sheetName val="Incertidumbres"/>
    </sheetNames>
    <sheetDataSet>
      <sheetData sheetId="0"/>
      <sheetData sheetId="1"/>
      <sheetData sheetId="2"/>
      <sheetData sheetId="3" refreshError="1">
        <row r="12">
          <cell r="B12">
            <v>1</v>
          </cell>
          <cell r="C12" t="str">
            <v>Balnearios</v>
          </cell>
          <cell r="D12" t="str">
            <v>Reserva (3 Dev.)</v>
          </cell>
          <cell r="E12" t="str">
            <v>770027-01</v>
          </cell>
          <cell r="F12">
            <v>39609</v>
          </cell>
          <cell r="G12">
            <v>2</v>
          </cell>
          <cell r="H12">
            <v>2</v>
          </cell>
          <cell r="I12">
            <v>2</v>
          </cell>
          <cell r="J12">
            <v>5</v>
          </cell>
          <cell r="K12">
            <v>10</v>
          </cell>
          <cell r="L12">
            <v>83</v>
          </cell>
          <cell r="M12">
            <v>10</v>
          </cell>
          <cell r="N12">
            <v>5309</v>
          </cell>
          <cell r="O12">
            <v>3124</v>
          </cell>
          <cell r="P12">
            <v>31</v>
          </cell>
          <cell r="Q12" t="str">
            <v>No</v>
          </cell>
          <cell r="R12" t="str">
            <v>13820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  <cell r="Z12" t="str">
            <v xml:space="preserve"> </v>
          </cell>
          <cell r="AA12" t="str">
            <v xml:space="preserve"> </v>
          </cell>
          <cell r="AB12" t="str">
            <v xml:space="preserve"> </v>
          </cell>
          <cell r="AC12" t="str">
            <v xml:space="preserve"> </v>
          </cell>
          <cell r="AD12" t="str">
            <v xml:space="preserve"> </v>
          </cell>
          <cell r="AE12" t="str">
            <v xml:space="preserve"> </v>
          </cell>
          <cell r="AF12" t="str">
            <v xml:space="preserve"> </v>
          </cell>
          <cell r="AG12" t="str">
            <v xml:space="preserve"> </v>
          </cell>
          <cell r="AH12" t="str">
            <v xml:space="preserve"> </v>
          </cell>
          <cell r="AI12" t="str">
            <v xml:space="preserve"> </v>
          </cell>
          <cell r="AJ12" t="str">
            <v xml:space="preserve"> </v>
          </cell>
          <cell r="AK12" t="str">
            <v xml:space="preserve"> </v>
          </cell>
          <cell r="AL12" t="str">
            <v xml:space="preserve"> </v>
          </cell>
          <cell r="AM12" t="str">
            <v xml:space="preserve"> </v>
          </cell>
          <cell r="AN12" t="str">
            <v xml:space="preserve"> </v>
          </cell>
          <cell r="AO12" t="str">
            <v xml:space="preserve"> </v>
          </cell>
        </row>
        <row r="13">
          <cell r="B13">
            <v>2</v>
          </cell>
          <cell r="C13" t="str">
            <v>Balnearios</v>
          </cell>
          <cell r="D13" t="str">
            <v>TR.2 (2 Dev.)</v>
          </cell>
          <cell r="E13" t="str">
            <v>123158T</v>
          </cell>
          <cell r="F13">
            <v>39651</v>
          </cell>
          <cell r="G13">
            <v>1</v>
          </cell>
          <cell r="H13">
            <v>2</v>
          </cell>
          <cell r="I13">
            <v>1</v>
          </cell>
          <cell r="J13">
            <v>5</v>
          </cell>
          <cell r="K13">
            <v>278</v>
          </cell>
          <cell r="L13">
            <v>3913</v>
          </cell>
          <cell r="M13">
            <v>9</v>
          </cell>
          <cell r="N13">
            <v>71652</v>
          </cell>
          <cell r="O13">
            <v>31391</v>
          </cell>
          <cell r="Q13" t="str">
            <v>No</v>
          </cell>
          <cell r="R13" t="str">
            <v>12209</v>
          </cell>
          <cell r="S13">
            <v>-0.77922077922077926</v>
          </cell>
          <cell r="T13">
            <v>-2.3376623376623376</v>
          </cell>
          <cell r="U13">
            <v>-0.77922077922077926</v>
          </cell>
          <cell r="V13">
            <v>0</v>
          </cell>
          <cell r="W13">
            <v>-45.194805194805198</v>
          </cell>
          <cell r="X13">
            <v>-2109.3506493506493</v>
          </cell>
          <cell r="Y13">
            <v>-0.77922077922077926</v>
          </cell>
          <cell r="Z13">
            <v>-5.9578689327698578E-5</v>
          </cell>
          <cell r="AA13">
            <v>-0.13852813852813853</v>
          </cell>
          <cell r="AB13">
            <v>-2.1645021645021645E-3</v>
          </cell>
          <cell r="AC13">
            <v>-6.4935064935064939E-3</v>
          </cell>
          <cell r="AD13">
            <v>-2.1645021645021645E-3</v>
          </cell>
          <cell r="AE13">
            <v>0</v>
          </cell>
          <cell r="AF13">
            <v>-0.12554112554112554</v>
          </cell>
          <cell r="AG13">
            <v>-5.8593073593073592</v>
          </cell>
          <cell r="AH13">
            <v>-2.1645021645021645E-3</v>
          </cell>
          <cell r="AI13">
            <v>-2.6426406926406926E-2</v>
          </cell>
          <cell r="AJ13">
            <v>-7.9279220779220769E-2</v>
          </cell>
          <cell r="AK13">
            <v>-2.6426406926406926E-2</v>
          </cell>
          <cell r="AL13">
            <v>0</v>
          </cell>
          <cell r="AM13">
            <v>-1.5327316017316017</v>
          </cell>
          <cell r="AN13">
            <v>-71.536283549783548</v>
          </cell>
          <cell r="AO13">
            <v>-2.6426406926406926E-2</v>
          </cell>
        </row>
        <row r="14">
          <cell r="B14">
            <v>3</v>
          </cell>
          <cell r="C14" t="str">
            <v>Balnearios</v>
          </cell>
          <cell r="D14" t="str">
            <v>TR.2 (2 Dev.)</v>
          </cell>
          <cell r="E14" t="str">
            <v>123158T</v>
          </cell>
          <cell r="F14">
            <v>39189</v>
          </cell>
          <cell r="G14">
            <v>2</v>
          </cell>
          <cell r="H14">
            <v>5</v>
          </cell>
          <cell r="I14">
            <v>2</v>
          </cell>
          <cell r="J14">
            <v>5</v>
          </cell>
          <cell r="K14">
            <v>336</v>
          </cell>
          <cell r="L14">
            <v>6620</v>
          </cell>
          <cell r="M14">
            <v>10</v>
          </cell>
          <cell r="N14">
            <v>68900</v>
          </cell>
          <cell r="O14">
            <v>29400</v>
          </cell>
          <cell r="P14">
            <v>360</v>
          </cell>
          <cell r="Q14" t="str">
            <v>No</v>
          </cell>
          <cell r="R14" t="str">
            <v>12209</v>
          </cell>
          <cell r="S14">
            <v>0</v>
          </cell>
          <cell r="T14">
            <v>-2.5</v>
          </cell>
          <cell r="U14">
            <v>0</v>
          </cell>
          <cell r="V14">
            <v>0</v>
          </cell>
          <cell r="W14">
            <v>292.5</v>
          </cell>
          <cell r="X14">
            <v>475</v>
          </cell>
          <cell r="Y14">
            <v>0</v>
          </cell>
          <cell r="Z14">
            <v>3.4645628455403884E-4</v>
          </cell>
          <cell r="AA14">
            <v>0.80555555555555558</v>
          </cell>
          <cell r="AB14">
            <v>0</v>
          </cell>
          <cell r="AC14">
            <v>-6.9444444444444441E-3</v>
          </cell>
          <cell r="AD14">
            <v>0</v>
          </cell>
          <cell r="AE14">
            <v>0</v>
          </cell>
          <cell r="AF14">
            <v>0.8125</v>
          </cell>
          <cell r="AG14">
            <v>1.3194444444444444</v>
          </cell>
          <cell r="AH14">
            <v>0</v>
          </cell>
          <cell r="AI14">
            <v>0</v>
          </cell>
          <cell r="AJ14">
            <v>-8.478472222222222E-2</v>
          </cell>
          <cell r="AK14">
            <v>0</v>
          </cell>
          <cell r="AL14">
            <v>0</v>
          </cell>
          <cell r="AM14">
            <v>9.919812499999999</v>
          </cell>
          <cell r="AN14">
            <v>16.109097222222221</v>
          </cell>
          <cell r="AO14">
            <v>0</v>
          </cell>
        </row>
        <row r="15">
          <cell r="B15">
            <v>4</v>
          </cell>
          <cell r="C15" t="str">
            <v>Balnearios</v>
          </cell>
          <cell r="D15" t="str">
            <v>TR.2 (2 Dev.)</v>
          </cell>
          <cell r="E15" t="str">
            <v>123158T</v>
          </cell>
          <cell r="F15">
            <v>39045</v>
          </cell>
          <cell r="G15">
            <v>2</v>
          </cell>
          <cell r="H15">
            <v>6</v>
          </cell>
          <cell r="I15">
            <v>2</v>
          </cell>
          <cell r="J15">
            <v>5</v>
          </cell>
          <cell r="K15">
            <v>219</v>
          </cell>
          <cell r="L15">
            <v>6430</v>
          </cell>
          <cell r="M15">
            <v>10</v>
          </cell>
          <cell r="N15">
            <v>70400</v>
          </cell>
          <cell r="O15">
            <v>30900</v>
          </cell>
          <cell r="P15">
            <v>244</v>
          </cell>
          <cell r="Q15" t="str">
            <v>No</v>
          </cell>
          <cell r="R15" t="str">
            <v>12209</v>
          </cell>
          <cell r="S15">
            <v>0</v>
          </cell>
          <cell r="T15">
            <v>1.9285714285714286</v>
          </cell>
          <cell r="U15">
            <v>0</v>
          </cell>
          <cell r="V15">
            <v>0</v>
          </cell>
          <cell r="W15">
            <v>-43.071428571428569</v>
          </cell>
          <cell r="X15">
            <v>816.42857142857144</v>
          </cell>
          <cell r="Y15">
            <v>0</v>
          </cell>
          <cell r="Z15">
            <v>-4.9152418695351325E-5</v>
          </cell>
          <cell r="AA15">
            <v>-0.11428571428571428</v>
          </cell>
          <cell r="AB15">
            <v>0</v>
          </cell>
          <cell r="AC15">
            <v>5.3571428571428572E-3</v>
          </cell>
          <cell r="AD15">
            <v>0</v>
          </cell>
          <cell r="AE15">
            <v>0</v>
          </cell>
          <cell r="AF15">
            <v>-0.11964285714285715</v>
          </cell>
          <cell r="AG15">
            <v>2.2678571428571428</v>
          </cell>
          <cell r="AH15">
            <v>0</v>
          </cell>
          <cell r="AI15">
            <v>0</v>
          </cell>
          <cell r="AJ15">
            <v>6.540535714285714E-2</v>
          </cell>
          <cell r="AK15">
            <v>0</v>
          </cell>
          <cell r="AL15">
            <v>0</v>
          </cell>
          <cell r="AM15">
            <v>-1.4607196428571427</v>
          </cell>
          <cell r="AN15">
            <v>27.688267857142858</v>
          </cell>
          <cell r="AO15">
            <v>0</v>
          </cell>
        </row>
        <row r="16">
          <cell r="B16">
            <v>5</v>
          </cell>
          <cell r="C16" t="str">
            <v>Balnearios</v>
          </cell>
          <cell r="D16" t="str">
            <v>TR.2 (2 Dev.)</v>
          </cell>
          <cell r="E16" t="str">
            <v>123158T</v>
          </cell>
          <cell r="F16">
            <v>38485</v>
          </cell>
          <cell r="G16">
            <v>2</v>
          </cell>
          <cell r="H16">
            <v>3</v>
          </cell>
          <cell r="I16">
            <v>2</v>
          </cell>
          <cell r="J16">
            <v>5</v>
          </cell>
          <cell r="K16">
            <v>286</v>
          </cell>
          <cell r="L16">
            <v>5160</v>
          </cell>
          <cell r="M16">
            <v>10</v>
          </cell>
          <cell r="N16">
            <v>69000</v>
          </cell>
          <cell r="O16">
            <v>30300</v>
          </cell>
          <cell r="P16">
            <v>308</v>
          </cell>
          <cell r="Q16" t="str">
            <v>No</v>
          </cell>
          <cell r="R16" t="str">
            <v>12209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41.390374331550802</v>
          </cell>
          <cell r="X16">
            <v>2175.4010695187167</v>
          </cell>
          <cell r="Y16">
            <v>0</v>
          </cell>
          <cell r="Z16">
            <v>4.944812174899983E-5</v>
          </cell>
          <cell r="AA16">
            <v>0.11497326203208556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0.11497326203208556</v>
          </cell>
          <cell r="AG16">
            <v>6.0427807486631018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1.4037085561497324</v>
          </cell>
          <cell r="AN16">
            <v>73.776310160427812</v>
          </cell>
          <cell r="AO16">
            <v>0</v>
          </cell>
        </row>
        <row r="17">
          <cell r="B17">
            <v>6</v>
          </cell>
          <cell r="C17" t="str">
            <v>Balnearios</v>
          </cell>
          <cell r="D17" t="str">
            <v>TR.2 (2 Dev.)</v>
          </cell>
          <cell r="E17" t="str">
            <v>123158T</v>
          </cell>
          <cell r="F17">
            <v>38111</v>
          </cell>
          <cell r="G17">
            <v>2</v>
          </cell>
          <cell r="H17">
            <v>3</v>
          </cell>
          <cell r="I17">
            <v>2</v>
          </cell>
          <cell r="J17">
            <v>5</v>
          </cell>
          <cell r="K17">
            <v>243</v>
          </cell>
          <cell r="L17">
            <v>2900</v>
          </cell>
          <cell r="M17">
            <v>10</v>
          </cell>
          <cell r="N17">
            <v>69800</v>
          </cell>
          <cell r="O17">
            <v>27700</v>
          </cell>
          <cell r="P17">
            <v>265</v>
          </cell>
          <cell r="Q17" t="str">
            <v>No</v>
          </cell>
          <cell r="R17" t="str">
            <v>12209</v>
          </cell>
          <cell r="S17">
            <v>1.1563636363636365</v>
          </cell>
          <cell r="T17">
            <v>-2.6509090909090909</v>
          </cell>
          <cell r="U17">
            <v>-4.6690909090909098</v>
          </cell>
          <cell r="V17">
            <v>-6.294545454545454</v>
          </cell>
          <cell r="W17">
            <v>-199.59272727272725</v>
          </cell>
          <cell r="X17">
            <v>-5717.454545454545</v>
          </cell>
          <cell r="Y17">
            <v>-24.785454545454545</v>
          </cell>
          <cell r="Z17">
            <v>-2.8294291928532349E-4</v>
          </cell>
          <cell r="AA17">
            <v>-0.65787878787878784</v>
          </cell>
          <cell r="AB17">
            <v>3.2121212121212122E-3</v>
          </cell>
          <cell r="AC17">
            <v>-7.363636363636363E-3</v>
          </cell>
          <cell r="AD17">
            <v>-1.296969696969697E-2</v>
          </cell>
          <cell r="AE17">
            <v>-1.7484848484848485E-2</v>
          </cell>
          <cell r="AF17">
            <v>-0.55442424242424238</v>
          </cell>
          <cell r="AG17">
            <v>-15.881818181818181</v>
          </cell>
          <cell r="AH17">
            <v>-6.8848484848484839E-2</v>
          </cell>
          <cell r="AI17">
            <v>3.9216787878787879E-2</v>
          </cell>
          <cell r="AJ17">
            <v>-8.9902636363636351E-2</v>
          </cell>
          <cell r="AK17">
            <v>-0.1583470303030303</v>
          </cell>
          <cell r="AL17">
            <v>-0.21347251515151511</v>
          </cell>
          <cell r="AM17">
            <v>-6.7689655757575746</v>
          </cell>
          <cell r="AN17">
            <v>-193.90111818181819</v>
          </cell>
          <cell r="AO17">
            <v>-0.84057115151515138</v>
          </cell>
        </row>
        <row r="18">
          <cell r="B18">
            <v>7</v>
          </cell>
          <cell r="C18" t="str">
            <v>Balnearios</v>
          </cell>
          <cell r="D18" t="str">
            <v>TR.2 (2 Dev.)</v>
          </cell>
          <cell r="E18" t="str">
            <v>123158T</v>
          </cell>
          <cell r="F18">
            <v>37781</v>
          </cell>
          <cell r="G18">
            <v>0.94</v>
          </cell>
          <cell r="H18">
            <v>5.43</v>
          </cell>
          <cell r="I18">
            <v>6.28</v>
          </cell>
          <cell r="J18">
            <v>10.77</v>
          </cell>
          <cell r="K18">
            <v>425.96</v>
          </cell>
          <cell r="L18">
            <v>8141</v>
          </cell>
          <cell r="M18">
            <v>32.72</v>
          </cell>
          <cell r="N18">
            <v>79121</v>
          </cell>
          <cell r="O18">
            <v>4841</v>
          </cell>
          <cell r="P18">
            <v>482.1</v>
          </cell>
          <cell r="Q18" t="str">
            <v>No</v>
          </cell>
          <cell r="R18" t="str">
            <v>12209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  <cell r="Z18" t="str">
            <v xml:space="preserve"> </v>
          </cell>
          <cell r="AA18" t="str">
            <v xml:space="preserve"> </v>
          </cell>
          <cell r="AB18" t="str">
            <v xml:space="preserve"> </v>
          </cell>
          <cell r="AC18" t="str">
            <v xml:space="preserve"> </v>
          </cell>
          <cell r="AD18" t="str">
            <v xml:space="preserve"> </v>
          </cell>
          <cell r="AE18" t="str">
            <v xml:space="preserve"> </v>
          </cell>
          <cell r="AF18" t="str">
            <v xml:space="preserve"> </v>
          </cell>
          <cell r="AG18" t="str">
            <v xml:space="preserve"> </v>
          </cell>
          <cell r="AH18" t="str">
            <v xml:space="preserve"> </v>
          </cell>
          <cell r="AI18" t="str">
            <v xml:space="preserve"> </v>
          </cell>
          <cell r="AJ18" t="str">
            <v xml:space="preserve"> </v>
          </cell>
          <cell r="AK18" t="str">
            <v xml:space="preserve"> </v>
          </cell>
          <cell r="AL18" t="str">
            <v xml:space="preserve"> </v>
          </cell>
          <cell r="AM18" t="str">
            <v xml:space="preserve"> </v>
          </cell>
          <cell r="AN18" t="str">
            <v xml:space="preserve"> </v>
          </cell>
          <cell r="AO18" t="str">
            <v xml:space="preserve"> </v>
          </cell>
        </row>
        <row r="19">
          <cell r="B19">
            <v>8</v>
          </cell>
          <cell r="C19" t="str">
            <v>Balnearios</v>
          </cell>
          <cell r="D19" t="str">
            <v>TR.3 (2 Dev.)</v>
          </cell>
          <cell r="E19" t="str">
            <v>123159T</v>
          </cell>
          <cell r="F19">
            <v>39651</v>
          </cell>
          <cell r="G19">
            <v>1</v>
          </cell>
          <cell r="H19">
            <v>6</v>
          </cell>
          <cell r="I19">
            <v>1</v>
          </cell>
          <cell r="J19">
            <v>7</v>
          </cell>
          <cell r="K19">
            <v>327</v>
          </cell>
          <cell r="L19">
            <v>6314</v>
          </cell>
          <cell r="M19">
            <v>12</v>
          </cell>
          <cell r="N19">
            <v>71320</v>
          </cell>
          <cell r="O19">
            <v>30965</v>
          </cell>
          <cell r="Q19" t="str">
            <v>No</v>
          </cell>
          <cell r="R19" t="str">
            <v>12209</v>
          </cell>
          <cell r="S19">
            <v>-0.77922077922077926</v>
          </cell>
          <cell r="T19">
            <v>3.116883116883117</v>
          </cell>
          <cell r="U19">
            <v>-0.77922077922077926</v>
          </cell>
          <cell r="V19">
            <v>1.5584415584415585</v>
          </cell>
          <cell r="W19">
            <v>-48.311688311688314</v>
          </cell>
          <cell r="X19">
            <v>244.67532467532467</v>
          </cell>
          <cell r="Y19">
            <v>-2.3376623376623376</v>
          </cell>
          <cell r="Z19">
            <v>-5.6785938265462699E-5</v>
          </cell>
          <cell r="AA19">
            <v>-0.13203463203463203</v>
          </cell>
          <cell r="AB19">
            <v>-2.1645021645021645E-3</v>
          </cell>
          <cell r="AC19">
            <v>8.658008658008658E-3</v>
          </cell>
          <cell r="AD19">
            <v>-2.1645021645021645E-3</v>
          </cell>
          <cell r="AE19">
            <v>4.329004329004329E-3</v>
          </cell>
          <cell r="AF19">
            <v>-0.13419913419913421</v>
          </cell>
          <cell r="AG19">
            <v>0.67965367965367962</v>
          </cell>
          <cell r="AH19">
            <v>-6.4935064935064939E-3</v>
          </cell>
          <cell r="AI19">
            <v>-2.6426406926406926E-2</v>
          </cell>
          <cell r="AJ19">
            <v>0.10570562770562771</v>
          </cell>
          <cell r="AK19">
            <v>-2.6426406926406926E-2</v>
          </cell>
          <cell r="AL19">
            <v>5.2852813852813853E-2</v>
          </cell>
          <cell r="AM19">
            <v>-1.6384372294372294</v>
          </cell>
          <cell r="AN19">
            <v>8.2978917748917738</v>
          </cell>
          <cell r="AO19">
            <v>-7.9279220779220769E-2</v>
          </cell>
        </row>
        <row r="20">
          <cell r="B20">
            <v>9</v>
          </cell>
          <cell r="C20" t="str">
            <v>Balnearios</v>
          </cell>
          <cell r="D20" t="str">
            <v>TR.3 (2 Dev.)</v>
          </cell>
          <cell r="E20" t="str">
            <v>123159T</v>
          </cell>
          <cell r="F20">
            <v>39189</v>
          </cell>
          <cell r="G20">
            <v>2</v>
          </cell>
          <cell r="H20">
            <v>2</v>
          </cell>
          <cell r="I20">
            <v>2</v>
          </cell>
          <cell r="J20">
            <v>5</v>
          </cell>
          <cell r="K20">
            <v>389</v>
          </cell>
          <cell r="L20">
            <v>6000</v>
          </cell>
          <cell r="M20">
            <v>15</v>
          </cell>
          <cell r="N20">
            <v>69100</v>
          </cell>
          <cell r="O20">
            <v>27300</v>
          </cell>
          <cell r="P20">
            <v>415</v>
          </cell>
          <cell r="Q20" t="str">
            <v>No</v>
          </cell>
          <cell r="R20" t="str">
            <v>12209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320</v>
          </cell>
          <cell r="X20">
            <v>500</v>
          </cell>
          <cell r="Y20">
            <v>0</v>
          </cell>
          <cell r="Z20">
            <v>3.8229658985273248E-4</v>
          </cell>
          <cell r="AA20">
            <v>0.88888888888888884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0.88888888888888884</v>
          </cell>
          <cell r="AG20">
            <v>1.3888888888888888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10.852444444444444</v>
          </cell>
          <cell r="AN20">
            <v>16.956944444444442</v>
          </cell>
          <cell r="AO20">
            <v>0</v>
          </cell>
        </row>
        <row r="21">
          <cell r="B21">
            <v>10</v>
          </cell>
          <cell r="C21" t="str">
            <v>Balnearios</v>
          </cell>
          <cell r="D21" t="str">
            <v>TR.3 (2 Dev.)</v>
          </cell>
          <cell r="E21" t="str">
            <v>123159T</v>
          </cell>
          <cell r="F21">
            <v>39045</v>
          </cell>
          <cell r="G21">
            <v>2</v>
          </cell>
          <cell r="H21">
            <v>2</v>
          </cell>
          <cell r="I21">
            <v>2</v>
          </cell>
          <cell r="J21">
            <v>5</v>
          </cell>
          <cell r="K21">
            <v>261</v>
          </cell>
          <cell r="L21">
            <v>5800</v>
          </cell>
          <cell r="M21">
            <v>15</v>
          </cell>
          <cell r="N21">
            <v>70600</v>
          </cell>
          <cell r="O21">
            <v>29800</v>
          </cell>
          <cell r="P21">
            <v>287</v>
          </cell>
          <cell r="Q21" t="str">
            <v>No</v>
          </cell>
          <cell r="R21" t="str">
            <v>12209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-65.571428571428569</v>
          </cell>
          <cell r="X21">
            <v>-154.28571428571428</v>
          </cell>
          <cell r="Y21">
            <v>3.2142857142857144</v>
          </cell>
          <cell r="Z21">
            <v>-7.4496634585141853E-5</v>
          </cell>
          <cell r="AA21">
            <v>-0.17321428571428571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-0.18214285714285713</v>
          </cell>
          <cell r="AG21">
            <v>-0.42857142857142855</v>
          </cell>
          <cell r="AH21">
            <v>8.9285714285714281E-3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-2.2237821428571429</v>
          </cell>
          <cell r="AN21">
            <v>-5.2324285714285708</v>
          </cell>
          <cell r="AO21">
            <v>0.10900892857142858</v>
          </cell>
        </row>
        <row r="22">
          <cell r="B22">
            <v>11</v>
          </cell>
          <cell r="C22" t="str">
            <v>Balnearios</v>
          </cell>
          <cell r="D22" t="str">
            <v>TR.3 (2 Dev.)</v>
          </cell>
          <cell r="E22" t="str">
            <v>123159T</v>
          </cell>
          <cell r="F22">
            <v>38485</v>
          </cell>
          <cell r="G22">
            <v>2</v>
          </cell>
          <cell r="H22">
            <v>2</v>
          </cell>
          <cell r="I22">
            <v>2</v>
          </cell>
          <cell r="J22">
            <v>5</v>
          </cell>
          <cell r="K22">
            <v>363</v>
          </cell>
          <cell r="L22">
            <v>6040</v>
          </cell>
          <cell r="M22">
            <v>10</v>
          </cell>
          <cell r="N22">
            <v>67900</v>
          </cell>
          <cell r="O22">
            <v>28200</v>
          </cell>
          <cell r="P22">
            <v>384</v>
          </cell>
          <cell r="Q22" t="str">
            <v>No</v>
          </cell>
          <cell r="R22" t="str">
            <v>12209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43.315508021390372</v>
          </cell>
          <cell r="X22">
            <v>2281.2834224598932</v>
          </cell>
          <cell r="Y22">
            <v>0</v>
          </cell>
          <cell r="Z22">
            <v>5.1748034388488191E-5</v>
          </cell>
          <cell r="AA22">
            <v>0.12032085561497326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0.12032085561497326</v>
          </cell>
          <cell r="AG22">
            <v>6.3368983957219251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1.4689973262032086</v>
          </cell>
          <cell r="AN22">
            <v>77.367192513368977</v>
          </cell>
          <cell r="AO22">
            <v>0</v>
          </cell>
        </row>
        <row r="23">
          <cell r="B23">
            <v>12</v>
          </cell>
          <cell r="C23" t="str">
            <v>Balnearios</v>
          </cell>
          <cell r="D23" t="str">
            <v>TR.3 (2 Dev.)</v>
          </cell>
          <cell r="E23" t="str">
            <v>123159T</v>
          </cell>
          <cell r="F23">
            <v>38111</v>
          </cell>
          <cell r="G23">
            <v>2</v>
          </cell>
          <cell r="H23">
            <v>2</v>
          </cell>
          <cell r="I23">
            <v>2</v>
          </cell>
          <cell r="J23">
            <v>5</v>
          </cell>
          <cell r="K23">
            <v>318</v>
          </cell>
          <cell r="L23">
            <v>3670</v>
          </cell>
          <cell r="M23">
            <v>10</v>
          </cell>
          <cell r="N23">
            <v>66200</v>
          </cell>
          <cell r="O23">
            <v>25400</v>
          </cell>
          <cell r="P23">
            <v>339</v>
          </cell>
          <cell r="Q23" t="str">
            <v>No</v>
          </cell>
          <cell r="R23" t="str">
            <v>12209</v>
          </cell>
          <cell r="S23">
            <v>2</v>
          </cell>
          <cell r="T23">
            <v>2</v>
          </cell>
          <cell r="U23">
            <v>2</v>
          </cell>
          <cell r="V23">
            <v>8</v>
          </cell>
          <cell r="W23">
            <v>634</v>
          </cell>
          <cell r="X23">
            <v>7300</v>
          </cell>
          <cell r="Y23">
            <v>-94</v>
          </cell>
          <cell r="Z23">
            <v>6.618509711825432E-4</v>
          </cell>
          <cell r="AA23">
            <v>1.538888888888889</v>
          </cell>
          <cell r="AB23">
            <v>5.5555555555555558E-3</v>
          </cell>
          <cell r="AC23">
            <v>5.5555555555555558E-3</v>
          </cell>
          <cell r="AD23">
            <v>5.5555555555555558E-3</v>
          </cell>
          <cell r="AE23">
            <v>2.2222222222222223E-2</v>
          </cell>
          <cell r="AF23">
            <v>1.7611111111111111</v>
          </cell>
          <cell r="AG23">
            <v>20.277777777777779</v>
          </cell>
          <cell r="AH23">
            <v>-0.26111111111111113</v>
          </cell>
          <cell r="AI23">
            <v>6.7827777777777779E-2</v>
          </cell>
          <cell r="AJ23">
            <v>6.7827777777777779E-2</v>
          </cell>
          <cell r="AK23">
            <v>6.7827777777777779E-2</v>
          </cell>
          <cell r="AL23">
            <v>0.27131111111111111</v>
          </cell>
          <cell r="AM23">
            <v>21.501405555555554</v>
          </cell>
          <cell r="AN23">
            <v>247.57138888888889</v>
          </cell>
          <cell r="AO23">
            <v>-3.1879055555555555</v>
          </cell>
        </row>
        <row r="24">
          <cell r="B24">
            <v>13</v>
          </cell>
          <cell r="C24" t="str">
            <v>Balnearios</v>
          </cell>
          <cell r="D24" t="str">
            <v>TR.3 (2 Dev.)</v>
          </cell>
          <cell r="E24" t="str">
            <v>123159T</v>
          </cell>
          <cell r="F24">
            <v>37931</v>
          </cell>
          <cell r="G24">
            <v>1</v>
          </cell>
          <cell r="H24">
            <v>1</v>
          </cell>
          <cell r="I24">
            <v>1</v>
          </cell>
          <cell r="J24">
            <v>1</v>
          </cell>
          <cell r="K24">
            <v>1</v>
          </cell>
          <cell r="L24">
            <v>20</v>
          </cell>
          <cell r="M24">
            <v>57</v>
          </cell>
          <cell r="N24">
            <v>13262</v>
          </cell>
          <cell r="O24">
            <v>3786</v>
          </cell>
          <cell r="P24">
            <v>62</v>
          </cell>
          <cell r="Q24" t="str">
            <v>No</v>
          </cell>
          <cell r="R24" t="str">
            <v>12209</v>
          </cell>
          <cell r="S24">
            <v>0.61016949152542377</v>
          </cell>
          <cell r="T24">
            <v>-3.2135593220338987</v>
          </cell>
          <cell r="U24">
            <v>-18.366101694915251</v>
          </cell>
          <cell r="V24">
            <v>-17.02372881355932</v>
          </cell>
          <cell r="W24">
            <v>-491.20677966101692</v>
          </cell>
          <cell r="X24">
            <v>-7175.593220338983</v>
          </cell>
          <cell r="Y24">
            <v>51.27457627118644</v>
          </cell>
          <cell r="Z24">
            <v>-5.7096643654827378E-4</v>
          </cell>
          <cell r="AA24">
            <v>-1.3275706214689265</v>
          </cell>
          <cell r="AB24">
            <v>1.6949152542372883E-3</v>
          </cell>
          <cell r="AC24">
            <v>-8.9265536723163851E-3</v>
          </cell>
          <cell r="AD24">
            <v>-5.1016949152542367E-2</v>
          </cell>
          <cell r="AE24">
            <v>-4.7288135593220336E-2</v>
          </cell>
          <cell r="AF24">
            <v>-1.3644632768361582</v>
          </cell>
          <cell r="AG24">
            <v>-19.932203389830509</v>
          </cell>
          <cell r="AH24">
            <v>0.14242937853107346</v>
          </cell>
          <cell r="AI24">
            <v>2.0693220338983055E-2</v>
          </cell>
          <cell r="AJ24">
            <v>-0.10898429378531074</v>
          </cell>
          <cell r="AK24">
            <v>-0.62286593220338971</v>
          </cell>
          <cell r="AL24">
            <v>-0.57734084745762704</v>
          </cell>
          <cell r="AM24">
            <v>-16.658732146892653</v>
          </cell>
          <cell r="AN24">
            <v>-243.35227118644067</v>
          </cell>
          <cell r="AO24">
            <v>1.7389202824858756</v>
          </cell>
        </row>
        <row r="25">
          <cell r="B25">
            <v>14</v>
          </cell>
          <cell r="C25" t="str">
            <v>Balnearios</v>
          </cell>
          <cell r="D25" t="str">
            <v>TR.3 (2 Dev.)</v>
          </cell>
          <cell r="E25" t="str">
            <v>123159T</v>
          </cell>
          <cell r="F25">
            <v>37754</v>
          </cell>
          <cell r="G25">
            <v>0.7</v>
          </cell>
          <cell r="H25">
            <v>2.58</v>
          </cell>
          <cell r="I25">
            <v>10.029999999999999</v>
          </cell>
          <cell r="J25">
            <v>9.3699999999999992</v>
          </cell>
          <cell r="K25">
            <v>242.51</v>
          </cell>
          <cell r="L25">
            <v>3548</v>
          </cell>
          <cell r="M25">
            <v>31.79</v>
          </cell>
          <cell r="N25">
            <v>80534</v>
          </cell>
          <cell r="O25">
            <v>4438</v>
          </cell>
          <cell r="P25">
            <v>296.98</v>
          </cell>
          <cell r="Q25" t="str">
            <v>No</v>
          </cell>
          <cell r="R25" t="str">
            <v>12209</v>
          </cell>
          <cell r="S25">
            <v>-8.4972462627852102E-2</v>
          </cell>
          <cell r="T25">
            <v>0.44752163650668769</v>
          </cell>
          <cell r="U25">
            <v>2.5576711250983477</v>
          </cell>
          <cell r="V25">
            <v>2.3707317073170731</v>
          </cell>
          <cell r="W25">
            <v>60.191660110149485</v>
          </cell>
          <cell r="X25">
            <v>735.86152635719907</v>
          </cell>
          <cell r="Y25">
            <v>-1.192446892210858</v>
          </cell>
          <cell r="Z25">
            <v>7.6805971644665531E-5</v>
          </cell>
          <cell r="AA25">
            <v>0.1785837922895358</v>
          </cell>
          <cell r="AB25">
            <v>-2.3603461841070026E-4</v>
          </cell>
          <cell r="AC25">
            <v>1.2431156569630212E-3</v>
          </cell>
          <cell r="AD25">
            <v>7.1046420141620764E-3</v>
          </cell>
          <cell r="AE25">
            <v>6.5853658536585364E-3</v>
          </cell>
          <cell r="AF25">
            <v>0.16719905586152636</v>
          </cell>
          <cell r="AG25">
            <v>2.0440597954366639</v>
          </cell>
          <cell r="AH25">
            <v>-3.312352478363494E-3</v>
          </cell>
          <cell r="AI25">
            <v>-2.8817466561762398E-3</v>
          </cell>
          <cell r="AJ25">
            <v>1.5177199055861528E-2</v>
          </cell>
          <cell r="AK25">
            <v>8.6740574350904792E-2</v>
          </cell>
          <cell r="AL25">
            <v>8.0400731707317055E-2</v>
          </cell>
          <cell r="AM25">
            <v>2.0413332730133753</v>
          </cell>
          <cell r="AN25">
            <v>24.955926042486233</v>
          </cell>
          <cell r="AO25">
            <v>-4.0440511408339895E-2</v>
          </cell>
        </row>
        <row r="26">
          <cell r="B26">
            <v>15</v>
          </cell>
          <cell r="C26" t="str">
            <v>Balnearios</v>
          </cell>
          <cell r="D26" t="str">
            <v>TR.3 (2 Dev.)</v>
          </cell>
          <cell r="E26" t="str">
            <v>123159T</v>
          </cell>
          <cell r="F26">
            <v>36483</v>
          </cell>
          <cell r="G26">
            <v>1</v>
          </cell>
          <cell r="H26">
            <v>1</v>
          </cell>
          <cell r="I26">
            <v>1</v>
          </cell>
          <cell r="J26">
            <v>1</v>
          </cell>
          <cell r="K26">
            <v>30</v>
          </cell>
          <cell r="L26">
            <v>950</v>
          </cell>
          <cell r="M26">
            <v>36</v>
          </cell>
          <cell r="N26">
            <v>7000</v>
          </cell>
          <cell r="O26">
            <v>5000</v>
          </cell>
          <cell r="P26">
            <v>70</v>
          </cell>
          <cell r="Q26" t="str">
            <v>No</v>
          </cell>
          <cell r="R26" t="str">
            <v>12209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  <cell r="Z26" t="str">
            <v xml:space="preserve"> </v>
          </cell>
          <cell r="AA26" t="str">
            <v xml:space="preserve"> </v>
          </cell>
          <cell r="AB26" t="str">
            <v xml:space="preserve"> </v>
          </cell>
          <cell r="AC26" t="str">
            <v xml:space="preserve"> </v>
          </cell>
          <cell r="AD26" t="str">
            <v xml:space="preserve"> </v>
          </cell>
          <cell r="AE26" t="str">
            <v xml:space="preserve"> </v>
          </cell>
          <cell r="AF26" t="str">
            <v xml:space="preserve"> </v>
          </cell>
          <cell r="AG26" t="str">
            <v xml:space="preserve"> </v>
          </cell>
          <cell r="AH26" t="str">
            <v xml:space="preserve"> </v>
          </cell>
          <cell r="AI26" t="str">
            <v xml:space="preserve"> </v>
          </cell>
          <cell r="AJ26" t="str">
            <v xml:space="preserve"> </v>
          </cell>
          <cell r="AK26" t="str">
            <v xml:space="preserve"> </v>
          </cell>
          <cell r="AL26" t="str">
            <v xml:space="preserve"> </v>
          </cell>
          <cell r="AM26" t="str">
            <v xml:space="preserve"> </v>
          </cell>
          <cell r="AN26" t="str">
            <v xml:space="preserve"> </v>
          </cell>
          <cell r="AO26" t="str">
            <v xml:space="preserve"> </v>
          </cell>
        </row>
        <row r="27">
          <cell r="B27">
            <v>16</v>
          </cell>
          <cell r="C27" t="str">
            <v>Balnearios</v>
          </cell>
          <cell r="D27" t="str">
            <v>SVC R (2 Dev.)</v>
          </cell>
          <cell r="E27" t="str">
            <v>15082-1-1</v>
          </cell>
          <cell r="F27">
            <v>39049</v>
          </cell>
          <cell r="G27">
            <v>2</v>
          </cell>
          <cell r="H27">
            <v>7</v>
          </cell>
          <cell r="I27">
            <v>2</v>
          </cell>
          <cell r="J27">
            <v>5</v>
          </cell>
          <cell r="K27">
            <v>103</v>
          </cell>
          <cell r="L27">
            <v>2080</v>
          </cell>
          <cell r="M27">
            <v>10</v>
          </cell>
          <cell r="N27">
            <v>67300</v>
          </cell>
          <cell r="O27">
            <v>26300</v>
          </cell>
          <cell r="P27">
            <v>129</v>
          </cell>
          <cell r="Q27" t="str">
            <v>No</v>
          </cell>
          <cell r="R27" t="str">
            <v>5930</v>
          </cell>
          <cell r="S27">
            <v>0</v>
          </cell>
          <cell r="T27">
            <v>3.3149171270718232</v>
          </cell>
          <cell r="U27">
            <v>0</v>
          </cell>
          <cell r="V27">
            <v>0</v>
          </cell>
          <cell r="W27">
            <v>-5.3038674033149169</v>
          </cell>
          <cell r="X27">
            <v>-72.928176795580114</v>
          </cell>
          <cell r="Y27">
            <v>0</v>
          </cell>
          <cell r="Z27">
            <v>-1.1541146962299083E-6</v>
          </cell>
          <cell r="AA27">
            <v>-5.5248618784530384E-3</v>
          </cell>
          <cell r="AB27">
            <v>0</v>
          </cell>
          <cell r="AC27">
            <v>9.2081031307550652E-3</v>
          </cell>
          <cell r="AD27">
            <v>0</v>
          </cell>
          <cell r="AE27">
            <v>0</v>
          </cell>
          <cell r="AF27">
            <v>-1.4732965009208104E-2</v>
          </cell>
          <cell r="AG27">
            <v>-0.20257826887661143</v>
          </cell>
          <cell r="AH27">
            <v>0</v>
          </cell>
          <cell r="AI27">
            <v>0</v>
          </cell>
          <cell r="AJ27">
            <v>5.460405156537753E-2</v>
          </cell>
          <cell r="AK27">
            <v>0</v>
          </cell>
          <cell r="AL27">
            <v>0</v>
          </cell>
          <cell r="AM27">
            <v>-8.7366482504604048E-2</v>
          </cell>
          <cell r="AN27">
            <v>-1.2012891344383057</v>
          </cell>
          <cell r="AO27">
            <v>0</v>
          </cell>
        </row>
        <row r="28">
          <cell r="B28">
            <v>17</v>
          </cell>
          <cell r="C28" t="str">
            <v>Balnearios</v>
          </cell>
          <cell r="D28" t="str">
            <v>SVC R (2 Dev.)</v>
          </cell>
          <cell r="E28" t="str">
            <v>15082-1-1</v>
          </cell>
          <cell r="F28">
            <v>38506</v>
          </cell>
          <cell r="G28">
            <v>2</v>
          </cell>
          <cell r="H28">
            <v>2</v>
          </cell>
          <cell r="I28">
            <v>2</v>
          </cell>
          <cell r="J28">
            <v>5</v>
          </cell>
          <cell r="K28">
            <v>111</v>
          </cell>
          <cell r="L28">
            <v>2190</v>
          </cell>
          <cell r="M28">
            <v>10</v>
          </cell>
          <cell r="N28">
            <v>63900</v>
          </cell>
          <cell r="O28">
            <v>28400</v>
          </cell>
          <cell r="P28">
            <v>132</v>
          </cell>
          <cell r="Q28" t="str">
            <v>No</v>
          </cell>
          <cell r="R28" t="str">
            <v>5930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-4.7619047619047619</v>
          </cell>
          <cell r="X28">
            <v>0</v>
          </cell>
          <cell r="Y28">
            <v>0</v>
          </cell>
          <cell r="Z28">
            <v>-2.7631582012911819E-6</v>
          </cell>
          <cell r="AA28">
            <v>-1.3227513227513227E-2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-1.3227513227513227E-2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-7.8439153439153433E-2</v>
          </cell>
          <cell r="AN28">
            <v>0</v>
          </cell>
          <cell r="AO28">
            <v>0</v>
          </cell>
        </row>
        <row r="29">
          <cell r="B29">
            <v>18</v>
          </cell>
          <cell r="C29" t="str">
            <v>Balnearios</v>
          </cell>
          <cell r="D29" t="str">
            <v>SVC R (2 Dev.)</v>
          </cell>
          <cell r="E29" t="str">
            <v>15082-1-1</v>
          </cell>
          <cell r="F29">
            <v>38128</v>
          </cell>
          <cell r="G29">
            <v>2</v>
          </cell>
          <cell r="H29">
            <v>2</v>
          </cell>
          <cell r="I29">
            <v>2</v>
          </cell>
          <cell r="J29">
            <v>5</v>
          </cell>
          <cell r="K29">
            <v>116</v>
          </cell>
          <cell r="L29">
            <v>2190</v>
          </cell>
          <cell r="M29">
            <v>10</v>
          </cell>
          <cell r="N29">
            <v>65700</v>
          </cell>
          <cell r="O29">
            <v>30500</v>
          </cell>
          <cell r="P29">
            <v>137</v>
          </cell>
          <cell r="Q29" t="str">
            <v>No</v>
          </cell>
          <cell r="R29" t="str">
            <v>5930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  <cell r="Z29" t="str">
            <v xml:space="preserve"> </v>
          </cell>
          <cell r="AA29" t="str">
            <v xml:space="preserve"> </v>
          </cell>
          <cell r="AB29" t="str">
            <v xml:space="preserve"> </v>
          </cell>
          <cell r="AC29" t="str">
            <v xml:space="preserve"> </v>
          </cell>
          <cell r="AD29" t="str">
            <v xml:space="preserve"> </v>
          </cell>
          <cell r="AE29" t="str">
            <v xml:space="preserve"> </v>
          </cell>
          <cell r="AF29" t="str">
            <v xml:space="preserve"> </v>
          </cell>
          <cell r="AG29" t="str">
            <v xml:space="preserve"> </v>
          </cell>
          <cell r="AH29" t="str">
            <v xml:space="preserve"> </v>
          </cell>
          <cell r="AI29" t="str">
            <v xml:space="preserve"> </v>
          </cell>
          <cell r="AJ29" t="str">
            <v xml:space="preserve"> </v>
          </cell>
          <cell r="AK29" t="str">
            <v xml:space="preserve"> </v>
          </cell>
          <cell r="AL29" t="str">
            <v xml:space="preserve"> </v>
          </cell>
          <cell r="AM29" t="str">
            <v xml:space="preserve"> </v>
          </cell>
          <cell r="AN29" t="str">
            <v xml:space="preserve"> </v>
          </cell>
          <cell r="AO29" t="str">
            <v xml:space="preserve"> </v>
          </cell>
        </row>
        <row r="30">
          <cell r="B30">
            <v>19</v>
          </cell>
          <cell r="C30" t="str">
            <v>Balnearios</v>
          </cell>
          <cell r="D30" t="str">
            <v>SVC S (2 Dev.)</v>
          </cell>
          <cell r="E30" t="str">
            <v>15082-1-2</v>
          </cell>
          <cell r="F30">
            <v>39049</v>
          </cell>
          <cell r="G30">
            <v>2</v>
          </cell>
          <cell r="H30">
            <v>2</v>
          </cell>
          <cell r="I30">
            <v>3</v>
          </cell>
          <cell r="J30">
            <v>5</v>
          </cell>
          <cell r="K30">
            <v>108</v>
          </cell>
          <cell r="L30">
            <v>2620</v>
          </cell>
          <cell r="M30">
            <v>100</v>
          </cell>
          <cell r="N30">
            <v>67900</v>
          </cell>
          <cell r="O30">
            <v>24300</v>
          </cell>
          <cell r="P30">
            <v>220</v>
          </cell>
          <cell r="Q30" t="str">
            <v>No</v>
          </cell>
          <cell r="R30" t="str">
            <v>5930</v>
          </cell>
          <cell r="S30">
            <v>0</v>
          </cell>
          <cell r="T30">
            <v>0</v>
          </cell>
          <cell r="U30">
            <v>0.66298342541436461</v>
          </cell>
          <cell r="V30">
            <v>0</v>
          </cell>
          <cell r="W30">
            <v>-5.3038674033149169</v>
          </cell>
          <cell r="X30">
            <v>278.45303867403317</v>
          </cell>
          <cell r="Y30">
            <v>56.353591160220994</v>
          </cell>
          <cell r="Z30">
            <v>3.0006982101977613E-5</v>
          </cell>
          <cell r="AA30">
            <v>0.143646408839779</v>
          </cell>
          <cell r="AB30">
            <v>0</v>
          </cell>
          <cell r="AC30">
            <v>0</v>
          </cell>
          <cell r="AD30">
            <v>1.841620626151013E-3</v>
          </cell>
          <cell r="AE30">
            <v>0</v>
          </cell>
          <cell r="AF30">
            <v>-1.4732965009208104E-2</v>
          </cell>
          <cell r="AG30">
            <v>0.77348066298342544</v>
          </cell>
          <cell r="AH30">
            <v>0.15653775322283608</v>
          </cell>
          <cell r="AI30">
            <v>0</v>
          </cell>
          <cell r="AJ30">
            <v>0</v>
          </cell>
          <cell r="AK30">
            <v>1.0920810313075506E-2</v>
          </cell>
          <cell r="AL30">
            <v>0</v>
          </cell>
          <cell r="AM30">
            <v>-8.7366482504604048E-2</v>
          </cell>
          <cell r="AN30">
            <v>4.5867403314917121</v>
          </cell>
          <cell r="AO30">
            <v>0.92826887661141799</v>
          </cell>
        </row>
        <row r="31">
          <cell r="B31">
            <v>20</v>
          </cell>
          <cell r="C31" t="str">
            <v>Balnearios</v>
          </cell>
          <cell r="D31" t="str">
            <v>SVC S (2 Dev.)</v>
          </cell>
          <cell r="E31" t="str">
            <v>15082-1-2</v>
          </cell>
          <cell r="F31">
            <v>38506</v>
          </cell>
          <cell r="G31">
            <v>2</v>
          </cell>
          <cell r="H31">
            <v>2</v>
          </cell>
          <cell r="I31">
            <v>2</v>
          </cell>
          <cell r="J31">
            <v>5</v>
          </cell>
          <cell r="K31">
            <v>116</v>
          </cell>
          <cell r="L31">
            <v>2200</v>
          </cell>
          <cell r="M31">
            <v>15</v>
          </cell>
          <cell r="N31">
            <v>63900</v>
          </cell>
          <cell r="O31">
            <v>29100</v>
          </cell>
          <cell r="P31">
            <v>142</v>
          </cell>
          <cell r="Q31" t="str">
            <v>No</v>
          </cell>
          <cell r="R31" t="str">
            <v>5930</v>
          </cell>
          <cell r="S31">
            <v>0</v>
          </cell>
          <cell r="T31">
            <v>0</v>
          </cell>
          <cell r="U31">
            <v>-3.8095238095238093</v>
          </cell>
          <cell r="V31">
            <v>0</v>
          </cell>
          <cell r="W31">
            <v>4.7619047619047619</v>
          </cell>
          <cell r="X31">
            <v>1885.7142857142858</v>
          </cell>
          <cell r="Y31">
            <v>-38.095238095238095</v>
          </cell>
          <cell r="Z31">
            <v>-2.155263397007122E-5</v>
          </cell>
          <cell r="AA31">
            <v>-0.10317460317460317</v>
          </cell>
          <cell r="AB31">
            <v>0</v>
          </cell>
          <cell r="AC31">
            <v>0</v>
          </cell>
          <cell r="AD31">
            <v>-1.0582010582010581E-2</v>
          </cell>
          <cell r="AE31">
            <v>0</v>
          </cell>
          <cell r="AF31">
            <v>1.3227513227513227E-2</v>
          </cell>
          <cell r="AG31">
            <v>5.2380952380952381</v>
          </cell>
          <cell r="AH31">
            <v>-0.10582010582010581</v>
          </cell>
          <cell r="AI31">
            <v>0</v>
          </cell>
          <cell r="AJ31">
            <v>0</v>
          </cell>
          <cell r="AK31">
            <v>-6.2751322751322752E-2</v>
          </cell>
          <cell r="AL31">
            <v>0</v>
          </cell>
          <cell r="AM31">
            <v>7.8439153439153433E-2</v>
          </cell>
          <cell r="AN31">
            <v>31.06190476190476</v>
          </cell>
          <cell r="AO31">
            <v>-0.62751322751322747</v>
          </cell>
        </row>
        <row r="32">
          <cell r="B32">
            <v>21</v>
          </cell>
          <cell r="C32" t="str">
            <v>Balnearios</v>
          </cell>
          <cell r="D32" t="str">
            <v>SVC S (2 Dev.)</v>
          </cell>
          <cell r="E32" t="str">
            <v>15082-1-2</v>
          </cell>
          <cell r="F32">
            <v>38128</v>
          </cell>
          <cell r="G32">
            <v>2</v>
          </cell>
          <cell r="H32">
            <v>2</v>
          </cell>
          <cell r="I32">
            <v>6</v>
          </cell>
          <cell r="J32">
            <v>5</v>
          </cell>
          <cell r="K32">
            <v>111</v>
          </cell>
          <cell r="L32">
            <v>220</v>
          </cell>
          <cell r="M32">
            <v>55</v>
          </cell>
          <cell r="N32">
            <v>66900</v>
          </cell>
          <cell r="O32">
            <v>31200</v>
          </cell>
          <cell r="P32">
            <v>181</v>
          </cell>
          <cell r="Q32" t="str">
            <v>No</v>
          </cell>
          <cell r="R32" t="str">
            <v>5930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  <cell r="Z32" t="str">
            <v xml:space="preserve"> </v>
          </cell>
          <cell r="AA32" t="str">
            <v xml:space="preserve"> </v>
          </cell>
          <cell r="AB32" t="str">
            <v xml:space="preserve"> </v>
          </cell>
          <cell r="AC32" t="str">
            <v xml:space="preserve"> </v>
          </cell>
          <cell r="AD32" t="str">
            <v xml:space="preserve"> </v>
          </cell>
          <cell r="AE32" t="str">
            <v xml:space="preserve"> </v>
          </cell>
          <cell r="AF32" t="str">
            <v xml:space="preserve"> </v>
          </cell>
          <cell r="AG32" t="str">
            <v xml:space="preserve"> </v>
          </cell>
          <cell r="AH32" t="str">
            <v xml:space="preserve"> </v>
          </cell>
          <cell r="AI32" t="str">
            <v xml:space="preserve"> </v>
          </cell>
          <cell r="AJ32" t="str">
            <v xml:space="preserve"> </v>
          </cell>
          <cell r="AK32" t="str">
            <v xml:space="preserve"> </v>
          </cell>
          <cell r="AL32" t="str">
            <v xml:space="preserve"> </v>
          </cell>
          <cell r="AM32" t="str">
            <v xml:space="preserve"> </v>
          </cell>
          <cell r="AN32" t="str">
            <v xml:space="preserve"> </v>
          </cell>
          <cell r="AO32" t="str">
            <v xml:space="preserve"> </v>
          </cell>
        </row>
        <row r="33">
          <cell r="B33">
            <v>22</v>
          </cell>
          <cell r="C33" t="str">
            <v>Balnearios</v>
          </cell>
          <cell r="D33" t="str">
            <v>SVC T (2 Dev.)</v>
          </cell>
          <cell r="E33" t="str">
            <v>15082-1-3</v>
          </cell>
          <cell r="F33">
            <v>39049</v>
          </cell>
          <cell r="G33">
            <v>2</v>
          </cell>
          <cell r="H33">
            <v>2</v>
          </cell>
          <cell r="I33">
            <v>2</v>
          </cell>
          <cell r="J33">
            <v>5</v>
          </cell>
          <cell r="K33">
            <v>99</v>
          </cell>
          <cell r="L33">
            <v>2900</v>
          </cell>
          <cell r="M33">
            <v>10</v>
          </cell>
          <cell r="N33">
            <v>67300</v>
          </cell>
          <cell r="O33">
            <v>29900</v>
          </cell>
          <cell r="P33">
            <v>120</v>
          </cell>
          <cell r="Q33" t="str">
            <v>No</v>
          </cell>
          <cell r="R33" t="str">
            <v>5930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-8.6187845303867405</v>
          </cell>
          <cell r="X33">
            <v>530.38674033149175</v>
          </cell>
          <cell r="Y33">
            <v>0</v>
          </cell>
          <cell r="Z33">
            <v>-5.0011636836629364E-6</v>
          </cell>
          <cell r="AA33">
            <v>-2.3941068139963169E-2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-2.3941068139963169E-2</v>
          </cell>
          <cell r="AG33">
            <v>1.4732965009208103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-0.14197053406998159</v>
          </cell>
          <cell r="AN33">
            <v>8.7366482504604051</v>
          </cell>
          <cell r="AO33">
            <v>0</v>
          </cell>
        </row>
        <row r="34">
          <cell r="B34">
            <v>23</v>
          </cell>
          <cell r="C34" t="str">
            <v>Balnearios</v>
          </cell>
          <cell r="D34" t="str">
            <v>SVC T (2 Dev.)</v>
          </cell>
          <cell r="E34" t="str">
            <v>15082-1-3</v>
          </cell>
          <cell r="F34">
            <v>38506</v>
          </cell>
          <cell r="G34">
            <v>2</v>
          </cell>
          <cell r="H34">
            <v>2</v>
          </cell>
          <cell r="I34">
            <v>2</v>
          </cell>
          <cell r="J34">
            <v>5</v>
          </cell>
          <cell r="K34">
            <v>112</v>
          </cell>
          <cell r="L34">
            <v>2100</v>
          </cell>
          <cell r="M34">
            <v>10</v>
          </cell>
          <cell r="N34">
            <v>63700</v>
          </cell>
          <cell r="O34">
            <v>30900</v>
          </cell>
          <cell r="P34">
            <v>133</v>
          </cell>
          <cell r="Q34" t="str">
            <v>No</v>
          </cell>
          <cell r="R34" t="str">
            <v>5930</v>
          </cell>
          <cell r="S34">
            <v>0</v>
          </cell>
          <cell r="T34">
            <v>0</v>
          </cell>
          <cell r="U34">
            <v>-11.428571428571429</v>
          </cell>
          <cell r="V34">
            <v>0</v>
          </cell>
          <cell r="W34">
            <v>-13.333333333333334</v>
          </cell>
          <cell r="X34">
            <v>0</v>
          </cell>
          <cell r="Y34">
            <v>-128.57142857142858</v>
          </cell>
          <cell r="Z34">
            <v>-8.8973694081576071E-5</v>
          </cell>
          <cell r="AA34">
            <v>-0.42592592592592593</v>
          </cell>
          <cell r="AB34">
            <v>0</v>
          </cell>
          <cell r="AC34">
            <v>0</v>
          </cell>
          <cell r="AD34">
            <v>-3.1746031746031744E-2</v>
          </cell>
          <cell r="AE34">
            <v>0</v>
          </cell>
          <cell r="AF34">
            <v>-3.7037037037037035E-2</v>
          </cell>
          <cell r="AG34">
            <v>0</v>
          </cell>
          <cell r="AH34">
            <v>-0.35714285714285715</v>
          </cell>
          <cell r="AI34">
            <v>0</v>
          </cell>
          <cell r="AJ34">
            <v>0</v>
          </cell>
          <cell r="AK34">
            <v>-0.18825396825396826</v>
          </cell>
          <cell r="AL34">
            <v>0</v>
          </cell>
          <cell r="AM34">
            <v>-0.21962962962962962</v>
          </cell>
          <cell r="AN34">
            <v>0</v>
          </cell>
          <cell r="AO34">
            <v>-2.1178571428571429</v>
          </cell>
        </row>
        <row r="35">
          <cell r="B35">
            <v>24</v>
          </cell>
          <cell r="C35" t="str">
            <v>Balnearios</v>
          </cell>
          <cell r="D35" t="str">
            <v>SVC T (2 Dev.)</v>
          </cell>
          <cell r="E35" t="str">
            <v>15082-1-3</v>
          </cell>
          <cell r="F35">
            <v>38128</v>
          </cell>
          <cell r="G35">
            <v>2</v>
          </cell>
          <cell r="H35">
            <v>2</v>
          </cell>
          <cell r="I35">
            <v>14</v>
          </cell>
          <cell r="J35">
            <v>5</v>
          </cell>
          <cell r="K35">
            <v>126</v>
          </cell>
          <cell r="L35">
            <v>2100</v>
          </cell>
          <cell r="M35">
            <v>145</v>
          </cell>
          <cell r="N35">
            <v>67100</v>
          </cell>
          <cell r="O35">
            <v>27700</v>
          </cell>
          <cell r="P35">
            <v>294</v>
          </cell>
          <cell r="Q35" t="str">
            <v>No</v>
          </cell>
          <cell r="R35" t="str">
            <v>5930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  <cell r="Z35" t="str">
            <v xml:space="preserve"> </v>
          </cell>
          <cell r="AA35" t="str">
            <v xml:space="preserve"> </v>
          </cell>
          <cell r="AB35" t="str">
            <v xml:space="preserve"> </v>
          </cell>
          <cell r="AC35" t="str">
            <v xml:space="preserve"> </v>
          </cell>
          <cell r="AD35" t="str">
            <v xml:space="preserve"> </v>
          </cell>
          <cell r="AE35" t="str">
            <v xml:space="preserve"> </v>
          </cell>
          <cell r="AF35" t="str">
            <v xml:space="preserve"> </v>
          </cell>
          <cell r="AG35" t="str">
            <v xml:space="preserve"> </v>
          </cell>
          <cell r="AH35" t="str">
            <v xml:space="preserve"> </v>
          </cell>
          <cell r="AI35" t="str">
            <v xml:space="preserve"> </v>
          </cell>
          <cell r="AJ35" t="str">
            <v xml:space="preserve"> </v>
          </cell>
          <cell r="AK35" t="str">
            <v xml:space="preserve"> </v>
          </cell>
          <cell r="AL35" t="str">
            <v xml:space="preserve"> </v>
          </cell>
          <cell r="AM35" t="str">
            <v xml:space="preserve"> </v>
          </cell>
          <cell r="AN35" t="str">
            <v xml:space="preserve"> </v>
          </cell>
          <cell r="AO35" t="str">
            <v xml:space="preserve"> </v>
          </cell>
        </row>
        <row r="36">
          <cell r="B36">
            <v>25</v>
          </cell>
          <cell r="C36" t="str">
            <v>Balnearios</v>
          </cell>
          <cell r="D36" t="str">
            <v>Reserva SVC (2 Dev.)</v>
          </cell>
          <cell r="E36" t="str">
            <v>740025-01</v>
          </cell>
          <cell r="F36">
            <v>39049</v>
          </cell>
          <cell r="G36">
            <v>2</v>
          </cell>
          <cell r="H36">
            <v>2</v>
          </cell>
          <cell r="I36">
            <v>2</v>
          </cell>
          <cell r="J36">
            <v>5</v>
          </cell>
          <cell r="K36">
            <v>270</v>
          </cell>
          <cell r="L36">
            <v>329</v>
          </cell>
          <cell r="M36">
            <v>10</v>
          </cell>
          <cell r="N36">
            <v>68100</v>
          </cell>
          <cell r="O36">
            <v>17100</v>
          </cell>
          <cell r="P36">
            <v>8.58</v>
          </cell>
          <cell r="Q36" t="str">
            <v>No</v>
          </cell>
          <cell r="R36" t="str">
            <v>5169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  <cell r="Z36" t="str">
            <v xml:space="preserve"> </v>
          </cell>
          <cell r="AA36" t="str">
            <v xml:space="preserve"> </v>
          </cell>
          <cell r="AB36" t="str">
            <v xml:space="preserve"> </v>
          </cell>
          <cell r="AC36" t="str">
            <v xml:space="preserve"> </v>
          </cell>
          <cell r="AD36" t="str">
            <v xml:space="preserve"> </v>
          </cell>
          <cell r="AE36" t="str">
            <v xml:space="preserve"> </v>
          </cell>
          <cell r="AF36" t="str">
            <v xml:space="preserve"> </v>
          </cell>
          <cell r="AG36" t="str">
            <v xml:space="preserve"> </v>
          </cell>
          <cell r="AH36" t="str">
            <v xml:space="preserve"> </v>
          </cell>
          <cell r="AI36" t="str">
            <v xml:space="preserve"> </v>
          </cell>
          <cell r="AJ36" t="str">
            <v xml:space="preserve"> </v>
          </cell>
          <cell r="AK36" t="str">
            <v xml:space="preserve"> </v>
          </cell>
          <cell r="AL36" t="str">
            <v xml:space="preserve"> </v>
          </cell>
          <cell r="AM36" t="str">
            <v xml:space="preserve"> </v>
          </cell>
          <cell r="AN36" t="str">
            <v xml:space="preserve"> </v>
          </cell>
          <cell r="AO36" t="str">
            <v xml:space="preserve"> </v>
          </cell>
        </row>
        <row r="37">
          <cell r="B37">
            <v>26</v>
          </cell>
          <cell r="C37" t="str">
            <v>Barranco</v>
          </cell>
          <cell r="D37" t="str">
            <v>TR.1 (2 Dev.)</v>
          </cell>
          <cell r="E37" t="str">
            <v>160967T</v>
          </cell>
          <cell r="F37">
            <v>39651</v>
          </cell>
          <cell r="G37">
            <v>1</v>
          </cell>
          <cell r="H37">
            <v>36</v>
          </cell>
          <cell r="I37">
            <v>12</v>
          </cell>
          <cell r="J37">
            <v>24</v>
          </cell>
          <cell r="K37">
            <v>635</v>
          </cell>
          <cell r="L37">
            <v>6256</v>
          </cell>
          <cell r="M37">
            <v>19</v>
          </cell>
          <cell r="N37">
            <v>68619</v>
          </cell>
          <cell r="O37">
            <v>23398</v>
          </cell>
          <cell r="Q37" t="str">
            <v>No</v>
          </cell>
          <cell r="R37" t="str">
            <v>8721</v>
          </cell>
          <cell r="S37">
            <v>-2.8571428571428572</v>
          </cell>
          <cell r="T37">
            <v>-17.142857142857142</v>
          </cell>
          <cell r="U37">
            <v>-2.8571428571428572</v>
          </cell>
          <cell r="V37">
            <v>25.714285714285715</v>
          </cell>
          <cell r="W37">
            <v>-374.28571428571428</v>
          </cell>
          <cell r="X37">
            <v>-1754.2857142857142</v>
          </cell>
          <cell r="Y37">
            <v>-2.8571428571428572</v>
          </cell>
          <cell r="Z37">
            <v>-3.1940366106812608E-4</v>
          </cell>
          <cell r="AA37">
            <v>-1.0396825396825398</v>
          </cell>
          <cell r="AB37">
            <v>-7.9365079365079361E-3</v>
          </cell>
          <cell r="AC37">
            <v>-4.7619047619047616E-2</v>
          </cell>
          <cell r="AD37">
            <v>-7.9365079365079361E-3</v>
          </cell>
          <cell r="AE37">
            <v>7.1428571428571425E-2</v>
          </cell>
          <cell r="AF37">
            <v>-1.0396825396825398</v>
          </cell>
          <cell r="AG37">
            <v>-4.8730158730158726</v>
          </cell>
          <cell r="AH37">
            <v>-7.9365079365079361E-3</v>
          </cell>
          <cell r="AI37">
            <v>-6.9214285714285714E-2</v>
          </cell>
          <cell r="AJ37">
            <v>-0.41528571428571431</v>
          </cell>
          <cell r="AK37">
            <v>-6.9214285714285714E-2</v>
          </cell>
          <cell r="AL37">
            <v>0.6229285714285715</v>
          </cell>
          <cell r="AM37">
            <v>-9.0670714285714293</v>
          </cell>
          <cell r="AN37">
            <v>-42.497571428571433</v>
          </cell>
          <cell r="AO37">
            <v>-6.9214285714285714E-2</v>
          </cell>
        </row>
        <row r="38">
          <cell r="B38">
            <v>27</v>
          </cell>
          <cell r="C38" t="str">
            <v>Barranco</v>
          </cell>
          <cell r="D38" t="str">
            <v>TR.1 (2 Dev.)</v>
          </cell>
          <cell r="E38" t="str">
            <v>160967T</v>
          </cell>
          <cell r="F38">
            <v>39525</v>
          </cell>
          <cell r="G38">
            <v>2</v>
          </cell>
          <cell r="H38">
            <v>42</v>
          </cell>
          <cell r="I38">
            <v>13</v>
          </cell>
          <cell r="J38">
            <v>15</v>
          </cell>
          <cell r="K38">
            <v>766</v>
          </cell>
          <cell r="L38">
            <v>6870</v>
          </cell>
          <cell r="M38">
            <v>20</v>
          </cell>
          <cell r="N38">
            <v>66200</v>
          </cell>
          <cell r="O38">
            <v>19700</v>
          </cell>
          <cell r="P38">
            <v>9.3699999999999992</v>
          </cell>
          <cell r="Q38" t="str">
            <v>No</v>
          </cell>
          <cell r="R38" t="str">
            <v>8721</v>
          </cell>
          <cell r="S38">
            <v>0</v>
          </cell>
          <cell r="T38">
            <v>16.981132075471699</v>
          </cell>
          <cell r="U38">
            <v>6.7924528301886795</v>
          </cell>
          <cell r="V38">
            <v>-16.981132075471699</v>
          </cell>
          <cell r="W38">
            <v>808.30188679245282</v>
          </cell>
          <cell r="X38">
            <v>9237.7358490566039</v>
          </cell>
          <cell r="Y38">
            <v>16.981132075471699</v>
          </cell>
          <cell r="Z38">
            <v>7.1006704718227359E-4</v>
          </cell>
          <cell r="AA38">
            <v>2.3113207547169812</v>
          </cell>
          <cell r="AB38">
            <v>0</v>
          </cell>
          <cell r="AC38">
            <v>4.716981132075472E-2</v>
          </cell>
          <cell r="AD38">
            <v>1.8867924528301886E-2</v>
          </cell>
          <cell r="AE38">
            <v>-4.716981132075472E-2</v>
          </cell>
          <cell r="AF38">
            <v>2.2452830188679247</v>
          </cell>
          <cell r="AG38">
            <v>25.660377358490567</v>
          </cell>
          <cell r="AH38">
            <v>4.716981132075472E-2</v>
          </cell>
          <cell r="AI38">
            <v>0</v>
          </cell>
          <cell r="AJ38">
            <v>0.4113679245283019</v>
          </cell>
          <cell r="AK38">
            <v>0.16454716981132075</v>
          </cell>
          <cell r="AL38">
            <v>-0.4113679245283019</v>
          </cell>
          <cell r="AM38">
            <v>19.581113207547169</v>
          </cell>
          <cell r="AN38">
            <v>223.78415094339621</v>
          </cell>
          <cell r="AO38">
            <v>0.4113679245283019</v>
          </cell>
        </row>
        <row r="39">
          <cell r="B39">
            <v>28</v>
          </cell>
          <cell r="C39" t="str">
            <v>Barranco</v>
          </cell>
          <cell r="D39" t="str">
            <v>TR.1 (2 Dev.)</v>
          </cell>
          <cell r="E39" t="str">
            <v>160967T</v>
          </cell>
          <cell r="F39">
            <v>39419</v>
          </cell>
          <cell r="G39">
            <v>2</v>
          </cell>
          <cell r="H39">
            <v>37</v>
          </cell>
          <cell r="I39">
            <v>11</v>
          </cell>
          <cell r="J39">
            <v>20</v>
          </cell>
          <cell r="K39">
            <v>528</v>
          </cell>
          <cell r="L39">
            <v>4150</v>
          </cell>
          <cell r="M39">
            <v>15</v>
          </cell>
          <cell r="N39">
            <v>65100</v>
          </cell>
          <cell r="O39">
            <v>24300</v>
          </cell>
          <cell r="P39">
            <v>9.41</v>
          </cell>
          <cell r="Q39" t="str">
            <v>No</v>
          </cell>
          <cell r="R39" t="str">
            <v>8721</v>
          </cell>
          <cell r="S39">
            <v>0</v>
          </cell>
          <cell r="T39">
            <v>-1.909814323607427</v>
          </cell>
          <cell r="U39">
            <v>-1.909814323607427</v>
          </cell>
          <cell r="V39">
            <v>4.7745358090185679</v>
          </cell>
          <cell r="W39">
            <v>-100.26525198938992</v>
          </cell>
          <cell r="X39">
            <v>-2177.1883289124667</v>
          </cell>
          <cell r="Y39">
            <v>0</v>
          </cell>
          <cell r="Z39">
            <v>-8.4748325969115831E-5</v>
          </cell>
          <cell r="AA39">
            <v>-0.27586206896551724</v>
          </cell>
          <cell r="AB39">
            <v>0</v>
          </cell>
          <cell r="AC39">
            <v>-5.3050397877984082E-3</v>
          </cell>
          <cell r="AD39">
            <v>-5.3050397877984082E-3</v>
          </cell>
          <cell r="AE39">
            <v>1.3262599469496022E-2</v>
          </cell>
          <cell r="AF39">
            <v>-0.27851458885941643</v>
          </cell>
          <cell r="AG39">
            <v>-6.0477453580901859</v>
          </cell>
          <cell r="AH39">
            <v>0</v>
          </cell>
          <cell r="AI39">
            <v>0</v>
          </cell>
          <cell r="AJ39">
            <v>-4.6265251989389918E-2</v>
          </cell>
          <cell r="AK39">
            <v>-4.6265251989389918E-2</v>
          </cell>
          <cell r="AL39">
            <v>0.11566312997347482</v>
          </cell>
          <cell r="AM39">
            <v>-2.4289257294429709</v>
          </cell>
          <cell r="AN39">
            <v>-52.742387267904512</v>
          </cell>
          <cell r="AO39">
            <v>0</v>
          </cell>
        </row>
        <row r="40">
          <cell r="B40">
            <v>29</v>
          </cell>
          <cell r="C40" t="str">
            <v>Barranco</v>
          </cell>
          <cell r="D40" t="str">
            <v>TR.1 (2 Dev.)</v>
          </cell>
          <cell r="E40" t="str">
            <v>160967T</v>
          </cell>
          <cell r="F40">
            <v>39042</v>
          </cell>
          <cell r="G40">
            <v>2</v>
          </cell>
          <cell r="H40">
            <v>39</v>
          </cell>
          <cell r="I40">
            <v>13</v>
          </cell>
          <cell r="J40">
            <v>15</v>
          </cell>
          <cell r="K40">
            <v>633</v>
          </cell>
          <cell r="L40">
            <v>6430</v>
          </cell>
          <cell r="M40">
            <v>15</v>
          </cell>
          <cell r="N40">
            <v>68400</v>
          </cell>
          <cell r="O40">
            <v>24600</v>
          </cell>
          <cell r="P40">
            <v>717</v>
          </cell>
          <cell r="Q40" t="str">
            <v>No</v>
          </cell>
          <cell r="R40" t="str">
            <v>8721</v>
          </cell>
          <cell r="S40">
            <v>0</v>
          </cell>
          <cell r="T40">
            <v>33.551637279596974</v>
          </cell>
          <cell r="U40">
            <v>9.9748110831234253</v>
          </cell>
          <cell r="V40">
            <v>9.0680100755667503</v>
          </cell>
          <cell r="W40">
            <v>563.12342569269526</v>
          </cell>
          <cell r="X40">
            <v>5742.7707808564228</v>
          </cell>
          <cell r="Y40">
            <v>4.5340050377833752</v>
          </cell>
          <cell r="Z40">
            <v>5.2930346156277765E-4</v>
          </cell>
          <cell r="AA40">
            <v>1.7229219143576826</v>
          </cell>
          <cell r="AB40">
            <v>0</v>
          </cell>
          <cell r="AC40">
            <v>9.3198992443324941E-2</v>
          </cell>
          <cell r="AD40">
            <v>2.7707808564231738E-2</v>
          </cell>
          <cell r="AE40">
            <v>2.5188916876574308E-2</v>
          </cell>
          <cell r="AF40">
            <v>1.5642317380352644</v>
          </cell>
          <cell r="AG40">
            <v>15.952141057934508</v>
          </cell>
          <cell r="AH40">
            <v>1.2594458438287154E-2</v>
          </cell>
          <cell r="AI40">
            <v>0</v>
          </cell>
          <cell r="AJ40">
            <v>0.81278841309823679</v>
          </cell>
          <cell r="AK40">
            <v>0.24163979848866499</v>
          </cell>
          <cell r="AL40">
            <v>0.21967254408060455</v>
          </cell>
          <cell r="AM40">
            <v>13.641664987405541</v>
          </cell>
          <cell r="AN40">
            <v>139.11862216624687</v>
          </cell>
          <cell r="AO40">
            <v>0.10983627204030227</v>
          </cell>
        </row>
        <row r="41">
          <cell r="B41">
            <v>30</v>
          </cell>
          <cell r="C41" t="str">
            <v>Barranco</v>
          </cell>
          <cell r="D41" t="str">
            <v>TR.1 (2 Dev.)</v>
          </cell>
          <cell r="E41" t="str">
            <v>160967T</v>
          </cell>
          <cell r="F41">
            <v>38645</v>
          </cell>
          <cell r="G41">
            <v>2</v>
          </cell>
          <cell r="H41">
            <v>2</v>
          </cell>
          <cell r="I41">
            <v>2</v>
          </cell>
          <cell r="J41">
            <v>5</v>
          </cell>
          <cell r="K41">
            <v>12</v>
          </cell>
          <cell r="L41">
            <v>97</v>
          </cell>
          <cell r="M41">
            <v>10</v>
          </cell>
          <cell r="N41">
            <v>3380</v>
          </cell>
          <cell r="O41">
            <v>1650</v>
          </cell>
          <cell r="P41">
            <v>33</v>
          </cell>
          <cell r="Q41" t="str">
            <v>No</v>
          </cell>
          <cell r="R41" t="str">
            <v>8721</v>
          </cell>
          <cell r="S41">
            <v>0</v>
          </cell>
          <cell r="T41">
            <v>-46.530612244897959</v>
          </cell>
          <cell r="U41">
            <v>-34.285714285714285</v>
          </cell>
          <cell r="V41">
            <v>-24.489795918367346</v>
          </cell>
          <cell r="W41">
            <v>-2010.6122448979593</v>
          </cell>
          <cell r="X41">
            <v>-19060.408163265307</v>
          </cell>
          <cell r="Y41">
            <v>-220.40816326530611</v>
          </cell>
          <cell r="Z41">
            <v>-1.9937476073652711E-3</v>
          </cell>
          <cell r="AA41">
            <v>-6.4897959183673466</v>
          </cell>
          <cell r="AB41">
            <v>0</v>
          </cell>
          <cell r="AC41">
            <v>-0.12925170068027211</v>
          </cell>
          <cell r="AD41">
            <v>-9.5238095238095233E-2</v>
          </cell>
          <cell r="AE41">
            <v>-6.8027210884353748E-2</v>
          </cell>
          <cell r="AF41">
            <v>-5.5850340136054424</v>
          </cell>
          <cell r="AG41">
            <v>-52.945578231292515</v>
          </cell>
          <cell r="AH41">
            <v>-0.61224489795918369</v>
          </cell>
          <cell r="AI41">
            <v>0</v>
          </cell>
          <cell r="AJ41">
            <v>-1.1272040816326532</v>
          </cell>
          <cell r="AK41">
            <v>-0.83057142857142852</v>
          </cell>
          <cell r="AL41">
            <v>-0.59326530612244899</v>
          </cell>
          <cell r="AM41">
            <v>-48.707081632653058</v>
          </cell>
          <cell r="AN41">
            <v>-461.73838775510205</v>
          </cell>
          <cell r="AO41">
            <v>-5.3393877551020408</v>
          </cell>
        </row>
        <row r="42">
          <cell r="B42">
            <v>31</v>
          </cell>
          <cell r="C42" t="str">
            <v>Barranco</v>
          </cell>
          <cell r="D42" t="str">
            <v>TR.1 (2 Dev.)</v>
          </cell>
          <cell r="E42" t="str">
            <v>160967T</v>
          </cell>
          <cell r="F42">
            <v>38498</v>
          </cell>
          <cell r="G42">
            <v>2</v>
          </cell>
          <cell r="H42">
            <v>21</v>
          </cell>
          <cell r="I42">
            <v>16</v>
          </cell>
          <cell r="J42">
            <v>15</v>
          </cell>
          <cell r="K42">
            <v>833</v>
          </cell>
          <cell r="L42">
            <v>7880</v>
          </cell>
          <cell r="M42">
            <v>100</v>
          </cell>
          <cell r="N42">
            <v>65800</v>
          </cell>
          <cell r="O42">
            <v>7920</v>
          </cell>
          <cell r="P42">
            <v>987</v>
          </cell>
          <cell r="Q42" t="str">
            <v>No</v>
          </cell>
          <cell r="R42" t="str">
            <v>8721</v>
          </cell>
          <cell r="S42">
            <v>0</v>
          </cell>
          <cell r="T42">
            <v>-2.4434389140271495</v>
          </cell>
          <cell r="U42">
            <v>-4.0723981900452486</v>
          </cell>
          <cell r="V42">
            <v>-8.1447963800904972</v>
          </cell>
          <cell r="W42">
            <v>-70.859728506787334</v>
          </cell>
          <cell r="X42">
            <v>-138.46153846153845</v>
          </cell>
          <cell r="Y42">
            <v>-24.434389140271492</v>
          </cell>
          <cell r="Z42">
            <v>-9.3831927649629099E-5</v>
          </cell>
          <cell r="AA42">
            <v>-0.30542986425339369</v>
          </cell>
          <cell r="AB42">
            <v>0</v>
          </cell>
          <cell r="AC42">
            <v>-6.7873303167420816E-3</v>
          </cell>
          <cell r="AD42">
            <v>-1.1312217194570135E-2</v>
          </cell>
          <cell r="AE42">
            <v>-2.2624434389140271E-2</v>
          </cell>
          <cell r="AF42">
            <v>-0.19683257918552036</v>
          </cell>
          <cell r="AG42">
            <v>-0.38461538461538464</v>
          </cell>
          <cell r="AH42">
            <v>-6.7873303167420809E-2</v>
          </cell>
          <cell r="AI42">
            <v>0</v>
          </cell>
          <cell r="AJ42">
            <v>-5.919230769230769E-2</v>
          </cell>
          <cell r="AK42">
            <v>-9.8653846153846161E-2</v>
          </cell>
          <cell r="AL42">
            <v>-0.19730769230769232</v>
          </cell>
          <cell r="AM42">
            <v>-1.716576923076923</v>
          </cell>
          <cell r="AN42">
            <v>-3.3542307692307691</v>
          </cell>
          <cell r="AO42">
            <v>-0.59192307692307689</v>
          </cell>
        </row>
        <row r="43">
          <cell r="B43">
            <v>32</v>
          </cell>
          <cell r="C43" t="str">
            <v>Barranco</v>
          </cell>
          <cell r="D43" t="str">
            <v>TR.1 (2 Dev.)</v>
          </cell>
          <cell r="E43" t="str">
            <v>160967T</v>
          </cell>
          <cell r="F43">
            <v>38056</v>
          </cell>
          <cell r="G43">
            <v>2</v>
          </cell>
          <cell r="H43">
            <v>24</v>
          </cell>
          <cell r="I43">
            <v>21</v>
          </cell>
          <cell r="J43">
            <v>25</v>
          </cell>
          <cell r="K43">
            <v>920</v>
          </cell>
          <cell r="L43">
            <v>8050</v>
          </cell>
          <cell r="M43">
            <v>130</v>
          </cell>
          <cell r="N43">
            <v>67000</v>
          </cell>
          <cell r="O43">
            <v>5420</v>
          </cell>
          <cell r="P43">
            <v>1122</v>
          </cell>
          <cell r="Q43" t="str">
            <v>No</v>
          </cell>
          <cell r="R43" t="str">
            <v>8721</v>
          </cell>
          <cell r="S43">
            <v>0</v>
          </cell>
          <cell r="T43">
            <v>-4.4720496894409933</v>
          </cell>
          <cell r="U43">
            <v>-4.4720496894409933</v>
          </cell>
          <cell r="V43">
            <v>-3.7267080745341614</v>
          </cell>
          <cell r="W43">
            <v>48.447204968944099</v>
          </cell>
          <cell r="X43">
            <v>551.55279503105589</v>
          </cell>
          <cell r="Y43">
            <v>0</v>
          </cell>
          <cell r="Z43">
            <v>3.0530452833594523E-5</v>
          </cell>
          <cell r="AA43">
            <v>9.9378881987577633E-2</v>
          </cell>
          <cell r="AB43">
            <v>0</v>
          </cell>
          <cell r="AC43">
            <v>-1.2422360248447204E-2</v>
          </cell>
          <cell r="AD43">
            <v>-1.2422360248447204E-2</v>
          </cell>
          <cell r="AE43">
            <v>-1.0351966873706004E-2</v>
          </cell>
          <cell r="AF43">
            <v>0.13457556935817805</v>
          </cell>
          <cell r="AG43">
            <v>1.5320910973084887</v>
          </cell>
          <cell r="AH43">
            <v>0</v>
          </cell>
          <cell r="AI43">
            <v>0</v>
          </cell>
          <cell r="AJ43">
            <v>-0.10833540372670808</v>
          </cell>
          <cell r="AK43">
            <v>-0.10833540372670808</v>
          </cell>
          <cell r="AL43">
            <v>-9.0279503105590075E-2</v>
          </cell>
          <cell r="AM43">
            <v>1.1736335403726708</v>
          </cell>
          <cell r="AN43">
            <v>13.361366459627328</v>
          </cell>
          <cell r="AO43">
            <v>0</v>
          </cell>
        </row>
        <row r="44">
          <cell r="B44">
            <v>33</v>
          </cell>
          <cell r="C44" t="str">
            <v>Barranco</v>
          </cell>
          <cell r="D44" t="str">
            <v>TR.1 (2 Dev.)</v>
          </cell>
          <cell r="E44" t="str">
            <v>160967T</v>
          </cell>
          <cell r="F44">
            <v>37573</v>
          </cell>
          <cell r="G44">
            <v>2</v>
          </cell>
          <cell r="H44">
            <v>30</v>
          </cell>
          <cell r="I44">
            <v>27</v>
          </cell>
          <cell r="J44">
            <v>30</v>
          </cell>
          <cell r="K44">
            <v>855</v>
          </cell>
          <cell r="L44">
            <v>7310</v>
          </cell>
          <cell r="M44">
            <v>130</v>
          </cell>
          <cell r="N44">
            <v>68000</v>
          </cell>
          <cell r="O44">
            <v>5940</v>
          </cell>
          <cell r="P44">
            <v>1074</v>
          </cell>
          <cell r="Q44" t="str">
            <v>No</v>
          </cell>
          <cell r="R44" t="str">
            <v>8721</v>
          </cell>
          <cell r="S44">
            <v>3.2</v>
          </cell>
          <cell r="T44">
            <v>-15.967999999999995</v>
          </cell>
          <cell r="U44">
            <v>-49.455999999999996</v>
          </cell>
          <cell r="V44">
            <v>-25.488</v>
          </cell>
          <cell r="W44">
            <v>-68.863999999999947</v>
          </cell>
          <cell r="X44">
            <v>-3683.2</v>
          </cell>
          <cell r="Y44">
            <v>-70.815999999999988</v>
          </cell>
          <cell r="Z44">
            <v>-1.940491836195507E-4</v>
          </cell>
          <cell r="AA44">
            <v>-0.63164444444444401</v>
          </cell>
          <cell r="AB44">
            <v>8.8888888888888889E-3</v>
          </cell>
          <cell r="AC44">
            <v>-4.4355555555555544E-2</v>
          </cell>
          <cell r="AD44">
            <v>-0.13737777777777777</v>
          </cell>
          <cell r="AE44">
            <v>-7.0800000000000002E-2</v>
          </cell>
          <cell r="AF44">
            <v>-0.19128888888888873</v>
          </cell>
          <cell r="AG44">
            <v>-10.231111111111112</v>
          </cell>
          <cell r="AH44">
            <v>-0.19671111111111106</v>
          </cell>
          <cell r="AI44">
            <v>7.7520000000000006E-2</v>
          </cell>
          <cell r="AJ44">
            <v>-0.38682479999999986</v>
          </cell>
          <cell r="AK44">
            <v>-1.1980716</v>
          </cell>
          <cell r="AL44">
            <v>-0.61744680000000007</v>
          </cell>
          <cell r="AM44">
            <v>-1.6682303999999986</v>
          </cell>
          <cell r="AN44">
            <v>-89.225520000000003</v>
          </cell>
          <cell r="AO44">
            <v>-1.7155175999999996</v>
          </cell>
        </row>
        <row r="45">
          <cell r="B45">
            <v>34</v>
          </cell>
          <cell r="C45" t="str">
            <v>Barranco</v>
          </cell>
          <cell r="D45" t="str">
            <v>TR.1 (2 Dev.)</v>
          </cell>
          <cell r="E45" t="str">
            <v>160967T</v>
          </cell>
          <cell r="F45">
            <v>37348</v>
          </cell>
          <cell r="G45">
            <v>0</v>
          </cell>
          <cell r="H45">
            <v>39.979999999999997</v>
          </cell>
          <cell r="I45">
            <v>57.91</v>
          </cell>
          <cell r="J45">
            <v>45.93</v>
          </cell>
          <cell r="K45">
            <v>898.04</v>
          </cell>
          <cell r="L45">
            <v>9612</v>
          </cell>
          <cell r="M45">
            <v>174.26</v>
          </cell>
          <cell r="N45">
            <v>75214</v>
          </cell>
          <cell r="O45">
            <v>1986</v>
          </cell>
          <cell r="P45">
            <v>1216.1199999999999</v>
          </cell>
          <cell r="Q45" t="str">
            <v>No</v>
          </cell>
          <cell r="R45" t="str">
            <v>8721</v>
          </cell>
          <cell r="S45">
            <v>0</v>
          </cell>
          <cell r="T45">
            <v>0.83368421052631436</v>
          </cell>
          <cell r="U45">
            <v>4.1726315789473665</v>
          </cell>
          <cell r="V45">
            <v>9.2336842105263166</v>
          </cell>
          <cell r="W45">
            <v>260.22736842105263</v>
          </cell>
          <cell r="X45">
            <v>3141.8947368421054</v>
          </cell>
          <cell r="Y45">
            <v>30.425263157894737</v>
          </cell>
          <cell r="Z45">
            <v>2.6018578599735793E-4</v>
          </cell>
          <cell r="AA45">
            <v>0.84692397660818697</v>
          </cell>
          <cell r="AB45">
            <v>0</v>
          </cell>
          <cell r="AC45">
            <v>2.3157894736842068E-3</v>
          </cell>
          <cell r="AD45">
            <v>1.1590643274853797E-2</v>
          </cell>
          <cell r="AE45">
            <v>2.5649122807017543E-2</v>
          </cell>
          <cell r="AF45">
            <v>0.72285380116959064</v>
          </cell>
          <cell r="AG45">
            <v>8.7274853801169598</v>
          </cell>
          <cell r="AH45">
            <v>8.4514619883040931E-2</v>
          </cell>
          <cell r="AI45">
            <v>0</v>
          </cell>
          <cell r="AJ45">
            <v>2.0195999999999971E-2</v>
          </cell>
          <cell r="AK45">
            <v>0.10108199999999998</v>
          </cell>
          <cell r="AL45">
            <v>0.223686</v>
          </cell>
          <cell r="AM45">
            <v>6.3040080000000005</v>
          </cell>
          <cell r="AN45">
            <v>76.112399999999994</v>
          </cell>
          <cell r="AO45">
            <v>0.73705199999999993</v>
          </cell>
        </row>
        <row r="46">
          <cell r="B46">
            <v>35</v>
          </cell>
          <cell r="C46" t="str">
            <v>Barranco</v>
          </cell>
          <cell r="D46" t="str">
            <v>TR.1 (2 Dev.)</v>
          </cell>
          <cell r="E46" t="str">
            <v>160967T</v>
          </cell>
          <cell r="F46">
            <v>36493</v>
          </cell>
          <cell r="G46">
            <v>0</v>
          </cell>
          <cell r="H46">
            <v>38</v>
          </cell>
          <cell r="I46">
            <v>48</v>
          </cell>
          <cell r="J46">
            <v>24</v>
          </cell>
          <cell r="K46">
            <v>280</v>
          </cell>
          <cell r="L46">
            <v>2150</v>
          </cell>
          <cell r="M46">
            <v>102</v>
          </cell>
          <cell r="N46">
            <v>8000</v>
          </cell>
          <cell r="O46">
            <v>1000</v>
          </cell>
          <cell r="P46">
            <v>492</v>
          </cell>
          <cell r="Q46" t="str">
            <v>No</v>
          </cell>
          <cell r="R46" t="str">
            <v>8721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  <cell r="Z46" t="str">
            <v xml:space="preserve"> </v>
          </cell>
          <cell r="AA46" t="str">
            <v xml:space="preserve"> </v>
          </cell>
          <cell r="AB46" t="str">
            <v xml:space="preserve"> </v>
          </cell>
          <cell r="AC46" t="str">
            <v xml:space="preserve"> </v>
          </cell>
          <cell r="AD46" t="str">
            <v xml:space="preserve"> </v>
          </cell>
          <cell r="AE46" t="str">
            <v xml:space="preserve"> </v>
          </cell>
          <cell r="AF46" t="str">
            <v xml:space="preserve"> </v>
          </cell>
          <cell r="AG46" t="str">
            <v xml:space="preserve"> </v>
          </cell>
          <cell r="AH46" t="str">
            <v xml:space="preserve"> </v>
          </cell>
          <cell r="AI46" t="str">
            <v xml:space="preserve"> </v>
          </cell>
          <cell r="AJ46" t="str">
            <v xml:space="preserve"> </v>
          </cell>
          <cell r="AK46" t="str">
            <v xml:space="preserve"> </v>
          </cell>
          <cell r="AL46" t="str">
            <v xml:space="preserve"> </v>
          </cell>
          <cell r="AM46" t="str">
            <v xml:space="preserve"> </v>
          </cell>
          <cell r="AN46" t="str">
            <v xml:space="preserve"> </v>
          </cell>
          <cell r="AO46" t="str">
            <v xml:space="preserve"> </v>
          </cell>
        </row>
        <row r="47">
          <cell r="B47">
            <v>36</v>
          </cell>
          <cell r="C47" t="str">
            <v>Barranco</v>
          </cell>
          <cell r="D47" t="str">
            <v>TR.2 (2 Dev.)</v>
          </cell>
          <cell r="E47" t="str">
            <v>132006T1</v>
          </cell>
          <cell r="F47">
            <v>39042</v>
          </cell>
          <cell r="G47">
            <v>2</v>
          </cell>
          <cell r="H47">
            <v>49</v>
          </cell>
          <cell r="I47">
            <v>2</v>
          </cell>
          <cell r="J47">
            <v>5</v>
          </cell>
          <cell r="K47">
            <v>266</v>
          </cell>
          <cell r="L47">
            <v>4850</v>
          </cell>
          <cell r="M47">
            <v>10</v>
          </cell>
          <cell r="N47">
            <v>67500</v>
          </cell>
          <cell r="O47">
            <v>29000</v>
          </cell>
          <cell r="P47">
            <v>334</v>
          </cell>
          <cell r="Q47" t="str">
            <v>No</v>
          </cell>
          <cell r="R47" t="str">
            <v>12209</v>
          </cell>
          <cell r="S47">
            <v>0</v>
          </cell>
          <cell r="T47">
            <v>6.7796610169491522</v>
          </cell>
          <cell r="U47">
            <v>0</v>
          </cell>
          <cell r="V47">
            <v>0</v>
          </cell>
          <cell r="W47">
            <v>13.559322033898304</v>
          </cell>
          <cell r="X47">
            <v>949.15254237288138</v>
          </cell>
          <cell r="Y47">
            <v>0</v>
          </cell>
          <cell r="Z47">
            <v>2.4298512066910969E-5</v>
          </cell>
          <cell r="AA47">
            <v>5.6497175141242938E-2</v>
          </cell>
          <cell r="AB47">
            <v>0</v>
          </cell>
          <cell r="AC47">
            <v>1.8832391713747645E-2</v>
          </cell>
          <cell r="AD47">
            <v>0</v>
          </cell>
          <cell r="AE47">
            <v>0</v>
          </cell>
          <cell r="AF47">
            <v>3.7664783427495289E-2</v>
          </cell>
          <cell r="AG47">
            <v>2.6365348399246704</v>
          </cell>
          <cell r="AH47">
            <v>0</v>
          </cell>
          <cell r="AI47">
            <v>0</v>
          </cell>
          <cell r="AJ47">
            <v>0.22992467043314502</v>
          </cell>
          <cell r="AK47">
            <v>0</v>
          </cell>
          <cell r="AL47">
            <v>0</v>
          </cell>
          <cell r="AM47">
            <v>0.45984934086629004</v>
          </cell>
          <cell r="AN47">
            <v>32.189453860640299</v>
          </cell>
          <cell r="AO47">
            <v>0</v>
          </cell>
        </row>
        <row r="48">
          <cell r="B48">
            <v>37</v>
          </cell>
          <cell r="C48" t="str">
            <v>Barranco</v>
          </cell>
          <cell r="D48" t="str">
            <v>TR.2 (2 Dev.)</v>
          </cell>
          <cell r="E48" t="str">
            <v>132006T1</v>
          </cell>
          <cell r="F48">
            <v>38511</v>
          </cell>
          <cell r="G48">
            <v>2</v>
          </cell>
          <cell r="H48">
            <v>39</v>
          </cell>
          <cell r="I48">
            <v>2</v>
          </cell>
          <cell r="J48">
            <v>5</v>
          </cell>
          <cell r="K48">
            <v>246</v>
          </cell>
          <cell r="L48">
            <v>3450</v>
          </cell>
          <cell r="M48">
            <v>10</v>
          </cell>
          <cell r="N48">
            <v>65900</v>
          </cell>
          <cell r="O48">
            <v>29100</v>
          </cell>
          <cell r="P48">
            <v>304</v>
          </cell>
          <cell r="Q48" t="str">
            <v>No</v>
          </cell>
          <cell r="R48" t="str">
            <v>12209</v>
          </cell>
          <cell r="S48">
            <v>0</v>
          </cell>
          <cell r="T48">
            <v>-2.3736263736263736</v>
          </cell>
          <cell r="U48">
            <v>0</v>
          </cell>
          <cell r="V48">
            <v>0</v>
          </cell>
          <cell r="W48">
            <v>-34.021978021978022</v>
          </cell>
          <cell r="X48">
            <v>-300.65934065934067</v>
          </cell>
          <cell r="Y48">
            <v>0</v>
          </cell>
          <cell r="Z48">
            <v>-4.3480985768964629E-5</v>
          </cell>
          <cell r="AA48">
            <v>-0.1010989010989011</v>
          </cell>
          <cell r="AB48">
            <v>0</v>
          </cell>
          <cell r="AC48">
            <v>-6.5934065934065934E-3</v>
          </cell>
          <cell r="AD48">
            <v>0</v>
          </cell>
          <cell r="AE48">
            <v>0</v>
          </cell>
          <cell r="AF48">
            <v>-9.4505494505494503E-2</v>
          </cell>
          <cell r="AG48">
            <v>-0.8351648351648352</v>
          </cell>
          <cell r="AH48">
            <v>0</v>
          </cell>
          <cell r="AI48">
            <v>0</v>
          </cell>
          <cell r="AJ48">
            <v>-8.0498901098901093E-2</v>
          </cell>
          <cell r="AK48">
            <v>0</v>
          </cell>
          <cell r="AL48">
            <v>0</v>
          </cell>
          <cell r="AM48">
            <v>-1.1538175824175823</v>
          </cell>
          <cell r="AN48">
            <v>-10.196527472527473</v>
          </cell>
          <cell r="AO48">
            <v>0</v>
          </cell>
        </row>
        <row r="49">
          <cell r="B49">
            <v>38</v>
          </cell>
          <cell r="C49" t="str">
            <v>Barranco</v>
          </cell>
          <cell r="D49" t="str">
            <v>TR.2 (2 Dev.)</v>
          </cell>
          <cell r="E49" t="str">
            <v>132006T1</v>
          </cell>
          <cell r="F49">
            <v>38056</v>
          </cell>
          <cell r="G49">
            <v>2</v>
          </cell>
          <cell r="H49">
            <v>42</v>
          </cell>
          <cell r="I49">
            <v>2</v>
          </cell>
          <cell r="J49">
            <v>5</v>
          </cell>
          <cell r="K49">
            <v>289</v>
          </cell>
          <cell r="L49">
            <v>3830</v>
          </cell>
          <cell r="M49">
            <v>10</v>
          </cell>
          <cell r="N49">
            <v>66800</v>
          </cell>
          <cell r="O49">
            <v>26700</v>
          </cell>
          <cell r="P49">
            <v>350</v>
          </cell>
          <cell r="Q49" t="str">
            <v>No</v>
          </cell>
          <cell r="R49" t="str">
            <v>12209</v>
          </cell>
          <cell r="S49">
            <v>0.94368932038834952</v>
          </cell>
          <cell r="T49">
            <v>-13.651040221914011</v>
          </cell>
          <cell r="U49">
            <v>-0.66907073509015258</v>
          </cell>
          <cell r="V49">
            <v>0.9337031900138697</v>
          </cell>
          <cell r="W49">
            <v>-9.2721220527045727</v>
          </cell>
          <cell r="X49">
            <v>-517.28155339805824</v>
          </cell>
          <cell r="Y49">
            <v>-1.0934812760055477</v>
          </cell>
          <cell r="Z49">
            <v>-2.7248573859267581E-5</v>
          </cell>
          <cell r="AA49">
            <v>-6.3356449375866861E-2</v>
          </cell>
          <cell r="AB49">
            <v>2.6213592233009708E-3</v>
          </cell>
          <cell r="AC49">
            <v>-3.7919556171983358E-2</v>
          </cell>
          <cell r="AD49">
            <v>-1.858529819694868E-3</v>
          </cell>
          <cell r="AE49">
            <v>2.593619972260749E-3</v>
          </cell>
          <cell r="AF49">
            <v>-2.5755894590846037E-2</v>
          </cell>
          <cell r="AG49">
            <v>-1.4368932038834952</v>
          </cell>
          <cell r="AH49">
            <v>-3.0374479889042987E-3</v>
          </cell>
          <cell r="AI49">
            <v>3.2004174757281553E-2</v>
          </cell>
          <cell r="AJ49">
            <v>-0.46295986130374489</v>
          </cell>
          <cell r="AK49">
            <v>-2.2690790568654643E-2</v>
          </cell>
          <cell r="AL49">
            <v>3.1665506241331486E-2</v>
          </cell>
          <cell r="AM49">
            <v>-0.31445371705963926</v>
          </cell>
          <cell r="AN49">
            <v>-17.543029126213593</v>
          </cell>
          <cell r="AO49">
            <v>-3.7084202496532583E-2</v>
          </cell>
        </row>
        <row r="50">
          <cell r="B50">
            <v>39</v>
          </cell>
          <cell r="C50" t="str">
            <v>Barranco</v>
          </cell>
          <cell r="D50" t="str">
            <v>TR.2 (2 Dev.)</v>
          </cell>
          <cell r="E50" t="str">
            <v>132006T1</v>
          </cell>
          <cell r="F50">
            <v>37335</v>
          </cell>
          <cell r="G50">
            <v>0.11</v>
          </cell>
          <cell r="H50">
            <v>69.34</v>
          </cell>
          <cell r="I50">
            <v>3.34</v>
          </cell>
          <cell r="J50">
            <v>3.13</v>
          </cell>
          <cell r="K50">
            <v>307.57</v>
          </cell>
          <cell r="L50">
            <v>4866</v>
          </cell>
          <cell r="M50">
            <v>12.19</v>
          </cell>
          <cell r="N50">
            <v>76734</v>
          </cell>
          <cell r="O50">
            <v>25717</v>
          </cell>
          <cell r="P50">
            <v>395.68</v>
          </cell>
          <cell r="Q50" t="str">
            <v>No</v>
          </cell>
          <cell r="R50" t="str">
            <v>12209</v>
          </cell>
          <cell r="S50">
            <v>4.7030878859857482E-2</v>
          </cell>
          <cell r="T50">
            <v>12.544418052256534</v>
          </cell>
          <cell r="U50">
            <v>1.0004750593824228</v>
          </cell>
          <cell r="V50">
            <v>1.3382422802850356</v>
          </cell>
          <cell r="W50">
            <v>94.305463182897853</v>
          </cell>
          <cell r="X50">
            <v>1422.0427553444181</v>
          </cell>
          <cell r="Y50">
            <v>3.5016627078384794</v>
          </cell>
          <cell r="Z50">
            <v>1.3468463232056363E-4</v>
          </cell>
          <cell r="AA50">
            <v>0.31315914489311164</v>
          </cell>
          <cell r="AB50">
            <v>1.3064133016627079E-4</v>
          </cell>
          <cell r="AC50">
            <v>3.4845605700712594E-2</v>
          </cell>
          <cell r="AD50">
            <v>2.7790973871733965E-3</v>
          </cell>
          <cell r="AE50">
            <v>3.7173396674584323E-3</v>
          </cell>
          <cell r="AF50">
            <v>0.26195961995249406</v>
          </cell>
          <cell r="AG50">
            <v>3.9501187648456058</v>
          </cell>
          <cell r="AH50">
            <v>9.7268408551068886E-3</v>
          </cell>
          <cell r="AI50">
            <v>1.5949999999999998E-3</v>
          </cell>
          <cell r="AJ50">
            <v>0.42543000000000003</v>
          </cell>
          <cell r="AK50">
            <v>3.3929999999999995E-2</v>
          </cell>
          <cell r="AL50">
            <v>4.5384999999999995E-2</v>
          </cell>
          <cell r="AM50">
            <v>3.1982649999999997</v>
          </cell>
          <cell r="AN50">
            <v>48.226999999999997</v>
          </cell>
          <cell r="AO50">
            <v>0.118755</v>
          </cell>
        </row>
        <row r="51">
          <cell r="B51">
            <v>40</v>
          </cell>
          <cell r="C51" t="str">
            <v>Barranco</v>
          </cell>
          <cell r="D51" t="str">
            <v>TR.2 (2 Dev.)</v>
          </cell>
          <cell r="E51" t="str">
            <v>132006T1</v>
          </cell>
          <cell r="F51">
            <v>36493</v>
          </cell>
          <cell r="G51">
            <v>0</v>
          </cell>
          <cell r="H51">
            <v>40</v>
          </cell>
          <cell r="I51">
            <v>1</v>
          </cell>
          <cell r="J51">
            <v>0</v>
          </cell>
          <cell r="K51">
            <v>87</v>
          </cell>
          <cell r="L51">
            <v>1540</v>
          </cell>
          <cell r="M51">
            <v>4</v>
          </cell>
          <cell r="N51">
            <v>6000</v>
          </cell>
          <cell r="O51">
            <v>4000</v>
          </cell>
          <cell r="P51">
            <v>132</v>
          </cell>
          <cell r="Q51" t="str">
            <v>No</v>
          </cell>
          <cell r="R51" t="str">
            <v>12209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  <cell r="Z51" t="str">
            <v xml:space="preserve"> </v>
          </cell>
          <cell r="AA51" t="str">
            <v xml:space="preserve"> </v>
          </cell>
          <cell r="AB51" t="str">
            <v xml:space="preserve"> </v>
          </cell>
          <cell r="AC51" t="str">
            <v xml:space="preserve"> </v>
          </cell>
          <cell r="AD51" t="str">
            <v xml:space="preserve"> </v>
          </cell>
          <cell r="AE51" t="str">
            <v xml:space="preserve"> </v>
          </cell>
          <cell r="AF51" t="str">
            <v xml:space="preserve"> </v>
          </cell>
          <cell r="AG51" t="str">
            <v xml:space="preserve"> </v>
          </cell>
          <cell r="AH51" t="str">
            <v xml:space="preserve"> </v>
          </cell>
          <cell r="AI51" t="str">
            <v xml:space="preserve"> </v>
          </cell>
          <cell r="AJ51" t="str">
            <v xml:space="preserve"> </v>
          </cell>
          <cell r="AK51" t="str">
            <v xml:space="preserve"> </v>
          </cell>
          <cell r="AL51" t="str">
            <v xml:space="preserve"> </v>
          </cell>
          <cell r="AM51" t="str">
            <v xml:space="preserve"> </v>
          </cell>
          <cell r="AN51" t="str">
            <v xml:space="preserve"> </v>
          </cell>
          <cell r="AO51" t="str">
            <v xml:space="preserve"> </v>
          </cell>
        </row>
        <row r="52">
          <cell r="B52">
            <v>41</v>
          </cell>
          <cell r="C52" t="str">
            <v xml:space="preserve">Bujama </v>
          </cell>
          <cell r="D52" t="str">
            <v>TR.2 (3 Dev.)</v>
          </cell>
          <cell r="E52" t="str">
            <v>750006-01</v>
          </cell>
          <cell r="F52">
            <v>39047</v>
          </cell>
          <cell r="G52">
            <v>2</v>
          </cell>
          <cell r="H52">
            <v>2</v>
          </cell>
          <cell r="I52">
            <v>13</v>
          </cell>
          <cell r="J52">
            <v>15</v>
          </cell>
          <cell r="K52">
            <v>393</v>
          </cell>
          <cell r="L52">
            <v>959</v>
          </cell>
          <cell r="M52">
            <v>25</v>
          </cell>
          <cell r="N52">
            <v>51000</v>
          </cell>
          <cell r="O52">
            <v>1710</v>
          </cell>
          <cell r="P52">
            <v>450</v>
          </cell>
          <cell r="Q52" t="str">
            <v>No</v>
          </cell>
          <cell r="R52" t="str">
            <v>10900</v>
          </cell>
          <cell r="S52">
            <v>0</v>
          </cell>
          <cell r="T52">
            <v>0</v>
          </cell>
          <cell r="U52">
            <v>10.3125</v>
          </cell>
          <cell r="V52">
            <v>9.375</v>
          </cell>
          <cell r="W52">
            <v>264.375</v>
          </cell>
          <cell r="X52">
            <v>685.3125</v>
          </cell>
          <cell r="Y52">
            <v>14.0625</v>
          </cell>
          <cell r="Z52">
            <v>3.1797666226332012E-4</v>
          </cell>
          <cell r="AA52">
            <v>0.828125</v>
          </cell>
          <cell r="AB52">
            <v>0</v>
          </cell>
          <cell r="AC52">
            <v>0</v>
          </cell>
          <cell r="AD52">
            <v>2.8645833333333332E-2</v>
          </cell>
          <cell r="AE52">
            <v>2.6041666666666668E-2</v>
          </cell>
          <cell r="AF52">
            <v>0.734375</v>
          </cell>
          <cell r="AG52">
            <v>1.9036458333333333</v>
          </cell>
          <cell r="AH52">
            <v>3.90625E-2</v>
          </cell>
          <cell r="AI52">
            <v>0</v>
          </cell>
          <cell r="AJ52">
            <v>0</v>
          </cell>
          <cell r="AK52">
            <v>0.31223958333333335</v>
          </cell>
          <cell r="AL52">
            <v>0.28385416666666669</v>
          </cell>
          <cell r="AM52">
            <v>8.0046875000000011</v>
          </cell>
          <cell r="AN52">
            <v>20.749739583333334</v>
          </cell>
          <cell r="AO52">
            <v>0.42578125</v>
          </cell>
        </row>
        <row r="53">
          <cell r="B53">
            <v>42</v>
          </cell>
          <cell r="C53" t="str">
            <v xml:space="preserve">Bujama </v>
          </cell>
          <cell r="D53" t="str">
            <v>TR.2 (3 Dev.)</v>
          </cell>
          <cell r="E53" t="str">
            <v>750006-01</v>
          </cell>
          <cell r="F53">
            <v>38663</v>
          </cell>
          <cell r="G53">
            <v>2</v>
          </cell>
          <cell r="H53">
            <v>2</v>
          </cell>
          <cell r="I53">
            <v>2</v>
          </cell>
          <cell r="J53">
            <v>5</v>
          </cell>
          <cell r="K53">
            <v>111</v>
          </cell>
          <cell r="L53">
            <v>228</v>
          </cell>
          <cell r="M53">
            <v>10</v>
          </cell>
          <cell r="N53">
            <v>45300</v>
          </cell>
          <cell r="O53">
            <v>15400</v>
          </cell>
          <cell r="P53">
            <v>132</v>
          </cell>
          <cell r="Q53" t="str">
            <v>No</v>
          </cell>
          <cell r="R53" t="str">
            <v>10900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630</v>
          </cell>
          <cell r="X53">
            <v>657.69230769230774</v>
          </cell>
          <cell r="Y53">
            <v>0</v>
          </cell>
          <cell r="Z53">
            <v>6.7195068251871422E-4</v>
          </cell>
          <cell r="AA53">
            <v>1.75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1.75</v>
          </cell>
          <cell r="AG53">
            <v>1.8269230769230769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19.074999999999999</v>
          </cell>
          <cell r="AN53">
            <v>19.91346153846154</v>
          </cell>
          <cell r="AO53">
            <v>0</v>
          </cell>
        </row>
        <row r="54">
          <cell r="B54">
            <v>43</v>
          </cell>
          <cell r="C54" t="str">
            <v xml:space="preserve">Bujama </v>
          </cell>
          <cell r="D54" t="str">
            <v>TR.2 (3 Dev.)</v>
          </cell>
          <cell r="E54" t="str">
            <v>750006-01</v>
          </cell>
          <cell r="F54">
            <v>38611</v>
          </cell>
          <cell r="G54">
            <v>2</v>
          </cell>
          <cell r="H54">
            <v>2</v>
          </cell>
          <cell r="I54">
            <v>2</v>
          </cell>
          <cell r="J54">
            <v>5</v>
          </cell>
          <cell r="K54">
            <v>20</v>
          </cell>
          <cell r="L54">
            <v>133</v>
          </cell>
          <cell r="M54">
            <v>10</v>
          </cell>
          <cell r="N54">
            <v>35900</v>
          </cell>
          <cell r="O54">
            <v>15800</v>
          </cell>
          <cell r="P54">
            <v>41</v>
          </cell>
          <cell r="Q54" t="str">
            <v>No</v>
          </cell>
          <cell r="R54" t="str">
            <v>10900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300</v>
          </cell>
          <cell r="X54">
            <v>1080</v>
          </cell>
          <cell r="Y54">
            <v>0</v>
          </cell>
          <cell r="Z54">
            <v>3.1997651548510201E-4</v>
          </cell>
          <cell r="AA54">
            <v>0.83333333333333337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0.83333333333333337</v>
          </cell>
          <cell r="AG54">
            <v>3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9.0833333333333339</v>
          </cell>
          <cell r="AN54">
            <v>32.700000000000003</v>
          </cell>
          <cell r="AO54">
            <v>0</v>
          </cell>
        </row>
        <row r="55">
          <cell r="B55">
            <v>44</v>
          </cell>
          <cell r="C55" t="str">
            <v xml:space="preserve">Bujama </v>
          </cell>
          <cell r="D55" t="str">
            <v>TR.2 (3 Dev.)</v>
          </cell>
          <cell r="E55" t="str">
            <v>750006-01</v>
          </cell>
          <cell r="F55">
            <v>38605</v>
          </cell>
          <cell r="G55">
            <v>2</v>
          </cell>
          <cell r="H55">
            <v>2</v>
          </cell>
          <cell r="I55">
            <v>2</v>
          </cell>
          <cell r="J55">
            <v>5</v>
          </cell>
          <cell r="K55">
            <v>15</v>
          </cell>
          <cell r="L55">
            <v>115</v>
          </cell>
          <cell r="M55">
            <v>10</v>
          </cell>
          <cell r="N55">
            <v>34400</v>
          </cell>
          <cell r="O55">
            <v>14300</v>
          </cell>
          <cell r="P55">
            <v>36</v>
          </cell>
          <cell r="Q55" t="str">
            <v>No</v>
          </cell>
          <cell r="R55" t="str">
            <v>10900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  <cell r="Z55" t="str">
            <v xml:space="preserve"> </v>
          </cell>
          <cell r="AA55" t="str">
            <v xml:space="preserve"> </v>
          </cell>
          <cell r="AB55" t="str">
            <v xml:space="preserve"> </v>
          </cell>
          <cell r="AC55" t="str">
            <v xml:space="preserve"> </v>
          </cell>
          <cell r="AD55" t="str">
            <v xml:space="preserve"> </v>
          </cell>
          <cell r="AE55" t="str">
            <v xml:space="preserve"> </v>
          </cell>
          <cell r="AF55" t="str">
            <v xml:space="preserve"> </v>
          </cell>
          <cell r="AG55" t="str">
            <v xml:space="preserve"> </v>
          </cell>
          <cell r="AH55" t="str">
            <v xml:space="preserve"> </v>
          </cell>
          <cell r="AI55" t="str">
            <v xml:space="preserve"> </v>
          </cell>
          <cell r="AJ55" t="str">
            <v xml:space="preserve"> </v>
          </cell>
          <cell r="AK55" t="str">
            <v xml:space="preserve"> </v>
          </cell>
          <cell r="AL55" t="str">
            <v xml:space="preserve"> </v>
          </cell>
          <cell r="AM55" t="str">
            <v xml:space="preserve"> </v>
          </cell>
          <cell r="AN55" t="str">
            <v xml:space="preserve"> </v>
          </cell>
          <cell r="AO55" t="str">
            <v xml:space="preserve"> </v>
          </cell>
        </row>
        <row r="56">
          <cell r="B56">
            <v>45</v>
          </cell>
          <cell r="C56" t="str">
            <v>Bujama</v>
          </cell>
          <cell r="D56" t="str">
            <v>Reserva (2 Dev.)</v>
          </cell>
          <cell r="E56" t="str">
            <v>L-10483</v>
          </cell>
          <cell r="F56">
            <v>39047</v>
          </cell>
          <cell r="G56">
            <v>298</v>
          </cell>
          <cell r="H56">
            <v>43</v>
          </cell>
          <cell r="I56">
            <v>3</v>
          </cell>
          <cell r="J56">
            <v>10</v>
          </cell>
          <cell r="K56">
            <v>166</v>
          </cell>
          <cell r="L56">
            <v>3370</v>
          </cell>
          <cell r="M56">
            <v>80</v>
          </cell>
          <cell r="N56">
            <v>66800</v>
          </cell>
          <cell r="O56">
            <v>30200</v>
          </cell>
          <cell r="P56">
            <v>600</v>
          </cell>
          <cell r="Q56" t="str">
            <v>No</v>
          </cell>
          <cell r="R56" t="str">
            <v>5233</v>
          </cell>
          <cell r="S56">
            <v>-13.053435114503817</v>
          </cell>
          <cell r="T56">
            <v>2.0610687022900764</v>
          </cell>
          <cell r="U56">
            <v>0.68702290076335881</v>
          </cell>
          <cell r="V56">
            <v>-6.8702290076335881</v>
          </cell>
          <cell r="W56">
            <v>-40.534351145038165</v>
          </cell>
          <cell r="X56">
            <v>-583.96946564885491</v>
          </cell>
          <cell r="Y56">
            <v>-27.480916030534353</v>
          </cell>
          <cell r="Z56">
            <v>-4.3622844965227016E-5</v>
          </cell>
          <cell r="AA56">
            <v>-0.23664122137404581</v>
          </cell>
          <cell r="AB56">
            <v>-3.6259541984732822E-2</v>
          </cell>
          <cell r="AC56">
            <v>5.7251908396946565E-3</v>
          </cell>
          <cell r="AD56">
            <v>1.9083969465648854E-3</v>
          </cell>
          <cell r="AE56">
            <v>-1.9083969465648856E-2</v>
          </cell>
          <cell r="AF56">
            <v>-0.11259541984732824</v>
          </cell>
          <cell r="AG56">
            <v>-1.6221374045801527</v>
          </cell>
          <cell r="AH56">
            <v>-7.6335877862595422E-2</v>
          </cell>
          <cell r="AI56">
            <v>-0.18974618320610687</v>
          </cell>
          <cell r="AJ56">
            <v>2.9959923664122135E-2</v>
          </cell>
          <cell r="AK56">
            <v>9.9866412213740451E-3</v>
          </cell>
          <cell r="AL56">
            <v>-9.9866412213740458E-2</v>
          </cell>
          <cell r="AM56">
            <v>-0.58921183206106864</v>
          </cell>
          <cell r="AN56">
            <v>-8.4886450381679381</v>
          </cell>
          <cell r="AO56">
            <v>-0.39946564885496183</v>
          </cell>
        </row>
        <row r="57">
          <cell r="B57">
            <v>46</v>
          </cell>
          <cell r="C57" t="str">
            <v>Bujama</v>
          </cell>
          <cell r="D57" t="str">
            <v>Reserva (2 Dev.)</v>
          </cell>
          <cell r="E57" t="str">
            <v>L-10483</v>
          </cell>
          <cell r="F57">
            <v>38523</v>
          </cell>
          <cell r="G57">
            <v>317</v>
          </cell>
          <cell r="H57">
            <v>40</v>
          </cell>
          <cell r="I57">
            <v>2</v>
          </cell>
          <cell r="J57">
            <v>20</v>
          </cell>
          <cell r="K57">
            <v>225</v>
          </cell>
          <cell r="L57">
            <v>4220</v>
          </cell>
          <cell r="M57">
            <v>120</v>
          </cell>
          <cell r="N57">
            <v>66800</v>
          </cell>
          <cell r="O57">
            <v>29800</v>
          </cell>
          <cell r="P57">
            <v>724</v>
          </cell>
          <cell r="Q57" t="str">
            <v>No</v>
          </cell>
          <cell r="R57" t="str">
            <v>5233</v>
          </cell>
          <cell r="S57">
            <v>391.30434782608694</v>
          </cell>
          <cell r="T57">
            <v>46.956521739130437</v>
          </cell>
          <cell r="U57">
            <v>0</v>
          </cell>
          <cell r="V57">
            <v>39.130434782608695</v>
          </cell>
          <cell r="W57">
            <v>-156.52173913043478</v>
          </cell>
          <cell r="X57">
            <v>1017.3913043478261</v>
          </cell>
          <cell r="Y57">
            <v>0</v>
          </cell>
          <cell r="Z57">
            <v>1.6430455842092164E-4</v>
          </cell>
          <cell r="AA57">
            <v>0.89130434782608692</v>
          </cell>
          <cell r="AB57">
            <v>1.0869565217391304</v>
          </cell>
          <cell r="AC57">
            <v>0.13043478260869565</v>
          </cell>
          <cell r="AD57">
            <v>0</v>
          </cell>
          <cell r="AE57">
            <v>0.10869565217391304</v>
          </cell>
          <cell r="AF57">
            <v>-0.43478260869565216</v>
          </cell>
          <cell r="AG57">
            <v>2.8260869565217392</v>
          </cell>
          <cell r="AH57">
            <v>0</v>
          </cell>
          <cell r="AI57">
            <v>5.6880434782608686</v>
          </cell>
          <cell r="AJ57">
            <v>0.68256521739130427</v>
          </cell>
          <cell r="AK57">
            <v>0</v>
          </cell>
          <cell r="AL57">
            <v>0.56880434782608691</v>
          </cell>
          <cell r="AM57">
            <v>-2.2752173913043476</v>
          </cell>
          <cell r="AN57">
            <v>14.78891304347826</v>
          </cell>
          <cell r="AO57">
            <v>0</v>
          </cell>
        </row>
        <row r="58">
          <cell r="B58">
            <v>47</v>
          </cell>
          <cell r="C58" t="str">
            <v>Bujama</v>
          </cell>
          <cell r="D58" t="str">
            <v>Reserva (2 Dev.)</v>
          </cell>
          <cell r="E58" t="str">
            <v>L-10483</v>
          </cell>
          <cell r="F58">
            <v>38477</v>
          </cell>
          <cell r="G58">
            <v>267</v>
          </cell>
          <cell r="H58">
            <v>34</v>
          </cell>
          <cell r="I58">
            <v>2</v>
          </cell>
          <cell r="J58">
            <v>15</v>
          </cell>
          <cell r="K58">
            <v>245</v>
          </cell>
          <cell r="L58">
            <v>4090</v>
          </cell>
          <cell r="M58">
            <v>120</v>
          </cell>
          <cell r="N58">
            <v>64900</v>
          </cell>
          <cell r="O58">
            <v>28900</v>
          </cell>
          <cell r="P58">
            <v>683</v>
          </cell>
          <cell r="Q58" t="str">
            <v>No</v>
          </cell>
          <cell r="R58" t="str">
            <v>5233</v>
          </cell>
          <cell r="S58">
            <v>195.35545023696682</v>
          </cell>
          <cell r="T58">
            <v>23.886255924170616</v>
          </cell>
          <cell r="U58">
            <v>0</v>
          </cell>
          <cell r="V58">
            <v>8.5308056872037916</v>
          </cell>
          <cell r="W58">
            <v>106.63507109004739</v>
          </cell>
          <cell r="X58">
            <v>2439.8104265402844</v>
          </cell>
          <cell r="Y58">
            <v>72.511848341232223</v>
          </cell>
          <cell r="Z58">
            <v>2.0836727666581102E-4</v>
          </cell>
          <cell r="AA58">
            <v>1.1303317535545023</v>
          </cell>
          <cell r="AB58">
            <v>0.54265402843601895</v>
          </cell>
          <cell r="AC58">
            <v>6.6350710900473939E-2</v>
          </cell>
          <cell r="AD58">
            <v>0</v>
          </cell>
          <cell r="AE58">
            <v>2.3696682464454975E-2</v>
          </cell>
          <cell r="AF58">
            <v>0.29620853080568721</v>
          </cell>
          <cell r="AG58">
            <v>6.7772511848341228</v>
          </cell>
          <cell r="AH58">
            <v>0.2014218009478673</v>
          </cell>
          <cell r="AI58">
            <v>2.8397085308056873</v>
          </cell>
          <cell r="AJ58">
            <v>0.34721327014218012</v>
          </cell>
          <cell r="AK58">
            <v>0</v>
          </cell>
          <cell r="AL58">
            <v>0.12400473933649289</v>
          </cell>
          <cell r="AM58">
            <v>1.5500592417061612</v>
          </cell>
          <cell r="AN58">
            <v>35.465355450236963</v>
          </cell>
          <cell r="AO58">
            <v>1.0540402843601895</v>
          </cell>
        </row>
        <row r="59">
          <cell r="B59">
            <v>48</v>
          </cell>
          <cell r="C59" t="str">
            <v>Bujama</v>
          </cell>
          <cell r="D59" t="str">
            <v>Reserva (2 Dev.)</v>
          </cell>
          <cell r="E59" t="str">
            <v>L-10483</v>
          </cell>
          <cell r="F59">
            <v>38055</v>
          </cell>
          <cell r="G59">
            <v>38</v>
          </cell>
          <cell r="H59">
            <v>6</v>
          </cell>
          <cell r="I59">
            <v>2</v>
          </cell>
          <cell r="J59">
            <v>5</v>
          </cell>
          <cell r="K59">
            <v>120</v>
          </cell>
          <cell r="L59">
            <v>1230</v>
          </cell>
          <cell r="M59">
            <v>35</v>
          </cell>
          <cell r="N59">
            <v>62100</v>
          </cell>
          <cell r="O59">
            <v>24400</v>
          </cell>
          <cell r="P59">
            <v>206</v>
          </cell>
          <cell r="Q59" t="str">
            <v>No</v>
          </cell>
          <cell r="R59" t="str">
            <v>5233</v>
          </cell>
          <cell r="S59">
            <v>28.980000000000004</v>
          </cell>
          <cell r="T59">
            <v>3.3260869565217392</v>
          </cell>
          <cell r="U59">
            <v>1.2913043478260871</v>
          </cell>
          <cell r="V59">
            <v>3.0600000000000005</v>
          </cell>
          <cell r="W59">
            <v>-34.841739130434789</v>
          </cell>
          <cell r="X59">
            <v>-106.43478260869566</v>
          </cell>
          <cell r="Y59">
            <v>20.582608695652173</v>
          </cell>
          <cell r="Z59">
            <v>1.1469259663431163E-5</v>
          </cell>
          <cell r="AA59">
            <v>6.2217391304347815E-2</v>
          </cell>
          <cell r="AB59">
            <v>8.0500000000000002E-2</v>
          </cell>
          <cell r="AC59">
            <v>9.2391304347826091E-3</v>
          </cell>
          <cell r="AD59">
            <v>3.5869565217391303E-3</v>
          </cell>
          <cell r="AE59">
            <v>8.5000000000000006E-3</v>
          </cell>
          <cell r="AF59">
            <v>-9.6782608695652195E-2</v>
          </cell>
          <cell r="AG59">
            <v>-0.29565217391304349</v>
          </cell>
          <cell r="AH59">
            <v>5.7173913043478262E-2</v>
          </cell>
          <cell r="AI59">
            <v>0.42125649999999998</v>
          </cell>
          <cell r="AJ59">
            <v>4.8348369565217389E-2</v>
          </cell>
          <cell r="AK59">
            <v>1.8770543478260869E-2</v>
          </cell>
          <cell r="AL59">
            <v>4.4480499999999999E-2</v>
          </cell>
          <cell r="AM59">
            <v>-0.50646339130434792</v>
          </cell>
          <cell r="AN59">
            <v>-1.5471478260869564</v>
          </cell>
          <cell r="AO59">
            <v>0.29919108695652169</v>
          </cell>
        </row>
        <row r="60">
          <cell r="B60">
            <v>49</v>
          </cell>
          <cell r="C60" t="str">
            <v>Bujama</v>
          </cell>
          <cell r="D60" t="str">
            <v>Reserva (2 Dev.)</v>
          </cell>
          <cell r="E60" t="str">
            <v>L-10483</v>
          </cell>
          <cell r="F60">
            <v>37595</v>
          </cell>
          <cell r="G60">
            <v>0.97</v>
          </cell>
          <cell r="H60">
            <v>1.75</v>
          </cell>
          <cell r="I60">
            <v>0.35</v>
          </cell>
          <cell r="J60">
            <v>1.0900000000000001</v>
          </cell>
          <cell r="K60">
            <v>164.52</v>
          </cell>
          <cell r="L60">
            <v>1366</v>
          </cell>
          <cell r="M60">
            <v>8.6999999999999993</v>
          </cell>
          <cell r="N60">
            <v>64145</v>
          </cell>
          <cell r="O60">
            <v>9266</v>
          </cell>
          <cell r="P60">
            <v>177.38</v>
          </cell>
          <cell r="Q60" t="str">
            <v>No</v>
          </cell>
          <cell r="R60" t="str">
            <v>5233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 t="str">
            <v xml:space="preserve"> </v>
          </cell>
          <cell r="Z60" t="str">
            <v xml:space="preserve"> </v>
          </cell>
          <cell r="AA60" t="str">
            <v xml:space="preserve"> </v>
          </cell>
          <cell r="AB60" t="str">
            <v xml:space="preserve"> </v>
          </cell>
          <cell r="AC60" t="str">
            <v xml:space="preserve"> </v>
          </cell>
          <cell r="AD60" t="str">
            <v xml:space="preserve"> </v>
          </cell>
          <cell r="AE60" t="str">
            <v xml:space="preserve"> </v>
          </cell>
          <cell r="AF60" t="str">
            <v xml:space="preserve"> </v>
          </cell>
          <cell r="AG60" t="str">
            <v xml:space="preserve"> </v>
          </cell>
          <cell r="AH60" t="str">
            <v xml:space="preserve"> </v>
          </cell>
          <cell r="AI60" t="str">
            <v xml:space="preserve"> </v>
          </cell>
          <cell r="AJ60" t="str">
            <v xml:space="preserve"> </v>
          </cell>
          <cell r="AK60" t="str">
            <v xml:space="preserve"> </v>
          </cell>
          <cell r="AL60" t="str">
            <v xml:space="preserve"> </v>
          </cell>
          <cell r="AM60" t="str">
            <v xml:space="preserve"> </v>
          </cell>
          <cell r="AN60" t="str">
            <v xml:space="preserve"> </v>
          </cell>
          <cell r="AO60" t="str">
            <v xml:space="preserve"> </v>
          </cell>
        </row>
        <row r="61">
          <cell r="B61">
            <v>50</v>
          </cell>
          <cell r="C61" t="str">
            <v>Cañete</v>
          </cell>
          <cell r="D61" t="str">
            <v>TR.1 (2 Dev.)</v>
          </cell>
          <cell r="E61" t="str">
            <v>L-30306</v>
          </cell>
          <cell r="F61">
            <v>39041</v>
          </cell>
          <cell r="G61">
            <v>39</v>
          </cell>
          <cell r="H61">
            <v>97</v>
          </cell>
          <cell r="I61">
            <v>24</v>
          </cell>
          <cell r="J61">
            <v>5</v>
          </cell>
          <cell r="K61">
            <v>300</v>
          </cell>
          <cell r="L61">
            <v>5140</v>
          </cell>
          <cell r="M61">
            <v>10</v>
          </cell>
          <cell r="N61">
            <v>69900</v>
          </cell>
          <cell r="O61">
            <v>30100</v>
          </cell>
          <cell r="P61">
            <v>475</v>
          </cell>
          <cell r="Q61" t="str">
            <v>Si</v>
          </cell>
          <cell r="R61" t="str">
            <v>13343</v>
          </cell>
          <cell r="S61">
            <v>-128.93617021276594</v>
          </cell>
          <cell r="T61">
            <v>-322.97872340425533</v>
          </cell>
          <cell r="U61">
            <v>-51.063829787234042</v>
          </cell>
          <cell r="V61">
            <v>-12.76595744680851</v>
          </cell>
          <cell r="W61">
            <v>-3.1914893617021276</v>
          </cell>
          <cell r="X61">
            <v>-1340.4255319148936</v>
          </cell>
          <cell r="Y61">
            <v>-12.76595744680851</v>
          </cell>
          <cell r="Z61">
            <v>-6.9421219133633766E-4</v>
          </cell>
          <cell r="AA61">
            <v>-1.4769503546099292</v>
          </cell>
          <cell r="AB61">
            <v>-0.35815602836879434</v>
          </cell>
          <cell r="AC61">
            <v>-0.8971631205673759</v>
          </cell>
          <cell r="AD61">
            <v>-0.14184397163120568</v>
          </cell>
          <cell r="AE61">
            <v>-3.5460992907801421E-2</v>
          </cell>
          <cell r="AF61">
            <v>-8.8652482269503553E-3</v>
          </cell>
          <cell r="AG61">
            <v>-3.7234042553191489</v>
          </cell>
          <cell r="AH61">
            <v>-3.5460992907801421E-2</v>
          </cell>
          <cell r="AI61">
            <v>-4.7788758865248226</v>
          </cell>
          <cell r="AJ61">
            <v>-11.970847517730496</v>
          </cell>
          <cell r="AK61">
            <v>-1.8926241134751773</v>
          </cell>
          <cell r="AL61">
            <v>-0.47315602836879433</v>
          </cell>
          <cell r="AM61">
            <v>-0.11828900709219858</v>
          </cell>
          <cell r="AN61">
            <v>-49.681382978723406</v>
          </cell>
          <cell r="AO61">
            <v>-0.47315602836879433</v>
          </cell>
        </row>
        <row r="62">
          <cell r="B62">
            <v>51</v>
          </cell>
          <cell r="C62" t="str">
            <v>Cañete</v>
          </cell>
          <cell r="D62" t="str">
            <v>TR.1 (2 Dev.)</v>
          </cell>
          <cell r="E62" t="str">
            <v>L-30306</v>
          </cell>
          <cell r="F62">
            <v>38477</v>
          </cell>
          <cell r="G62">
            <v>241</v>
          </cell>
          <cell r="H62">
            <v>603</v>
          </cell>
          <cell r="I62">
            <v>104</v>
          </cell>
          <cell r="J62">
            <v>25</v>
          </cell>
          <cell r="K62">
            <v>305</v>
          </cell>
          <cell r="L62">
            <v>7240</v>
          </cell>
          <cell r="M62">
            <v>30</v>
          </cell>
          <cell r="N62">
            <v>60100</v>
          </cell>
          <cell r="O62">
            <v>30400</v>
          </cell>
          <cell r="P62">
            <v>1308</v>
          </cell>
          <cell r="Q62" t="str">
            <v>Si</v>
          </cell>
          <cell r="R62" t="str">
            <v>13343</v>
          </cell>
          <cell r="S62">
            <v>155.97374179431071</v>
          </cell>
          <cell r="T62">
            <v>311.15973741794312</v>
          </cell>
          <cell r="U62">
            <v>48.052516411378555</v>
          </cell>
          <cell r="V62">
            <v>14.179431072210066</v>
          </cell>
          <cell r="W62">
            <v>189.84682713347922</v>
          </cell>
          <cell r="X62">
            <v>5472.4726477024069</v>
          </cell>
          <cell r="Y62">
            <v>11.028446389496718</v>
          </cell>
          <cell r="Z62">
            <v>9.5343232673024056E-4</v>
          </cell>
          <cell r="AA62">
            <v>2.0284463894967177</v>
          </cell>
          <cell r="AB62">
            <v>0.43326039387308535</v>
          </cell>
          <cell r="AC62">
            <v>0.8643326039387309</v>
          </cell>
          <cell r="AD62">
            <v>0.13347921225382933</v>
          </cell>
          <cell r="AE62">
            <v>3.9387308533916851E-2</v>
          </cell>
          <cell r="AF62">
            <v>0.52735229759299784</v>
          </cell>
          <cell r="AG62">
            <v>15.201312910284464</v>
          </cell>
          <cell r="AH62">
            <v>3.0634573304157548E-2</v>
          </cell>
          <cell r="AI62">
            <v>5.7809934354485781</v>
          </cell>
          <cell r="AJ62">
            <v>11.532789934354485</v>
          </cell>
          <cell r="AK62">
            <v>1.7810131291028446</v>
          </cell>
          <cell r="AL62">
            <v>0.52554485776805249</v>
          </cell>
          <cell r="AM62">
            <v>7.0364617067833697</v>
          </cell>
          <cell r="AN62">
            <v>202.83111816192559</v>
          </cell>
          <cell r="AO62">
            <v>0.40875711159737416</v>
          </cell>
        </row>
        <row r="63">
          <cell r="B63">
            <v>52</v>
          </cell>
          <cell r="C63" t="str">
            <v>Cañete</v>
          </cell>
          <cell r="D63" t="str">
            <v>TR.1 (2 Dev.)</v>
          </cell>
          <cell r="E63" t="str">
            <v>L-30306</v>
          </cell>
          <cell r="F63">
            <v>38020</v>
          </cell>
          <cell r="G63">
            <v>43</v>
          </cell>
          <cell r="H63">
            <v>208</v>
          </cell>
          <cell r="I63">
            <v>43</v>
          </cell>
          <cell r="J63">
            <v>7</v>
          </cell>
          <cell r="K63">
            <v>64</v>
          </cell>
          <cell r="L63">
            <v>293</v>
          </cell>
          <cell r="M63">
            <v>16</v>
          </cell>
          <cell r="N63">
            <v>2634</v>
          </cell>
          <cell r="O63">
            <v>469</v>
          </cell>
          <cell r="P63">
            <v>381</v>
          </cell>
          <cell r="Q63" t="str">
            <v>Si</v>
          </cell>
          <cell r="R63" t="str">
            <v>13343</v>
          </cell>
          <cell r="S63">
            <v>38.720930232558139</v>
          </cell>
          <cell r="T63">
            <v>181.04651162790697</v>
          </cell>
          <cell r="U63">
            <v>35.581395348837212</v>
          </cell>
          <cell r="V63">
            <v>3.13953488372093</v>
          </cell>
          <cell r="W63">
            <v>46.046511627906973</v>
          </cell>
          <cell r="X63">
            <v>-237.55813953488371</v>
          </cell>
          <cell r="Y63">
            <v>-18.837209302325583</v>
          </cell>
          <cell r="Z63">
            <v>3.7301864766059413E-4</v>
          </cell>
          <cell r="AA63">
            <v>0.79360465116279066</v>
          </cell>
          <cell r="AB63">
            <v>0.10755813953488372</v>
          </cell>
          <cell r="AC63">
            <v>0.50290697674418605</v>
          </cell>
          <cell r="AD63">
            <v>9.8837209302325577E-2</v>
          </cell>
          <cell r="AE63">
            <v>8.7209302325581394E-3</v>
          </cell>
          <cell r="AF63">
            <v>0.12790697674418605</v>
          </cell>
          <cell r="AG63">
            <v>-0.65988372093023251</v>
          </cell>
          <cell r="AH63">
            <v>-5.232558139534884E-2</v>
          </cell>
          <cell r="AI63">
            <v>1.4351482558139534</v>
          </cell>
          <cell r="AJ63">
            <v>6.7102877906976746</v>
          </cell>
          <cell r="AK63">
            <v>1.3187848837209302</v>
          </cell>
          <cell r="AL63">
            <v>0.11636337209302325</v>
          </cell>
          <cell r="AM63">
            <v>1.7066627906976743</v>
          </cell>
          <cell r="AN63">
            <v>-8.8048284883720935</v>
          </cell>
          <cell r="AO63">
            <v>-0.69818023255813955</v>
          </cell>
        </row>
        <row r="64">
          <cell r="B64">
            <v>53</v>
          </cell>
          <cell r="C64" t="str">
            <v>Cañete</v>
          </cell>
          <cell r="D64" t="str">
            <v>TR.1 (2 Dev.)</v>
          </cell>
          <cell r="E64" t="str">
            <v>L-30306</v>
          </cell>
          <cell r="F64">
            <v>37676</v>
          </cell>
          <cell r="G64">
            <v>6</v>
          </cell>
          <cell r="H64">
            <v>35</v>
          </cell>
          <cell r="I64">
            <v>9</v>
          </cell>
          <cell r="J64">
            <v>4</v>
          </cell>
          <cell r="K64">
            <v>20</v>
          </cell>
          <cell r="L64">
            <v>520</v>
          </cell>
          <cell r="M64">
            <v>34</v>
          </cell>
          <cell r="N64">
            <v>4037</v>
          </cell>
          <cell r="O64">
            <v>556</v>
          </cell>
          <cell r="P64">
            <v>108</v>
          </cell>
          <cell r="Q64" t="str">
            <v>Si</v>
          </cell>
          <cell r="R64" t="str">
            <v>13343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 t="str">
            <v xml:space="preserve"> </v>
          </cell>
          <cell r="Z64" t="str">
            <v xml:space="preserve"> </v>
          </cell>
          <cell r="AA64" t="str">
            <v xml:space="preserve"> </v>
          </cell>
          <cell r="AB64" t="str">
            <v xml:space="preserve"> </v>
          </cell>
          <cell r="AC64" t="str">
            <v xml:space="preserve"> </v>
          </cell>
          <cell r="AD64" t="str">
            <v xml:space="preserve"> </v>
          </cell>
          <cell r="AE64" t="str">
            <v xml:space="preserve"> </v>
          </cell>
          <cell r="AF64" t="str">
            <v xml:space="preserve"> </v>
          </cell>
          <cell r="AG64" t="str">
            <v xml:space="preserve"> </v>
          </cell>
          <cell r="AH64" t="str">
            <v xml:space="preserve"> </v>
          </cell>
          <cell r="AI64" t="str">
            <v xml:space="preserve"> </v>
          </cell>
          <cell r="AJ64" t="str">
            <v xml:space="preserve"> </v>
          </cell>
          <cell r="AK64" t="str">
            <v xml:space="preserve"> </v>
          </cell>
          <cell r="AL64" t="str">
            <v xml:space="preserve"> </v>
          </cell>
          <cell r="AM64" t="str">
            <v xml:space="preserve"> </v>
          </cell>
          <cell r="AN64" t="str">
            <v xml:space="preserve"> </v>
          </cell>
          <cell r="AO64" t="str">
            <v xml:space="preserve"> </v>
          </cell>
        </row>
        <row r="65">
          <cell r="B65">
            <v>54</v>
          </cell>
          <cell r="C65" t="str">
            <v>Chorrillos</v>
          </cell>
          <cell r="D65" t="str">
            <v>TR.1 (2 Dev.)</v>
          </cell>
          <cell r="E65" t="str">
            <v>L-30158</v>
          </cell>
          <cell r="F65">
            <v>39651</v>
          </cell>
          <cell r="G65">
            <v>69</v>
          </cell>
          <cell r="H65">
            <v>72</v>
          </cell>
          <cell r="I65">
            <v>11</v>
          </cell>
          <cell r="J65">
            <v>7</v>
          </cell>
          <cell r="K65">
            <v>327</v>
          </cell>
          <cell r="L65">
            <v>9441</v>
          </cell>
          <cell r="M65">
            <v>5</v>
          </cell>
          <cell r="N65">
            <v>68448</v>
          </cell>
          <cell r="O65">
            <v>28320</v>
          </cell>
          <cell r="Q65" t="str">
            <v>Si</v>
          </cell>
          <cell r="R65" t="str">
            <v>11930</v>
          </cell>
          <cell r="S65">
            <v>-109.36708860759494</v>
          </cell>
          <cell r="T65">
            <v>-124.55696202531645</v>
          </cell>
          <cell r="U65">
            <v>-18.227848101265824</v>
          </cell>
          <cell r="V65">
            <v>-4.556962025316456</v>
          </cell>
          <cell r="W65">
            <v>1.518987341772152</v>
          </cell>
          <cell r="X65">
            <v>-742.78481012658233</v>
          </cell>
          <cell r="Y65">
            <v>-7.5949367088607591</v>
          </cell>
          <cell r="Z65">
            <v>-3.0676870539753673E-4</v>
          </cell>
          <cell r="AA65">
            <v>-0.72995780590717296</v>
          </cell>
          <cell r="AB65">
            <v>-0.30379746835443039</v>
          </cell>
          <cell r="AC65">
            <v>-0.34599156118143459</v>
          </cell>
          <cell r="AD65">
            <v>-5.0632911392405063E-2</v>
          </cell>
          <cell r="AE65">
            <v>-1.2658227848101266E-2</v>
          </cell>
          <cell r="AF65">
            <v>4.2194092827004216E-3</v>
          </cell>
          <cell r="AG65">
            <v>-2.0632911392405062</v>
          </cell>
          <cell r="AH65">
            <v>-2.1097046413502109E-2</v>
          </cell>
          <cell r="AI65">
            <v>-3.6243037974683547</v>
          </cell>
          <cell r="AJ65">
            <v>-4.1276793248945145</v>
          </cell>
          <cell r="AK65">
            <v>-0.60405063291139238</v>
          </cell>
          <cell r="AL65">
            <v>-0.1510126582278481</v>
          </cell>
          <cell r="AM65">
            <v>5.0337552742616032E-2</v>
          </cell>
          <cell r="AN65">
            <v>-24.61506329113924</v>
          </cell>
          <cell r="AO65">
            <v>-0.25168776371308016</v>
          </cell>
        </row>
        <row r="66">
          <cell r="B66">
            <v>55</v>
          </cell>
          <cell r="C66" t="str">
            <v>Chorrillos</v>
          </cell>
          <cell r="D66" t="str">
            <v>TR.1 (2 Dev.)</v>
          </cell>
          <cell r="E66" t="str">
            <v>L-30158</v>
          </cell>
          <cell r="F66">
            <v>39414</v>
          </cell>
          <cell r="G66">
            <v>141</v>
          </cell>
          <cell r="H66">
            <v>154</v>
          </cell>
          <cell r="I66">
            <v>23</v>
          </cell>
          <cell r="J66">
            <v>10</v>
          </cell>
          <cell r="K66">
            <v>326</v>
          </cell>
          <cell r="L66">
            <v>9930</v>
          </cell>
          <cell r="M66">
            <v>10</v>
          </cell>
          <cell r="N66">
            <v>72900</v>
          </cell>
          <cell r="O66">
            <v>30800</v>
          </cell>
          <cell r="P66">
            <v>11.43</v>
          </cell>
          <cell r="Q66" t="str">
            <v>Si</v>
          </cell>
          <cell r="R66" t="str">
            <v>11930</v>
          </cell>
          <cell r="S66">
            <v>-12.78688524590164</v>
          </cell>
          <cell r="T66">
            <v>-100.32786885245902</v>
          </cell>
          <cell r="U66">
            <v>-18.688524590163933</v>
          </cell>
          <cell r="V66">
            <v>-4.918032786885246</v>
          </cell>
          <cell r="W66">
            <v>21.639344262295083</v>
          </cell>
          <cell r="X66">
            <v>1583.6065573770493</v>
          </cell>
          <cell r="Y66">
            <v>-19.672131147540984</v>
          </cell>
          <cell r="Z66">
            <v>-1.573087130918952E-4</v>
          </cell>
          <cell r="AA66">
            <v>-0.37431693989071041</v>
          </cell>
          <cell r="AB66">
            <v>-3.5519125683060107E-2</v>
          </cell>
          <cell r="AC66">
            <v>-0.27868852459016391</v>
          </cell>
          <cell r="AD66">
            <v>-5.1912568306010931E-2</v>
          </cell>
          <cell r="AE66">
            <v>-1.3661202185792349E-2</v>
          </cell>
          <cell r="AF66">
            <v>6.0109289617486336E-2</v>
          </cell>
          <cell r="AG66">
            <v>4.3989071038251364</v>
          </cell>
          <cell r="AH66">
            <v>-5.4644808743169397E-2</v>
          </cell>
          <cell r="AI66">
            <v>-0.4237431693989071</v>
          </cell>
          <cell r="AJ66">
            <v>-3.3247540983606556</v>
          </cell>
          <cell r="AK66">
            <v>-0.61931693989071035</v>
          </cell>
          <cell r="AL66">
            <v>-0.16297814207650274</v>
          </cell>
          <cell r="AM66">
            <v>0.71710382513661197</v>
          </cell>
          <cell r="AN66">
            <v>52.478961748633878</v>
          </cell>
          <cell r="AO66">
            <v>-0.65191256830601096</v>
          </cell>
        </row>
        <row r="67">
          <cell r="B67">
            <v>56</v>
          </cell>
          <cell r="C67" t="str">
            <v>Chorrillos</v>
          </cell>
          <cell r="D67" t="str">
            <v>TR.1 (2 Dev.)</v>
          </cell>
          <cell r="E67" t="str">
            <v>L-30158</v>
          </cell>
          <cell r="F67">
            <v>39048</v>
          </cell>
          <cell r="G67">
            <v>154</v>
          </cell>
          <cell r="H67">
            <v>256</v>
          </cell>
          <cell r="I67">
            <v>42</v>
          </cell>
          <cell r="J67">
            <v>15</v>
          </cell>
          <cell r="K67">
            <v>304</v>
          </cell>
          <cell r="L67">
            <v>8320</v>
          </cell>
          <cell r="M67">
            <v>30</v>
          </cell>
          <cell r="N67">
            <v>68900</v>
          </cell>
          <cell r="O67">
            <v>28400</v>
          </cell>
          <cell r="P67">
            <v>801</v>
          </cell>
          <cell r="Q67" t="str">
            <v>Si</v>
          </cell>
          <cell r="R67" t="str">
            <v>11930</v>
          </cell>
          <cell r="S67">
            <v>47.127272727272725</v>
          </cell>
          <cell r="T67">
            <v>-105.38181818181818</v>
          </cell>
          <cell r="U67">
            <v>-6.5454545454545459</v>
          </cell>
          <cell r="V67">
            <v>-3.2727272727272729</v>
          </cell>
          <cell r="W67">
            <v>46.472727272727276</v>
          </cell>
          <cell r="X67">
            <v>52.363636363636367</v>
          </cell>
          <cell r="Y67">
            <v>3.2727272727272729</v>
          </cell>
          <cell r="Z67">
            <v>-2.1394820063248071E-5</v>
          </cell>
          <cell r="AA67">
            <v>-5.0909090909090911E-2</v>
          </cell>
          <cell r="AB67">
            <v>0.13090909090909092</v>
          </cell>
          <cell r="AC67">
            <v>-0.29272727272727272</v>
          </cell>
          <cell r="AD67">
            <v>-1.8181818181818181E-2</v>
          </cell>
          <cell r="AE67">
            <v>-9.0909090909090905E-3</v>
          </cell>
          <cell r="AF67">
            <v>0.12909090909090909</v>
          </cell>
          <cell r="AG67">
            <v>0.14545454545454545</v>
          </cell>
          <cell r="AH67">
            <v>9.0909090909090905E-3</v>
          </cell>
          <cell r="AI67">
            <v>1.5617454545454545</v>
          </cell>
          <cell r="AJ67">
            <v>-3.4922363636363638</v>
          </cell>
          <cell r="AK67">
            <v>-0.21690909090909091</v>
          </cell>
          <cell r="AL67">
            <v>-0.10845454545454546</v>
          </cell>
          <cell r="AM67">
            <v>1.5400545454545453</v>
          </cell>
          <cell r="AN67">
            <v>1.7352727272727273</v>
          </cell>
          <cell r="AO67">
            <v>0.10845454545454546</v>
          </cell>
        </row>
        <row r="68">
          <cell r="B68">
            <v>57</v>
          </cell>
          <cell r="C68" t="str">
            <v>Chorrillos</v>
          </cell>
          <cell r="D68" t="str">
            <v>TR.1 (2 Dev.)</v>
          </cell>
          <cell r="E68" t="str">
            <v>L-30158</v>
          </cell>
          <cell r="F68">
            <v>38498</v>
          </cell>
          <cell r="G68">
            <v>82</v>
          </cell>
          <cell r="H68">
            <v>417</v>
          </cell>
          <cell r="I68">
            <v>52</v>
          </cell>
          <cell r="J68">
            <v>20</v>
          </cell>
          <cell r="K68">
            <v>233</v>
          </cell>
          <cell r="L68">
            <v>8240</v>
          </cell>
          <cell r="M68">
            <v>25</v>
          </cell>
          <cell r="N68">
            <v>66000</v>
          </cell>
          <cell r="O68">
            <v>29500</v>
          </cell>
          <cell r="P68">
            <v>829</v>
          </cell>
          <cell r="Q68" t="str">
            <v>Si</v>
          </cell>
          <cell r="R68" t="str">
            <v>11930</v>
          </cell>
          <cell r="S68">
            <v>-2.6666666666666665</v>
          </cell>
          <cell r="T68">
            <v>380</v>
          </cell>
          <cell r="U68">
            <v>48</v>
          </cell>
          <cell r="V68">
            <v>20</v>
          </cell>
          <cell r="W68">
            <v>32</v>
          </cell>
          <cell r="X68">
            <v>733.33333333333337</v>
          </cell>
          <cell r="Y68">
            <v>0</v>
          </cell>
          <cell r="Z68">
            <v>5.5722752254676517E-4</v>
          </cell>
          <cell r="AA68">
            <v>1.325925925925926</v>
          </cell>
          <cell r="AB68">
            <v>-7.4074074074074077E-3</v>
          </cell>
          <cell r="AC68">
            <v>1.0555555555555556</v>
          </cell>
          <cell r="AD68">
            <v>0.13333333333333333</v>
          </cell>
          <cell r="AE68">
            <v>5.5555555555555552E-2</v>
          </cell>
          <cell r="AF68">
            <v>8.8888888888888892E-2</v>
          </cell>
          <cell r="AG68">
            <v>2.0370370370370372</v>
          </cell>
          <cell r="AH68">
            <v>0</v>
          </cell>
          <cell r="AI68">
            <v>-8.8370370370370363E-2</v>
          </cell>
          <cell r="AJ68">
            <v>12.592777777777776</v>
          </cell>
          <cell r="AK68">
            <v>1.5906666666666667</v>
          </cell>
          <cell r="AL68">
            <v>0.66277777777777769</v>
          </cell>
          <cell r="AM68">
            <v>1.0604444444444445</v>
          </cell>
          <cell r="AN68">
            <v>24.30185185185185</v>
          </cell>
          <cell r="AO68">
            <v>0</v>
          </cell>
        </row>
        <row r="69">
          <cell r="B69">
            <v>58</v>
          </cell>
          <cell r="C69" t="str">
            <v>Chorrillos</v>
          </cell>
          <cell r="D69" t="str">
            <v>TR.1 (2 Dev.)</v>
          </cell>
          <cell r="E69" t="str">
            <v>L-30158</v>
          </cell>
          <cell r="F69">
            <v>38228</v>
          </cell>
          <cell r="G69">
            <v>84</v>
          </cell>
          <cell r="H69">
            <v>132</v>
          </cell>
          <cell r="I69">
            <v>16</v>
          </cell>
          <cell r="J69">
            <v>5</v>
          </cell>
          <cell r="K69">
            <v>209</v>
          </cell>
          <cell r="L69">
            <v>7690</v>
          </cell>
          <cell r="M69">
            <v>25</v>
          </cell>
          <cell r="N69">
            <v>75600</v>
          </cell>
          <cell r="O69">
            <v>32100</v>
          </cell>
          <cell r="P69">
            <v>471</v>
          </cell>
          <cell r="Q69" t="str">
            <v>Si</v>
          </cell>
          <cell r="R69" t="str">
            <v>11930</v>
          </cell>
          <cell r="S69">
            <v>-56.511627906976742</v>
          </cell>
          <cell r="T69">
            <v>165.34883720930233</v>
          </cell>
          <cell r="U69">
            <v>25.11627906976744</v>
          </cell>
          <cell r="V69">
            <v>-10.465116279069768</v>
          </cell>
          <cell r="W69">
            <v>12.55813953488372</v>
          </cell>
          <cell r="X69">
            <v>1234.8837209302326</v>
          </cell>
          <cell r="Y69">
            <v>0</v>
          </cell>
          <cell r="Z69">
            <v>1.5881744544458438E-4</v>
          </cell>
          <cell r="AA69">
            <v>0.37790697674418605</v>
          </cell>
          <cell r="AB69">
            <v>-0.15697674418604651</v>
          </cell>
          <cell r="AC69">
            <v>0.45930232558139533</v>
          </cell>
          <cell r="AD69">
            <v>6.9767441860465115E-2</v>
          </cell>
          <cell r="AE69">
            <v>-2.9069767441860465E-2</v>
          </cell>
          <cell r="AF69">
            <v>3.4883720930232558E-2</v>
          </cell>
          <cell r="AG69">
            <v>3.4302325581395348</v>
          </cell>
          <cell r="AH69">
            <v>0</v>
          </cell>
          <cell r="AI69">
            <v>-1.8727325581395349</v>
          </cell>
          <cell r="AJ69">
            <v>5.479476744186047</v>
          </cell>
          <cell r="AK69">
            <v>0.83232558139534885</v>
          </cell>
          <cell r="AL69">
            <v>-0.34680232558139534</v>
          </cell>
          <cell r="AM69">
            <v>0.41616279069767442</v>
          </cell>
          <cell r="AN69">
            <v>40.92267441860465</v>
          </cell>
          <cell r="AO69">
            <v>0</v>
          </cell>
        </row>
        <row r="70">
          <cell r="B70">
            <v>59</v>
          </cell>
          <cell r="C70" t="str">
            <v>Chorrillos</v>
          </cell>
          <cell r="D70" t="str">
            <v>TR.1 (2 Dev.)</v>
          </cell>
          <cell r="E70" t="str">
            <v>L-30158</v>
          </cell>
          <cell r="F70">
            <v>38056</v>
          </cell>
          <cell r="G70">
            <v>111</v>
          </cell>
          <cell r="H70">
            <v>53</v>
          </cell>
          <cell r="I70">
            <v>4</v>
          </cell>
          <cell r="J70">
            <v>10</v>
          </cell>
          <cell r="K70">
            <v>203</v>
          </cell>
          <cell r="L70">
            <v>7100</v>
          </cell>
          <cell r="M70">
            <v>25</v>
          </cell>
          <cell r="N70">
            <v>65600</v>
          </cell>
          <cell r="O70">
            <v>29800</v>
          </cell>
          <cell r="P70">
            <v>406</v>
          </cell>
          <cell r="Q70" t="str">
            <v>Si</v>
          </cell>
          <cell r="R70" t="str">
            <v>11930</v>
          </cell>
          <cell r="S70">
            <v>57.87417218543046</v>
          </cell>
          <cell r="T70">
            <v>46.323178807947023</v>
          </cell>
          <cell r="U70">
            <v>2.9562913907284765</v>
          </cell>
          <cell r="V70">
            <v>7.0331125827814569</v>
          </cell>
          <cell r="W70">
            <v>-114.21059602649007</v>
          </cell>
          <cell r="X70">
            <v>898.80794701986758</v>
          </cell>
          <cell r="Y70">
            <v>7.9509933774834458</v>
          </cell>
          <cell r="Z70">
            <v>9.253968115105256E-6</v>
          </cell>
          <cell r="AA70">
            <v>2.2019867549668941E-2</v>
          </cell>
          <cell r="AB70">
            <v>0.1607615894039735</v>
          </cell>
          <cell r="AC70">
            <v>0.12867549668874173</v>
          </cell>
          <cell r="AD70">
            <v>8.2119205298013236E-3</v>
          </cell>
          <cell r="AE70">
            <v>1.9536423841059605E-2</v>
          </cell>
          <cell r="AF70">
            <v>-0.3172516556291391</v>
          </cell>
          <cell r="AG70">
            <v>2.4966887417218544</v>
          </cell>
          <cell r="AH70">
            <v>2.2086092715231792E-2</v>
          </cell>
          <cell r="AI70">
            <v>1.9178857615894036</v>
          </cell>
          <cell r="AJ70">
            <v>1.5350986754966887</v>
          </cell>
          <cell r="AK70">
            <v>9.7968211920529791E-2</v>
          </cell>
          <cell r="AL70">
            <v>0.23306953642384107</v>
          </cell>
          <cell r="AM70">
            <v>-3.7848122516556293</v>
          </cell>
          <cell r="AN70">
            <v>29.78549668874172</v>
          </cell>
          <cell r="AO70">
            <v>0.26348708609271532</v>
          </cell>
        </row>
        <row r="71">
          <cell r="B71">
            <v>60</v>
          </cell>
          <cell r="C71" t="str">
            <v>Chorrillos</v>
          </cell>
          <cell r="D71" t="str">
            <v>TR.1 (2 Dev.)</v>
          </cell>
          <cell r="E71" t="str">
            <v>L-30158</v>
          </cell>
          <cell r="F71">
            <v>37754</v>
          </cell>
          <cell r="G71">
            <v>62.45</v>
          </cell>
          <cell r="H71">
            <v>14.14</v>
          </cell>
          <cell r="I71">
            <v>1.52</v>
          </cell>
          <cell r="J71">
            <v>4.0999999999999996</v>
          </cell>
          <cell r="K71">
            <v>298.81</v>
          </cell>
          <cell r="L71">
            <v>6346</v>
          </cell>
          <cell r="M71">
            <v>18.329999999999998</v>
          </cell>
          <cell r="N71">
            <v>85618</v>
          </cell>
          <cell r="O71">
            <v>4910</v>
          </cell>
          <cell r="P71">
            <v>399.34999999999997</v>
          </cell>
          <cell r="Q71" t="str">
            <v>Si</v>
          </cell>
          <cell r="R71" t="str">
            <v>11930</v>
          </cell>
          <cell r="S71" t="str">
            <v xml:space="preserve"> </v>
          </cell>
          <cell r="T71" t="str">
            <v xml:space="preserve"> </v>
          </cell>
          <cell r="U71" t="str">
            <v xml:space="preserve"> </v>
          </cell>
          <cell r="V71" t="str">
            <v xml:space="preserve"> </v>
          </cell>
          <cell r="W71" t="str">
            <v xml:space="preserve"> </v>
          </cell>
          <cell r="X71" t="str">
            <v xml:space="preserve"> </v>
          </cell>
          <cell r="Y71" t="str">
            <v xml:space="preserve"> </v>
          </cell>
          <cell r="Z71" t="str">
            <v xml:space="preserve"> </v>
          </cell>
          <cell r="AA71" t="str">
            <v xml:space="preserve"> </v>
          </cell>
          <cell r="AB71" t="str">
            <v xml:space="preserve"> </v>
          </cell>
          <cell r="AC71" t="str">
            <v xml:space="preserve"> </v>
          </cell>
          <cell r="AD71" t="str">
            <v xml:space="preserve"> </v>
          </cell>
          <cell r="AE71" t="str">
            <v xml:space="preserve"> </v>
          </cell>
          <cell r="AF71" t="str">
            <v xml:space="preserve"> </v>
          </cell>
          <cell r="AG71" t="str">
            <v xml:space="preserve"> </v>
          </cell>
          <cell r="AH71" t="str">
            <v xml:space="preserve"> </v>
          </cell>
          <cell r="AI71" t="str">
            <v xml:space="preserve"> </v>
          </cell>
          <cell r="AJ71" t="str">
            <v xml:space="preserve"> </v>
          </cell>
          <cell r="AK71" t="str">
            <v xml:space="preserve"> </v>
          </cell>
          <cell r="AL71" t="str">
            <v xml:space="preserve"> </v>
          </cell>
          <cell r="AM71" t="str">
            <v xml:space="preserve"> </v>
          </cell>
          <cell r="AN71" t="str">
            <v xml:space="preserve"> </v>
          </cell>
          <cell r="AO71" t="str">
            <v xml:space="preserve"> </v>
          </cell>
        </row>
        <row r="72">
          <cell r="B72">
            <v>61</v>
          </cell>
          <cell r="C72" t="str">
            <v>Chorrillos</v>
          </cell>
          <cell r="D72" t="str">
            <v>TR.2 (3 Dev.)</v>
          </cell>
          <cell r="E72" t="str">
            <v>PT9003-01</v>
          </cell>
          <cell r="F72">
            <v>39414</v>
          </cell>
          <cell r="G72">
            <v>2</v>
          </cell>
          <cell r="H72">
            <v>37</v>
          </cell>
          <cell r="I72">
            <v>2</v>
          </cell>
          <cell r="J72">
            <v>5</v>
          </cell>
          <cell r="K72">
            <v>237</v>
          </cell>
          <cell r="L72">
            <v>3930</v>
          </cell>
          <cell r="M72">
            <v>10</v>
          </cell>
          <cell r="N72">
            <v>67500</v>
          </cell>
          <cell r="O72">
            <v>29100</v>
          </cell>
          <cell r="P72">
            <v>10.08</v>
          </cell>
          <cell r="Q72" t="str">
            <v>No</v>
          </cell>
          <cell r="R72" t="str">
            <v>16047</v>
          </cell>
          <cell r="S72">
            <v>0</v>
          </cell>
          <cell r="T72">
            <v>5.806451612903226</v>
          </cell>
          <cell r="U72">
            <v>0</v>
          </cell>
          <cell r="V72">
            <v>0</v>
          </cell>
          <cell r="W72">
            <v>-1.935483870967742</v>
          </cell>
          <cell r="X72">
            <v>154.83870967741936</v>
          </cell>
          <cell r="Y72">
            <v>0</v>
          </cell>
          <cell r="Z72">
            <v>6.0783227510972859E-6</v>
          </cell>
          <cell r="AA72">
            <v>1.0752688172043012E-2</v>
          </cell>
          <cell r="AB72">
            <v>0</v>
          </cell>
          <cell r="AC72">
            <v>1.6129032258064516E-2</v>
          </cell>
          <cell r="AD72">
            <v>0</v>
          </cell>
          <cell r="AE72">
            <v>0</v>
          </cell>
          <cell r="AF72">
            <v>-5.3763440860215058E-3</v>
          </cell>
          <cell r="AG72">
            <v>0.43010752688172044</v>
          </cell>
          <cell r="AH72">
            <v>0</v>
          </cell>
          <cell r="AI72">
            <v>0</v>
          </cell>
          <cell r="AJ72">
            <v>0.25882258064516134</v>
          </cell>
          <cell r="AK72">
            <v>0</v>
          </cell>
          <cell r="AL72">
            <v>0</v>
          </cell>
          <cell r="AM72">
            <v>-8.6274193548387099E-2</v>
          </cell>
          <cell r="AN72">
            <v>6.9019354838709681</v>
          </cell>
          <cell r="AO72">
            <v>0</v>
          </cell>
        </row>
        <row r="73">
          <cell r="B73">
            <v>62</v>
          </cell>
          <cell r="C73" t="str">
            <v>Chorrillos</v>
          </cell>
          <cell r="D73" t="str">
            <v>TR.2 (3 Dev.)</v>
          </cell>
          <cell r="E73" t="str">
            <v>PT9003-01</v>
          </cell>
          <cell r="F73">
            <v>39042</v>
          </cell>
          <cell r="G73">
            <v>2</v>
          </cell>
          <cell r="H73">
            <v>31</v>
          </cell>
          <cell r="I73">
            <v>2</v>
          </cell>
          <cell r="J73">
            <v>5</v>
          </cell>
          <cell r="K73">
            <v>239</v>
          </cell>
          <cell r="L73">
            <v>3770</v>
          </cell>
          <cell r="M73">
            <v>10</v>
          </cell>
          <cell r="N73">
            <v>68100</v>
          </cell>
          <cell r="O73">
            <v>29400</v>
          </cell>
          <cell r="P73">
            <v>289</v>
          </cell>
          <cell r="Q73" t="str">
            <v>No</v>
          </cell>
          <cell r="R73" t="str">
            <v>16047</v>
          </cell>
          <cell r="S73">
            <v>0</v>
          </cell>
          <cell r="T73">
            <v>9.4915254237288131</v>
          </cell>
          <cell r="U73">
            <v>0</v>
          </cell>
          <cell r="V73">
            <v>0</v>
          </cell>
          <cell r="W73">
            <v>-0.67796610169491522</v>
          </cell>
          <cell r="X73">
            <v>616.94915254237287</v>
          </cell>
          <cell r="Y73">
            <v>0</v>
          </cell>
          <cell r="Z73">
            <v>1.3839345020859921E-5</v>
          </cell>
          <cell r="AA73">
            <v>2.4482109227871938E-2</v>
          </cell>
          <cell r="AB73">
            <v>0</v>
          </cell>
          <cell r="AC73">
            <v>2.6365348399246705E-2</v>
          </cell>
          <cell r="AD73">
            <v>0</v>
          </cell>
          <cell r="AE73">
            <v>0</v>
          </cell>
          <cell r="AF73">
            <v>-1.8832391713747645E-3</v>
          </cell>
          <cell r="AG73">
            <v>1.7137476459510357</v>
          </cell>
          <cell r="AH73">
            <v>0</v>
          </cell>
          <cell r="AI73">
            <v>0</v>
          </cell>
          <cell r="AJ73">
            <v>0.42308474576271188</v>
          </cell>
          <cell r="AK73">
            <v>0</v>
          </cell>
          <cell r="AL73">
            <v>0</v>
          </cell>
          <cell r="AM73">
            <v>-3.0220338983050848E-2</v>
          </cell>
          <cell r="AN73">
            <v>27.500508474576272</v>
          </cell>
          <cell r="AO73">
            <v>0</v>
          </cell>
        </row>
        <row r="74">
          <cell r="B74">
            <v>63</v>
          </cell>
          <cell r="C74" t="str">
            <v>Chorrillos</v>
          </cell>
          <cell r="D74" t="str">
            <v>TR.2 (3 Dev.)</v>
          </cell>
          <cell r="E74" t="str">
            <v>PT9003-01</v>
          </cell>
          <cell r="F74">
            <v>38511</v>
          </cell>
          <cell r="G74">
            <v>2</v>
          </cell>
          <cell r="H74">
            <v>17</v>
          </cell>
          <cell r="I74">
            <v>2</v>
          </cell>
          <cell r="J74">
            <v>5</v>
          </cell>
          <cell r="K74">
            <v>240</v>
          </cell>
          <cell r="L74">
            <v>2860</v>
          </cell>
          <cell r="M74">
            <v>10</v>
          </cell>
          <cell r="N74">
            <v>63900</v>
          </cell>
          <cell r="O74">
            <v>28900</v>
          </cell>
          <cell r="P74">
            <v>276</v>
          </cell>
          <cell r="Q74" t="str">
            <v>No</v>
          </cell>
          <cell r="R74" t="str">
            <v>16047</v>
          </cell>
          <cell r="S74">
            <v>0</v>
          </cell>
          <cell r="T74">
            <v>12.219321148825065</v>
          </cell>
          <cell r="U74">
            <v>0</v>
          </cell>
          <cell r="V74">
            <v>0</v>
          </cell>
          <cell r="W74">
            <v>2.8198433420365534</v>
          </cell>
          <cell r="X74">
            <v>911.74934725848561</v>
          </cell>
          <cell r="Y74">
            <v>0</v>
          </cell>
          <cell r="Z74">
            <v>2.3614998051260474E-5</v>
          </cell>
          <cell r="AA74">
            <v>4.1775456919060053E-2</v>
          </cell>
          <cell r="AB74">
            <v>0</v>
          </cell>
          <cell r="AC74">
            <v>3.3942558746736295E-2</v>
          </cell>
          <cell r="AD74">
            <v>0</v>
          </cell>
          <cell r="AE74">
            <v>0</v>
          </cell>
          <cell r="AF74">
            <v>7.832898172323759E-3</v>
          </cell>
          <cell r="AG74">
            <v>2.5326370757180157</v>
          </cell>
          <cell r="AH74">
            <v>0</v>
          </cell>
          <cell r="AI74">
            <v>0</v>
          </cell>
          <cell r="AJ74">
            <v>0.54467624020887728</v>
          </cell>
          <cell r="AK74">
            <v>0</v>
          </cell>
          <cell r="AL74">
            <v>0</v>
          </cell>
          <cell r="AM74">
            <v>0.1256945169712794</v>
          </cell>
          <cell r="AN74">
            <v>40.641227154046994</v>
          </cell>
          <cell r="AO74">
            <v>0</v>
          </cell>
        </row>
        <row r="75">
          <cell r="B75">
            <v>64</v>
          </cell>
          <cell r="C75" t="str">
            <v>Chorrillos</v>
          </cell>
          <cell r="D75" t="str">
            <v>TR.2 (3 Dev.)</v>
          </cell>
          <cell r="E75" t="str">
            <v>PT9003-01</v>
          </cell>
          <cell r="F75">
            <v>38128</v>
          </cell>
          <cell r="G75">
            <v>2</v>
          </cell>
          <cell r="H75">
            <v>4</v>
          </cell>
          <cell r="I75">
            <v>2</v>
          </cell>
          <cell r="J75">
            <v>5</v>
          </cell>
          <cell r="K75">
            <v>237</v>
          </cell>
          <cell r="L75">
            <v>1890</v>
          </cell>
          <cell r="M75">
            <v>10</v>
          </cell>
          <cell r="N75">
            <v>68000</v>
          </cell>
          <cell r="O75">
            <v>30400</v>
          </cell>
          <cell r="P75">
            <v>260</v>
          </cell>
          <cell r="Q75" t="str">
            <v>No</v>
          </cell>
          <cell r="R75" t="str">
            <v>16047</v>
          </cell>
          <cell r="S75">
            <v>1.9251336898395721</v>
          </cell>
          <cell r="T75">
            <v>2.1850267379679145</v>
          </cell>
          <cell r="U75">
            <v>0.82780748663101611</v>
          </cell>
          <cell r="V75">
            <v>1.6844919786096257</v>
          </cell>
          <cell r="W75">
            <v>58.321925133689845</v>
          </cell>
          <cell r="X75">
            <v>694.01069518716577</v>
          </cell>
          <cell r="Y75">
            <v>3.484491978609626</v>
          </cell>
          <cell r="Z75">
            <v>1.0744930664952424E-4</v>
          </cell>
          <cell r="AA75">
            <v>0.19008021390374333</v>
          </cell>
          <cell r="AB75">
            <v>5.3475935828877002E-3</v>
          </cell>
          <cell r="AC75">
            <v>6.0695187165775398E-3</v>
          </cell>
          <cell r="AD75">
            <v>2.2994652406417115E-3</v>
          </cell>
          <cell r="AE75">
            <v>4.6791443850267376E-3</v>
          </cell>
          <cell r="AF75">
            <v>0.1620053475935829</v>
          </cell>
          <cell r="AG75">
            <v>1.927807486631016</v>
          </cell>
          <cell r="AH75">
            <v>9.6791443850267386E-3</v>
          </cell>
          <cell r="AI75">
            <v>8.5812834224598927E-2</v>
          </cell>
          <cell r="AJ75">
            <v>9.7397566844919792E-2</v>
          </cell>
          <cell r="AK75">
            <v>3.6899518716577547E-2</v>
          </cell>
          <cell r="AL75">
            <v>7.5086229946524072E-2</v>
          </cell>
          <cell r="AM75">
            <v>2.599699812834225</v>
          </cell>
          <cell r="AN75">
            <v>30.935526737967916</v>
          </cell>
          <cell r="AO75">
            <v>0.15532122994652409</v>
          </cell>
        </row>
        <row r="76">
          <cell r="B76">
            <v>65</v>
          </cell>
          <cell r="C76" t="str">
            <v>Chorrillos</v>
          </cell>
          <cell r="D76" t="str">
            <v>TR.2 (3 Dev.)</v>
          </cell>
          <cell r="E76" t="str">
            <v>PT9003-01</v>
          </cell>
          <cell r="F76">
            <v>37754</v>
          </cell>
          <cell r="G76">
            <v>0</v>
          </cell>
          <cell r="H76">
            <v>1.73</v>
          </cell>
          <cell r="I76">
            <v>1.1399999999999999</v>
          </cell>
          <cell r="J76">
            <v>3.25</v>
          </cell>
          <cell r="K76">
            <v>176.41</v>
          </cell>
          <cell r="L76">
            <v>1169</v>
          </cell>
          <cell r="M76">
            <v>6.38</v>
          </cell>
          <cell r="N76">
            <v>78692</v>
          </cell>
          <cell r="O76">
            <v>7775</v>
          </cell>
          <cell r="P76">
            <v>188.91</v>
          </cell>
          <cell r="Q76" t="str">
            <v>No</v>
          </cell>
          <cell r="R76" t="str">
            <v>16047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  <cell r="Z76" t="str">
            <v xml:space="preserve"> </v>
          </cell>
          <cell r="AA76" t="str">
            <v xml:space="preserve"> </v>
          </cell>
          <cell r="AB76" t="str">
            <v xml:space="preserve"> </v>
          </cell>
          <cell r="AC76" t="str">
            <v xml:space="preserve"> </v>
          </cell>
          <cell r="AD76" t="str">
            <v xml:space="preserve"> </v>
          </cell>
          <cell r="AE76" t="str">
            <v xml:space="preserve"> </v>
          </cell>
          <cell r="AF76" t="str">
            <v xml:space="preserve"> </v>
          </cell>
          <cell r="AG76" t="str">
            <v xml:space="preserve"> </v>
          </cell>
          <cell r="AH76" t="str">
            <v xml:space="preserve"> </v>
          </cell>
          <cell r="AI76" t="str">
            <v xml:space="preserve"> </v>
          </cell>
          <cell r="AJ76" t="str">
            <v xml:space="preserve"> </v>
          </cell>
          <cell r="AK76" t="str">
            <v xml:space="preserve"> </v>
          </cell>
          <cell r="AL76" t="str">
            <v xml:space="preserve"> </v>
          </cell>
          <cell r="AM76" t="str">
            <v xml:space="preserve"> </v>
          </cell>
          <cell r="AN76" t="str">
            <v xml:space="preserve"> </v>
          </cell>
          <cell r="AO76" t="str">
            <v xml:space="preserve"> </v>
          </cell>
        </row>
        <row r="77">
          <cell r="B77">
            <v>66</v>
          </cell>
          <cell r="C77" t="str">
            <v>Chosica</v>
          </cell>
          <cell r="D77" t="str">
            <v>TR.1 (2 Dev.)</v>
          </cell>
          <cell r="E77" t="str">
            <v>B-93033</v>
          </cell>
          <cell r="F77">
            <v>39043</v>
          </cell>
          <cell r="G77">
            <v>2</v>
          </cell>
          <cell r="H77">
            <v>40</v>
          </cell>
          <cell r="I77">
            <v>2</v>
          </cell>
          <cell r="J77">
            <v>5</v>
          </cell>
          <cell r="K77">
            <v>964</v>
          </cell>
          <cell r="L77">
            <v>8210</v>
          </cell>
          <cell r="M77">
            <v>40</v>
          </cell>
          <cell r="N77">
            <v>66900</v>
          </cell>
          <cell r="O77">
            <v>19700</v>
          </cell>
          <cell r="P77">
            <v>1053</v>
          </cell>
          <cell r="Q77" t="str">
            <v>No</v>
          </cell>
          <cell r="R77" t="str">
            <v>14535</v>
          </cell>
          <cell r="S77">
            <v>0</v>
          </cell>
          <cell r="T77">
            <v>-1.3382899628252789</v>
          </cell>
          <cell r="U77">
            <v>0</v>
          </cell>
          <cell r="V77">
            <v>0</v>
          </cell>
          <cell r="W77">
            <v>-57.54646840148699</v>
          </cell>
          <cell r="X77">
            <v>-46.840148698884761</v>
          </cell>
          <cell r="Y77">
            <v>0</v>
          </cell>
          <cell r="Z77">
            <v>-8.3750669095873463E-5</v>
          </cell>
          <cell r="AA77">
            <v>-0.16356877323420074</v>
          </cell>
          <cell r="AB77">
            <v>0</v>
          </cell>
          <cell r="AC77">
            <v>-3.7174721189591076E-3</v>
          </cell>
          <cell r="AD77">
            <v>0</v>
          </cell>
          <cell r="AE77">
            <v>0</v>
          </cell>
          <cell r="AF77">
            <v>-0.15985130111524162</v>
          </cell>
          <cell r="AG77">
            <v>-0.13011152416356878</v>
          </cell>
          <cell r="AH77">
            <v>0</v>
          </cell>
          <cell r="AI77">
            <v>0</v>
          </cell>
          <cell r="AJ77">
            <v>-5.4033457249070632E-2</v>
          </cell>
          <cell r="AK77">
            <v>0</v>
          </cell>
          <cell r="AL77">
            <v>0</v>
          </cell>
          <cell r="AM77">
            <v>-2.3234386617100373</v>
          </cell>
          <cell r="AN77">
            <v>-1.8911710037174723</v>
          </cell>
          <cell r="AO77">
            <v>0</v>
          </cell>
        </row>
        <row r="78">
          <cell r="B78">
            <v>67</v>
          </cell>
          <cell r="C78" t="str">
            <v>Chosica</v>
          </cell>
          <cell r="D78" t="str">
            <v>TR.1 (2 Dev.)</v>
          </cell>
          <cell r="E78" t="str">
            <v>B-93033</v>
          </cell>
          <cell r="F78">
            <v>38505</v>
          </cell>
          <cell r="G78">
            <v>2</v>
          </cell>
          <cell r="H78">
            <v>42</v>
          </cell>
          <cell r="I78">
            <v>2</v>
          </cell>
          <cell r="J78">
            <v>5</v>
          </cell>
          <cell r="K78">
            <v>1050</v>
          </cell>
          <cell r="L78">
            <v>8280</v>
          </cell>
          <cell r="M78">
            <v>40</v>
          </cell>
          <cell r="N78">
            <v>67500</v>
          </cell>
          <cell r="O78">
            <v>18700</v>
          </cell>
          <cell r="P78">
            <v>1141</v>
          </cell>
          <cell r="Q78" t="str">
            <v>No</v>
          </cell>
          <cell r="R78" t="str">
            <v>14535</v>
          </cell>
          <cell r="S78">
            <v>0</v>
          </cell>
          <cell r="T78">
            <v>18.94736842105263</v>
          </cell>
          <cell r="U78">
            <v>0</v>
          </cell>
          <cell r="V78">
            <v>0</v>
          </cell>
          <cell r="W78">
            <v>651.49797570850205</v>
          </cell>
          <cell r="X78">
            <v>4853.4412955465586</v>
          </cell>
          <cell r="Y78">
            <v>21.862348178137651</v>
          </cell>
          <cell r="Z78">
            <v>9.846560308911696E-4</v>
          </cell>
          <cell r="AA78">
            <v>1.9230769230769231</v>
          </cell>
          <cell r="AB78">
            <v>0</v>
          </cell>
          <cell r="AC78">
            <v>5.2631578947368418E-2</v>
          </cell>
          <cell r="AD78">
            <v>0</v>
          </cell>
          <cell r="AE78">
            <v>0</v>
          </cell>
          <cell r="AF78">
            <v>1.8097165991902835</v>
          </cell>
          <cell r="AG78">
            <v>13.481781376518219</v>
          </cell>
          <cell r="AH78">
            <v>6.0728744939271252E-2</v>
          </cell>
          <cell r="AI78">
            <v>0</v>
          </cell>
          <cell r="AJ78">
            <v>0.76500000000000001</v>
          </cell>
          <cell r="AK78">
            <v>0</v>
          </cell>
          <cell r="AL78">
            <v>0</v>
          </cell>
          <cell r="AM78">
            <v>26.30423076923077</v>
          </cell>
          <cell r="AN78">
            <v>195.95769230769233</v>
          </cell>
          <cell r="AO78">
            <v>0.88269230769230766</v>
          </cell>
        </row>
        <row r="79">
          <cell r="B79">
            <v>68</v>
          </cell>
          <cell r="C79" t="str">
            <v>Chosica</v>
          </cell>
          <cell r="D79" t="str">
            <v>TR.1 (2 Dev.)</v>
          </cell>
          <cell r="E79" t="str">
            <v>B-93033</v>
          </cell>
          <cell r="F79">
            <v>38258</v>
          </cell>
          <cell r="G79">
            <v>2</v>
          </cell>
          <cell r="H79">
            <v>29</v>
          </cell>
          <cell r="I79">
            <v>2</v>
          </cell>
          <cell r="J79">
            <v>5</v>
          </cell>
          <cell r="K79">
            <v>603</v>
          </cell>
          <cell r="L79">
            <v>4950</v>
          </cell>
          <cell r="M79">
            <v>25</v>
          </cell>
          <cell r="N79">
            <v>64300</v>
          </cell>
          <cell r="O79">
            <v>21900</v>
          </cell>
          <cell r="P79">
            <v>666</v>
          </cell>
          <cell r="Q79" t="str">
            <v>No</v>
          </cell>
          <cell r="R79" t="str">
            <v>14535</v>
          </cell>
          <cell r="S79">
            <v>1.3524324324324326</v>
          </cell>
          <cell r="T79">
            <v>-22.504864864864867</v>
          </cell>
          <cell r="U79">
            <v>-2.6367567567567569</v>
          </cell>
          <cell r="V79">
            <v>-5.1762162162162166</v>
          </cell>
          <cell r="W79">
            <v>-311.42918918918923</v>
          </cell>
          <cell r="X79">
            <v>-3183.5675675675675</v>
          </cell>
          <cell r="Y79">
            <v>-9.7491891891891918</v>
          </cell>
          <cell r="Z79">
            <v>-4.9800282766253702E-4</v>
          </cell>
          <cell r="AA79">
            <v>-0.97262162162162158</v>
          </cell>
          <cell r="AB79">
            <v>3.7567567567567571E-3</v>
          </cell>
          <cell r="AC79">
            <v>-6.2513513513513516E-2</v>
          </cell>
          <cell r="AD79">
            <v>-7.3243243243243245E-3</v>
          </cell>
          <cell r="AE79">
            <v>-1.437837837837838E-2</v>
          </cell>
          <cell r="AF79">
            <v>-0.86508108108108117</v>
          </cell>
          <cell r="AG79">
            <v>-8.8432432432432435</v>
          </cell>
          <cell r="AH79">
            <v>-2.708108108108109E-2</v>
          </cell>
          <cell r="AI79">
            <v>5.4604459459459471E-2</v>
          </cell>
          <cell r="AJ79">
            <v>-0.90863391891891909</v>
          </cell>
          <cell r="AK79">
            <v>-0.10645905405405406</v>
          </cell>
          <cell r="AL79">
            <v>-0.20898972972972973</v>
          </cell>
          <cell r="AM79">
            <v>-12.573953513513516</v>
          </cell>
          <cell r="AN79">
            <v>-128.53654054054056</v>
          </cell>
          <cell r="AO79">
            <v>-0.3936235135135136</v>
          </cell>
        </row>
        <row r="80">
          <cell r="B80">
            <v>69</v>
          </cell>
          <cell r="C80" t="str">
            <v>Chosica</v>
          </cell>
          <cell r="D80" t="str">
            <v>TR.1 (2 Dev.)</v>
          </cell>
          <cell r="E80" t="str">
            <v>B-93033</v>
          </cell>
          <cell r="F80">
            <v>37888</v>
          </cell>
          <cell r="G80">
            <v>0.61</v>
          </cell>
          <cell r="H80">
            <v>52.13</v>
          </cell>
          <cell r="I80">
            <v>4.71</v>
          </cell>
          <cell r="J80">
            <v>10.32</v>
          </cell>
          <cell r="K80">
            <v>923.08</v>
          </cell>
          <cell r="L80">
            <v>8222</v>
          </cell>
          <cell r="M80">
            <v>35.020000000000003</v>
          </cell>
          <cell r="N80">
            <v>79957</v>
          </cell>
          <cell r="O80">
            <v>10886</v>
          </cell>
          <cell r="P80">
            <v>1025.8700000000001</v>
          </cell>
          <cell r="Q80" t="str">
            <v>No</v>
          </cell>
          <cell r="R80" t="str">
            <v>14535</v>
          </cell>
          <cell r="S80">
            <v>0.13597523219814242</v>
          </cell>
          <cell r="T80">
            <v>11.397399380804954</v>
          </cell>
          <cell r="U80">
            <v>0.82699690402476778</v>
          </cell>
          <cell r="V80">
            <v>1.8546130030959753</v>
          </cell>
          <cell r="W80">
            <v>203.53486068111454</v>
          </cell>
          <cell r="X80">
            <v>1720.421052631579</v>
          </cell>
          <cell r="Y80">
            <v>-6.0141176470588231</v>
          </cell>
          <cell r="Z80">
            <v>3.0114768824306479E-4</v>
          </cell>
          <cell r="AA80">
            <v>0.58815479876161003</v>
          </cell>
          <cell r="AB80">
            <v>3.7770897832817339E-4</v>
          </cell>
          <cell r="AC80">
            <v>3.1659442724458205E-2</v>
          </cell>
          <cell r="AD80">
            <v>2.2972136222910214E-3</v>
          </cell>
          <cell r="AE80">
            <v>5.1517027863777088E-3</v>
          </cell>
          <cell r="AF80">
            <v>0.56537461300309599</v>
          </cell>
          <cell r="AG80">
            <v>4.7789473684210524</v>
          </cell>
          <cell r="AH80">
            <v>-1.6705882352941175E-2</v>
          </cell>
          <cell r="AI80">
            <v>5.4900000000000001E-3</v>
          </cell>
          <cell r="AJ80">
            <v>0.46017000000000002</v>
          </cell>
          <cell r="AK80">
            <v>3.3390000000000003E-2</v>
          </cell>
          <cell r="AL80">
            <v>7.4880000000000002E-2</v>
          </cell>
          <cell r="AM80">
            <v>8.2177199999999999</v>
          </cell>
          <cell r="AN80">
            <v>69.462000000000003</v>
          </cell>
          <cell r="AO80">
            <v>-0.24281999999999998</v>
          </cell>
        </row>
        <row r="81">
          <cell r="B81">
            <v>70</v>
          </cell>
          <cell r="C81" t="str">
            <v>Chosica</v>
          </cell>
          <cell r="D81" t="str">
            <v>TR.1 (2 Dev.)</v>
          </cell>
          <cell r="E81" t="str">
            <v>B-93033</v>
          </cell>
          <cell r="F81">
            <v>36273</v>
          </cell>
          <cell r="G81">
            <v>0</v>
          </cell>
          <cell r="H81">
            <v>1</v>
          </cell>
          <cell r="I81">
            <v>1</v>
          </cell>
          <cell r="J81">
            <v>2</v>
          </cell>
          <cell r="K81">
            <v>10</v>
          </cell>
          <cell r="L81">
            <v>504</v>
          </cell>
          <cell r="M81">
            <v>62</v>
          </cell>
          <cell r="N81">
            <v>3000</v>
          </cell>
          <cell r="O81">
            <v>3000</v>
          </cell>
          <cell r="P81">
            <v>76</v>
          </cell>
          <cell r="Q81" t="str">
            <v>No</v>
          </cell>
          <cell r="R81" t="str">
            <v>14535</v>
          </cell>
          <cell r="S81">
            <v>-1.0374639769452449</v>
          </cell>
          <cell r="T81">
            <v>-61.210374639769455</v>
          </cell>
          <cell r="U81">
            <v>-1.0374639769452449</v>
          </cell>
          <cell r="V81">
            <v>-1.5561959654178674</v>
          </cell>
          <cell r="W81">
            <v>-295.67723342939479</v>
          </cell>
          <cell r="X81">
            <v>-3271.6426512968301</v>
          </cell>
          <cell r="Y81">
            <v>24.899135446685879</v>
          </cell>
          <cell r="Z81">
            <v>-4.7734535307352322E-4</v>
          </cell>
          <cell r="AA81">
            <v>-0.93227665706051877</v>
          </cell>
          <cell r="AB81">
            <v>-2.881844380403458E-3</v>
          </cell>
          <cell r="AC81">
            <v>-0.17002881844380405</v>
          </cell>
          <cell r="AD81">
            <v>-2.881844380403458E-3</v>
          </cell>
          <cell r="AE81">
            <v>-4.3227665706051877E-3</v>
          </cell>
          <cell r="AF81">
            <v>-0.82132564841498557</v>
          </cell>
          <cell r="AG81">
            <v>-9.087896253602306</v>
          </cell>
          <cell r="AH81">
            <v>6.9164265129683003E-2</v>
          </cell>
          <cell r="AI81">
            <v>-4.1887608069164264E-2</v>
          </cell>
          <cell r="AJ81">
            <v>-2.471368876080692</v>
          </cell>
          <cell r="AK81">
            <v>-4.1887608069164264E-2</v>
          </cell>
          <cell r="AL81">
            <v>-6.2831412103746404E-2</v>
          </cell>
          <cell r="AM81">
            <v>-11.937968299711816</v>
          </cell>
          <cell r="AN81">
            <v>-132.0925720461095</v>
          </cell>
          <cell r="AO81">
            <v>1.0053025936599425</v>
          </cell>
        </row>
        <row r="82">
          <cell r="B82">
            <v>71</v>
          </cell>
          <cell r="C82" t="str">
            <v>Chosica</v>
          </cell>
          <cell r="D82" t="str">
            <v>TR.1 (2 Dev.)</v>
          </cell>
          <cell r="E82" t="str">
            <v>B-93033</v>
          </cell>
          <cell r="F82">
            <v>35579</v>
          </cell>
          <cell r="G82">
            <v>2</v>
          </cell>
          <cell r="H82">
            <v>119</v>
          </cell>
          <cell r="I82">
            <v>3</v>
          </cell>
          <cell r="J82">
            <v>5</v>
          </cell>
          <cell r="K82">
            <v>580</v>
          </cell>
          <cell r="L82">
            <v>6811</v>
          </cell>
          <cell r="M82">
            <v>14</v>
          </cell>
          <cell r="N82">
            <v>58994</v>
          </cell>
          <cell r="O82">
            <v>17435</v>
          </cell>
          <cell r="P82">
            <v>723</v>
          </cell>
          <cell r="Q82" t="str">
            <v>No</v>
          </cell>
          <cell r="R82" t="str">
            <v>14535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  <cell r="Z82" t="str">
            <v xml:space="preserve"> </v>
          </cell>
          <cell r="AA82" t="str">
            <v xml:space="preserve"> </v>
          </cell>
          <cell r="AB82" t="str">
            <v xml:space="preserve"> </v>
          </cell>
          <cell r="AC82" t="str">
            <v xml:space="preserve"> </v>
          </cell>
          <cell r="AD82" t="str">
            <v xml:space="preserve"> </v>
          </cell>
          <cell r="AE82" t="str">
            <v xml:space="preserve"> </v>
          </cell>
          <cell r="AF82" t="str">
            <v xml:space="preserve"> </v>
          </cell>
          <cell r="AG82" t="str">
            <v xml:space="preserve"> </v>
          </cell>
          <cell r="AH82" t="str">
            <v xml:space="preserve"> </v>
          </cell>
          <cell r="AI82" t="str">
            <v xml:space="preserve"> </v>
          </cell>
          <cell r="AJ82" t="str">
            <v xml:space="preserve"> </v>
          </cell>
          <cell r="AK82" t="str">
            <v xml:space="preserve"> </v>
          </cell>
          <cell r="AL82" t="str">
            <v xml:space="preserve"> </v>
          </cell>
          <cell r="AM82" t="str">
            <v xml:space="preserve"> </v>
          </cell>
          <cell r="AN82" t="str">
            <v xml:space="preserve"> </v>
          </cell>
          <cell r="AO82" t="str">
            <v xml:space="preserve"> </v>
          </cell>
        </row>
        <row r="83">
          <cell r="B83">
            <v>72</v>
          </cell>
          <cell r="C83" t="str">
            <v>Chosica</v>
          </cell>
          <cell r="D83" t="str">
            <v>TR.2 (2 Dev.)</v>
          </cell>
          <cell r="E83" t="str">
            <v>L-30330</v>
          </cell>
          <cell r="F83">
            <v>39037</v>
          </cell>
          <cell r="G83">
            <v>6</v>
          </cell>
          <cell r="H83">
            <v>18</v>
          </cell>
          <cell r="I83">
            <v>2</v>
          </cell>
          <cell r="J83">
            <v>5</v>
          </cell>
          <cell r="K83">
            <v>163</v>
          </cell>
          <cell r="L83">
            <v>1250</v>
          </cell>
          <cell r="M83">
            <v>10</v>
          </cell>
          <cell r="N83">
            <v>58200</v>
          </cell>
          <cell r="O83">
            <v>25900</v>
          </cell>
          <cell r="P83">
            <v>204</v>
          </cell>
          <cell r="Q83" t="str">
            <v>No</v>
          </cell>
          <cell r="R83" t="str">
            <v>7209</v>
          </cell>
          <cell r="S83">
            <v>-0.62068965517241381</v>
          </cell>
          <cell r="T83">
            <v>1.8620689655172413</v>
          </cell>
          <cell r="U83">
            <v>0</v>
          </cell>
          <cell r="V83">
            <v>0</v>
          </cell>
          <cell r="W83">
            <v>-29.793103448275861</v>
          </cell>
          <cell r="X83">
            <v>-167.58620689655172</v>
          </cell>
          <cell r="Y83">
            <v>0</v>
          </cell>
          <cell r="Z83">
            <v>-2.0140846353573546E-5</v>
          </cell>
          <cell r="AA83">
            <v>-7.9310344827586213E-2</v>
          </cell>
          <cell r="AB83">
            <v>-1.7241379310344827E-3</v>
          </cell>
          <cell r="AC83">
            <v>5.1724137931034482E-3</v>
          </cell>
          <cell r="AD83">
            <v>0</v>
          </cell>
          <cell r="AE83">
            <v>0</v>
          </cell>
          <cell r="AF83">
            <v>-8.2758620689655171E-2</v>
          </cell>
          <cell r="AG83">
            <v>-0.46551724137931033</v>
          </cell>
          <cell r="AH83">
            <v>0</v>
          </cell>
          <cell r="AI83">
            <v>-1.2429310344827586E-2</v>
          </cell>
          <cell r="AJ83">
            <v>3.7287931034482753E-2</v>
          </cell>
          <cell r="AK83">
            <v>0</v>
          </cell>
          <cell r="AL83">
            <v>0</v>
          </cell>
          <cell r="AM83">
            <v>-0.59660689655172405</v>
          </cell>
          <cell r="AN83">
            <v>-3.355913793103448</v>
          </cell>
          <cell r="AO83">
            <v>0</v>
          </cell>
        </row>
        <row r="84">
          <cell r="B84">
            <v>73</v>
          </cell>
          <cell r="C84" t="str">
            <v>Chosica</v>
          </cell>
          <cell r="D84" t="str">
            <v>TR.2 (2 Dev.)</v>
          </cell>
          <cell r="E84" t="str">
            <v>L-30330</v>
          </cell>
          <cell r="F84">
            <v>38457</v>
          </cell>
          <cell r="G84">
            <v>7</v>
          </cell>
          <cell r="H84">
            <v>15</v>
          </cell>
          <cell r="I84">
            <v>2</v>
          </cell>
          <cell r="J84">
            <v>5</v>
          </cell>
          <cell r="K84">
            <v>211</v>
          </cell>
          <cell r="L84">
            <v>1520</v>
          </cell>
          <cell r="M84">
            <v>10</v>
          </cell>
          <cell r="N84">
            <v>59100</v>
          </cell>
          <cell r="O84">
            <v>26200</v>
          </cell>
          <cell r="P84">
            <v>250</v>
          </cell>
          <cell r="Q84" t="str">
            <v>Si</v>
          </cell>
          <cell r="R84" t="str">
            <v>7209</v>
          </cell>
          <cell r="S84">
            <v>0</v>
          </cell>
          <cell r="T84">
            <v>30</v>
          </cell>
          <cell r="U84">
            <v>0</v>
          </cell>
          <cell r="V84">
            <v>0</v>
          </cell>
          <cell r="W84">
            <v>30</v>
          </cell>
          <cell r="X84">
            <v>900</v>
          </cell>
          <cell r="Y84">
            <v>0</v>
          </cell>
          <cell r="Z84">
            <v>4.2324966974900925E-5</v>
          </cell>
          <cell r="AA84">
            <v>0.16666666666666666</v>
          </cell>
          <cell r="AB84">
            <v>0</v>
          </cell>
          <cell r="AC84">
            <v>8.3333333333333329E-2</v>
          </cell>
          <cell r="AD84">
            <v>0</v>
          </cell>
          <cell r="AE84">
            <v>0</v>
          </cell>
          <cell r="AF84">
            <v>8.3333333333333329E-2</v>
          </cell>
          <cell r="AG84">
            <v>2.5</v>
          </cell>
          <cell r="AH84">
            <v>0</v>
          </cell>
          <cell r="AI84">
            <v>0</v>
          </cell>
          <cell r="AJ84">
            <v>0.60075000000000001</v>
          </cell>
          <cell r="AK84">
            <v>0</v>
          </cell>
          <cell r="AL84">
            <v>0</v>
          </cell>
          <cell r="AM84">
            <v>0.60075000000000001</v>
          </cell>
          <cell r="AN84">
            <v>18.022499999999997</v>
          </cell>
          <cell r="AO84">
            <v>0</v>
          </cell>
        </row>
        <row r="85">
          <cell r="B85">
            <v>74</v>
          </cell>
          <cell r="C85" t="str">
            <v>Chosica</v>
          </cell>
          <cell r="D85" t="str">
            <v>TR.2 (2 Dev.)</v>
          </cell>
          <cell r="E85" t="str">
            <v>L-30330</v>
          </cell>
          <cell r="F85">
            <v>38445</v>
          </cell>
          <cell r="G85">
            <v>7</v>
          </cell>
          <cell r="H85">
            <v>14</v>
          </cell>
          <cell r="I85">
            <v>2</v>
          </cell>
          <cell r="J85">
            <v>5</v>
          </cell>
          <cell r="K85">
            <v>210</v>
          </cell>
          <cell r="L85">
            <v>1490</v>
          </cell>
          <cell r="M85">
            <v>10</v>
          </cell>
          <cell r="N85">
            <v>59200</v>
          </cell>
          <cell r="O85">
            <v>25500</v>
          </cell>
          <cell r="P85">
            <v>248</v>
          </cell>
          <cell r="Q85" t="str">
            <v>Si</v>
          </cell>
          <cell r="R85" t="str">
            <v>7209</v>
          </cell>
          <cell r="S85">
            <v>-1.1320754716981132</v>
          </cell>
          <cell r="T85">
            <v>2.2641509433962264</v>
          </cell>
          <cell r="U85">
            <v>0</v>
          </cell>
          <cell r="V85">
            <v>0</v>
          </cell>
          <cell r="W85">
            <v>38.490566037735846</v>
          </cell>
          <cell r="X85">
            <v>407.54716981132077</v>
          </cell>
          <cell r="Y85">
            <v>0</v>
          </cell>
          <cell r="Z85">
            <v>2.7950449889085514E-5</v>
          </cell>
          <cell r="AA85">
            <v>0.11006289308176101</v>
          </cell>
          <cell r="AB85">
            <v>-3.1446540880503146E-3</v>
          </cell>
          <cell r="AC85">
            <v>6.2893081761006293E-3</v>
          </cell>
          <cell r="AD85">
            <v>0</v>
          </cell>
          <cell r="AE85">
            <v>0</v>
          </cell>
          <cell r="AF85">
            <v>0.1069182389937107</v>
          </cell>
          <cell r="AG85">
            <v>1.1320754716981132</v>
          </cell>
          <cell r="AH85">
            <v>0</v>
          </cell>
          <cell r="AI85">
            <v>-2.2669811320754716E-2</v>
          </cell>
          <cell r="AJ85">
            <v>4.5339622641509432E-2</v>
          </cell>
          <cell r="AK85">
            <v>0</v>
          </cell>
          <cell r="AL85">
            <v>0</v>
          </cell>
          <cell r="AM85">
            <v>0.77077358490566039</v>
          </cell>
          <cell r="AN85">
            <v>8.1611320754716967</v>
          </cell>
          <cell r="AO85">
            <v>0</v>
          </cell>
        </row>
        <row r="86">
          <cell r="B86">
            <v>75</v>
          </cell>
          <cell r="C86" t="str">
            <v>Chosica</v>
          </cell>
          <cell r="D86" t="str">
            <v>TR.2 (2 Dev.)</v>
          </cell>
          <cell r="E86" t="str">
            <v>L-30330</v>
          </cell>
          <cell r="F86">
            <v>38127</v>
          </cell>
          <cell r="G86">
            <v>8</v>
          </cell>
          <cell r="H86">
            <v>12</v>
          </cell>
          <cell r="I86">
            <v>2</v>
          </cell>
          <cell r="J86">
            <v>5</v>
          </cell>
          <cell r="K86">
            <v>176</v>
          </cell>
          <cell r="L86">
            <v>1130</v>
          </cell>
          <cell r="M86">
            <v>10</v>
          </cell>
          <cell r="N86">
            <v>58000</v>
          </cell>
          <cell r="O86">
            <v>26500</v>
          </cell>
          <cell r="P86">
            <v>213</v>
          </cell>
          <cell r="Q86" t="str">
            <v>Si</v>
          </cell>
          <cell r="R86" t="str">
            <v>7209</v>
          </cell>
          <cell r="S86">
            <v>-23.61538461538462</v>
          </cell>
          <cell r="T86">
            <v>-8.0769230769230766</v>
          </cell>
          <cell r="U86">
            <v>0.43076923076923079</v>
          </cell>
          <cell r="V86">
            <v>2.8615384615384611</v>
          </cell>
          <cell r="W86">
            <v>-22.569230769230749</v>
          </cell>
          <cell r="X86">
            <v>-89.230769230769226</v>
          </cell>
          <cell r="Y86">
            <v>-9.4461538461538463</v>
          </cell>
          <cell r="Z86">
            <v>-4.2617985977034856E-5</v>
          </cell>
          <cell r="AA86">
            <v>-0.1678205128205128</v>
          </cell>
          <cell r="AB86">
            <v>-6.5598290598290601E-2</v>
          </cell>
          <cell r="AC86">
            <v>-2.2435897435897436E-2</v>
          </cell>
          <cell r="AD86">
            <v>1.1965811965811968E-3</v>
          </cell>
          <cell r="AE86">
            <v>7.9487179487179489E-3</v>
          </cell>
          <cell r="AF86">
            <v>-6.2692307692307644E-2</v>
          </cell>
          <cell r="AG86">
            <v>-0.24786324786324787</v>
          </cell>
          <cell r="AH86">
            <v>-2.6239316239316243E-2</v>
          </cell>
          <cell r="AI86">
            <v>-0.47289807692307695</v>
          </cell>
          <cell r="AJ86">
            <v>-0.16174038461538459</v>
          </cell>
          <cell r="AK86">
            <v>8.6261538461538459E-3</v>
          </cell>
          <cell r="AL86">
            <v>5.7302307692307687E-2</v>
          </cell>
          <cell r="AM86">
            <v>-0.45194884615384578</v>
          </cell>
          <cell r="AN86">
            <v>-1.7868461538461538</v>
          </cell>
          <cell r="AO86">
            <v>-0.18915923076923077</v>
          </cell>
        </row>
        <row r="87">
          <cell r="B87">
            <v>76</v>
          </cell>
          <cell r="C87" t="str">
            <v>Chosica</v>
          </cell>
          <cell r="D87" t="str">
            <v>TR.2 (2 Dev.)</v>
          </cell>
          <cell r="E87" t="str">
            <v>L-30330</v>
          </cell>
          <cell r="F87">
            <v>37893</v>
          </cell>
          <cell r="G87">
            <v>23.35</v>
          </cell>
          <cell r="H87">
            <v>17.25</v>
          </cell>
          <cell r="I87">
            <v>1.72</v>
          </cell>
          <cell r="J87">
            <v>3.14</v>
          </cell>
          <cell r="K87">
            <v>190.67</v>
          </cell>
          <cell r="L87">
            <v>1188</v>
          </cell>
          <cell r="M87">
            <v>16.14</v>
          </cell>
          <cell r="N87">
            <v>76988</v>
          </cell>
          <cell r="O87">
            <v>8836</v>
          </cell>
          <cell r="P87">
            <v>252.26999999999998</v>
          </cell>
          <cell r="Q87" t="str">
            <v>Si</v>
          </cell>
          <cell r="R87" t="str">
            <v>7209</v>
          </cell>
          <cell r="S87">
            <v>-4.5323741007194247</v>
          </cell>
          <cell r="T87">
            <v>-6.5525179856115141</v>
          </cell>
          <cell r="U87">
            <v>2.7453237410071942</v>
          </cell>
          <cell r="V87">
            <v>-0.25899280575539591</v>
          </cell>
          <cell r="W87">
            <v>-214.29064748201446</v>
          </cell>
          <cell r="X87">
            <v>-1473.6690647482014</v>
          </cell>
          <cell r="Y87">
            <v>-6.5266187050359701</v>
          </cell>
          <cell r="Z87">
            <v>-1.6183362192676517E-4</v>
          </cell>
          <cell r="AA87">
            <v>-0.6372661870503602</v>
          </cell>
          <cell r="AB87">
            <v>-1.2589928057553957E-2</v>
          </cell>
          <cell r="AC87">
            <v>-1.8201438848920871E-2</v>
          </cell>
          <cell r="AD87">
            <v>7.6258992805755396E-3</v>
          </cell>
          <cell r="AE87">
            <v>-7.1942446043165534E-4</v>
          </cell>
          <cell r="AF87">
            <v>-0.5952517985611514</v>
          </cell>
          <cell r="AG87">
            <v>-4.0935251798561154</v>
          </cell>
          <cell r="AH87">
            <v>-1.8129496402877695E-2</v>
          </cell>
          <cell r="AI87">
            <v>-9.0760791366906457E-2</v>
          </cell>
          <cell r="AJ87">
            <v>-0.13121417266187055</v>
          </cell>
          <cell r="AK87">
            <v>5.4975107913669066E-2</v>
          </cell>
          <cell r="AL87">
            <v>-5.1863309352518034E-3</v>
          </cell>
          <cell r="AM87">
            <v>-4.2911702158273402</v>
          </cell>
          <cell r="AN87">
            <v>-29.510223021582728</v>
          </cell>
          <cell r="AO87">
            <v>-0.13069553956834529</v>
          </cell>
        </row>
        <row r="88">
          <cell r="B88">
            <v>77</v>
          </cell>
          <cell r="C88" t="str">
            <v>Chosica</v>
          </cell>
          <cell r="D88" t="str">
            <v>TR.2 (2 Dev.)</v>
          </cell>
          <cell r="E88" t="str">
            <v>L-30330</v>
          </cell>
          <cell r="F88">
            <v>37754</v>
          </cell>
          <cell r="G88">
            <v>25.1</v>
          </cell>
          <cell r="H88">
            <v>19.78</v>
          </cell>
          <cell r="I88">
            <v>0.66</v>
          </cell>
          <cell r="J88">
            <v>3.24</v>
          </cell>
          <cell r="K88">
            <v>273.41000000000003</v>
          </cell>
          <cell r="L88">
            <v>1757</v>
          </cell>
          <cell r="M88">
            <v>18.66</v>
          </cell>
          <cell r="N88">
            <v>80564</v>
          </cell>
          <cell r="O88">
            <v>5413</v>
          </cell>
          <cell r="P88">
            <v>340.85000000000008</v>
          </cell>
          <cell r="Q88" t="str">
            <v>Si</v>
          </cell>
          <cell r="R88" t="str">
            <v>7209</v>
          </cell>
          <cell r="S88">
            <v>-7.0641509433962213</v>
          </cell>
          <cell r="T88">
            <v>-0.52075471698113307</v>
          </cell>
          <cell r="U88">
            <v>1.381132075471698</v>
          </cell>
          <cell r="V88">
            <v>2.6264150943396229</v>
          </cell>
          <cell r="W88">
            <v>105.55471698113215</v>
          </cell>
          <cell r="X88">
            <v>165.28301886792454</v>
          </cell>
          <cell r="Y88">
            <v>2.6943396226415119</v>
          </cell>
          <cell r="Z88">
            <v>7.3837102764138634E-5</v>
          </cell>
          <cell r="AA88">
            <v>0.2907547169811327</v>
          </cell>
          <cell r="AB88">
            <v>-1.9622641509433946E-2</v>
          </cell>
          <cell r="AC88">
            <v>-1.4465408805031472E-3</v>
          </cell>
          <cell r="AD88">
            <v>3.8364779874213834E-3</v>
          </cell>
          <cell r="AE88">
            <v>7.2955974842767307E-3</v>
          </cell>
          <cell r="AF88">
            <v>0.29320754716981151</v>
          </cell>
          <cell r="AG88">
            <v>0.45911949685534592</v>
          </cell>
          <cell r="AH88">
            <v>7.4842767295597561E-3</v>
          </cell>
          <cell r="AI88">
            <v>-0.1414596226415093</v>
          </cell>
          <cell r="AJ88">
            <v>-1.0428113207547189E-2</v>
          </cell>
          <cell r="AK88">
            <v>2.7657169811320752E-2</v>
          </cell>
          <cell r="AL88">
            <v>5.2593962264150952E-2</v>
          </cell>
          <cell r="AM88">
            <v>2.1137332075471713</v>
          </cell>
          <cell r="AN88">
            <v>3.3097924528301883</v>
          </cell>
          <cell r="AO88">
            <v>5.3954150943396277E-2</v>
          </cell>
        </row>
        <row r="89">
          <cell r="B89">
            <v>78</v>
          </cell>
          <cell r="C89" t="str">
            <v>Chosica</v>
          </cell>
          <cell r="D89" t="str">
            <v>TR.2 (2 Dev.)</v>
          </cell>
          <cell r="E89" t="str">
            <v>L-30330</v>
          </cell>
          <cell r="F89">
            <v>37595</v>
          </cell>
          <cell r="G89">
            <v>28.22</v>
          </cell>
          <cell r="H89">
            <v>20.010000000000002</v>
          </cell>
          <cell r="I89">
            <v>0.05</v>
          </cell>
          <cell r="J89">
            <v>2.08</v>
          </cell>
          <cell r="K89">
            <v>226.79</v>
          </cell>
          <cell r="L89">
            <v>1684</v>
          </cell>
          <cell r="M89">
            <v>17.47</v>
          </cell>
          <cell r="N89">
            <v>68744</v>
          </cell>
          <cell r="O89">
            <v>23696</v>
          </cell>
          <cell r="P89">
            <v>294.62</v>
          </cell>
          <cell r="Q89" t="str">
            <v>Si</v>
          </cell>
          <cell r="R89" t="str">
            <v>7209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  <cell r="Z89" t="str">
            <v xml:space="preserve"> </v>
          </cell>
          <cell r="AA89" t="str">
            <v xml:space="preserve"> </v>
          </cell>
          <cell r="AB89" t="str">
            <v xml:space="preserve"> </v>
          </cell>
          <cell r="AC89" t="str">
            <v xml:space="preserve"> </v>
          </cell>
          <cell r="AD89" t="str">
            <v xml:space="preserve"> </v>
          </cell>
          <cell r="AE89" t="str">
            <v xml:space="preserve"> </v>
          </cell>
          <cell r="AF89" t="str">
            <v xml:space="preserve"> </v>
          </cell>
          <cell r="AG89" t="str">
            <v xml:space="preserve"> </v>
          </cell>
          <cell r="AH89" t="str">
            <v xml:space="preserve"> </v>
          </cell>
          <cell r="AI89" t="str">
            <v xml:space="preserve"> </v>
          </cell>
          <cell r="AJ89" t="str">
            <v xml:space="preserve"> </v>
          </cell>
          <cell r="AK89" t="str">
            <v xml:space="preserve"> </v>
          </cell>
          <cell r="AL89" t="str">
            <v xml:space="preserve"> </v>
          </cell>
          <cell r="AM89" t="str">
            <v xml:space="preserve"> </v>
          </cell>
          <cell r="AN89" t="str">
            <v xml:space="preserve"> </v>
          </cell>
          <cell r="AO89" t="str">
            <v xml:space="preserve"> </v>
          </cell>
        </row>
        <row r="90">
          <cell r="B90">
            <v>79</v>
          </cell>
          <cell r="C90" t="str">
            <v>Galvez</v>
          </cell>
          <cell r="D90" t="str">
            <v>TR.1 (3 Dev.)</v>
          </cell>
          <cell r="E90" t="str">
            <v>750005-01</v>
          </cell>
          <cell r="F90">
            <v>39169</v>
          </cell>
          <cell r="G90">
            <v>2</v>
          </cell>
          <cell r="H90">
            <v>4</v>
          </cell>
          <cell r="I90">
            <v>28</v>
          </cell>
          <cell r="J90">
            <v>20</v>
          </cell>
          <cell r="K90">
            <v>80</v>
          </cell>
          <cell r="L90">
            <v>1390</v>
          </cell>
          <cell r="M90">
            <v>15</v>
          </cell>
          <cell r="N90">
            <v>23700</v>
          </cell>
          <cell r="O90">
            <v>1780</v>
          </cell>
          <cell r="P90">
            <v>149</v>
          </cell>
          <cell r="Q90" t="str">
            <v>No</v>
          </cell>
          <cell r="R90" t="str">
            <v>14302</v>
          </cell>
          <cell r="S90">
            <v>0</v>
          </cell>
          <cell r="T90">
            <v>0</v>
          </cell>
          <cell r="U90">
            <v>23.801652892561982</v>
          </cell>
          <cell r="V90">
            <v>14.87603305785124</v>
          </cell>
          <cell r="W90">
            <v>38.67768595041322</v>
          </cell>
          <cell r="X90">
            <v>1588.7603305785124</v>
          </cell>
          <cell r="Y90">
            <v>14.87603305785124</v>
          </cell>
          <cell r="Z90">
            <v>1.2907613422564784E-4</v>
          </cell>
          <cell r="AA90">
            <v>0.256198347107438</v>
          </cell>
          <cell r="AB90">
            <v>0</v>
          </cell>
          <cell r="AC90">
            <v>0</v>
          </cell>
          <cell r="AD90">
            <v>6.6115702479338845E-2</v>
          </cell>
          <cell r="AE90">
            <v>4.1322314049586778E-2</v>
          </cell>
          <cell r="AF90">
            <v>0.10743801652892562</v>
          </cell>
          <cell r="AG90">
            <v>4.4132231404958677</v>
          </cell>
          <cell r="AH90">
            <v>4.1322314049586778E-2</v>
          </cell>
          <cell r="AI90">
            <v>0</v>
          </cell>
          <cell r="AJ90">
            <v>0</v>
          </cell>
          <cell r="AK90">
            <v>0.9455867768595041</v>
          </cell>
          <cell r="AL90">
            <v>0.59099173553718998</v>
          </cell>
          <cell r="AM90">
            <v>1.5365785123966942</v>
          </cell>
          <cell r="AN90">
            <v>63.117917355371901</v>
          </cell>
          <cell r="AO90">
            <v>0.59099173553718998</v>
          </cell>
        </row>
        <row r="91">
          <cell r="B91">
            <v>80</v>
          </cell>
          <cell r="C91" t="str">
            <v>Galvez</v>
          </cell>
          <cell r="D91" t="str">
            <v>TR.1 (3 Dev.)</v>
          </cell>
          <cell r="E91" t="str">
            <v>750005-01</v>
          </cell>
          <cell r="F91">
            <v>39048</v>
          </cell>
          <cell r="G91">
            <v>2</v>
          </cell>
          <cell r="H91">
            <v>4</v>
          </cell>
          <cell r="I91">
            <v>20</v>
          </cell>
          <cell r="J91">
            <v>15</v>
          </cell>
          <cell r="K91">
            <v>67</v>
          </cell>
          <cell r="L91">
            <v>856</v>
          </cell>
          <cell r="M91">
            <v>10</v>
          </cell>
          <cell r="N91">
            <v>20700</v>
          </cell>
          <cell r="O91">
            <v>987</v>
          </cell>
          <cell r="P91">
            <v>118</v>
          </cell>
          <cell r="Q91" t="str">
            <v>No</v>
          </cell>
          <cell r="R91" t="str">
            <v>14302</v>
          </cell>
          <cell r="S91">
            <v>0</v>
          </cell>
          <cell r="T91">
            <v>13.333333333333334</v>
          </cell>
          <cell r="U91">
            <v>86.666666666666671</v>
          </cell>
          <cell r="V91">
            <v>66.666666666666671</v>
          </cell>
          <cell r="W91">
            <v>220</v>
          </cell>
          <cell r="X91">
            <v>3293.3333333333335</v>
          </cell>
          <cell r="Y91">
            <v>0</v>
          </cell>
          <cell r="Z91">
            <v>5.4113280167001005E-4</v>
          </cell>
          <cell r="AA91">
            <v>1.0740740740740742</v>
          </cell>
          <cell r="AB91">
            <v>0</v>
          </cell>
          <cell r="AC91">
            <v>3.7037037037037035E-2</v>
          </cell>
          <cell r="AD91">
            <v>0.24074074074074073</v>
          </cell>
          <cell r="AE91">
            <v>0.18518518518518517</v>
          </cell>
          <cell r="AF91">
            <v>0.61111111111111116</v>
          </cell>
          <cell r="AG91">
            <v>9.1481481481481488</v>
          </cell>
          <cell r="AH91">
            <v>0</v>
          </cell>
          <cell r="AI91">
            <v>0</v>
          </cell>
          <cell r="AJ91">
            <v>0.52970370370370368</v>
          </cell>
          <cell r="AK91">
            <v>3.4430740740740737</v>
          </cell>
          <cell r="AL91">
            <v>2.6485185185185181</v>
          </cell>
          <cell r="AM91">
            <v>8.7401111111111121</v>
          </cell>
          <cell r="AN91">
            <v>130.83681481481483</v>
          </cell>
          <cell r="AO91">
            <v>0</v>
          </cell>
        </row>
        <row r="92">
          <cell r="B92">
            <v>81</v>
          </cell>
          <cell r="C92" t="str">
            <v>Galvez</v>
          </cell>
          <cell r="D92" t="str">
            <v>TR.1 (3 Dev.)</v>
          </cell>
          <cell r="E92" t="str">
            <v>750005-01</v>
          </cell>
          <cell r="F92">
            <v>38994</v>
          </cell>
          <cell r="G92">
            <v>2</v>
          </cell>
          <cell r="H92">
            <v>2</v>
          </cell>
          <cell r="I92">
            <v>7</v>
          </cell>
          <cell r="J92">
            <v>5</v>
          </cell>
          <cell r="K92">
            <v>34</v>
          </cell>
          <cell r="L92">
            <v>362</v>
          </cell>
          <cell r="M92">
            <v>10</v>
          </cell>
          <cell r="N92">
            <v>12000</v>
          </cell>
          <cell r="O92">
            <v>2290</v>
          </cell>
          <cell r="P92">
            <v>60</v>
          </cell>
          <cell r="Q92" t="str">
            <v>No</v>
          </cell>
          <cell r="R92" t="str">
            <v>14302</v>
          </cell>
          <cell r="S92">
            <v>0</v>
          </cell>
          <cell r="T92">
            <v>-198</v>
          </cell>
          <cell r="U92">
            <v>-1206</v>
          </cell>
          <cell r="V92">
            <v>-990</v>
          </cell>
          <cell r="W92">
            <v>-4518</v>
          </cell>
          <cell r="X92">
            <v>-28764</v>
          </cell>
          <cell r="Y92">
            <v>-90</v>
          </cell>
          <cell r="Z92">
            <v>-9.7991686481726098E-3</v>
          </cell>
          <cell r="AA92">
            <v>-19.45</v>
          </cell>
          <cell r="AB92">
            <v>0</v>
          </cell>
          <cell r="AC92">
            <v>-0.55000000000000004</v>
          </cell>
          <cell r="AD92">
            <v>-3.35</v>
          </cell>
          <cell r="AE92">
            <v>-2.75</v>
          </cell>
          <cell r="AF92">
            <v>-12.55</v>
          </cell>
          <cell r="AG92">
            <v>-79.900000000000006</v>
          </cell>
          <cell r="AH92">
            <v>-0.25</v>
          </cell>
          <cell r="AI92">
            <v>0</v>
          </cell>
          <cell r="AJ92">
            <v>-7.8661000000000003</v>
          </cell>
          <cell r="AK92">
            <v>-47.911699999999996</v>
          </cell>
          <cell r="AL92">
            <v>-39.330500000000001</v>
          </cell>
          <cell r="AM92">
            <v>-179.49009999999998</v>
          </cell>
          <cell r="AN92">
            <v>-1142.7297999999998</v>
          </cell>
          <cell r="AO92">
            <v>-3.5754999999999995</v>
          </cell>
        </row>
        <row r="93">
          <cell r="B93">
            <v>82</v>
          </cell>
          <cell r="C93" t="str">
            <v>Galvez</v>
          </cell>
          <cell r="D93" t="str">
            <v>TR.1 (3 Dev.)</v>
          </cell>
          <cell r="E93" t="str">
            <v>750005-01</v>
          </cell>
          <cell r="F93">
            <v>38974</v>
          </cell>
          <cell r="G93">
            <v>2</v>
          </cell>
          <cell r="H93">
            <v>13</v>
          </cell>
          <cell r="I93">
            <v>74</v>
          </cell>
          <cell r="J93">
            <v>60</v>
          </cell>
          <cell r="K93">
            <v>285</v>
          </cell>
          <cell r="L93">
            <v>1960</v>
          </cell>
          <cell r="M93">
            <v>15</v>
          </cell>
          <cell r="N93">
            <v>81400</v>
          </cell>
          <cell r="O93">
            <v>2650</v>
          </cell>
          <cell r="P93">
            <v>449</v>
          </cell>
          <cell r="Q93" t="str">
            <v>No</v>
          </cell>
          <cell r="R93" t="str">
            <v>14302</v>
          </cell>
          <cell r="S93">
            <v>0</v>
          </cell>
          <cell r="T93">
            <v>3.4394904458598727</v>
          </cell>
          <cell r="U93">
            <v>75.668789808917197</v>
          </cell>
          <cell r="V93">
            <v>57.324840764331213</v>
          </cell>
          <cell r="W93">
            <v>99.745222929936304</v>
          </cell>
          <cell r="X93">
            <v>1543.1847133757963</v>
          </cell>
          <cell r="Y93">
            <v>-11.464968152866241</v>
          </cell>
          <cell r="Z93">
            <v>3.1448218607925464E-4</v>
          </cell>
          <cell r="AA93">
            <v>0.62420382165605093</v>
          </cell>
          <cell r="AB93">
            <v>0</v>
          </cell>
          <cell r="AC93">
            <v>9.5541401273885346E-3</v>
          </cell>
          <cell r="AD93">
            <v>0.21019108280254778</v>
          </cell>
          <cell r="AE93">
            <v>0.15923566878980891</v>
          </cell>
          <cell r="AF93">
            <v>0.27707006369426751</v>
          </cell>
          <cell r="AG93">
            <v>4.2866242038216562</v>
          </cell>
          <cell r="AH93">
            <v>-3.1847133757961783E-2</v>
          </cell>
          <cell r="AI93">
            <v>0</v>
          </cell>
          <cell r="AJ93">
            <v>0.13664331210191083</v>
          </cell>
          <cell r="AK93">
            <v>3.0061528662420383</v>
          </cell>
          <cell r="AL93">
            <v>2.277388535031847</v>
          </cell>
          <cell r="AM93">
            <v>3.9626560509554136</v>
          </cell>
          <cell r="AN93">
            <v>61.307299363057318</v>
          </cell>
          <cell r="AO93">
            <v>-0.45547770700636936</v>
          </cell>
        </row>
        <row r="94">
          <cell r="B94">
            <v>83</v>
          </cell>
          <cell r="C94" t="str">
            <v>Galvez</v>
          </cell>
          <cell r="D94" t="str">
            <v>TR.1 (3 Dev.)</v>
          </cell>
          <cell r="E94" t="str">
            <v>750005-01</v>
          </cell>
          <cell r="F94">
            <v>38660</v>
          </cell>
          <cell r="G94">
            <v>2</v>
          </cell>
          <cell r="H94">
            <v>10</v>
          </cell>
          <cell r="I94">
            <v>8</v>
          </cell>
          <cell r="J94">
            <v>10</v>
          </cell>
          <cell r="K94">
            <v>198</v>
          </cell>
          <cell r="L94">
            <v>614</v>
          </cell>
          <cell r="M94">
            <v>25</v>
          </cell>
          <cell r="N94">
            <v>59600</v>
          </cell>
          <cell r="O94">
            <v>3120</v>
          </cell>
          <cell r="P94">
            <v>253</v>
          </cell>
          <cell r="Q94" t="str">
            <v>No</v>
          </cell>
          <cell r="R94" t="str">
            <v>14302</v>
          </cell>
          <cell r="S94">
            <v>0</v>
          </cell>
          <cell r="T94">
            <v>72</v>
          </cell>
          <cell r="U94">
            <v>120</v>
          </cell>
          <cell r="V94">
            <v>120</v>
          </cell>
          <cell r="W94">
            <v>1320</v>
          </cell>
          <cell r="X94">
            <v>1200</v>
          </cell>
          <cell r="Y94">
            <v>360</v>
          </cell>
          <cell r="Z94">
            <v>2.7877669161896377E-3</v>
          </cell>
          <cell r="AA94">
            <v>5.5333333333333332</v>
          </cell>
          <cell r="AB94">
            <v>0</v>
          </cell>
          <cell r="AC94">
            <v>0.2</v>
          </cell>
          <cell r="AD94">
            <v>0.33333333333333331</v>
          </cell>
          <cell r="AE94">
            <v>0.33333333333333331</v>
          </cell>
          <cell r="AF94">
            <v>3.6666666666666665</v>
          </cell>
          <cell r="AG94">
            <v>3.3333333333333335</v>
          </cell>
          <cell r="AH94">
            <v>1</v>
          </cell>
          <cell r="AI94">
            <v>0</v>
          </cell>
          <cell r="AJ94">
            <v>2.8603999999999998</v>
          </cell>
          <cell r="AK94">
            <v>4.7673333333333323</v>
          </cell>
          <cell r="AL94">
            <v>4.7673333333333323</v>
          </cell>
          <cell r="AM94">
            <v>52.440666666666665</v>
          </cell>
          <cell r="AN94">
            <v>47.673333333333332</v>
          </cell>
          <cell r="AO94">
            <v>14.302</v>
          </cell>
        </row>
        <row r="95">
          <cell r="B95">
            <v>84</v>
          </cell>
          <cell r="C95" t="str">
            <v>Galvez</v>
          </cell>
          <cell r="D95" t="str">
            <v>TR.1 (3 Dev.)</v>
          </cell>
          <cell r="E95" t="str">
            <v>750005-01</v>
          </cell>
          <cell r="F95">
            <v>38645</v>
          </cell>
          <cell r="G95">
            <v>2</v>
          </cell>
          <cell r="H95">
            <v>7</v>
          </cell>
          <cell r="I95">
            <v>3</v>
          </cell>
          <cell r="J95">
            <v>5</v>
          </cell>
          <cell r="K95">
            <v>143</v>
          </cell>
          <cell r="L95">
            <v>564</v>
          </cell>
          <cell r="M95">
            <v>10</v>
          </cell>
          <cell r="N95">
            <v>59300</v>
          </cell>
          <cell r="O95">
            <v>8620</v>
          </cell>
          <cell r="P95">
            <v>170</v>
          </cell>
          <cell r="Q95" t="str">
            <v>No</v>
          </cell>
          <cell r="R95" t="str">
            <v>14302</v>
          </cell>
          <cell r="S95">
            <v>0</v>
          </cell>
          <cell r="T95">
            <v>180</v>
          </cell>
          <cell r="U95">
            <v>36</v>
          </cell>
          <cell r="V95">
            <v>0</v>
          </cell>
          <cell r="W95">
            <v>3888</v>
          </cell>
          <cell r="X95">
            <v>15768</v>
          </cell>
          <cell r="Y95">
            <v>0</v>
          </cell>
          <cell r="Z95">
            <v>5.743471598414796E-3</v>
          </cell>
          <cell r="AA95">
            <v>11.4</v>
          </cell>
          <cell r="AB95">
            <v>0</v>
          </cell>
          <cell r="AC95">
            <v>0.5</v>
          </cell>
          <cell r="AD95">
            <v>0.1</v>
          </cell>
          <cell r="AE95">
            <v>0</v>
          </cell>
          <cell r="AF95">
            <v>10.8</v>
          </cell>
          <cell r="AG95">
            <v>43.8</v>
          </cell>
          <cell r="AH95">
            <v>0</v>
          </cell>
          <cell r="AI95">
            <v>0</v>
          </cell>
          <cell r="AJ95">
            <v>7.1509999999999989</v>
          </cell>
          <cell r="AK95">
            <v>1.4301999999999999</v>
          </cell>
          <cell r="AL95">
            <v>0</v>
          </cell>
          <cell r="AM95">
            <v>154.4616</v>
          </cell>
          <cell r="AN95">
            <v>626.42759999999998</v>
          </cell>
          <cell r="AO95">
            <v>0</v>
          </cell>
        </row>
        <row r="96">
          <cell r="B96">
            <v>85</v>
          </cell>
          <cell r="C96" t="str">
            <v>Galvez</v>
          </cell>
          <cell r="D96" t="str">
            <v>TR.1 (3 Dev.)</v>
          </cell>
          <cell r="E96" t="str">
            <v>750005-01</v>
          </cell>
          <cell r="F96">
            <v>38635</v>
          </cell>
          <cell r="G96">
            <v>2</v>
          </cell>
          <cell r="H96">
            <v>2</v>
          </cell>
          <cell r="I96">
            <v>2</v>
          </cell>
          <cell r="J96">
            <v>5</v>
          </cell>
          <cell r="K96">
            <v>35</v>
          </cell>
          <cell r="L96">
            <v>126</v>
          </cell>
          <cell r="M96">
            <v>10</v>
          </cell>
          <cell r="N96">
            <v>50300</v>
          </cell>
          <cell r="O96">
            <v>14800</v>
          </cell>
          <cell r="P96">
            <v>56</v>
          </cell>
          <cell r="Q96" t="str">
            <v>No</v>
          </cell>
          <cell r="R96" t="str">
            <v>14302</v>
          </cell>
          <cell r="S96">
            <v>8.8888888888888893</v>
          </cell>
          <cell r="T96">
            <v>8.8888888888888893</v>
          </cell>
          <cell r="U96">
            <v>8.8888888888888893</v>
          </cell>
          <cell r="V96">
            <v>22.222222222222221</v>
          </cell>
          <cell r="W96">
            <v>155.55555555555554</v>
          </cell>
          <cell r="X96">
            <v>493.33333333333331</v>
          </cell>
          <cell r="Y96">
            <v>22.222222222222221</v>
          </cell>
          <cell r="Z96">
            <v>3.1721578028931621E-4</v>
          </cell>
          <cell r="AA96">
            <v>0.62962962962962965</v>
          </cell>
          <cell r="AB96">
            <v>2.4691358024691357E-2</v>
          </cell>
          <cell r="AC96">
            <v>2.4691358024691357E-2</v>
          </cell>
          <cell r="AD96">
            <v>2.4691358024691357E-2</v>
          </cell>
          <cell r="AE96">
            <v>6.1728395061728392E-2</v>
          </cell>
          <cell r="AF96">
            <v>0.43209876543209874</v>
          </cell>
          <cell r="AG96">
            <v>1.3703703703703705</v>
          </cell>
          <cell r="AH96">
            <v>6.1728395061728392E-2</v>
          </cell>
          <cell r="AI96">
            <v>0.35313580246913578</v>
          </cell>
          <cell r="AJ96">
            <v>0.35313580246913578</v>
          </cell>
          <cell r="AK96">
            <v>0.35313580246913578</v>
          </cell>
          <cell r="AL96">
            <v>0.88283950617283935</v>
          </cell>
          <cell r="AM96">
            <v>6.1798765432098763</v>
          </cell>
          <cell r="AN96">
            <v>19.599037037037036</v>
          </cell>
          <cell r="AO96">
            <v>0.88283950617283935</v>
          </cell>
        </row>
        <row r="97">
          <cell r="B97">
            <v>86</v>
          </cell>
          <cell r="C97" t="str">
            <v>Galvez</v>
          </cell>
          <cell r="D97" t="str">
            <v>TR.1 (3 Dev.)</v>
          </cell>
          <cell r="E97" t="str">
            <v>750005-01</v>
          </cell>
          <cell r="F97">
            <v>38554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15</v>
          </cell>
          <cell r="M97">
            <v>5</v>
          </cell>
          <cell r="N97">
            <v>4511</v>
          </cell>
          <cell r="O97">
            <v>1035</v>
          </cell>
          <cell r="P97">
            <v>5</v>
          </cell>
          <cell r="Q97" t="str">
            <v>No</v>
          </cell>
          <cell r="R97" t="str">
            <v>14302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1800</v>
          </cell>
          <cell r="Y97">
            <v>600</v>
          </cell>
          <cell r="Z97">
            <v>8.3968883017760169E-4</v>
          </cell>
          <cell r="AA97">
            <v>1.6666666666666667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5</v>
          </cell>
          <cell r="AH97">
            <v>1.6666666666666667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71.510000000000005</v>
          </cell>
          <cell r="AO97">
            <v>23.836666666666662</v>
          </cell>
        </row>
        <row r="98">
          <cell r="B98">
            <v>87</v>
          </cell>
          <cell r="C98" t="str">
            <v>Galvez</v>
          </cell>
          <cell r="D98" t="str">
            <v>TR.1 (3 Dev.)</v>
          </cell>
          <cell r="E98" t="str">
            <v>750005-01</v>
          </cell>
          <cell r="F98">
            <v>38551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4251</v>
          </cell>
          <cell r="O98">
            <v>1025</v>
          </cell>
          <cell r="P98">
            <v>0</v>
          </cell>
          <cell r="Q98" t="str">
            <v>No</v>
          </cell>
          <cell r="R98" t="str">
            <v>14302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</row>
        <row r="99">
          <cell r="B99">
            <v>88</v>
          </cell>
          <cell r="C99" t="str">
            <v>Galvez</v>
          </cell>
          <cell r="D99" t="str">
            <v>TR.1 (3 Dev.)</v>
          </cell>
          <cell r="E99" t="str">
            <v>750005-01</v>
          </cell>
          <cell r="F99">
            <v>38548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3246</v>
          </cell>
          <cell r="O99">
            <v>974</v>
          </cell>
          <cell r="P99">
            <v>0</v>
          </cell>
          <cell r="Q99" t="str">
            <v>No</v>
          </cell>
          <cell r="R99" t="str">
            <v>14302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 t="str">
            <v xml:space="preserve"> </v>
          </cell>
          <cell r="Z99" t="str">
            <v xml:space="preserve"> </v>
          </cell>
          <cell r="AA99" t="str">
            <v xml:space="preserve"> </v>
          </cell>
          <cell r="AB99" t="str">
            <v xml:space="preserve"> </v>
          </cell>
          <cell r="AC99" t="str">
            <v xml:space="preserve"> </v>
          </cell>
          <cell r="AD99" t="str">
            <v xml:space="preserve"> </v>
          </cell>
          <cell r="AE99" t="str">
            <v xml:space="preserve"> </v>
          </cell>
          <cell r="AF99" t="str">
            <v xml:space="preserve"> </v>
          </cell>
          <cell r="AG99" t="str">
            <v xml:space="preserve"> </v>
          </cell>
          <cell r="AH99" t="str">
            <v xml:space="preserve"> </v>
          </cell>
          <cell r="AI99" t="str">
            <v xml:space="preserve"> </v>
          </cell>
          <cell r="AJ99" t="str">
            <v xml:space="preserve"> </v>
          </cell>
          <cell r="AK99" t="str">
            <v xml:space="preserve"> </v>
          </cell>
          <cell r="AL99" t="str">
            <v xml:space="preserve"> </v>
          </cell>
          <cell r="AM99" t="str">
            <v xml:space="preserve"> </v>
          </cell>
          <cell r="AN99" t="str">
            <v xml:space="preserve"> </v>
          </cell>
          <cell r="AO99" t="str">
            <v xml:space="preserve"> </v>
          </cell>
        </row>
        <row r="100">
          <cell r="B100">
            <v>89</v>
          </cell>
          <cell r="C100" t="str">
            <v>Galvez</v>
          </cell>
          <cell r="D100" t="str">
            <v>TR.2 (2 Dev.)</v>
          </cell>
          <cell r="E100" t="str">
            <v>L-30406</v>
          </cell>
          <cell r="F100">
            <v>39042</v>
          </cell>
          <cell r="G100">
            <v>2</v>
          </cell>
          <cell r="H100">
            <v>2</v>
          </cell>
          <cell r="I100">
            <v>2</v>
          </cell>
          <cell r="J100">
            <v>5</v>
          </cell>
          <cell r="K100">
            <v>196</v>
          </cell>
          <cell r="L100">
            <v>3820</v>
          </cell>
          <cell r="M100">
            <v>15</v>
          </cell>
          <cell r="N100">
            <v>72300</v>
          </cell>
          <cell r="O100">
            <v>30500</v>
          </cell>
          <cell r="P100">
            <v>222</v>
          </cell>
          <cell r="Q100" t="str">
            <v>No</v>
          </cell>
          <cell r="R100" t="str">
            <v>9663</v>
          </cell>
          <cell r="S100">
            <v>0</v>
          </cell>
          <cell r="T100">
            <v>-0.68571428571428572</v>
          </cell>
          <cell r="U100">
            <v>0</v>
          </cell>
          <cell r="V100">
            <v>0</v>
          </cell>
          <cell r="W100">
            <v>-76.8</v>
          </cell>
          <cell r="X100">
            <v>-2585.1428571428573</v>
          </cell>
          <cell r="Y100">
            <v>0</v>
          </cell>
          <cell r="Z100">
            <v>-7.3266251493992569E-5</v>
          </cell>
          <cell r="AA100">
            <v>-0.21523809523809523</v>
          </cell>
          <cell r="AB100">
            <v>0</v>
          </cell>
          <cell r="AC100">
            <v>-1.9047619047619048E-3</v>
          </cell>
          <cell r="AD100">
            <v>0</v>
          </cell>
          <cell r="AE100">
            <v>0</v>
          </cell>
          <cell r="AF100">
            <v>-0.21333333333333335</v>
          </cell>
          <cell r="AG100">
            <v>-7.1809523809523812</v>
          </cell>
          <cell r="AH100">
            <v>0</v>
          </cell>
          <cell r="AI100">
            <v>0</v>
          </cell>
          <cell r="AJ100">
            <v>-1.8405714285714286E-2</v>
          </cell>
          <cell r="AK100">
            <v>0</v>
          </cell>
          <cell r="AL100">
            <v>0</v>
          </cell>
          <cell r="AM100">
            <v>-2.0614400000000002</v>
          </cell>
          <cell r="AN100">
            <v>-69.389542857142857</v>
          </cell>
          <cell r="AO100">
            <v>0</v>
          </cell>
        </row>
        <row r="101">
          <cell r="B101">
            <v>90</v>
          </cell>
          <cell r="C101" t="str">
            <v>Galvez</v>
          </cell>
          <cell r="D101" t="str">
            <v>TR.2 (2 Dev.)</v>
          </cell>
          <cell r="E101" t="str">
            <v>L-30406</v>
          </cell>
          <cell r="F101">
            <v>38517</v>
          </cell>
          <cell r="G101">
            <v>2</v>
          </cell>
          <cell r="H101">
            <v>3</v>
          </cell>
          <cell r="I101">
            <v>2</v>
          </cell>
          <cell r="J101">
            <v>5</v>
          </cell>
          <cell r="K101">
            <v>308</v>
          </cell>
          <cell r="L101">
            <v>7590</v>
          </cell>
          <cell r="M101">
            <v>15</v>
          </cell>
          <cell r="N101">
            <v>68100</v>
          </cell>
          <cell r="O101">
            <v>28400</v>
          </cell>
          <cell r="P101">
            <v>335</v>
          </cell>
          <cell r="Q101" t="str">
            <v>No</v>
          </cell>
          <cell r="R101" t="str">
            <v>9663</v>
          </cell>
          <cell r="S101">
            <v>0</v>
          </cell>
          <cell r="T101">
            <v>1.4876033057851239</v>
          </cell>
          <cell r="U101">
            <v>-38.67768595041322</v>
          </cell>
          <cell r="V101">
            <v>0</v>
          </cell>
          <cell r="W101">
            <v>181.48760330578511</v>
          </cell>
          <cell r="X101">
            <v>4105.7851239669426</v>
          </cell>
          <cell r="Y101">
            <v>-59.504132231404959</v>
          </cell>
          <cell r="Z101">
            <v>8.017598829655993E-5</v>
          </cell>
          <cell r="AA101">
            <v>0.23553719008264462</v>
          </cell>
          <cell r="AB101">
            <v>0</v>
          </cell>
          <cell r="AC101">
            <v>4.1322314049586778E-3</v>
          </cell>
          <cell r="AD101">
            <v>-0.10743801652892562</v>
          </cell>
          <cell r="AE101">
            <v>0</v>
          </cell>
          <cell r="AF101">
            <v>0.50413223140495866</v>
          </cell>
          <cell r="AG101">
            <v>11.404958677685951</v>
          </cell>
          <cell r="AH101">
            <v>-0.16528925619834711</v>
          </cell>
          <cell r="AI101">
            <v>0</v>
          </cell>
          <cell r="AJ101">
            <v>3.9929752066115702E-2</v>
          </cell>
          <cell r="AK101">
            <v>-1.0381735537190082</v>
          </cell>
          <cell r="AL101">
            <v>0</v>
          </cell>
          <cell r="AM101">
            <v>4.8714297520661152</v>
          </cell>
          <cell r="AN101">
            <v>110.20611570247934</v>
          </cell>
          <cell r="AO101">
            <v>-1.5971900826446279</v>
          </cell>
        </row>
        <row r="102">
          <cell r="B102">
            <v>91</v>
          </cell>
          <cell r="C102" t="str">
            <v>Galvez</v>
          </cell>
          <cell r="D102" t="str">
            <v>TR.2 (2 Dev.)</v>
          </cell>
          <cell r="E102" t="str">
            <v>L-30406</v>
          </cell>
          <cell r="F102">
            <v>38275</v>
          </cell>
          <cell r="G102">
            <v>2</v>
          </cell>
          <cell r="H102">
            <v>2</v>
          </cell>
          <cell r="I102">
            <v>28</v>
          </cell>
          <cell r="J102">
            <v>5</v>
          </cell>
          <cell r="K102">
            <v>186</v>
          </cell>
          <cell r="L102">
            <v>4830</v>
          </cell>
          <cell r="M102">
            <v>55</v>
          </cell>
          <cell r="N102">
            <v>68400</v>
          </cell>
          <cell r="O102">
            <v>29000</v>
          </cell>
          <cell r="P102">
            <v>278</v>
          </cell>
          <cell r="Q102" t="str">
            <v>No</v>
          </cell>
          <cell r="R102" t="str">
            <v>9663</v>
          </cell>
          <cell r="S102">
            <v>0.96125654450261777</v>
          </cell>
          <cell r="T102">
            <v>-0.8858638743455497</v>
          </cell>
          <cell r="U102">
            <v>23.927748691099474</v>
          </cell>
          <cell r="V102">
            <v>0.3109947643979058</v>
          </cell>
          <cell r="W102">
            <v>28.931937172774859</v>
          </cell>
          <cell r="X102">
            <v>511.72774869109946</v>
          </cell>
          <cell r="Y102">
            <v>27.763350785340315</v>
          </cell>
          <cell r="Z102">
            <v>7.6598078665440197E-5</v>
          </cell>
          <cell r="AA102">
            <v>0.22502617801047123</v>
          </cell>
          <cell r="AB102">
            <v>2.6701570680628273E-3</v>
          </cell>
          <cell r="AC102">
            <v>-2.4607329842931936E-3</v>
          </cell>
          <cell r="AD102">
            <v>6.6465968586387439E-2</v>
          </cell>
          <cell r="AE102">
            <v>8.6387434554973839E-4</v>
          </cell>
          <cell r="AF102">
            <v>8.036649214659683E-2</v>
          </cell>
          <cell r="AG102">
            <v>1.4214659685863875</v>
          </cell>
          <cell r="AH102">
            <v>7.7120418848167546E-2</v>
          </cell>
          <cell r="AI102">
            <v>2.5801727748691102E-2</v>
          </cell>
          <cell r="AJ102">
            <v>-2.3778062827225128E-2</v>
          </cell>
          <cell r="AK102">
            <v>0.64226065445026181</v>
          </cell>
          <cell r="AL102">
            <v>8.3476178010471226E-3</v>
          </cell>
          <cell r="AM102">
            <v>0.77658141361256527</v>
          </cell>
          <cell r="AN102">
            <v>13.735625654450262</v>
          </cell>
          <cell r="AO102">
            <v>0.74521460732984302</v>
          </cell>
        </row>
        <row r="103">
          <cell r="B103">
            <v>92</v>
          </cell>
          <cell r="C103" t="str">
            <v>Galvez</v>
          </cell>
          <cell r="D103" t="str">
            <v>TR.2 (2 Dev.)</v>
          </cell>
          <cell r="E103" t="str">
            <v>L-30406</v>
          </cell>
          <cell r="F103">
            <v>37893</v>
          </cell>
          <cell r="G103">
            <v>0.98</v>
          </cell>
          <cell r="H103">
            <v>2.94</v>
          </cell>
          <cell r="I103">
            <v>2.61</v>
          </cell>
          <cell r="J103">
            <v>4.67</v>
          </cell>
          <cell r="K103">
            <v>155.30000000000001</v>
          </cell>
          <cell r="L103">
            <v>4287</v>
          </cell>
          <cell r="M103">
            <v>25.54</v>
          </cell>
          <cell r="N103">
            <v>70341</v>
          </cell>
          <cell r="O103">
            <v>11973</v>
          </cell>
          <cell r="P103">
            <v>192.04</v>
          </cell>
          <cell r="Q103" t="str">
            <v>No</v>
          </cell>
          <cell r="R103" t="str">
            <v>9663</v>
          </cell>
          <cell r="S103">
            <v>0.54362416107382538</v>
          </cell>
          <cell r="T103">
            <v>-2.4161073825503376E-2</v>
          </cell>
          <cell r="U103">
            <v>-0.8093959731543624</v>
          </cell>
          <cell r="V103">
            <v>1.2926174496644294</v>
          </cell>
          <cell r="W103">
            <v>-6.6926174496644197</v>
          </cell>
          <cell r="X103">
            <v>-3195.3020134228186</v>
          </cell>
          <cell r="Y103">
            <v>20.44026845637584</v>
          </cell>
          <cell r="Z103">
            <v>1.3947110193008413E-5</v>
          </cell>
          <cell r="AA103">
            <v>4.0973154362416053E-2</v>
          </cell>
          <cell r="AB103">
            <v>1.5100671140939597E-3</v>
          </cell>
          <cell r="AC103">
            <v>-6.7114093959731605E-5</v>
          </cell>
          <cell r="AD103">
            <v>-2.2483221476510065E-3</v>
          </cell>
          <cell r="AE103">
            <v>3.5906040268456371E-3</v>
          </cell>
          <cell r="AF103">
            <v>-1.8590604026845609E-2</v>
          </cell>
          <cell r="AG103">
            <v>-8.875838926174497</v>
          </cell>
          <cell r="AH103">
            <v>5.677852348993289E-2</v>
          </cell>
          <cell r="AI103">
            <v>1.4591778523489933E-2</v>
          </cell>
          <cell r="AJ103">
            <v>-6.4852348993288649E-4</v>
          </cell>
          <cell r="AK103">
            <v>-2.1725536912751676E-2</v>
          </cell>
          <cell r="AL103">
            <v>3.4696006711409391E-2</v>
          </cell>
          <cell r="AM103">
            <v>-0.17964100671140915</v>
          </cell>
          <cell r="AN103">
            <v>-85.767231543624163</v>
          </cell>
          <cell r="AO103">
            <v>0.54865087248322164</v>
          </cell>
        </row>
        <row r="104">
          <cell r="B104">
            <v>93</v>
          </cell>
          <cell r="C104" t="str">
            <v>Galvez</v>
          </cell>
          <cell r="D104" t="str">
            <v>TR.2 (2 Dev.)</v>
          </cell>
          <cell r="E104" t="str">
            <v>L-30406</v>
          </cell>
          <cell r="F104">
            <v>37595</v>
          </cell>
          <cell r="G104">
            <v>0.53</v>
          </cell>
          <cell r="H104">
            <v>2.96</v>
          </cell>
          <cell r="I104">
            <v>3.28</v>
          </cell>
          <cell r="J104">
            <v>3.6</v>
          </cell>
          <cell r="K104">
            <v>160.84</v>
          </cell>
          <cell r="L104">
            <v>6932</v>
          </cell>
          <cell r="M104">
            <v>8.6199999999999992</v>
          </cell>
          <cell r="N104">
            <v>69187</v>
          </cell>
          <cell r="O104">
            <v>27699</v>
          </cell>
          <cell r="P104">
            <v>179.83</v>
          </cell>
          <cell r="Q104" t="str">
            <v>No</v>
          </cell>
          <cell r="R104" t="str">
            <v>9663</v>
          </cell>
          <cell r="S104" t="str">
            <v xml:space="preserve"> </v>
          </cell>
          <cell r="T104" t="str">
            <v xml:space="preserve"> </v>
          </cell>
          <cell r="U104" t="str">
            <v xml:space="preserve"> </v>
          </cell>
          <cell r="V104" t="str">
            <v xml:space="preserve"> </v>
          </cell>
          <cell r="W104" t="str">
            <v xml:space="preserve"> </v>
          </cell>
          <cell r="X104" t="str">
            <v xml:space="preserve"> </v>
          </cell>
          <cell r="Y104" t="str">
            <v xml:space="preserve"> </v>
          </cell>
          <cell r="Z104" t="str">
            <v xml:space="preserve"> </v>
          </cell>
          <cell r="AA104" t="str">
            <v xml:space="preserve"> </v>
          </cell>
          <cell r="AB104" t="str">
            <v xml:space="preserve"> </v>
          </cell>
          <cell r="AC104" t="str">
            <v xml:space="preserve"> </v>
          </cell>
          <cell r="AD104" t="str">
            <v xml:space="preserve"> </v>
          </cell>
          <cell r="AE104" t="str">
            <v xml:space="preserve"> </v>
          </cell>
          <cell r="AF104" t="str">
            <v xml:space="preserve"> </v>
          </cell>
          <cell r="AG104" t="str">
            <v xml:space="preserve"> </v>
          </cell>
          <cell r="AH104" t="str">
            <v xml:space="preserve"> </v>
          </cell>
          <cell r="AI104" t="str">
            <v xml:space="preserve"> </v>
          </cell>
          <cell r="AJ104" t="str">
            <v xml:space="preserve"> </v>
          </cell>
          <cell r="AK104" t="str">
            <v xml:space="preserve"> </v>
          </cell>
          <cell r="AL104" t="str">
            <v xml:space="preserve"> </v>
          </cell>
          <cell r="AM104" t="str">
            <v xml:space="preserve"> </v>
          </cell>
          <cell r="AN104" t="str">
            <v xml:space="preserve"> </v>
          </cell>
          <cell r="AO104" t="str">
            <v xml:space="preserve"> </v>
          </cell>
        </row>
        <row r="105">
          <cell r="B105">
            <v>94</v>
          </cell>
          <cell r="C105" t="str">
            <v>Galvez</v>
          </cell>
          <cell r="D105" t="str">
            <v>Reserva (2 Dev.)</v>
          </cell>
          <cell r="E105" t="str">
            <v>B-615151</v>
          </cell>
          <cell r="F105">
            <v>39069</v>
          </cell>
          <cell r="G105">
            <v>2</v>
          </cell>
          <cell r="H105">
            <v>2</v>
          </cell>
          <cell r="I105">
            <v>2</v>
          </cell>
          <cell r="J105">
            <v>5</v>
          </cell>
          <cell r="K105">
            <v>82</v>
          </cell>
          <cell r="L105">
            <v>1080</v>
          </cell>
          <cell r="M105">
            <v>10</v>
          </cell>
          <cell r="N105">
            <v>21500</v>
          </cell>
          <cell r="O105">
            <v>7730</v>
          </cell>
          <cell r="P105">
            <v>3.04</v>
          </cell>
          <cell r="Q105" t="str">
            <v>No</v>
          </cell>
          <cell r="R105" t="str">
            <v>13372</v>
          </cell>
          <cell r="S105">
            <v>0</v>
          </cell>
          <cell r="T105">
            <v>-12.444444444444445</v>
          </cell>
          <cell r="U105">
            <v>-0.88888888888888884</v>
          </cell>
          <cell r="V105">
            <v>0.44444444444444442</v>
          </cell>
          <cell r="W105">
            <v>-412.44444444444446</v>
          </cell>
          <cell r="X105">
            <v>-3862.2222222222222</v>
          </cell>
          <cell r="Y105">
            <v>2.2222222222222223</v>
          </cell>
          <cell r="Z105">
            <v>-5.5363195633619823E-4</v>
          </cell>
          <cell r="AA105">
            <v>-1.1753086419753087</v>
          </cell>
          <cell r="AB105">
            <v>0</v>
          </cell>
          <cell r="AC105">
            <v>-3.4567901234567898E-2</v>
          </cell>
          <cell r="AD105">
            <v>-2.4691358024691358E-3</v>
          </cell>
          <cell r="AE105">
            <v>1.2345679012345679E-3</v>
          </cell>
          <cell r="AF105">
            <v>-1.145679012345679</v>
          </cell>
          <cell r="AG105">
            <v>-10.728395061728396</v>
          </cell>
          <cell r="AH105">
            <v>6.1728395061728392E-3</v>
          </cell>
          <cell r="AI105">
            <v>0</v>
          </cell>
          <cell r="AJ105">
            <v>-0.46224197530864197</v>
          </cell>
          <cell r="AK105">
            <v>-3.3017283950617281E-2</v>
          </cell>
          <cell r="AL105">
            <v>1.650864197530864E-2</v>
          </cell>
          <cell r="AM105">
            <v>-15.32001975308642</v>
          </cell>
          <cell r="AN105">
            <v>-143.46009876543209</v>
          </cell>
          <cell r="AO105">
            <v>8.2543209876543205E-2</v>
          </cell>
        </row>
        <row r="106">
          <cell r="B106">
            <v>95</v>
          </cell>
          <cell r="C106" t="str">
            <v>Galvez</v>
          </cell>
          <cell r="D106" t="str">
            <v>Reserva (2 Dev.)</v>
          </cell>
          <cell r="E106" t="str">
            <v>B-615151</v>
          </cell>
          <cell r="F106">
            <v>38259</v>
          </cell>
          <cell r="G106">
            <v>2</v>
          </cell>
          <cell r="H106">
            <v>30</v>
          </cell>
          <cell r="I106">
            <v>4</v>
          </cell>
          <cell r="J106">
            <v>4</v>
          </cell>
          <cell r="K106">
            <v>1010</v>
          </cell>
          <cell r="L106">
            <v>9770</v>
          </cell>
          <cell r="M106">
            <v>5</v>
          </cell>
          <cell r="N106">
            <v>64700</v>
          </cell>
          <cell r="O106">
            <v>15900</v>
          </cell>
          <cell r="Q106" t="str">
            <v>No</v>
          </cell>
          <cell r="R106" t="str">
            <v>13372</v>
          </cell>
          <cell r="S106">
            <v>0</v>
          </cell>
          <cell r="T106">
            <v>-4.8648648648648649</v>
          </cell>
          <cell r="U106">
            <v>0</v>
          </cell>
          <cell r="V106">
            <v>0</v>
          </cell>
          <cell r="W106">
            <v>-243.24324324324326</v>
          </cell>
          <cell r="X106">
            <v>-3478.3783783783783</v>
          </cell>
          <cell r="Y106">
            <v>0</v>
          </cell>
          <cell r="Z106">
            <v>-3.2464422150023202E-4</v>
          </cell>
          <cell r="AA106">
            <v>-0.68918918918918914</v>
          </cell>
          <cell r="AB106">
            <v>0</v>
          </cell>
          <cell r="AC106">
            <v>-1.3513513513513514E-2</v>
          </cell>
          <cell r="AD106">
            <v>0</v>
          </cell>
          <cell r="AE106">
            <v>0</v>
          </cell>
          <cell r="AF106">
            <v>-0.67567567567567566</v>
          </cell>
          <cell r="AG106">
            <v>-9.6621621621621614</v>
          </cell>
          <cell r="AH106">
            <v>0</v>
          </cell>
          <cell r="AI106">
            <v>0</v>
          </cell>
          <cell r="AJ106">
            <v>-0.18070270270270269</v>
          </cell>
          <cell r="AK106">
            <v>0</v>
          </cell>
          <cell r="AL106">
            <v>0</v>
          </cell>
          <cell r="AM106">
            <v>-9.0351351351351354</v>
          </cell>
          <cell r="AN106">
            <v>-129.20243243243243</v>
          </cell>
          <cell r="AO106">
            <v>0</v>
          </cell>
        </row>
        <row r="107">
          <cell r="B107">
            <v>96</v>
          </cell>
          <cell r="C107" t="str">
            <v>Galvez</v>
          </cell>
          <cell r="D107" t="str">
            <v>Reserva (2 Dev.)</v>
          </cell>
          <cell r="E107" t="str">
            <v>B-615151</v>
          </cell>
          <cell r="F107">
            <v>38111</v>
          </cell>
          <cell r="G107">
            <v>2</v>
          </cell>
          <cell r="H107">
            <v>32</v>
          </cell>
          <cell r="I107">
            <v>4</v>
          </cell>
          <cell r="J107">
            <v>4</v>
          </cell>
          <cell r="K107">
            <v>1110</v>
          </cell>
          <cell r="L107">
            <v>11200</v>
          </cell>
          <cell r="M107">
            <v>5</v>
          </cell>
          <cell r="N107">
            <v>67600</v>
          </cell>
          <cell r="O107">
            <v>63500</v>
          </cell>
          <cell r="Q107" t="str">
            <v>No</v>
          </cell>
          <cell r="R107" t="str">
            <v>13372</v>
          </cell>
          <cell r="S107">
            <v>0</v>
          </cell>
          <cell r="T107">
            <v>4.0449438202247192</v>
          </cell>
          <cell r="U107">
            <v>0.8089887640449438</v>
          </cell>
          <cell r="V107">
            <v>-0.4044943820224719</v>
          </cell>
          <cell r="W107">
            <v>69.977528089887642</v>
          </cell>
          <cell r="X107">
            <v>1035.5056179775281</v>
          </cell>
          <cell r="Y107">
            <v>-4.0449438202247192</v>
          </cell>
          <cell r="Z107">
            <v>9.2093390527362592E-5</v>
          </cell>
          <cell r="AA107">
            <v>0.19550561797752808</v>
          </cell>
          <cell r="AB107">
            <v>0</v>
          </cell>
          <cell r="AC107">
            <v>1.1235955056179775E-2</v>
          </cell>
          <cell r="AD107">
            <v>2.2471910112359553E-3</v>
          </cell>
          <cell r="AE107">
            <v>-1.1235955056179776E-3</v>
          </cell>
          <cell r="AF107">
            <v>0.19438202247191011</v>
          </cell>
          <cell r="AG107">
            <v>2.8764044943820224</v>
          </cell>
          <cell r="AH107">
            <v>-1.1235955056179775E-2</v>
          </cell>
          <cell r="AI107">
            <v>0</v>
          </cell>
          <cell r="AJ107">
            <v>0.15024719101123596</v>
          </cell>
          <cell r="AK107">
            <v>3.0049438202247192E-2</v>
          </cell>
          <cell r="AL107">
            <v>-1.5024719101123596E-2</v>
          </cell>
          <cell r="AM107">
            <v>2.5992764044943817</v>
          </cell>
          <cell r="AN107">
            <v>38.463280898876405</v>
          </cell>
          <cell r="AO107">
            <v>-0.15024719101123596</v>
          </cell>
        </row>
        <row r="108">
          <cell r="B108">
            <v>97</v>
          </cell>
          <cell r="C108" t="str">
            <v>Galvez</v>
          </cell>
          <cell r="D108" t="str">
            <v>Reserva (2 Dev.)</v>
          </cell>
          <cell r="E108" t="str">
            <v>B-615151</v>
          </cell>
          <cell r="F108">
            <v>37221</v>
          </cell>
          <cell r="G108">
            <v>2</v>
          </cell>
          <cell r="H108">
            <v>22</v>
          </cell>
          <cell r="I108">
            <v>2</v>
          </cell>
          <cell r="J108">
            <v>5</v>
          </cell>
          <cell r="K108">
            <v>937</v>
          </cell>
          <cell r="L108">
            <v>8640</v>
          </cell>
          <cell r="M108">
            <v>15</v>
          </cell>
          <cell r="N108">
            <v>63500</v>
          </cell>
          <cell r="O108">
            <v>17300</v>
          </cell>
          <cell r="Q108" t="str">
            <v>No</v>
          </cell>
          <cell r="R108" t="str">
            <v>13372</v>
          </cell>
          <cell r="S108">
            <v>0.98901098901098905</v>
          </cell>
          <cell r="T108">
            <v>-1.4835164835164836</v>
          </cell>
          <cell r="U108">
            <v>0</v>
          </cell>
          <cell r="V108">
            <v>0.49450549450549453</v>
          </cell>
          <cell r="W108">
            <v>305.60439560439562</v>
          </cell>
          <cell r="X108">
            <v>3159.8901098901097</v>
          </cell>
          <cell r="Y108">
            <v>2.4725274725274726</v>
          </cell>
          <cell r="Z108">
            <v>4.0311214984926999E-4</v>
          </cell>
          <cell r="AA108">
            <v>0.85576923076923073</v>
          </cell>
          <cell r="AB108">
            <v>2.7472527472527475E-3</v>
          </cell>
          <cell r="AC108">
            <v>-4.120879120879121E-3</v>
          </cell>
          <cell r="AD108">
            <v>0</v>
          </cell>
          <cell r="AE108">
            <v>1.3736263736263737E-3</v>
          </cell>
          <cell r="AF108">
            <v>0.84890109890109888</v>
          </cell>
          <cell r="AG108">
            <v>8.7774725274725274</v>
          </cell>
          <cell r="AH108">
            <v>6.868131868131868E-3</v>
          </cell>
          <cell r="AI108">
            <v>3.6736263736263736E-2</v>
          </cell>
          <cell r="AJ108">
            <v>-5.5104395604395603E-2</v>
          </cell>
          <cell r="AK108">
            <v>0</v>
          </cell>
          <cell r="AL108">
            <v>1.8368131868131868E-2</v>
          </cell>
          <cell r="AM108">
            <v>11.351505494505496</v>
          </cell>
          <cell r="AN108">
            <v>117.37236263736264</v>
          </cell>
          <cell r="AO108">
            <v>9.1840659340659339E-2</v>
          </cell>
        </row>
        <row r="109">
          <cell r="B109">
            <v>98</v>
          </cell>
          <cell r="C109" t="str">
            <v>Galvez</v>
          </cell>
          <cell r="D109" t="str">
            <v>Reserva (2 Dev.)</v>
          </cell>
          <cell r="E109" t="str">
            <v>B-615151</v>
          </cell>
          <cell r="F109">
            <v>36493</v>
          </cell>
          <cell r="G109">
            <v>0</v>
          </cell>
          <cell r="H109">
            <v>25</v>
          </cell>
          <cell r="I109">
            <v>2</v>
          </cell>
          <cell r="J109">
            <v>4</v>
          </cell>
          <cell r="K109">
            <v>319</v>
          </cell>
          <cell r="L109">
            <v>2250</v>
          </cell>
          <cell r="M109">
            <v>10</v>
          </cell>
          <cell r="N109">
            <v>6000</v>
          </cell>
          <cell r="O109">
            <v>3000</v>
          </cell>
          <cell r="Q109" t="str">
            <v>No</v>
          </cell>
          <cell r="R109" t="str">
            <v>13372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  <cell r="Z109" t="str">
            <v xml:space="preserve"> </v>
          </cell>
          <cell r="AA109" t="str">
            <v xml:space="preserve"> </v>
          </cell>
          <cell r="AB109" t="str">
            <v xml:space="preserve"> </v>
          </cell>
          <cell r="AC109" t="str">
            <v xml:space="preserve"> </v>
          </cell>
          <cell r="AD109" t="str">
            <v xml:space="preserve"> </v>
          </cell>
          <cell r="AE109" t="str">
            <v xml:space="preserve"> </v>
          </cell>
          <cell r="AF109" t="str">
            <v xml:space="preserve"> </v>
          </cell>
          <cell r="AG109" t="str">
            <v xml:space="preserve"> </v>
          </cell>
          <cell r="AH109" t="str">
            <v xml:space="preserve"> </v>
          </cell>
          <cell r="AI109" t="str">
            <v xml:space="preserve"> </v>
          </cell>
          <cell r="AJ109" t="str">
            <v xml:space="preserve"> </v>
          </cell>
          <cell r="AK109" t="str">
            <v xml:space="preserve"> </v>
          </cell>
          <cell r="AL109" t="str">
            <v xml:space="preserve"> </v>
          </cell>
          <cell r="AM109" t="str">
            <v xml:space="preserve"> </v>
          </cell>
          <cell r="AN109" t="str">
            <v xml:space="preserve"> </v>
          </cell>
          <cell r="AO109" t="str">
            <v xml:space="preserve"> </v>
          </cell>
        </row>
        <row r="110">
          <cell r="B110">
            <v>99</v>
          </cell>
          <cell r="C110" t="str">
            <v>Huachipa</v>
          </cell>
          <cell r="D110" t="str">
            <v>TR.1 (2 Dev.)</v>
          </cell>
          <cell r="E110" t="str">
            <v>123160T</v>
          </cell>
          <cell r="F110">
            <v>39188</v>
          </cell>
          <cell r="G110">
            <v>2</v>
          </cell>
          <cell r="H110">
            <v>4</v>
          </cell>
          <cell r="I110">
            <v>2</v>
          </cell>
          <cell r="J110">
            <v>5</v>
          </cell>
          <cell r="K110">
            <v>424</v>
          </cell>
          <cell r="L110">
            <v>6420</v>
          </cell>
          <cell r="M110">
            <v>10</v>
          </cell>
          <cell r="N110">
            <v>65100</v>
          </cell>
          <cell r="O110">
            <v>26000</v>
          </cell>
          <cell r="P110">
            <v>447</v>
          </cell>
          <cell r="Q110" t="str">
            <v>No</v>
          </cell>
          <cell r="R110" t="str">
            <v>12209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350.4</v>
          </cell>
          <cell r="X110">
            <v>936</v>
          </cell>
          <cell r="Y110">
            <v>0</v>
          </cell>
          <cell r="Z110">
            <v>4.1861476588874217E-4</v>
          </cell>
          <cell r="AA110">
            <v>0.97333333333333338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0.97333333333333338</v>
          </cell>
          <cell r="AG110">
            <v>2.6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11.883426666666667</v>
          </cell>
          <cell r="AN110">
            <v>31.743400000000001</v>
          </cell>
          <cell r="AO110">
            <v>0</v>
          </cell>
        </row>
        <row r="111">
          <cell r="B111">
            <v>100</v>
          </cell>
          <cell r="C111" t="str">
            <v>Huachipa</v>
          </cell>
          <cell r="D111" t="str">
            <v>TR.1 (2 Dev.)</v>
          </cell>
          <cell r="E111" t="str">
            <v>123160T</v>
          </cell>
          <cell r="F111">
            <v>39038</v>
          </cell>
          <cell r="G111">
            <v>2</v>
          </cell>
          <cell r="H111">
            <v>4</v>
          </cell>
          <cell r="I111">
            <v>2</v>
          </cell>
          <cell r="J111">
            <v>5</v>
          </cell>
          <cell r="K111">
            <v>278</v>
          </cell>
          <cell r="L111">
            <v>6030</v>
          </cell>
          <cell r="M111">
            <v>10</v>
          </cell>
          <cell r="N111">
            <v>72600</v>
          </cell>
          <cell r="O111">
            <v>30200</v>
          </cell>
          <cell r="P111">
            <v>301</v>
          </cell>
          <cell r="Q111" t="str">
            <v>No</v>
          </cell>
          <cell r="R111" t="str">
            <v>12209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</row>
        <row r="112">
          <cell r="B112">
            <v>101</v>
          </cell>
          <cell r="C112" t="str">
            <v>Huachipa</v>
          </cell>
          <cell r="D112" t="str">
            <v>TR.1 (2 Dev.)</v>
          </cell>
          <cell r="E112" t="str">
            <v>123160T</v>
          </cell>
          <cell r="F112">
            <v>39036</v>
          </cell>
          <cell r="G112">
            <v>2</v>
          </cell>
          <cell r="H112">
            <v>4</v>
          </cell>
          <cell r="I112">
            <v>2</v>
          </cell>
          <cell r="J112">
            <v>5</v>
          </cell>
          <cell r="K112">
            <v>278</v>
          </cell>
          <cell r="L112">
            <v>6030</v>
          </cell>
          <cell r="M112">
            <v>10</v>
          </cell>
          <cell r="N112">
            <v>72600</v>
          </cell>
          <cell r="O112">
            <v>30200</v>
          </cell>
          <cell r="P112">
            <v>301</v>
          </cell>
          <cell r="Q112" t="str">
            <v>No</v>
          </cell>
          <cell r="R112" t="str">
            <v>12209</v>
          </cell>
          <cell r="S112">
            <v>0</v>
          </cell>
          <cell r="T112">
            <v>1.3872832369942196</v>
          </cell>
          <cell r="U112">
            <v>0</v>
          </cell>
          <cell r="V112">
            <v>0</v>
          </cell>
          <cell r="W112">
            <v>39.537572254335259</v>
          </cell>
          <cell r="X112">
            <v>991.9075144508671</v>
          </cell>
          <cell r="Y112">
            <v>0</v>
          </cell>
          <cell r="Z112">
            <v>4.8891977170472295E-5</v>
          </cell>
          <cell r="AA112">
            <v>0.11368015414258188</v>
          </cell>
          <cell r="AB112">
            <v>0</v>
          </cell>
          <cell r="AC112">
            <v>3.8535645472061657E-3</v>
          </cell>
          <cell r="AD112">
            <v>0</v>
          </cell>
          <cell r="AE112">
            <v>0</v>
          </cell>
          <cell r="AF112">
            <v>0.10982658959537572</v>
          </cell>
          <cell r="AG112">
            <v>2.7552986512524087</v>
          </cell>
          <cell r="AH112">
            <v>0</v>
          </cell>
          <cell r="AI112">
            <v>0</v>
          </cell>
          <cell r="AJ112">
            <v>4.7048169556840075E-2</v>
          </cell>
          <cell r="AK112">
            <v>0</v>
          </cell>
          <cell r="AL112">
            <v>0</v>
          </cell>
          <cell r="AM112">
            <v>1.3408728323699421</v>
          </cell>
          <cell r="AN112">
            <v>33.639441233140651</v>
          </cell>
          <cell r="AO112">
            <v>0</v>
          </cell>
        </row>
        <row r="113">
          <cell r="B113">
            <v>102</v>
          </cell>
          <cell r="C113" t="str">
            <v>Huachipa</v>
          </cell>
          <cell r="D113" t="str">
            <v>TR.1 (2 Dev.)</v>
          </cell>
          <cell r="E113" t="str">
            <v>123160T</v>
          </cell>
          <cell r="F113">
            <v>38517</v>
          </cell>
          <cell r="G113">
            <v>2</v>
          </cell>
          <cell r="H113">
            <v>2</v>
          </cell>
          <cell r="I113">
            <v>2</v>
          </cell>
          <cell r="J113">
            <v>5</v>
          </cell>
          <cell r="K113">
            <v>221</v>
          </cell>
          <cell r="L113">
            <v>4600</v>
          </cell>
          <cell r="M113">
            <v>10</v>
          </cell>
          <cell r="N113">
            <v>66400</v>
          </cell>
          <cell r="O113">
            <v>29900</v>
          </cell>
          <cell r="P113">
            <v>242</v>
          </cell>
          <cell r="Q113" t="str">
            <v>No</v>
          </cell>
          <cell r="R113" t="str">
            <v>12209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32.096385542168676</v>
          </cell>
          <cell r="X113">
            <v>2220.7228915662649</v>
          </cell>
          <cell r="Y113">
            <v>-4.3373493975903612</v>
          </cell>
          <cell r="Z113">
            <v>3.3163077673971978E-5</v>
          </cell>
          <cell r="AA113">
            <v>7.7108433734939766E-2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8.91566265060241E-2</v>
          </cell>
          <cell r="AG113">
            <v>6.168674698795181</v>
          </cell>
          <cell r="AH113">
            <v>-1.2048192771084338E-2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1.0885132530120483</v>
          </cell>
          <cell r="AN113">
            <v>75.313349397590358</v>
          </cell>
          <cell r="AO113">
            <v>-0.14709638554216867</v>
          </cell>
        </row>
        <row r="114">
          <cell r="B114">
            <v>103</v>
          </cell>
          <cell r="C114" t="str">
            <v>Huachipa</v>
          </cell>
          <cell r="D114" t="str">
            <v>TR.1 (2 Dev.)</v>
          </cell>
          <cell r="E114" t="str">
            <v>123160T</v>
          </cell>
          <cell r="F114">
            <v>38102</v>
          </cell>
          <cell r="G114">
            <v>2</v>
          </cell>
          <cell r="H114">
            <v>2</v>
          </cell>
          <cell r="I114">
            <v>2</v>
          </cell>
          <cell r="J114">
            <v>5</v>
          </cell>
          <cell r="K114">
            <v>184</v>
          </cell>
          <cell r="L114">
            <v>2040</v>
          </cell>
          <cell r="M114">
            <v>15</v>
          </cell>
          <cell r="N114">
            <v>75500</v>
          </cell>
          <cell r="O114">
            <v>29600</v>
          </cell>
          <cell r="P114">
            <v>210</v>
          </cell>
          <cell r="Q114" t="str">
            <v>No</v>
          </cell>
          <cell r="R114" t="str">
            <v>12209</v>
          </cell>
          <cell r="S114">
            <v>1.6344827586206898</v>
          </cell>
          <cell r="T114">
            <v>-1.7379310344827588</v>
          </cell>
          <cell r="U114">
            <v>-3.796551724137931</v>
          </cell>
          <cell r="V114">
            <v>-3.806896551724138</v>
          </cell>
          <cell r="W114">
            <v>-209.83448275862068</v>
          </cell>
          <cell r="X114">
            <v>-4441.0344827586205</v>
          </cell>
          <cell r="Y114">
            <v>-4.8517241379310363</v>
          </cell>
          <cell r="Z114">
            <v>-2.6568789079700568E-4</v>
          </cell>
          <cell r="AA114">
            <v>-0.61775862068965504</v>
          </cell>
          <cell r="AB114">
            <v>4.5402298850574715E-3</v>
          </cell>
          <cell r="AC114">
            <v>-4.827586206896552E-3</v>
          </cell>
          <cell r="AD114">
            <v>-1.0545977011494253E-2</v>
          </cell>
          <cell r="AE114">
            <v>-1.0574712643678159E-2</v>
          </cell>
          <cell r="AF114">
            <v>-0.58287356321839068</v>
          </cell>
          <cell r="AG114">
            <v>-12.336206896551724</v>
          </cell>
          <cell r="AH114">
            <v>-1.3477011494252877E-2</v>
          </cell>
          <cell r="AI114">
            <v>5.5431666666666671E-2</v>
          </cell>
          <cell r="AJ114">
            <v>-5.8940000000000006E-2</v>
          </cell>
          <cell r="AK114">
            <v>-0.12875583333333332</v>
          </cell>
          <cell r="AL114">
            <v>-0.12910666666666665</v>
          </cell>
          <cell r="AM114">
            <v>-7.1163033333333319</v>
          </cell>
          <cell r="AN114">
            <v>-150.61275000000001</v>
          </cell>
          <cell r="AO114">
            <v>-0.16454083333333339</v>
          </cell>
        </row>
        <row r="115">
          <cell r="B115">
            <v>104</v>
          </cell>
          <cell r="C115" t="str">
            <v>Huachipa</v>
          </cell>
          <cell r="D115" t="str">
            <v>TR.1 (2 Dev.)</v>
          </cell>
          <cell r="E115" t="str">
            <v>123160T</v>
          </cell>
          <cell r="F115">
            <v>37754</v>
          </cell>
          <cell r="G115">
            <v>0.42</v>
          </cell>
          <cell r="H115">
            <v>3.68</v>
          </cell>
          <cell r="I115">
            <v>5.67</v>
          </cell>
          <cell r="J115">
            <v>8.68</v>
          </cell>
          <cell r="K115">
            <v>386.84</v>
          </cell>
          <cell r="L115">
            <v>6333</v>
          </cell>
          <cell r="M115">
            <v>19.690000000000001</v>
          </cell>
          <cell r="N115">
            <v>78620</v>
          </cell>
          <cell r="O115">
            <v>3173</v>
          </cell>
          <cell r="P115">
            <v>424.97999999999996</v>
          </cell>
          <cell r="Q115" t="str">
            <v>No</v>
          </cell>
          <cell r="R115" t="str">
            <v>12209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 t="str">
            <v xml:space="preserve"> </v>
          </cell>
          <cell r="Z115" t="str">
            <v xml:space="preserve"> </v>
          </cell>
          <cell r="AA115" t="str">
            <v xml:space="preserve"> </v>
          </cell>
          <cell r="AB115" t="str">
            <v xml:space="preserve"> </v>
          </cell>
          <cell r="AC115" t="str">
            <v xml:space="preserve"> </v>
          </cell>
          <cell r="AD115" t="str">
            <v xml:space="preserve"> </v>
          </cell>
          <cell r="AE115" t="str">
            <v xml:space="preserve"> </v>
          </cell>
          <cell r="AF115" t="str">
            <v xml:space="preserve"> </v>
          </cell>
          <cell r="AG115" t="str">
            <v xml:space="preserve"> </v>
          </cell>
          <cell r="AH115" t="str">
            <v xml:space="preserve"> </v>
          </cell>
          <cell r="AI115" t="str">
            <v xml:space="preserve"> </v>
          </cell>
          <cell r="AJ115" t="str">
            <v xml:space="preserve"> </v>
          </cell>
          <cell r="AK115" t="str">
            <v xml:space="preserve"> </v>
          </cell>
          <cell r="AL115" t="str">
            <v xml:space="preserve"> </v>
          </cell>
          <cell r="AM115" t="str">
            <v xml:space="preserve"> </v>
          </cell>
          <cell r="AN115" t="str">
            <v xml:space="preserve"> </v>
          </cell>
          <cell r="AO115" t="str">
            <v xml:space="preserve"> </v>
          </cell>
        </row>
        <row r="116">
          <cell r="B116">
            <v>105</v>
          </cell>
          <cell r="C116" t="str">
            <v>Huachipa</v>
          </cell>
          <cell r="D116" t="str">
            <v>TR.2 (3 Dev.)</v>
          </cell>
          <cell r="E116" t="str">
            <v>161642T</v>
          </cell>
          <cell r="F116">
            <v>39300</v>
          </cell>
          <cell r="G116">
            <v>2</v>
          </cell>
          <cell r="H116">
            <v>2</v>
          </cell>
          <cell r="I116">
            <v>2</v>
          </cell>
          <cell r="J116">
            <v>5</v>
          </cell>
          <cell r="K116">
            <v>13</v>
          </cell>
          <cell r="L116">
            <v>169</v>
          </cell>
          <cell r="M116">
            <v>10</v>
          </cell>
          <cell r="N116">
            <v>35300</v>
          </cell>
          <cell r="O116">
            <v>11700</v>
          </cell>
          <cell r="P116">
            <v>34</v>
          </cell>
          <cell r="Q116" t="str">
            <v>No</v>
          </cell>
          <cell r="R116" t="str">
            <v>10349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-2213.3333333333335</v>
          </cell>
          <cell r="X116">
            <v>-18813.333333333332</v>
          </cell>
          <cell r="Y116">
            <v>0</v>
          </cell>
          <cell r="Z116">
            <v>-2.2413803675978929E-3</v>
          </cell>
          <cell r="AA116">
            <v>-6.1481481481481479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-6.1481481481481479</v>
          </cell>
          <cell r="AG116">
            <v>-52.25925925925926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-63.627185185185184</v>
          </cell>
          <cell r="AN116">
            <v>-540.83107407407408</v>
          </cell>
          <cell r="AO116">
            <v>0</v>
          </cell>
        </row>
        <row r="117">
          <cell r="B117">
            <v>106</v>
          </cell>
          <cell r="C117" t="str">
            <v>Huachipa</v>
          </cell>
          <cell r="D117" t="str">
            <v>TR.2 (3 Dev.)</v>
          </cell>
          <cell r="E117" t="str">
            <v>161642T</v>
          </cell>
          <cell r="F117">
            <v>39273</v>
          </cell>
          <cell r="G117">
            <v>2</v>
          </cell>
          <cell r="H117">
            <v>2</v>
          </cell>
          <cell r="I117">
            <v>2</v>
          </cell>
          <cell r="J117">
            <v>5</v>
          </cell>
          <cell r="K117">
            <v>179</v>
          </cell>
          <cell r="L117">
            <v>1580</v>
          </cell>
          <cell r="M117">
            <v>10</v>
          </cell>
          <cell r="N117">
            <v>58900</v>
          </cell>
          <cell r="O117">
            <v>28600</v>
          </cell>
          <cell r="P117">
            <v>200</v>
          </cell>
          <cell r="Q117" t="str">
            <v>No</v>
          </cell>
          <cell r="R117" t="str">
            <v>10349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-81.428571428571431</v>
          </cell>
          <cell r="X117">
            <v>-42.857142857142854</v>
          </cell>
          <cell r="Y117">
            <v>0</v>
          </cell>
          <cell r="Z117">
            <v>-8.2460422301901829E-5</v>
          </cell>
          <cell r="AA117">
            <v>-0.22619047619047619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-0.22619047619047619</v>
          </cell>
          <cell r="AG117">
            <v>-0.11904761904761904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-2.340845238095238</v>
          </cell>
          <cell r="AN117">
            <v>-1.2320238095238096</v>
          </cell>
          <cell r="AO117">
            <v>0</v>
          </cell>
        </row>
        <row r="118">
          <cell r="B118">
            <v>107</v>
          </cell>
          <cell r="C118" t="str">
            <v>Huachipa</v>
          </cell>
          <cell r="D118" t="str">
            <v>TR.2 (3 Dev.)</v>
          </cell>
          <cell r="E118" t="str">
            <v>161642T</v>
          </cell>
          <cell r="F118">
            <v>39189</v>
          </cell>
          <cell r="G118">
            <v>2</v>
          </cell>
          <cell r="H118">
            <v>2</v>
          </cell>
          <cell r="I118">
            <v>2</v>
          </cell>
          <cell r="J118">
            <v>5</v>
          </cell>
          <cell r="K118">
            <v>198</v>
          </cell>
          <cell r="L118">
            <v>1590</v>
          </cell>
          <cell r="M118">
            <v>10</v>
          </cell>
          <cell r="N118">
            <v>49000</v>
          </cell>
          <cell r="O118">
            <v>22100</v>
          </cell>
          <cell r="P118">
            <v>219</v>
          </cell>
          <cell r="Q118" t="str">
            <v>No</v>
          </cell>
          <cell r="R118" t="str">
            <v>10349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729.23076923076928</v>
          </cell>
          <cell r="X118">
            <v>5487.6923076923076</v>
          </cell>
          <cell r="Y118">
            <v>0</v>
          </cell>
          <cell r="Z118">
            <v>7.3847147421784141E-4</v>
          </cell>
          <cell r="AA118">
            <v>2.0256410256410255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2.0256410256410255</v>
          </cell>
          <cell r="AG118">
            <v>15.243589743589743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20.963358974358975</v>
          </cell>
          <cell r="AN118">
            <v>157.75591025641026</v>
          </cell>
          <cell r="AO118">
            <v>0</v>
          </cell>
        </row>
        <row r="119">
          <cell r="B119">
            <v>108</v>
          </cell>
          <cell r="C119" t="str">
            <v>Huachipa</v>
          </cell>
          <cell r="D119" t="str">
            <v>TR.2 (3 Dev.)</v>
          </cell>
          <cell r="E119" t="str">
            <v>161642T</v>
          </cell>
          <cell r="F119">
            <v>39111</v>
          </cell>
          <cell r="G119">
            <v>2</v>
          </cell>
          <cell r="H119">
            <v>2</v>
          </cell>
          <cell r="I119">
            <v>2</v>
          </cell>
          <cell r="J119">
            <v>5</v>
          </cell>
          <cell r="K119">
            <v>40</v>
          </cell>
          <cell r="L119">
            <v>401</v>
          </cell>
          <cell r="M119">
            <v>10</v>
          </cell>
          <cell r="N119">
            <v>16800</v>
          </cell>
          <cell r="O119">
            <v>5820</v>
          </cell>
          <cell r="P119">
            <v>61</v>
          </cell>
          <cell r="Q119" t="str">
            <v>No</v>
          </cell>
          <cell r="R119" t="str">
            <v>10349</v>
          </cell>
          <cell r="S119">
            <v>0</v>
          </cell>
          <cell r="T119">
            <v>-5.2173913043478262</v>
          </cell>
          <cell r="U119">
            <v>0</v>
          </cell>
          <cell r="V119">
            <v>0</v>
          </cell>
          <cell r="W119">
            <v>-2389.5652173913045</v>
          </cell>
          <cell r="X119">
            <v>-17733.91304347826</v>
          </cell>
          <cell r="Y119">
            <v>-78.260869565217391</v>
          </cell>
          <cell r="Z119">
            <v>-2.5043815212605056E-3</v>
          </cell>
          <cell r="AA119">
            <v>-6.8695652173913047</v>
          </cell>
          <cell r="AB119">
            <v>0</v>
          </cell>
          <cell r="AC119">
            <v>-1.4492753623188406E-2</v>
          </cell>
          <cell r="AD119">
            <v>0</v>
          </cell>
          <cell r="AE119">
            <v>0</v>
          </cell>
          <cell r="AF119">
            <v>-6.63768115942029</v>
          </cell>
          <cell r="AG119">
            <v>-49.260869565217391</v>
          </cell>
          <cell r="AH119">
            <v>-0.21739130434782608</v>
          </cell>
          <cell r="AI119">
            <v>0</v>
          </cell>
          <cell r="AJ119">
            <v>-0.14998550724637683</v>
          </cell>
          <cell r="AK119">
            <v>0</v>
          </cell>
          <cell r="AL119">
            <v>0</v>
          </cell>
          <cell r="AM119">
            <v>-68.69336231884057</v>
          </cell>
          <cell r="AN119">
            <v>-509.80073913043486</v>
          </cell>
          <cell r="AO119">
            <v>-2.2497826086956523</v>
          </cell>
        </row>
        <row r="120">
          <cell r="B120">
            <v>109</v>
          </cell>
          <cell r="C120" t="str">
            <v>Huachipa</v>
          </cell>
          <cell r="D120" t="str">
            <v>TR.2 (3 Dev.)</v>
          </cell>
          <cell r="E120" t="str">
            <v>161642T</v>
          </cell>
          <cell r="F120">
            <v>39042</v>
          </cell>
          <cell r="G120">
            <v>2</v>
          </cell>
          <cell r="H120">
            <v>3</v>
          </cell>
          <cell r="I120">
            <v>2</v>
          </cell>
          <cell r="J120">
            <v>5</v>
          </cell>
          <cell r="K120">
            <v>498</v>
          </cell>
          <cell r="L120">
            <v>3800</v>
          </cell>
          <cell r="M120">
            <v>25</v>
          </cell>
          <cell r="N120">
            <v>73800</v>
          </cell>
          <cell r="O120">
            <v>23300</v>
          </cell>
          <cell r="P120">
            <v>535</v>
          </cell>
          <cell r="Q120" t="str">
            <v>No</v>
          </cell>
          <cell r="R120" t="str">
            <v>10349</v>
          </cell>
          <cell r="S120">
            <v>0</v>
          </cell>
          <cell r="T120">
            <v>0.67164179104477617</v>
          </cell>
          <cell r="U120">
            <v>0</v>
          </cell>
          <cell r="V120">
            <v>0</v>
          </cell>
          <cell r="W120">
            <v>46.343283582089555</v>
          </cell>
          <cell r="X120">
            <v>-134.32835820895522</v>
          </cell>
          <cell r="Y120">
            <v>3.3582089552238807</v>
          </cell>
          <cell r="Z120">
            <v>5.1011455273171786E-5</v>
          </cell>
          <cell r="AA120">
            <v>0.13992537313432835</v>
          </cell>
          <cell r="AB120">
            <v>0</v>
          </cell>
          <cell r="AC120">
            <v>1.8656716417910447E-3</v>
          </cell>
          <cell r="AD120">
            <v>0</v>
          </cell>
          <cell r="AE120">
            <v>0</v>
          </cell>
          <cell r="AF120">
            <v>0.1287313432835821</v>
          </cell>
          <cell r="AG120">
            <v>-0.37313432835820898</v>
          </cell>
          <cell r="AH120">
            <v>9.3283582089552231E-3</v>
          </cell>
          <cell r="AI120">
            <v>0</v>
          </cell>
          <cell r="AJ120">
            <v>1.9307835820895524E-2</v>
          </cell>
          <cell r="AK120">
            <v>0</v>
          </cell>
          <cell r="AL120">
            <v>0</v>
          </cell>
          <cell r="AM120">
            <v>1.3322406716417912</v>
          </cell>
          <cell r="AN120">
            <v>-3.8615671641791049</v>
          </cell>
          <cell r="AO120">
            <v>9.6539179104477624E-2</v>
          </cell>
        </row>
        <row r="121">
          <cell r="B121">
            <v>110</v>
          </cell>
          <cell r="C121" t="str">
            <v>Huachipa</v>
          </cell>
          <cell r="D121" t="str">
            <v>TR.2 (3 Dev.)</v>
          </cell>
          <cell r="E121" t="str">
            <v>161642T</v>
          </cell>
          <cell r="F121">
            <v>38506</v>
          </cell>
          <cell r="G121">
            <v>2</v>
          </cell>
          <cell r="H121">
            <v>2</v>
          </cell>
          <cell r="I121">
            <v>2</v>
          </cell>
          <cell r="J121">
            <v>5</v>
          </cell>
          <cell r="K121">
            <v>429</v>
          </cell>
          <cell r="L121">
            <v>4000</v>
          </cell>
          <cell r="M121">
            <v>20</v>
          </cell>
          <cell r="N121">
            <v>63600</v>
          </cell>
          <cell r="O121">
            <v>21500</v>
          </cell>
          <cell r="P121">
            <v>460</v>
          </cell>
          <cell r="Q121" t="str">
            <v>No</v>
          </cell>
          <cell r="R121" t="str">
            <v>10349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-53.6</v>
          </cell>
          <cell r="X121">
            <v>296</v>
          </cell>
          <cell r="Y121">
            <v>0</v>
          </cell>
          <cell r="Z121">
            <v>-5.4279211311708E-5</v>
          </cell>
          <cell r="AA121">
            <v>-0.14888888888888888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-0.14888888888888888</v>
          </cell>
          <cell r="AG121">
            <v>0.82222222222222219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-1.5408511111111112</v>
          </cell>
          <cell r="AN121">
            <v>8.5091777777777775</v>
          </cell>
          <cell r="AO121">
            <v>0</v>
          </cell>
        </row>
        <row r="122">
          <cell r="B122">
            <v>111</v>
          </cell>
          <cell r="C122" t="str">
            <v>Huachipa</v>
          </cell>
          <cell r="D122" t="str">
            <v>TR.2 (3 Dev.)</v>
          </cell>
          <cell r="E122" t="str">
            <v>161642T</v>
          </cell>
          <cell r="F122">
            <v>38056</v>
          </cell>
          <cell r="G122">
            <v>2</v>
          </cell>
          <cell r="H122">
            <v>2</v>
          </cell>
          <cell r="I122">
            <v>2</v>
          </cell>
          <cell r="J122">
            <v>5</v>
          </cell>
          <cell r="K122">
            <v>496</v>
          </cell>
          <cell r="L122">
            <v>3630</v>
          </cell>
          <cell r="M122">
            <v>20</v>
          </cell>
          <cell r="N122">
            <v>62800</v>
          </cell>
          <cell r="O122">
            <v>9520</v>
          </cell>
          <cell r="P122">
            <v>527</v>
          </cell>
          <cell r="Q122" t="str">
            <v>No</v>
          </cell>
          <cell r="R122" t="str">
            <v>10349</v>
          </cell>
          <cell r="S122">
            <v>1.561822125813449</v>
          </cell>
          <cell r="T122">
            <v>-7.8091106290672507E-2</v>
          </cell>
          <cell r="U122">
            <v>-0.35921908893709326</v>
          </cell>
          <cell r="V122">
            <v>0.14056399132321018</v>
          </cell>
          <cell r="W122">
            <v>158.00173535791754</v>
          </cell>
          <cell r="X122">
            <v>399.82646420824295</v>
          </cell>
          <cell r="Y122">
            <v>5.0056399132321037</v>
          </cell>
          <cell r="Z122">
            <v>1.6635408751866168E-4</v>
          </cell>
          <cell r="AA122">
            <v>0.45631236442516265</v>
          </cell>
          <cell r="AB122">
            <v>4.3383947939262474E-3</v>
          </cell>
          <cell r="AC122">
            <v>-2.1691973969631254E-4</v>
          </cell>
          <cell r="AD122">
            <v>-9.9783080260303688E-4</v>
          </cell>
          <cell r="AE122">
            <v>3.9045553145336163E-4</v>
          </cell>
          <cell r="AF122">
            <v>0.43889370932754879</v>
          </cell>
          <cell r="AG122">
            <v>1.1106290672451193</v>
          </cell>
          <cell r="AH122">
            <v>1.3904555314533622E-2</v>
          </cell>
          <cell r="AI122">
            <v>4.4898047722342731E-2</v>
          </cell>
          <cell r="AJ122">
            <v>-2.2449023861171387E-3</v>
          </cell>
          <cell r="AK122">
            <v>-1.0326550976138828E-2</v>
          </cell>
          <cell r="AL122">
            <v>4.0408242950108397E-3</v>
          </cell>
          <cell r="AM122">
            <v>4.5421109978308021</v>
          </cell>
          <cell r="AN122">
            <v>11.493900216919739</v>
          </cell>
          <cell r="AO122">
            <v>0.14389824295010847</v>
          </cell>
        </row>
        <row r="123">
          <cell r="B123">
            <v>112</v>
          </cell>
          <cell r="C123" t="str">
            <v>Huachipa</v>
          </cell>
          <cell r="D123" t="str">
            <v>TR.2 (3 Dev.)</v>
          </cell>
          <cell r="E123" t="str">
            <v>161642T</v>
          </cell>
          <cell r="F123">
            <v>37595</v>
          </cell>
          <cell r="G123">
            <v>0</v>
          </cell>
          <cell r="H123">
            <v>2.1</v>
          </cell>
          <cell r="I123">
            <v>2.46</v>
          </cell>
          <cell r="J123">
            <v>4.82</v>
          </cell>
          <cell r="K123">
            <v>293.67</v>
          </cell>
          <cell r="L123">
            <v>3118</v>
          </cell>
          <cell r="M123">
            <v>13.59</v>
          </cell>
          <cell r="N123">
            <v>73112</v>
          </cell>
          <cell r="O123">
            <v>23374</v>
          </cell>
          <cell r="P123">
            <v>316.64</v>
          </cell>
          <cell r="Q123" t="str">
            <v>No</v>
          </cell>
          <cell r="R123" t="str">
            <v>10349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  <cell r="Z123" t="str">
            <v xml:space="preserve"> </v>
          </cell>
          <cell r="AA123" t="str">
            <v xml:space="preserve"> </v>
          </cell>
          <cell r="AB123" t="str">
            <v xml:space="preserve"> </v>
          </cell>
          <cell r="AC123" t="str">
            <v xml:space="preserve"> </v>
          </cell>
          <cell r="AD123" t="str">
            <v xml:space="preserve"> </v>
          </cell>
          <cell r="AE123" t="str">
            <v xml:space="preserve"> </v>
          </cell>
          <cell r="AF123" t="str">
            <v xml:space="preserve"> </v>
          </cell>
          <cell r="AG123" t="str">
            <v xml:space="preserve"> </v>
          </cell>
          <cell r="AH123" t="str">
            <v xml:space="preserve"> </v>
          </cell>
          <cell r="AI123" t="str">
            <v xml:space="preserve"> </v>
          </cell>
          <cell r="AJ123" t="str">
            <v xml:space="preserve"> </v>
          </cell>
          <cell r="AK123" t="str">
            <v xml:space="preserve"> </v>
          </cell>
          <cell r="AL123" t="str">
            <v xml:space="preserve"> </v>
          </cell>
          <cell r="AM123" t="str">
            <v xml:space="preserve"> </v>
          </cell>
          <cell r="AN123" t="str">
            <v xml:space="preserve"> </v>
          </cell>
          <cell r="AO123" t="str">
            <v xml:space="preserve"> </v>
          </cell>
        </row>
        <row r="124">
          <cell r="B124">
            <v>113</v>
          </cell>
          <cell r="C124" t="str">
            <v>Ingenieros</v>
          </cell>
          <cell r="D124" t="str">
            <v>TR.1 (3 Dev.)</v>
          </cell>
          <cell r="E124" t="str">
            <v>230531-01</v>
          </cell>
          <cell r="F124">
            <v>39038</v>
          </cell>
          <cell r="G124">
            <v>2</v>
          </cell>
          <cell r="H124">
            <v>5</v>
          </cell>
          <cell r="I124">
            <v>38</v>
          </cell>
          <cell r="J124">
            <v>35</v>
          </cell>
          <cell r="K124">
            <v>748</v>
          </cell>
          <cell r="L124">
            <v>3520</v>
          </cell>
          <cell r="M124">
            <v>20</v>
          </cell>
          <cell r="N124">
            <v>80700</v>
          </cell>
          <cell r="O124">
            <v>8390</v>
          </cell>
          <cell r="P124">
            <v>848</v>
          </cell>
          <cell r="Q124" t="str">
            <v>No</v>
          </cell>
          <cell r="R124" t="str">
            <v>14302</v>
          </cell>
          <cell r="S124">
            <v>0</v>
          </cell>
          <cell r="T124">
            <v>2.9752066115702478</v>
          </cell>
          <cell r="U124">
            <v>35.702479338842977</v>
          </cell>
          <cell r="V124">
            <v>29.75206611570248</v>
          </cell>
          <cell r="W124">
            <v>48.595041322314053</v>
          </cell>
          <cell r="X124">
            <v>1864.4628099173553</v>
          </cell>
          <cell r="Y124">
            <v>0</v>
          </cell>
          <cell r="Z124">
            <v>1.6377401977017686E-4</v>
          </cell>
          <cell r="AA124">
            <v>0.32506887052341599</v>
          </cell>
          <cell r="AB124">
            <v>0</v>
          </cell>
          <cell r="AC124">
            <v>8.2644628099173556E-3</v>
          </cell>
          <cell r="AD124">
            <v>9.9173553719008267E-2</v>
          </cell>
          <cell r="AE124">
            <v>8.2644628099173556E-2</v>
          </cell>
          <cell r="AF124">
            <v>0.13498622589531681</v>
          </cell>
          <cell r="AG124">
            <v>5.1790633608815426</v>
          </cell>
          <cell r="AH124">
            <v>0</v>
          </cell>
          <cell r="AI124">
            <v>0</v>
          </cell>
          <cell r="AJ124">
            <v>0.11819834710743801</v>
          </cell>
          <cell r="AK124">
            <v>1.418380165289256</v>
          </cell>
          <cell r="AL124">
            <v>1.1819834710743802</v>
          </cell>
          <cell r="AM124">
            <v>1.9305730027548209</v>
          </cell>
          <cell r="AN124">
            <v>74.070964187327817</v>
          </cell>
          <cell r="AO124">
            <v>0</v>
          </cell>
        </row>
        <row r="125">
          <cell r="B125">
            <v>114</v>
          </cell>
          <cell r="C125" t="str">
            <v>Ingenieros</v>
          </cell>
          <cell r="D125" t="str">
            <v>TR.1 (3 Dev.)</v>
          </cell>
          <cell r="E125" t="str">
            <v>230531-01</v>
          </cell>
          <cell r="F125">
            <v>38675</v>
          </cell>
          <cell r="G125">
            <v>2</v>
          </cell>
          <cell r="H125">
            <v>2</v>
          </cell>
          <cell r="I125">
            <v>2</v>
          </cell>
          <cell r="J125">
            <v>5</v>
          </cell>
          <cell r="K125">
            <v>699</v>
          </cell>
          <cell r="L125">
            <v>1640</v>
          </cell>
          <cell r="M125">
            <v>20</v>
          </cell>
          <cell r="N125">
            <v>51900</v>
          </cell>
          <cell r="O125">
            <v>4120</v>
          </cell>
          <cell r="P125">
            <v>730</v>
          </cell>
          <cell r="Q125" t="str">
            <v>No</v>
          </cell>
          <cell r="R125" t="str">
            <v>14302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1225.3211009174313</v>
          </cell>
          <cell r="X125">
            <v>3586.788990825688</v>
          </cell>
          <cell r="Y125">
            <v>33.027522935779814</v>
          </cell>
          <cell r="Z125">
            <v>1.7610354731981627E-3</v>
          </cell>
          <cell r="AA125">
            <v>3.4954128440366974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3.403669724770642</v>
          </cell>
          <cell r="AG125">
            <v>9.9633027522935773</v>
          </cell>
          <cell r="AH125">
            <v>9.1743119266055051E-2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48.679284403669719</v>
          </cell>
          <cell r="AN125">
            <v>142.49515596330275</v>
          </cell>
          <cell r="AO125">
            <v>1.312110091743119</v>
          </cell>
        </row>
        <row r="126">
          <cell r="B126">
            <v>115</v>
          </cell>
          <cell r="C126" t="str">
            <v>Ingenieros</v>
          </cell>
          <cell r="D126" t="str">
            <v>TR.1 (3 Dev.)</v>
          </cell>
          <cell r="E126" t="str">
            <v>230531-01</v>
          </cell>
          <cell r="F126">
            <v>38566</v>
          </cell>
          <cell r="G126">
            <v>2</v>
          </cell>
          <cell r="H126">
            <v>2</v>
          </cell>
          <cell r="I126">
            <v>2</v>
          </cell>
          <cell r="J126">
            <v>5</v>
          </cell>
          <cell r="K126">
            <v>328</v>
          </cell>
          <cell r="L126">
            <v>554</v>
          </cell>
          <cell r="M126">
            <v>10</v>
          </cell>
          <cell r="N126">
            <v>46300</v>
          </cell>
          <cell r="O126">
            <v>12600</v>
          </cell>
          <cell r="P126">
            <v>349</v>
          </cell>
          <cell r="Q126" t="str">
            <v>No</v>
          </cell>
          <cell r="R126" t="str">
            <v>14302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765.81818181818187</v>
          </cell>
          <cell r="X126">
            <v>1315.6363636363637</v>
          </cell>
          <cell r="Y126">
            <v>0</v>
          </cell>
          <cell r="Z126">
            <v>1.0717482886994116E-3</v>
          </cell>
          <cell r="AA126">
            <v>2.1272727272727274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2.1272727272727274</v>
          </cell>
          <cell r="AG126">
            <v>3.6545454545454548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30.424254545454545</v>
          </cell>
          <cell r="AN126">
            <v>52.267309090909087</v>
          </cell>
          <cell r="AO126">
            <v>0</v>
          </cell>
        </row>
        <row r="127">
          <cell r="B127">
            <v>116</v>
          </cell>
          <cell r="C127" t="str">
            <v>Ingenieros</v>
          </cell>
          <cell r="D127" t="str">
            <v>TR.1 (3 Dev.)</v>
          </cell>
          <cell r="E127" t="str">
            <v>230531-01</v>
          </cell>
          <cell r="F127">
            <v>38511</v>
          </cell>
          <cell r="G127">
            <v>2</v>
          </cell>
          <cell r="H127">
            <v>2</v>
          </cell>
          <cell r="I127">
            <v>2</v>
          </cell>
          <cell r="J127">
            <v>5</v>
          </cell>
          <cell r="K127">
            <v>211</v>
          </cell>
          <cell r="L127">
            <v>353</v>
          </cell>
          <cell r="M127">
            <v>10</v>
          </cell>
          <cell r="N127">
            <v>47000</v>
          </cell>
          <cell r="O127">
            <v>16300</v>
          </cell>
          <cell r="P127">
            <v>232</v>
          </cell>
          <cell r="Q127" t="str">
            <v>No</v>
          </cell>
          <cell r="R127" t="str">
            <v>14302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292.5</v>
          </cell>
          <cell r="X127">
            <v>1350</v>
          </cell>
          <cell r="Y127">
            <v>0</v>
          </cell>
          <cell r="Z127">
            <v>4.0934830471158081E-4</v>
          </cell>
          <cell r="AA127">
            <v>0.8125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0.8125</v>
          </cell>
          <cell r="AG127">
            <v>3.75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11.620374999999999</v>
          </cell>
          <cell r="AN127">
            <v>53.6325</v>
          </cell>
          <cell r="AO127">
            <v>0</v>
          </cell>
        </row>
        <row r="128">
          <cell r="B128">
            <v>117</v>
          </cell>
          <cell r="C128" t="str">
            <v>Ingenieros</v>
          </cell>
          <cell r="D128" t="str">
            <v>TR.1 (3 Dev.)</v>
          </cell>
          <cell r="E128" t="str">
            <v>230531-01</v>
          </cell>
          <cell r="F128">
            <v>38479</v>
          </cell>
          <cell r="G128">
            <v>2</v>
          </cell>
          <cell r="H128">
            <v>2</v>
          </cell>
          <cell r="I128">
            <v>2</v>
          </cell>
          <cell r="J128">
            <v>5</v>
          </cell>
          <cell r="K128">
            <v>185</v>
          </cell>
          <cell r="L128">
            <v>233</v>
          </cell>
          <cell r="M128">
            <v>10</v>
          </cell>
          <cell r="N128">
            <v>49600</v>
          </cell>
          <cell r="O128">
            <v>17200</v>
          </cell>
          <cell r="P128">
            <v>206</v>
          </cell>
          <cell r="Q128" t="str">
            <v>No</v>
          </cell>
          <cell r="R128" t="str">
            <v>14302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195.67567567567568</v>
          </cell>
          <cell r="X128">
            <v>231.35135135135135</v>
          </cell>
          <cell r="Y128">
            <v>-4.3243243243243246</v>
          </cell>
          <cell r="Z128">
            <v>2.6779265394853241E-4</v>
          </cell>
          <cell r="AA128">
            <v>0.53153153153153154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0.54354354354354351</v>
          </cell>
          <cell r="AG128">
            <v>0.64264264264264259</v>
          </cell>
          <cell r="AH128">
            <v>-1.2012012012012012E-2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7.7737597597597592</v>
          </cell>
          <cell r="AN128">
            <v>9.1910750750750747</v>
          </cell>
          <cell r="AO128">
            <v>-0.17179579579579579</v>
          </cell>
        </row>
        <row r="129">
          <cell r="B129">
            <v>118</v>
          </cell>
          <cell r="C129" t="str">
            <v>Ingenieros</v>
          </cell>
          <cell r="D129" t="str">
            <v>TR.1 (3 Dev.)</v>
          </cell>
          <cell r="E129" t="str">
            <v>230531-01</v>
          </cell>
          <cell r="F129">
            <v>38146</v>
          </cell>
          <cell r="G129">
            <v>2</v>
          </cell>
          <cell r="H129">
            <v>2</v>
          </cell>
          <cell r="I129">
            <v>2</v>
          </cell>
          <cell r="J129">
            <v>5</v>
          </cell>
          <cell r="K129">
            <v>4</v>
          </cell>
          <cell r="L129">
            <v>19</v>
          </cell>
          <cell r="M129">
            <v>14</v>
          </cell>
          <cell r="N129">
            <v>4531</v>
          </cell>
          <cell r="O129">
            <v>2346</v>
          </cell>
          <cell r="P129">
            <v>29</v>
          </cell>
          <cell r="Q129" t="str">
            <v>No</v>
          </cell>
          <cell r="R129" t="str">
            <v>14302</v>
          </cell>
          <cell r="S129">
            <v>144</v>
          </cell>
          <cell r="T129">
            <v>144</v>
          </cell>
          <cell r="U129">
            <v>144</v>
          </cell>
          <cell r="V129">
            <v>360</v>
          </cell>
          <cell r="W129">
            <v>288</v>
          </cell>
          <cell r="X129">
            <v>288</v>
          </cell>
          <cell r="Y129">
            <v>144</v>
          </cell>
          <cell r="Z129">
            <v>1.7129652135623073E-3</v>
          </cell>
          <cell r="AA129">
            <v>3.4</v>
          </cell>
          <cell r="AB129">
            <v>0.4</v>
          </cell>
          <cell r="AC129">
            <v>0.4</v>
          </cell>
          <cell r="AD129">
            <v>0.4</v>
          </cell>
          <cell r="AE129">
            <v>1</v>
          </cell>
          <cell r="AF129">
            <v>0.8</v>
          </cell>
          <cell r="AG129">
            <v>0.8</v>
          </cell>
          <cell r="AH129">
            <v>0.4</v>
          </cell>
          <cell r="AI129">
            <v>5.7207999999999997</v>
          </cell>
          <cell r="AJ129">
            <v>5.7207999999999997</v>
          </cell>
          <cell r="AK129">
            <v>5.7207999999999997</v>
          </cell>
          <cell r="AL129">
            <v>14.301999999999998</v>
          </cell>
          <cell r="AM129">
            <v>11.441599999999999</v>
          </cell>
          <cell r="AN129">
            <v>11.441599999999999</v>
          </cell>
          <cell r="AO129">
            <v>5.7207999999999997</v>
          </cell>
        </row>
        <row r="130">
          <cell r="B130">
            <v>119</v>
          </cell>
          <cell r="C130" t="str">
            <v>Ingenieros</v>
          </cell>
          <cell r="D130" t="str">
            <v>TR.1 (3 Dev.)</v>
          </cell>
          <cell r="E130" t="str">
            <v>230531-01</v>
          </cell>
          <cell r="F130">
            <v>38141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15</v>
          </cell>
          <cell r="M130">
            <v>12</v>
          </cell>
          <cell r="N130">
            <v>3201</v>
          </cell>
          <cell r="O130">
            <v>1236</v>
          </cell>
          <cell r="P130">
            <v>12</v>
          </cell>
          <cell r="Q130" t="str">
            <v>No</v>
          </cell>
          <cell r="R130" t="str">
            <v>14302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540</v>
          </cell>
          <cell r="Y130">
            <v>360</v>
          </cell>
          <cell r="Z130">
            <v>5.0381329810656101E-4</v>
          </cell>
          <cell r="AA130">
            <v>1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1.5</v>
          </cell>
          <cell r="AH130">
            <v>1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21.452999999999999</v>
          </cell>
          <cell r="AO130">
            <v>14.302</v>
          </cell>
        </row>
        <row r="131">
          <cell r="B131">
            <v>120</v>
          </cell>
          <cell r="C131" t="str">
            <v>Ingenieros</v>
          </cell>
          <cell r="D131" t="str">
            <v>TR.1 (3 Dev.)</v>
          </cell>
          <cell r="E131" t="str">
            <v>230531-01</v>
          </cell>
          <cell r="F131">
            <v>38139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12</v>
          </cell>
          <cell r="M131">
            <v>10</v>
          </cell>
          <cell r="N131">
            <v>2345</v>
          </cell>
          <cell r="O131">
            <v>869</v>
          </cell>
          <cell r="P131">
            <v>10</v>
          </cell>
          <cell r="Q131" t="str">
            <v>No</v>
          </cell>
          <cell r="R131" t="str">
            <v>14302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  <cell r="Z131" t="str">
            <v xml:space="preserve"> </v>
          </cell>
          <cell r="AA131" t="str">
            <v xml:space="preserve"> </v>
          </cell>
          <cell r="AB131" t="str">
            <v xml:space="preserve"> </v>
          </cell>
          <cell r="AC131" t="str">
            <v xml:space="preserve"> </v>
          </cell>
          <cell r="AD131" t="str">
            <v xml:space="preserve"> </v>
          </cell>
          <cell r="AE131" t="str">
            <v xml:space="preserve"> </v>
          </cell>
          <cell r="AF131" t="str">
            <v xml:space="preserve"> </v>
          </cell>
          <cell r="AG131" t="str">
            <v xml:space="preserve"> </v>
          </cell>
          <cell r="AH131" t="str">
            <v xml:space="preserve"> </v>
          </cell>
          <cell r="AI131" t="str">
            <v xml:space="preserve"> </v>
          </cell>
          <cell r="AJ131" t="str">
            <v xml:space="preserve"> </v>
          </cell>
          <cell r="AK131" t="str">
            <v xml:space="preserve"> </v>
          </cell>
          <cell r="AL131" t="str">
            <v xml:space="preserve"> </v>
          </cell>
          <cell r="AM131" t="str">
            <v xml:space="preserve"> </v>
          </cell>
          <cell r="AN131" t="str">
            <v xml:space="preserve"> </v>
          </cell>
          <cell r="AO131" t="str">
            <v xml:space="preserve"> </v>
          </cell>
        </row>
        <row r="132">
          <cell r="B132">
            <v>121</v>
          </cell>
          <cell r="C132" t="str">
            <v>La Planicie</v>
          </cell>
          <cell r="D132" t="str">
            <v>TR.1 (2 Dev.)</v>
          </cell>
          <cell r="E132" t="str">
            <v>123157T</v>
          </cell>
          <cell r="F132">
            <v>39040</v>
          </cell>
          <cell r="G132">
            <v>2</v>
          </cell>
          <cell r="H132">
            <v>2</v>
          </cell>
          <cell r="I132">
            <v>2</v>
          </cell>
          <cell r="J132">
            <v>5</v>
          </cell>
          <cell r="K132">
            <v>108</v>
          </cell>
          <cell r="L132">
            <v>2770</v>
          </cell>
          <cell r="M132">
            <v>10</v>
          </cell>
          <cell r="N132">
            <v>66400</v>
          </cell>
          <cell r="O132">
            <v>29400</v>
          </cell>
          <cell r="P132">
            <v>129</v>
          </cell>
          <cell r="Q132" t="str">
            <v>No</v>
          </cell>
          <cell r="R132" t="str">
            <v>11628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-74.018691588785046</v>
          </cell>
          <cell r="X132">
            <v>-538.31775700934577</v>
          </cell>
          <cell r="Y132">
            <v>0</v>
          </cell>
          <cell r="Z132">
            <v>-8.4220299016037235E-5</v>
          </cell>
          <cell r="AA132">
            <v>-0.20560747663551401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-0.20560747663551401</v>
          </cell>
          <cell r="AG132">
            <v>-1.4953271028037383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-2.3908037383177567</v>
          </cell>
          <cell r="AN132">
            <v>-17.387663551401868</v>
          </cell>
          <cell r="AO132">
            <v>0</v>
          </cell>
        </row>
        <row r="133">
          <cell r="B133">
            <v>122</v>
          </cell>
          <cell r="C133" t="str">
            <v>La Planicie</v>
          </cell>
          <cell r="D133" t="str">
            <v>TR.1 (2 Dev.)</v>
          </cell>
          <cell r="E133" t="str">
            <v>123157T</v>
          </cell>
          <cell r="F133">
            <v>38505</v>
          </cell>
          <cell r="G133">
            <v>2</v>
          </cell>
          <cell r="H133">
            <v>2</v>
          </cell>
          <cell r="I133">
            <v>2</v>
          </cell>
          <cell r="J133">
            <v>5</v>
          </cell>
          <cell r="K133">
            <v>218</v>
          </cell>
          <cell r="L133">
            <v>3570</v>
          </cell>
          <cell r="M133">
            <v>10</v>
          </cell>
          <cell r="N133">
            <v>66500</v>
          </cell>
          <cell r="O133">
            <v>29500</v>
          </cell>
          <cell r="P133">
            <v>239</v>
          </cell>
          <cell r="Q133" t="str">
            <v>No</v>
          </cell>
          <cell r="R133" t="str">
            <v>11628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128.2591093117409</v>
          </cell>
          <cell r="X133">
            <v>1632.3886639676114</v>
          </cell>
          <cell r="Y133">
            <v>0</v>
          </cell>
          <cell r="Z133">
            <v>1.459363885783965E-4</v>
          </cell>
          <cell r="AA133">
            <v>0.35627530364372467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0.35627530364372467</v>
          </cell>
          <cell r="AG133">
            <v>4.5344129554655872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4.1427692307692308</v>
          </cell>
          <cell r="AN133">
            <v>52.726153846153849</v>
          </cell>
          <cell r="AO133">
            <v>0</v>
          </cell>
        </row>
        <row r="134">
          <cell r="B134">
            <v>123</v>
          </cell>
          <cell r="C134" t="str">
            <v>La Planicie</v>
          </cell>
          <cell r="D134" t="str">
            <v>TR.1 (2 Dev.)</v>
          </cell>
          <cell r="E134" t="str">
            <v>123157T</v>
          </cell>
          <cell r="F134">
            <v>38258</v>
          </cell>
          <cell r="G134">
            <v>2</v>
          </cell>
          <cell r="H134">
            <v>2</v>
          </cell>
          <cell r="I134">
            <v>2</v>
          </cell>
          <cell r="J134">
            <v>5</v>
          </cell>
          <cell r="K134">
            <v>130</v>
          </cell>
          <cell r="L134">
            <v>2450</v>
          </cell>
          <cell r="M134">
            <v>10</v>
          </cell>
          <cell r="N134">
            <v>64600</v>
          </cell>
          <cell r="O134">
            <v>30500</v>
          </cell>
          <cell r="P134">
            <v>151</v>
          </cell>
          <cell r="Q134" t="str">
            <v>No</v>
          </cell>
          <cell r="R134" t="str">
            <v>11628</v>
          </cell>
          <cell r="S134">
            <v>0.43783783783783775</v>
          </cell>
          <cell r="T134">
            <v>8.7567567567567645E-2</v>
          </cell>
          <cell r="U134">
            <v>-2.023783783783784</v>
          </cell>
          <cell r="V134">
            <v>-1.0508108108108107</v>
          </cell>
          <cell r="W134">
            <v>-145.70270270270271</v>
          </cell>
          <cell r="X134">
            <v>-263.67567567567568</v>
          </cell>
          <cell r="Y134">
            <v>-29.704864864864867</v>
          </cell>
          <cell r="Z134">
            <v>-2.0248360169945376E-4</v>
          </cell>
          <cell r="AA134">
            <v>-0.49432432432432433</v>
          </cell>
          <cell r="AB134">
            <v>1.2162162162162162E-3</v>
          </cell>
          <cell r="AC134">
            <v>2.4324324324324345E-4</v>
          </cell>
          <cell r="AD134">
            <v>-5.6216216216216216E-3</v>
          </cell>
          <cell r="AE134">
            <v>-2.9189189189189192E-3</v>
          </cell>
          <cell r="AF134">
            <v>-0.4047297297297297</v>
          </cell>
          <cell r="AG134">
            <v>-0.73243243243243239</v>
          </cell>
          <cell r="AH134">
            <v>-8.251351351351352E-2</v>
          </cell>
          <cell r="AI134">
            <v>1.4142162162162162E-2</v>
          </cell>
          <cell r="AJ134">
            <v>2.828432432432435E-3</v>
          </cell>
          <cell r="AK134">
            <v>-6.5368216216216218E-2</v>
          </cell>
          <cell r="AL134">
            <v>-3.3941189189189196E-2</v>
          </cell>
          <cell r="AM134">
            <v>-4.7061972972972974</v>
          </cell>
          <cell r="AN134">
            <v>-8.5167243243243238</v>
          </cell>
          <cell r="AO134">
            <v>-0.95946713513513515</v>
          </cell>
        </row>
        <row r="135">
          <cell r="B135">
            <v>124</v>
          </cell>
          <cell r="C135" t="str">
            <v>La Planicie</v>
          </cell>
          <cell r="D135" t="str">
            <v>TR.1 (2 Dev.)</v>
          </cell>
          <cell r="E135" t="str">
            <v>123157T</v>
          </cell>
          <cell r="F135">
            <v>37888</v>
          </cell>
          <cell r="G135">
            <v>1.55</v>
          </cell>
          <cell r="H135">
            <v>1.91</v>
          </cell>
          <cell r="I135">
            <v>4.08</v>
          </cell>
          <cell r="J135">
            <v>6.08</v>
          </cell>
          <cell r="K135">
            <v>279.75</v>
          </cell>
          <cell r="L135">
            <v>2721</v>
          </cell>
          <cell r="M135">
            <v>40.53</v>
          </cell>
          <cell r="N135">
            <v>82175</v>
          </cell>
          <cell r="O135">
            <v>3562</v>
          </cell>
          <cell r="P135">
            <v>333.9</v>
          </cell>
          <cell r="Q135" t="str">
            <v>No</v>
          </cell>
          <cell r="R135" t="str">
            <v>11628</v>
          </cell>
          <cell r="S135">
            <v>-13.29041095890411</v>
          </cell>
          <cell r="T135">
            <v>-0.46849315068493164</v>
          </cell>
          <cell r="U135">
            <v>4.6726027397260275</v>
          </cell>
          <cell r="V135">
            <v>5.6095890410958908</v>
          </cell>
          <cell r="W135">
            <v>207.08630136986301</v>
          </cell>
          <cell r="X135">
            <v>410.54794520547944</v>
          </cell>
          <cell r="Y135">
            <v>39.42739726027397</v>
          </cell>
          <cell r="Z135">
            <v>2.7653349740323186E-4</v>
          </cell>
          <cell r="AA135">
            <v>0.6751027397260273</v>
          </cell>
          <cell r="AB135">
            <v>-3.6917808219178082E-2</v>
          </cell>
          <cell r="AC135">
            <v>-1.3013698630136991E-3</v>
          </cell>
          <cell r="AD135">
            <v>1.297945205479452E-2</v>
          </cell>
          <cell r="AE135">
            <v>1.5582191780821918E-2</v>
          </cell>
          <cell r="AF135">
            <v>0.57523972602739726</v>
          </cell>
          <cell r="AG135">
            <v>1.1404109589041096</v>
          </cell>
          <cell r="AH135">
            <v>0.10952054794520548</v>
          </cell>
          <cell r="AI135">
            <v>-0.42928027397260277</v>
          </cell>
          <cell r="AJ135">
            <v>-1.5132328767123294E-2</v>
          </cell>
          <cell r="AK135">
            <v>0.15092506849315068</v>
          </cell>
          <cell r="AL135">
            <v>0.18118972602739725</v>
          </cell>
          <cell r="AM135">
            <v>6.6888875342465752</v>
          </cell>
          <cell r="AN135">
            <v>13.260698630136988</v>
          </cell>
          <cell r="AO135">
            <v>1.2735049315068494</v>
          </cell>
        </row>
        <row r="136">
          <cell r="B136">
            <v>125</v>
          </cell>
          <cell r="C136" t="str">
            <v>La Planicie</v>
          </cell>
          <cell r="D136" t="str">
            <v>TR.1 (2 Dev.)</v>
          </cell>
          <cell r="E136" t="str">
            <v>123157T</v>
          </cell>
          <cell r="F136">
            <v>37596</v>
          </cell>
          <cell r="G136">
            <v>12.33</v>
          </cell>
          <cell r="H136">
            <v>2.29</v>
          </cell>
          <cell r="I136">
            <v>0.28999999999999998</v>
          </cell>
          <cell r="J136">
            <v>1.53</v>
          </cell>
          <cell r="K136">
            <v>111.78</v>
          </cell>
          <cell r="L136">
            <v>2388</v>
          </cell>
          <cell r="M136">
            <v>8.5500000000000007</v>
          </cell>
          <cell r="N136">
            <v>67913</v>
          </cell>
          <cell r="O136">
            <v>22453</v>
          </cell>
          <cell r="P136">
            <v>136.77000000000001</v>
          </cell>
          <cell r="Q136" t="str">
            <v>No</v>
          </cell>
          <cell r="R136" t="str">
            <v>11628</v>
          </cell>
          <cell r="S136">
            <v>4.0061371841155236</v>
          </cell>
          <cell r="T136">
            <v>0.41913357400722023</v>
          </cell>
          <cell r="U136">
            <v>-0.23068592057761733</v>
          </cell>
          <cell r="V136">
            <v>0.17220216606498195</v>
          </cell>
          <cell r="W136">
            <v>17.148736462093861</v>
          </cell>
          <cell r="X136">
            <v>327.50902527075812</v>
          </cell>
          <cell r="Y136">
            <v>-9.243682310469314</v>
          </cell>
          <cell r="Z136">
            <v>1.3963204555317639E-5</v>
          </cell>
          <cell r="AA136">
            <v>3.408844765342961E-2</v>
          </cell>
          <cell r="AB136">
            <v>1.1128158844765344E-2</v>
          </cell>
          <cell r="AC136">
            <v>1.164259927797834E-3</v>
          </cell>
          <cell r="AD136">
            <v>-6.4079422382671474E-4</v>
          </cell>
          <cell r="AE136">
            <v>4.7833935018050546E-4</v>
          </cell>
          <cell r="AF136">
            <v>4.7635379061371844E-2</v>
          </cell>
          <cell r="AG136">
            <v>0.90974729241877261</v>
          </cell>
          <cell r="AH136">
            <v>-2.5676895306859206E-2</v>
          </cell>
          <cell r="AI136">
            <v>0.12939823104693141</v>
          </cell>
          <cell r="AJ136">
            <v>1.3538014440433213E-2</v>
          </cell>
          <cell r="AK136">
            <v>-7.4511552346570396E-3</v>
          </cell>
          <cell r="AL136">
            <v>5.5621299638989171E-3</v>
          </cell>
          <cell r="AM136">
            <v>0.55390418772563188</v>
          </cell>
          <cell r="AN136">
            <v>10.578541516245487</v>
          </cell>
          <cell r="AO136">
            <v>-0.29857093862815887</v>
          </cell>
        </row>
        <row r="137">
          <cell r="B137">
            <v>126</v>
          </cell>
          <cell r="C137" t="str">
            <v>La Planicie</v>
          </cell>
          <cell r="D137" t="str">
            <v>TR.1 (2 Dev.)</v>
          </cell>
          <cell r="E137" t="str">
            <v>123157T</v>
          </cell>
          <cell r="F137">
            <v>36488</v>
          </cell>
          <cell r="G137">
            <v>0</v>
          </cell>
          <cell r="H137">
            <v>1</v>
          </cell>
          <cell r="I137">
            <v>1</v>
          </cell>
          <cell r="J137">
            <v>1</v>
          </cell>
          <cell r="K137">
            <v>59</v>
          </cell>
          <cell r="L137">
            <v>1380</v>
          </cell>
          <cell r="M137">
            <v>37</v>
          </cell>
          <cell r="N137">
            <v>6000</v>
          </cell>
          <cell r="O137">
            <v>4000</v>
          </cell>
          <cell r="P137">
            <v>99</v>
          </cell>
          <cell r="Q137" t="str">
            <v>No</v>
          </cell>
          <cell r="R137" t="str">
            <v>11628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  <cell r="Z137" t="str">
            <v xml:space="preserve"> </v>
          </cell>
          <cell r="AA137" t="str">
            <v xml:space="preserve"> </v>
          </cell>
          <cell r="AB137" t="str">
            <v xml:space="preserve"> </v>
          </cell>
          <cell r="AC137" t="str">
            <v xml:space="preserve"> </v>
          </cell>
          <cell r="AD137" t="str">
            <v xml:space="preserve"> </v>
          </cell>
          <cell r="AE137" t="str">
            <v xml:space="preserve"> </v>
          </cell>
          <cell r="AF137" t="str">
            <v xml:space="preserve"> </v>
          </cell>
          <cell r="AG137" t="str">
            <v xml:space="preserve"> </v>
          </cell>
          <cell r="AH137" t="str">
            <v xml:space="preserve"> </v>
          </cell>
          <cell r="AI137" t="str">
            <v xml:space="preserve"> </v>
          </cell>
          <cell r="AJ137" t="str">
            <v xml:space="preserve"> </v>
          </cell>
          <cell r="AK137" t="str">
            <v xml:space="preserve"> </v>
          </cell>
          <cell r="AL137" t="str">
            <v xml:space="preserve"> </v>
          </cell>
          <cell r="AM137" t="str">
            <v xml:space="preserve"> </v>
          </cell>
          <cell r="AN137" t="str">
            <v xml:space="preserve"> </v>
          </cell>
          <cell r="AO137" t="str">
            <v xml:space="preserve"> </v>
          </cell>
        </row>
        <row r="138">
          <cell r="B138">
            <v>127</v>
          </cell>
          <cell r="C138" t="str">
            <v>La Planicie</v>
          </cell>
          <cell r="D138" t="str">
            <v>TR.2 (2 Dev.)</v>
          </cell>
          <cell r="E138" t="str">
            <v>L-30307</v>
          </cell>
          <cell r="F138">
            <v>39041</v>
          </cell>
          <cell r="G138">
            <v>10</v>
          </cell>
          <cell r="H138">
            <v>41</v>
          </cell>
          <cell r="I138">
            <v>15</v>
          </cell>
          <cell r="J138">
            <v>5</v>
          </cell>
          <cell r="K138">
            <v>312</v>
          </cell>
          <cell r="L138">
            <v>12300</v>
          </cell>
          <cell r="M138">
            <v>10</v>
          </cell>
          <cell r="N138">
            <v>71500</v>
          </cell>
          <cell r="O138">
            <v>27900</v>
          </cell>
          <cell r="P138">
            <v>393</v>
          </cell>
          <cell r="Q138" t="str">
            <v>No</v>
          </cell>
          <cell r="R138" t="str">
            <v>13343</v>
          </cell>
          <cell r="S138">
            <v>-3.8434163701067616</v>
          </cell>
          <cell r="T138">
            <v>-14.733096085409253</v>
          </cell>
          <cell r="U138">
            <v>0.64056939501779364</v>
          </cell>
          <cell r="V138">
            <v>0</v>
          </cell>
          <cell r="W138">
            <v>-54.448398576512453</v>
          </cell>
          <cell r="X138">
            <v>1588.6120996441282</v>
          </cell>
          <cell r="Y138">
            <v>0</v>
          </cell>
          <cell r="Z138">
            <v>-9.4507976952163354E-5</v>
          </cell>
          <cell r="AA138">
            <v>-0.20106761565836298</v>
          </cell>
          <cell r="AB138">
            <v>-1.0676156583629894E-2</v>
          </cell>
          <cell r="AC138">
            <v>-4.0925266903914591E-2</v>
          </cell>
          <cell r="AD138">
            <v>1.7793594306049821E-3</v>
          </cell>
          <cell r="AE138">
            <v>0</v>
          </cell>
          <cell r="AF138">
            <v>-0.1512455516014235</v>
          </cell>
          <cell r="AG138">
            <v>4.4128113879003559</v>
          </cell>
          <cell r="AH138">
            <v>0</v>
          </cell>
          <cell r="AI138">
            <v>-0.14245195729537366</v>
          </cell>
          <cell r="AJ138">
            <v>-0.54606583629893235</v>
          </cell>
          <cell r="AK138">
            <v>2.3741992882562277E-2</v>
          </cell>
          <cell r="AL138">
            <v>0</v>
          </cell>
          <cell r="AM138">
            <v>-2.0180693950177937</v>
          </cell>
          <cell r="AN138">
            <v>58.880142348754447</v>
          </cell>
          <cell r="AO138">
            <v>0</v>
          </cell>
        </row>
        <row r="139">
          <cell r="B139">
            <v>128</v>
          </cell>
          <cell r="C139" t="str">
            <v>La Planicie</v>
          </cell>
          <cell r="D139" t="str">
            <v>TR.2 (2 Dev.)</v>
          </cell>
          <cell r="E139" t="str">
            <v>L-30307</v>
          </cell>
          <cell r="F139">
            <v>38479</v>
          </cell>
          <cell r="G139">
            <v>16</v>
          </cell>
          <cell r="H139">
            <v>64</v>
          </cell>
          <cell r="I139">
            <v>14</v>
          </cell>
          <cell r="J139">
            <v>5</v>
          </cell>
          <cell r="K139">
            <v>397</v>
          </cell>
          <cell r="L139">
            <v>9820</v>
          </cell>
          <cell r="M139">
            <v>10</v>
          </cell>
          <cell r="N139">
            <v>66000</v>
          </cell>
          <cell r="O139">
            <v>27200</v>
          </cell>
          <cell r="P139">
            <v>506</v>
          </cell>
          <cell r="Q139" t="str">
            <v>No</v>
          </cell>
          <cell r="R139" t="str">
            <v>13343</v>
          </cell>
          <cell r="S139">
            <v>-11.111111111111111</v>
          </cell>
          <cell r="T139">
            <v>-57.777777777777779</v>
          </cell>
          <cell r="U139">
            <v>-11.111111111111111</v>
          </cell>
          <cell r="V139">
            <v>0</v>
          </cell>
          <cell r="W139">
            <v>242.22222222222223</v>
          </cell>
          <cell r="X139">
            <v>6400</v>
          </cell>
          <cell r="Y139">
            <v>0</v>
          </cell>
          <cell r="Z139">
            <v>2.1180401302520779E-4</v>
          </cell>
          <cell r="AA139">
            <v>0.45061728395061729</v>
          </cell>
          <cell r="AB139">
            <v>-3.0864197530864196E-2</v>
          </cell>
          <cell r="AC139">
            <v>-0.16049382716049382</v>
          </cell>
          <cell r="AD139">
            <v>-3.0864197530864196E-2</v>
          </cell>
          <cell r="AE139">
            <v>0</v>
          </cell>
          <cell r="AF139">
            <v>0.6728395061728395</v>
          </cell>
          <cell r="AG139">
            <v>17.777777777777779</v>
          </cell>
          <cell r="AH139">
            <v>0</v>
          </cell>
          <cell r="AI139">
            <v>-0.41182098765432101</v>
          </cell>
          <cell r="AJ139">
            <v>-2.1414691358024691</v>
          </cell>
          <cell r="AK139">
            <v>-0.41182098765432101</v>
          </cell>
          <cell r="AL139">
            <v>0</v>
          </cell>
          <cell r="AM139">
            <v>8.977697530864198</v>
          </cell>
          <cell r="AN139">
            <v>237.20888888888888</v>
          </cell>
          <cell r="AO139">
            <v>0</v>
          </cell>
        </row>
        <row r="140">
          <cell r="B140">
            <v>129</v>
          </cell>
          <cell r="C140" t="str">
            <v>La Planicie</v>
          </cell>
          <cell r="D140" t="str">
            <v>TR.2 (2 Dev.)</v>
          </cell>
          <cell r="E140" t="str">
            <v>L-30307</v>
          </cell>
          <cell r="F140">
            <v>38317</v>
          </cell>
          <cell r="G140">
            <v>21</v>
          </cell>
          <cell r="H140">
            <v>90</v>
          </cell>
          <cell r="I140">
            <v>19</v>
          </cell>
          <cell r="J140">
            <v>5</v>
          </cell>
          <cell r="K140">
            <v>288</v>
          </cell>
          <cell r="L140">
            <v>6940</v>
          </cell>
          <cell r="M140">
            <v>10</v>
          </cell>
          <cell r="N140">
            <v>65400</v>
          </cell>
          <cell r="O140">
            <v>28900</v>
          </cell>
          <cell r="P140">
            <v>433</v>
          </cell>
          <cell r="Q140" t="str">
            <v>No</v>
          </cell>
          <cell r="R140" t="str">
            <v>13343</v>
          </cell>
          <cell r="S140">
            <v>-15.319148936170214</v>
          </cell>
          <cell r="T140">
            <v>26.808510638297872</v>
          </cell>
          <cell r="U140">
            <v>3.8297872340425534</v>
          </cell>
          <cell r="V140">
            <v>0</v>
          </cell>
          <cell r="W140">
            <v>218.29787234042553</v>
          </cell>
          <cell r="X140">
            <v>4595.744680851064</v>
          </cell>
          <cell r="Y140">
            <v>0</v>
          </cell>
          <cell r="Z140">
            <v>3.0502000243589386E-4</v>
          </cell>
          <cell r="AA140">
            <v>0.64893617021276595</v>
          </cell>
          <cell r="AB140">
            <v>-4.2553191489361701E-2</v>
          </cell>
          <cell r="AC140">
            <v>7.4468085106382975E-2</v>
          </cell>
          <cell r="AD140">
            <v>1.0638297872340425E-2</v>
          </cell>
          <cell r="AE140">
            <v>0</v>
          </cell>
          <cell r="AF140">
            <v>0.6063829787234043</v>
          </cell>
          <cell r="AG140">
            <v>12.76595744680851</v>
          </cell>
          <cell r="AH140">
            <v>0</v>
          </cell>
          <cell r="AI140">
            <v>-0.56778723404255316</v>
          </cell>
          <cell r="AJ140">
            <v>0.99362765957446808</v>
          </cell>
          <cell r="AK140">
            <v>0.14194680851063829</v>
          </cell>
          <cell r="AL140">
            <v>0</v>
          </cell>
          <cell r="AM140">
            <v>8.0909680851063843</v>
          </cell>
          <cell r="AN140">
            <v>170.33617021276595</v>
          </cell>
          <cell r="AO140">
            <v>0</v>
          </cell>
        </row>
        <row r="141">
          <cell r="B141">
            <v>130</v>
          </cell>
          <cell r="C141" t="str">
            <v>La Planicie</v>
          </cell>
          <cell r="D141" t="str">
            <v>TR.2 (2 Dev.)</v>
          </cell>
          <cell r="E141" t="str">
            <v>L-30307</v>
          </cell>
          <cell r="F141">
            <v>38223</v>
          </cell>
          <cell r="G141">
            <v>25</v>
          </cell>
          <cell r="H141">
            <v>83</v>
          </cell>
          <cell r="I141">
            <v>18</v>
          </cell>
          <cell r="J141">
            <v>5</v>
          </cell>
          <cell r="K141">
            <v>231</v>
          </cell>
          <cell r="L141">
            <v>5740</v>
          </cell>
          <cell r="M141">
            <v>10</v>
          </cell>
          <cell r="N141">
            <v>65400</v>
          </cell>
          <cell r="O141">
            <v>30100</v>
          </cell>
          <cell r="P141">
            <v>372</v>
          </cell>
          <cell r="Q141" t="str">
            <v>No</v>
          </cell>
          <cell r="R141" t="str">
            <v>13343</v>
          </cell>
          <cell r="S141">
            <v>0</v>
          </cell>
          <cell r="T141">
            <v>-22.5</v>
          </cell>
          <cell r="U141">
            <v>-11.25</v>
          </cell>
          <cell r="V141">
            <v>0</v>
          </cell>
          <cell r="W141">
            <v>-645</v>
          </cell>
          <cell r="X141">
            <v>-2212.5</v>
          </cell>
          <cell r="Y141">
            <v>-18.75</v>
          </cell>
          <cell r="Z141">
            <v>-9.1068472038749449E-4</v>
          </cell>
          <cell r="AA141">
            <v>-1.9375</v>
          </cell>
          <cell r="AB141">
            <v>0</v>
          </cell>
          <cell r="AC141">
            <v>-6.25E-2</v>
          </cell>
          <cell r="AD141">
            <v>-3.125E-2</v>
          </cell>
          <cell r="AE141">
            <v>0</v>
          </cell>
          <cell r="AF141">
            <v>-1.7916666666666667</v>
          </cell>
          <cell r="AG141">
            <v>-6.145833333333333</v>
          </cell>
          <cell r="AH141">
            <v>-5.2083333333333336E-2</v>
          </cell>
          <cell r="AI141">
            <v>0</v>
          </cell>
          <cell r="AJ141">
            <v>-0.83393749999999989</v>
          </cell>
          <cell r="AK141">
            <v>-0.41696874999999994</v>
          </cell>
          <cell r="AL141">
            <v>0</v>
          </cell>
          <cell r="AM141">
            <v>-23.906208333333336</v>
          </cell>
          <cell r="AN141">
            <v>-82.00385416666667</v>
          </cell>
          <cell r="AO141">
            <v>-0.69494791666666667</v>
          </cell>
        </row>
        <row r="142">
          <cell r="B142">
            <v>131</v>
          </cell>
          <cell r="C142" t="str">
            <v>La Planicie</v>
          </cell>
          <cell r="D142" t="str">
            <v>TR.2 (2 Dev.)</v>
          </cell>
          <cell r="E142" t="str">
            <v>L-30307</v>
          </cell>
          <cell r="F142">
            <v>38127</v>
          </cell>
          <cell r="G142">
            <v>25</v>
          </cell>
          <cell r="H142">
            <v>89</v>
          </cell>
          <cell r="I142">
            <v>21</v>
          </cell>
          <cell r="J142">
            <v>5</v>
          </cell>
          <cell r="K142">
            <v>403</v>
          </cell>
          <cell r="L142">
            <v>6330</v>
          </cell>
          <cell r="M142">
            <v>15</v>
          </cell>
          <cell r="N142">
            <v>67900</v>
          </cell>
          <cell r="O142">
            <v>27200</v>
          </cell>
          <cell r="P142">
            <v>558</v>
          </cell>
          <cell r="Q142" t="str">
            <v>No</v>
          </cell>
          <cell r="R142" t="str">
            <v>13343</v>
          </cell>
          <cell r="S142">
            <v>-57.6</v>
          </cell>
          <cell r="T142">
            <v>-201.6</v>
          </cell>
          <cell r="U142">
            <v>-14.4</v>
          </cell>
          <cell r="V142">
            <v>0</v>
          </cell>
          <cell r="W142">
            <v>345.6</v>
          </cell>
          <cell r="X142">
            <v>-2304</v>
          </cell>
          <cell r="Y142">
            <v>72</v>
          </cell>
          <cell r="Z142">
            <v>1.8801232937032148E-4</v>
          </cell>
          <cell r="AA142">
            <v>0.4</v>
          </cell>
          <cell r="AB142">
            <v>-0.16</v>
          </cell>
          <cell r="AC142">
            <v>-0.56000000000000005</v>
          </cell>
          <cell r="AD142">
            <v>-0.04</v>
          </cell>
          <cell r="AE142">
            <v>0</v>
          </cell>
          <cell r="AF142">
            <v>0.96</v>
          </cell>
          <cell r="AG142">
            <v>-6.4</v>
          </cell>
          <cell r="AH142">
            <v>0.2</v>
          </cell>
          <cell r="AI142">
            <v>-2.1348799999999999</v>
          </cell>
          <cell r="AJ142">
            <v>-7.4720800000000001</v>
          </cell>
          <cell r="AK142">
            <v>-0.53371999999999997</v>
          </cell>
          <cell r="AL142">
            <v>0</v>
          </cell>
          <cell r="AM142">
            <v>12.809279999999999</v>
          </cell>
          <cell r="AN142">
            <v>-85.395200000000003</v>
          </cell>
          <cell r="AO142">
            <v>2.6686000000000001</v>
          </cell>
        </row>
        <row r="143">
          <cell r="B143">
            <v>132</v>
          </cell>
          <cell r="C143" t="str">
            <v>La Planicie</v>
          </cell>
          <cell r="D143" t="str">
            <v>TR.2 (2 Dev.)</v>
          </cell>
          <cell r="E143" t="str">
            <v>L-30307</v>
          </cell>
          <cell r="F143">
            <v>38102</v>
          </cell>
          <cell r="G143">
            <v>29</v>
          </cell>
          <cell r="H143">
            <v>103</v>
          </cell>
          <cell r="I143">
            <v>22</v>
          </cell>
          <cell r="J143">
            <v>5</v>
          </cell>
          <cell r="K143">
            <v>379</v>
          </cell>
          <cell r="L143">
            <v>6490</v>
          </cell>
          <cell r="M143">
            <v>10</v>
          </cell>
          <cell r="N143">
            <v>79300</v>
          </cell>
          <cell r="O143">
            <v>30900</v>
          </cell>
          <cell r="P143">
            <v>548</v>
          </cell>
          <cell r="Q143" t="str">
            <v>No</v>
          </cell>
          <cell r="R143" t="str">
            <v>13343</v>
          </cell>
          <cell r="S143">
            <v>-27.790654205607481</v>
          </cell>
          <cell r="T143">
            <v>-196.62056074766352</v>
          </cell>
          <cell r="U143">
            <v>-29.237383177570099</v>
          </cell>
          <cell r="V143">
            <v>-5.7196261682243001</v>
          </cell>
          <cell r="W143">
            <v>169.46915887850469</v>
          </cell>
          <cell r="X143">
            <v>1991.7757009345794</v>
          </cell>
          <cell r="Y143">
            <v>-2.0355140186915901</v>
          </cell>
          <cell r="Z143">
            <v>-1.2003357243093523E-4</v>
          </cell>
          <cell r="AA143">
            <v>-0.25537383177570067</v>
          </cell>
          <cell r="AB143">
            <v>-7.7196261682243E-2</v>
          </cell>
          <cell r="AC143">
            <v>-0.54616822429906542</v>
          </cell>
          <cell r="AD143">
            <v>-8.1214953271028054E-2</v>
          </cell>
          <cell r="AE143">
            <v>-1.5887850467289723E-2</v>
          </cell>
          <cell r="AF143">
            <v>0.47074766355140191</v>
          </cell>
          <cell r="AG143">
            <v>5.5327102803738315</v>
          </cell>
          <cell r="AH143">
            <v>-5.6542056074766391E-3</v>
          </cell>
          <cell r="AI143">
            <v>-1.0300297196261685</v>
          </cell>
          <cell r="AJ143">
            <v>-7.2875226168224296</v>
          </cell>
          <cell r="AK143">
            <v>-1.0836511214953273</v>
          </cell>
          <cell r="AL143">
            <v>-0.21199158878504676</v>
          </cell>
          <cell r="AM143">
            <v>6.2811860747663557</v>
          </cell>
          <cell r="AN143">
            <v>73.822953271028027</v>
          </cell>
          <cell r="AO143">
            <v>-7.5444065420560813E-2</v>
          </cell>
        </row>
        <row r="144">
          <cell r="B144">
            <v>133</v>
          </cell>
          <cell r="C144" t="str">
            <v>La Planicie</v>
          </cell>
          <cell r="D144" t="str">
            <v>TR.2 (2 Dev.)</v>
          </cell>
          <cell r="E144" t="str">
            <v>L-30307</v>
          </cell>
          <cell r="F144">
            <v>37888</v>
          </cell>
          <cell r="G144">
            <v>45.52</v>
          </cell>
          <cell r="H144">
            <v>219.88</v>
          </cell>
          <cell r="I144">
            <v>39.380000000000003</v>
          </cell>
          <cell r="J144">
            <v>8.4</v>
          </cell>
          <cell r="K144">
            <v>278.26</v>
          </cell>
          <cell r="L144">
            <v>5306</v>
          </cell>
          <cell r="M144">
            <v>11.21</v>
          </cell>
          <cell r="N144">
            <v>80044</v>
          </cell>
          <cell r="O144">
            <v>15258</v>
          </cell>
          <cell r="P144">
            <v>602.65</v>
          </cell>
          <cell r="Q144" t="str">
            <v>No</v>
          </cell>
          <cell r="R144" t="str">
            <v>13343</v>
          </cell>
          <cell r="S144">
            <v>-72.912328767123284</v>
          </cell>
          <cell r="T144">
            <v>-182.05890410958907</v>
          </cell>
          <cell r="U144">
            <v>-18.160273972602738</v>
          </cell>
          <cell r="V144">
            <v>-15.447945205479453</v>
          </cell>
          <cell r="W144">
            <v>26.506849315068493</v>
          </cell>
          <cell r="X144">
            <v>-2458.3561643835615</v>
          </cell>
          <cell r="Y144">
            <v>-11.515068493150686</v>
          </cell>
          <cell r="Z144">
            <v>-3.5720732885760305E-4</v>
          </cell>
          <cell r="AA144">
            <v>-0.75996575342465766</v>
          </cell>
          <cell r="AB144">
            <v>-0.20253424657534244</v>
          </cell>
          <cell r="AC144">
            <v>-0.5057191780821918</v>
          </cell>
          <cell r="AD144">
            <v>-5.0445205479452047E-2</v>
          </cell>
          <cell r="AE144">
            <v>-4.2910958904109585E-2</v>
          </cell>
          <cell r="AF144">
            <v>7.3630136986301373E-2</v>
          </cell>
          <cell r="AG144">
            <v>-6.8287671232876717</v>
          </cell>
          <cell r="AH144">
            <v>-3.198630136986301E-2</v>
          </cell>
          <cell r="AI144">
            <v>-2.7024144520547946</v>
          </cell>
          <cell r="AJ144">
            <v>-6.7478109931506856</v>
          </cell>
          <cell r="AK144">
            <v>-0.67309037671232863</v>
          </cell>
          <cell r="AL144">
            <v>-0.57256092465753416</v>
          </cell>
          <cell r="AM144">
            <v>0.98244691780821924</v>
          </cell>
          <cell r="AN144">
            <v>-91.116239726027388</v>
          </cell>
          <cell r="AO144">
            <v>-0.42679321917808222</v>
          </cell>
        </row>
        <row r="145">
          <cell r="B145">
            <v>134</v>
          </cell>
          <cell r="C145" t="str">
            <v>La Planicie</v>
          </cell>
          <cell r="D145" t="str">
            <v>TR.2 (2 Dev.)</v>
          </cell>
          <cell r="E145" t="str">
            <v>L-30307</v>
          </cell>
          <cell r="F145">
            <v>37596</v>
          </cell>
          <cell r="G145">
            <v>104.66</v>
          </cell>
          <cell r="H145">
            <v>367.55</v>
          </cell>
          <cell r="I145">
            <v>54.11</v>
          </cell>
          <cell r="J145">
            <v>20.93</v>
          </cell>
          <cell r="K145">
            <v>256.76</v>
          </cell>
          <cell r="L145">
            <v>7300</v>
          </cell>
          <cell r="M145">
            <v>20.55</v>
          </cell>
          <cell r="N145">
            <v>72963</v>
          </cell>
          <cell r="O145">
            <v>24961</v>
          </cell>
          <cell r="P145">
            <v>824.56</v>
          </cell>
          <cell r="Q145" t="str">
            <v>No</v>
          </cell>
          <cell r="R145" t="str">
            <v>13343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  <cell r="Z145" t="str">
            <v xml:space="preserve"> </v>
          </cell>
          <cell r="AA145" t="str">
            <v xml:space="preserve"> </v>
          </cell>
          <cell r="AB145" t="str">
            <v xml:space="preserve"> </v>
          </cell>
          <cell r="AC145" t="str">
            <v xml:space="preserve"> </v>
          </cell>
          <cell r="AD145" t="str">
            <v xml:space="preserve"> </v>
          </cell>
          <cell r="AE145" t="str">
            <v xml:space="preserve"> </v>
          </cell>
          <cell r="AF145" t="str">
            <v xml:space="preserve"> </v>
          </cell>
          <cell r="AG145" t="str">
            <v xml:space="preserve"> </v>
          </cell>
          <cell r="AH145" t="str">
            <v xml:space="preserve"> </v>
          </cell>
          <cell r="AI145" t="str">
            <v xml:space="preserve"> </v>
          </cell>
          <cell r="AJ145" t="str">
            <v xml:space="preserve"> </v>
          </cell>
          <cell r="AK145" t="str">
            <v xml:space="preserve"> </v>
          </cell>
          <cell r="AL145" t="str">
            <v xml:space="preserve"> </v>
          </cell>
          <cell r="AM145" t="str">
            <v xml:space="preserve"> </v>
          </cell>
          <cell r="AN145" t="str">
            <v xml:space="preserve"> </v>
          </cell>
          <cell r="AO145" t="str">
            <v xml:space="preserve"> </v>
          </cell>
        </row>
        <row r="146">
          <cell r="B146">
            <v>135</v>
          </cell>
          <cell r="C146" t="str">
            <v>Las Praderas</v>
          </cell>
          <cell r="D146" t="str">
            <v>TR.1 (3 Dev.)</v>
          </cell>
          <cell r="E146" t="str">
            <v>L-30493</v>
          </cell>
          <cell r="F146">
            <v>39525</v>
          </cell>
          <cell r="G146">
            <v>2</v>
          </cell>
          <cell r="H146">
            <v>6</v>
          </cell>
          <cell r="I146">
            <v>4</v>
          </cell>
          <cell r="J146">
            <v>5</v>
          </cell>
          <cell r="K146">
            <v>364</v>
          </cell>
          <cell r="L146">
            <v>6840</v>
          </cell>
          <cell r="M146">
            <v>55</v>
          </cell>
          <cell r="N146">
            <v>67100</v>
          </cell>
          <cell r="O146">
            <v>19300</v>
          </cell>
          <cell r="P146">
            <v>9.3699999999999992</v>
          </cell>
          <cell r="Q146" t="str">
            <v>No</v>
          </cell>
          <cell r="R146" t="str">
            <v>12733</v>
          </cell>
          <cell r="S146">
            <v>0</v>
          </cell>
          <cell r="T146">
            <v>0</v>
          </cell>
          <cell r="U146">
            <v>-0.7531380753138075</v>
          </cell>
          <cell r="V146">
            <v>0</v>
          </cell>
          <cell r="W146">
            <v>44.435146443514647</v>
          </cell>
          <cell r="X146">
            <v>-225.94142259414227</v>
          </cell>
          <cell r="Y146">
            <v>11.297071129707113</v>
          </cell>
          <cell r="Z146">
            <v>6.8501259283415227E-5</v>
          </cell>
          <cell r="AA146">
            <v>0.15271966527196654</v>
          </cell>
          <cell r="AB146">
            <v>0</v>
          </cell>
          <cell r="AC146">
            <v>0</v>
          </cell>
          <cell r="AD146">
            <v>-2.0920502092050207E-3</v>
          </cell>
          <cell r="AE146">
            <v>0</v>
          </cell>
          <cell r="AF146">
            <v>0.12343096234309624</v>
          </cell>
          <cell r="AG146">
            <v>-0.62761506276150625</v>
          </cell>
          <cell r="AH146">
            <v>3.1380753138075312E-2</v>
          </cell>
          <cell r="AI146">
            <v>0</v>
          </cell>
          <cell r="AJ146">
            <v>0</v>
          </cell>
          <cell r="AK146">
            <v>-2.6638075313807533E-2</v>
          </cell>
          <cell r="AL146">
            <v>0</v>
          </cell>
          <cell r="AM146">
            <v>1.5716464435146444</v>
          </cell>
          <cell r="AN146">
            <v>-7.9914225941422599</v>
          </cell>
          <cell r="AO146">
            <v>0.399571129707113</v>
          </cell>
        </row>
        <row r="147">
          <cell r="B147">
            <v>136</v>
          </cell>
          <cell r="C147" t="str">
            <v>Las Praderas</v>
          </cell>
          <cell r="D147" t="str">
            <v>TR.1 (3 Dev.)</v>
          </cell>
          <cell r="E147" t="str">
            <v>L-30493</v>
          </cell>
          <cell r="F147">
            <v>39047</v>
          </cell>
          <cell r="G147">
            <v>2</v>
          </cell>
          <cell r="H147">
            <v>6</v>
          </cell>
          <cell r="I147">
            <v>5</v>
          </cell>
          <cell r="J147">
            <v>5</v>
          </cell>
          <cell r="K147">
            <v>305</v>
          </cell>
          <cell r="L147">
            <v>7140</v>
          </cell>
          <cell r="M147">
            <v>40</v>
          </cell>
          <cell r="N147">
            <v>71500</v>
          </cell>
          <cell r="O147">
            <v>26600</v>
          </cell>
          <cell r="P147">
            <v>363</v>
          </cell>
          <cell r="Q147" t="str">
            <v>No</v>
          </cell>
          <cell r="R147" t="str">
            <v>12733</v>
          </cell>
          <cell r="S147">
            <v>0</v>
          </cell>
          <cell r="T147">
            <v>1.3284132841328413</v>
          </cell>
          <cell r="U147">
            <v>0</v>
          </cell>
          <cell r="V147">
            <v>0</v>
          </cell>
          <cell r="W147">
            <v>43.837638376383765</v>
          </cell>
          <cell r="X147">
            <v>757.19557195571952</v>
          </cell>
          <cell r="Y147">
            <v>3.3210332103321032</v>
          </cell>
          <cell r="Z147">
            <v>6.041254970013373E-5</v>
          </cell>
          <cell r="AA147">
            <v>0.13468634686346864</v>
          </cell>
          <cell r="AB147">
            <v>0</v>
          </cell>
          <cell r="AC147">
            <v>3.6900369003690036E-3</v>
          </cell>
          <cell r="AD147">
            <v>0</v>
          </cell>
          <cell r="AE147">
            <v>0</v>
          </cell>
          <cell r="AF147">
            <v>0.12177121771217712</v>
          </cell>
          <cell r="AG147">
            <v>2.103321033210332</v>
          </cell>
          <cell r="AH147">
            <v>9.2250922509225092E-3</v>
          </cell>
          <cell r="AI147">
            <v>0</v>
          </cell>
          <cell r="AJ147">
            <v>4.6985239852398525E-2</v>
          </cell>
          <cell r="AK147">
            <v>0</v>
          </cell>
          <cell r="AL147">
            <v>0</v>
          </cell>
          <cell r="AM147">
            <v>1.5505129151291515</v>
          </cell>
          <cell r="AN147">
            <v>26.78158671586716</v>
          </cell>
          <cell r="AO147">
            <v>0.11746309963099633</v>
          </cell>
        </row>
        <row r="148">
          <cell r="B148">
            <v>137</v>
          </cell>
          <cell r="C148" t="str">
            <v>Las Praderas</v>
          </cell>
          <cell r="D148" t="str">
            <v>TR.1 (3 Dev.)</v>
          </cell>
          <cell r="E148" t="str">
            <v>L-30493</v>
          </cell>
          <cell r="F148">
            <v>38505</v>
          </cell>
          <cell r="G148">
            <v>2</v>
          </cell>
          <cell r="H148">
            <v>4</v>
          </cell>
          <cell r="I148">
            <v>5</v>
          </cell>
          <cell r="J148">
            <v>5</v>
          </cell>
          <cell r="K148">
            <v>239</v>
          </cell>
          <cell r="L148">
            <v>6000</v>
          </cell>
          <cell r="M148">
            <v>35</v>
          </cell>
          <cell r="N148">
            <v>67900</v>
          </cell>
          <cell r="O148">
            <v>26400</v>
          </cell>
          <cell r="P148">
            <v>290</v>
          </cell>
          <cell r="Q148" t="str">
            <v>No</v>
          </cell>
          <cell r="R148" t="str">
            <v>12733</v>
          </cell>
          <cell r="S148">
            <v>0</v>
          </cell>
          <cell r="T148">
            <v>-0.8</v>
          </cell>
          <cell r="U148">
            <v>0</v>
          </cell>
          <cell r="V148">
            <v>0</v>
          </cell>
          <cell r="W148">
            <v>16.8</v>
          </cell>
          <cell r="X148">
            <v>664</v>
          </cell>
          <cell r="Y148">
            <v>8</v>
          </cell>
          <cell r="Z148">
            <v>2.990283281960957E-5</v>
          </cell>
          <cell r="AA148">
            <v>6.6666666666666666E-2</v>
          </cell>
          <cell r="AB148">
            <v>0</v>
          </cell>
          <cell r="AC148">
            <v>-2.2222222222222222E-3</v>
          </cell>
          <cell r="AD148">
            <v>0</v>
          </cell>
          <cell r="AE148">
            <v>0</v>
          </cell>
          <cell r="AF148">
            <v>4.6666666666666669E-2</v>
          </cell>
          <cell r="AG148">
            <v>1.8444444444444446</v>
          </cell>
          <cell r="AH148">
            <v>2.2222222222222223E-2</v>
          </cell>
          <cell r="AI148">
            <v>0</v>
          </cell>
          <cell r="AJ148">
            <v>-2.8295555555555556E-2</v>
          </cell>
          <cell r="AK148">
            <v>0</v>
          </cell>
          <cell r="AL148">
            <v>0</v>
          </cell>
          <cell r="AM148">
            <v>0.59420666666666677</v>
          </cell>
          <cell r="AN148">
            <v>23.485311111111113</v>
          </cell>
          <cell r="AO148">
            <v>0.28295555555555557</v>
          </cell>
        </row>
        <row r="149">
          <cell r="B149">
            <v>138</v>
          </cell>
          <cell r="C149" t="str">
            <v>Las Praderas</v>
          </cell>
          <cell r="D149" t="str">
            <v>TR.1 (3 Dev.)</v>
          </cell>
          <cell r="E149" t="str">
            <v>L-30493</v>
          </cell>
          <cell r="F149">
            <v>38055</v>
          </cell>
          <cell r="G149">
            <v>2</v>
          </cell>
          <cell r="H149">
            <v>5</v>
          </cell>
          <cell r="I149">
            <v>5</v>
          </cell>
          <cell r="J149">
            <v>5</v>
          </cell>
          <cell r="K149">
            <v>218</v>
          </cell>
          <cell r="L149">
            <v>5170</v>
          </cell>
          <cell r="M149">
            <v>25</v>
          </cell>
          <cell r="N149">
            <v>63600</v>
          </cell>
          <cell r="O149">
            <v>26800</v>
          </cell>
          <cell r="P149">
            <v>260</v>
          </cell>
          <cell r="Q149" t="str">
            <v>No</v>
          </cell>
          <cell r="R149" t="str">
            <v>12733</v>
          </cell>
          <cell r="S149">
            <v>0.74347826086956526</v>
          </cell>
          <cell r="T149">
            <v>-1.7765217391304344</v>
          </cell>
          <cell r="U149">
            <v>-1.9252173913043478</v>
          </cell>
          <cell r="V149">
            <v>1.0878260869565217</v>
          </cell>
          <cell r="W149">
            <v>-13.163478260869558</v>
          </cell>
          <cell r="X149">
            <v>-1359.391304347826</v>
          </cell>
          <cell r="Y149">
            <v>-1.181739130434784</v>
          </cell>
          <cell r="Z149">
            <v>-2.0203914000727489E-5</v>
          </cell>
          <cell r="AA149">
            <v>-4.5043478260869525E-2</v>
          </cell>
          <cell r="AB149">
            <v>2.0652173913043477E-3</v>
          </cell>
          <cell r="AC149">
            <v>-4.9347826086956516E-3</v>
          </cell>
          <cell r="AD149">
            <v>-5.3478260869565218E-3</v>
          </cell>
          <cell r="AE149">
            <v>3.021739130434783E-3</v>
          </cell>
          <cell r="AF149">
            <v>-3.6565217391304333E-2</v>
          </cell>
          <cell r="AG149">
            <v>-3.776086956521739</v>
          </cell>
          <cell r="AH149">
            <v>-3.2826086956521771E-3</v>
          </cell>
          <cell r="AI149">
            <v>2.629641304347826E-2</v>
          </cell>
          <cell r="AJ149">
            <v>-6.2834586956521735E-2</v>
          </cell>
          <cell r="AK149">
            <v>-6.8093869565217388E-2</v>
          </cell>
          <cell r="AL149">
            <v>3.8475804347826097E-2</v>
          </cell>
          <cell r="AM149">
            <v>-0.4655849130434781</v>
          </cell>
          <cell r="AN149">
            <v>-48.080915217391308</v>
          </cell>
          <cell r="AO149">
            <v>-4.1797456521739176E-2</v>
          </cell>
        </row>
        <row r="150">
          <cell r="B150">
            <v>139</v>
          </cell>
          <cell r="C150" t="str">
            <v>Las Praderas</v>
          </cell>
          <cell r="D150" t="str">
            <v>TR.1 (3 Dev.)</v>
          </cell>
          <cell r="E150" t="str">
            <v>L-30493</v>
          </cell>
          <cell r="F150">
            <v>37595</v>
          </cell>
          <cell r="G150">
            <v>1.05</v>
          </cell>
          <cell r="H150">
            <v>7.27</v>
          </cell>
          <cell r="I150">
            <v>7.46</v>
          </cell>
          <cell r="J150">
            <v>3.61</v>
          </cell>
          <cell r="K150">
            <v>234.82</v>
          </cell>
          <cell r="L150">
            <v>6907</v>
          </cell>
          <cell r="M150">
            <v>26.51</v>
          </cell>
          <cell r="N150">
            <v>71614</v>
          </cell>
          <cell r="O150">
            <v>14016</v>
          </cell>
          <cell r="P150">
            <v>280.71999999999997</v>
          </cell>
          <cell r="Q150" t="str">
            <v>No</v>
          </cell>
          <cell r="R150" t="str">
            <v>12733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  <cell r="Z150" t="str">
            <v xml:space="preserve"> </v>
          </cell>
          <cell r="AA150" t="str">
            <v xml:space="preserve"> </v>
          </cell>
          <cell r="AB150" t="str">
            <v xml:space="preserve"> </v>
          </cell>
          <cell r="AC150" t="str">
            <v xml:space="preserve"> </v>
          </cell>
          <cell r="AD150" t="str">
            <v xml:space="preserve"> </v>
          </cell>
          <cell r="AE150" t="str">
            <v xml:space="preserve"> </v>
          </cell>
          <cell r="AF150" t="str">
            <v xml:space="preserve"> </v>
          </cell>
          <cell r="AG150" t="str">
            <v xml:space="preserve"> </v>
          </cell>
          <cell r="AH150" t="str">
            <v xml:space="preserve"> </v>
          </cell>
          <cell r="AI150" t="str">
            <v xml:space="preserve"> </v>
          </cell>
          <cell r="AJ150" t="str">
            <v xml:space="preserve"> </v>
          </cell>
          <cell r="AK150" t="str">
            <v xml:space="preserve"> </v>
          </cell>
          <cell r="AL150" t="str">
            <v xml:space="preserve"> </v>
          </cell>
          <cell r="AM150" t="str">
            <v xml:space="preserve"> </v>
          </cell>
          <cell r="AN150" t="str">
            <v xml:space="preserve"> </v>
          </cell>
          <cell r="AO150" t="str">
            <v xml:space="preserve"> </v>
          </cell>
        </row>
        <row r="151">
          <cell r="B151">
            <v>140</v>
          </cell>
          <cell r="C151" t="str">
            <v>Limatambo</v>
          </cell>
          <cell r="D151" t="str">
            <v>TR.1 (2 Dev.)</v>
          </cell>
          <cell r="E151" t="str">
            <v>123161T</v>
          </cell>
          <cell r="F151">
            <v>39651</v>
          </cell>
          <cell r="G151">
            <v>1</v>
          </cell>
          <cell r="H151">
            <v>16</v>
          </cell>
          <cell r="I151">
            <v>1</v>
          </cell>
          <cell r="J151">
            <v>4</v>
          </cell>
          <cell r="K151">
            <v>190</v>
          </cell>
          <cell r="L151">
            <v>3574</v>
          </cell>
          <cell r="M151">
            <v>6</v>
          </cell>
          <cell r="N151">
            <v>69682</v>
          </cell>
          <cell r="O151">
            <v>32676</v>
          </cell>
          <cell r="Q151" t="str">
            <v>No</v>
          </cell>
          <cell r="R151" t="str">
            <v>12209</v>
          </cell>
          <cell r="S151">
            <v>-0.78091106290672452</v>
          </cell>
          <cell r="T151">
            <v>1.561822125813449</v>
          </cell>
          <cell r="U151">
            <v>-0.78091106290672452</v>
          </cell>
          <cell r="V151">
            <v>-0.78091106290672452</v>
          </cell>
          <cell r="W151">
            <v>-106.20390455531454</v>
          </cell>
          <cell r="X151">
            <v>-816.83297180043382</v>
          </cell>
          <cell r="Y151">
            <v>-3.1236442516268981</v>
          </cell>
          <cell r="Z151">
            <v>-1.3154402725681062E-4</v>
          </cell>
          <cell r="AA151">
            <v>-0.30585683297180044</v>
          </cell>
          <cell r="AB151">
            <v>-2.1691973969631237E-3</v>
          </cell>
          <cell r="AC151">
            <v>4.3383947939262474E-3</v>
          </cell>
          <cell r="AD151">
            <v>-2.1691973969631237E-3</v>
          </cell>
          <cell r="AE151">
            <v>-2.1691973969631237E-3</v>
          </cell>
          <cell r="AF151">
            <v>-0.29501084598698479</v>
          </cell>
          <cell r="AG151">
            <v>-2.2689804772234274</v>
          </cell>
          <cell r="AH151">
            <v>-8.6767895878524948E-3</v>
          </cell>
          <cell r="AI151">
            <v>-2.6483731019522776E-2</v>
          </cell>
          <cell r="AJ151">
            <v>5.2967462039045551E-2</v>
          </cell>
          <cell r="AK151">
            <v>-2.6483731019522776E-2</v>
          </cell>
          <cell r="AL151">
            <v>-2.6483731019522776E-2</v>
          </cell>
          <cell r="AM151">
            <v>-3.6017874186550976</v>
          </cell>
          <cell r="AN151">
            <v>-27.701982646420824</v>
          </cell>
          <cell r="AO151">
            <v>-0.1059349240780911</v>
          </cell>
        </row>
        <row r="152">
          <cell r="B152">
            <v>141</v>
          </cell>
          <cell r="C152" t="str">
            <v>Limatambo</v>
          </cell>
          <cell r="D152" t="str">
            <v>TR.1 (2 Dev.)</v>
          </cell>
          <cell r="E152" t="str">
            <v>123161T</v>
          </cell>
          <cell r="F152">
            <v>39190</v>
          </cell>
          <cell r="G152">
            <v>2</v>
          </cell>
          <cell r="H152">
            <v>14</v>
          </cell>
          <cell r="I152">
            <v>2</v>
          </cell>
          <cell r="J152">
            <v>5</v>
          </cell>
          <cell r="K152">
            <v>326</v>
          </cell>
          <cell r="L152">
            <v>4620</v>
          </cell>
          <cell r="M152">
            <v>10</v>
          </cell>
          <cell r="N152">
            <v>67600</v>
          </cell>
          <cell r="O152">
            <v>29600</v>
          </cell>
          <cell r="P152">
            <v>359</v>
          </cell>
          <cell r="Q152" t="str">
            <v>No</v>
          </cell>
          <cell r="R152" t="str">
            <v>12209</v>
          </cell>
          <cell r="S152">
            <v>0</v>
          </cell>
          <cell r="T152">
            <v>2.4</v>
          </cell>
          <cell r="U152">
            <v>0</v>
          </cell>
          <cell r="V152">
            <v>0</v>
          </cell>
          <cell r="W152">
            <v>420</v>
          </cell>
          <cell r="X152">
            <v>360</v>
          </cell>
          <cell r="Y152">
            <v>0</v>
          </cell>
          <cell r="Z152">
            <v>5.0463149860560696E-4</v>
          </cell>
          <cell r="AA152">
            <v>1.1733333333333333</v>
          </cell>
          <cell r="AB152">
            <v>0</v>
          </cell>
          <cell r="AC152">
            <v>6.6666666666666671E-3</v>
          </cell>
          <cell r="AD152">
            <v>0</v>
          </cell>
          <cell r="AE152">
            <v>0</v>
          </cell>
          <cell r="AF152">
            <v>1.1666666666666667</v>
          </cell>
          <cell r="AG152">
            <v>1</v>
          </cell>
          <cell r="AH152">
            <v>0</v>
          </cell>
          <cell r="AI152">
            <v>0</v>
          </cell>
          <cell r="AJ152">
            <v>8.1393333333333331E-2</v>
          </cell>
          <cell r="AK152">
            <v>0</v>
          </cell>
          <cell r="AL152">
            <v>0</v>
          </cell>
          <cell r="AM152">
            <v>14.243833333333333</v>
          </cell>
          <cell r="AN152">
            <v>12.209</v>
          </cell>
          <cell r="AO152">
            <v>0</v>
          </cell>
        </row>
        <row r="153">
          <cell r="B153">
            <v>142</v>
          </cell>
          <cell r="C153" t="str">
            <v>Limatambo</v>
          </cell>
          <cell r="D153" t="str">
            <v>TR.1 (2 Dev.)</v>
          </cell>
          <cell r="E153" t="str">
            <v>123161T</v>
          </cell>
          <cell r="F153">
            <v>39040</v>
          </cell>
          <cell r="G153">
            <v>2</v>
          </cell>
          <cell r="H153">
            <v>13</v>
          </cell>
          <cell r="I153">
            <v>2</v>
          </cell>
          <cell r="J153">
            <v>5</v>
          </cell>
          <cell r="K153">
            <v>151</v>
          </cell>
          <cell r="L153">
            <v>4470</v>
          </cell>
          <cell r="M153">
            <v>10</v>
          </cell>
          <cell r="N153">
            <v>68900</v>
          </cell>
          <cell r="O153">
            <v>32000</v>
          </cell>
          <cell r="P153">
            <v>183</v>
          </cell>
          <cell r="Q153" t="str">
            <v>No</v>
          </cell>
          <cell r="R153" t="str">
            <v>12209</v>
          </cell>
          <cell r="S153">
            <v>0</v>
          </cell>
          <cell r="T153">
            <v>7.4858223062381857</v>
          </cell>
          <cell r="U153">
            <v>0</v>
          </cell>
          <cell r="V153">
            <v>0</v>
          </cell>
          <cell r="W153">
            <v>-54.442344045368621</v>
          </cell>
          <cell r="X153">
            <v>816.63516068052934</v>
          </cell>
          <cell r="Y153">
            <v>-6.8052930056710776</v>
          </cell>
          <cell r="Z153">
            <v>-6.4227995128849922E-5</v>
          </cell>
          <cell r="AA153">
            <v>-0.14933837429111532</v>
          </cell>
          <cell r="AB153">
            <v>0</v>
          </cell>
          <cell r="AC153">
            <v>2.0793950850661626E-2</v>
          </cell>
          <cell r="AD153">
            <v>0</v>
          </cell>
          <cell r="AE153">
            <v>0</v>
          </cell>
          <cell r="AF153">
            <v>-0.15122873345935728</v>
          </cell>
          <cell r="AG153">
            <v>2.2684310018903591</v>
          </cell>
          <cell r="AH153">
            <v>-1.890359168241966E-2</v>
          </cell>
          <cell r="AI153">
            <v>0</v>
          </cell>
          <cell r="AJ153">
            <v>0.2538733459357278</v>
          </cell>
          <cell r="AK153">
            <v>0</v>
          </cell>
          <cell r="AL153">
            <v>0</v>
          </cell>
          <cell r="AM153">
            <v>-1.846351606805293</v>
          </cell>
          <cell r="AN153">
            <v>27.695274102079395</v>
          </cell>
          <cell r="AO153">
            <v>-0.23079395085066162</v>
          </cell>
        </row>
        <row r="154">
          <cell r="B154">
            <v>143</v>
          </cell>
          <cell r="C154" t="str">
            <v>Limatambo</v>
          </cell>
          <cell r="D154" t="str">
            <v>TR.1 (2 Dev.)</v>
          </cell>
          <cell r="E154" t="str">
            <v>123161T</v>
          </cell>
          <cell r="F154">
            <v>38511</v>
          </cell>
          <cell r="G154">
            <v>2</v>
          </cell>
          <cell r="H154">
            <v>2</v>
          </cell>
          <cell r="I154">
            <v>2</v>
          </cell>
          <cell r="J154">
            <v>5</v>
          </cell>
          <cell r="K154">
            <v>231</v>
          </cell>
          <cell r="L154">
            <v>3270</v>
          </cell>
          <cell r="M154">
            <v>20</v>
          </cell>
          <cell r="N154">
            <v>64500</v>
          </cell>
          <cell r="O154">
            <v>29400</v>
          </cell>
          <cell r="P154">
            <v>262</v>
          </cell>
          <cell r="Q154" t="str">
            <v>No</v>
          </cell>
          <cell r="R154" t="str">
            <v>12209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7.1208791208791204</v>
          </cell>
          <cell r="X154">
            <v>39.560439560439562</v>
          </cell>
          <cell r="Y154">
            <v>7.9120879120879124</v>
          </cell>
          <cell r="Z154">
            <v>1.7959537600224522E-5</v>
          </cell>
          <cell r="AA154">
            <v>4.1758241758241756E-2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1.9780219780219779E-2</v>
          </cell>
          <cell r="AG154">
            <v>0.10989010989010989</v>
          </cell>
          <cell r="AH154">
            <v>2.197802197802198E-2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0.24149670329670331</v>
          </cell>
          <cell r="AN154">
            <v>1.3416483516483515</v>
          </cell>
          <cell r="AO154">
            <v>0.26832967032967031</v>
          </cell>
        </row>
        <row r="155">
          <cell r="B155">
            <v>144</v>
          </cell>
          <cell r="C155" t="str">
            <v>Limatambo</v>
          </cell>
          <cell r="D155" t="str">
            <v>TR.1 (2 Dev.)</v>
          </cell>
          <cell r="E155" t="str">
            <v>123161T</v>
          </cell>
          <cell r="F155">
            <v>38056</v>
          </cell>
          <cell r="G155">
            <v>2</v>
          </cell>
          <cell r="H155">
            <v>2</v>
          </cell>
          <cell r="I155">
            <v>2</v>
          </cell>
          <cell r="J155">
            <v>5</v>
          </cell>
          <cell r="K155">
            <v>222</v>
          </cell>
          <cell r="L155">
            <v>3220</v>
          </cell>
          <cell r="M155">
            <v>10</v>
          </cell>
          <cell r="N155">
            <v>66800</v>
          </cell>
          <cell r="O155">
            <v>30000</v>
          </cell>
          <cell r="P155">
            <v>243</v>
          </cell>
          <cell r="Q155" t="str">
            <v>No</v>
          </cell>
          <cell r="R155" t="str">
            <v>12209</v>
          </cell>
          <cell r="S155">
            <v>1.1010845986984816</v>
          </cell>
          <cell r="T155">
            <v>2.3427331887201756E-2</v>
          </cell>
          <cell r="U155">
            <v>0.52321041214750541</v>
          </cell>
          <cell r="V155">
            <v>2.1943600867678961</v>
          </cell>
          <cell r="W155">
            <v>77.427331887201731</v>
          </cell>
          <cell r="X155">
            <v>-793.40563991323211</v>
          </cell>
          <cell r="Y155">
            <v>-0.32017353579175717</v>
          </cell>
          <cell r="Z155">
            <v>9.6708183442843892E-5</v>
          </cell>
          <cell r="AA155">
            <v>0.22485900216919738</v>
          </cell>
          <cell r="AB155">
            <v>3.0585683297180049E-3</v>
          </cell>
          <cell r="AC155">
            <v>6.5075921908893771E-5</v>
          </cell>
          <cell r="AD155">
            <v>1.4533622559652927E-3</v>
          </cell>
          <cell r="AE155">
            <v>6.0954446854663774E-3</v>
          </cell>
          <cell r="AF155">
            <v>0.21507592190889371</v>
          </cell>
          <cell r="AG155">
            <v>-2.2039045553145336</v>
          </cell>
          <cell r="AH155">
            <v>-8.8937093275488104E-4</v>
          </cell>
          <cell r="AI155">
            <v>3.7342060737527119E-2</v>
          </cell>
          <cell r="AJ155">
            <v>7.9451193058568395E-4</v>
          </cell>
          <cell r="AK155">
            <v>1.7744099783080256E-2</v>
          </cell>
          <cell r="AL155">
            <v>7.4419284164859004E-2</v>
          </cell>
          <cell r="AM155">
            <v>2.6258619305856832</v>
          </cell>
          <cell r="AN155">
            <v>-26.907470715835139</v>
          </cell>
          <cell r="AO155">
            <v>-1.0858329718004342E-2</v>
          </cell>
        </row>
        <row r="156">
          <cell r="B156">
            <v>145</v>
          </cell>
          <cell r="C156" t="str">
            <v>Limatambo</v>
          </cell>
          <cell r="D156" t="str">
            <v>TR.1 (2 Dev.)</v>
          </cell>
          <cell r="E156" t="str">
            <v>123161T</v>
          </cell>
          <cell r="F156">
            <v>37595</v>
          </cell>
          <cell r="G156">
            <v>0.59</v>
          </cell>
          <cell r="H156">
            <v>1.97</v>
          </cell>
          <cell r="I156">
            <v>1.33</v>
          </cell>
          <cell r="J156">
            <v>2.19</v>
          </cell>
          <cell r="K156">
            <v>122.85</v>
          </cell>
          <cell r="L156">
            <v>4236</v>
          </cell>
          <cell r="M156">
            <v>10.41</v>
          </cell>
          <cell r="N156">
            <v>70731</v>
          </cell>
          <cell r="O156">
            <v>27763</v>
          </cell>
          <cell r="P156">
            <v>139.34</v>
          </cell>
          <cell r="Q156" t="str">
            <v>No</v>
          </cell>
          <cell r="R156" t="str">
            <v>12209</v>
          </cell>
          <cell r="S156">
            <v>0.19152389540126238</v>
          </cell>
          <cell r="T156">
            <v>0.31487826871055002</v>
          </cell>
          <cell r="U156">
            <v>0.10712353471596035</v>
          </cell>
          <cell r="V156">
            <v>0.38629395852119025</v>
          </cell>
          <cell r="W156">
            <v>26.245266005410276</v>
          </cell>
          <cell r="X156">
            <v>982.29035166816948</v>
          </cell>
          <cell r="Y156">
            <v>1.1069431920649235</v>
          </cell>
          <cell r="Z156">
            <v>3.387151233314235E-5</v>
          </cell>
          <cell r="AA156">
            <v>7.8755635707844912E-2</v>
          </cell>
          <cell r="AB156">
            <v>5.3201082055906218E-4</v>
          </cell>
          <cell r="AC156">
            <v>8.746618575293057E-4</v>
          </cell>
          <cell r="AD156">
            <v>2.9756537421100096E-4</v>
          </cell>
          <cell r="AE156">
            <v>1.0730387736699728E-3</v>
          </cell>
          <cell r="AF156">
            <v>7.2903516681695216E-2</v>
          </cell>
          <cell r="AG156">
            <v>2.7285843101893597</v>
          </cell>
          <cell r="AH156">
            <v>3.0748422001803427E-3</v>
          </cell>
          <cell r="AI156">
            <v>6.4953201082055901E-3</v>
          </cell>
          <cell r="AJ156">
            <v>1.0678746618575293E-2</v>
          </cell>
          <cell r="AK156">
            <v>3.6329756537421109E-3</v>
          </cell>
          <cell r="AL156">
            <v>1.3100730387736698E-2</v>
          </cell>
          <cell r="AM156">
            <v>0.89007903516681686</v>
          </cell>
          <cell r="AN156">
            <v>33.313285843101895</v>
          </cell>
          <cell r="AO156">
            <v>3.7540748422001807E-2</v>
          </cell>
        </row>
        <row r="157">
          <cell r="B157">
            <v>146</v>
          </cell>
          <cell r="C157" t="str">
            <v>Limatambo</v>
          </cell>
          <cell r="D157" t="str">
            <v>TR.1 (2 Dev.)</v>
          </cell>
          <cell r="E157" t="str">
            <v>123161T</v>
          </cell>
          <cell r="F157">
            <v>36486</v>
          </cell>
          <cell r="G157">
            <v>0</v>
          </cell>
          <cell r="H157">
            <v>1</v>
          </cell>
          <cell r="I157">
            <v>1</v>
          </cell>
          <cell r="J157">
            <v>1</v>
          </cell>
          <cell r="K157">
            <v>42</v>
          </cell>
          <cell r="L157">
            <v>1210</v>
          </cell>
          <cell r="M157">
            <v>7</v>
          </cell>
          <cell r="N157">
            <v>7000</v>
          </cell>
          <cell r="O157">
            <v>5000</v>
          </cell>
          <cell r="P157">
            <v>52</v>
          </cell>
          <cell r="Q157" t="str">
            <v>No</v>
          </cell>
          <cell r="R157" t="str">
            <v>12209</v>
          </cell>
          <cell r="S157" t="str">
            <v xml:space="preserve"> </v>
          </cell>
          <cell r="T157" t="str">
            <v xml:space="preserve"> </v>
          </cell>
          <cell r="U157" t="str">
            <v xml:space="preserve"> </v>
          </cell>
          <cell r="V157" t="str">
            <v xml:space="preserve"> </v>
          </cell>
          <cell r="W157" t="str">
            <v xml:space="preserve"> </v>
          </cell>
          <cell r="X157" t="str">
            <v xml:space="preserve"> </v>
          </cell>
          <cell r="Y157" t="str">
            <v xml:space="preserve"> </v>
          </cell>
          <cell r="Z157" t="str">
            <v xml:space="preserve"> </v>
          </cell>
          <cell r="AA157" t="str">
            <v xml:space="preserve"> </v>
          </cell>
          <cell r="AB157" t="str">
            <v xml:space="preserve"> </v>
          </cell>
          <cell r="AC157" t="str">
            <v xml:space="preserve"> </v>
          </cell>
          <cell r="AD157" t="str">
            <v xml:space="preserve"> </v>
          </cell>
          <cell r="AE157" t="str">
            <v xml:space="preserve"> </v>
          </cell>
          <cell r="AF157" t="str">
            <v xml:space="preserve"> </v>
          </cell>
          <cell r="AG157" t="str">
            <v xml:space="preserve"> </v>
          </cell>
          <cell r="AH157" t="str">
            <v xml:space="preserve"> </v>
          </cell>
          <cell r="AI157" t="str">
            <v xml:space="preserve"> </v>
          </cell>
          <cell r="AJ157" t="str">
            <v xml:space="preserve"> </v>
          </cell>
          <cell r="AK157" t="str">
            <v xml:space="preserve"> </v>
          </cell>
          <cell r="AL157" t="str">
            <v xml:space="preserve"> </v>
          </cell>
          <cell r="AM157" t="str">
            <v xml:space="preserve"> </v>
          </cell>
          <cell r="AN157" t="str">
            <v xml:space="preserve"> </v>
          </cell>
          <cell r="AO157" t="str">
            <v xml:space="preserve"> </v>
          </cell>
        </row>
        <row r="158">
          <cell r="B158">
            <v>147</v>
          </cell>
          <cell r="C158" t="str">
            <v>Limatambo</v>
          </cell>
          <cell r="D158" t="str">
            <v>TR.2 (2 Dev.)</v>
          </cell>
          <cell r="E158" t="str">
            <v>L-30230</v>
          </cell>
          <cell r="F158">
            <v>39651</v>
          </cell>
          <cell r="G158">
            <v>19</v>
          </cell>
          <cell r="H158">
            <v>11</v>
          </cell>
          <cell r="I158">
            <v>1</v>
          </cell>
          <cell r="J158">
            <v>6</v>
          </cell>
          <cell r="K158">
            <v>160</v>
          </cell>
          <cell r="L158">
            <v>3751</v>
          </cell>
          <cell r="M158">
            <v>10</v>
          </cell>
          <cell r="N158">
            <v>66387</v>
          </cell>
          <cell r="O158">
            <v>29755</v>
          </cell>
          <cell r="Q158" t="str">
            <v>No</v>
          </cell>
          <cell r="R158" t="str">
            <v>11930</v>
          </cell>
          <cell r="S158">
            <v>11.428571428571429</v>
          </cell>
          <cell r="T158">
            <v>14.285714285714286</v>
          </cell>
          <cell r="U158">
            <v>-2.8571428571428572</v>
          </cell>
          <cell r="V158">
            <v>2.8571428571428572</v>
          </cell>
          <cell r="W158">
            <v>-505.71428571428572</v>
          </cell>
          <cell r="X158">
            <v>-2082.8571428571427</v>
          </cell>
          <cell r="Y158">
            <v>0</v>
          </cell>
          <cell r="Z158">
            <v>-5.6034052546602084E-4</v>
          </cell>
          <cell r="AA158">
            <v>-1.3333333333333333</v>
          </cell>
          <cell r="AB158">
            <v>3.1746031746031744E-2</v>
          </cell>
          <cell r="AC158">
            <v>3.968253968253968E-2</v>
          </cell>
          <cell r="AD158">
            <v>-7.9365079365079361E-3</v>
          </cell>
          <cell r="AE158">
            <v>7.9365079365079361E-3</v>
          </cell>
          <cell r="AF158">
            <v>-1.4047619047619047</v>
          </cell>
          <cell r="AG158">
            <v>-5.7857142857142856</v>
          </cell>
          <cell r="AH158">
            <v>0</v>
          </cell>
          <cell r="AI158">
            <v>0.37873015873015869</v>
          </cell>
          <cell r="AJ158">
            <v>0.4734126984126984</v>
          </cell>
          <cell r="AK158">
            <v>-9.4682539682539674E-2</v>
          </cell>
          <cell r="AL158">
            <v>9.4682539682539674E-2</v>
          </cell>
          <cell r="AM158">
            <v>-16.758809523809525</v>
          </cell>
          <cell r="AN158">
            <v>-69.023571428571429</v>
          </cell>
          <cell r="AO158">
            <v>0</v>
          </cell>
        </row>
        <row r="159">
          <cell r="B159">
            <v>148</v>
          </cell>
          <cell r="C159" t="str">
            <v>Limatambo</v>
          </cell>
          <cell r="D159" t="str">
            <v>TR.2 (2 Dev.)</v>
          </cell>
          <cell r="E159" t="str">
            <v>L-30230</v>
          </cell>
          <cell r="F159">
            <v>39525</v>
          </cell>
          <cell r="G159">
            <v>15</v>
          </cell>
          <cell r="H159">
            <v>6</v>
          </cell>
          <cell r="I159">
            <v>2</v>
          </cell>
          <cell r="J159">
            <v>5</v>
          </cell>
          <cell r="K159">
            <v>337</v>
          </cell>
          <cell r="L159">
            <v>4480</v>
          </cell>
          <cell r="M159">
            <v>10</v>
          </cell>
          <cell r="N159">
            <v>66900</v>
          </cell>
          <cell r="O159">
            <v>27800</v>
          </cell>
          <cell r="P159">
            <v>9.9600000000000009</v>
          </cell>
          <cell r="Q159" t="str">
            <v>No</v>
          </cell>
          <cell r="R159" t="str">
            <v>11930</v>
          </cell>
          <cell r="S159">
            <v>10.188679245283019</v>
          </cell>
          <cell r="T159">
            <v>13.584905660377359</v>
          </cell>
          <cell r="U159">
            <v>0</v>
          </cell>
          <cell r="V159">
            <v>0</v>
          </cell>
          <cell r="W159">
            <v>913.58490566037733</v>
          </cell>
          <cell r="X159">
            <v>12382.641509433963</v>
          </cell>
          <cell r="Y159">
            <v>0</v>
          </cell>
          <cell r="Z159">
            <v>1.0942498940704369E-3</v>
          </cell>
          <cell r="AA159">
            <v>2.6037735849056602</v>
          </cell>
          <cell r="AB159">
            <v>2.8301886792452831E-2</v>
          </cell>
          <cell r="AC159">
            <v>3.7735849056603772E-2</v>
          </cell>
          <cell r="AD159">
            <v>0</v>
          </cell>
          <cell r="AE159">
            <v>0</v>
          </cell>
          <cell r="AF159">
            <v>2.5377358490566038</v>
          </cell>
          <cell r="AG159">
            <v>34.39622641509434</v>
          </cell>
          <cell r="AH159">
            <v>0</v>
          </cell>
          <cell r="AI159">
            <v>0.33764150943396226</v>
          </cell>
          <cell r="AJ159">
            <v>0.450188679245283</v>
          </cell>
          <cell r="AK159">
            <v>0</v>
          </cell>
          <cell r="AL159">
            <v>0</v>
          </cell>
          <cell r="AM159">
            <v>30.275188679245282</v>
          </cell>
          <cell r="AN159">
            <v>410.34698113207548</v>
          </cell>
          <cell r="AO159">
            <v>0</v>
          </cell>
        </row>
        <row r="160">
          <cell r="B160">
            <v>149</v>
          </cell>
          <cell r="C160" t="str">
            <v>Limatambo</v>
          </cell>
          <cell r="D160" t="str">
            <v>TR.2 (2 Dev.)</v>
          </cell>
          <cell r="E160" t="str">
            <v>L-30230</v>
          </cell>
          <cell r="F160">
            <v>39419</v>
          </cell>
          <cell r="G160">
            <v>12</v>
          </cell>
          <cell r="H160">
            <v>2</v>
          </cell>
          <cell r="I160">
            <v>2</v>
          </cell>
          <cell r="J160">
            <v>5</v>
          </cell>
          <cell r="K160">
            <v>68</v>
          </cell>
          <cell r="L160">
            <v>834</v>
          </cell>
          <cell r="M160">
            <v>10</v>
          </cell>
          <cell r="N160">
            <v>58900</v>
          </cell>
          <cell r="O160">
            <v>27800</v>
          </cell>
          <cell r="P160">
            <v>8.77</v>
          </cell>
          <cell r="Q160" t="str">
            <v>No</v>
          </cell>
          <cell r="R160" t="str">
            <v>11930</v>
          </cell>
          <cell r="S160">
            <v>21.492537313432837</v>
          </cell>
          <cell r="T160">
            <v>0</v>
          </cell>
          <cell r="U160">
            <v>0</v>
          </cell>
          <cell r="V160">
            <v>0</v>
          </cell>
          <cell r="W160">
            <v>252.53731343283582</v>
          </cell>
          <cell r="X160">
            <v>2804.7761194029849</v>
          </cell>
          <cell r="Y160">
            <v>0</v>
          </cell>
          <cell r="Z160">
            <v>3.1989589700112382E-4</v>
          </cell>
          <cell r="AA160">
            <v>0.76119402985074625</v>
          </cell>
          <cell r="AB160">
            <v>5.9701492537313432E-2</v>
          </cell>
          <cell r="AC160">
            <v>0</v>
          </cell>
          <cell r="AD160">
            <v>0</v>
          </cell>
          <cell r="AE160">
            <v>0</v>
          </cell>
          <cell r="AF160">
            <v>0.70149253731343286</v>
          </cell>
          <cell r="AG160">
            <v>7.7910447761194028</v>
          </cell>
          <cell r="AH160">
            <v>0</v>
          </cell>
          <cell r="AI160">
            <v>0.71223880597014921</v>
          </cell>
          <cell r="AJ160">
            <v>0</v>
          </cell>
          <cell r="AK160">
            <v>0</v>
          </cell>
          <cell r="AL160">
            <v>0</v>
          </cell>
          <cell r="AM160">
            <v>8.3688059701492534</v>
          </cell>
          <cell r="AN160">
            <v>92.947164179104476</v>
          </cell>
          <cell r="AO160">
            <v>0</v>
          </cell>
        </row>
        <row r="161">
          <cell r="B161">
            <v>150</v>
          </cell>
          <cell r="C161" t="str">
            <v>Limatambo</v>
          </cell>
          <cell r="D161" t="str">
            <v>TR.2 (2 Dev.)</v>
          </cell>
          <cell r="E161" t="str">
            <v>L-30230</v>
          </cell>
          <cell r="F161">
            <v>39352</v>
          </cell>
          <cell r="G161">
            <v>8</v>
          </cell>
          <cell r="H161">
            <v>2</v>
          </cell>
          <cell r="I161">
            <v>2</v>
          </cell>
          <cell r="J161">
            <v>5</v>
          </cell>
          <cell r="K161">
            <v>21</v>
          </cell>
          <cell r="L161">
            <v>312</v>
          </cell>
          <cell r="M161">
            <v>10</v>
          </cell>
          <cell r="N161">
            <v>39500</v>
          </cell>
          <cell r="O161">
            <v>16600</v>
          </cell>
          <cell r="P161">
            <v>48</v>
          </cell>
          <cell r="Q161" t="str">
            <v>No</v>
          </cell>
          <cell r="R161" t="str">
            <v>11930</v>
          </cell>
          <cell r="S161">
            <v>-13.443983402489627</v>
          </cell>
          <cell r="T161">
            <v>-2.9875518672199171</v>
          </cell>
          <cell r="U161">
            <v>0</v>
          </cell>
          <cell r="V161">
            <v>0</v>
          </cell>
          <cell r="W161">
            <v>-23.900414937759336</v>
          </cell>
          <cell r="X161">
            <v>-116.51452282157676</v>
          </cell>
          <cell r="Y161">
            <v>-22.406639004149376</v>
          </cell>
          <cell r="Z161">
            <v>-7.3239529262156245E-5</v>
          </cell>
          <cell r="AA161">
            <v>-0.17427385892116182</v>
          </cell>
          <cell r="AB161">
            <v>-3.7344398340248962E-2</v>
          </cell>
          <cell r="AC161">
            <v>-8.2987551867219917E-3</v>
          </cell>
          <cell r="AD161">
            <v>0</v>
          </cell>
          <cell r="AE161">
            <v>0</v>
          </cell>
          <cell r="AF161">
            <v>-6.6390041493775934E-2</v>
          </cell>
          <cell r="AG161">
            <v>-0.32365145228215769</v>
          </cell>
          <cell r="AH161">
            <v>-6.2240663900414939E-2</v>
          </cell>
          <cell r="AI161">
            <v>-0.44551867219917013</v>
          </cell>
          <cell r="AJ161">
            <v>-9.9004149377593359E-2</v>
          </cell>
          <cell r="AK161">
            <v>0</v>
          </cell>
          <cell r="AL161">
            <v>0</v>
          </cell>
          <cell r="AM161">
            <v>-0.79203319502074687</v>
          </cell>
          <cell r="AN161">
            <v>-3.8611618257261409</v>
          </cell>
          <cell r="AO161">
            <v>-0.74253112033195012</v>
          </cell>
        </row>
        <row r="162">
          <cell r="B162">
            <v>151</v>
          </cell>
          <cell r="C162" t="str">
            <v>Limatambo</v>
          </cell>
          <cell r="D162" t="str">
            <v>TR.2 (2 Dev.)</v>
          </cell>
          <cell r="E162" t="str">
            <v>L-30230</v>
          </cell>
          <cell r="F162">
            <v>39111</v>
          </cell>
          <cell r="G162">
            <v>17</v>
          </cell>
          <cell r="H162">
            <v>4</v>
          </cell>
          <cell r="I162">
            <v>2</v>
          </cell>
          <cell r="J162">
            <v>5</v>
          </cell>
          <cell r="K162">
            <v>37</v>
          </cell>
          <cell r="L162">
            <v>390</v>
          </cell>
          <cell r="M162">
            <v>25</v>
          </cell>
          <cell r="N162">
            <v>38600</v>
          </cell>
          <cell r="O162">
            <v>13200</v>
          </cell>
          <cell r="P162">
            <v>90</v>
          </cell>
          <cell r="Q162" t="str">
            <v>No</v>
          </cell>
          <cell r="R162" t="str">
            <v>11930</v>
          </cell>
          <cell r="S162">
            <v>-1186.4788732394366</v>
          </cell>
          <cell r="T162">
            <v>-273.80281690140845</v>
          </cell>
          <cell r="U162">
            <v>-30.422535211267604</v>
          </cell>
          <cell r="V162">
            <v>-50.70422535211268</v>
          </cell>
          <cell r="W162">
            <v>-750.42253521126759</v>
          </cell>
          <cell r="X162">
            <v>-18050.704225352114</v>
          </cell>
          <cell r="Y162">
            <v>-101.40845070422536</v>
          </cell>
          <cell r="Z162">
            <v>-2.7938105072531183E-3</v>
          </cell>
          <cell r="AA162">
            <v>-6.647887323943662</v>
          </cell>
          <cell r="AB162">
            <v>-3.295774647887324</v>
          </cell>
          <cell r="AC162">
            <v>-0.76056338028169013</v>
          </cell>
          <cell r="AD162">
            <v>-8.4507042253521125E-2</v>
          </cell>
          <cell r="AE162">
            <v>-0.14084507042253522</v>
          </cell>
          <cell r="AF162">
            <v>-2.084507042253521</v>
          </cell>
          <cell r="AG162">
            <v>-50.140845070422536</v>
          </cell>
          <cell r="AH162">
            <v>-0.28169014084507044</v>
          </cell>
          <cell r="AI162">
            <v>-39.318591549295775</v>
          </cell>
          <cell r="AJ162">
            <v>-9.0735211267605642</v>
          </cell>
          <cell r="AK162">
            <v>-1.008169014084507</v>
          </cell>
          <cell r="AL162">
            <v>-1.6802816901408451</v>
          </cell>
          <cell r="AM162">
            <v>-24.868169014084504</v>
          </cell>
          <cell r="AN162">
            <v>-598.18028169014076</v>
          </cell>
          <cell r="AO162">
            <v>-3.3605633802816901</v>
          </cell>
        </row>
        <row r="163">
          <cell r="B163">
            <v>152</v>
          </cell>
          <cell r="C163" t="str">
            <v>Limatambo</v>
          </cell>
          <cell r="D163" t="str">
            <v>TR.2 (2 Dev.)</v>
          </cell>
          <cell r="E163" t="str">
            <v>L-30230</v>
          </cell>
          <cell r="F163">
            <v>39040</v>
          </cell>
          <cell r="G163">
            <v>251</v>
          </cell>
          <cell r="H163">
            <v>58</v>
          </cell>
          <cell r="I163">
            <v>8</v>
          </cell>
          <cell r="J163">
            <v>15</v>
          </cell>
          <cell r="K163">
            <v>185</v>
          </cell>
          <cell r="L163">
            <v>3950</v>
          </cell>
          <cell r="M163">
            <v>45</v>
          </cell>
          <cell r="N163">
            <v>68700</v>
          </cell>
          <cell r="O163">
            <v>30800</v>
          </cell>
          <cell r="P163">
            <v>562</v>
          </cell>
          <cell r="Q163" t="str">
            <v>No</v>
          </cell>
          <cell r="R163" t="str">
            <v>11930</v>
          </cell>
          <cell r="S163">
            <v>164.34782608695653</v>
          </cell>
          <cell r="T163">
            <v>46.956521739130437</v>
          </cell>
          <cell r="U163">
            <v>7.8260869565217392</v>
          </cell>
          <cell r="V163">
            <v>0</v>
          </cell>
          <cell r="W163">
            <v>-242.60869565217391</v>
          </cell>
          <cell r="X163">
            <v>-7982.608695652174</v>
          </cell>
          <cell r="Y163">
            <v>78.260869565217391</v>
          </cell>
          <cell r="Z163">
            <v>6.3951907797752387E-5</v>
          </cell>
          <cell r="AA163">
            <v>0.15217391304347827</v>
          </cell>
          <cell r="AB163">
            <v>0.45652173913043476</v>
          </cell>
          <cell r="AC163">
            <v>0.13043478260869565</v>
          </cell>
          <cell r="AD163">
            <v>2.1739130434782608E-2</v>
          </cell>
          <cell r="AE163">
            <v>0</v>
          </cell>
          <cell r="AF163">
            <v>-0.67391304347826086</v>
          </cell>
          <cell r="AG163">
            <v>-22.173913043478262</v>
          </cell>
          <cell r="AH163">
            <v>0.21739130434782608</v>
          </cell>
          <cell r="AI163">
            <v>5.4463043478260866</v>
          </cell>
          <cell r="AJ163">
            <v>1.556086956521739</v>
          </cell>
          <cell r="AK163">
            <v>0.2593478260869565</v>
          </cell>
          <cell r="AL163">
            <v>0</v>
          </cell>
          <cell r="AM163">
            <v>-8.039782608695651</v>
          </cell>
          <cell r="AN163">
            <v>-264.53478260869565</v>
          </cell>
          <cell r="AO163">
            <v>2.5934782608695652</v>
          </cell>
        </row>
        <row r="164">
          <cell r="B164">
            <v>153</v>
          </cell>
          <cell r="C164" t="str">
            <v>Limatambo</v>
          </cell>
          <cell r="D164" t="str">
            <v>TR.2 (2 Dev.)</v>
          </cell>
          <cell r="E164" t="str">
            <v>L-30230</v>
          </cell>
          <cell r="F164">
            <v>38994</v>
          </cell>
          <cell r="G164">
            <v>230</v>
          </cell>
          <cell r="H164">
            <v>52</v>
          </cell>
          <cell r="I164">
            <v>7</v>
          </cell>
          <cell r="J164">
            <v>15</v>
          </cell>
          <cell r="K164">
            <v>216</v>
          </cell>
          <cell r="L164">
            <v>4970</v>
          </cell>
          <cell r="M164">
            <v>35</v>
          </cell>
          <cell r="N164">
            <v>68900</v>
          </cell>
          <cell r="O164">
            <v>27200</v>
          </cell>
          <cell r="P164">
            <v>555</v>
          </cell>
          <cell r="Q164" t="str">
            <v>No</v>
          </cell>
          <cell r="R164" t="str">
            <v>11930</v>
          </cell>
          <cell r="S164">
            <v>38.379530916844352</v>
          </cell>
          <cell r="T164">
            <v>5.3731343283582094</v>
          </cell>
          <cell r="U164">
            <v>3.8379530916844349</v>
          </cell>
          <cell r="V164">
            <v>3.8379530916844349</v>
          </cell>
          <cell r="W164">
            <v>47.59061833688699</v>
          </cell>
          <cell r="X164">
            <v>107.46268656716418</v>
          </cell>
          <cell r="Y164">
            <v>3.8379530916844349</v>
          </cell>
          <cell r="Z164">
            <v>1.2007296974271874E-4</v>
          </cell>
          <cell r="AA164">
            <v>0.2857142857142857</v>
          </cell>
          <cell r="AB164">
            <v>0.10660980810234541</v>
          </cell>
          <cell r="AC164">
            <v>1.4925373134328358E-2</v>
          </cell>
          <cell r="AD164">
            <v>1.0660980810234541E-2</v>
          </cell>
          <cell r="AE164">
            <v>1.0660980810234541E-2</v>
          </cell>
          <cell r="AF164">
            <v>0.13219616204690832</v>
          </cell>
          <cell r="AG164">
            <v>0.29850746268656714</v>
          </cell>
          <cell r="AH164">
            <v>1.0660980810234541E-2</v>
          </cell>
          <cell r="AI164">
            <v>1.2718550106609807</v>
          </cell>
          <cell r="AJ164">
            <v>0.1780597014925373</v>
          </cell>
          <cell r="AK164">
            <v>0.12718550106609808</v>
          </cell>
          <cell r="AL164">
            <v>0.12718550106609808</v>
          </cell>
          <cell r="AM164">
            <v>1.5771002132196161</v>
          </cell>
          <cell r="AN164">
            <v>3.5611940298507463</v>
          </cell>
          <cell r="AO164">
            <v>0.12718550106609808</v>
          </cell>
        </row>
        <row r="165">
          <cell r="B165">
            <v>154</v>
          </cell>
          <cell r="C165" t="str">
            <v>Limatambo</v>
          </cell>
          <cell r="D165" t="str">
            <v>TR.2 (2 Dev.)</v>
          </cell>
          <cell r="E165" t="str">
            <v>L-30230</v>
          </cell>
          <cell r="F165">
            <v>38525</v>
          </cell>
          <cell r="G165">
            <v>180</v>
          </cell>
          <cell r="H165">
            <v>45</v>
          </cell>
          <cell r="I165">
            <v>2</v>
          </cell>
          <cell r="J165">
            <v>10</v>
          </cell>
          <cell r="K165">
            <v>154</v>
          </cell>
          <cell r="L165">
            <v>4830</v>
          </cell>
          <cell r="M165">
            <v>30</v>
          </cell>
          <cell r="N165">
            <v>68500</v>
          </cell>
          <cell r="O165">
            <v>31600</v>
          </cell>
          <cell r="P165">
            <v>421</v>
          </cell>
          <cell r="Q165" t="str">
            <v>No</v>
          </cell>
          <cell r="R165" t="str">
            <v>11930</v>
          </cell>
          <cell r="S165">
            <v>175.60975609756099</v>
          </cell>
          <cell r="T165">
            <v>17.560975609756099</v>
          </cell>
          <cell r="U165">
            <v>-17.560975609756099</v>
          </cell>
          <cell r="V165">
            <v>0</v>
          </cell>
          <cell r="W165">
            <v>-535.60975609756099</v>
          </cell>
          <cell r="X165">
            <v>614.63414634146341</v>
          </cell>
          <cell r="Y165">
            <v>-87.804878048780495</v>
          </cell>
          <cell r="Z165">
            <v>-5.2275670973354383E-4</v>
          </cell>
          <cell r="AA165">
            <v>-1.2439024390243902</v>
          </cell>
          <cell r="AB165">
            <v>0.48780487804878048</v>
          </cell>
          <cell r="AC165">
            <v>4.878048780487805E-2</v>
          </cell>
          <cell r="AD165">
            <v>-4.878048780487805E-2</v>
          </cell>
          <cell r="AE165">
            <v>0</v>
          </cell>
          <cell r="AF165">
            <v>-1.4878048780487805</v>
          </cell>
          <cell r="AG165">
            <v>1.7073170731707317</v>
          </cell>
          <cell r="AH165">
            <v>-0.24390243902439024</v>
          </cell>
          <cell r="AI165">
            <v>5.8195121951219511</v>
          </cell>
          <cell r="AJ165">
            <v>0.58195121951219508</v>
          </cell>
          <cell r="AK165">
            <v>-0.58195121951219508</v>
          </cell>
          <cell r="AL165">
            <v>0</v>
          </cell>
          <cell r="AM165">
            <v>-17.749512195121952</v>
          </cell>
          <cell r="AN165">
            <v>20.368292682926828</v>
          </cell>
          <cell r="AO165">
            <v>-2.9097560975609755</v>
          </cell>
        </row>
        <row r="166">
          <cell r="B166">
            <v>155</v>
          </cell>
          <cell r="C166" t="str">
            <v>Limatambo</v>
          </cell>
          <cell r="D166" t="str">
            <v>TR.2 (2 Dev.)</v>
          </cell>
          <cell r="E166" t="str">
            <v>L-30230</v>
          </cell>
          <cell r="F166">
            <v>38484</v>
          </cell>
          <cell r="G166">
            <v>160</v>
          </cell>
          <cell r="H166">
            <v>43</v>
          </cell>
          <cell r="I166">
            <v>4</v>
          </cell>
          <cell r="J166">
            <v>10</v>
          </cell>
          <cell r="K166">
            <v>215</v>
          </cell>
          <cell r="L166">
            <v>4760</v>
          </cell>
          <cell r="M166">
            <v>40</v>
          </cell>
          <cell r="N166">
            <v>67200</v>
          </cell>
          <cell r="O166">
            <v>29300</v>
          </cell>
          <cell r="P166">
            <v>472</v>
          </cell>
          <cell r="Q166" t="str">
            <v>No</v>
          </cell>
          <cell r="R166" t="str">
            <v>11930</v>
          </cell>
          <cell r="S166">
            <v>53.831775700934578</v>
          </cell>
          <cell r="T166">
            <v>2.5233644859813085</v>
          </cell>
          <cell r="U166">
            <v>-2.5233644859813085</v>
          </cell>
          <cell r="V166">
            <v>0</v>
          </cell>
          <cell r="W166">
            <v>-10.934579439252337</v>
          </cell>
          <cell r="X166">
            <v>-412.14953271028037</v>
          </cell>
          <cell r="Y166">
            <v>16.822429906542055</v>
          </cell>
          <cell r="Z166">
            <v>6.9715263974452356E-5</v>
          </cell>
          <cell r="AA166">
            <v>0.16588785046728971</v>
          </cell>
          <cell r="AB166">
            <v>0.14953271028037382</v>
          </cell>
          <cell r="AC166">
            <v>7.0093457943925233E-3</v>
          </cell>
          <cell r="AD166">
            <v>-7.0093457943925233E-3</v>
          </cell>
          <cell r="AE166">
            <v>0</v>
          </cell>
          <cell r="AF166">
            <v>-3.0373831775700934E-2</v>
          </cell>
          <cell r="AG166">
            <v>-1.1448598130841121</v>
          </cell>
          <cell r="AH166">
            <v>4.6728971962616821E-2</v>
          </cell>
          <cell r="AI166">
            <v>1.7839252336448597</v>
          </cell>
          <cell r="AJ166">
            <v>8.3621495327102807E-2</v>
          </cell>
          <cell r="AK166">
            <v>-8.3621495327102807E-2</v>
          </cell>
          <cell r="AL166">
            <v>0</v>
          </cell>
          <cell r="AM166">
            <v>-0.36235981308411214</v>
          </cell>
          <cell r="AN166">
            <v>-13.658177570093457</v>
          </cell>
          <cell r="AO166">
            <v>0.55747663551401871</v>
          </cell>
        </row>
        <row r="167">
          <cell r="B167">
            <v>156</v>
          </cell>
          <cell r="C167" t="str">
            <v>Limatambo</v>
          </cell>
          <cell r="D167" t="str">
            <v>TR.2 (2 Dev.)</v>
          </cell>
          <cell r="E167" t="str">
            <v>L-30230</v>
          </cell>
          <cell r="F167">
            <v>38056</v>
          </cell>
          <cell r="G167">
            <v>96</v>
          </cell>
          <cell r="H167">
            <v>40</v>
          </cell>
          <cell r="I167">
            <v>7</v>
          </cell>
          <cell r="J167">
            <v>10</v>
          </cell>
          <cell r="K167">
            <v>228</v>
          </cell>
          <cell r="L167">
            <v>5250</v>
          </cell>
          <cell r="M167">
            <v>20</v>
          </cell>
          <cell r="N167">
            <v>68900</v>
          </cell>
          <cell r="O167">
            <v>29000</v>
          </cell>
          <cell r="P167">
            <v>401</v>
          </cell>
          <cell r="Q167" t="str">
            <v>No</v>
          </cell>
          <cell r="R167" t="str">
            <v>11930</v>
          </cell>
          <cell r="S167">
            <v>-83.179472954230221</v>
          </cell>
          <cell r="T167">
            <v>-0.14479889042995797</v>
          </cell>
          <cell r="U167">
            <v>1.1484049930651872</v>
          </cell>
          <cell r="V167">
            <v>0.16976421636615804</v>
          </cell>
          <cell r="W167">
            <v>-59.422468793342581</v>
          </cell>
          <cell r="X167">
            <v>183.74479889042996</v>
          </cell>
          <cell r="Y167">
            <v>-12.902080443828019</v>
          </cell>
          <cell r="Z167">
            <v>-1.8016191367852886E-4</v>
          </cell>
          <cell r="AA167">
            <v>-0.4286962552011096</v>
          </cell>
          <cell r="AB167">
            <v>-0.23105409153952841</v>
          </cell>
          <cell r="AC167">
            <v>-4.0221914008321656E-4</v>
          </cell>
          <cell r="AD167">
            <v>3.1900138696255198E-3</v>
          </cell>
          <cell r="AE167">
            <v>4.7156726768377233E-4</v>
          </cell>
          <cell r="AF167">
            <v>-0.16506241331484048</v>
          </cell>
          <cell r="AG167">
            <v>0.51040221914008321</v>
          </cell>
          <cell r="AH167">
            <v>-3.5839112343966716E-2</v>
          </cell>
          <cell r="AI167">
            <v>-2.7564753120665739</v>
          </cell>
          <cell r="AJ167">
            <v>-4.7984743411927733E-3</v>
          </cell>
          <cell r="AK167">
            <v>3.8056865464632453E-2</v>
          </cell>
          <cell r="AL167">
            <v>5.6257975034674033E-3</v>
          </cell>
          <cell r="AM167">
            <v>-1.9691945908460471</v>
          </cell>
          <cell r="AN167">
            <v>6.0890984743411929</v>
          </cell>
          <cell r="AO167">
            <v>-0.42756061026352293</v>
          </cell>
        </row>
        <row r="168">
          <cell r="B168">
            <v>157</v>
          </cell>
          <cell r="C168" t="str">
            <v>Limatambo</v>
          </cell>
          <cell r="D168" t="str">
            <v>TR.2 (2 Dev.)</v>
          </cell>
          <cell r="E168" t="str">
            <v>L-30230</v>
          </cell>
          <cell r="F168">
            <v>37335</v>
          </cell>
          <cell r="G168">
            <v>262.58999999999997</v>
          </cell>
          <cell r="H168">
            <v>40.29</v>
          </cell>
          <cell r="I168">
            <v>4.7</v>
          </cell>
          <cell r="J168">
            <v>9.66</v>
          </cell>
          <cell r="K168">
            <v>347.01</v>
          </cell>
          <cell r="L168">
            <v>4882</v>
          </cell>
          <cell r="M168">
            <v>45.84</v>
          </cell>
          <cell r="N168">
            <v>73086</v>
          </cell>
          <cell r="O168">
            <v>22787</v>
          </cell>
          <cell r="P168">
            <v>710.09</v>
          </cell>
          <cell r="Q168" t="str">
            <v>No</v>
          </cell>
          <cell r="R168" t="str">
            <v>11930</v>
          </cell>
          <cell r="S168">
            <v>37.001935116676151</v>
          </cell>
          <cell r="T168">
            <v>-0.76015936254980099</v>
          </cell>
          <cell r="U168">
            <v>0.34832100170745595</v>
          </cell>
          <cell r="V168">
            <v>-6.966420034149115E-2</v>
          </cell>
          <cell r="W168">
            <v>-0.61263517359135078</v>
          </cell>
          <cell r="X168">
            <v>-43.642572566875359</v>
          </cell>
          <cell r="Y168">
            <v>2.6308480364257263</v>
          </cell>
          <cell r="Z168">
            <v>4.4989093384278831E-5</v>
          </cell>
          <cell r="AA168">
            <v>0.10705179282868528</v>
          </cell>
          <cell r="AB168">
            <v>0.10278315310187819</v>
          </cell>
          <cell r="AC168">
            <v>-2.1115537848605584E-3</v>
          </cell>
          <cell r="AD168">
            <v>9.6755833807626651E-4</v>
          </cell>
          <cell r="AE168">
            <v>-1.935116676152532E-4</v>
          </cell>
          <cell r="AF168">
            <v>-1.7017643710870855E-3</v>
          </cell>
          <cell r="AG168">
            <v>-0.12122936824132043</v>
          </cell>
          <cell r="AH168">
            <v>7.3079112122936846E-3</v>
          </cell>
          <cell r="AI168">
            <v>1.2262030165054068</v>
          </cell>
          <cell r="AJ168">
            <v>-2.5190836653386457E-2</v>
          </cell>
          <cell r="AK168">
            <v>1.1542970973249859E-2</v>
          </cell>
          <cell r="AL168">
            <v>-2.3085941946499704E-3</v>
          </cell>
          <cell r="AM168">
            <v>-2.030204894706893E-2</v>
          </cell>
          <cell r="AN168">
            <v>-1.4462663631189527</v>
          </cell>
          <cell r="AO168">
            <v>8.7183380762663659E-2</v>
          </cell>
        </row>
        <row r="169">
          <cell r="B169">
            <v>158</v>
          </cell>
          <cell r="C169" t="str">
            <v>Limatambo</v>
          </cell>
          <cell r="D169" t="str">
            <v>TR.2 (2 Dev.)</v>
          </cell>
          <cell r="E169" t="str">
            <v>L-30230</v>
          </cell>
          <cell r="F169">
            <v>35578</v>
          </cell>
          <cell r="G169">
            <v>82</v>
          </cell>
          <cell r="H169">
            <v>44</v>
          </cell>
          <cell r="I169">
            <v>3</v>
          </cell>
          <cell r="J169">
            <v>10</v>
          </cell>
          <cell r="K169">
            <v>350</v>
          </cell>
          <cell r="L169">
            <v>5095</v>
          </cell>
          <cell r="M169">
            <v>33</v>
          </cell>
          <cell r="N169">
            <v>60278</v>
          </cell>
          <cell r="O169">
            <v>21272</v>
          </cell>
          <cell r="P169">
            <v>522</v>
          </cell>
          <cell r="Q169" t="str">
            <v>No</v>
          </cell>
          <cell r="R169" t="str">
            <v>11930</v>
          </cell>
          <cell r="S169" t="str">
            <v xml:space="preserve"> </v>
          </cell>
          <cell r="T169" t="str">
            <v xml:space="preserve"> </v>
          </cell>
          <cell r="U169" t="str">
            <v xml:space="preserve"> </v>
          </cell>
          <cell r="V169" t="str">
            <v xml:space="preserve"> </v>
          </cell>
          <cell r="W169" t="str">
            <v xml:space="preserve"> </v>
          </cell>
          <cell r="X169" t="str">
            <v xml:space="preserve"> </v>
          </cell>
          <cell r="Y169" t="str">
            <v xml:space="preserve"> </v>
          </cell>
          <cell r="Z169" t="str">
            <v xml:space="preserve"> </v>
          </cell>
          <cell r="AA169" t="str">
            <v xml:space="preserve"> </v>
          </cell>
          <cell r="AB169" t="str">
            <v xml:space="preserve"> </v>
          </cell>
          <cell r="AC169" t="str">
            <v xml:space="preserve"> </v>
          </cell>
          <cell r="AD169" t="str">
            <v xml:space="preserve"> </v>
          </cell>
          <cell r="AE169" t="str">
            <v xml:space="preserve"> </v>
          </cell>
          <cell r="AF169" t="str">
            <v xml:space="preserve"> </v>
          </cell>
          <cell r="AG169" t="str">
            <v xml:space="preserve"> </v>
          </cell>
          <cell r="AH169" t="str">
            <v xml:space="preserve"> </v>
          </cell>
          <cell r="AI169" t="str">
            <v xml:space="preserve"> </v>
          </cell>
          <cell r="AJ169" t="str">
            <v xml:space="preserve"> </v>
          </cell>
          <cell r="AK169" t="str">
            <v xml:space="preserve"> </v>
          </cell>
          <cell r="AL169" t="str">
            <v xml:space="preserve"> </v>
          </cell>
          <cell r="AM169" t="str">
            <v xml:space="preserve"> </v>
          </cell>
          <cell r="AN169" t="str">
            <v xml:space="preserve"> </v>
          </cell>
          <cell r="AO169" t="str">
            <v xml:space="preserve"> </v>
          </cell>
        </row>
        <row r="170">
          <cell r="B170">
            <v>159</v>
          </cell>
          <cell r="C170" t="str">
            <v>Limatambo</v>
          </cell>
          <cell r="D170" t="str">
            <v>TR.3 (3 Dev.)</v>
          </cell>
          <cell r="E170" t="str">
            <v>760026-01</v>
          </cell>
          <cell r="F170">
            <v>39283</v>
          </cell>
          <cell r="G170">
            <v>2</v>
          </cell>
          <cell r="H170">
            <v>5</v>
          </cell>
          <cell r="I170">
            <v>19</v>
          </cell>
          <cell r="J170">
            <v>15</v>
          </cell>
          <cell r="K170">
            <v>324</v>
          </cell>
          <cell r="L170">
            <v>952</v>
          </cell>
          <cell r="M170">
            <v>180</v>
          </cell>
          <cell r="N170">
            <v>52200</v>
          </cell>
          <cell r="O170">
            <v>3660</v>
          </cell>
          <cell r="P170">
            <v>545</v>
          </cell>
          <cell r="Q170" t="str">
            <v>No</v>
          </cell>
          <cell r="R170" t="str">
            <v>13820</v>
          </cell>
          <cell r="S170">
            <v>0</v>
          </cell>
          <cell r="T170">
            <v>7.2483221476510069</v>
          </cell>
          <cell r="U170">
            <v>41.073825503355707</v>
          </cell>
          <cell r="V170">
            <v>24.161073825503355</v>
          </cell>
          <cell r="W170">
            <v>287.51677852348996</v>
          </cell>
          <cell r="X170">
            <v>488.05369127516781</v>
          </cell>
          <cell r="Y170">
            <v>205.36912751677852</v>
          </cell>
          <cell r="Z170">
            <v>7.6455808427827959E-4</v>
          </cell>
          <cell r="AA170">
            <v>1.5704697986577181</v>
          </cell>
          <cell r="AB170">
            <v>0</v>
          </cell>
          <cell r="AC170">
            <v>2.0134228187919462E-2</v>
          </cell>
          <cell r="AD170">
            <v>0.11409395973154363</v>
          </cell>
          <cell r="AE170">
            <v>6.7114093959731544E-2</v>
          </cell>
          <cell r="AF170">
            <v>0.79865771812080533</v>
          </cell>
          <cell r="AG170">
            <v>1.3557046979865772</v>
          </cell>
          <cell r="AH170">
            <v>0.57046979865771807</v>
          </cell>
          <cell r="AI170">
            <v>0</v>
          </cell>
          <cell r="AJ170">
            <v>0.278255033557047</v>
          </cell>
          <cell r="AK170">
            <v>1.576778523489933</v>
          </cell>
          <cell r="AL170">
            <v>0.9275167785234899</v>
          </cell>
          <cell r="AM170">
            <v>11.037449664429531</v>
          </cell>
          <cell r="AN170">
            <v>18.735838926174495</v>
          </cell>
          <cell r="AO170">
            <v>7.8838926174496651</v>
          </cell>
        </row>
        <row r="171">
          <cell r="B171">
            <v>160</v>
          </cell>
          <cell r="C171" t="str">
            <v>Limatambo</v>
          </cell>
          <cell r="D171" t="str">
            <v>TR.3 (3 Dev.)</v>
          </cell>
          <cell r="E171" t="str">
            <v>760026-01</v>
          </cell>
          <cell r="F171">
            <v>39134</v>
          </cell>
          <cell r="G171">
            <v>2</v>
          </cell>
          <cell r="H171">
            <v>2</v>
          </cell>
          <cell r="I171">
            <v>2</v>
          </cell>
          <cell r="J171">
            <v>5</v>
          </cell>
          <cell r="K171">
            <v>205</v>
          </cell>
          <cell r="L171">
            <v>750</v>
          </cell>
          <cell r="M171">
            <v>95</v>
          </cell>
          <cell r="N171">
            <v>48600</v>
          </cell>
          <cell r="O171">
            <v>6820</v>
          </cell>
          <cell r="P171">
            <v>311</v>
          </cell>
          <cell r="Q171" t="str">
            <v>No</v>
          </cell>
          <cell r="R171" t="str">
            <v>13820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1686.3157894736842</v>
          </cell>
          <cell r="X171">
            <v>4680</v>
          </cell>
          <cell r="Y171">
            <v>947.36842105263156</v>
          </cell>
          <cell r="Z171">
            <v>3.5615750075320401E-3</v>
          </cell>
          <cell r="AA171">
            <v>7.3157894736842106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4.6842105263157894</v>
          </cell>
          <cell r="AG171">
            <v>13</v>
          </cell>
          <cell r="AH171">
            <v>2.6315789473684212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64.735789473684207</v>
          </cell>
          <cell r="AN171">
            <v>179.66</v>
          </cell>
          <cell r="AO171">
            <v>36.368421052631582</v>
          </cell>
        </row>
        <row r="172">
          <cell r="B172">
            <v>161</v>
          </cell>
          <cell r="C172" t="str">
            <v>Limatambo</v>
          </cell>
          <cell r="D172" t="str">
            <v>TR.3 (3 Dev.)</v>
          </cell>
          <cell r="E172" t="str">
            <v>760026-01</v>
          </cell>
          <cell r="F172">
            <v>39115</v>
          </cell>
          <cell r="G172">
            <v>2</v>
          </cell>
          <cell r="H172">
            <v>2</v>
          </cell>
          <cell r="I172">
            <v>2</v>
          </cell>
          <cell r="J172">
            <v>5</v>
          </cell>
          <cell r="K172">
            <v>116</v>
          </cell>
          <cell r="L172">
            <v>503</v>
          </cell>
          <cell r="M172">
            <v>45</v>
          </cell>
          <cell r="N172">
            <v>43900</v>
          </cell>
          <cell r="O172">
            <v>13500</v>
          </cell>
          <cell r="P172">
            <v>172</v>
          </cell>
          <cell r="Q172" t="str">
            <v>No</v>
          </cell>
          <cell r="R172" t="str">
            <v>13820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2225.4545454545455</v>
          </cell>
          <cell r="X172">
            <v>5694.545454545455</v>
          </cell>
          <cell r="Y172">
            <v>981.81818181818187</v>
          </cell>
          <cell r="Z172">
            <v>4.3372483087146226E-3</v>
          </cell>
          <cell r="AA172">
            <v>8.9090909090909083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6.1818181818181817</v>
          </cell>
          <cell r="AG172">
            <v>15.818181818181818</v>
          </cell>
          <cell r="AH172">
            <v>2.7272727272727271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85.432727272727277</v>
          </cell>
          <cell r="AN172">
            <v>218.60727272727271</v>
          </cell>
          <cell r="AO172">
            <v>37.690909090909095</v>
          </cell>
        </row>
        <row r="173">
          <cell r="B173">
            <v>162</v>
          </cell>
          <cell r="C173" t="str">
            <v>Limatambo</v>
          </cell>
          <cell r="D173" t="str">
            <v>TR.3 (3 Dev.)</v>
          </cell>
          <cell r="E173" t="str">
            <v>760026-01</v>
          </cell>
          <cell r="F173">
            <v>39104</v>
          </cell>
          <cell r="G173">
            <v>2</v>
          </cell>
          <cell r="H173">
            <v>2</v>
          </cell>
          <cell r="I173">
            <v>2</v>
          </cell>
          <cell r="J173">
            <v>5</v>
          </cell>
          <cell r="K173">
            <v>48</v>
          </cell>
          <cell r="L173">
            <v>329</v>
          </cell>
          <cell r="M173">
            <v>15</v>
          </cell>
          <cell r="N173">
            <v>42600</v>
          </cell>
          <cell r="O173">
            <v>16100</v>
          </cell>
          <cell r="P173">
            <v>74</v>
          </cell>
          <cell r="Q173" t="str">
            <v>No</v>
          </cell>
          <cell r="R173" t="str">
            <v>13820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205.71428571428572</v>
          </cell>
          <cell r="X173">
            <v>4680</v>
          </cell>
          <cell r="Y173">
            <v>0</v>
          </cell>
          <cell r="Z173">
            <v>2.781908536201799E-4</v>
          </cell>
          <cell r="AA173">
            <v>0.5714285714285714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0.5714285714285714</v>
          </cell>
          <cell r="AG173">
            <v>13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7.8971428571428577</v>
          </cell>
          <cell r="AN173">
            <v>179.66000000000003</v>
          </cell>
          <cell r="AO173">
            <v>0</v>
          </cell>
        </row>
        <row r="174">
          <cell r="B174">
            <v>163</v>
          </cell>
          <cell r="C174" t="str">
            <v>Limatambo</v>
          </cell>
          <cell r="D174" t="str">
            <v>TR.3 (3 Dev.)</v>
          </cell>
          <cell r="E174" t="str">
            <v>760026-01</v>
          </cell>
          <cell r="F174">
            <v>39097</v>
          </cell>
          <cell r="G174">
            <v>2</v>
          </cell>
          <cell r="H174">
            <v>2</v>
          </cell>
          <cell r="I174">
            <v>2</v>
          </cell>
          <cell r="J174">
            <v>5</v>
          </cell>
          <cell r="K174">
            <v>44</v>
          </cell>
          <cell r="L174">
            <v>238</v>
          </cell>
          <cell r="M174">
            <v>15</v>
          </cell>
          <cell r="N174">
            <v>39800</v>
          </cell>
          <cell r="O174">
            <v>15300</v>
          </cell>
          <cell r="P174">
            <v>70</v>
          </cell>
          <cell r="Q174" t="str">
            <v>No</v>
          </cell>
          <cell r="R174" t="str">
            <v>13820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  <cell r="Z174" t="str">
            <v xml:space="preserve"> </v>
          </cell>
          <cell r="AA174" t="str">
            <v xml:space="preserve"> </v>
          </cell>
          <cell r="AB174" t="str">
            <v xml:space="preserve"> </v>
          </cell>
          <cell r="AC174" t="str">
            <v xml:space="preserve"> </v>
          </cell>
          <cell r="AD174" t="str">
            <v xml:space="preserve"> </v>
          </cell>
          <cell r="AE174" t="str">
            <v xml:space="preserve"> </v>
          </cell>
          <cell r="AF174" t="str">
            <v xml:space="preserve"> </v>
          </cell>
          <cell r="AG174" t="str">
            <v xml:space="preserve"> </v>
          </cell>
          <cell r="AH174" t="str">
            <v xml:space="preserve"> </v>
          </cell>
          <cell r="AI174" t="str">
            <v xml:space="preserve"> </v>
          </cell>
          <cell r="AJ174" t="str">
            <v xml:space="preserve"> </v>
          </cell>
          <cell r="AK174" t="str">
            <v xml:space="preserve"> </v>
          </cell>
          <cell r="AL174" t="str">
            <v xml:space="preserve"> </v>
          </cell>
          <cell r="AM174" t="str">
            <v xml:space="preserve"> </v>
          </cell>
          <cell r="AN174" t="str">
            <v xml:space="preserve"> </v>
          </cell>
          <cell r="AO174" t="str">
            <v xml:space="preserve"> </v>
          </cell>
        </row>
        <row r="175">
          <cell r="B175">
            <v>164</v>
          </cell>
          <cell r="C175" t="str">
            <v>Limatambo</v>
          </cell>
          <cell r="D175" t="str">
            <v>Reserva (2 Dev.)</v>
          </cell>
          <cell r="E175" t="str">
            <v>161159T2</v>
          </cell>
          <cell r="F175">
            <v>39040</v>
          </cell>
          <cell r="G175">
            <v>2</v>
          </cell>
          <cell r="H175">
            <v>2</v>
          </cell>
          <cell r="I175">
            <v>2</v>
          </cell>
          <cell r="J175">
            <v>5</v>
          </cell>
          <cell r="K175">
            <v>44</v>
          </cell>
          <cell r="L175">
            <v>918</v>
          </cell>
          <cell r="M175">
            <v>10</v>
          </cell>
          <cell r="N175">
            <v>43600</v>
          </cell>
          <cell r="O175">
            <v>17600</v>
          </cell>
          <cell r="P175">
            <v>65</v>
          </cell>
          <cell r="Q175" t="str">
            <v>No</v>
          </cell>
          <cell r="R175" t="str">
            <v>8721</v>
          </cell>
          <cell r="S175">
            <v>0</v>
          </cell>
          <cell r="T175">
            <v>-8.4172661870503589</v>
          </cell>
          <cell r="U175">
            <v>-2.5899280575539567</v>
          </cell>
          <cell r="V175">
            <v>-3.2374100719424459</v>
          </cell>
          <cell r="W175">
            <v>-525.75539568345323</v>
          </cell>
          <cell r="X175">
            <v>-8276.1151079136689</v>
          </cell>
          <cell r="Y175">
            <v>-29.136690647482013</v>
          </cell>
          <cell r="Z175">
            <v>-4.8568335820115373E-4</v>
          </cell>
          <cell r="AA175">
            <v>-1.5809352517985611</v>
          </cell>
          <cell r="AB175">
            <v>0</v>
          </cell>
          <cell r="AC175">
            <v>-2.3381294964028777E-2</v>
          </cell>
          <cell r="AD175">
            <v>-7.1942446043165471E-3</v>
          </cell>
          <cell r="AE175">
            <v>-8.9928057553956831E-3</v>
          </cell>
          <cell r="AF175">
            <v>-1.460431654676259</v>
          </cell>
          <cell r="AG175">
            <v>-22.989208633093526</v>
          </cell>
          <cell r="AH175">
            <v>-8.0935251798561147E-2</v>
          </cell>
          <cell r="AI175">
            <v>0</v>
          </cell>
          <cell r="AJ175">
            <v>-0.20390827338129497</v>
          </cell>
          <cell r="AK175">
            <v>-6.2741007194244608E-2</v>
          </cell>
          <cell r="AL175">
            <v>-7.8426258992805767E-2</v>
          </cell>
          <cell r="AM175">
            <v>-12.736424460431655</v>
          </cell>
          <cell r="AN175">
            <v>-200.48888848920862</v>
          </cell>
          <cell r="AO175">
            <v>-0.70583633093525178</v>
          </cell>
        </row>
        <row r="176">
          <cell r="B176">
            <v>165</v>
          </cell>
          <cell r="C176" t="str">
            <v>Limatambo</v>
          </cell>
          <cell r="D176" t="str">
            <v>Reserva (2 Dev.)</v>
          </cell>
          <cell r="E176" t="str">
            <v>161159T2</v>
          </cell>
          <cell r="F176">
            <v>38484</v>
          </cell>
          <cell r="G176">
            <v>2</v>
          </cell>
          <cell r="H176">
            <v>15</v>
          </cell>
          <cell r="I176">
            <v>6</v>
          </cell>
          <cell r="J176">
            <v>10</v>
          </cell>
          <cell r="K176">
            <v>856</v>
          </cell>
          <cell r="L176">
            <v>13700</v>
          </cell>
          <cell r="M176">
            <v>55</v>
          </cell>
          <cell r="N176">
            <v>66400</v>
          </cell>
          <cell r="O176">
            <v>19500</v>
          </cell>
          <cell r="P176">
            <v>944</v>
          </cell>
          <cell r="Q176" t="str">
            <v>No</v>
          </cell>
          <cell r="R176" t="str">
            <v>8721</v>
          </cell>
          <cell r="S176">
            <v>0</v>
          </cell>
          <cell r="T176">
            <v>6.2068965517241379</v>
          </cell>
          <cell r="U176">
            <v>1.2413793103448276</v>
          </cell>
          <cell r="V176">
            <v>6.2068965517241379</v>
          </cell>
          <cell r="W176">
            <v>407.17241379310343</v>
          </cell>
          <cell r="X176">
            <v>4593.1034482758623</v>
          </cell>
          <cell r="Y176">
            <v>12.413793103448276</v>
          </cell>
          <cell r="Z176">
            <v>3.6971457204026785E-4</v>
          </cell>
          <cell r="AA176">
            <v>1.203448275862069</v>
          </cell>
          <cell r="AB176">
            <v>0</v>
          </cell>
          <cell r="AC176">
            <v>1.7241379310344827E-2</v>
          </cell>
          <cell r="AD176">
            <v>3.4482758620689655E-3</v>
          </cell>
          <cell r="AE176">
            <v>1.7241379310344827E-2</v>
          </cell>
          <cell r="AF176">
            <v>1.1310344827586207</v>
          </cell>
          <cell r="AG176">
            <v>12.758620689655173</v>
          </cell>
          <cell r="AH176">
            <v>3.4482758620689655E-2</v>
          </cell>
          <cell r="AI176">
            <v>0</v>
          </cell>
          <cell r="AJ176">
            <v>0.15036206896551726</v>
          </cell>
          <cell r="AK176">
            <v>3.007241379310345E-2</v>
          </cell>
          <cell r="AL176">
            <v>0.15036206896551726</v>
          </cell>
          <cell r="AM176">
            <v>9.8637517241379307</v>
          </cell>
          <cell r="AN176">
            <v>111.26793103448276</v>
          </cell>
          <cell r="AO176">
            <v>0.30072413793103453</v>
          </cell>
        </row>
        <row r="177">
          <cell r="B177">
            <v>166</v>
          </cell>
          <cell r="C177" t="str">
            <v>Limatambo</v>
          </cell>
          <cell r="D177" t="str">
            <v>Reserva (2 Dev.)</v>
          </cell>
          <cell r="E177" t="str">
            <v>161159T2</v>
          </cell>
          <cell r="F177">
            <v>38194</v>
          </cell>
          <cell r="G177">
            <v>2</v>
          </cell>
          <cell r="H177">
            <v>10</v>
          </cell>
          <cell r="I177">
            <v>5</v>
          </cell>
          <cell r="J177">
            <v>5</v>
          </cell>
          <cell r="K177">
            <v>528</v>
          </cell>
          <cell r="L177">
            <v>10000</v>
          </cell>
          <cell r="M177">
            <v>45</v>
          </cell>
          <cell r="N177">
            <v>64600</v>
          </cell>
          <cell r="O177">
            <v>20500</v>
          </cell>
          <cell r="P177">
            <v>595</v>
          </cell>
          <cell r="Q177" t="str">
            <v>No</v>
          </cell>
          <cell r="R177" t="str">
            <v>8721</v>
          </cell>
          <cell r="S177">
            <v>0</v>
          </cell>
          <cell r="T177">
            <v>0</v>
          </cell>
          <cell r="U177">
            <v>-2.8985507246376812</v>
          </cell>
          <cell r="V177">
            <v>0</v>
          </cell>
          <cell r="W177">
            <v>46.956521739130437</v>
          </cell>
          <cell r="X177">
            <v>1582.608695652174</v>
          </cell>
          <cell r="Y177">
            <v>-11.594202898550725</v>
          </cell>
          <cell r="Z177">
            <v>2.7703559052706142E-5</v>
          </cell>
          <cell r="AA177">
            <v>9.0177133655394523E-2</v>
          </cell>
          <cell r="AB177">
            <v>0</v>
          </cell>
          <cell r="AC177">
            <v>0</v>
          </cell>
          <cell r="AD177">
            <v>-8.0515297906602248E-3</v>
          </cell>
          <cell r="AE177">
            <v>0</v>
          </cell>
          <cell r="AF177">
            <v>0.13043478260869565</v>
          </cell>
          <cell r="AG177">
            <v>4.3961352657004831</v>
          </cell>
          <cell r="AH177">
            <v>-3.2206119162640899E-2</v>
          </cell>
          <cell r="AI177">
            <v>0</v>
          </cell>
          <cell r="AJ177">
            <v>0</v>
          </cell>
          <cell r="AK177">
            <v>-7.0217391304347829E-2</v>
          </cell>
          <cell r="AL177">
            <v>0</v>
          </cell>
          <cell r="AM177">
            <v>1.1375217391304346</v>
          </cell>
          <cell r="AN177">
            <v>38.338695652173918</v>
          </cell>
          <cell r="AO177">
            <v>-0.28086956521739131</v>
          </cell>
        </row>
        <row r="178">
          <cell r="B178">
            <v>167</v>
          </cell>
          <cell r="C178" t="str">
            <v>Limatambo</v>
          </cell>
          <cell r="D178" t="str">
            <v>Reserva (2 Dev.)</v>
          </cell>
          <cell r="E178" t="str">
            <v>161159T2</v>
          </cell>
          <cell r="F178">
            <v>37573</v>
          </cell>
          <cell r="G178">
            <v>2</v>
          </cell>
          <cell r="H178">
            <v>10</v>
          </cell>
          <cell r="I178">
            <v>10</v>
          </cell>
          <cell r="J178">
            <v>5</v>
          </cell>
          <cell r="K178">
            <v>447</v>
          </cell>
          <cell r="L178">
            <v>7270</v>
          </cell>
          <cell r="M178">
            <v>65</v>
          </cell>
          <cell r="N178">
            <v>67600</v>
          </cell>
          <cell r="O178">
            <v>22300</v>
          </cell>
          <cell r="P178">
            <v>539</v>
          </cell>
          <cell r="Q178" t="str">
            <v>No</v>
          </cell>
          <cell r="R178" t="str">
            <v>8721</v>
          </cell>
          <cell r="S178">
            <v>2.9647058823529413</v>
          </cell>
          <cell r="T178">
            <v>-15.912605042016805</v>
          </cell>
          <cell r="U178">
            <v>-23.354621848739498</v>
          </cell>
          <cell r="V178">
            <v>-17.667226890756304</v>
          </cell>
          <cell r="W178">
            <v>-645.27731092436977</v>
          </cell>
          <cell r="X178">
            <v>-12069.0756302521</v>
          </cell>
          <cell r="Y178">
            <v>-124.74453781512605</v>
          </cell>
          <cell r="Z178">
            <v>-7.0316852236270995E-4</v>
          </cell>
          <cell r="AA178">
            <v>-2.2888655462184873</v>
          </cell>
          <cell r="AB178">
            <v>8.2352941176470594E-3</v>
          </cell>
          <cell r="AC178">
            <v>-4.4201680672268907E-2</v>
          </cell>
          <cell r="AD178">
            <v>-6.4873949579831933E-2</v>
          </cell>
          <cell r="AE178">
            <v>-4.9075630252100842E-2</v>
          </cell>
          <cell r="AF178">
            <v>-1.792436974789916</v>
          </cell>
          <cell r="AG178">
            <v>-33.525210084033617</v>
          </cell>
          <cell r="AH178">
            <v>-0.34651260504201681</v>
          </cell>
          <cell r="AI178">
            <v>7.1820000000000009E-2</v>
          </cell>
          <cell r="AJ178">
            <v>-0.38548285714285713</v>
          </cell>
          <cell r="AK178">
            <v>-0.56576571428571432</v>
          </cell>
          <cell r="AL178">
            <v>-0.42798857142857138</v>
          </cell>
          <cell r="AM178">
            <v>-15.631842857142859</v>
          </cell>
          <cell r="AN178">
            <v>-292.37335714285712</v>
          </cell>
          <cell r="AO178">
            <v>-3.0219364285714287</v>
          </cell>
        </row>
        <row r="179">
          <cell r="B179">
            <v>168</v>
          </cell>
          <cell r="C179" t="str">
            <v>Limatambo</v>
          </cell>
          <cell r="D179" t="str">
            <v>Reserva (2 Dev.)</v>
          </cell>
          <cell r="E179" t="str">
            <v>161159T2</v>
          </cell>
          <cell r="F179">
            <v>37335</v>
          </cell>
          <cell r="G179">
            <v>0.04</v>
          </cell>
          <cell r="H179">
            <v>20.52</v>
          </cell>
          <cell r="I179">
            <v>25.44</v>
          </cell>
          <cell r="J179">
            <v>16.68</v>
          </cell>
          <cell r="K179">
            <v>873.6</v>
          </cell>
          <cell r="L179">
            <v>15249</v>
          </cell>
          <cell r="M179">
            <v>147.47</v>
          </cell>
          <cell r="N179">
            <v>75678</v>
          </cell>
          <cell r="O179">
            <v>1241</v>
          </cell>
          <cell r="P179">
            <v>1083.75</v>
          </cell>
          <cell r="Q179" t="str">
            <v>No</v>
          </cell>
          <cell r="R179" t="str">
            <v>8721</v>
          </cell>
          <cell r="S179">
            <v>-1.2551236749116608</v>
          </cell>
          <cell r="T179">
            <v>6.5809187279151944</v>
          </cell>
          <cell r="U179">
            <v>8.2431095406360431</v>
          </cell>
          <cell r="V179">
            <v>5.3766784452296825</v>
          </cell>
          <cell r="W179">
            <v>308.52296819787983</v>
          </cell>
          <cell r="X179">
            <v>5821.484098939929</v>
          </cell>
          <cell r="Y179">
            <v>40.906007067137807</v>
          </cell>
          <cell r="Z179">
            <v>3.1435926639935391E-4</v>
          </cell>
          <cell r="AA179">
            <v>1.0232626619552414</v>
          </cell>
          <cell r="AB179">
            <v>-3.4864546525323909E-3</v>
          </cell>
          <cell r="AC179">
            <v>1.828032979976443E-2</v>
          </cell>
          <cell r="AD179">
            <v>2.2897526501766786E-2</v>
          </cell>
          <cell r="AE179">
            <v>1.4935217903415784E-2</v>
          </cell>
          <cell r="AF179">
            <v>0.85700824499411077</v>
          </cell>
          <cell r="AG179">
            <v>16.170789163722027</v>
          </cell>
          <cell r="AH179">
            <v>0.11362779740871613</v>
          </cell>
          <cell r="AI179">
            <v>-3.0405371024734982E-2</v>
          </cell>
          <cell r="AJ179">
            <v>0.15942275618374557</v>
          </cell>
          <cell r="AK179">
            <v>0.19968932862190816</v>
          </cell>
          <cell r="AL179">
            <v>0.13025003533568905</v>
          </cell>
          <cell r="AM179">
            <v>7.4739689045936402</v>
          </cell>
          <cell r="AN179">
            <v>141.02545229681979</v>
          </cell>
          <cell r="AO179">
            <v>0.99094802120141345</v>
          </cell>
        </row>
        <row r="180">
          <cell r="B180">
            <v>169</v>
          </cell>
          <cell r="C180" t="str">
            <v>Limatambo</v>
          </cell>
          <cell r="D180" t="str">
            <v>Reserva (2 Dev.)</v>
          </cell>
          <cell r="E180" t="str">
            <v>161159T2</v>
          </cell>
          <cell r="F180">
            <v>36486</v>
          </cell>
          <cell r="G180">
            <v>3</v>
          </cell>
          <cell r="H180">
            <v>5</v>
          </cell>
          <cell r="I180">
            <v>6</v>
          </cell>
          <cell r="J180">
            <v>4</v>
          </cell>
          <cell r="K180">
            <v>146</v>
          </cell>
          <cell r="L180">
            <v>1520</v>
          </cell>
          <cell r="M180">
            <v>51</v>
          </cell>
          <cell r="N180">
            <v>90000</v>
          </cell>
          <cell r="O180">
            <v>4000</v>
          </cell>
          <cell r="P180">
            <v>215</v>
          </cell>
          <cell r="Q180" t="str">
            <v>No</v>
          </cell>
          <cell r="R180" t="str">
            <v>8721</v>
          </cell>
          <cell r="S180">
            <v>0.22857142857142856</v>
          </cell>
          <cell r="T180">
            <v>0.68571428571428572</v>
          </cell>
          <cell r="U180">
            <v>0.91428571428571426</v>
          </cell>
          <cell r="V180">
            <v>-0.22857142857142856</v>
          </cell>
          <cell r="W180">
            <v>31.771428571428572</v>
          </cell>
          <cell r="X180">
            <v>246.17142857142858</v>
          </cell>
          <cell r="Y180">
            <v>9.3714285714285719</v>
          </cell>
          <cell r="Z180">
            <v>3.6475410454802795E-5</v>
          </cell>
          <cell r="AA180">
            <v>0.11873015873015873</v>
          </cell>
          <cell r="AB180">
            <v>6.3492063492063492E-4</v>
          </cell>
          <cell r="AC180">
            <v>1.9047619047619048E-3</v>
          </cell>
          <cell r="AD180">
            <v>2.5396825396825397E-3</v>
          </cell>
          <cell r="AE180">
            <v>-6.3492063492063492E-4</v>
          </cell>
          <cell r="AF180">
            <v>8.8253968253968251E-2</v>
          </cell>
          <cell r="AG180">
            <v>0.68380952380952376</v>
          </cell>
          <cell r="AH180">
            <v>2.6031746031746031E-2</v>
          </cell>
          <cell r="AI180">
            <v>5.5371428571428568E-3</v>
          </cell>
          <cell r="AJ180">
            <v>1.6611428571428572E-2</v>
          </cell>
          <cell r="AK180">
            <v>2.2148571428571427E-2</v>
          </cell>
          <cell r="AL180">
            <v>-5.5371428571428568E-3</v>
          </cell>
          <cell r="AM180">
            <v>0.7696628571428572</v>
          </cell>
          <cell r="AN180">
            <v>5.9635028571428572</v>
          </cell>
          <cell r="AO180">
            <v>0.22702285714285714</v>
          </cell>
        </row>
        <row r="181">
          <cell r="B181">
            <v>170</v>
          </cell>
          <cell r="C181" t="str">
            <v>Limatambo</v>
          </cell>
          <cell r="D181" t="str">
            <v>Reserva (2 Dev.)</v>
          </cell>
          <cell r="E181" t="str">
            <v>161159T2</v>
          </cell>
          <cell r="F181">
            <v>34911</v>
          </cell>
          <cell r="G181">
            <v>2</v>
          </cell>
          <cell r="H181">
            <v>2</v>
          </cell>
          <cell r="I181">
            <v>2</v>
          </cell>
          <cell r="J181">
            <v>5</v>
          </cell>
          <cell r="K181">
            <v>7</v>
          </cell>
          <cell r="L181">
            <v>443</v>
          </cell>
          <cell r="M181">
            <v>10</v>
          </cell>
          <cell r="N181">
            <v>79000</v>
          </cell>
          <cell r="O181">
            <v>35400</v>
          </cell>
          <cell r="P181">
            <v>28</v>
          </cell>
          <cell r="Q181" t="str">
            <v>No</v>
          </cell>
          <cell r="R181" t="str">
            <v>8721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 t="str">
            <v xml:space="preserve"> </v>
          </cell>
          <cell r="Y181" t="str">
            <v xml:space="preserve"> </v>
          </cell>
          <cell r="Z181" t="str">
            <v xml:space="preserve"> </v>
          </cell>
          <cell r="AA181" t="str">
            <v xml:space="preserve"> </v>
          </cell>
          <cell r="AB181" t="str">
            <v xml:space="preserve"> </v>
          </cell>
          <cell r="AC181" t="str">
            <v xml:space="preserve"> </v>
          </cell>
          <cell r="AD181" t="str">
            <v xml:space="preserve"> </v>
          </cell>
          <cell r="AE181" t="str">
            <v xml:space="preserve"> </v>
          </cell>
          <cell r="AF181" t="str">
            <v xml:space="preserve"> </v>
          </cell>
          <cell r="AG181" t="str">
            <v xml:space="preserve"> </v>
          </cell>
          <cell r="AH181" t="str">
            <v xml:space="preserve"> </v>
          </cell>
          <cell r="AI181" t="str">
            <v xml:space="preserve"> </v>
          </cell>
          <cell r="AJ181" t="str">
            <v xml:space="preserve"> </v>
          </cell>
          <cell r="AK181" t="str">
            <v xml:space="preserve"> </v>
          </cell>
          <cell r="AL181" t="str">
            <v xml:space="preserve"> </v>
          </cell>
          <cell r="AM181" t="str">
            <v xml:space="preserve"> </v>
          </cell>
          <cell r="AN181" t="str">
            <v xml:space="preserve"> </v>
          </cell>
          <cell r="AO181" t="str">
            <v xml:space="preserve"> </v>
          </cell>
        </row>
        <row r="182">
          <cell r="B182">
            <v>171</v>
          </cell>
          <cell r="C182" t="str">
            <v xml:space="preserve">Lurin </v>
          </cell>
          <cell r="D182" t="str">
            <v>TR.2 (3 Dev.)</v>
          </cell>
          <cell r="E182" t="str">
            <v>185466</v>
          </cell>
          <cell r="F182">
            <v>39651</v>
          </cell>
          <cell r="G182">
            <v>1</v>
          </cell>
          <cell r="H182">
            <v>22</v>
          </cell>
          <cell r="I182">
            <v>28</v>
          </cell>
          <cell r="J182">
            <v>30</v>
          </cell>
          <cell r="K182">
            <v>631</v>
          </cell>
          <cell r="L182">
            <v>6137</v>
          </cell>
          <cell r="M182">
            <v>51</v>
          </cell>
          <cell r="N182">
            <v>75806</v>
          </cell>
          <cell r="O182">
            <v>5905</v>
          </cell>
          <cell r="Q182" t="str">
            <v>No</v>
          </cell>
          <cell r="R182" t="str">
            <v>14419</v>
          </cell>
          <cell r="S182">
            <v>-0.72434607645875249</v>
          </cell>
          <cell r="T182">
            <v>6.5191146881287727</v>
          </cell>
          <cell r="U182">
            <v>-13.038229376257545</v>
          </cell>
          <cell r="V182">
            <v>3.6217303822937628</v>
          </cell>
          <cell r="W182">
            <v>232.51509054325956</v>
          </cell>
          <cell r="X182">
            <v>2735.8551307847083</v>
          </cell>
          <cell r="Y182">
            <v>-24.627766599597585</v>
          </cell>
          <cell r="Z182">
            <v>2.8820447121301123E-4</v>
          </cell>
          <cell r="AA182">
            <v>0.56740442655935619</v>
          </cell>
          <cell r="AB182">
            <v>-2.012072434607646E-3</v>
          </cell>
          <cell r="AC182">
            <v>1.8108651911468814E-2</v>
          </cell>
          <cell r="AD182">
            <v>-3.6217303822937627E-2</v>
          </cell>
          <cell r="AE182">
            <v>1.0060362173038229E-2</v>
          </cell>
          <cell r="AF182">
            <v>0.64587525150905434</v>
          </cell>
          <cell r="AG182">
            <v>7.5995975855130782</v>
          </cell>
          <cell r="AH182">
            <v>-6.8410462776659964E-2</v>
          </cell>
          <cell r="AI182">
            <v>-2.9012072434607648E-2</v>
          </cell>
          <cell r="AJ182">
            <v>0.26110865191146887</v>
          </cell>
          <cell r="AK182">
            <v>-0.52221730382293774</v>
          </cell>
          <cell r="AL182">
            <v>0.14506036217303822</v>
          </cell>
          <cell r="AM182">
            <v>9.3128752515090536</v>
          </cell>
          <cell r="AN182">
            <v>109.57859758551308</v>
          </cell>
          <cell r="AO182">
            <v>-0.98641046277666</v>
          </cell>
        </row>
        <row r="183">
          <cell r="B183">
            <v>172</v>
          </cell>
          <cell r="C183" t="str">
            <v xml:space="preserve">Lurin </v>
          </cell>
          <cell r="D183" t="str">
            <v>TR.2 (3 Dev.)</v>
          </cell>
          <cell r="E183" t="str">
            <v>185466</v>
          </cell>
          <cell r="F183">
            <v>39154</v>
          </cell>
          <cell r="G183">
            <v>2</v>
          </cell>
          <cell r="H183">
            <v>13</v>
          </cell>
          <cell r="I183">
            <v>46</v>
          </cell>
          <cell r="J183">
            <v>25</v>
          </cell>
          <cell r="K183">
            <v>310</v>
          </cell>
          <cell r="L183">
            <v>2360</v>
          </cell>
          <cell r="M183">
            <v>85</v>
          </cell>
          <cell r="N183">
            <v>72600</v>
          </cell>
          <cell r="O183">
            <v>5300</v>
          </cell>
          <cell r="P183">
            <v>481</v>
          </cell>
          <cell r="Q183" t="str">
            <v>No</v>
          </cell>
          <cell r="R183" t="str">
            <v>14419</v>
          </cell>
          <cell r="S183">
            <v>0</v>
          </cell>
          <cell r="T183">
            <v>25.945945945945947</v>
          </cell>
          <cell r="U183">
            <v>103.78378378378379</v>
          </cell>
          <cell r="V183">
            <v>48.648648648648646</v>
          </cell>
          <cell r="W183">
            <v>408.64864864864865</v>
          </cell>
          <cell r="X183">
            <v>3372.9729729729729</v>
          </cell>
          <cell r="Y183">
            <v>81.081081081081081</v>
          </cell>
          <cell r="Z183">
            <v>9.4265382952305008E-4</v>
          </cell>
          <cell r="AA183">
            <v>1.8558558558558558</v>
          </cell>
          <cell r="AB183">
            <v>0</v>
          </cell>
          <cell r="AC183">
            <v>7.2072072072072071E-2</v>
          </cell>
          <cell r="AD183">
            <v>0.28828828828828829</v>
          </cell>
          <cell r="AE183">
            <v>0.13513513513513514</v>
          </cell>
          <cell r="AF183">
            <v>1.1351351351351351</v>
          </cell>
          <cell r="AG183">
            <v>9.3693693693693696</v>
          </cell>
          <cell r="AH183">
            <v>0.22522522522522523</v>
          </cell>
          <cell r="AI183">
            <v>0</v>
          </cell>
          <cell r="AJ183">
            <v>1.0392072072072072</v>
          </cell>
          <cell r="AK183">
            <v>4.1568288288288286</v>
          </cell>
          <cell r="AL183">
            <v>1.9485135135135134</v>
          </cell>
          <cell r="AM183">
            <v>16.367513513513515</v>
          </cell>
          <cell r="AN183">
            <v>135.09693693693694</v>
          </cell>
          <cell r="AO183">
            <v>3.2475225225225226</v>
          </cell>
        </row>
        <row r="184">
          <cell r="B184">
            <v>173</v>
          </cell>
          <cell r="C184" t="str">
            <v xml:space="preserve">Lurin </v>
          </cell>
          <cell r="D184" t="str">
            <v>TR.2 (3 Dev.)</v>
          </cell>
          <cell r="E184" t="str">
            <v>185466</v>
          </cell>
          <cell r="F184">
            <v>39043</v>
          </cell>
          <cell r="G184">
            <v>2</v>
          </cell>
          <cell r="H184">
            <v>5</v>
          </cell>
          <cell r="I184">
            <v>14</v>
          </cell>
          <cell r="J184">
            <v>10</v>
          </cell>
          <cell r="K184">
            <v>184</v>
          </cell>
          <cell r="L184">
            <v>1320</v>
          </cell>
          <cell r="M184">
            <v>60</v>
          </cell>
          <cell r="N184">
            <v>71700</v>
          </cell>
          <cell r="O184">
            <v>2700</v>
          </cell>
          <cell r="P184">
            <v>275</v>
          </cell>
          <cell r="Q184" t="str">
            <v>No</v>
          </cell>
          <cell r="R184" t="str">
            <v>14419</v>
          </cell>
          <cell r="S184">
            <v>0</v>
          </cell>
          <cell r="T184">
            <v>16.875</v>
          </cell>
          <cell r="U184">
            <v>67.5</v>
          </cell>
          <cell r="V184">
            <v>28.125</v>
          </cell>
          <cell r="W184">
            <v>472.5</v>
          </cell>
          <cell r="X184">
            <v>4016.25</v>
          </cell>
          <cell r="Y184">
            <v>225</v>
          </cell>
          <cell r="Z184">
            <v>1.1428533685601057E-3</v>
          </cell>
          <cell r="AA184">
            <v>2.25</v>
          </cell>
          <cell r="AB184">
            <v>0</v>
          </cell>
          <cell r="AC184">
            <v>4.6875E-2</v>
          </cell>
          <cell r="AD184">
            <v>0.1875</v>
          </cell>
          <cell r="AE184">
            <v>7.8125E-2</v>
          </cell>
          <cell r="AF184">
            <v>1.3125</v>
          </cell>
          <cell r="AG184">
            <v>11.15625</v>
          </cell>
          <cell r="AH184">
            <v>0.625</v>
          </cell>
          <cell r="AI184">
            <v>0</v>
          </cell>
          <cell r="AJ184">
            <v>0.67589062500000008</v>
          </cell>
          <cell r="AK184">
            <v>2.7035625000000003</v>
          </cell>
          <cell r="AL184">
            <v>1.126484375</v>
          </cell>
          <cell r="AM184">
            <v>18.924937500000002</v>
          </cell>
          <cell r="AN184">
            <v>160.86196875000002</v>
          </cell>
          <cell r="AO184">
            <v>9.0118749999999999</v>
          </cell>
        </row>
        <row r="185">
          <cell r="B185">
            <v>174</v>
          </cell>
          <cell r="C185" t="str">
            <v xml:space="preserve">Lurin </v>
          </cell>
          <cell r="D185" t="str">
            <v>TR.2 (3 Dev.)</v>
          </cell>
          <cell r="E185" t="str">
            <v>185466</v>
          </cell>
          <cell r="F185">
            <v>38979</v>
          </cell>
          <cell r="G185">
            <v>2</v>
          </cell>
          <cell r="H185">
            <v>2</v>
          </cell>
          <cell r="I185">
            <v>2</v>
          </cell>
          <cell r="J185">
            <v>5</v>
          </cell>
          <cell r="K185">
            <v>100</v>
          </cell>
          <cell r="L185">
            <v>606</v>
          </cell>
          <cell r="M185">
            <v>20</v>
          </cell>
          <cell r="N185">
            <v>48200</v>
          </cell>
          <cell r="O185">
            <v>7020</v>
          </cell>
          <cell r="P185">
            <v>131</v>
          </cell>
          <cell r="Q185" t="str">
            <v>No</v>
          </cell>
          <cell r="R185" t="str">
            <v>14419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-1.2442396313364055</v>
          </cell>
          <cell r="X185">
            <v>138.52534562211983</v>
          </cell>
          <cell r="Y185">
            <v>4.1474654377880187</v>
          </cell>
          <cell r="Z185">
            <v>4.0962486328319203E-6</v>
          </cell>
          <cell r="AA185">
            <v>8.0645161290322578E-3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-3.4562211981566822E-3</v>
          </cell>
          <cell r="AG185">
            <v>0.3847926267281106</v>
          </cell>
          <cell r="AH185">
            <v>1.1520737327188941E-2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-4.9835253456221203E-2</v>
          </cell>
          <cell r="AN185">
            <v>5.5483248847926268</v>
          </cell>
          <cell r="AO185">
            <v>0.16611751152073734</v>
          </cell>
        </row>
        <row r="186">
          <cell r="B186">
            <v>175</v>
          </cell>
          <cell r="C186" t="str">
            <v xml:space="preserve">Lurin </v>
          </cell>
          <cell r="D186" t="str">
            <v>TR.2 (3 Dev.)</v>
          </cell>
          <cell r="E186" t="str">
            <v>185466</v>
          </cell>
          <cell r="F186">
            <v>38111</v>
          </cell>
          <cell r="G186">
            <v>2</v>
          </cell>
          <cell r="H186">
            <v>2</v>
          </cell>
          <cell r="I186">
            <v>2</v>
          </cell>
          <cell r="J186">
            <v>5</v>
          </cell>
          <cell r="K186">
            <v>103</v>
          </cell>
          <cell r="L186">
            <v>272</v>
          </cell>
          <cell r="M186">
            <v>10</v>
          </cell>
          <cell r="N186">
            <v>60500</v>
          </cell>
          <cell r="O186">
            <v>26600</v>
          </cell>
          <cell r="P186">
            <v>124</v>
          </cell>
          <cell r="Q186" t="str">
            <v>No</v>
          </cell>
          <cell r="R186" t="str">
            <v>14419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  <cell r="Z186" t="str">
            <v xml:space="preserve"> </v>
          </cell>
          <cell r="AA186" t="str">
            <v xml:space="preserve"> </v>
          </cell>
          <cell r="AB186" t="str">
            <v xml:space="preserve"> </v>
          </cell>
          <cell r="AC186" t="str">
            <v xml:space="preserve"> </v>
          </cell>
          <cell r="AD186" t="str">
            <v xml:space="preserve"> </v>
          </cell>
          <cell r="AE186" t="str">
            <v xml:space="preserve"> </v>
          </cell>
          <cell r="AF186" t="str">
            <v xml:space="preserve"> </v>
          </cell>
          <cell r="AG186" t="str">
            <v xml:space="preserve"> </v>
          </cell>
          <cell r="AH186" t="str">
            <v xml:space="preserve"> </v>
          </cell>
          <cell r="AI186" t="str">
            <v xml:space="preserve"> </v>
          </cell>
          <cell r="AJ186" t="str">
            <v xml:space="preserve"> </v>
          </cell>
          <cell r="AK186" t="str">
            <v xml:space="preserve"> </v>
          </cell>
          <cell r="AL186" t="str">
            <v xml:space="preserve"> </v>
          </cell>
          <cell r="AM186" t="str">
            <v xml:space="preserve"> </v>
          </cell>
          <cell r="AN186" t="str">
            <v xml:space="preserve"> </v>
          </cell>
          <cell r="AO186" t="str">
            <v xml:space="preserve"> </v>
          </cell>
        </row>
        <row r="187">
          <cell r="B187">
            <v>176</v>
          </cell>
          <cell r="C187" t="str">
            <v>Monterrico</v>
          </cell>
          <cell r="D187" t="str">
            <v>TR.1 (3 Dev.)</v>
          </cell>
          <cell r="E187" t="str">
            <v>770003-01</v>
          </cell>
          <cell r="F187">
            <v>40025</v>
          </cell>
          <cell r="G187">
            <v>1</v>
          </cell>
          <cell r="H187">
            <v>1</v>
          </cell>
          <cell r="I187">
            <v>1</v>
          </cell>
          <cell r="J187">
            <v>11</v>
          </cell>
          <cell r="K187">
            <v>3519</v>
          </cell>
          <cell r="L187">
            <v>3641</v>
          </cell>
          <cell r="M187">
            <v>1</v>
          </cell>
          <cell r="N187">
            <v>25033</v>
          </cell>
          <cell r="O187">
            <v>1824</v>
          </cell>
          <cell r="P187">
            <v>3534</v>
          </cell>
          <cell r="Q187" t="str">
            <v>No</v>
          </cell>
          <cell r="R187" t="str">
            <v>14419</v>
          </cell>
          <cell r="S187">
            <v>-0.89330024813895781</v>
          </cell>
          <cell r="T187">
            <v>-0.89330024813895781</v>
          </cell>
          <cell r="U187">
            <v>-0.89330024813895781</v>
          </cell>
          <cell r="V187">
            <v>5.3598014888337469</v>
          </cell>
          <cell r="W187">
            <v>3080.9925558312657</v>
          </cell>
          <cell r="X187">
            <v>3095.285359801489</v>
          </cell>
          <cell r="Y187">
            <v>-8.0397022332506207</v>
          </cell>
          <cell r="Z187">
            <v>4.3395027824123999E-3</v>
          </cell>
          <cell r="AA187">
            <v>8.5434243176178661</v>
          </cell>
          <cell r="AB187">
            <v>-2.4813895781637717E-3</v>
          </cell>
          <cell r="AC187">
            <v>-2.4813895781637717E-3</v>
          </cell>
          <cell r="AD187">
            <v>-2.4813895781637717E-3</v>
          </cell>
          <cell r="AE187">
            <v>1.488833746898263E-2</v>
          </cell>
          <cell r="AF187">
            <v>8.5583126550868478</v>
          </cell>
          <cell r="AG187">
            <v>8.5980148883374685</v>
          </cell>
          <cell r="AH187">
            <v>-2.2332506203473945E-2</v>
          </cell>
          <cell r="AI187">
            <v>-3.5779156327543422E-2</v>
          </cell>
          <cell r="AJ187">
            <v>-3.5779156327543422E-2</v>
          </cell>
          <cell r="AK187">
            <v>-3.5779156327543422E-2</v>
          </cell>
          <cell r="AL187">
            <v>0.21467493796526058</v>
          </cell>
          <cell r="AM187">
            <v>123.40231017369727</v>
          </cell>
          <cell r="AN187">
            <v>123.97477667493796</v>
          </cell>
          <cell r="AO187">
            <v>-0.32201240694789085</v>
          </cell>
        </row>
        <row r="188">
          <cell r="B188">
            <v>177</v>
          </cell>
          <cell r="C188" t="str">
            <v>Monterrico</v>
          </cell>
          <cell r="D188" t="str">
            <v>TR.1 (3 Dev.)</v>
          </cell>
          <cell r="E188" t="str">
            <v>770003-01</v>
          </cell>
          <cell r="F188">
            <v>39997</v>
          </cell>
          <cell r="G188">
            <v>2</v>
          </cell>
          <cell r="H188">
            <v>2</v>
          </cell>
          <cell r="I188">
            <v>2</v>
          </cell>
          <cell r="J188">
            <v>5</v>
          </cell>
          <cell r="K188">
            <v>2041</v>
          </cell>
          <cell r="L188">
            <v>2666</v>
          </cell>
          <cell r="M188">
            <v>10</v>
          </cell>
          <cell r="N188">
            <v>13399</v>
          </cell>
          <cell r="O188">
            <v>1172</v>
          </cell>
          <cell r="P188">
            <v>4.2</v>
          </cell>
          <cell r="Q188" t="str">
            <v>No</v>
          </cell>
          <cell r="R188" t="str">
            <v>13820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4983.1578947368425</v>
          </cell>
          <cell r="X188">
            <v>1349.0526315789473</v>
          </cell>
          <cell r="Y188">
            <v>-37.89473684210526</v>
          </cell>
          <cell r="Z188">
            <v>6.687561704790377E-3</v>
          </cell>
          <cell r="AA188">
            <v>13.736842105263158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13.842105263157896</v>
          </cell>
          <cell r="AG188">
            <v>3.7473684210526317</v>
          </cell>
          <cell r="AH188">
            <v>-0.10526315789473684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191.2978947368421</v>
          </cell>
          <cell r="AN188">
            <v>51.788631578947367</v>
          </cell>
          <cell r="AO188">
            <v>-1.4547368421052631</v>
          </cell>
        </row>
        <row r="189">
          <cell r="B189">
            <v>178</v>
          </cell>
          <cell r="C189" t="str">
            <v>Monterrico</v>
          </cell>
          <cell r="D189" t="str">
            <v>TR.1 (3 Dev.)</v>
          </cell>
          <cell r="E189" t="str">
            <v>770003-01</v>
          </cell>
          <cell r="F189">
            <v>39902</v>
          </cell>
          <cell r="G189">
            <v>2</v>
          </cell>
          <cell r="H189">
            <v>2</v>
          </cell>
          <cell r="I189">
            <v>2</v>
          </cell>
          <cell r="J189">
            <v>5</v>
          </cell>
          <cell r="K189">
            <v>726</v>
          </cell>
          <cell r="L189">
            <v>2310</v>
          </cell>
          <cell r="M189">
            <v>20</v>
          </cell>
          <cell r="N189">
            <v>40400</v>
          </cell>
          <cell r="O189">
            <v>5010</v>
          </cell>
          <cell r="P189">
            <v>4.2</v>
          </cell>
          <cell r="Q189" t="str">
            <v>No</v>
          </cell>
          <cell r="R189" t="str">
            <v>13820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793.44</v>
          </cell>
          <cell r="X189">
            <v>2702.88</v>
          </cell>
          <cell r="Y189">
            <v>14.4</v>
          </cell>
          <cell r="Z189">
            <v>1.0924554821664465E-3</v>
          </cell>
          <cell r="AA189">
            <v>2.2440000000000002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2.2040000000000002</v>
          </cell>
          <cell r="AG189">
            <v>7.508</v>
          </cell>
          <cell r="AH189">
            <v>0.04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30.45928</v>
          </cell>
          <cell r="AN189">
            <v>103.76056</v>
          </cell>
          <cell r="AO189">
            <v>0.55279999999999996</v>
          </cell>
        </row>
        <row r="190">
          <cell r="B190">
            <v>179</v>
          </cell>
          <cell r="C190" t="str">
            <v>Monterrico</v>
          </cell>
          <cell r="D190" t="str">
            <v>TR.1 (3 Dev.)</v>
          </cell>
          <cell r="E190" t="str">
            <v>770003-01</v>
          </cell>
          <cell r="F190">
            <v>39652</v>
          </cell>
          <cell r="G190">
            <v>2</v>
          </cell>
          <cell r="H190">
            <v>2</v>
          </cell>
          <cell r="I190">
            <v>2</v>
          </cell>
          <cell r="J190">
            <v>5</v>
          </cell>
          <cell r="K190">
            <v>175</v>
          </cell>
          <cell r="L190">
            <v>433</v>
          </cell>
          <cell r="M190">
            <v>10</v>
          </cell>
          <cell r="N190">
            <v>31400</v>
          </cell>
          <cell r="O190">
            <v>10000</v>
          </cell>
          <cell r="P190">
            <v>4.2</v>
          </cell>
          <cell r="Q190" t="str">
            <v>No</v>
          </cell>
          <cell r="R190" t="str">
            <v>13820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1260</v>
          </cell>
          <cell r="X190">
            <v>3084</v>
          </cell>
          <cell r="Y190">
            <v>0</v>
          </cell>
          <cell r="Z190">
            <v>1.7039189784236019E-3</v>
          </cell>
          <cell r="AA190">
            <v>3.5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3.5</v>
          </cell>
          <cell r="AG190">
            <v>8.5666666666666664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48.370000000000005</v>
          </cell>
          <cell r="AN190">
            <v>118.39133333333334</v>
          </cell>
          <cell r="AO190">
            <v>0</v>
          </cell>
        </row>
        <row r="191">
          <cell r="B191">
            <v>180</v>
          </cell>
          <cell r="C191" t="str">
            <v>Monterrico</v>
          </cell>
          <cell r="D191" t="str">
            <v>TR.1 (3 Dev.)</v>
          </cell>
          <cell r="E191" t="str">
            <v>770003-01</v>
          </cell>
          <cell r="F191">
            <v>39622</v>
          </cell>
          <cell r="G191">
            <v>2</v>
          </cell>
          <cell r="H191">
            <v>2</v>
          </cell>
          <cell r="I191">
            <v>2</v>
          </cell>
          <cell r="J191">
            <v>5</v>
          </cell>
          <cell r="K191">
            <v>70</v>
          </cell>
          <cell r="L191">
            <v>176</v>
          </cell>
          <cell r="M191">
            <v>10</v>
          </cell>
          <cell r="N191">
            <v>24300</v>
          </cell>
          <cell r="O191">
            <v>9220</v>
          </cell>
          <cell r="P191">
            <v>3.38</v>
          </cell>
          <cell r="Q191" t="str">
            <v>No</v>
          </cell>
          <cell r="R191" t="str">
            <v>13820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  <cell r="Z191" t="str">
            <v xml:space="preserve"> </v>
          </cell>
          <cell r="AA191" t="str">
            <v xml:space="preserve"> </v>
          </cell>
          <cell r="AB191" t="str">
            <v xml:space="preserve"> </v>
          </cell>
          <cell r="AC191" t="str">
            <v xml:space="preserve"> </v>
          </cell>
          <cell r="AD191" t="str">
            <v xml:space="preserve"> </v>
          </cell>
          <cell r="AE191" t="str">
            <v xml:space="preserve"> </v>
          </cell>
          <cell r="AF191" t="str">
            <v xml:space="preserve"> </v>
          </cell>
          <cell r="AG191" t="str">
            <v xml:space="preserve"> </v>
          </cell>
          <cell r="AH191" t="str">
            <v xml:space="preserve"> </v>
          </cell>
          <cell r="AI191" t="str">
            <v xml:space="preserve"> </v>
          </cell>
          <cell r="AJ191" t="str">
            <v xml:space="preserve"> </v>
          </cell>
          <cell r="AK191" t="str">
            <v xml:space="preserve"> </v>
          </cell>
          <cell r="AL191" t="str">
            <v xml:space="preserve"> </v>
          </cell>
          <cell r="AM191" t="str">
            <v xml:space="preserve"> </v>
          </cell>
          <cell r="AN191" t="str">
            <v xml:space="preserve"> </v>
          </cell>
          <cell r="AO191" t="str">
            <v xml:space="preserve"> </v>
          </cell>
        </row>
        <row r="192">
          <cell r="B192">
            <v>181</v>
          </cell>
          <cell r="C192" t="str">
            <v>Monterrico</v>
          </cell>
          <cell r="D192" t="str">
            <v>Reserva (3 Dev.)</v>
          </cell>
          <cell r="E192" t="str">
            <v>L-30506</v>
          </cell>
          <cell r="F192">
            <v>39581</v>
          </cell>
          <cell r="G192">
            <v>7</v>
          </cell>
          <cell r="H192">
            <v>597</v>
          </cell>
          <cell r="I192">
            <v>114</v>
          </cell>
          <cell r="J192">
            <v>230</v>
          </cell>
          <cell r="K192">
            <v>591</v>
          </cell>
          <cell r="L192">
            <v>6210</v>
          </cell>
          <cell r="M192">
            <v>70</v>
          </cell>
          <cell r="N192">
            <v>65800</v>
          </cell>
          <cell r="O192">
            <v>16000</v>
          </cell>
          <cell r="P192">
            <v>9.09</v>
          </cell>
          <cell r="Q192" t="str">
            <v>No</v>
          </cell>
          <cell r="R192" t="str">
            <v>15233</v>
          </cell>
          <cell r="S192">
            <v>0</v>
          </cell>
          <cell r="T192">
            <v>-68.571428571428569</v>
          </cell>
          <cell r="U192">
            <v>0</v>
          </cell>
          <cell r="V192">
            <v>-85.714285714285708</v>
          </cell>
          <cell r="W192">
            <v>-2297.1428571428573</v>
          </cell>
          <cell r="X192">
            <v>-7028.5714285714284</v>
          </cell>
          <cell r="Y192">
            <v>-514.28571428571433</v>
          </cell>
          <cell r="Z192">
            <v>-4.4206395336646321E-3</v>
          </cell>
          <cell r="AA192">
            <v>-8.2380952380952372</v>
          </cell>
          <cell r="AB192">
            <v>0</v>
          </cell>
          <cell r="AC192">
            <v>-0.19047619047619047</v>
          </cell>
          <cell r="AD192">
            <v>0</v>
          </cell>
          <cell r="AE192">
            <v>-0.23809523809523808</v>
          </cell>
          <cell r="AF192">
            <v>-6.3809523809523814</v>
          </cell>
          <cell r="AG192">
            <v>-19.523809523809526</v>
          </cell>
          <cell r="AH192">
            <v>-1.4285714285714286</v>
          </cell>
          <cell r="AI192">
            <v>0</v>
          </cell>
          <cell r="AJ192">
            <v>-2.9015238095238098</v>
          </cell>
          <cell r="AK192">
            <v>0</v>
          </cell>
          <cell r="AL192">
            <v>-3.6269047619047621</v>
          </cell>
          <cell r="AM192">
            <v>-97.201047619047614</v>
          </cell>
          <cell r="AN192">
            <v>-297.40619047619049</v>
          </cell>
          <cell r="AO192">
            <v>-21.761428571428571</v>
          </cell>
        </row>
        <row r="193">
          <cell r="B193">
            <v>182</v>
          </cell>
          <cell r="C193" t="str">
            <v>Monterrico</v>
          </cell>
          <cell r="D193" t="str">
            <v>Reserva (3 Dev.)</v>
          </cell>
          <cell r="E193" t="str">
            <v>L-30506</v>
          </cell>
          <cell r="F193">
            <v>39560</v>
          </cell>
          <cell r="G193">
            <v>7</v>
          </cell>
          <cell r="H193">
            <v>601</v>
          </cell>
          <cell r="I193">
            <v>114</v>
          </cell>
          <cell r="J193">
            <v>235</v>
          </cell>
          <cell r="K193">
            <v>725</v>
          </cell>
          <cell r="L193">
            <v>6620</v>
          </cell>
          <cell r="M193">
            <v>100</v>
          </cell>
          <cell r="N193">
            <v>64200</v>
          </cell>
          <cell r="O193">
            <v>23800</v>
          </cell>
          <cell r="P193">
            <v>9.76</v>
          </cell>
          <cell r="Q193" t="str">
            <v>No</v>
          </cell>
          <cell r="R193" t="str">
            <v>15233</v>
          </cell>
          <cell r="S193">
            <v>0</v>
          </cell>
          <cell r="T193">
            <v>3394.2857142857142</v>
          </cell>
          <cell r="U193">
            <v>617.14285714285711</v>
          </cell>
          <cell r="V193">
            <v>1542.8571428571429</v>
          </cell>
          <cell r="W193">
            <v>-1491.4285714285713</v>
          </cell>
          <cell r="X193">
            <v>-12342.857142857143</v>
          </cell>
          <cell r="Y193">
            <v>1028.5714285714287</v>
          </cell>
          <cell r="Z193">
            <v>7.5891904132855247E-3</v>
          </cell>
          <cell r="AA193">
            <v>14.142857142857142</v>
          </cell>
          <cell r="AB193">
            <v>0</v>
          </cell>
          <cell r="AC193">
            <v>9.4285714285714288</v>
          </cell>
          <cell r="AD193">
            <v>1.7142857142857142</v>
          </cell>
          <cell r="AE193">
            <v>4.2857142857142856</v>
          </cell>
          <cell r="AF193">
            <v>-4.1428571428571432</v>
          </cell>
          <cell r="AG193">
            <v>-34.285714285714285</v>
          </cell>
          <cell r="AH193">
            <v>2.8571428571428572</v>
          </cell>
          <cell r="AI193">
            <v>0</v>
          </cell>
          <cell r="AJ193">
            <v>143.62542857142859</v>
          </cell>
          <cell r="AK193">
            <v>26.113714285714284</v>
          </cell>
          <cell r="AL193">
            <v>65.284285714285716</v>
          </cell>
          <cell r="AM193">
            <v>-63.108142857142859</v>
          </cell>
          <cell r="AN193">
            <v>-522.27428571428572</v>
          </cell>
          <cell r="AO193">
            <v>43.522857142857148</v>
          </cell>
        </row>
        <row r="194">
          <cell r="B194">
            <v>183</v>
          </cell>
          <cell r="C194" t="str">
            <v>Monterrico</v>
          </cell>
          <cell r="D194" t="str">
            <v>Reserva (3 Dev.)</v>
          </cell>
          <cell r="E194" t="str">
            <v>L-30506</v>
          </cell>
          <cell r="F194">
            <v>39553</v>
          </cell>
          <cell r="G194">
            <v>7</v>
          </cell>
          <cell r="H194">
            <v>535</v>
          </cell>
          <cell r="I194">
            <v>102</v>
          </cell>
          <cell r="J194">
            <v>205</v>
          </cell>
          <cell r="K194">
            <v>754</v>
          </cell>
          <cell r="L194">
            <v>6860</v>
          </cell>
          <cell r="M194">
            <v>80</v>
          </cell>
          <cell r="N194">
            <v>66000</v>
          </cell>
          <cell r="O194">
            <v>23600</v>
          </cell>
          <cell r="P194">
            <v>9.81</v>
          </cell>
          <cell r="Q194" t="str">
            <v>No</v>
          </cell>
          <cell r="R194" t="str">
            <v>15233</v>
          </cell>
          <cell r="S194">
            <v>-25.714285714285715</v>
          </cell>
          <cell r="T194">
            <v>334.28571428571428</v>
          </cell>
          <cell r="U194">
            <v>77.142857142857139</v>
          </cell>
          <cell r="V194">
            <v>257.14285714285717</v>
          </cell>
          <cell r="W194">
            <v>-308.57142857142856</v>
          </cell>
          <cell r="X194">
            <v>1285.7142857142858</v>
          </cell>
          <cell r="Y194">
            <v>128.57142857142858</v>
          </cell>
          <cell r="Z194">
            <v>6.8992640120777511E-4</v>
          </cell>
          <cell r="AA194">
            <v>1.2857142857142858</v>
          </cell>
          <cell r="AB194">
            <v>-7.1428571428571425E-2</v>
          </cell>
          <cell r="AC194">
            <v>0.9285714285714286</v>
          </cell>
          <cell r="AD194">
            <v>0.21428571428571427</v>
          </cell>
          <cell r="AE194">
            <v>0.7142857142857143</v>
          </cell>
          <cell r="AF194">
            <v>-0.8571428571428571</v>
          </cell>
          <cell r="AG194">
            <v>3.5714285714285716</v>
          </cell>
          <cell r="AH194">
            <v>0.35714285714285715</v>
          </cell>
          <cell r="AI194">
            <v>-1.0880714285714286</v>
          </cell>
          <cell r="AJ194">
            <v>14.14492857142857</v>
          </cell>
          <cell r="AK194">
            <v>3.2642142857142855</v>
          </cell>
          <cell r="AL194">
            <v>10.880714285714287</v>
          </cell>
          <cell r="AM194">
            <v>-13.056857142857142</v>
          </cell>
          <cell r="AN194">
            <v>54.403571428571425</v>
          </cell>
          <cell r="AO194">
            <v>5.4403571428571436</v>
          </cell>
        </row>
        <row r="195">
          <cell r="B195">
            <v>184</v>
          </cell>
          <cell r="C195" t="str">
            <v>Monterrico</v>
          </cell>
          <cell r="D195" t="str">
            <v>Reserva (3 Dev.)</v>
          </cell>
          <cell r="E195" t="str">
            <v>L-30506</v>
          </cell>
          <cell r="F195">
            <v>39539</v>
          </cell>
          <cell r="G195">
            <v>8</v>
          </cell>
          <cell r="H195">
            <v>522</v>
          </cell>
          <cell r="I195">
            <v>99</v>
          </cell>
          <cell r="J195">
            <v>195</v>
          </cell>
          <cell r="K195">
            <v>766</v>
          </cell>
          <cell r="L195">
            <v>6810</v>
          </cell>
          <cell r="M195">
            <v>75</v>
          </cell>
          <cell r="N195">
            <v>66400</v>
          </cell>
          <cell r="O195">
            <v>21900</v>
          </cell>
          <cell r="P195">
            <v>9.7899999999999991</v>
          </cell>
          <cell r="Q195" t="str">
            <v>No</v>
          </cell>
          <cell r="R195" t="str">
            <v>15233</v>
          </cell>
          <cell r="S195">
            <v>29.189189189189189</v>
          </cell>
          <cell r="T195">
            <v>1250.2702702702702</v>
          </cell>
          <cell r="U195">
            <v>194.59459459459458</v>
          </cell>
          <cell r="V195">
            <v>729.72972972972968</v>
          </cell>
          <cell r="W195">
            <v>1522.7027027027027</v>
          </cell>
          <cell r="X195">
            <v>10702.702702702703</v>
          </cell>
          <cell r="Y195">
            <v>267.56756756756755</v>
          </cell>
          <cell r="Z195">
            <v>5.9534640056172422E-3</v>
          </cell>
          <cell r="AA195">
            <v>11.094594594594595</v>
          </cell>
          <cell r="AB195">
            <v>8.1081081081081086E-2</v>
          </cell>
          <cell r="AC195">
            <v>3.4729729729729728</v>
          </cell>
          <cell r="AD195">
            <v>0.54054054054054057</v>
          </cell>
          <cell r="AE195">
            <v>2.0270270270270272</v>
          </cell>
          <cell r="AF195">
            <v>4.2297297297297298</v>
          </cell>
          <cell r="AG195">
            <v>29.72972972972973</v>
          </cell>
          <cell r="AH195">
            <v>0.7432432432432432</v>
          </cell>
          <cell r="AI195">
            <v>1.2351081081081081</v>
          </cell>
          <cell r="AJ195">
            <v>52.903797297297302</v>
          </cell>
          <cell r="AK195">
            <v>8.2340540540540541</v>
          </cell>
          <cell r="AL195">
            <v>30.877702702702706</v>
          </cell>
          <cell r="AM195">
            <v>64.431472972972969</v>
          </cell>
          <cell r="AN195">
            <v>452.87297297297295</v>
          </cell>
          <cell r="AO195">
            <v>11.321824324324325</v>
          </cell>
        </row>
        <row r="196">
          <cell r="B196">
            <v>185</v>
          </cell>
          <cell r="C196" t="str">
            <v>Monterrico</v>
          </cell>
          <cell r="D196" t="str">
            <v>Reserva (3 Dev.)</v>
          </cell>
          <cell r="E196" t="str">
            <v>L-30506</v>
          </cell>
          <cell r="F196">
            <v>39465</v>
          </cell>
          <cell r="G196">
            <v>2</v>
          </cell>
          <cell r="H196">
            <v>265</v>
          </cell>
          <cell r="I196">
            <v>59</v>
          </cell>
          <cell r="J196">
            <v>45</v>
          </cell>
          <cell r="K196">
            <v>453</v>
          </cell>
          <cell r="L196">
            <v>4610</v>
          </cell>
          <cell r="M196">
            <v>20</v>
          </cell>
          <cell r="N196">
            <v>67700</v>
          </cell>
          <cell r="O196">
            <v>18500</v>
          </cell>
          <cell r="P196">
            <v>9.26</v>
          </cell>
          <cell r="Q196" t="str">
            <v>No</v>
          </cell>
          <cell r="R196" t="str">
            <v>15233</v>
          </cell>
          <cell r="S196">
            <v>-13.333333333333334</v>
          </cell>
          <cell r="T196">
            <v>-555.55555555555554</v>
          </cell>
          <cell r="U196">
            <v>-84.444444444444443</v>
          </cell>
          <cell r="V196">
            <v>-211.11111111111111</v>
          </cell>
          <cell r="W196">
            <v>300</v>
          </cell>
          <cell r="X196">
            <v>711.11111111111109</v>
          </cell>
          <cell r="Y196">
            <v>0</v>
          </cell>
          <cell r="Z196">
            <v>-8.413505770558464E-4</v>
          </cell>
          <cell r="AA196">
            <v>-1.5679012345679013</v>
          </cell>
          <cell r="AB196">
            <v>-3.7037037037037035E-2</v>
          </cell>
          <cell r="AC196">
            <v>-1.5432098765432098</v>
          </cell>
          <cell r="AD196">
            <v>-0.23456790123456789</v>
          </cell>
          <cell r="AE196">
            <v>-0.5864197530864198</v>
          </cell>
          <cell r="AF196">
            <v>0.83333333333333337</v>
          </cell>
          <cell r="AG196">
            <v>1.9753086419753085</v>
          </cell>
          <cell r="AH196">
            <v>0</v>
          </cell>
          <cell r="AI196">
            <v>-0.56418518518518512</v>
          </cell>
          <cell r="AJ196">
            <v>-23.507716049382715</v>
          </cell>
          <cell r="AK196">
            <v>-3.573172839506173</v>
          </cell>
          <cell r="AL196">
            <v>-8.9329320987654324</v>
          </cell>
          <cell r="AM196">
            <v>12.694166666666666</v>
          </cell>
          <cell r="AN196">
            <v>30.089876543209879</v>
          </cell>
          <cell r="AO196">
            <v>0</v>
          </cell>
        </row>
        <row r="197">
          <cell r="B197">
            <v>186</v>
          </cell>
          <cell r="C197" t="str">
            <v>Monterrico</v>
          </cell>
          <cell r="D197" t="str">
            <v>Reserva (3 Dev.)</v>
          </cell>
          <cell r="E197" t="str">
            <v>L-30506</v>
          </cell>
          <cell r="F197">
            <v>39303</v>
          </cell>
          <cell r="G197">
            <v>8</v>
          </cell>
          <cell r="H197">
            <v>515</v>
          </cell>
          <cell r="I197">
            <v>97</v>
          </cell>
          <cell r="J197">
            <v>140</v>
          </cell>
          <cell r="K197">
            <v>318</v>
          </cell>
          <cell r="L197">
            <v>4290</v>
          </cell>
          <cell r="M197">
            <v>20</v>
          </cell>
          <cell r="N197">
            <v>64100</v>
          </cell>
          <cell r="O197">
            <v>27800</v>
          </cell>
          <cell r="P197">
            <v>1098</v>
          </cell>
          <cell r="Q197" t="str">
            <v>No</v>
          </cell>
          <cell r="R197" t="str">
            <v>15233</v>
          </cell>
          <cell r="S197">
            <v>-48</v>
          </cell>
          <cell r="T197">
            <v>-1272</v>
          </cell>
          <cell r="U197">
            <v>-192</v>
          </cell>
          <cell r="V197">
            <v>-960</v>
          </cell>
          <cell r="W197">
            <v>-216</v>
          </cell>
          <cell r="X197">
            <v>-5520</v>
          </cell>
          <cell r="Y197">
            <v>-360</v>
          </cell>
          <cell r="Z197">
            <v>-4.5432931161015705E-3</v>
          </cell>
          <cell r="AA197">
            <v>-8.4666666666666668</v>
          </cell>
          <cell r="AB197">
            <v>-0.13333333333333333</v>
          </cell>
          <cell r="AC197">
            <v>-3.5333333333333332</v>
          </cell>
          <cell r="AD197">
            <v>-0.53333333333333333</v>
          </cell>
          <cell r="AE197">
            <v>-2.6666666666666665</v>
          </cell>
          <cell r="AF197">
            <v>-0.6</v>
          </cell>
          <cell r="AG197">
            <v>-15.333333333333334</v>
          </cell>
          <cell r="AH197">
            <v>-1</v>
          </cell>
          <cell r="AI197">
            <v>-2.0310666666666668</v>
          </cell>
          <cell r="AJ197">
            <v>-53.823266666666669</v>
          </cell>
          <cell r="AK197">
            <v>-8.1242666666666672</v>
          </cell>
          <cell r="AL197">
            <v>-40.62133333333334</v>
          </cell>
          <cell r="AM197">
            <v>-9.139800000000001</v>
          </cell>
          <cell r="AN197">
            <v>-233.57266666666666</v>
          </cell>
          <cell r="AO197">
            <v>-15.233000000000001</v>
          </cell>
        </row>
        <row r="198">
          <cell r="B198">
            <v>187</v>
          </cell>
          <cell r="C198" t="str">
            <v>Monterrico</v>
          </cell>
          <cell r="D198" t="str">
            <v>Reserva (3 Dev.)</v>
          </cell>
          <cell r="E198" t="str">
            <v>L-30506</v>
          </cell>
          <cell r="F198">
            <v>39288</v>
          </cell>
          <cell r="G198">
            <v>10</v>
          </cell>
          <cell r="H198">
            <v>568</v>
          </cell>
          <cell r="I198">
            <v>105</v>
          </cell>
          <cell r="J198">
            <v>180</v>
          </cell>
          <cell r="K198">
            <v>327</v>
          </cell>
          <cell r="L198">
            <v>4520</v>
          </cell>
          <cell r="M198">
            <v>35</v>
          </cell>
          <cell r="N198">
            <v>64200</v>
          </cell>
          <cell r="O198">
            <v>27900</v>
          </cell>
          <cell r="P198">
            <v>1225</v>
          </cell>
          <cell r="Q198" t="str">
            <v>No</v>
          </cell>
          <cell r="R198" t="str">
            <v>15233</v>
          </cell>
          <cell r="S198">
            <v>-41.142857142857146</v>
          </cell>
          <cell r="T198">
            <v>-1388.5714285714287</v>
          </cell>
          <cell r="U198">
            <v>-185.14285714285714</v>
          </cell>
          <cell r="V198">
            <v>-1234.2857142857142</v>
          </cell>
          <cell r="W198">
            <v>-339.42857142857144</v>
          </cell>
          <cell r="X198">
            <v>-1954.2857142857142</v>
          </cell>
          <cell r="Y198">
            <v>-822.85714285714289</v>
          </cell>
          <cell r="Z198">
            <v>-5.9793621438007163E-3</v>
          </cell>
          <cell r="AA198">
            <v>-11.142857142857142</v>
          </cell>
          <cell r="AB198">
            <v>-0.11428571428571428</v>
          </cell>
          <cell r="AC198">
            <v>-3.8571428571428572</v>
          </cell>
          <cell r="AD198">
            <v>-0.51428571428571423</v>
          </cell>
          <cell r="AE198">
            <v>-3.4285714285714284</v>
          </cell>
          <cell r="AF198">
            <v>-0.94285714285714284</v>
          </cell>
          <cell r="AG198">
            <v>-5.4285714285714288</v>
          </cell>
          <cell r="AH198">
            <v>-2.2857142857142856</v>
          </cell>
          <cell r="AI198">
            <v>-1.7409142857142859</v>
          </cell>
          <cell r="AJ198">
            <v>-58.755857142857138</v>
          </cell>
          <cell r="AK198">
            <v>-7.8341142857142865</v>
          </cell>
          <cell r="AL198">
            <v>-52.227428571428575</v>
          </cell>
          <cell r="AM198">
            <v>-14.362542857142857</v>
          </cell>
          <cell r="AN198">
            <v>-82.693428571428569</v>
          </cell>
          <cell r="AO198">
            <v>-34.818285714285715</v>
          </cell>
        </row>
        <row r="199">
          <cell r="B199">
            <v>188</v>
          </cell>
          <cell r="C199" t="str">
            <v>Monterrico</v>
          </cell>
          <cell r="D199" t="str">
            <v>Reserva (3 Dev.)</v>
          </cell>
          <cell r="E199" t="str">
            <v>L-30506</v>
          </cell>
          <cell r="F199">
            <v>39253</v>
          </cell>
          <cell r="G199">
            <v>14</v>
          </cell>
          <cell r="H199">
            <v>703</v>
          </cell>
          <cell r="I199">
            <v>123</v>
          </cell>
          <cell r="J199">
            <v>300</v>
          </cell>
          <cell r="K199">
            <v>360</v>
          </cell>
          <cell r="L199">
            <v>4710</v>
          </cell>
          <cell r="M199">
            <v>115</v>
          </cell>
          <cell r="N199">
            <v>62500</v>
          </cell>
          <cell r="O199">
            <v>26400</v>
          </cell>
          <cell r="P199">
            <v>1615</v>
          </cell>
          <cell r="Q199" t="str">
            <v>No</v>
          </cell>
          <cell r="R199" t="str">
            <v>15233</v>
          </cell>
          <cell r="S199">
            <v>50.869565217391305</v>
          </cell>
          <cell r="T199">
            <v>1987.8260869565217</v>
          </cell>
          <cell r="U199">
            <v>293.47826086956519</v>
          </cell>
          <cell r="V199">
            <v>943.04347826086962</v>
          </cell>
          <cell r="W199">
            <v>-1706.0869565217392</v>
          </cell>
          <cell r="X199">
            <v>-4042.1739130434785</v>
          </cell>
          <cell r="Y199">
            <v>410.86956521739131</v>
          </cell>
          <cell r="Z199">
            <v>2.9513518273888155E-3</v>
          </cell>
          <cell r="AA199">
            <v>5.5</v>
          </cell>
          <cell r="AB199">
            <v>0.14130434782608695</v>
          </cell>
          <cell r="AC199">
            <v>5.5217391304347823</v>
          </cell>
          <cell r="AD199">
            <v>0.81521739130434778</v>
          </cell>
          <cell r="AE199">
            <v>2.6195652173913042</v>
          </cell>
          <cell r="AF199">
            <v>-4.7391304347826084</v>
          </cell>
          <cell r="AG199">
            <v>-11.228260869565217</v>
          </cell>
          <cell r="AH199">
            <v>1.1413043478260869</v>
          </cell>
          <cell r="AI199">
            <v>2.1524891304347826</v>
          </cell>
          <cell r="AJ199">
            <v>84.112652173913048</v>
          </cell>
          <cell r="AK199">
            <v>12.418206521739132</v>
          </cell>
          <cell r="AL199">
            <v>39.903836956521744</v>
          </cell>
          <cell r="AM199">
            <v>-72.191173913043485</v>
          </cell>
          <cell r="AN199">
            <v>-171.04009782608696</v>
          </cell>
          <cell r="AO199">
            <v>17.385489130434784</v>
          </cell>
        </row>
        <row r="200">
          <cell r="B200">
            <v>189</v>
          </cell>
          <cell r="C200" t="str">
            <v>Monterrico</v>
          </cell>
          <cell r="D200" t="str">
            <v>Reserva (3 Dev.)</v>
          </cell>
          <cell r="E200" t="str">
            <v>L-30506</v>
          </cell>
          <cell r="F200">
            <v>39161</v>
          </cell>
          <cell r="G200">
            <v>1</v>
          </cell>
          <cell r="H200">
            <v>195</v>
          </cell>
          <cell r="I200">
            <v>48</v>
          </cell>
          <cell r="J200">
            <v>59</v>
          </cell>
          <cell r="K200">
            <v>796</v>
          </cell>
          <cell r="L200">
            <v>5743</v>
          </cell>
          <cell r="M200">
            <v>10</v>
          </cell>
          <cell r="N200">
            <v>1715</v>
          </cell>
          <cell r="O200">
            <v>663</v>
          </cell>
          <cell r="P200">
            <v>1109</v>
          </cell>
          <cell r="Q200" t="str">
            <v>No</v>
          </cell>
          <cell r="R200" t="str">
            <v>15233</v>
          </cell>
          <cell r="S200">
            <v>-540</v>
          </cell>
          <cell r="T200">
            <v>-8640</v>
          </cell>
          <cell r="U200">
            <v>-1890</v>
          </cell>
          <cell r="V200">
            <v>360</v>
          </cell>
          <cell r="W200">
            <v>22500</v>
          </cell>
          <cell r="X200">
            <v>-1530</v>
          </cell>
          <cell r="Y200">
            <v>-450</v>
          </cell>
          <cell r="Z200">
            <v>1.6903196829590489E-2</v>
          </cell>
          <cell r="AA200">
            <v>31.5</v>
          </cell>
          <cell r="AB200">
            <v>-1.5</v>
          </cell>
          <cell r="AC200">
            <v>-24</v>
          </cell>
          <cell r="AD200">
            <v>-5.25</v>
          </cell>
          <cell r="AE200">
            <v>1</v>
          </cell>
          <cell r="AF200">
            <v>62.5</v>
          </cell>
          <cell r="AG200">
            <v>-4.25</v>
          </cell>
          <cell r="AH200">
            <v>-1.25</v>
          </cell>
          <cell r="AI200">
            <v>-22.849499999999999</v>
          </cell>
          <cell r="AJ200">
            <v>-365.59199999999998</v>
          </cell>
          <cell r="AK200">
            <v>-79.973250000000007</v>
          </cell>
          <cell r="AL200">
            <v>15.233000000000001</v>
          </cell>
          <cell r="AM200">
            <v>952.0625</v>
          </cell>
          <cell r="AN200">
            <v>-64.740250000000003</v>
          </cell>
          <cell r="AO200">
            <v>-19.041250000000002</v>
          </cell>
        </row>
        <row r="201">
          <cell r="B201">
            <v>190</v>
          </cell>
          <cell r="C201" t="str">
            <v>Monterrico</v>
          </cell>
          <cell r="D201" t="str">
            <v>Reserva (3 Dev.)</v>
          </cell>
          <cell r="E201" t="str">
            <v>L-30506</v>
          </cell>
          <cell r="F201">
            <v>39157</v>
          </cell>
          <cell r="G201">
            <v>7</v>
          </cell>
          <cell r="H201">
            <v>291</v>
          </cell>
          <cell r="I201">
            <v>69</v>
          </cell>
          <cell r="J201">
            <v>55</v>
          </cell>
          <cell r="K201">
            <v>546</v>
          </cell>
          <cell r="L201">
            <v>5760</v>
          </cell>
          <cell r="M201">
            <v>15</v>
          </cell>
          <cell r="N201">
            <v>66200</v>
          </cell>
          <cell r="O201">
            <v>25900</v>
          </cell>
          <cell r="P201">
            <v>983</v>
          </cell>
          <cell r="Q201" t="str">
            <v>No</v>
          </cell>
          <cell r="R201" t="str">
            <v>15233</v>
          </cell>
          <cell r="S201">
            <v>-26.422018348623855</v>
          </cell>
          <cell r="T201">
            <v>-475.59633027522938</v>
          </cell>
          <cell r="U201">
            <v>-42.935779816513758</v>
          </cell>
          <cell r="V201">
            <v>0</v>
          </cell>
          <cell r="W201">
            <v>607.70642201834858</v>
          </cell>
          <cell r="X201">
            <v>3831.1926605504586</v>
          </cell>
          <cell r="Y201">
            <v>-16.513761467889907</v>
          </cell>
          <cell r="Z201">
            <v>6.8922311231765513E-5</v>
          </cell>
          <cell r="AA201">
            <v>0.12844036697247707</v>
          </cell>
          <cell r="AB201">
            <v>-7.3394495412844041E-2</v>
          </cell>
          <cell r="AC201">
            <v>-1.3211009174311927</v>
          </cell>
          <cell r="AD201">
            <v>-0.11926605504587157</v>
          </cell>
          <cell r="AE201">
            <v>0</v>
          </cell>
          <cell r="AF201">
            <v>1.6880733944954129</v>
          </cell>
          <cell r="AG201">
            <v>10.642201834862385</v>
          </cell>
          <cell r="AH201">
            <v>-4.5871559633027525E-2</v>
          </cell>
          <cell r="AI201">
            <v>-1.1180183486238533</v>
          </cell>
          <cell r="AJ201">
            <v>-20.124330275229358</v>
          </cell>
          <cell r="AK201">
            <v>-1.8167798165137614</v>
          </cell>
          <cell r="AL201">
            <v>0</v>
          </cell>
          <cell r="AM201">
            <v>25.714422018348628</v>
          </cell>
          <cell r="AN201">
            <v>162.11266055045871</v>
          </cell>
          <cell r="AO201">
            <v>-0.69876146788990834</v>
          </cell>
        </row>
        <row r="202">
          <cell r="B202">
            <v>191</v>
          </cell>
          <cell r="C202" t="str">
            <v>Monterrico</v>
          </cell>
          <cell r="D202" t="str">
            <v>Reserva (3 Dev.)</v>
          </cell>
          <cell r="E202" t="str">
            <v>L-30506</v>
          </cell>
          <cell r="F202">
            <v>39048</v>
          </cell>
          <cell r="G202">
            <v>15</v>
          </cell>
          <cell r="H202">
            <v>435</v>
          </cell>
          <cell r="I202">
            <v>82</v>
          </cell>
          <cell r="J202">
            <v>55</v>
          </cell>
          <cell r="K202">
            <v>362</v>
          </cell>
          <cell r="L202">
            <v>4600</v>
          </cell>
          <cell r="M202">
            <v>20</v>
          </cell>
          <cell r="N202">
            <v>64500</v>
          </cell>
          <cell r="O202">
            <v>25800</v>
          </cell>
          <cell r="P202">
            <v>969</v>
          </cell>
          <cell r="Q202" t="str">
            <v>No</v>
          </cell>
          <cell r="R202" t="str">
            <v>15233</v>
          </cell>
          <cell r="S202">
            <v>10.129870129870129</v>
          </cell>
          <cell r="T202">
            <v>334.28571428571428</v>
          </cell>
          <cell r="U202">
            <v>62.337662337662337</v>
          </cell>
          <cell r="V202">
            <v>38.961038961038959</v>
          </cell>
          <cell r="W202">
            <v>266.49350649350652</v>
          </cell>
          <cell r="X202">
            <v>3120.7792207792209</v>
          </cell>
          <cell r="Y202">
            <v>7.7922077922077921</v>
          </cell>
          <cell r="Z202">
            <v>1.0732188463232057E-3</v>
          </cell>
          <cell r="AA202">
            <v>2</v>
          </cell>
          <cell r="AB202">
            <v>2.813852813852814E-2</v>
          </cell>
          <cell r="AC202">
            <v>0.9285714285714286</v>
          </cell>
          <cell r="AD202">
            <v>0.17316017316017315</v>
          </cell>
          <cell r="AE202">
            <v>0.10822510822510822</v>
          </cell>
          <cell r="AF202">
            <v>0.74025974025974028</v>
          </cell>
          <cell r="AG202">
            <v>8.6688311688311686</v>
          </cell>
          <cell r="AH202">
            <v>2.1645021645021644E-2</v>
          </cell>
          <cell r="AI202">
            <v>0.42863419913419915</v>
          </cell>
          <cell r="AJ202">
            <v>14.144928571428572</v>
          </cell>
          <cell r="AK202">
            <v>2.637748917748918</v>
          </cell>
          <cell r="AL202">
            <v>1.6485930735930736</v>
          </cell>
          <cell r="AM202">
            <v>11.276376623376624</v>
          </cell>
          <cell r="AN202">
            <v>132.0523051948052</v>
          </cell>
          <cell r="AO202">
            <v>0.32971861471861474</v>
          </cell>
        </row>
        <row r="203">
          <cell r="B203">
            <v>192</v>
          </cell>
          <cell r="C203" t="str">
            <v>Monterrico</v>
          </cell>
          <cell r="D203" t="str">
            <v>Reserva (3 Dev.)</v>
          </cell>
          <cell r="E203" t="str">
            <v>L-30506</v>
          </cell>
          <cell r="F203">
            <v>38586</v>
          </cell>
          <cell r="G203">
            <v>2</v>
          </cell>
          <cell r="H203">
            <v>6</v>
          </cell>
          <cell r="I203">
            <v>2</v>
          </cell>
          <cell r="J203">
            <v>5</v>
          </cell>
          <cell r="K203">
            <v>20</v>
          </cell>
          <cell r="L203">
            <v>595</v>
          </cell>
          <cell r="M203">
            <v>10</v>
          </cell>
          <cell r="N203">
            <v>53020</v>
          </cell>
          <cell r="O203">
            <v>16000</v>
          </cell>
          <cell r="P203">
            <v>45</v>
          </cell>
          <cell r="Q203" t="str">
            <v>No</v>
          </cell>
          <cell r="R203" t="str">
            <v>15233</v>
          </cell>
          <cell r="S203">
            <v>-504</v>
          </cell>
          <cell r="T203">
            <v>-49824</v>
          </cell>
          <cell r="U203">
            <v>-9288</v>
          </cell>
          <cell r="V203">
            <v>-20952</v>
          </cell>
          <cell r="W203">
            <v>-31032</v>
          </cell>
          <cell r="X203">
            <v>-269208</v>
          </cell>
          <cell r="Y203">
            <v>-3960</v>
          </cell>
          <cell r="Z203">
            <v>-0.17225162483487449</v>
          </cell>
          <cell r="AA203">
            <v>-321</v>
          </cell>
          <cell r="AB203">
            <v>-1.4</v>
          </cell>
          <cell r="AC203">
            <v>-138.4</v>
          </cell>
          <cell r="AD203">
            <v>-25.8</v>
          </cell>
          <cell r="AE203">
            <v>-58.2</v>
          </cell>
          <cell r="AF203">
            <v>-86.2</v>
          </cell>
          <cell r="AG203">
            <v>-747.8</v>
          </cell>
          <cell r="AH203">
            <v>-11</v>
          </cell>
          <cell r="AI203">
            <v>-21.3262</v>
          </cell>
          <cell r="AJ203">
            <v>-2108.2472000000002</v>
          </cell>
          <cell r="AK203">
            <v>-393.01139999999998</v>
          </cell>
          <cell r="AL203">
            <v>-886.56060000000002</v>
          </cell>
          <cell r="AM203">
            <v>-1313.0846000000001</v>
          </cell>
          <cell r="AN203">
            <v>-11391.237400000002</v>
          </cell>
          <cell r="AO203">
            <v>-167.56300000000002</v>
          </cell>
        </row>
        <row r="204">
          <cell r="B204">
            <v>193</v>
          </cell>
          <cell r="C204" t="str">
            <v>Monterrico</v>
          </cell>
          <cell r="D204" t="str">
            <v>Reserva (3 Dev.)</v>
          </cell>
          <cell r="E204" t="str">
            <v>L-30506</v>
          </cell>
          <cell r="F204">
            <v>38581</v>
          </cell>
          <cell r="G204">
            <v>9</v>
          </cell>
          <cell r="H204">
            <v>698</v>
          </cell>
          <cell r="I204">
            <v>131</v>
          </cell>
          <cell r="J204">
            <v>296</v>
          </cell>
          <cell r="K204">
            <v>451</v>
          </cell>
          <cell r="L204">
            <v>4334</v>
          </cell>
          <cell r="M204">
            <v>65</v>
          </cell>
          <cell r="N204">
            <v>82370</v>
          </cell>
          <cell r="O204">
            <v>5281</v>
          </cell>
          <cell r="P204">
            <v>1650</v>
          </cell>
          <cell r="Q204" t="str">
            <v>No</v>
          </cell>
          <cell r="R204" t="str">
            <v>15233</v>
          </cell>
          <cell r="S204">
            <v>38.571428571428569</v>
          </cell>
          <cell r="T204">
            <v>1028.5714285714287</v>
          </cell>
          <cell r="U204">
            <v>25.714285714285715</v>
          </cell>
          <cell r="V204">
            <v>77.142857142857139</v>
          </cell>
          <cell r="W204">
            <v>-437.14285714285717</v>
          </cell>
          <cell r="X204">
            <v>-12934.285714285714</v>
          </cell>
          <cell r="Y204">
            <v>-642.85714285714289</v>
          </cell>
          <cell r="Z204">
            <v>1.3415235579040071E-4</v>
          </cell>
          <cell r="AA204">
            <v>0.25</v>
          </cell>
          <cell r="AB204">
            <v>0.10714285714285714</v>
          </cell>
          <cell r="AC204">
            <v>2.8571428571428572</v>
          </cell>
          <cell r="AD204">
            <v>7.1428571428571425E-2</v>
          </cell>
          <cell r="AE204">
            <v>0.21428571428571427</v>
          </cell>
          <cell r="AF204">
            <v>-1.2142857142857142</v>
          </cell>
          <cell r="AG204">
            <v>-35.928571428571431</v>
          </cell>
          <cell r="AH204">
            <v>-1.7857142857142858</v>
          </cell>
          <cell r="AI204">
            <v>1.6321071428571428</v>
          </cell>
          <cell r="AJ204">
            <v>43.522857142857148</v>
          </cell>
          <cell r="AK204">
            <v>1.0880714285714286</v>
          </cell>
          <cell r="AL204">
            <v>3.2642142857142855</v>
          </cell>
          <cell r="AM204">
            <v>-18.497214285714286</v>
          </cell>
          <cell r="AN204">
            <v>-547.29992857142861</v>
          </cell>
          <cell r="AO204">
            <v>-27.201785714285712</v>
          </cell>
        </row>
        <row r="205">
          <cell r="B205">
            <v>194</v>
          </cell>
          <cell r="C205" t="str">
            <v>Monterrico</v>
          </cell>
          <cell r="D205" t="str">
            <v>Reserva (3 Dev.)</v>
          </cell>
          <cell r="E205" t="str">
            <v>L-30506</v>
          </cell>
          <cell r="F205">
            <v>38553</v>
          </cell>
          <cell r="G205">
            <v>6</v>
          </cell>
          <cell r="H205">
            <v>618</v>
          </cell>
          <cell r="I205">
            <v>129</v>
          </cell>
          <cell r="J205">
            <v>290</v>
          </cell>
          <cell r="K205">
            <v>485</v>
          </cell>
          <cell r="L205">
            <v>5340</v>
          </cell>
          <cell r="M205">
            <v>115</v>
          </cell>
          <cell r="N205">
            <v>65900</v>
          </cell>
          <cell r="O205">
            <v>19800</v>
          </cell>
          <cell r="P205">
            <v>1643</v>
          </cell>
          <cell r="Q205" t="str">
            <v>No</v>
          </cell>
          <cell r="R205" t="str">
            <v>15233</v>
          </cell>
          <cell r="S205">
            <v>29.387755102040817</v>
          </cell>
          <cell r="T205">
            <v>1836.7346938775511</v>
          </cell>
          <cell r="U205">
            <v>-249.79591836734693</v>
          </cell>
          <cell r="V205">
            <v>734.69387755102036</v>
          </cell>
          <cell r="W205">
            <v>-235.10204081632654</v>
          </cell>
          <cell r="X205">
            <v>-3967.3469387755104</v>
          </cell>
          <cell r="Y205">
            <v>146.9387755102041</v>
          </cell>
          <cell r="Z205">
            <v>3.3729735170157892E-3</v>
          </cell>
          <cell r="AA205">
            <v>6.2857142857142856</v>
          </cell>
          <cell r="AB205">
            <v>8.1632653061224483E-2</v>
          </cell>
          <cell r="AC205">
            <v>5.1020408163265305</v>
          </cell>
          <cell r="AD205">
            <v>-0.69387755102040816</v>
          </cell>
          <cell r="AE205">
            <v>2.0408163265306123</v>
          </cell>
          <cell r="AF205">
            <v>-0.65306122448979587</v>
          </cell>
          <cell r="AG205">
            <v>-11.020408163265307</v>
          </cell>
          <cell r="AH205">
            <v>0.40816326530612246</v>
          </cell>
          <cell r="AI205">
            <v>1.2435102040816326</v>
          </cell>
          <cell r="AJ205">
            <v>77.719387755102048</v>
          </cell>
          <cell r="AK205">
            <v>-10.569836734693878</v>
          </cell>
          <cell r="AL205">
            <v>31.087755102040816</v>
          </cell>
          <cell r="AM205">
            <v>-9.9480816326530608</v>
          </cell>
          <cell r="AN205">
            <v>-167.8738775510204</v>
          </cell>
          <cell r="AO205">
            <v>6.2175510204081634</v>
          </cell>
        </row>
        <row r="206">
          <cell r="B206">
            <v>195</v>
          </cell>
          <cell r="C206" t="str">
            <v>Monterrico</v>
          </cell>
          <cell r="D206" t="str">
            <v>Reserva (3 Dev.)</v>
          </cell>
          <cell r="E206" t="str">
            <v>L-30506</v>
          </cell>
          <cell r="F206">
            <v>38504</v>
          </cell>
          <cell r="G206">
            <v>2</v>
          </cell>
          <cell r="H206">
            <v>368</v>
          </cell>
          <cell r="I206">
            <v>163</v>
          </cell>
          <cell r="J206">
            <v>190</v>
          </cell>
          <cell r="K206">
            <v>517</v>
          </cell>
          <cell r="L206">
            <v>5880</v>
          </cell>
          <cell r="M206">
            <v>95</v>
          </cell>
          <cell r="N206">
            <v>65900</v>
          </cell>
          <cell r="O206">
            <v>16900</v>
          </cell>
          <cell r="P206">
            <v>1335</v>
          </cell>
          <cell r="Q206" t="str">
            <v>No</v>
          </cell>
          <cell r="R206" t="str">
            <v>15233</v>
          </cell>
          <cell r="S206">
            <v>0</v>
          </cell>
          <cell r="T206">
            <v>1952.3076923076924</v>
          </cell>
          <cell r="U206">
            <v>1564.6153846153845</v>
          </cell>
          <cell r="V206">
            <v>1315.3846153846155</v>
          </cell>
          <cell r="W206">
            <v>-678.46153846153845</v>
          </cell>
          <cell r="X206">
            <v>-2076.9230769230771</v>
          </cell>
          <cell r="Y206">
            <v>553.84615384615381</v>
          </cell>
          <cell r="Z206">
            <v>7.0172001490363444E-3</v>
          </cell>
          <cell r="AA206">
            <v>13.076923076923077</v>
          </cell>
          <cell r="AB206">
            <v>0</v>
          </cell>
          <cell r="AC206">
            <v>5.4230769230769234</v>
          </cell>
          <cell r="AD206">
            <v>4.3461538461538458</v>
          </cell>
          <cell r="AE206">
            <v>3.6538461538461537</v>
          </cell>
          <cell r="AF206">
            <v>-1.8846153846153846</v>
          </cell>
          <cell r="AG206">
            <v>-5.7692307692307692</v>
          </cell>
          <cell r="AH206">
            <v>1.5384615384615385</v>
          </cell>
          <cell r="AI206">
            <v>0</v>
          </cell>
          <cell r="AJ206">
            <v>82.609730769230765</v>
          </cell>
          <cell r="AK206">
            <v>66.204961538461532</v>
          </cell>
          <cell r="AL206">
            <v>55.659038461538458</v>
          </cell>
          <cell r="AM206">
            <v>-28.708346153846154</v>
          </cell>
          <cell r="AN206">
            <v>-87.882692307692324</v>
          </cell>
          <cell r="AO206">
            <v>23.435384615384617</v>
          </cell>
        </row>
        <row r="207">
          <cell r="B207">
            <v>196</v>
          </cell>
          <cell r="C207" t="str">
            <v>Monterrico</v>
          </cell>
          <cell r="D207" t="str">
            <v>Reserva (3 Dev.)</v>
          </cell>
          <cell r="E207" t="str">
            <v>L-30506</v>
          </cell>
          <cell r="F207">
            <v>38478</v>
          </cell>
          <cell r="G207">
            <v>2</v>
          </cell>
          <cell r="H207">
            <v>227</v>
          </cell>
          <cell r="I207">
            <v>50</v>
          </cell>
          <cell r="J207">
            <v>95</v>
          </cell>
          <cell r="K207">
            <v>566</v>
          </cell>
          <cell r="L207">
            <v>6030</v>
          </cell>
          <cell r="M207">
            <v>55</v>
          </cell>
          <cell r="N207">
            <v>66700</v>
          </cell>
          <cell r="O207">
            <v>19000</v>
          </cell>
          <cell r="P207">
            <v>995</v>
          </cell>
          <cell r="Q207" t="str">
            <v>No</v>
          </cell>
          <cell r="R207" t="str">
            <v>15233</v>
          </cell>
          <cell r="S207">
            <v>0</v>
          </cell>
          <cell r="T207">
            <v>175.73459715639811</v>
          </cell>
          <cell r="U207">
            <v>27.298578199052134</v>
          </cell>
          <cell r="V207">
            <v>72.511848341232223</v>
          </cell>
          <cell r="W207">
            <v>-21.327014218009477</v>
          </cell>
          <cell r="X207">
            <v>895.73459715639808</v>
          </cell>
          <cell r="Y207">
            <v>0</v>
          </cell>
          <cell r="Z207">
            <v>3.789327206212266E-4</v>
          </cell>
          <cell r="AA207">
            <v>0.70616113744075826</v>
          </cell>
          <cell r="AB207">
            <v>0</v>
          </cell>
          <cell r="AC207">
            <v>0.4881516587677725</v>
          </cell>
          <cell r="AD207">
            <v>7.582938388625593E-2</v>
          </cell>
          <cell r="AE207">
            <v>0.2014218009478673</v>
          </cell>
          <cell r="AF207">
            <v>-5.9241706161137442E-2</v>
          </cell>
          <cell r="AG207">
            <v>2.4881516587677726</v>
          </cell>
          <cell r="AH207">
            <v>0</v>
          </cell>
          <cell r="AI207">
            <v>0</v>
          </cell>
          <cell r="AJ207">
            <v>7.436014218009479</v>
          </cell>
          <cell r="AK207">
            <v>1.1551090047393366</v>
          </cell>
          <cell r="AL207">
            <v>3.0682582938388627</v>
          </cell>
          <cell r="AM207">
            <v>-0.90242890995260661</v>
          </cell>
          <cell r="AN207">
            <v>37.902014218009484</v>
          </cell>
          <cell r="AO207">
            <v>0</v>
          </cell>
        </row>
        <row r="208">
          <cell r="B208">
            <v>197</v>
          </cell>
          <cell r="C208" t="str">
            <v>Monterrico</v>
          </cell>
          <cell r="D208" t="str">
            <v>Reserva (3 Dev.)</v>
          </cell>
          <cell r="E208" t="str">
            <v>L-30506</v>
          </cell>
          <cell r="F208">
            <v>38056</v>
          </cell>
          <cell r="G208">
            <v>2</v>
          </cell>
          <cell r="H208">
            <v>21</v>
          </cell>
          <cell r="I208">
            <v>18</v>
          </cell>
          <cell r="J208">
            <v>10</v>
          </cell>
          <cell r="K208">
            <v>591</v>
          </cell>
          <cell r="L208">
            <v>4980</v>
          </cell>
          <cell r="M208">
            <v>55</v>
          </cell>
          <cell r="N208">
            <v>66700</v>
          </cell>
          <cell r="O208">
            <v>19000</v>
          </cell>
          <cell r="P208">
            <v>697</v>
          </cell>
          <cell r="Q208" t="str">
            <v>No</v>
          </cell>
          <cell r="R208" t="str">
            <v>15233</v>
          </cell>
          <cell r="S208">
            <v>0.81386962552011088</v>
          </cell>
          <cell r="T208">
            <v>0.66407766990291173</v>
          </cell>
          <cell r="U208">
            <v>-11.728710124826632</v>
          </cell>
          <cell r="V208">
            <v>-2.0371705963938971</v>
          </cell>
          <cell r="W208">
            <v>39.450208044382798</v>
          </cell>
          <cell r="X208">
            <v>-898.252427184466</v>
          </cell>
          <cell r="Y208">
            <v>-22.309015256588076</v>
          </cell>
          <cell r="Z208">
            <v>7.2341797408193671E-6</v>
          </cell>
          <cell r="AA208">
            <v>1.3481276005547809E-2</v>
          </cell>
          <cell r="AB208">
            <v>2.2607489597780859E-3</v>
          </cell>
          <cell r="AC208">
            <v>1.844660194174755E-3</v>
          </cell>
          <cell r="AD208">
            <v>-3.2579750346740641E-2</v>
          </cell>
          <cell r="AE208">
            <v>-5.6588072122052708E-3</v>
          </cell>
          <cell r="AF208">
            <v>0.10958391123439666</v>
          </cell>
          <cell r="AG208">
            <v>-2.4951456310679609</v>
          </cell>
          <cell r="AH208">
            <v>-6.1969486823855766E-2</v>
          </cell>
          <cell r="AI208">
            <v>3.4437988904299582E-2</v>
          </cell>
          <cell r="AJ208">
            <v>2.8099708737864042E-2</v>
          </cell>
          <cell r="AK208">
            <v>-0.4962873370319002</v>
          </cell>
          <cell r="AL208">
            <v>-8.6200610263522895E-2</v>
          </cell>
          <cell r="AM208">
            <v>1.6692917198335642</v>
          </cell>
          <cell r="AN208">
            <v>-38.008553398058254</v>
          </cell>
          <cell r="AO208">
            <v>-0.94398119278779491</v>
          </cell>
        </row>
        <row r="209">
          <cell r="B209">
            <v>198</v>
          </cell>
          <cell r="C209" t="str">
            <v>Monterrico</v>
          </cell>
          <cell r="D209" t="str">
            <v>Reserva (3 Dev.)</v>
          </cell>
          <cell r="E209" t="str">
            <v>L-30506</v>
          </cell>
          <cell r="F209">
            <v>37335</v>
          </cell>
          <cell r="G209">
            <v>0.37</v>
          </cell>
          <cell r="H209">
            <v>19.670000000000002</v>
          </cell>
          <cell r="I209">
            <v>41.49</v>
          </cell>
          <cell r="J209">
            <v>14.08</v>
          </cell>
          <cell r="K209">
            <v>511.99</v>
          </cell>
          <cell r="L209">
            <v>6779</v>
          </cell>
          <cell r="M209">
            <v>99.68</v>
          </cell>
          <cell r="N209">
            <v>75830</v>
          </cell>
          <cell r="O209">
            <v>11663</v>
          </cell>
          <cell r="P209">
            <v>687.28</v>
          </cell>
          <cell r="Q209" t="str">
            <v>No</v>
          </cell>
          <cell r="R209" t="str">
            <v>15233</v>
          </cell>
          <cell r="S209">
            <v>-0.41646557842441445</v>
          </cell>
          <cell r="T209">
            <v>4.5146912704045423</v>
          </cell>
          <cell r="U209">
            <v>9.3232079488999293</v>
          </cell>
          <cell r="V209">
            <v>1.8089425124201564</v>
          </cell>
          <cell r="W209">
            <v>68.982540809084469</v>
          </cell>
          <cell r="X209">
            <v>1513.8396025550035</v>
          </cell>
          <cell r="Y209">
            <v>18.314265436479776</v>
          </cell>
          <cell r="Z209">
            <v>1.5282514501510858E-4</v>
          </cell>
          <cell r="AA209">
            <v>0.28479772888573457</v>
          </cell>
          <cell r="AB209">
            <v>-1.1568488289567069E-3</v>
          </cell>
          <cell r="AC209">
            <v>1.2540809084457063E-2</v>
          </cell>
          <cell r="AD209">
            <v>2.5897799858055359E-2</v>
          </cell>
          <cell r="AE209">
            <v>5.0248403122782111E-3</v>
          </cell>
          <cell r="AF209">
            <v>0.1916181689141235</v>
          </cell>
          <cell r="AG209">
            <v>4.2051100070972325</v>
          </cell>
          <cell r="AH209">
            <v>5.0872959545777155E-2</v>
          </cell>
          <cell r="AI209">
            <v>-1.7622278211497516E-2</v>
          </cell>
          <cell r="AJ209">
            <v>0.19103414478353445</v>
          </cell>
          <cell r="AK209">
            <v>0.39450118523775729</v>
          </cell>
          <cell r="AL209">
            <v>7.6543392476934008E-2</v>
          </cell>
          <cell r="AM209">
            <v>2.9189195670688433</v>
          </cell>
          <cell r="AN209">
            <v>64.056440738112144</v>
          </cell>
          <cell r="AO209">
            <v>0.77494779276082337</v>
          </cell>
        </row>
        <row r="210">
          <cell r="B210">
            <v>199</v>
          </cell>
          <cell r="C210" t="str">
            <v>Monterrico</v>
          </cell>
          <cell r="D210" t="str">
            <v>Reserva (3 Dev.)</v>
          </cell>
          <cell r="E210" t="str">
            <v>L-30506</v>
          </cell>
          <cell r="F210">
            <v>35926</v>
          </cell>
          <cell r="G210">
            <v>2</v>
          </cell>
          <cell r="H210">
            <v>2</v>
          </cell>
          <cell r="I210">
            <v>5</v>
          </cell>
          <cell r="J210">
            <v>7</v>
          </cell>
          <cell r="K210">
            <v>242</v>
          </cell>
          <cell r="L210">
            <v>854</v>
          </cell>
          <cell r="M210">
            <v>28</v>
          </cell>
          <cell r="N210">
            <v>64739</v>
          </cell>
          <cell r="O210">
            <v>9285</v>
          </cell>
          <cell r="P210">
            <v>286</v>
          </cell>
          <cell r="Q210" t="str">
            <v>No</v>
          </cell>
          <cell r="R210" t="str">
            <v>15233</v>
          </cell>
          <cell r="S210">
            <v>3.8918918918918921</v>
          </cell>
          <cell r="T210">
            <v>3.8918918918918921</v>
          </cell>
          <cell r="U210">
            <v>9.7297297297297298</v>
          </cell>
          <cell r="V210">
            <v>11.675675675675675</v>
          </cell>
          <cell r="W210">
            <v>406.70270270270271</v>
          </cell>
          <cell r="X210">
            <v>1194.8108108108108</v>
          </cell>
          <cell r="Y210">
            <v>42.810810810810814</v>
          </cell>
          <cell r="Z210">
            <v>7.1354550323110425E-4</v>
          </cell>
          <cell r="AA210">
            <v>1.3297297297297297</v>
          </cell>
          <cell r="AB210">
            <v>1.0810810810810811E-2</v>
          </cell>
          <cell r="AC210">
            <v>1.0810810810810811E-2</v>
          </cell>
          <cell r="AD210">
            <v>2.7027027027027029E-2</v>
          </cell>
          <cell r="AE210">
            <v>3.2432432432432434E-2</v>
          </cell>
          <cell r="AF210">
            <v>1.1297297297297297</v>
          </cell>
          <cell r="AG210">
            <v>3.3189189189189188</v>
          </cell>
          <cell r="AH210">
            <v>0.11891891891891893</v>
          </cell>
          <cell r="AI210">
            <v>0.16468108108108109</v>
          </cell>
          <cell r="AJ210">
            <v>0.16468108108108109</v>
          </cell>
          <cell r="AK210">
            <v>0.41170270270270276</v>
          </cell>
          <cell r="AL210">
            <v>0.49404324324324322</v>
          </cell>
          <cell r="AM210">
            <v>17.209172972972972</v>
          </cell>
          <cell r="AN210">
            <v>50.557091891891893</v>
          </cell>
          <cell r="AO210">
            <v>1.8114918918918921</v>
          </cell>
        </row>
        <row r="211">
          <cell r="B211">
            <v>200</v>
          </cell>
          <cell r="C211" t="str">
            <v>Monterrico</v>
          </cell>
          <cell r="D211" t="str">
            <v>Reserva (3 Dev.)</v>
          </cell>
          <cell r="E211" t="str">
            <v>L-30506</v>
          </cell>
          <cell r="F211">
            <v>35741</v>
          </cell>
          <cell r="G211">
            <v>0</v>
          </cell>
          <cell r="H211">
            <v>0</v>
          </cell>
          <cell r="I211">
            <v>0</v>
          </cell>
          <cell r="J211">
            <v>1</v>
          </cell>
          <cell r="K211">
            <v>33</v>
          </cell>
          <cell r="L211">
            <v>240</v>
          </cell>
          <cell r="M211">
            <v>6</v>
          </cell>
          <cell r="N211">
            <v>10000</v>
          </cell>
          <cell r="O211">
            <v>4000</v>
          </cell>
          <cell r="P211">
            <v>40</v>
          </cell>
          <cell r="Q211" t="str">
            <v>No</v>
          </cell>
          <cell r="R211" t="str">
            <v>15233</v>
          </cell>
          <cell r="S211" t="str">
            <v xml:space="preserve"> </v>
          </cell>
          <cell r="T211" t="str">
            <v xml:space="preserve"> </v>
          </cell>
          <cell r="U211" t="str">
            <v xml:space="preserve"> </v>
          </cell>
          <cell r="V211" t="str">
            <v xml:space="preserve"> </v>
          </cell>
          <cell r="W211" t="str">
            <v xml:space="preserve"> </v>
          </cell>
          <cell r="X211" t="str">
            <v xml:space="preserve"> </v>
          </cell>
          <cell r="Y211" t="str">
            <v xml:space="preserve"> </v>
          </cell>
          <cell r="Z211" t="str">
            <v xml:space="preserve"> </v>
          </cell>
          <cell r="AA211" t="str">
            <v xml:space="preserve"> </v>
          </cell>
          <cell r="AB211" t="str">
            <v xml:space="preserve"> </v>
          </cell>
          <cell r="AC211" t="str">
            <v xml:space="preserve"> </v>
          </cell>
          <cell r="AD211" t="str">
            <v xml:space="preserve"> </v>
          </cell>
          <cell r="AE211" t="str">
            <v xml:space="preserve"> </v>
          </cell>
          <cell r="AF211" t="str">
            <v xml:space="preserve"> </v>
          </cell>
          <cell r="AG211" t="str">
            <v xml:space="preserve"> </v>
          </cell>
          <cell r="AH211" t="str">
            <v xml:space="preserve"> </v>
          </cell>
          <cell r="AI211" t="str">
            <v xml:space="preserve"> </v>
          </cell>
          <cell r="AJ211" t="str">
            <v xml:space="preserve"> </v>
          </cell>
          <cell r="AK211" t="str">
            <v xml:space="preserve"> </v>
          </cell>
          <cell r="AL211" t="str">
            <v xml:space="preserve"> </v>
          </cell>
          <cell r="AM211" t="str">
            <v xml:space="preserve"> </v>
          </cell>
          <cell r="AN211" t="str">
            <v xml:space="preserve"> </v>
          </cell>
          <cell r="AO211" t="str">
            <v xml:space="preserve"> </v>
          </cell>
        </row>
        <row r="212">
          <cell r="B212">
            <v>201</v>
          </cell>
          <cell r="C212" t="str">
            <v>Neyra</v>
          </cell>
          <cell r="D212" t="str">
            <v>TR.1 (3 Dev.)</v>
          </cell>
          <cell r="E212" t="str">
            <v>760047-01</v>
          </cell>
          <cell r="F212">
            <v>39372</v>
          </cell>
          <cell r="G212">
            <v>2</v>
          </cell>
          <cell r="H212">
            <v>2</v>
          </cell>
          <cell r="I212">
            <v>2</v>
          </cell>
          <cell r="J212">
            <v>5</v>
          </cell>
          <cell r="K212">
            <v>34</v>
          </cell>
          <cell r="L212">
            <v>78</v>
          </cell>
          <cell r="M212">
            <v>10</v>
          </cell>
          <cell r="N212">
            <v>38900</v>
          </cell>
          <cell r="O212">
            <v>13800</v>
          </cell>
          <cell r="P212">
            <v>55</v>
          </cell>
          <cell r="Q212" t="str">
            <v>No</v>
          </cell>
          <cell r="R212" t="str">
            <v>13820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  <cell r="Z212" t="str">
            <v xml:space="preserve"> </v>
          </cell>
          <cell r="AA212" t="str">
            <v xml:space="preserve"> </v>
          </cell>
          <cell r="AB212" t="str">
            <v xml:space="preserve"> </v>
          </cell>
          <cell r="AC212" t="str">
            <v xml:space="preserve"> </v>
          </cell>
          <cell r="AD212" t="str">
            <v xml:space="preserve"> </v>
          </cell>
          <cell r="AE212" t="str">
            <v xml:space="preserve"> </v>
          </cell>
          <cell r="AF212" t="str">
            <v xml:space="preserve"> </v>
          </cell>
          <cell r="AG212" t="str">
            <v xml:space="preserve"> </v>
          </cell>
          <cell r="AH212" t="str">
            <v xml:space="preserve"> </v>
          </cell>
          <cell r="AI212" t="str">
            <v xml:space="preserve"> </v>
          </cell>
          <cell r="AJ212" t="str">
            <v xml:space="preserve"> </v>
          </cell>
          <cell r="AK212" t="str">
            <v xml:space="preserve"> </v>
          </cell>
          <cell r="AL212" t="str">
            <v xml:space="preserve"> </v>
          </cell>
          <cell r="AM212" t="str">
            <v xml:space="preserve"> </v>
          </cell>
          <cell r="AN212" t="str">
            <v xml:space="preserve"> </v>
          </cell>
          <cell r="AO212" t="str">
            <v xml:space="preserve"> </v>
          </cell>
        </row>
        <row r="213">
          <cell r="B213">
            <v>202</v>
          </cell>
          <cell r="C213" t="str">
            <v>Neyra</v>
          </cell>
          <cell r="D213" t="str">
            <v>TR.2 (2 Dev.)</v>
          </cell>
          <cell r="E213" t="str">
            <v>B-611544</v>
          </cell>
          <cell r="F213">
            <v>39853</v>
          </cell>
          <cell r="G213">
            <v>2</v>
          </cell>
          <cell r="H213">
            <v>4</v>
          </cell>
          <cell r="I213">
            <v>11</v>
          </cell>
          <cell r="J213">
            <v>19</v>
          </cell>
          <cell r="K213">
            <v>1743</v>
          </cell>
          <cell r="L213">
            <v>14262</v>
          </cell>
          <cell r="M213">
            <v>10</v>
          </cell>
          <cell r="N213">
            <v>2354</v>
          </cell>
          <cell r="O213">
            <v>2621</v>
          </cell>
          <cell r="P213">
            <v>1789</v>
          </cell>
          <cell r="Q213" t="str">
            <v>No</v>
          </cell>
          <cell r="R213" t="str">
            <v>13372</v>
          </cell>
          <cell r="S213">
            <v>1.7821782178217822</v>
          </cell>
          <cell r="T213">
            <v>-3.5643564356435644</v>
          </cell>
          <cell r="U213">
            <v>17.821782178217823</v>
          </cell>
          <cell r="V213">
            <v>-1.7821782178217822</v>
          </cell>
          <cell r="W213">
            <v>1390.09900990099</v>
          </cell>
          <cell r="X213">
            <v>7811.287128712871</v>
          </cell>
          <cell r="Y213">
            <v>-51.683168316831683</v>
          </cell>
          <cell r="Z213">
            <v>1.7699444131995762E-3</v>
          </cell>
          <cell r="AA213">
            <v>3.7574257425742572</v>
          </cell>
          <cell r="AB213">
            <v>4.9504950495049506E-3</v>
          </cell>
          <cell r="AC213">
            <v>-9.9009900990099011E-3</v>
          </cell>
          <cell r="AD213">
            <v>4.9504950495049507E-2</v>
          </cell>
          <cell r="AE213">
            <v>-4.9504950495049506E-3</v>
          </cell>
          <cell r="AF213">
            <v>3.8613861386138613</v>
          </cell>
          <cell r="AG213">
            <v>21.698019801980198</v>
          </cell>
          <cell r="AH213">
            <v>-0.14356435643564355</v>
          </cell>
          <cell r="AI213">
            <v>6.6198019801980201E-2</v>
          </cell>
          <cell r="AJ213">
            <v>-0.1323960396039604</v>
          </cell>
          <cell r="AK213">
            <v>0.66198019801980201</v>
          </cell>
          <cell r="AL213">
            <v>-6.6198019801980201E-2</v>
          </cell>
          <cell r="AM213">
            <v>51.634455445544553</v>
          </cell>
          <cell r="AN213">
            <v>290.14592079207921</v>
          </cell>
          <cell r="AO213">
            <v>-1.9197425742574259</v>
          </cell>
        </row>
        <row r="214">
          <cell r="B214">
            <v>203</v>
          </cell>
          <cell r="C214" t="str">
            <v>Neyra</v>
          </cell>
          <cell r="D214" t="str">
            <v>TR.2 (2 Dev.)</v>
          </cell>
          <cell r="E214" t="str">
            <v>B-611544</v>
          </cell>
          <cell r="F214">
            <v>39651</v>
          </cell>
          <cell r="G214">
            <v>1</v>
          </cell>
          <cell r="H214">
            <v>6</v>
          </cell>
          <cell r="I214">
            <v>1</v>
          </cell>
          <cell r="J214">
            <v>20</v>
          </cell>
          <cell r="K214">
            <v>963</v>
          </cell>
          <cell r="L214">
            <v>9879</v>
          </cell>
          <cell r="M214">
            <v>39</v>
          </cell>
          <cell r="N214">
            <v>66924</v>
          </cell>
          <cell r="O214">
            <v>18968</v>
          </cell>
          <cell r="P214">
            <v>1030</v>
          </cell>
          <cell r="Q214" t="str">
            <v>No</v>
          </cell>
          <cell r="R214" t="str">
            <v>13372</v>
          </cell>
          <cell r="S214">
            <v>-1.6744186046511629</v>
          </cell>
          <cell r="T214">
            <v>6.6976744186046515</v>
          </cell>
          <cell r="U214">
            <v>-1.6744186046511629</v>
          </cell>
          <cell r="V214">
            <v>25.11627906976744</v>
          </cell>
          <cell r="W214">
            <v>676.46511627906978</v>
          </cell>
          <cell r="X214">
            <v>7667.1627906976746</v>
          </cell>
          <cell r="Y214">
            <v>23.441860465116278</v>
          </cell>
          <cell r="Z214">
            <v>9.5305950662038033E-4</v>
          </cell>
          <cell r="AA214">
            <v>2.0232558139534884</v>
          </cell>
          <cell r="AB214">
            <v>-4.6511627906976744E-3</v>
          </cell>
          <cell r="AC214">
            <v>1.8604651162790697E-2</v>
          </cell>
          <cell r="AD214">
            <v>-4.6511627906976744E-3</v>
          </cell>
          <cell r="AE214">
            <v>6.9767441860465115E-2</v>
          </cell>
          <cell r="AF214">
            <v>1.8790697674418604</v>
          </cell>
          <cell r="AG214">
            <v>21.29767441860465</v>
          </cell>
          <cell r="AH214">
            <v>6.5116279069767441E-2</v>
          </cell>
          <cell r="AI214">
            <v>-6.2195348837209299E-2</v>
          </cell>
          <cell r="AJ214">
            <v>0.2487813953488372</v>
          </cell>
          <cell r="AK214">
            <v>-6.2195348837209299E-2</v>
          </cell>
          <cell r="AL214">
            <v>0.93293023255813945</v>
          </cell>
          <cell r="AM214">
            <v>25.126920930232558</v>
          </cell>
          <cell r="AN214">
            <v>284.79250232558138</v>
          </cell>
          <cell r="AO214">
            <v>0.87073488372093022</v>
          </cell>
        </row>
        <row r="215">
          <cell r="B215">
            <v>204</v>
          </cell>
          <cell r="C215" t="str">
            <v>Neyra</v>
          </cell>
          <cell r="D215" t="str">
            <v>TR.2 (2 Dev.)</v>
          </cell>
          <cell r="E215" t="str">
            <v>B-611544</v>
          </cell>
          <cell r="F215">
            <v>39436</v>
          </cell>
          <cell r="G215">
            <v>2</v>
          </cell>
          <cell r="H215">
            <v>2</v>
          </cell>
          <cell r="I215">
            <v>2</v>
          </cell>
          <cell r="J215">
            <v>5</v>
          </cell>
          <cell r="K215">
            <v>559</v>
          </cell>
          <cell r="L215">
            <v>5300</v>
          </cell>
          <cell r="M215">
            <v>25</v>
          </cell>
          <cell r="N215">
            <v>56300</v>
          </cell>
          <cell r="O215">
            <v>20900</v>
          </cell>
          <cell r="P215">
            <v>8.32</v>
          </cell>
          <cell r="Q215" t="str">
            <v>No</v>
          </cell>
          <cell r="R215" t="str">
            <v>13372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1440</v>
          </cell>
          <cell r="X215">
            <v>8228.5714285714294</v>
          </cell>
          <cell r="Y215">
            <v>0</v>
          </cell>
          <cell r="Z215">
            <v>1.8842095992954646E-3</v>
          </cell>
          <cell r="AA215">
            <v>4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4</v>
          </cell>
          <cell r="AG215">
            <v>22.857142857142858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53.488</v>
          </cell>
          <cell r="AN215">
            <v>305.64571428571429</v>
          </cell>
          <cell r="AO215">
            <v>0</v>
          </cell>
        </row>
        <row r="216">
          <cell r="B216">
            <v>205</v>
          </cell>
          <cell r="C216" t="str">
            <v>Neyra</v>
          </cell>
          <cell r="D216" t="str">
            <v>TR.2 (2 Dev.)</v>
          </cell>
          <cell r="E216" t="str">
            <v>B-611544</v>
          </cell>
          <cell r="F216">
            <v>39422</v>
          </cell>
          <cell r="G216">
            <v>2</v>
          </cell>
          <cell r="H216">
            <v>2</v>
          </cell>
          <cell r="I216">
            <v>2</v>
          </cell>
          <cell r="J216">
            <v>5</v>
          </cell>
          <cell r="K216">
            <v>503</v>
          </cell>
          <cell r="L216">
            <v>4980</v>
          </cell>
          <cell r="M216">
            <v>25</v>
          </cell>
          <cell r="N216">
            <v>55400</v>
          </cell>
          <cell r="O216">
            <v>21100</v>
          </cell>
          <cell r="P216">
            <v>8.1999999999999993</v>
          </cell>
          <cell r="Q216" t="str">
            <v>No</v>
          </cell>
          <cell r="R216" t="str">
            <v>13372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2760</v>
          </cell>
          <cell r="X216">
            <v>26400</v>
          </cell>
          <cell r="Y216">
            <v>0</v>
          </cell>
          <cell r="Z216">
            <v>3.611401731982974E-3</v>
          </cell>
          <cell r="AA216">
            <v>7.666666666666667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7.666666666666667</v>
          </cell>
          <cell r="AG216">
            <v>73.333333333333329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102.51866666666666</v>
          </cell>
          <cell r="AN216">
            <v>980.61333333333334</v>
          </cell>
          <cell r="AO216">
            <v>0</v>
          </cell>
        </row>
        <row r="217">
          <cell r="B217">
            <v>206</v>
          </cell>
          <cell r="C217" t="str">
            <v>Neyra</v>
          </cell>
          <cell r="D217" t="str">
            <v>TR.2 (2 Dev.)</v>
          </cell>
          <cell r="E217" t="str">
            <v>B-611544</v>
          </cell>
          <cell r="F217">
            <v>39419</v>
          </cell>
          <cell r="G217">
            <v>2</v>
          </cell>
          <cell r="H217">
            <v>2</v>
          </cell>
          <cell r="I217">
            <v>2</v>
          </cell>
          <cell r="J217">
            <v>5</v>
          </cell>
          <cell r="K217">
            <v>480</v>
          </cell>
          <cell r="L217">
            <v>4760</v>
          </cell>
          <cell r="M217">
            <v>25</v>
          </cell>
          <cell r="N217">
            <v>56700</v>
          </cell>
          <cell r="O217">
            <v>21600</v>
          </cell>
          <cell r="P217">
            <v>8.36</v>
          </cell>
          <cell r="Q217" t="str">
            <v>No</v>
          </cell>
          <cell r="R217" t="str">
            <v>13372</v>
          </cell>
          <cell r="S217">
            <v>0</v>
          </cell>
          <cell r="T217">
            <v>0</v>
          </cell>
          <cell r="U217">
            <v>0</v>
          </cell>
          <cell r="V217">
            <v>-720</v>
          </cell>
          <cell r="W217">
            <v>-100320</v>
          </cell>
          <cell r="X217">
            <v>-271920</v>
          </cell>
          <cell r="Y217">
            <v>900</v>
          </cell>
          <cell r="Z217">
            <v>-0.13103107588433877</v>
          </cell>
          <cell r="AA217">
            <v>-278.16666666666669</v>
          </cell>
          <cell r="AB217">
            <v>0</v>
          </cell>
          <cell r="AC217">
            <v>0</v>
          </cell>
          <cell r="AD217">
            <v>0</v>
          </cell>
          <cell r="AE217">
            <v>-2</v>
          </cell>
          <cell r="AF217">
            <v>-278.66666666666669</v>
          </cell>
          <cell r="AG217">
            <v>-755.33333333333337</v>
          </cell>
          <cell r="AH217">
            <v>2.5</v>
          </cell>
          <cell r="AI217">
            <v>0</v>
          </cell>
          <cell r="AJ217">
            <v>0</v>
          </cell>
          <cell r="AK217">
            <v>0</v>
          </cell>
          <cell r="AL217">
            <v>-26.744</v>
          </cell>
          <cell r="AM217">
            <v>-3726.3306666666667</v>
          </cell>
          <cell r="AN217">
            <v>-10100.317333333334</v>
          </cell>
          <cell r="AO217">
            <v>33.43</v>
          </cell>
        </row>
        <row r="218">
          <cell r="B218">
            <v>207</v>
          </cell>
          <cell r="C218" t="str">
            <v>Neyra</v>
          </cell>
          <cell r="D218" t="str">
            <v>TR.2 (2 Dev.)</v>
          </cell>
          <cell r="E218" t="str">
            <v>B-611544</v>
          </cell>
          <cell r="F218">
            <v>39413</v>
          </cell>
          <cell r="G218">
            <v>2</v>
          </cell>
          <cell r="H218">
            <v>2</v>
          </cell>
          <cell r="I218">
            <v>2</v>
          </cell>
          <cell r="J218">
            <v>17</v>
          </cell>
          <cell r="K218">
            <v>2152</v>
          </cell>
          <cell r="L218">
            <v>9292</v>
          </cell>
          <cell r="M218">
            <v>10</v>
          </cell>
          <cell r="N218">
            <v>35620</v>
          </cell>
          <cell r="O218">
            <v>11849</v>
          </cell>
          <cell r="P218">
            <v>2185</v>
          </cell>
          <cell r="Q218" t="str">
            <v>No</v>
          </cell>
          <cell r="R218" t="str">
            <v>13372</v>
          </cell>
          <cell r="S218">
            <v>0</v>
          </cell>
          <cell r="T218">
            <v>0</v>
          </cell>
          <cell r="U218">
            <v>0</v>
          </cell>
          <cell r="V218">
            <v>19.285714285714285</v>
          </cell>
          <cell r="W218">
            <v>3381.4285714285716</v>
          </cell>
          <cell r="X218">
            <v>13823.035714285714</v>
          </cell>
          <cell r="Y218">
            <v>0</v>
          </cell>
          <cell r="Z218">
            <v>4.4497628483361638E-3</v>
          </cell>
          <cell r="AA218">
            <v>9.4464285714285712</v>
          </cell>
          <cell r="AB218">
            <v>0</v>
          </cell>
          <cell r="AC218">
            <v>0</v>
          </cell>
          <cell r="AD218">
            <v>0</v>
          </cell>
          <cell r="AE218">
            <v>5.3571428571428568E-2</v>
          </cell>
          <cell r="AF218">
            <v>9.3928571428571423</v>
          </cell>
          <cell r="AG218">
            <v>38.397321428571431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0.7163571428571428</v>
          </cell>
          <cell r="AM218">
            <v>125.60128571428571</v>
          </cell>
          <cell r="AN218">
            <v>513.44898214285718</v>
          </cell>
          <cell r="AO218">
            <v>0</v>
          </cell>
        </row>
        <row r="219">
          <cell r="B219">
            <v>208</v>
          </cell>
          <cell r="C219" t="str">
            <v>Neyra</v>
          </cell>
          <cell r="D219" t="str">
            <v>TR.2 (2 Dev.)</v>
          </cell>
          <cell r="E219" t="str">
            <v>B-611544</v>
          </cell>
          <cell r="F219">
            <v>39189</v>
          </cell>
          <cell r="G219">
            <v>2</v>
          </cell>
          <cell r="H219">
            <v>2</v>
          </cell>
          <cell r="I219">
            <v>2</v>
          </cell>
          <cell r="J219">
            <v>5</v>
          </cell>
          <cell r="K219">
            <v>48</v>
          </cell>
          <cell r="L219">
            <v>691</v>
          </cell>
          <cell r="M219">
            <v>10</v>
          </cell>
          <cell r="N219">
            <v>10800</v>
          </cell>
          <cell r="O219">
            <v>4250</v>
          </cell>
          <cell r="P219">
            <v>69</v>
          </cell>
          <cell r="Q219" t="str">
            <v>No</v>
          </cell>
          <cell r="R219" t="str">
            <v>13372</v>
          </cell>
          <cell r="S219">
            <v>0</v>
          </cell>
          <cell r="T219">
            <v>-108</v>
          </cell>
          <cell r="U219">
            <v>-2.5714285714285716</v>
          </cell>
          <cell r="V219">
            <v>0</v>
          </cell>
          <cell r="W219">
            <v>-2198.5714285714284</v>
          </cell>
          <cell r="X219">
            <v>-26508.857142857141</v>
          </cell>
          <cell r="Y219">
            <v>-77.142857142857139</v>
          </cell>
          <cell r="Z219">
            <v>-3.1224044788324846E-3</v>
          </cell>
          <cell r="AA219">
            <v>-6.628571428571429</v>
          </cell>
          <cell r="AB219">
            <v>0</v>
          </cell>
          <cell r="AC219">
            <v>-0.3</v>
          </cell>
          <cell r="AD219">
            <v>-7.1428571428571426E-3</v>
          </cell>
          <cell r="AE219">
            <v>0</v>
          </cell>
          <cell r="AF219">
            <v>-6.1071428571428568</v>
          </cell>
          <cell r="AG219">
            <v>-73.635714285714286</v>
          </cell>
          <cell r="AH219">
            <v>-0.21428571428571427</v>
          </cell>
          <cell r="AI219">
            <v>0</v>
          </cell>
          <cell r="AJ219">
            <v>-4.0116000000000005</v>
          </cell>
          <cell r="AK219">
            <v>-9.5514285714285718E-2</v>
          </cell>
          <cell r="AL219">
            <v>0</v>
          </cell>
          <cell r="AM219">
            <v>-81.664714285714282</v>
          </cell>
          <cell r="AN219">
            <v>-984.65677142857146</v>
          </cell>
          <cell r="AO219">
            <v>-2.8654285714285712</v>
          </cell>
        </row>
        <row r="220">
          <cell r="B220">
            <v>209</v>
          </cell>
          <cell r="C220" t="str">
            <v>Neyra</v>
          </cell>
          <cell r="D220" t="str">
            <v>TR.2 (2 Dev.)</v>
          </cell>
          <cell r="E220" t="str">
            <v>B-611544</v>
          </cell>
          <cell r="F220">
            <v>39049</v>
          </cell>
          <cell r="G220">
            <v>2</v>
          </cell>
          <cell r="H220">
            <v>44</v>
          </cell>
          <cell r="I220">
            <v>3</v>
          </cell>
          <cell r="J220">
            <v>5</v>
          </cell>
          <cell r="K220">
            <v>903</v>
          </cell>
          <cell r="L220">
            <v>11000</v>
          </cell>
          <cell r="M220">
            <v>40</v>
          </cell>
          <cell r="N220">
            <v>69400</v>
          </cell>
          <cell r="O220">
            <v>20500</v>
          </cell>
          <cell r="P220">
            <v>997</v>
          </cell>
          <cell r="Q220" t="str">
            <v>No</v>
          </cell>
          <cell r="R220" t="str">
            <v>13372</v>
          </cell>
          <cell r="S220">
            <v>0</v>
          </cell>
          <cell r="T220">
            <v>0</v>
          </cell>
          <cell r="U220">
            <v>6.5454545454545459</v>
          </cell>
          <cell r="V220">
            <v>0</v>
          </cell>
          <cell r="W220">
            <v>196.36363636363637</v>
          </cell>
          <cell r="X220">
            <v>1963.6363636363637</v>
          </cell>
          <cell r="Y220">
            <v>0</v>
          </cell>
          <cell r="Z220">
            <v>2.6550226171890635E-4</v>
          </cell>
          <cell r="AA220">
            <v>0.5636363636363636</v>
          </cell>
          <cell r="AB220">
            <v>0</v>
          </cell>
          <cell r="AC220">
            <v>0</v>
          </cell>
          <cell r="AD220">
            <v>1.8181818181818181E-2</v>
          </cell>
          <cell r="AE220">
            <v>0</v>
          </cell>
          <cell r="AF220">
            <v>0.54545454545454541</v>
          </cell>
          <cell r="AG220">
            <v>5.4545454545454541</v>
          </cell>
          <cell r="AH220">
            <v>0</v>
          </cell>
          <cell r="AI220">
            <v>0</v>
          </cell>
          <cell r="AJ220">
            <v>0</v>
          </cell>
          <cell r="AK220">
            <v>0.24312727272727272</v>
          </cell>
          <cell r="AL220">
            <v>0</v>
          </cell>
          <cell r="AM220">
            <v>7.2938181818181809</v>
          </cell>
          <cell r="AN220">
            <v>72.938181818181818</v>
          </cell>
          <cell r="AO220">
            <v>0</v>
          </cell>
        </row>
        <row r="221">
          <cell r="B221">
            <v>210</v>
          </cell>
          <cell r="C221" t="str">
            <v>Neyra</v>
          </cell>
          <cell r="D221" t="str">
            <v>TR.2 (2 Dev.)</v>
          </cell>
          <cell r="E221" t="str">
            <v>B-611544</v>
          </cell>
          <cell r="F221">
            <v>38994</v>
          </cell>
          <cell r="G221">
            <v>2</v>
          </cell>
          <cell r="H221">
            <v>44</v>
          </cell>
          <cell r="I221">
            <v>2</v>
          </cell>
          <cell r="J221">
            <v>5</v>
          </cell>
          <cell r="K221">
            <v>873</v>
          </cell>
          <cell r="L221">
            <v>10700</v>
          </cell>
          <cell r="M221">
            <v>40</v>
          </cell>
          <cell r="N221">
            <v>71100</v>
          </cell>
          <cell r="O221">
            <v>18600</v>
          </cell>
          <cell r="P221">
            <v>966</v>
          </cell>
          <cell r="Q221" t="str">
            <v>No</v>
          </cell>
          <cell r="R221" t="str">
            <v>13372</v>
          </cell>
          <cell r="S221">
            <v>0</v>
          </cell>
          <cell r="T221">
            <v>-6.3529411764705879</v>
          </cell>
          <cell r="U221">
            <v>0</v>
          </cell>
          <cell r="V221">
            <v>0</v>
          </cell>
          <cell r="W221">
            <v>-87.529411764705884</v>
          </cell>
          <cell r="X221">
            <v>-1341.1764705882354</v>
          </cell>
          <cell r="Y221">
            <v>-3.5294117647058822</v>
          </cell>
          <cell r="Z221">
            <v>-1.2746123759939905E-4</v>
          </cell>
          <cell r="AA221">
            <v>-0.27058823529411763</v>
          </cell>
          <cell r="AB221">
            <v>0</v>
          </cell>
          <cell r="AC221">
            <v>-1.7647058823529412E-2</v>
          </cell>
          <cell r="AD221">
            <v>0</v>
          </cell>
          <cell r="AE221">
            <v>0</v>
          </cell>
          <cell r="AF221">
            <v>-0.24313725490196078</v>
          </cell>
          <cell r="AG221">
            <v>-3.7254901960784315</v>
          </cell>
          <cell r="AH221">
            <v>-9.8039215686274508E-3</v>
          </cell>
          <cell r="AI221">
            <v>0</v>
          </cell>
          <cell r="AJ221">
            <v>-0.23597647058823529</v>
          </cell>
          <cell r="AK221">
            <v>0</v>
          </cell>
          <cell r="AL221">
            <v>0</v>
          </cell>
          <cell r="AM221">
            <v>-3.2512313725490194</v>
          </cell>
          <cell r="AN221">
            <v>-49.81725490196078</v>
          </cell>
          <cell r="AO221">
            <v>-0.13109803921568627</v>
          </cell>
        </row>
        <row r="222">
          <cell r="B222">
            <v>211</v>
          </cell>
          <cell r="C222" t="str">
            <v>Neyra</v>
          </cell>
          <cell r="D222" t="str">
            <v>TR.2 (2 Dev.)</v>
          </cell>
          <cell r="E222" t="str">
            <v>B-611544</v>
          </cell>
          <cell r="F222">
            <v>38484</v>
          </cell>
          <cell r="G222">
            <v>2</v>
          </cell>
          <cell r="H222">
            <v>53</v>
          </cell>
          <cell r="I222">
            <v>2</v>
          </cell>
          <cell r="J222">
            <v>5</v>
          </cell>
          <cell r="K222">
            <v>997</v>
          </cell>
          <cell r="L222">
            <v>12600</v>
          </cell>
          <cell r="M222">
            <v>45</v>
          </cell>
          <cell r="N222">
            <v>66600</v>
          </cell>
          <cell r="O222">
            <v>18600</v>
          </cell>
          <cell r="P222">
            <v>1104</v>
          </cell>
          <cell r="Q222" t="str">
            <v>No</v>
          </cell>
          <cell r="R222" t="str">
            <v>13372</v>
          </cell>
          <cell r="S222">
            <v>0</v>
          </cell>
          <cell r="T222">
            <v>0.84112149532710279</v>
          </cell>
          <cell r="U222">
            <v>0</v>
          </cell>
          <cell r="V222">
            <v>0</v>
          </cell>
          <cell r="W222">
            <v>39.532710280373834</v>
          </cell>
          <cell r="X222">
            <v>1345.7943925233644</v>
          </cell>
          <cell r="Y222">
            <v>4.2056074766355138</v>
          </cell>
          <cell r="Z222">
            <v>5.833125511837595E-5</v>
          </cell>
          <cell r="AA222">
            <v>0.12383177570093458</v>
          </cell>
          <cell r="AB222">
            <v>0</v>
          </cell>
          <cell r="AC222">
            <v>2.3364485981308409E-3</v>
          </cell>
          <cell r="AD222">
            <v>0</v>
          </cell>
          <cell r="AE222">
            <v>0</v>
          </cell>
          <cell r="AF222">
            <v>0.10981308411214953</v>
          </cell>
          <cell r="AG222">
            <v>3.7383177570093458</v>
          </cell>
          <cell r="AH222">
            <v>1.1682242990654205E-2</v>
          </cell>
          <cell r="AI222">
            <v>0</v>
          </cell>
          <cell r="AJ222">
            <v>3.1242990654205608E-2</v>
          </cell>
          <cell r="AK222">
            <v>0</v>
          </cell>
          <cell r="AL222">
            <v>0</v>
          </cell>
          <cell r="AM222">
            <v>1.4684205607476637</v>
          </cell>
          <cell r="AN222">
            <v>49.988785046728971</v>
          </cell>
          <cell r="AO222">
            <v>0.15621495327102802</v>
          </cell>
        </row>
        <row r="223">
          <cell r="B223">
            <v>212</v>
          </cell>
          <cell r="C223" t="str">
            <v>Neyra</v>
          </cell>
          <cell r="D223" t="str">
            <v>TR.2 (2 Dev.)</v>
          </cell>
          <cell r="E223" t="str">
            <v>B-611544</v>
          </cell>
          <cell r="F223">
            <v>38056</v>
          </cell>
          <cell r="G223">
            <v>2</v>
          </cell>
          <cell r="H223">
            <v>52</v>
          </cell>
          <cell r="I223">
            <v>2</v>
          </cell>
          <cell r="J223">
            <v>5</v>
          </cell>
          <cell r="K223">
            <v>950</v>
          </cell>
          <cell r="L223">
            <v>11000</v>
          </cell>
          <cell r="M223">
            <v>40</v>
          </cell>
          <cell r="N223">
            <v>65500</v>
          </cell>
          <cell r="O223">
            <v>19800</v>
          </cell>
          <cell r="P223">
            <v>1051</v>
          </cell>
          <cell r="Q223" t="str">
            <v>No</v>
          </cell>
          <cell r="R223" t="str">
            <v>13372</v>
          </cell>
          <cell r="S223">
            <v>0.45772409408773046</v>
          </cell>
          <cell r="T223">
            <v>0.91544818817546092</v>
          </cell>
          <cell r="U223">
            <v>-0.22886204704386523</v>
          </cell>
          <cell r="V223">
            <v>0.22886204704386523</v>
          </cell>
          <cell r="W223">
            <v>139.60584869675779</v>
          </cell>
          <cell r="X223">
            <v>1862.937062937063</v>
          </cell>
          <cell r="Y223">
            <v>1.8308963763509218</v>
          </cell>
          <cell r="Z223">
            <v>1.8686376191359981E-4</v>
          </cell>
          <cell r="AA223">
            <v>0.39669421487603307</v>
          </cell>
          <cell r="AB223">
            <v>1.2714558169103624E-3</v>
          </cell>
          <cell r="AC223">
            <v>2.5429116338207248E-3</v>
          </cell>
          <cell r="AD223">
            <v>-6.3572790845518119E-4</v>
          </cell>
          <cell r="AE223">
            <v>6.3572790845518119E-4</v>
          </cell>
          <cell r="AF223">
            <v>0.38779402415766051</v>
          </cell>
          <cell r="AG223">
            <v>5.174825174825175</v>
          </cell>
          <cell r="AH223">
            <v>5.0858232676414495E-3</v>
          </cell>
          <cell r="AI223">
            <v>1.7001907183725365E-2</v>
          </cell>
          <cell r="AJ223">
            <v>3.400381436745073E-2</v>
          </cell>
          <cell r="AK223">
            <v>-8.5009535918626825E-3</v>
          </cell>
          <cell r="AL223">
            <v>8.5009535918626825E-3</v>
          </cell>
          <cell r="AM223">
            <v>5.1855816910362362</v>
          </cell>
          <cell r="AN223">
            <v>69.197762237762234</v>
          </cell>
          <cell r="AO223">
            <v>6.800762873490146E-2</v>
          </cell>
        </row>
        <row r="224">
          <cell r="B224">
            <v>213</v>
          </cell>
          <cell r="C224" t="str">
            <v>Neyra</v>
          </cell>
          <cell r="D224" t="str">
            <v>TR.2 (2 Dev.)</v>
          </cell>
          <cell r="E224" t="str">
            <v>B-611544</v>
          </cell>
          <cell r="F224">
            <v>36483</v>
          </cell>
          <cell r="G224">
            <v>0</v>
          </cell>
          <cell r="H224">
            <v>48</v>
          </cell>
          <cell r="I224">
            <v>3</v>
          </cell>
          <cell r="J224">
            <v>4</v>
          </cell>
          <cell r="K224">
            <v>340</v>
          </cell>
          <cell r="L224">
            <v>2860</v>
          </cell>
          <cell r="M224">
            <v>32</v>
          </cell>
          <cell r="N224">
            <v>10000</v>
          </cell>
          <cell r="O224">
            <v>5000</v>
          </cell>
          <cell r="P224">
            <v>427</v>
          </cell>
          <cell r="Q224" t="str">
            <v>No</v>
          </cell>
          <cell r="R224" t="str">
            <v>13372</v>
          </cell>
          <cell r="S224">
            <v>-0.79558011049723754</v>
          </cell>
          <cell r="T224">
            <v>6.3646408839779003</v>
          </cell>
          <cell r="U224">
            <v>-0.39779005524861877</v>
          </cell>
          <cell r="V224">
            <v>-3.1823204419889501</v>
          </cell>
          <cell r="W224">
            <v>-435.18232044198896</v>
          </cell>
          <cell r="X224">
            <v>-1371.1823204419888</v>
          </cell>
          <cell r="Y224">
            <v>-40.972375690607734</v>
          </cell>
          <cell r="Z224">
            <v>-6.2043586805530225E-4</v>
          </cell>
          <cell r="AA224">
            <v>-1.3171270718232044</v>
          </cell>
          <cell r="AB224">
            <v>-2.2099447513812156E-3</v>
          </cell>
          <cell r="AC224">
            <v>1.7679558011049725E-2</v>
          </cell>
          <cell r="AD224">
            <v>-1.1049723756906078E-3</v>
          </cell>
          <cell r="AE224">
            <v>-8.8397790055248626E-3</v>
          </cell>
          <cell r="AF224">
            <v>-1.208839779005525</v>
          </cell>
          <cell r="AG224">
            <v>-3.8088397790055248</v>
          </cell>
          <cell r="AH224">
            <v>-0.11381215469613259</v>
          </cell>
          <cell r="AI224">
            <v>-2.9551381215469612E-2</v>
          </cell>
          <cell r="AJ224">
            <v>0.2364110497237569</v>
          </cell>
          <cell r="AK224">
            <v>-1.4775690607734806E-2</v>
          </cell>
          <cell r="AL224">
            <v>-0.11820552486187845</v>
          </cell>
          <cell r="AM224">
            <v>-16.16460552486188</v>
          </cell>
          <cell r="AN224">
            <v>-50.931805524861879</v>
          </cell>
          <cell r="AO224">
            <v>-1.5218961325966851</v>
          </cell>
        </row>
        <row r="225">
          <cell r="B225">
            <v>214</v>
          </cell>
          <cell r="C225" t="str">
            <v>Neyra</v>
          </cell>
          <cell r="D225" t="str">
            <v>TR.2 (2 Dev.)</v>
          </cell>
          <cell r="E225" t="str">
            <v>B-611544</v>
          </cell>
          <cell r="F225">
            <v>35578</v>
          </cell>
          <cell r="G225">
            <v>2</v>
          </cell>
          <cell r="H225">
            <v>32</v>
          </cell>
          <cell r="I225">
            <v>4</v>
          </cell>
          <cell r="J225">
            <v>12</v>
          </cell>
          <cell r="K225">
            <v>1434</v>
          </cell>
          <cell r="L225">
            <v>6307</v>
          </cell>
          <cell r="M225">
            <v>135</v>
          </cell>
          <cell r="N225">
            <v>61851</v>
          </cell>
          <cell r="O225">
            <v>5144</v>
          </cell>
          <cell r="P225">
            <v>1619</v>
          </cell>
          <cell r="Q225" t="str">
            <v>No</v>
          </cell>
          <cell r="R225" t="str">
            <v>13372</v>
          </cell>
          <cell r="S225" t="str">
            <v xml:space="preserve"> </v>
          </cell>
          <cell r="T225" t="str">
            <v xml:space="preserve"> </v>
          </cell>
          <cell r="U225" t="str">
            <v xml:space="preserve"> </v>
          </cell>
          <cell r="V225" t="str">
            <v xml:space="preserve"> </v>
          </cell>
          <cell r="W225" t="str">
            <v xml:space="preserve"> </v>
          </cell>
          <cell r="X225" t="str">
            <v xml:space="preserve"> </v>
          </cell>
          <cell r="Y225" t="str">
            <v xml:space="preserve"> </v>
          </cell>
          <cell r="Z225" t="str">
            <v xml:space="preserve"> </v>
          </cell>
          <cell r="AA225" t="str">
            <v xml:space="preserve"> </v>
          </cell>
          <cell r="AB225" t="str">
            <v xml:space="preserve"> </v>
          </cell>
          <cell r="AC225" t="str">
            <v xml:space="preserve"> </v>
          </cell>
          <cell r="AD225" t="str">
            <v xml:space="preserve"> </v>
          </cell>
          <cell r="AE225" t="str">
            <v xml:space="preserve"> </v>
          </cell>
          <cell r="AF225" t="str">
            <v xml:space="preserve"> </v>
          </cell>
          <cell r="AG225" t="str">
            <v xml:space="preserve"> </v>
          </cell>
          <cell r="AH225" t="str">
            <v xml:space="preserve"> </v>
          </cell>
          <cell r="AI225" t="str">
            <v xml:space="preserve"> </v>
          </cell>
          <cell r="AJ225" t="str">
            <v xml:space="preserve"> </v>
          </cell>
          <cell r="AK225" t="str">
            <v xml:space="preserve"> </v>
          </cell>
          <cell r="AL225" t="str">
            <v xml:space="preserve"> </v>
          </cell>
          <cell r="AM225" t="str">
            <v xml:space="preserve"> </v>
          </cell>
          <cell r="AN225" t="str">
            <v xml:space="preserve"> </v>
          </cell>
          <cell r="AO225" t="str">
            <v xml:space="preserve"> </v>
          </cell>
        </row>
        <row r="226">
          <cell r="B226">
            <v>215</v>
          </cell>
          <cell r="C226" t="str">
            <v>Neyra</v>
          </cell>
          <cell r="D226" t="str">
            <v>TR.3 (2 Dev.)</v>
          </cell>
          <cell r="E226" t="str">
            <v>L-30108</v>
          </cell>
          <cell r="F226">
            <v>39651</v>
          </cell>
          <cell r="G226">
            <v>1</v>
          </cell>
          <cell r="H226">
            <v>3</v>
          </cell>
          <cell r="I226">
            <v>1</v>
          </cell>
          <cell r="J226">
            <v>4</v>
          </cell>
          <cell r="K226">
            <v>159</v>
          </cell>
          <cell r="L226">
            <v>3833</v>
          </cell>
          <cell r="M226">
            <v>1</v>
          </cell>
          <cell r="N226">
            <v>66480</v>
          </cell>
          <cell r="O226">
            <v>27937</v>
          </cell>
          <cell r="Q226" t="str">
            <v>No</v>
          </cell>
          <cell r="R226" t="str">
            <v>12209</v>
          </cell>
          <cell r="S226">
            <v>-6.2337662337662341</v>
          </cell>
          <cell r="T226">
            <v>-165.19480519480518</v>
          </cell>
          <cell r="U226">
            <v>-18.7012987012987</v>
          </cell>
          <cell r="V226">
            <v>-8.5714285714285712</v>
          </cell>
          <cell r="W226">
            <v>-328.05194805194805</v>
          </cell>
          <cell r="X226">
            <v>-6831.4285714285716</v>
          </cell>
          <cell r="Y226">
            <v>-22.597402597402599</v>
          </cell>
          <cell r="Z226">
            <v>-6.5629649962542958E-4</v>
          </cell>
          <cell r="AA226">
            <v>-1.525974025974026</v>
          </cell>
          <cell r="AB226">
            <v>-1.7316017316017316E-2</v>
          </cell>
          <cell r="AC226">
            <v>-0.45887445887445888</v>
          </cell>
          <cell r="AD226">
            <v>-5.1948051948051951E-2</v>
          </cell>
          <cell r="AE226">
            <v>-2.3809523809523808E-2</v>
          </cell>
          <cell r="AF226">
            <v>-0.91125541125541121</v>
          </cell>
          <cell r="AG226">
            <v>-18.976190476190474</v>
          </cell>
          <cell r="AH226">
            <v>-6.2770562770562768E-2</v>
          </cell>
          <cell r="AI226">
            <v>-0.21141125541125541</v>
          </cell>
          <cell r="AJ226">
            <v>-5.602398268398268</v>
          </cell>
          <cell r="AK226">
            <v>-0.63423376623376615</v>
          </cell>
          <cell r="AL226">
            <v>-0.29069047619047622</v>
          </cell>
          <cell r="AM226">
            <v>-11.125517316017316</v>
          </cell>
          <cell r="AN226">
            <v>-231.68030952380951</v>
          </cell>
          <cell r="AO226">
            <v>-0.76636580086580086</v>
          </cell>
        </row>
        <row r="227">
          <cell r="B227">
            <v>216</v>
          </cell>
          <cell r="C227" t="str">
            <v>Neyra</v>
          </cell>
          <cell r="D227" t="str">
            <v>TR.3 (2 Dev.)</v>
          </cell>
          <cell r="E227" t="str">
            <v>L-30108</v>
          </cell>
          <cell r="F227">
            <v>39189</v>
          </cell>
          <cell r="G227">
            <v>9</v>
          </cell>
          <cell r="H227">
            <v>215</v>
          </cell>
          <cell r="I227">
            <v>25</v>
          </cell>
          <cell r="J227">
            <v>15</v>
          </cell>
          <cell r="K227">
            <v>580</v>
          </cell>
          <cell r="L227">
            <v>12600</v>
          </cell>
          <cell r="M227">
            <v>30</v>
          </cell>
          <cell r="N227">
            <v>71500</v>
          </cell>
          <cell r="O227">
            <v>25600</v>
          </cell>
          <cell r="P227">
            <v>874</v>
          </cell>
          <cell r="Q227" t="str">
            <v>No</v>
          </cell>
          <cell r="R227" t="str">
            <v>12209</v>
          </cell>
          <cell r="S227">
            <v>-7.5</v>
          </cell>
          <cell r="T227">
            <v>222.5</v>
          </cell>
          <cell r="U227">
            <v>30</v>
          </cell>
          <cell r="V227">
            <v>25</v>
          </cell>
          <cell r="W227">
            <v>430</v>
          </cell>
          <cell r="X227">
            <v>4500</v>
          </cell>
          <cell r="Y227">
            <v>25</v>
          </cell>
          <cell r="Z227">
            <v>8.6614071138509715E-4</v>
          </cell>
          <cell r="AA227">
            <v>2.0138888888888888</v>
          </cell>
          <cell r="AB227">
            <v>-2.0833333333333332E-2</v>
          </cell>
          <cell r="AC227">
            <v>0.61805555555555558</v>
          </cell>
          <cell r="AD227">
            <v>8.3333333333333329E-2</v>
          </cell>
          <cell r="AE227">
            <v>6.9444444444444448E-2</v>
          </cell>
          <cell r="AF227">
            <v>1.1944444444444444</v>
          </cell>
          <cell r="AG227">
            <v>12.5</v>
          </cell>
          <cell r="AH227">
            <v>6.9444444444444448E-2</v>
          </cell>
          <cell r="AI227">
            <v>-0.25435416666666666</v>
          </cell>
          <cell r="AJ227">
            <v>7.5458402777777769</v>
          </cell>
          <cell r="AK227">
            <v>1.0174166666666666</v>
          </cell>
          <cell r="AL227">
            <v>0.8478472222222222</v>
          </cell>
          <cell r="AM227">
            <v>14.582972222222221</v>
          </cell>
          <cell r="AN227">
            <v>152.61250000000001</v>
          </cell>
          <cell r="AO227">
            <v>0.8478472222222222</v>
          </cell>
        </row>
        <row r="228">
          <cell r="B228">
            <v>217</v>
          </cell>
          <cell r="C228" t="str">
            <v>Neyra</v>
          </cell>
          <cell r="D228" t="str">
            <v>TR.3 (2 Dev.)</v>
          </cell>
          <cell r="E228" t="str">
            <v>L-30108</v>
          </cell>
          <cell r="F228">
            <v>39045</v>
          </cell>
          <cell r="G228">
            <v>12</v>
          </cell>
          <cell r="H228">
            <v>126</v>
          </cell>
          <cell r="I228">
            <v>13</v>
          </cell>
          <cell r="J228">
            <v>5</v>
          </cell>
          <cell r="K228">
            <v>408</v>
          </cell>
          <cell r="L228">
            <v>10800</v>
          </cell>
          <cell r="M228">
            <v>20</v>
          </cell>
          <cell r="N228">
            <v>81600</v>
          </cell>
          <cell r="O228">
            <v>30600</v>
          </cell>
          <cell r="P228">
            <v>584</v>
          </cell>
          <cell r="Q228" t="str">
            <v>Si</v>
          </cell>
          <cell r="R228" t="str">
            <v>12209</v>
          </cell>
          <cell r="S228">
            <v>6.679035250463822</v>
          </cell>
          <cell r="T228">
            <v>8.0148423005565856</v>
          </cell>
          <cell r="U228">
            <v>-2.0037105751391464</v>
          </cell>
          <cell r="V228">
            <v>0</v>
          </cell>
          <cell r="W228">
            <v>97.513914656771803</v>
          </cell>
          <cell r="X228">
            <v>2170.6864564007419</v>
          </cell>
          <cell r="Y228">
            <v>3.339517625231911</v>
          </cell>
          <cell r="Z228">
            <v>1.3564790873717088E-4</v>
          </cell>
          <cell r="AA228">
            <v>0.31539888682745826</v>
          </cell>
          <cell r="AB228">
            <v>1.8552875695732839E-2</v>
          </cell>
          <cell r="AC228">
            <v>2.2263450834879406E-2</v>
          </cell>
          <cell r="AD228">
            <v>-5.5658627087198514E-3</v>
          </cell>
          <cell r="AE228">
            <v>0</v>
          </cell>
          <cell r="AF228">
            <v>0.27087198515769945</v>
          </cell>
          <cell r="AG228">
            <v>6.0296846011131722</v>
          </cell>
          <cell r="AH228">
            <v>9.2764378478664197E-3</v>
          </cell>
          <cell r="AI228">
            <v>0.22651205936920224</v>
          </cell>
          <cell r="AJ228">
            <v>0.27181447124304264</v>
          </cell>
          <cell r="AK228">
            <v>-6.7953617810760661E-2</v>
          </cell>
          <cell r="AL228">
            <v>0</v>
          </cell>
          <cell r="AM228">
            <v>3.3070760667903523</v>
          </cell>
          <cell r="AN228">
            <v>73.61641929499072</v>
          </cell>
          <cell r="AO228">
            <v>0.11325602968460112</v>
          </cell>
        </row>
        <row r="229">
          <cell r="B229">
            <v>218</v>
          </cell>
          <cell r="C229" t="str">
            <v>Neyra</v>
          </cell>
          <cell r="D229" t="str">
            <v>TR.3 (2 Dev.)</v>
          </cell>
          <cell r="E229" t="str">
            <v>L-30108</v>
          </cell>
          <cell r="F229">
            <v>38506</v>
          </cell>
          <cell r="G229">
            <v>2</v>
          </cell>
          <cell r="H229">
            <v>114</v>
          </cell>
          <cell r="I229">
            <v>16</v>
          </cell>
          <cell r="J229">
            <v>5</v>
          </cell>
          <cell r="K229">
            <v>262</v>
          </cell>
          <cell r="L229">
            <v>7550</v>
          </cell>
          <cell r="M229">
            <v>15</v>
          </cell>
          <cell r="N229">
            <v>66900</v>
          </cell>
          <cell r="O229">
            <v>30200</v>
          </cell>
          <cell r="P229">
            <v>414</v>
          </cell>
          <cell r="Q229" t="str">
            <v>Si</v>
          </cell>
          <cell r="R229" t="str">
            <v>12209</v>
          </cell>
          <cell r="S229">
            <v>-3.8095238095238093</v>
          </cell>
          <cell r="T229">
            <v>74.285714285714292</v>
          </cell>
          <cell r="U229">
            <v>5.7142857142857144</v>
          </cell>
          <cell r="V229">
            <v>0</v>
          </cell>
          <cell r="W229">
            <v>34.285714285714285</v>
          </cell>
          <cell r="X229">
            <v>3942.8571428571427</v>
          </cell>
          <cell r="Y229">
            <v>0</v>
          </cell>
          <cell r="Z229">
            <v>1.3198334649677671E-4</v>
          </cell>
          <cell r="AA229">
            <v>0.30687830687830686</v>
          </cell>
          <cell r="AB229">
            <v>-1.0582010582010581E-2</v>
          </cell>
          <cell r="AC229">
            <v>0.20634920634920634</v>
          </cell>
          <cell r="AD229">
            <v>1.5873015873015872E-2</v>
          </cell>
          <cell r="AE229">
            <v>0</v>
          </cell>
          <cell r="AF229">
            <v>9.5238095238095233E-2</v>
          </cell>
          <cell r="AG229">
            <v>10.952380952380953</v>
          </cell>
          <cell r="AH229">
            <v>0</v>
          </cell>
          <cell r="AI229">
            <v>-0.1291957671957672</v>
          </cell>
          <cell r="AJ229">
            <v>2.5193174603174602</v>
          </cell>
          <cell r="AK229">
            <v>0.19379365079365077</v>
          </cell>
          <cell r="AL229">
            <v>0</v>
          </cell>
          <cell r="AM229">
            <v>1.1627619047619047</v>
          </cell>
          <cell r="AN229">
            <v>133.71761904761905</v>
          </cell>
          <cell r="AO229">
            <v>0</v>
          </cell>
        </row>
        <row r="230">
          <cell r="B230">
            <v>219</v>
          </cell>
          <cell r="C230" t="str">
            <v>Neyra</v>
          </cell>
          <cell r="D230" t="str">
            <v>TR.3 (2 Dev.)</v>
          </cell>
          <cell r="E230" t="str">
            <v>L-30108</v>
          </cell>
          <cell r="F230">
            <v>38317</v>
          </cell>
          <cell r="G230">
            <v>4</v>
          </cell>
          <cell r="H230">
            <v>75</v>
          </cell>
          <cell r="I230">
            <v>13</v>
          </cell>
          <cell r="J230">
            <v>5</v>
          </cell>
          <cell r="K230">
            <v>244</v>
          </cell>
          <cell r="L230">
            <v>5480</v>
          </cell>
          <cell r="M230">
            <v>15</v>
          </cell>
          <cell r="N230">
            <v>76900</v>
          </cell>
          <cell r="O230">
            <v>32400</v>
          </cell>
          <cell r="P230">
            <v>356</v>
          </cell>
          <cell r="Q230" t="str">
            <v>Si</v>
          </cell>
          <cell r="R230" t="str">
            <v>12209</v>
          </cell>
          <cell r="S230">
            <v>-17.560975609756099</v>
          </cell>
          <cell r="T230">
            <v>-29.26829268292683</v>
          </cell>
          <cell r="U230">
            <v>-14.634146341463415</v>
          </cell>
          <cell r="V230">
            <v>0</v>
          </cell>
          <cell r="W230">
            <v>5.8536585365853657</v>
          </cell>
          <cell r="X230">
            <v>-1551.219512195122</v>
          </cell>
          <cell r="Y230">
            <v>14.634146341463415</v>
          </cell>
          <cell r="Z230">
            <v>-4.8952612115288918E-5</v>
          </cell>
          <cell r="AA230">
            <v>-0.11382113821138211</v>
          </cell>
          <cell r="AB230">
            <v>-4.878048780487805E-2</v>
          </cell>
          <cell r="AC230">
            <v>-8.1300813008130079E-2</v>
          </cell>
          <cell r="AD230">
            <v>-4.065040650406504E-2</v>
          </cell>
          <cell r="AE230">
            <v>0</v>
          </cell>
          <cell r="AF230">
            <v>1.6260162601626018E-2</v>
          </cell>
          <cell r="AG230">
            <v>-4.308943089430894</v>
          </cell>
          <cell r="AH230">
            <v>4.065040650406504E-2</v>
          </cell>
          <cell r="AI230">
            <v>-0.59556097560975607</v>
          </cell>
          <cell r="AJ230">
            <v>-0.99260162601626023</v>
          </cell>
          <cell r="AK230">
            <v>-0.49630081300813012</v>
          </cell>
          <cell r="AL230">
            <v>0</v>
          </cell>
          <cell r="AM230">
            <v>0.19852032520325202</v>
          </cell>
          <cell r="AN230">
            <v>-52.607886178861783</v>
          </cell>
          <cell r="AO230">
            <v>0.49630081300813012</v>
          </cell>
        </row>
        <row r="231">
          <cell r="B231">
            <v>220</v>
          </cell>
          <cell r="C231" t="str">
            <v>Neyra</v>
          </cell>
          <cell r="D231" t="str">
            <v>TR.3 (2 Dev.)</v>
          </cell>
          <cell r="E231" t="str">
            <v>L-30108</v>
          </cell>
          <cell r="F231">
            <v>38194</v>
          </cell>
          <cell r="G231">
            <v>10</v>
          </cell>
          <cell r="H231">
            <v>85</v>
          </cell>
          <cell r="I231">
            <v>18</v>
          </cell>
          <cell r="J231">
            <v>5</v>
          </cell>
          <cell r="K231">
            <v>242</v>
          </cell>
          <cell r="L231">
            <v>6010</v>
          </cell>
          <cell r="M231">
            <v>10</v>
          </cell>
          <cell r="N231">
            <v>71800</v>
          </cell>
          <cell r="O231">
            <v>30800</v>
          </cell>
          <cell r="P231">
            <v>370</v>
          </cell>
          <cell r="Q231" t="str">
            <v>Si</v>
          </cell>
          <cell r="R231" t="str">
            <v>12209</v>
          </cell>
          <cell r="S231">
            <v>-10.434782608695652</v>
          </cell>
          <cell r="T231">
            <v>177.39130434782609</v>
          </cell>
          <cell r="U231">
            <v>23.478260869565219</v>
          </cell>
          <cell r="V231">
            <v>0</v>
          </cell>
          <cell r="W231">
            <v>-10.434782608695652</v>
          </cell>
          <cell r="X231">
            <v>704.3478260869565</v>
          </cell>
          <cell r="Y231">
            <v>-13.043478260869565</v>
          </cell>
          <cell r="Z231">
            <v>1.9945909035794742E-4</v>
          </cell>
          <cell r="AA231">
            <v>0.46376811594202899</v>
          </cell>
          <cell r="AB231">
            <v>-2.8985507246376812E-2</v>
          </cell>
          <cell r="AC231">
            <v>0.49275362318840582</v>
          </cell>
          <cell r="AD231">
            <v>6.5217391304347824E-2</v>
          </cell>
          <cell r="AE231">
            <v>0</v>
          </cell>
          <cell r="AF231">
            <v>-2.8985507246376812E-2</v>
          </cell>
          <cell r="AG231">
            <v>1.9565217391304348</v>
          </cell>
          <cell r="AH231">
            <v>-3.6231884057971016E-2</v>
          </cell>
          <cell r="AI231">
            <v>-0.35388405797101447</v>
          </cell>
          <cell r="AJ231">
            <v>6.016028985507246</v>
          </cell>
          <cell r="AK231">
            <v>0.79623913043478256</v>
          </cell>
          <cell r="AL231">
            <v>0</v>
          </cell>
          <cell r="AM231">
            <v>-0.35388405797101447</v>
          </cell>
          <cell r="AN231">
            <v>23.887173913043476</v>
          </cell>
          <cell r="AO231">
            <v>-0.44235507246376815</v>
          </cell>
        </row>
        <row r="232">
          <cell r="B232">
            <v>221</v>
          </cell>
          <cell r="C232" t="str">
            <v>Neyra</v>
          </cell>
          <cell r="D232" t="str">
            <v>TR.3 (2 Dev.)</v>
          </cell>
          <cell r="E232" t="str">
            <v>L-30108</v>
          </cell>
          <cell r="F232">
            <v>38056</v>
          </cell>
          <cell r="G232">
            <v>14</v>
          </cell>
          <cell r="H232">
            <v>17</v>
          </cell>
          <cell r="I232">
            <v>9</v>
          </cell>
          <cell r="J232">
            <v>5</v>
          </cell>
          <cell r="K232">
            <v>246</v>
          </cell>
          <cell r="L232">
            <v>5740</v>
          </cell>
          <cell r="M232">
            <v>15</v>
          </cell>
          <cell r="N232">
            <v>69200</v>
          </cell>
          <cell r="O232">
            <v>30200</v>
          </cell>
          <cell r="P232">
            <v>306</v>
          </cell>
          <cell r="Q232" t="str">
            <v>Si</v>
          </cell>
          <cell r="R232" t="str">
            <v>12209</v>
          </cell>
          <cell r="S232">
            <v>6.9913043478260866</v>
          </cell>
          <cell r="T232">
            <v>-553.72173913043468</v>
          </cell>
          <cell r="U232">
            <v>-117.10434782608695</v>
          </cell>
          <cell r="V232">
            <v>-5.608695652173914</v>
          </cell>
          <cell r="W232">
            <v>-300.49565217391307</v>
          </cell>
          <cell r="X232">
            <v>-2220</v>
          </cell>
          <cell r="Y232">
            <v>-16.408695652173911</v>
          </cell>
          <cell r="Z232">
            <v>-1.1783669072553109E-3</v>
          </cell>
          <cell r="AA232">
            <v>-2.7398550724637678</v>
          </cell>
          <cell r="AB232">
            <v>1.9420289855072461E-2</v>
          </cell>
          <cell r="AC232">
            <v>-1.5381159420289854</v>
          </cell>
          <cell r="AD232">
            <v>-0.32528985507246377</v>
          </cell>
          <cell r="AE232">
            <v>-1.5579710144927539E-2</v>
          </cell>
          <cell r="AF232">
            <v>-0.83471014492753626</v>
          </cell>
          <cell r="AG232">
            <v>-6.166666666666667</v>
          </cell>
          <cell r="AH232">
            <v>-4.5579710144927531E-2</v>
          </cell>
          <cell r="AI232">
            <v>0.23710231884057967</v>
          </cell>
          <cell r="AJ232">
            <v>-18.778857536231886</v>
          </cell>
          <cell r="AK232">
            <v>-3.9714638405797102</v>
          </cell>
          <cell r="AL232">
            <v>-0.1902126811594203</v>
          </cell>
          <cell r="AM232">
            <v>-10.190976159420289</v>
          </cell>
          <cell r="AN232">
            <v>-75.288833333333329</v>
          </cell>
          <cell r="AO232">
            <v>-0.55648268115942023</v>
          </cell>
        </row>
        <row r="233">
          <cell r="B233">
            <v>222</v>
          </cell>
          <cell r="C233" t="str">
            <v>Neyra</v>
          </cell>
          <cell r="D233" t="str">
            <v>TR.3 (2 Dev.)</v>
          </cell>
          <cell r="E233" t="str">
            <v>L-30108</v>
          </cell>
          <cell r="F233">
            <v>37918</v>
          </cell>
          <cell r="G233">
            <v>11.32</v>
          </cell>
          <cell r="H233">
            <v>229.26</v>
          </cell>
          <cell r="I233">
            <v>53.89</v>
          </cell>
          <cell r="J233">
            <v>7.15</v>
          </cell>
          <cell r="K233">
            <v>361.19</v>
          </cell>
          <cell r="L233">
            <v>6591</v>
          </cell>
          <cell r="M233">
            <v>21.29</v>
          </cell>
          <cell r="N233">
            <v>81675</v>
          </cell>
          <cell r="O233">
            <v>10733</v>
          </cell>
          <cell r="P233">
            <v>684.09999999999991</v>
          </cell>
          <cell r="Q233" t="str">
            <v>Si</v>
          </cell>
          <cell r="R233" t="str">
            <v>12209</v>
          </cell>
          <cell r="S233">
            <v>9.1058823529411761</v>
          </cell>
          <cell r="T233">
            <v>-29.769659442724464</v>
          </cell>
          <cell r="U233">
            <v>6.1300309597523217</v>
          </cell>
          <cell r="V233">
            <v>-5.5727554179566367E-2</v>
          </cell>
          <cell r="W233">
            <v>239.69535603715173</v>
          </cell>
          <cell r="X233">
            <v>965.20123839009284</v>
          </cell>
          <cell r="Y233">
            <v>14.009907120743033</v>
          </cell>
          <cell r="Z233">
            <v>2.8566609654916673E-4</v>
          </cell>
          <cell r="AA233">
            <v>0.66421052631578925</v>
          </cell>
          <cell r="AB233">
            <v>2.5294117647058825E-2</v>
          </cell>
          <cell r="AC233">
            <v>-8.2693498452012404E-2</v>
          </cell>
          <cell r="AD233">
            <v>1.7027863777089782E-2</v>
          </cell>
          <cell r="AE233">
            <v>-1.5479876160990656E-4</v>
          </cell>
          <cell r="AF233">
            <v>0.66582043343653252</v>
          </cell>
          <cell r="AG233">
            <v>2.6811145510835912</v>
          </cell>
          <cell r="AH233">
            <v>3.8916408668730647E-2</v>
          </cell>
          <cell r="AI233">
            <v>0.30881588235294116</v>
          </cell>
          <cell r="AJ233">
            <v>-1.0096049226006194</v>
          </cell>
          <cell r="AK233">
            <v>0.20789318885448918</v>
          </cell>
          <cell r="AL233">
            <v>-1.8899380804953494E-3</v>
          </cell>
          <cell r="AM233">
            <v>8.1290016718266251</v>
          </cell>
          <cell r="AN233">
            <v>32.733727554179566</v>
          </cell>
          <cell r="AO233">
            <v>0.47513043343653238</v>
          </cell>
        </row>
        <row r="234">
          <cell r="B234">
            <v>223</v>
          </cell>
          <cell r="C234" t="str">
            <v>Neyra</v>
          </cell>
          <cell r="D234" t="str">
            <v>TR.3 (2 Dev.)</v>
          </cell>
          <cell r="E234" t="str">
            <v>L-30108</v>
          </cell>
          <cell r="F234">
            <v>37595</v>
          </cell>
          <cell r="G234">
            <v>3.15</v>
          </cell>
          <cell r="H234">
            <v>255.97</v>
          </cell>
          <cell r="I234">
            <v>48.39</v>
          </cell>
          <cell r="J234">
            <v>7.2</v>
          </cell>
          <cell r="K234">
            <v>146.13</v>
          </cell>
          <cell r="L234">
            <v>5725</v>
          </cell>
          <cell r="M234">
            <v>8.7200000000000006</v>
          </cell>
          <cell r="N234">
            <v>74324</v>
          </cell>
          <cell r="O234">
            <v>29447</v>
          </cell>
          <cell r="P234">
            <v>469.56</v>
          </cell>
          <cell r="Q234" t="str">
            <v>Si</v>
          </cell>
          <cell r="R234" t="str">
            <v>12209</v>
          </cell>
          <cell r="S234">
            <v>-2.6504709965294992</v>
          </cell>
          <cell r="T234">
            <v>18.199900842835895</v>
          </cell>
          <cell r="U234">
            <v>4.710163609320773</v>
          </cell>
          <cell r="V234">
            <v>-1.0352007932573128</v>
          </cell>
          <cell r="W234">
            <v>-44.954486861675754</v>
          </cell>
          <cell r="X234">
            <v>19.633118492811107</v>
          </cell>
          <cell r="Y234">
            <v>-2.0132870599900841</v>
          </cell>
          <cell r="Z234">
            <v>-3.3144375145040818E-5</v>
          </cell>
          <cell r="AA234">
            <v>-7.7064947942488846E-2</v>
          </cell>
          <cell r="AB234">
            <v>-7.3624194348041643E-3</v>
          </cell>
          <cell r="AC234">
            <v>5.0555280118988598E-2</v>
          </cell>
          <cell r="AD234">
            <v>1.3083787803668815E-2</v>
          </cell>
          <cell r="AE234">
            <v>-2.8755577590480912E-3</v>
          </cell>
          <cell r="AF234">
            <v>-0.12487357461576599</v>
          </cell>
          <cell r="AG234">
            <v>5.4536440257808627E-2</v>
          </cell>
          <cell r="AH234">
            <v>-5.592464055528012E-3</v>
          </cell>
          <cell r="AI234">
            <v>-8.9887778879524038E-2</v>
          </cell>
          <cell r="AJ234">
            <v>0.61722941497273176</v>
          </cell>
          <cell r="AK234">
            <v>0.15973996529499257</v>
          </cell>
          <cell r="AL234">
            <v>-3.5107684680218139E-2</v>
          </cell>
          <cell r="AM234">
            <v>-1.5245814724838869</v>
          </cell>
          <cell r="AN234">
            <v>0.66583539910758549</v>
          </cell>
          <cell r="AO234">
            <v>-6.8278393653941491E-2</v>
          </cell>
        </row>
        <row r="235">
          <cell r="B235">
            <v>224</v>
          </cell>
          <cell r="C235" t="str">
            <v>Neyra</v>
          </cell>
          <cell r="D235" t="str">
            <v>TR.3 (2 Dev.)</v>
          </cell>
          <cell r="E235" t="str">
            <v>L-30108</v>
          </cell>
          <cell r="F235">
            <v>35578</v>
          </cell>
          <cell r="G235">
            <v>18</v>
          </cell>
          <cell r="H235">
            <v>154</v>
          </cell>
          <cell r="I235">
            <v>22</v>
          </cell>
          <cell r="J235">
            <v>13</v>
          </cell>
          <cell r="K235">
            <v>398</v>
          </cell>
          <cell r="L235">
            <v>5615</v>
          </cell>
          <cell r="M235">
            <v>20</v>
          </cell>
          <cell r="N235">
            <v>62198</v>
          </cell>
          <cell r="O235">
            <v>21406</v>
          </cell>
          <cell r="P235">
            <v>625</v>
          </cell>
          <cell r="Q235" t="str">
            <v>Si</v>
          </cell>
          <cell r="R235" t="str">
            <v>12209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  <cell r="Z235" t="str">
            <v xml:space="preserve"> </v>
          </cell>
          <cell r="AA235" t="str">
            <v xml:space="preserve"> </v>
          </cell>
          <cell r="AB235" t="str">
            <v xml:space="preserve"> </v>
          </cell>
          <cell r="AC235" t="str">
            <v xml:space="preserve"> </v>
          </cell>
          <cell r="AD235" t="str">
            <v xml:space="preserve"> </v>
          </cell>
          <cell r="AE235" t="str">
            <v xml:space="preserve"> </v>
          </cell>
          <cell r="AF235" t="str">
            <v xml:space="preserve"> </v>
          </cell>
          <cell r="AG235" t="str">
            <v xml:space="preserve"> </v>
          </cell>
          <cell r="AH235" t="str">
            <v xml:space="preserve"> </v>
          </cell>
          <cell r="AI235" t="str">
            <v xml:space="preserve"> </v>
          </cell>
          <cell r="AJ235" t="str">
            <v xml:space="preserve"> </v>
          </cell>
          <cell r="AK235" t="str">
            <v xml:space="preserve"> </v>
          </cell>
          <cell r="AL235" t="str">
            <v xml:space="preserve"> </v>
          </cell>
          <cell r="AM235" t="str">
            <v xml:space="preserve"> </v>
          </cell>
          <cell r="AN235" t="str">
            <v xml:space="preserve"> </v>
          </cell>
          <cell r="AO235" t="str">
            <v xml:space="preserve"> </v>
          </cell>
        </row>
        <row r="236">
          <cell r="B236">
            <v>225</v>
          </cell>
          <cell r="C236" t="str">
            <v>Ñaña</v>
          </cell>
          <cell r="D236" t="str">
            <v>TR.1 (3 Dev.)</v>
          </cell>
          <cell r="E236" t="str">
            <v>162031T1</v>
          </cell>
          <cell r="F236">
            <v>39038</v>
          </cell>
          <cell r="G236">
            <v>32</v>
          </cell>
          <cell r="H236">
            <v>17</v>
          </cell>
          <cell r="I236">
            <v>10</v>
          </cell>
          <cell r="J236">
            <v>5</v>
          </cell>
          <cell r="K236">
            <v>242</v>
          </cell>
          <cell r="L236">
            <v>1820</v>
          </cell>
          <cell r="M236">
            <v>20</v>
          </cell>
          <cell r="N236">
            <v>72500</v>
          </cell>
          <cell r="O236">
            <v>27400</v>
          </cell>
          <cell r="P236">
            <v>326</v>
          </cell>
          <cell r="Q236" t="str">
            <v>No</v>
          </cell>
          <cell r="R236" t="str">
            <v>10349</v>
          </cell>
          <cell r="S236">
            <v>-8.1818181818181817</v>
          </cell>
          <cell r="T236">
            <v>8.1818181818181817</v>
          </cell>
          <cell r="U236">
            <v>8.1818181818181817</v>
          </cell>
          <cell r="V236">
            <v>0</v>
          </cell>
          <cell r="W236">
            <v>98.181818181818187</v>
          </cell>
          <cell r="X236">
            <v>490.90909090909093</v>
          </cell>
          <cell r="Y236">
            <v>0</v>
          </cell>
          <cell r="Z236">
            <v>1.0771146071013972E-4</v>
          </cell>
          <cell r="AA236">
            <v>0.29545454545454547</v>
          </cell>
          <cell r="AB236">
            <v>-2.2727272727272728E-2</v>
          </cell>
          <cell r="AC236">
            <v>2.2727272727272728E-2</v>
          </cell>
          <cell r="AD236">
            <v>2.2727272727272728E-2</v>
          </cell>
          <cell r="AE236">
            <v>0</v>
          </cell>
          <cell r="AF236">
            <v>0.27272727272727271</v>
          </cell>
          <cell r="AG236">
            <v>1.3636363636363635</v>
          </cell>
          <cell r="AH236">
            <v>0</v>
          </cell>
          <cell r="AI236">
            <v>-0.23520454545454547</v>
          </cell>
          <cell r="AJ236">
            <v>0.23520454545454547</v>
          </cell>
          <cell r="AK236">
            <v>0.23520454545454547</v>
          </cell>
          <cell r="AL236">
            <v>0</v>
          </cell>
          <cell r="AM236">
            <v>2.8224545454545455</v>
          </cell>
          <cell r="AN236">
            <v>14.112272727272728</v>
          </cell>
          <cell r="AO236">
            <v>0</v>
          </cell>
        </row>
        <row r="237">
          <cell r="B237">
            <v>226</v>
          </cell>
          <cell r="C237" t="str">
            <v>Ñaña</v>
          </cell>
          <cell r="D237" t="str">
            <v>TR.1 (3 Dev.)</v>
          </cell>
          <cell r="E237" t="str">
            <v>162031T1</v>
          </cell>
          <cell r="F237">
            <v>38994</v>
          </cell>
          <cell r="G237">
            <v>33</v>
          </cell>
          <cell r="H237">
            <v>16</v>
          </cell>
          <cell r="I237">
            <v>9</v>
          </cell>
          <cell r="J237">
            <v>5</v>
          </cell>
          <cell r="K237">
            <v>230</v>
          </cell>
          <cell r="L237">
            <v>1760</v>
          </cell>
          <cell r="M237">
            <v>20</v>
          </cell>
          <cell r="N237">
            <v>62600</v>
          </cell>
          <cell r="O237">
            <v>24200</v>
          </cell>
          <cell r="P237">
            <v>313</v>
          </cell>
          <cell r="Q237" t="str">
            <v>No</v>
          </cell>
          <cell r="R237" t="str">
            <v>10349</v>
          </cell>
          <cell r="S237">
            <v>9.8113207547169807</v>
          </cell>
          <cell r="T237">
            <v>3.7735849056603774</v>
          </cell>
          <cell r="U237">
            <v>0.75471698113207553</v>
          </cell>
          <cell r="V237">
            <v>0</v>
          </cell>
          <cell r="W237">
            <v>-6.7924528301886795</v>
          </cell>
          <cell r="X237">
            <v>45.283018867924525</v>
          </cell>
          <cell r="Y237">
            <v>0</v>
          </cell>
          <cell r="Z237">
            <v>7.6428064364556478E-6</v>
          </cell>
          <cell r="AA237">
            <v>2.0964360587002098E-2</v>
          </cell>
          <cell r="AB237">
            <v>2.7253668763102725E-2</v>
          </cell>
          <cell r="AC237">
            <v>1.0482180293501049E-2</v>
          </cell>
          <cell r="AD237">
            <v>2.0964360587002098E-3</v>
          </cell>
          <cell r="AE237">
            <v>0</v>
          </cell>
          <cell r="AF237">
            <v>-1.8867924528301886E-2</v>
          </cell>
          <cell r="AG237">
            <v>0.12578616352201258</v>
          </cell>
          <cell r="AH237">
            <v>0</v>
          </cell>
          <cell r="AI237">
            <v>0.2820482180293501</v>
          </cell>
          <cell r="AJ237">
            <v>0.10848008385744236</v>
          </cell>
          <cell r="AK237">
            <v>2.1696016771488469E-2</v>
          </cell>
          <cell r="AL237">
            <v>0</v>
          </cell>
          <cell r="AM237">
            <v>-0.19526415094339625</v>
          </cell>
          <cell r="AN237">
            <v>1.3017610062893084</v>
          </cell>
          <cell r="AO237">
            <v>0</v>
          </cell>
        </row>
        <row r="238">
          <cell r="B238">
            <v>227</v>
          </cell>
          <cell r="C238" t="str">
            <v>Ñaña</v>
          </cell>
          <cell r="D238" t="str">
            <v>TR.1 (3 Dev.)</v>
          </cell>
          <cell r="E238" t="str">
            <v>162031T1</v>
          </cell>
          <cell r="F238">
            <v>38517</v>
          </cell>
          <cell r="G238">
            <v>20</v>
          </cell>
          <cell r="H238">
            <v>11</v>
          </cell>
          <cell r="I238">
            <v>8</v>
          </cell>
          <cell r="J238">
            <v>5</v>
          </cell>
          <cell r="K238">
            <v>239</v>
          </cell>
          <cell r="L238">
            <v>1700</v>
          </cell>
          <cell r="M238">
            <v>20</v>
          </cell>
          <cell r="N238">
            <v>60600</v>
          </cell>
          <cell r="O238">
            <v>26500</v>
          </cell>
          <cell r="P238">
            <v>303</v>
          </cell>
          <cell r="Q238" t="str">
            <v>No</v>
          </cell>
          <cell r="R238" t="str">
            <v>10349</v>
          </cell>
          <cell r="S238">
            <v>11.111111111111111</v>
          </cell>
          <cell r="T238">
            <v>4.4444444444444446</v>
          </cell>
          <cell r="U238">
            <v>2.2222222222222223</v>
          </cell>
          <cell r="V238">
            <v>0</v>
          </cell>
          <cell r="W238">
            <v>-75.555555555555557</v>
          </cell>
          <cell r="X238">
            <v>-155.55555555555554</v>
          </cell>
          <cell r="Y238">
            <v>11.111111111111111</v>
          </cell>
          <cell r="Z238">
            <v>-4.7258019798750754E-5</v>
          </cell>
          <cell r="AA238">
            <v>-0.12962962962962962</v>
          </cell>
          <cell r="AB238">
            <v>3.0864197530864196E-2</v>
          </cell>
          <cell r="AC238">
            <v>1.2345679012345678E-2</v>
          </cell>
          <cell r="AD238">
            <v>6.1728395061728392E-3</v>
          </cell>
          <cell r="AE238">
            <v>0</v>
          </cell>
          <cell r="AF238">
            <v>-0.20987654320987653</v>
          </cell>
          <cell r="AG238">
            <v>-0.43209876543209874</v>
          </cell>
          <cell r="AH238">
            <v>3.0864197530864196E-2</v>
          </cell>
          <cell r="AI238">
            <v>0.31941358024691363</v>
          </cell>
          <cell r="AJ238">
            <v>0.12776543209876542</v>
          </cell>
          <cell r="AK238">
            <v>6.3882716049382712E-2</v>
          </cell>
          <cell r="AL238">
            <v>0</v>
          </cell>
          <cell r="AM238">
            <v>-2.1720123456790121</v>
          </cell>
          <cell r="AN238">
            <v>-4.4717901234567909</v>
          </cell>
          <cell r="AO238">
            <v>0.31941358024691363</v>
          </cell>
        </row>
        <row r="239">
          <cell r="B239">
            <v>228</v>
          </cell>
          <cell r="C239" t="str">
            <v>Ñaña</v>
          </cell>
          <cell r="D239" t="str">
            <v>TR.1 (3 Dev.)</v>
          </cell>
          <cell r="E239" t="str">
            <v>162031T1</v>
          </cell>
          <cell r="F239">
            <v>38355</v>
          </cell>
          <cell r="G239">
            <v>15</v>
          </cell>
          <cell r="H239">
            <v>9</v>
          </cell>
          <cell r="I239">
            <v>7</v>
          </cell>
          <cell r="J239">
            <v>5</v>
          </cell>
          <cell r="K239">
            <v>273</v>
          </cell>
          <cell r="L239">
            <v>1770</v>
          </cell>
          <cell r="M239">
            <v>15</v>
          </cell>
          <cell r="N239">
            <v>61000</v>
          </cell>
          <cell r="O239">
            <v>26200</v>
          </cell>
          <cell r="P239">
            <v>324</v>
          </cell>
          <cell r="Q239" t="str">
            <v>No</v>
          </cell>
          <cell r="R239" t="str">
            <v>10349</v>
          </cell>
          <cell r="S239">
            <v>0</v>
          </cell>
          <cell r="T239">
            <v>-9.473684210526315</v>
          </cell>
          <cell r="U239">
            <v>0</v>
          </cell>
          <cell r="V239">
            <v>0</v>
          </cell>
          <cell r="W239">
            <v>66.315789473684205</v>
          </cell>
          <cell r="X239">
            <v>-284.21052631578948</v>
          </cell>
          <cell r="Y239">
            <v>0</v>
          </cell>
          <cell r="Z239">
            <v>5.7562400055621214E-5</v>
          </cell>
          <cell r="AA239">
            <v>0.15789473684210525</v>
          </cell>
          <cell r="AB239">
            <v>0</v>
          </cell>
          <cell r="AC239">
            <v>-2.6315789473684209E-2</v>
          </cell>
          <cell r="AD239">
            <v>0</v>
          </cell>
          <cell r="AE239">
            <v>0</v>
          </cell>
          <cell r="AF239">
            <v>0.18421052631578946</v>
          </cell>
          <cell r="AG239">
            <v>-0.78947368421052633</v>
          </cell>
          <cell r="AH239">
            <v>0</v>
          </cell>
          <cell r="AI239">
            <v>0</v>
          </cell>
          <cell r="AJ239">
            <v>-0.27234210526315789</v>
          </cell>
          <cell r="AK239">
            <v>0</v>
          </cell>
          <cell r="AL239">
            <v>0</v>
          </cell>
          <cell r="AM239">
            <v>1.9063947368421053</v>
          </cell>
          <cell r="AN239">
            <v>-8.1702631578947376</v>
          </cell>
          <cell r="AO239">
            <v>0</v>
          </cell>
        </row>
        <row r="240">
          <cell r="B240">
            <v>229</v>
          </cell>
          <cell r="C240" t="str">
            <v>Ñaña</v>
          </cell>
          <cell r="D240" t="str">
            <v>TR.1 (3 Dev.)</v>
          </cell>
          <cell r="E240" t="str">
            <v>162031T1</v>
          </cell>
          <cell r="F240">
            <v>38317</v>
          </cell>
          <cell r="G240">
            <v>15</v>
          </cell>
          <cell r="H240">
            <v>10</v>
          </cell>
          <cell r="I240">
            <v>7</v>
          </cell>
          <cell r="J240">
            <v>5</v>
          </cell>
          <cell r="K240">
            <v>266</v>
          </cell>
          <cell r="L240">
            <v>1800</v>
          </cell>
          <cell r="M240">
            <v>15</v>
          </cell>
          <cell r="N240">
            <v>57900</v>
          </cell>
          <cell r="O240">
            <v>25500</v>
          </cell>
          <cell r="P240">
            <v>318</v>
          </cell>
          <cell r="Q240" t="str">
            <v>No</v>
          </cell>
          <cell r="R240" t="str">
            <v>10349</v>
          </cell>
          <cell r="S240">
            <v>-11.25</v>
          </cell>
          <cell r="T240">
            <v>-270</v>
          </cell>
          <cell r="U240">
            <v>-191.25</v>
          </cell>
          <cell r="V240">
            <v>0</v>
          </cell>
          <cell r="W240">
            <v>-90</v>
          </cell>
          <cell r="X240">
            <v>675</v>
          </cell>
          <cell r="Y240">
            <v>-56.25</v>
          </cell>
          <cell r="Z240">
            <v>-6.2659070893879352E-4</v>
          </cell>
          <cell r="AA240">
            <v>-1.71875</v>
          </cell>
          <cell r="AB240">
            <v>-3.125E-2</v>
          </cell>
          <cell r="AC240">
            <v>-0.75</v>
          </cell>
          <cell r="AD240">
            <v>-0.53125</v>
          </cell>
          <cell r="AE240">
            <v>0</v>
          </cell>
          <cell r="AF240">
            <v>-0.25</v>
          </cell>
          <cell r="AG240">
            <v>1.875</v>
          </cell>
          <cell r="AH240">
            <v>-0.15625</v>
          </cell>
          <cell r="AI240">
            <v>-0.32340625000000001</v>
          </cell>
          <cell r="AJ240">
            <v>-7.7617500000000001</v>
          </cell>
          <cell r="AK240">
            <v>-5.4979062499999998</v>
          </cell>
          <cell r="AL240">
            <v>0</v>
          </cell>
          <cell r="AM240">
            <v>-2.58725</v>
          </cell>
          <cell r="AN240">
            <v>19.404375000000002</v>
          </cell>
          <cell r="AO240">
            <v>-1.6170312500000001</v>
          </cell>
        </row>
        <row r="241">
          <cell r="B241">
            <v>230</v>
          </cell>
          <cell r="C241" t="str">
            <v>Ñaña</v>
          </cell>
          <cell r="D241" t="str">
            <v>TR.1 (3 Dev.)</v>
          </cell>
          <cell r="E241" t="str">
            <v>162031T1</v>
          </cell>
          <cell r="F241">
            <v>38285</v>
          </cell>
          <cell r="G241">
            <v>16</v>
          </cell>
          <cell r="H241">
            <v>34</v>
          </cell>
          <cell r="I241">
            <v>24</v>
          </cell>
          <cell r="J241">
            <v>5</v>
          </cell>
          <cell r="K241">
            <v>274</v>
          </cell>
          <cell r="L241">
            <v>1740</v>
          </cell>
          <cell r="M241">
            <v>20</v>
          </cell>
          <cell r="N241">
            <v>60500</v>
          </cell>
          <cell r="O241">
            <v>26200</v>
          </cell>
          <cell r="P241">
            <v>373</v>
          </cell>
          <cell r="Q241" t="str">
            <v>No</v>
          </cell>
          <cell r="R241" t="str">
            <v>10349</v>
          </cell>
          <cell r="S241">
            <v>-20</v>
          </cell>
          <cell r="T241">
            <v>500</v>
          </cell>
          <cell r="U241">
            <v>340</v>
          </cell>
          <cell r="V241">
            <v>0</v>
          </cell>
          <cell r="W241">
            <v>-160</v>
          </cell>
          <cell r="X241">
            <v>200</v>
          </cell>
          <cell r="Y241">
            <v>0</v>
          </cell>
          <cell r="Z241">
            <v>6.6836342286804629E-4</v>
          </cell>
          <cell r="AA241">
            <v>1.8333333333333333</v>
          </cell>
          <cell r="AB241">
            <v>-5.5555555555555552E-2</v>
          </cell>
          <cell r="AC241">
            <v>1.3888888888888888</v>
          </cell>
          <cell r="AD241">
            <v>0.94444444444444442</v>
          </cell>
          <cell r="AE241">
            <v>0</v>
          </cell>
          <cell r="AF241">
            <v>-0.44444444444444442</v>
          </cell>
          <cell r="AG241">
            <v>0.55555555555555558</v>
          </cell>
          <cell r="AH241">
            <v>0</v>
          </cell>
          <cell r="AI241">
            <v>-0.57494444444444448</v>
          </cell>
          <cell r="AJ241">
            <v>14.373611111111112</v>
          </cell>
          <cell r="AK241">
            <v>9.7740555555555559</v>
          </cell>
          <cell r="AL241">
            <v>0</v>
          </cell>
          <cell r="AM241">
            <v>-4.5995555555555558</v>
          </cell>
          <cell r="AN241">
            <v>5.7494444444444452</v>
          </cell>
          <cell r="AO241">
            <v>0</v>
          </cell>
        </row>
        <row r="242">
          <cell r="B242">
            <v>231</v>
          </cell>
          <cell r="C242" t="str">
            <v>Ñaña</v>
          </cell>
          <cell r="D242" t="str">
            <v>TR.1 (3 Dev.)</v>
          </cell>
          <cell r="E242" t="str">
            <v>162031T1</v>
          </cell>
          <cell r="F242">
            <v>38267</v>
          </cell>
          <cell r="G242">
            <v>17</v>
          </cell>
          <cell r="H242">
            <v>9</v>
          </cell>
          <cell r="I242">
            <v>7</v>
          </cell>
          <cell r="J242">
            <v>5</v>
          </cell>
          <cell r="K242">
            <v>282</v>
          </cell>
          <cell r="L242">
            <v>1730</v>
          </cell>
          <cell r="M242">
            <v>20</v>
          </cell>
          <cell r="N242">
            <v>58700</v>
          </cell>
          <cell r="O242">
            <v>25400</v>
          </cell>
          <cell r="P242">
            <v>340</v>
          </cell>
          <cell r="Q242" t="str">
            <v>No</v>
          </cell>
          <cell r="R242" t="str">
            <v>10349</v>
          </cell>
          <cell r="S242">
            <v>0</v>
          </cell>
          <cell r="T242">
            <v>0</v>
          </cell>
          <cell r="U242">
            <v>-8.1818181818181817</v>
          </cell>
          <cell r="V242">
            <v>0</v>
          </cell>
          <cell r="W242">
            <v>270</v>
          </cell>
          <cell r="X242">
            <v>1063.6363636363637</v>
          </cell>
          <cell r="Y242">
            <v>40.909090909090907</v>
          </cell>
          <cell r="Z242">
            <v>3.0656338817501301E-4</v>
          </cell>
          <cell r="AA242">
            <v>0.84090909090909094</v>
          </cell>
          <cell r="AB242">
            <v>0</v>
          </cell>
          <cell r="AC242">
            <v>0</v>
          </cell>
          <cell r="AD242">
            <v>-2.2727272727272728E-2</v>
          </cell>
          <cell r="AE242">
            <v>0</v>
          </cell>
          <cell r="AF242">
            <v>0.75</v>
          </cell>
          <cell r="AG242">
            <v>2.9545454545454546</v>
          </cell>
          <cell r="AH242">
            <v>0.11363636363636363</v>
          </cell>
          <cell r="AI242">
            <v>0</v>
          </cell>
          <cell r="AJ242">
            <v>0</v>
          </cell>
          <cell r="AK242">
            <v>-0.23520454545454547</v>
          </cell>
          <cell r="AL242">
            <v>0</v>
          </cell>
          <cell r="AM242">
            <v>7.7617500000000001</v>
          </cell>
          <cell r="AN242">
            <v>30.57659090909091</v>
          </cell>
          <cell r="AO242">
            <v>1.1760227272727273</v>
          </cell>
        </row>
        <row r="243">
          <cell r="B243">
            <v>232</v>
          </cell>
          <cell r="C243" t="str">
            <v>Ñaña</v>
          </cell>
          <cell r="D243" t="str">
            <v>TR.1 (3 Dev.)</v>
          </cell>
          <cell r="E243" t="str">
            <v>162031T1</v>
          </cell>
          <cell r="F243">
            <v>38223</v>
          </cell>
          <cell r="G243">
            <v>17</v>
          </cell>
          <cell r="H243">
            <v>9</v>
          </cell>
          <cell r="I243">
            <v>8</v>
          </cell>
          <cell r="J243">
            <v>5</v>
          </cell>
          <cell r="K243">
            <v>249</v>
          </cell>
          <cell r="L243">
            <v>1600</v>
          </cell>
          <cell r="M243">
            <v>15</v>
          </cell>
          <cell r="N243">
            <v>58900</v>
          </cell>
          <cell r="O243">
            <v>25300</v>
          </cell>
          <cell r="P243">
            <v>303</v>
          </cell>
          <cell r="Q243" t="str">
            <v>No</v>
          </cell>
          <cell r="R243" t="str">
            <v>10349</v>
          </cell>
          <cell r="S243">
            <v>124.13793103448276</v>
          </cell>
          <cell r="T243">
            <v>-12.413793103448276</v>
          </cell>
          <cell r="U243">
            <v>49.655172413793103</v>
          </cell>
          <cell r="V243">
            <v>0</v>
          </cell>
          <cell r="W243">
            <v>49.655172413793103</v>
          </cell>
          <cell r="X243">
            <v>-248.27586206896552</v>
          </cell>
          <cell r="Y243">
            <v>0</v>
          </cell>
          <cell r="Z243">
            <v>2.1370868066627186E-4</v>
          </cell>
          <cell r="AA243">
            <v>0.58620689655172409</v>
          </cell>
          <cell r="AB243">
            <v>0.34482758620689657</v>
          </cell>
          <cell r="AC243">
            <v>-3.4482758620689655E-2</v>
          </cell>
          <cell r="AD243">
            <v>0.13793103448275862</v>
          </cell>
          <cell r="AE243">
            <v>0</v>
          </cell>
          <cell r="AF243">
            <v>0.13793103448275862</v>
          </cell>
          <cell r="AG243">
            <v>-0.68965517241379315</v>
          </cell>
          <cell r="AH243">
            <v>0</v>
          </cell>
          <cell r="AI243">
            <v>3.5686206896551727</v>
          </cell>
          <cell r="AJ243">
            <v>-0.35686206896551725</v>
          </cell>
          <cell r="AK243">
            <v>1.427448275862069</v>
          </cell>
          <cell r="AL243">
            <v>0</v>
          </cell>
          <cell r="AM243">
            <v>1.427448275862069</v>
          </cell>
          <cell r="AN243">
            <v>-7.1372413793103453</v>
          </cell>
          <cell r="AO243">
            <v>0</v>
          </cell>
        </row>
        <row r="244">
          <cell r="B244">
            <v>233</v>
          </cell>
          <cell r="C244" t="str">
            <v>Ñaña</v>
          </cell>
          <cell r="D244" t="str">
            <v>TR.1 (3 Dev.)</v>
          </cell>
          <cell r="E244" t="str">
            <v>162031T1</v>
          </cell>
          <cell r="F244">
            <v>38194</v>
          </cell>
          <cell r="G244">
            <v>7</v>
          </cell>
          <cell r="H244">
            <v>10</v>
          </cell>
          <cell r="I244">
            <v>4</v>
          </cell>
          <cell r="J244">
            <v>5</v>
          </cell>
          <cell r="K244">
            <v>245</v>
          </cell>
          <cell r="L244">
            <v>1620</v>
          </cell>
          <cell r="M244">
            <v>15</v>
          </cell>
          <cell r="N244">
            <v>58500</v>
          </cell>
          <cell r="O244">
            <v>26100</v>
          </cell>
          <cell r="P244">
            <v>286</v>
          </cell>
          <cell r="Q244" t="str">
            <v>No</v>
          </cell>
          <cell r="R244" t="str">
            <v>10349</v>
          </cell>
          <cell r="S244">
            <v>-102.85714285714286</v>
          </cell>
          <cell r="T244">
            <v>20.571428571428573</v>
          </cell>
          <cell r="U244">
            <v>-41.142857142857146</v>
          </cell>
          <cell r="V244">
            <v>0</v>
          </cell>
          <cell r="W244">
            <v>10.285714285714286</v>
          </cell>
          <cell r="X244">
            <v>1028.5714285714287</v>
          </cell>
          <cell r="Y244">
            <v>0</v>
          </cell>
          <cell r="Z244">
            <v>-1.1457658677737938E-4</v>
          </cell>
          <cell r="AA244">
            <v>-0.31428571428571428</v>
          </cell>
          <cell r="AB244">
            <v>-0.2857142857142857</v>
          </cell>
          <cell r="AC244">
            <v>5.7142857142857141E-2</v>
          </cell>
          <cell r="AD244">
            <v>-0.11428571428571428</v>
          </cell>
          <cell r="AE244">
            <v>0</v>
          </cell>
          <cell r="AF244">
            <v>2.8571428571428571E-2</v>
          </cell>
          <cell r="AG244">
            <v>2.8571428571428572</v>
          </cell>
          <cell r="AH244">
            <v>0</v>
          </cell>
          <cell r="AI244">
            <v>-2.9568571428571433</v>
          </cell>
          <cell r="AJ244">
            <v>0.59137142857142855</v>
          </cell>
          <cell r="AK244">
            <v>-1.1827428571428571</v>
          </cell>
          <cell r="AL244">
            <v>0</v>
          </cell>
          <cell r="AM244">
            <v>0.29568571428571427</v>
          </cell>
          <cell r="AN244">
            <v>29.568571428571431</v>
          </cell>
          <cell r="AO244">
            <v>0</v>
          </cell>
        </row>
        <row r="245">
          <cell r="B245">
            <v>234</v>
          </cell>
          <cell r="C245" t="str">
            <v>Ñaña</v>
          </cell>
          <cell r="D245" t="str">
            <v>TR.1 (3 Dev.)</v>
          </cell>
          <cell r="E245" t="str">
            <v>162031T1</v>
          </cell>
          <cell r="F245">
            <v>38159</v>
          </cell>
          <cell r="G245">
            <v>17</v>
          </cell>
          <cell r="H245">
            <v>8</v>
          </cell>
          <cell r="I245">
            <v>8</v>
          </cell>
          <cell r="J245">
            <v>5</v>
          </cell>
          <cell r="K245">
            <v>244</v>
          </cell>
          <cell r="L245">
            <v>1520</v>
          </cell>
          <cell r="M245">
            <v>15</v>
          </cell>
          <cell r="N245">
            <v>59000</v>
          </cell>
          <cell r="O245">
            <v>26400</v>
          </cell>
          <cell r="P245">
            <v>297</v>
          </cell>
          <cell r="Q245" t="str">
            <v>No</v>
          </cell>
          <cell r="R245" t="str">
            <v>10349</v>
          </cell>
          <cell r="S245">
            <v>0</v>
          </cell>
          <cell r="T245">
            <v>22.5</v>
          </cell>
          <cell r="U245">
            <v>11.25</v>
          </cell>
          <cell r="V245">
            <v>0</v>
          </cell>
          <cell r="W245">
            <v>-33.75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6.25E-2</v>
          </cell>
          <cell r="AD245">
            <v>3.125E-2</v>
          </cell>
          <cell r="AE245">
            <v>0</v>
          </cell>
          <cell r="AF245">
            <v>-9.375E-2</v>
          </cell>
          <cell r="AG245">
            <v>0</v>
          </cell>
          <cell r="AH245">
            <v>0</v>
          </cell>
          <cell r="AI245">
            <v>0</v>
          </cell>
          <cell r="AJ245">
            <v>0.64681250000000001</v>
          </cell>
          <cell r="AK245">
            <v>0.32340625000000001</v>
          </cell>
          <cell r="AL245">
            <v>0</v>
          </cell>
          <cell r="AM245">
            <v>-0.97021875000000002</v>
          </cell>
          <cell r="AN245">
            <v>0</v>
          </cell>
          <cell r="AO245">
            <v>0</v>
          </cell>
        </row>
        <row r="246">
          <cell r="B246">
            <v>235</v>
          </cell>
          <cell r="C246" t="str">
            <v>Ñaña</v>
          </cell>
          <cell r="D246" t="str">
            <v>TR.1 (3 Dev.)</v>
          </cell>
          <cell r="E246" t="str">
            <v>162031T1</v>
          </cell>
          <cell r="F246">
            <v>38127</v>
          </cell>
          <cell r="G246">
            <v>17</v>
          </cell>
          <cell r="H246">
            <v>6</v>
          </cell>
          <cell r="I246">
            <v>7</v>
          </cell>
          <cell r="J246">
            <v>5</v>
          </cell>
          <cell r="K246">
            <v>247</v>
          </cell>
          <cell r="L246">
            <v>1520</v>
          </cell>
          <cell r="M246">
            <v>15</v>
          </cell>
          <cell r="N246">
            <v>58600</v>
          </cell>
          <cell r="O246">
            <v>26200</v>
          </cell>
          <cell r="P246">
            <v>297</v>
          </cell>
          <cell r="Q246" t="str">
            <v>No</v>
          </cell>
          <cell r="R246" t="str">
            <v>10349</v>
          </cell>
          <cell r="S246">
            <v>-15.652173913043478</v>
          </cell>
          <cell r="T246">
            <v>-31.304347826086957</v>
          </cell>
          <cell r="U246">
            <v>15.652173913043478</v>
          </cell>
          <cell r="V246">
            <v>0</v>
          </cell>
          <cell r="W246">
            <v>313.04347826086956</v>
          </cell>
          <cell r="X246">
            <v>782.60869565217388</v>
          </cell>
          <cell r="Y246">
            <v>0</v>
          </cell>
          <cell r="Z246">
            <v>2.8530928723220951E-4</v>
          </cell>
          <cell r="AA246">
            <v>0.78260869565217395</v>
          </cell>
          <cell r="AB246">
            <v>-4.3478260869565216E-2</v>
          </cell>
          <cell r="AC246">
            <v>-8.6956521739130432E-2</v>
          </cell>
          <cell r="AD246">
            <v>4.3478260869565216E-2</v>
          </cell>
          <cell r="AE246">
            <v>0</v>
          </cell>
          <cell r="AF246">
            <v>0.86956521739130432</v>
          </cell>
          <cell r="AG246">
            <v>2.1739130434782608</v>
          </cell>
          <cell r="AH246">
            <v>0</v>
          </cell>
          <cell r="AI246">
            <v>-0.44995652173913042</v>
          </cell>
          <cell r="AJ246">
            <v>-0.89991304347826084</v>
          </cell>
          <cell r="AK246">
            <v>0.44995652173913042</v>
          </cell>
          <cell r="AL246">
            <v>0</v>
          </cell>
          <cell r="AM246">
            <v>8.9991304347826091</v>
          </cell>
          <cell r="AN246">
            <v>22.497826086956525</v>
          </cell>
          <cell r="AO246">
            <v>0</v>
          </cell>
        </row>
        <row r="247">
          <cell r="B247">
            <v>236</v>
          </cell>
          <cell r="C247" t="str">
            <v>Ñaña</v>
          </cell>
          <cell r="D247" t="str">
            <v>TR.1 (3 Dev.)</v>
          </cell>
          <cell r="E247" t="str">
            <v>162031T1</v>
          </cell>
          <cell r="F247">
            <v>38104</v>
          </cell>
          <cell r="G247">
            <v>18</v>
          </cell>
          <cell r="H247">
            <v>8</v>
          </cell>
          <cell r="I247">
            <v>6</v>
          </cell>
          <cell r="J247">
            <v>5</v>
          </cell>
          <cell r="K247">
            <v>227</v>
          </cell>
          <cell r="L247">
            <v>1470</v>
          </cell>
          <cell r="M247">
            <v>15</v>
          </cell>
          <cell r="N247">
            <v>61400</v>
          </cell>
          <cell r="O247">
            <v>26800</v>
          </cell>
          <cell r="P247">
            <v>279</v>
          </cell>
          <cell r="Q247" t="str">
            <v>No</v>
          </cell>
          <cell r="R247" t="str">
            <v>10349</v>
          </cell>
          <cell r="S247">
            <v>30.638297872340427</v>
          </cell>
          <cell r="T247">
            <v>7.6595744680851068</v>
          </cell>
          <cell r="U247">
            <v>15.319148936170214</v>
          </cell>
          <cell r="V247">
            <v>0</v>
          </cell>
          <cell r="W247">
            <v>-160.85106382978722</v>
          </cell>
          <cell r="X247">
            <v>382.97872340425533</v>
          </cell>
          <cell r="Y247">
            <v>38.297872340425535</v>
          </cell>
          <cell r="Z247">
            <v>-6.9809719216391692E-5</v>
          </cell>
          <cell r="AA247">
            <v>-0.19148936170212766</v>
          </cell>
          <cell r="AB247">
            <v>8.5106382978723402E-2</v>
          </cell>
          <cell r="AC247">
            <v>2.1276595744680851E-2</v>
          </cell>
          <cell r="AD247">
            <v>4.2553191489361701E-2</v>
          </cell>
          <cell r="AE247">
            <v>0</v>
          </cell>
          <cell r="AF247">
            <v>-0.44680851063829785</v>
          </cell>
          <cell r="AG247">
            <v>1.0638297872340425</v>
          </cell>
          <cell r="AH247">
            <v>0.10638297872340426</v>
          </cell>
          <cell r="AI247">
            <v>0.88076595744680852</v>
          </cell>
          <cell r="AJ247">
            <v>0.22019148936170213</v>
          </cell>
          <cell r="AK247">
            <v>0.44038297872340426</v>
          </cell>
          <cell r="AL247">
            <v>0</v>
          </cell>
          <cell r="AM247">
            <v>-4.6240212765957445</v>
          </cell>
          <cell r="AN247">
            <v>11.009574468085107</v>
          </cell>
          <cell r="AO247">
            <v>1.1009574468085108</v>
          </cell>
        </row>
        <row r="248">
          <cell r="B248">
            <v>237</v>
          </cell>
          <cell r="C248" t="str">
            <v>Ñaña</v>
          </cell>
          <cell r="D248" t="str">
            <v>TR.1 (3 Dev.)</v>
          </cell>
          <cell r="E248" t="str">
            <v>162031T1</v>
          </cell>
          <cell r="F248">
            <v>38057</v>
          </cell>
          <cell r="G248">
            <v>14</v>
          </cell>
          <cell r="H248">
            <v>7</v>
          </cell>
          <cell r="I248">
            <v>4</v>
          </cell>
          <cell r="J248">
            <v>5</v>
          </cell>
          <cell r="K248">
            <v>248</v>
          </cell>
          <cell r="L248">
            <v>1420</v>
          </cell>
          <cell r="M248">
            <v>10</v>
          </cell>
          <cell r="N248">
            <v>63700</v>
          </cell>
          <cell r="O248">
            <v>27700</v>
          </cell>
          <cell r="P248">
            <v>288</v>
          </cell>
          <cell r="Q248" t="str">
            <v>No</v>
          </cell>
          <cell r="R248" t="str">
            <v>10349</v>
          </cell>
          <cell r="S248">
            <v>-20.03294117647059</v>
          </cell>
          <cell r="T248">
            <v>0.19058823529411734</v>
          </cell>
          <cell r="U248">
            <v>0.29647058823529437</v>
          </cell>
          <cell r="V248">
            <v>-4.2352941176469684E-2</v>
          </cell>
          <cell r="W248">
            <v>-68.336470588235258</v>
          </cell>
          <cell r="X248">
            <v>-504</v>
          </cell>
          <cell r="Y248">
            <v>-24.416470588235295</v>
          </cell>
          <cell r="Z248">
            <v>-1.137647473256145E-4</v>
          </cell>
          <cell r="AA248">
            <v>-0.31205882352941167</v>
          </cell>
          <cell r="AB248">
            <v>-5.5647058823529418E-2</v>
          </cell>
          <cell r="AC248">
            <v>5.2941176470588155E-4</v>
          </cell>
          <cell r="AD248">
            <v>8.2352941176470657E-4</v>
          </cell>
          <cell r="AE248">
            <v>-1.1764705882352691E-4</v>
          </cell>
          <cell r="AF248">
            <v>-0.18982352941176459</v>
          </cell>
          <cell r="AG248">
            <v>-1.4</v>
          </cell>
          <cell r="AH248">
            <v>-6.7823529411764713E-2</v>
          </cell>
          <cell r="AI248">
            <v>-0.57589141176470593</v>
          </cell>
          <cell r="AJ248">
            <v>5.4788823529411676E-3</v>
          </cell>
          <cell r="AK248">
            <v>8.5227058823529496E-3</v>
          </cell>
          <cell r="AL248">
            <v>-1.2175294117646798E-3</v>
          </cell>
          <cell r="AM248">
            <v>-1.9644837058823519</v>
          </cell>
          <cell r="AN248">
            <v>-14.4886</v>
          </cell>
          <cell r="AO248">
            <v>-0.70190570588235301</v>
          </cell>
        </row>
        <row r="249">
          <cell r="B249">
            <v>238</v>
          </cell>
          <cell r="C249" t="str">
            <v>Ñaña</v>
          </cell>
          <cell r="D249" t="str">
            <v>TR.1 (3 Dev.)</v>
          </cell>
          <cell r="E249" t="str">
            <v>162031T1</v>
          </cell>
          <cell r="F249">
            <v>37887</v>
          </cell>
          <cell r="G249">
            <v>23.46</v>
          </cell>
          <cell r="H249">
            <v>6.91</v>
          </cell>
          <cell r="I249">
            <v>3.86</v>
          </cell>
          <cell r="J249">
            <v>5.0199999999999996</v>
          </cell>
          <cell r="K249">
            <v>280.27</v>
          </cell>
          <cell r="L249">
            <v>1658</v>
          </cell>
          <cell r="M249">
            <v>21.53</v>
          </cell>
          <cell r="N249">
            <v>66234</v>
          </cell>
          <cell r="O249">
            <v>18491</v>
          </cell>
          <cell r="P249">
            <v>341.04999999999995</v>
          </cell>
          <cell r="Q249" t="str">
            <v>No</v>
          </cell>
          <cell r="R249" t="str">
            <v>10349</v>
          </cell>
          <cell r="S249">
            <v>13.906849315068493</v>
          </cell>
          <cell r="T249">
            <v>6.1397260273972609</v>
          </cell>
          <cell r="U249">
            <v>3.7849315068493152</v>
          </cell>
          <cell r="V249">
            <v>2.8356164383561637</v>
          </cell>
          <cell r="W249">
            <v>80.260273972602732</v>
          </cell>
          <cell r="X249">
            <v>515.34246575342468</v>
          </cell>
          <cell r="Y249">
            <v>7.3726027397260276</v>
          </cell>
          <cell r="Z249">
            <v>1.1574839277851164E-4</v>
          </cell>
          <cell r="AA249">
            <v>0.31749999999999989</v>
          </cell>
          <cell r="AB249">
            <v>3.8630136986301376E-2</v>
          </cell>
          <cell r="AC249">
            <v>1.7054794520547947E-2</v>
          </cell>
          <cell r="AD249">
            <v>1.0513698630136986E-2</v>
          </cell>
          <cell r="AE249">
            <v>7.8767123287671204E-3</v>
          </cell>
          <cell r="AF249">
            <v>0.22294520547945204</v>
          </cell>
          <cell r="AG249">
            <v>1.4315068493150684</v>
          </cell>
          <cell r="AH249">
            <v>2.0479452054794522E-2</v>
          </cell>
          <cell r="AI249">
            <v>0.39978328767123295</v>
          </cell>
          <cell r="AJ249">
            <v>0.1765000684931507</v>
          </cell>
          <cell r="AK249">
            <v>0.10880626712328767</v>
          </cell>
          <cell r="AL249">
            <v>8.1516095890410936E-2</v>
          </cell>
          <cell r="AM249">
            <v>2.3072599315068492</v>
          </cell>
          <cell r="AN249">
            <v>14.814664383561645</v>
          </cell>
          <cell r="AO249">
            <v>0.21194184931506851</v>
          </cell>
        </row>
        <row r="250">
          <cell r="B250">
            <v>239</v>
          </cell>
          <cell r="C250" t="str">
            <v>Ñaña</v>
          </cell>
          <cell r="D250" t="str">
            <v>TR.1 (3 Dev.)</v>
          </cell>
          <cell r="E250" t="str">
            <v>162031T1</v>
          </cell>
          <cell r="F250">
            <v>37595</v>
          </cell>
          <cell r="G250">
            <v>12.18</v>
          </cell>
          <cell r="H250">
            <v>1.93</v>
          </cell>
          <cell r="I250">
            <v>0.79</v>
          </cell>
          <cell r="J250">
            <v>2.72</v>
          </cell>
          <cell r="K250">
            <v>215.17</v>
          </cell>
          <cell r="L250">
            <v>1240</v>
          </cell>
          <cell r="M250">
            <v>15.55</v>
          </cell>
          <cell r="N250">
            <v>69861</v>
          </cell>
          <cell r="O250">
            <v>23364</v>
          </cell>
          <cell r="P250">
            <v>248.34</v>
          </cell>
          <cell r="Q250" t="str">
            <v>No</v>
          </cell>
          <cell r="R250" t="str">
            <v>10349</v>
          </cell>
          <cell r="S250">
            <v>33.878571428571426</v>
          </cell>
          <cell r="T250">
            <v>1.575</v>
          </cell>
          <cell r="U250">
            <v>-0.22499999999999984</v>
          </cell>
          <cell r="V250">
            <v>2.0250000000000012</v>
          </cell>
          <cell r="W250">
            <v>408.88928571428568</v>
          </cell>
          <cell r="X250">
            <v>2362.5</v>
          </cell>
          <cell r="Y250">
            <v>23.882142857142863</v>
          </cell>
          <cell r="Z250">
            <v>4.759810876265963E-4</v>
          </cell>
          <cell r="AA250">
            <v>1.3056250000000003</v>
          </cell>
          <cell r="AB250">
            <v>9.4107142857142848E-2</v>
          </cell>
          <cell r="AC250">
            <v>4.3749999999999995E-3</v>
          </cell>
          <cell r="AD250">
            <v>-6.2499999999999958E-4</v>
          </cell>
          <cell r="AE250">
            <v>5.6250000000000033E-3</v>
          </cell>
          <cell r="AF250">
            <v>1.1358035714285715</v>
          </cell>
          <cell r="AG250">
            <v>6.5625</v>
          </cell>
          <cell r="AH250">
            <v>6.6339285714285726E-2</v>
          </cell>
          <cell r="AI250">
            <v>0.97391482142857133</v>
          </cell>
          <cell r="AJ250">
            <v>4.5276875000000001E-2</v>
          </cell>
          <cell r="AK250">
            <v>-6.4681249999999956E-3</v>
          </cell>
          <cell r="AL250">
            <v>5.8213125000000032E-2</v>
          </cell>
          <cell r="AM250">
            <v>11.754431160714287</v>
          </cell>
          <cell r="AN250">
            <v>67.915312499999999</v>
          </cell>
          <cell r="AO250">
            <v>0.68654526785714309</v>
          </cell>
        </row>
        <row r="251">
          <cell r="B251">
            <v>240</v>
          </cell>
          <cell r="C251" t="str">
            <v>Ñaña</v>
          </cell>
          <cell r="D251" t="str">
            <v>TR.1 (3 Dev.)</v>
          </cell>
          <cell r="E251" t="str">
            <v>162031T1</v>
          </cell>
          <cell r="F251">
            <v>37483</v>
          </cell>
          <cell r="G251">
            <v>1.64</v>
          </cell>
          <cell r="H251">
            <v>1.44</v>
          </cell>
          <cell r="I251">
            <v>0.86</v>
          </cell>
          <cell r="J251">
            <v>2.09</v>
          </cell>
          <cell r="K251">
            <v>87.96</v>
          </cell>
          <cell r="L251">
            <v>505</v>
          </cell>
          <cell r="M251">
            <v>8.1199999999999992</v>
          </cell>
          <cell r="N251">
            <v>60237</v>
          </cell>
          <cell r="O251">
            <v>19491</v>
          </cell>
          <cell r="P251">
            <v>102.11</v>
          </cell>
          <cell r="Q251" t="str">
            <v>No</v>
          </cell>
          <cell r="R251" t="str">
            <v>10349</v>
          </cell>
          <cell r="S251">
            <v>7.1132530120481929</v>
          </cell>
          <cell r="T251">
            <v>6.2457831325301205</v>
          </cell>
          <cell r="U251">
            <v>3.730120481927711</v>
          </cell>
          <cell r="V251">
            <v>9.0650602409638559</v>
          </cell>
          <cell r="W251">
            <v>346.81445783132529</v>
          </cell>
          <cell r="X251">
            <v>1483.3734939759036</v>
          </cell>
          <cell r="Y251">
            <v>13.532530120481926</v>
          </cell>
          <cell r="Z251">
            <v>3.9139889120550902E-4</v>
          </cell>
          <cell r="AA251">
            <v>1.0736144578313254</v>
          </cell>
          <cell r="AB251">
            <v>1.9759036144578312E-2</v>
          </cell>
          <cell r="AC251">
            <v>1.7349397590361446E-2</v>
          </cell>
          <cell r="AD251">
            <v>1.036144578313253E-2</v>
          </cell>
          <cell r="AE251">
            <v>2.5180722891566264E-2</v>
          </cell>
          <cell r="AF251">
            <v>0.96337349397590355</v>
          </cell>
          <cell r="AG251">
            <v>4.1204819277108431</v>
          </cell>
          <cell r="AH251">
            <v>3.7590361445783121E-2</v>
          </cell>
          <cell r="AI251">
            <v>0.20448626506024095</v>
          </cell>
          <cell r="AJ251">
            <v>0.1795489156626506</v>
          </cell>
          <cell r="AK251">
            <v>0.10723060240963855</v>
          </cell>
          <cell r="AL251">
            <v>0.26059530120481927</v>
          </cell>
          <cell r="AM251">
            <v>9.9699522891566268</v>
          </cell>
          <cell r="AN251">
            <v>42.642867469879519</v>
          </cell>
          <cell r="AO251">
            <v>0.38902265060240954</v>
          </cell>
        </row>
        <row r="252">
          <cell r="B252">
            <v>241</v>
          </cell>
          <cell r="C252" t="str">
            <v>Ñaña</v>
          </cell>
          <cell r="D252" t="str">
            <v>TR.1 (3 Dev.)</v>
          </cell>
          <cell r="E252" t="str">
            <v>162031T1</v>
          </cell>
          <cell r="F252">
            <v>37400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8</v>
          </cell>
          <cell r="L252">
            <v>163</v>
          </cell>
          <cell r="M252">
            <v>5</v>
          </cell>
          <cell r="N252">
            <v>7420</v>
          </cell>
          <cell r="O252">
            <v>1589</v>
          </cell>
          <cell r="P252">
            <v>13</v>
          </cell>
          <cell r="Q252" t="str">
            <v>No</v>
          </cell>
          <cell r="R252" t="str">
            <v>10349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360</v>
          </cell>
          <cell r="X252">
            <v>600</v>
          </cell>
          <cell r="Y252">
            <v>600</v>
          </cell>
          <cell r="Z252">
            <v>9.7216497871715829E-4</v>
          </cell>
          <cell r="AA252">
            <v>2.6666666666666665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1</v>
          </cell>
          <cell r="AG252">
            <v>1.6666666666666667</v>
          </cell>
          <cell r="AH252">
            <v>1.6666666666666667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10.349</v>
          </cell>
          <cell r="AN252">
            <v>17.248333333333335</v>
          </cell>
          <cell r="AO252">
            <v>17.248333333333335</v>
          </cell>
        </row>
        <row r="253">
          <cell r="B253">
            <v>242</v>
          </cell>
          <cell r="C253" t="str">
            <v>Ñaña</v>
          </cell>
          <cell r="D253" t="str">
            <v>TR.1 (3 Dev.)</v>
          </cell>
          <cell r="E253" t="str">
            <v>162031T1</v>
          </cell>
          <cell r="F253">
            <v>37397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5</v>
          </cell>
          <cell r="L253">
            <v>158</v>
          </cell>
          <cell r="M253">
            <v>0</v>
          </cell>
          <cell r="N253">
            <v>4873</v>
          </cell>
          <cell r="O253">
            <v>565</v>
          </cell>
          <cell r="P253">
            <v>5</v>
          </cell>
          <cell r="Q253" t="str">
            <v>No</v>
          </cell>
          <cell r="R253" t="str">
            <v>10349</v>
          </cell>
          <cell r="S253" t="str">
            <v xml:space="preserve"> </v>
          </cell>
          <cell r="T253" t="str">
            <v xml:space="preserve"> </v>
          </cell>
          <cell r="U253" t="str">
            <v xml:space="preserve"> </v>
          </cell>
          <cell r="V253" t="str">
            <v xml:space="preserve"> </v>
          </cell>
          <cell r="W253" t="str">
            <v xml:space="preserve"> </v>
          </cell>
          <cell r="X253" t="str">
            <v xml:space="preserve"> </v>
          </cell>
          <cell r="Y253" t="str">
            <v xml:space="preserve"> </v>
          </cell>
          <cell r="Z253" t="str">
            <v xml:space="preserve"> </v>
          </cell>
          <cell r="AA253" t="str">
            <v xml:space="preserve"> </v>
          </cell>
          <cell r="AB253" t="str">
            <v xml:space="preserve"> </v>
          </cell>
          <cell r="AC253" t="str">
            <v xml:space="preserve"> </v>
          </cell>
          <cell r="AD253" t="str">
            <v xml:space="preserve"> </v>
          </cell>
          <cell r="AE253" t="str">
            <v xml:space="preserve"> </v>
          </cell>
          <cell r="AF253" t="str">
            <v xml:space="preserve"> </v>
          </cell>
          <cell r="AG253" t="str">
            <v xml:space="preserve"> </v>
          </cell>
          <cell r="AH253" t="str">
            <v xml:space="preserve"> </v>
          </cell>
          <cell r="AI253" t="str">
            <v xml:space="preserve"> </v>
          </cell>
          <cell r="AJ253" t="str">
            <v xml:space="preserve"> </v>
          </cell>
          <cell r="AK253" t="str">
            <v xml:space="preserve"> </v>
          </cell>
          <cell r="AL253" t="str">
            <v xml:space="preserve"> </v>
          </cell>
          <cell r="AM253" t="str">
            <v xml:space="preserve"> </v>
          </cell>
          <cell r="AN253" t="str">
            <v xml:space="preserve"> </v>
          </cell>
          <cell r="AO253" t="str">
            <v xml:space="preserve"> </v>
          </cell>
        </row>
        <row r="254">
          <cell r="B254">
            <v>243</v>
          </cell>
          <cell r="C254" t="str">
            <v>Pachacamac (Ex Neyra 2)</v>
          </cell>
          <cell r="D254" t="str">
            <v>TR.1 (2 Dev.)</v>
          </cell>
          <cell r="E254" t="str">
            <v>B-615153</v>
          </cell>
          <cell r="F254">
            <v>39651</v>
          </cell>
          <cell r="G254">
            <v>12</v>
          </cell>
          <cell r="H254">
            <v>94</v>
          </cell>
          <cell r="I254">
            <v>10</v>
          </cell>
          <cell r="J254">
            <v>14</v>
          </cell>
          <cell r="K254">
            <v>139</v>
          </cell>
          <cell r="L254">
            <v>1912</v>
          </cell>
          <cell r="M254">
            <v>8</v>
          </cell>
          <cell r="N254">
            <v>69571</v>
          </cell>
          <cell r="O254">
            <v>31292</v>
          </cell>
          <cell r="Q254" t="str">
            <v>No</v>
          </cell>
          <cell r="R254" t="str">
            <v>13372</v>
          </cell>
          <cell r="S254">
            <v>39.272727272727273</v>
          </cell>
          <cell r="T254">
            <v>-202.90909090909091</v>
          </cell>
          <cell r="U254">
            <v>-85.090909090909093</v>
          </cell>
          <cell r="V254">
            <v>-91.63636363636364</v>
          </cell>
          <cell r="W254">
            <v>157.09090909090909</v>
          </cell>
          <cell r="X254">
            <v>5544</v>
          </cell>
          <cell r="Y254">
            <v>6.5454545454545459</v>
          </cell>
          <cell r="Z254">
            <v>-2.3124390536807972E-4</v>
          </cell>
          <cell r="AA254">
            <v>-0.49090909090909091</v>
          </cell>
          <cell r="AB254">
            <v>0.10909090909090909</v>
          </cell>
          <cell r="AC254">
            <v>-0.5636363636363636</v>
          </cell>
          <cell r="AD254">
            <v>-0.23636363636363636</v>
          </cell>
          <cell r="AE254">
            <v>-0.25454545454545452</v>
          </cell>
          <cell r="AF254">
            <v>0.43636363636363634</v>
          </cell>
          <cell r="AG254">
            <v>15.4</v>
          </cell>
          <cell r="AH254">
            <v>1.8181818181818181E-2</v>
          </cell>
          <cell r="AI254">
            <v>1.4587636363636363</v>
          </cell>
          <cell r="AJ254">
            <v>-7.5369454545454539</v>
          </cell>
          <cell r="AK254">
            <v>-3.1606545454545456</v>
          </cell>
          <cell r="AL254">
            <v>-3.4037818181818182</v>
          </cell>
          <cell r="AM254">
            <v>5.835054545454545</v>
          </cell>
          <cell r="AN254">
            <v>205.92880000000002</v>
          </cell>
          <cell r="AO254">
            <v>0.24312727272727272</v>
          </cell>
        </row>
        <row r="255">
          <cell r="B255">
            <v>244</v>
          </cell>
          <cell r="C255" t="str">
            <v>Pachacamac (Ex Neyra 2)</v>
          </cell>
          <cell r="D255" t="str">
            <v>TR.1 (2 Dev.)</v>
          </cell>
          <cell r="E255" t="str">
            <v>B-615153</v>
          </cell>
          <cell r="F255">
            <v>39596</v>
          </cell>
          <cell r="G255">
            <v>6</v>
          </cell>
          <cell r="H255">
            <v>125</v>
          </cell>
          <cell r="I255">
            <v>23</v>
          </cell>
          <cell r="J255">
            <v>28</v>
          </cell>
          <cell r="K255">
            <v>115</v>
          </cell>
          <cell r="L255">
            <v>1065</v>
          </cell>
          <cell r="M255">
            <v>7</v>
          </cell>
          <cell r="N255">
            <v>68199</v>
          </cell>
          <cell r="O255">
            <v>28211</v>
          </cell>
          <cell r="P255">
            <v>9.77</v>
          </cell>
          <cell r="Q255" t="str">
            <v>No</v>
          </cell>
          <cell r="R255" t="str">
            <v>13372</v>
          </cell>
          <cell r="S255">
            <v>31.304347826086957</v>
          </cell>
          <cell r="T255">
            <v>1064.3478260869565</v>
          </cell>
          <cell r="U255">
            <v>234.78260869565219</v>
          </cell>
          <cell r="V255">
            <v>266.08695652173913</v>
          </cell>
          <cell r="W255">
            <v>954.78260869565213</v>
          </cell>
          <cell r="X255">
            <v>8123.478260869565</v>
          </cell>
          <cell r="Y255">
            <v>93.913043478260875</v>
          </cell>
          <cell r="Z255">
            <v>3.4612111117492774E-3</v>
          </cell>
          <cell r="AA255">
            <v>7.3478260869565215</v>
          </cell>
          <cell r="AB255">
            <v>8.6956521739130432E-2</v>
          </cell>
          <cell r="AC255">
            <v>2.9565217391304346</v>
          </cell>
          <cell r="AD255">
            <v>0.65217391304347827</v>
          </cell>
          <cell r="AE255">
            <v>0.73913043478260865</v>
          </cell>
          <cell r="AF255">
            <v>2.652173913043478</v>
          </cell>
          <cell r="AG255">
            <v>22.565217391304348</v>
          </cell>
          <cell r="AH255">
            <v>0.2608695652173913</v>
          </cell>
          <cell r="AI255">
            <v>1.1627826086956521</v>
          </cell>
          <cell r="AJ255">
            <v>39.534608695652175</v>
          </cell>
          <cell r="AK255">
            <v>8.7208695652173898</v>
          </cell>
          <cell r="AL255">
            <v>9.8836521739130436</v>
          </cell>
          <cell r="AM255">
            <v>35.464869565217391</v>
          </cell>
          <cell r="AN255">
            <v>301.74208695652175</v>
          </cell>
          <cell r="AO255">
            <v>3.4883478260869567</v>
          </cell>
        </row>
        <row r="256">
          <cell r="B256">
            <v>245</v>
          </cell>
          <cell r="C256" t="str">
            <v>Pachacamac (Ex Neyra 2)</v>
          </cell>
          <cell r="D256" t="str">
            <v>TR.1 (2 Dev.)</v>
          </cell>
          <cell r="E256" t="str">
            <v>B-615153</v>
          </cell>
          <cell r="F256">
            <v>39573</v>
          </cell>
          <cell r="G256">
            <v>4</v>
          </cell>
          <cell r="H256">
            <v>57</v>
          </cell>
          <cell r="I256">
            <v>8</v>
          </cell>
          <cell r="J256">
            <v>11</v>
          </cell>
          <cell r="K256">
            <v>54</v>
          </cell>
          <cell r="L256">
            <v>546</v>
          </cell>
          <cell r="M256">
            <v>1</v>
          </cell>
          <cell r="N256">
            <v>67681</v>
          </cell>
          <cell r="O256">
            <v>26784</v>
          </cell>
          <cell r="P256">
            <v>9.51</v>
          </cell>
          <cell r="Q256" t="str">
            <v>No</v>
          </cell>
          <cell r="R256" t="str">
            <v>13372</v>
          </cell>
          <cell r="S256">
            <v>102.85714285714286</v>
          </cell>
          <cell r="T256">
            <v>668.57142857142856</v>
          </cell>
          <cell r="U256">
            <v>51.428571428571431</v>
          </cell>
          <cell r="V256">
            <v>51.428571428571431</v>
          </cell>
          <cell r="W256">
            <v>1182.8571428571429</v>
          </cell>
          <cell r="X256">
            <v>13885.714285714286</v>
          </cell>
          <cell r="Y256">
            <v>0</v>
          </cell>
          <cell r="Z256">
            <v>2.6917279989935212E-3</v>
          </cell>
          <cell r="AA256">
            <v>5.7142857142857144</v>
          </cell>
          <cell r="AB256">
            <v>0.2857142857142857</v>
          </cell>
          <cell r="AC256">
            <v>1.8571428571428572</v>
          </cell>
          <cell r="AD256">
            <v>0.14285714285714285</v>
          </cell>
          <cell r="AE256">
            <v>0.14285714285714285</v>
          </cell>
          <cell r="AF256">
            <v>3.2857142857142856</v>
          </cell>
          <cell r="AG256">
            <v>38.571428571428569</v>
          </cell>
          <cell r="AH256">
            <v>0</v>
          </cell>
          <cell r="AI256">
            <v>3.8205714285714287</v>
          </cell>
          <cell r="AJ256">
            <v>24.833714285714287</v>
          </cell>
          <cell r="AK256">
            <v>1.9102857142857144</v>
          </cell>
          <cell r="AL256">
            <v>1.9102857142857144</v>
          </cell>
          <cell r="AM256">
            <v>43.936571428571426</v>
          </cell>
          <cell r="AN256">
            <v>515.77714285714285</v>
          </cell>
          <cell r="AO256">
            <v>0</v>
          </cell>
        </row>
        <row r="257">
          <cell r="B257">
            <v>246</v>
          </cell>
          <cell r="C257" t="str">
            <v>Pachacamac (Ex Neyra 2)</v>
          </cell>
          <cell r="D257" t="str">
            <v>TR.1 (2 Dev.)</v>
          </cell>
          <cell r="E257" t="str">
            <v>B-615153</v>
          </cell>
          <cell r="F257">
            <v>39566</v>
          </cell>
          <cell r="G257">
            <v>2</v>
          </cell>
          <cell r="H257">
            <v>44</v>
          </cell>
          <cell r="I257">
            <v>7</v>
          </cell>
          <cell r="J257">
            <v>10</v>
          </cell>
          <cell r="K257">
            <v>31</v>
          </cell>
          <cell r="L257">
            <v>276</v>
          </cell>
          <cell r="M257">
            <v>1</v>
          </cell>
          <cell r="N257">
            <v>64964</v>
          </cell>
          <cell r="O257">
            <v>23274</v>
          </cell>
          <cell r="P257">
            <v>8.86</v>
          </cell>
          <cell r="Q257" t="str">
            <v>No</v>
          </cell>
          <cell r="R257" t="str">
            <v>13372</v>
          </cell>
          <cell r="S257">
            <v>-59.240506329113927</v>
          </cell>
          <cell r="T257">
            <v>-13828.101265822785</v>
          </cell>
          <cell r="U257">
            <v>-2077.9746835443038</v>
          </cell>
          <cell r="V257">
            <v>-8906.5822784810134</v>
          </cell>
          <cell r="W257">
            <v>-1606.3291139240507</v>
          </cell>
          <cell r="X257">
            <v>-14855.696202531646</v>
          </cell>
          <cell r="Y257">
            <v>-1280.506329113924</v>
          </cell>
          <cell r="Z257">
            <v>-3.6321717639583299E-2</v>
          </cell>
          <cell r="AA257">
            <v>-77.107594936708864</v>
          </cell>
          <cell r="AB257">
            <v>-0.16455696202531644</v>
          </cell>
          <cell r="AC257">
            <v>-38.411392405063289</v>
          </cell>
          <cell r="AD257">
            <v>-5.7721518987341769</v>
          </cell>
          <cell r="AE257">
            <v>-24.740506329113924</v>
          </cell>
          <cell r="AF257">
            <v>-4.462025316455696</v>
          </cell>
          <cell r="AG257">
            <v>-41.265822784810126</v>
          </cell>
          <cell r="AH257">
            <v>-3.5569620253164556</v>
          </cell>
          <cell r="AI257">
            <v>-2.2004556962025319</v>
          </cell>
          <cell r="AJ257">
            <v>-513.63713924050637</v>
          </cell>
          <cell r="AK257">
            <v>-77.185215189873418</v>
          </cell>
          <cell r="AL257">
            <v>-330.83005063291142</v>
          </cell>
          <cell r="AM257">
            <v>-59.666202531645574</v>
          </cell>
          <cell r="AN257">
            <v>-551.80658227848107</v>
          </cell>
          <cell r="AO257">
            <v>-47.563696202531645</v>
          </cell>
        </row>
        <row r="258">
          <cell r="B258">
            <v>247</v>
          </cell>
          <cell r="C258" t="str">
            <v>Pachacamac</v>
          </cell>
          <cell r="D258" t="str">
            <v>TR.1 (2 Dev.)</v>
          </cell>
          <cell r="E258" t="str">
            <v>B-615153</v>
          </cell>
          <cell r="F258">
            <v>39408</v>
          </cell>
          <cell r="G258">
            <v>28</v>
          </cell>
          <cell r="H258">
            <v>6113</v>
          </cell>
          <cell r="I258">
            <v>919</v>
          </cell>
          <cell r="J258">
            <v>3919</v>
          </cell>
          <cell r="K258">
            <v>736</v>
          </cell>
          <cell r="L258">
            <v>6796</v>
          </cell>
          <cell r="M258">
            <v>563</v>
          </cell>
          <cell r="N258">
            <v>24088</v>
          </cell>
          <cell r="O258">
            <v>13953</v>
          </cell>
          <cell r="P258">
            <v>12278</v>
          </cell>
          <cell r="Q258" t="str">
            <v>No</v>
          </cell>
          <cell r="R258" t="str">
            <v>13372</v>
          </cell>
          <cell r="S258">
            <v>42.739726027397261</v>
          </cell>
          <cell r="T258">
            <v>9978.0821917808225</v>
          </cell>
          <cell r="U258">
            <v>1497.5342465753424</v>
          </cell>
          <cell r="V258">
            <v>6401.0958904109593</v>
          </cell>
          <cell r="W258">
            <v>1168.7671232876712</v>
          </cell>
          <cell r="X258">
            <v>10622.465753424658</v>
          </cell>
          <cell r="Y258">
            <v>892.60273972602738</v>
          </cell>
          <cell r="Z258">
            <v>2.6144483652324628E-2</v>
          </cell>
          <cell r="AA258">
            <v>55.502283105022833</v>
          </cell>
          <cell r="AB258">
            <v>0.11872146118721461</v>
          </cell>
          <cell r="AC258">
            <v>27.716894977168948</v>
          </cell>
          <cell r="AD258">
            <v>4.1598173515981731</v>
          </cell>
          <cell r="AE258">
            <v>17.780821917808218</v>
          </cell>
          <cell r="AF258">
            <v>3.2465753424657535</v>
          </cell>
          <cell r="AG258">
            <v>29.506849315068493</v>
          </cell>
          <cell r="AH258">
            <v>2.4794520547945207</v>
          </cell>
          <cell r="AI258">
            <v>1.5875433789954339</v>
          </cell>
          <cell r="AJ258">
            <v>370.63031963470314</v>
          </cell>
          <cell r="AK258">
            <v>55.625077625570775</v>
          </cell>
          <cell r="AL258">
            <v>237.76515068493151</v>
          </cell>
          <cell r="AM258">
            <v>43.413205479452053</v>
          </cell>
          <cell r="AN258">
            <v>394.5655890410959</v>
          </cell>
          <cell r="AO258">
            <v>33.155232876712326</v>
          </cell>
        </row>
        <row r="259">
          <cell r="B259">
            <v>248</v>
          </cell>
          <cell r="C259" t="str">
            <v>Pachacamac</v>
          </cell>
          <cell r="D259" t="str">
            <v>TR.1 (2 Dev.)</v>
          </cell>
          <cell r="E259" t="str">
            <v>B-615153</v>
          </cell>
          <cell r="F259">
            <v>39189</v>
          </cell>
          <cell r="G259">
            <v>2</v>
          </cell>
          <cell r="H259">
            <v>43</v>
          </cell>
          <cell r="I259">
            <v>8</v>
          </cell>
          <cell r="J259">
            <v>25</v>
          </cell>
          <cell r="K259">
            <v>25</v>
          </cell>
          <cell r="L259">
            <v>334</v>
          </cell>
          <cell r="M259">
            <v>20</v>
          </cell>
          <cell r="N259">
            <v>9850</v>
          </cell>
          <cell r="O259">
            <v>4900</v>
          </cell>
          <cell r="P259">
            <v>123</v>
          </cell>
          <cell r="Q259" t="str">
            <v>No</v>
          </cell>
          <cell r="R259" t="str">
            <v>13372</v>
          </cell>
          <cell r="S259">
            <v>0</v>
          </cell>
          <cell r="T259">
            <v>75.107913669064743</v>
          </cell>
          <cell r="U259">
            <v>15.53956834532374</v>
          </cell>
          <cell r="V259">
            <v>51.798561151079134</v>
          </cell>
          <cell r="W259">
            <v>-1023.0215827338129</v>
          </cell>
          <cell r="X259">
            <v>-13560.863309352519</v>
          </cell>
          <cell r="Y259">
            <v>25.899280575539567</v>
          </cell>
          <cell r="Z259">
            <v>-1.1183258413084592E-3</v>
          </cell>
          <cell r="AA259">
            <v>-2.3741007194244603</v>
          </cell>
          <cell r="AB259">
            <v>0</v>
          </cell>
          <cell r="AC259">
            <v>0.20863309352517986</v>
          </cell>
          <cell r="AD259">
            <v>4.3165467625899283E-2</v>
          </cell>
          <cell r="AE259">
            <v>0.14388489208633093</v>
          </cell>
          <cell r="AF259">
            <v>-2.8417266187050361</v>
          </cell>
          <cell r="AG259">
            <v>-37.669064748201436</v>
          </cell>
          <cell r="AH259">
            <v>7.1942446043165464E-2</v>
          </cell>
          <cell r="AI259">
            <v>0</v>
          </cell>
          <cell r="AJ259">
            <v>2.7898417266187052</v>
          </cell>
          <cell r="AK259">
            <v>0.57720863309352521</v>
          </cell>
          <cell r="AL259">
            <v>1.9240287769784172</v>
          </cell>
          <cell r="AM259">
            <v>-37.999568345323738</v>
          </cell>
          <cell r="AN259">
            <v>-503.71073381294963</v>
          </cell>
          <cell r="AO259">
            <v>0.96201438848920862</v>
          </cell>
        </row>
        <row r="260">
          <cell r="B260">
            <v>249</v>
          </cell>
          <cell r="C260" t="str">
            <v>Pachacamac</v>
          </cell>
          <cell r="D260" t="str">
            <v>TR.1 (2 Dev.)</v>
          </cell>
          <cell r="E260" t="str">
            <v>B-615153</v>
          </cell>
          <cell r="F260">
            <v>39050</v>
          </cell>
          <cell r="G260">
            <v>2</v>
          </cell>
          <cell r="H260">
            <v>14</v>
          </cell>
          <cell r="I260">
            <v>2</v>
          </cell>
          <cell r="J260">
            <v>5</v>
          </cell>
          <cell r="K260">
            <v>420</v>
          </cell>
          <cell r="L260">
            <v>5570</v>
          </cell>
          <cell r="M260">
            <v>10</v>
          </cell>
          <cell r="N260">
            <v>72700</v>
          </cell>
          <cell r="O260">
            <v>29300</v>
          </cell>
          <cell r="P260">
            <v>453</v>
          </cell>
          <cell r="Q260" t="str">
            <v>No</v>
          </cell>
          <cell r="R260" t="str">
            <v>13372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54.264705882352942</v>
          </cell>
          <cell r="X260">
            <v>-125.73529411764706</v>
          </cell>
          <cell r="Y260">
            <v>0</v>
          </cell>
          <cell r="Z260">
            <v>7.1004222032273941E-5</v>
          </cell>
          <cell r="AA260">
            <v>0.15073529411764705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0.15073529411764705</v>
          </cell>
          <cell r="AG260">
            <v>-0.34926470588235292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2.0156323529411764</v>
          </cell>
          <cell r="AN260">
            <v>-4.6703676470588231</v>
          </cell>
          <cell r="AO260">
            <v>0</v>
          </cell>
        </row>
        <row r="261">
          <cell r="B261">
            <v>250</v>
          </cell>
          <cell r="C261" t="str">
            <v>Pachacamac</v>
          </cell>
          <cell r="D261" t="str">
            <v>TR.1 (2 Dev.)</v>
          </cell>
          <cell r="E261" t="str">
            <v>B-615153</v>
          </cell>
          <cell r="F261">
            <v>38506</v>
          </cell>
          <cell r="G261">
            <v>2</v>
          </cell>
          <cell r="H261">
            <v>14</v>
          </cell>
          <cell r="I261">
            <v>2</v>
          </cell>
          <cell r="J261">
            <v>5</v>
          </cell>
          <cell r="K261">
            <v>338</v>
          </cell>
          <cell r="L261">
            <v>5760</v>
          </cell>
          <cell r="M261">
            <v>10</v>
          </cell>
          <cell r="N261">
            <v>66400</v>
          </cell>
          <cell r="O261">
            <v>28800</v>
          </cell>
          <cell r="P261">
            <v>371</v>
          </cell>
          <cell r="Q261" t="str">
            <v>No</v>
          </cell>
          <cell r="R261" t="str">
            <v>13372</v>
          </cell>
          <cell r="S261">
            <v>0</v>
          </cell>
          <cell r="T261">
            <v>1.6</v>
          </cell>
          <cell r="U261">
            <v>0</v>
          </cell>
          <cell r="V261">
            <v>0</v>
          </cell>
          <cell r="W261">
            <v>21.6</v>
          </cell>
          <cell r="X261">
            <v>848</v>
          </cell>
          <cell r="Y261">
            <v>0</v>
          </cell>
          <cell r="Z261">
            <v>3.0356710210871371E-5</v>
          </cell>
          <cell r="AA261">
            <v>6.4444444444444443E-2</v>
          </cell>
          <cell r="AB261">
            <v>0</v>
          </cell>
          <cell r="AC261">
            <v>4.4444444444444444E-3</v>
          </cell>
          <cell r="AD261">
            <v>0</v>
          </cell>
          <cell r="AE261">
            <v>0</v>
          </cell>
          <cell r="AF261">
            <v>0.06</v>
          </cell>
          <cell r="AG261">
            <v>2.3555555555555556</v>
          </cell>
          <cell r="AH261">
            <v>0</v>
          </cell>
          <cell r="AI261">
            <v>0</v>
          </cell>
          <cell r="AJ261">
            <v>5.9431111111111108E-2</v>
          </cell>
          <cell r="AK261">
            <v>0</v>
          </cell>
          <cell r="AL261">
            <v>0</v>
          </cell>
          <cell r="AM261">
            <v>0.80231999999999992</v>
          </cell>
          <cell r="AN261">
            <v>31.49848888888889</v>
          </cell>
          <cell r="AO261">
            <v>0</v>
          </cell>
        </row>
        <row r="262">
          <cell r="B262">
            <v>251</v>
          </cell>
          <cell r="C262" t="str">
            <v>Pachacamac</v>
          </cell>
          <cell r="D262" t="str">
            <v>TR.1 (2 Dev.)</v>
          </cell>
          <cell r="E262" t="str">
            <v>B-615153</v>
          </cell>
          <cell r="F262">
            <v>38056</v>
          </cell>
          <cell r="G262">
            <v>2</v>
          </cell>
          <cell r="H262">
            <v>12</v>
          </cell>
          <cell r="I262">
            <v>2</v>
          </cell>
          <cell r="J262">
            <v>5</v>
          </cell>
          <cell r="K262">
            <v>311</v>
          </cell>
          <cell r="L262">
            <v>4700</v>
          </cell>
          <cell r="M262">
            <v>10</v>
          </cell>
          <cell r="N262">
            <v>67400</v>
          </cell>
          <cell r="O262">
            <v>26400</v>
          </cell>
          <cell r="P262">
            <v>342</v>
          </cell>
          <cell r="Q262" t="str">
            <v>No</v>
          </cell>
          <cell r="R262" t="str">
            <v>13372</v>
          </cell>
          <cell r="S262">
            <v>0.78872017353579182</v>
          </cell>
          <cell r="T262">
            <v>-0.64815618221258142</v>
          </cell>
          <cell r="U262">
            <v>0.17960954446854663</v>
          </cell>
          <cell r="V262">
            <v>1.3822125813449024</v>
          </cell>
          <cell r="W262">
            <v>70.375704989154016</v>
          </cell>
          <cell r="X262">
            <v>163.99132321041213</v>
          </cell>
          <cell r="Y262">
            <v>1.4134490238611717</v>
          </cell>
          <cell r="Z262">
            <v>9.616212873627776E-5</v>
          </cell>
          <cell r="AA262">
            <v>0.2041431670281996</v>
          </cell>
          <cell r="AB262">
            <v>2.1908893709327551E-3</v>
          </cell>
          <cell r="AC262">
            <v>-1.8004338394793928E-3</v>
          </cell>
          <cell r="AD262">
            <v>4.9891540130151844E-4</v>
          </cell>
          <cell r="AE262">
            <v>3.839479392624729E-3</v>
          </cell>
          <cell r="AF262">
            <v>0.19548806941431671</v>
          </cell>
          <cell r="AG262">
            <v>0.45553145336225598</v>
          </cell>
          <cell r="AH262">
            <v>3.926247288503255E-3</v>
          </cell>
          <cell r="AI262">
            <v>2.9296572668112798E-2</v>
          </cell>
          <cell r="AJ262">
            <v>-2.4075401301518438E-2</v>
          </cell>
          <cell r="AK262">
            <v>6.6714967462039041E-3</v>
          </cell>
          <cell r="AL262">
            <v>5.1341518438177872E-2</v>
          </cell>
          <cell r="AM262">
            <v>2.6140664642082432</v>
          </cell>
          <cell r="AN262">
            <v>6.0913665943600863</v>
          </cell>
          <cell r="AO262">
            <v>5.2501778741865519E-2</v>
          </cell>
        </row>
        <row r="263">
          <cell r="B263">
            <v>252</v>
          </cell>
          <cell r="C263" t="str">
            <v>Pachacamac</v>
          </cell>
          <cell r="D263" t="str">
            <v>TR.1 (2 Dev.)</v>
          </cell>
          <cell r="E263" t="str">
            <v>B-615153</v>
          </cell>
          <cell r="F263">
            <v>37595</v>
          </cell>
          <cell r="G263">
            <v>0.99</v>
          </cell>
          <cell r="H263">
            <v>12.83</v>
          </cell>
          <cell r="I263">
            <v>1.77</v>
          </cell>
          <cell r="J263">
            <v>3.23</v>
          </cell>
          <cell r="K263">
            <v>220.88</v>
          </cell>
          <cell r="L263">
            <v>4490</v>
          </cell>
          <cell r="M263">
            <v>8.19</v>
          </cell>
          <cell r="N263">
            <v>72298</v>
          </cell>
          <cell r="O263">
            <v>28517</v>
          </cell>
          <cell r="P263">
            <v>247.89</v>
          </cell>
          <cell r="Q263" t="str">
            <v>No</v>
          </cell>
          <cell r="R263" t="str">
            <v>13372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  <cell r="Z263" t="str">
            <v xml:space="preserve"> </v>
          </cell>
          <cell r="AA263" t="str">
            <v xml:space="preserve"> </v>
          </cell>
          <cell r="AB263" t="str">
            <v xml:space="preserve"> </v>
          </cell>
          <cell r="AC263" t="str">
            <v xml:space="preserve"> </v>
          </cell>
          <cell r="AD263" t="str">
            <v xml:space="preserve"> </v>
          </cell>
          <cell r="AE263" t="str">
            <v xml:space="preserve"> </v>
          </cell>
          <cell r="AF263" t="str">
            <v xml:space="preserve"> </v>
          </cell>
          <cell r="AG263" t="str">
            <v xml:space="preserve"> </v>
          </cell>
          <cell r="AH263" t="str">
            <v xml:space="preserve"> </v>
          </cell>
          <cell r="AI263" t="str">
            <v xml:space="preserve"> </v>
          </cell>
          <cell r="AJ263" t="str">
            <v xml:space="preserve"> </v>
          </cell>
          <cell r="AK263" t="str">
            <v xml:space="preserve"> </v>
          </cell>
          <cell r="AL263" t="str">
            <v xml:space="preserve"> </v>
          </cell>
          <cell r="AM263" t="str">
            <v xml:space="preserve"> </v>
          </cell>
          <cell r="AN263" t="str">
            <v xml:space="preserve"> </v>
          </cell>
          <cell r="AO263" t="str">
            <v xml:space="preserve"> </v>
          </cell>
        </row>
        <row r="264">
          <cell r="B264">
            <v>253</v>
          </cell>
          <cell r="C264" t="str">
            <v>Pachacamac</v>
          </cell>
          <cell r="D264" t="str">
            <v>Reserva (2 Dev.)</v>
          </cell>
          <cell r="E264" t="str">
            <v>B-126590</v>
          </cell>
          <cell r="F264">
            <v>39043</v>
          </cell>
          <cell r="G264">
            <v>2</v>
          </cell>
          <cell r="H264">
            <v>13</v>
          </cell>
          <cell r="I264">
            <v>2</v>
          </cell>
          <cell r="J264">
            <v>5</v>
          </cell>
          <cell r="K264">
            <v>219</v>
          </cell>
          <cell r="L264">
            <v>1820</v>
          </cell>
          <cell r="M264">
            <v>10</v>
          </cell>
          <cell r="N264">
            <v>66000</v>
          </cell>
          <cell r="O264">
            <v>29100</v>
          </cell>
          <cell r="P264">
            <v>9.7100000000000009</v>
          </cell>
          <cell r="Q264" t="str">
            <v>Si</v>
          </cell>
          <cell r="R264" t="str">
            <v>14535</v>
          </cell>
          <cell r="S264">
            <v>0</v>
          </cell>
          <cell r="T264">
            <v>6.9964664310954063</v>
          </cell>
          <cell r="U264">
            <v>0</v>
          </cell>
          <cell r="V264">
            <v>0</v>
          </cell>
          <cell r="W264">
            <v>19.081272084805654</v>
          </cell>
          <cell r="X264">
            <v>-108.12720848056537</v>
          </cell>
          <cell r="Y264">
            <v>0</v>
          </cell>
          <cell r="Z264">
            <v>3.7089870280211547E-5</v>
          </cell>
          <cell r="AA264">
            <v>7.2438162544169613E-2</v>
          </cell>
          <cell r="AB264">
            <v>0</v>
          </cell>
          <cell r="AC264">
            <v>1.9434628975265017E-2</v>
          </cell>
          <cell r="AD264">
            <v>0</v>
          </cell>
          <cell r="AE264">
            <v>0</v>
          </cell>
          <cell r="AF264">
            <v>5.3003533568904596E-2</v>
          </cell>
          <cell r="AG264">
            <v>-0.30035335689045939</v>
          </cell>
          <cell r="AH264">
            <v>0</v>
          </cell>
          <cell r="AI264">
            <v>0</v>
          </cell>
          <cell r="AJ264">
            <v>0.28248233215547702</v>
          </cell>
          <cell r="AK264">
            <v>0</v>
          </cell>
          <cell r="AL264">
            <v>0</v>
          </cell>
          <cell r="AM264">
            <v>0.77040636042402832</v>
          </cell>
          <cell r="AN264">
            <v>-4.3656360424028264</v>
          </cell>
          <cell r="AO264">
            <v>0</v>
          </cell>
        </row>
        <row r="265">
          <cell r="B265">
            <v>254</v>
          </cell>
          <cell r="C265" t="str">
            <v>Pachacamac</v>
          </cell>
          <cell r="D265" t="str">
            <v>Reserva (2 Dev.)</v>
          </cell>
          <cell r="E265" t="str">
            <v>B-126590</v>
          </cell>
          <cell r="F265">
            <v>38477</v>
          </cell>
          <cell r="G265">
            <v>2</v>
          </cell>
          <cell r="H265">
            <v>2</v>
          </cell>
          <cell r="I265">
            <v>2</v>
          </cell>
          <cell r="J265">
            <v>5</v>
          </cell>
          <cell r="K265">
            <v>189</v>
          </cell>
          <cell r="L265">
            <v>1990</v>
          </cell>
          <cell r="M265">
            <v>10</v>
          </cell>
          <cell r="N265">
            <v>65000</v>
          </cell>
          <cell r="O265">
            <v>30700</v>
          </cell>
          <cell r="Q265" t="str">
            <v>Si</v>
          </cell>
          <cell r="R265" t="str">
            <v>14535</v>
          </cell>
          <cell r="S265">
            <v>0</v>
          </cell>
          <cell r="T265">
            <v>-15.355450236966824</v>
          </cell>
          <cell r="U265">
            <v>0</v>
          </cell>
          <cell r="V265">
            <v>0</v>
          </cell>
          <cell r="W265">
            <v>-66.540284360189574</v>
          </cell>
          <cell r="X265">
            <v>-725.11848341232223</v>
          </cell>
          <cell r="Y265">
            <v>0</v>
          </cell>
          <cell r="Z265">
            <v>-1.1647874185328717E-4</v>
          </cell>
          <cell r="AA265">
            <v>-0.22748815165876776</v>
          </cell>
          <cell r="AB265">
            <v>0</v>
          </cell>
          <cell r="AC265">
            <v>-4.2654028436018961E-2</v>
          </cell>
          <cell r="AD265">
            <v>0</v>
          </cell>
          <cell r="AE265">
            <v>0</v>
          </cell>
          <cell r="AF265">
            <v>-0.18483412322274881</v>
          </cell>
          <cell r="AG265">
            <v>-2.014218009478673</v>
          </cell>
          <cell r="AH265">
            <v>0</v>
          </cell>
          <cell r="AI265">
            <v>0</v>
          </cell>
          <cell r="AJ265">
            <v>-0.6199763033175355</v>
          </cell>
          <cell r="AK265">
            <v>0</v>
          </cell>
          <cell r="AL265">
            <v>0</v>
          </cell>
          <cell r="AM265">
            <v>-2.6865639810426543</v>
          </cell>
          <cell r="AN265">
            <v>-29.276658767772513</v>
          </cell>
          <cell r="AO265">
            <v>0</v>
          </cell>
        </row>
        <row r="266">
          <cell r="B266">
            <v>255</v>
          </cell>
          <cell r="C266" t="str">
            <v>Pachacamac</v>
          </cell>
          <cell r="D266" t="str">
            <v>Reserva (2 Dev.)</v>
          </cell>
          <cell r="E266" t="str">
            <v>B-126590</v>
          </cell>
          <cell r="F266">
            <v>38055</v>
          </cell>
          <cell r="G266">
            <v>2</v>
          </cell>
          <cell r="H266">
            <v>20</v>
          </cell>
          <cell r="I266">
            <v>2</v>
          </cell>
          <cell r="J266">
            <v>5</v>
          </cell>
          <cell r="K266">
            <v>267</v>
          </cell>
          <cell r="L266">
            <v>2840</v>
          </cell>
          <cell r="M266">
            <v>10</v>
          </cell>
          <cell r="N266">
            <v>61900</v>
          </cell>
          <cell r="O266">
            <v>26200</v>
          </cell>
          <cell r="Q266" t="str">
            <v>Si</v>
          </cell>
          <cell r="R266" t="str">
            <v>14535</v>
          </cell>
          <cell r="S266">
            <v>0</v>
          </cell>
          <cell r="T266">
            <v>-3.4532374100719423</v>
          </cell>
          <cell r="U266">
            <v>0</v>
          </cell>
          <cell r="V266">
            <v>0</v>
          </cell>
          <cell r="W266">
            <v>-53.093525179856115</v>
          </cell>
          <cell r="X266">
            <v>-612.94964028776974</v>
          </cell>
          <cell r="Y266">
            <v>0</v>
          </cell>
          <cell r="Z266">
            <v>-8.0425382283341094E-5</v>
          </cell>
          <cell r="AA266">
            <v>-0.15707434052757793</v>
          </cell>
          <cell r="AB266">
            <v>0</v>
          </cell>
          <cell r="AC266">
            <v>-9.5923261390887284E-3</v>
          </cell>
          <cell r="AD266">
            <v>0</v>
          </cell>
          <cell r="AE266">
            <v>0</v>
          </cell>
          <cell r="AF266">
            <v>-0.14748201438848921</v>
          </cell>
          <cell r="AG266">
            <v>-1.7026378896882495</v>
          </cell>
          <cell r="AH266">
            <v>0</v>
          </cell>
          <cell r="AI266">
            <v>0</v>
          </cell>
          <cell r="AJ266">
            <v>-0.13942446043165468</v>
          </cell>
          <cell r="AK266">
            <v>0</v>
          </cell>
          <cell r="AL266">
            <v>0</v>
          </cell>
          <cell r="AM266">
            <v>-2.1436510791366907</v>
          </cell>
          <cell r="AN266">
            <v>-24.747841726618706</v>
          </cell>
          <cell r="AO266">
            <v>0</v>
          </cell>
        </row>
        <row r="267">
          <cell r="B267">
            <v>256</v>
          </cell>
          <cell r="C267" t="str">
            <v>Pachacamac</v>
          </cell>
          <cell r="D267" t="str">
            <v>Reserva (2 Dev.)</v>
          </cell>
          <cell r="E267" t="str">
            <v>B-126590</v>
          </cell>
          <cell r="F267">
            <v>37221</v>
          </cell>
          <cell r="G267">
            <v>2</v>
          </cell>
          <cell r="H267">
            <v>28</v>
          </cell>
          <cell r="I267">
            <v>2</v>
          </cell>
          <cell r="J267">
            <v>5</v>
          </cell>
          <cell r="K267">
            <v>390</v>
          </cell>
          <cell r="L267">
            <v>4260</v>
          </cell>
          <cell r="M267">
            <v>10</v>
          </cell>
          <cell r="N267">
            <v>62800</v>
          </cell>
          <cell r="O267">
            <v>26100</v>
          </cell>
          <cell r="Q267" t="str">
            <v>Si</v>
          </cell>
          <cell r="R267" t="str">
            <v>14535</v>
          </cell>
          <cell r="S267">
            <v>0</v>
          </cell>
          <cell r="T267">
            <v>-1.1365430149960536</v>
          </cell>
          <cell r="U267">
            <v>0</v>
          </cell>
          <cell r="V267">
            <v>0</v>
          </cell>
          <cell r="W267">
            <v>-23.867403314917127</v>
          </cell>
          <cell r="X267">
            <v>368.23993685872136</v>
          </cell>
          <cell r="Y267">
            <v>-1.7048145224940805</v>
          </cell>
          <cell r="Z267">
            <v>-3.7987361318042916E-5</v>
          </cell>
          <cell r="AA267">
            <v>-7.4191002367797951E-2</v>
          </cell>
          <cell r="AB267">
            <v>0</v>
          </cell>
          <cell r="AC267">
            <v>-3.1570639305445935E-3</v>
          </cell>
          <cell r="AD267">
            <v>0</v>
          </cell>
          <cell r="AE267">
            <v>0</v>
          </cell>
          <cell r="AF267">
            <v>-6.6298342541436461E-2</v>
          </cell>
          <cell r="AG267">
            <v>1.0228887134964484</v>
          </cell>
          <cell r="AH267">
            <v>-4.7355958958168907E-3</v>
          </cell>
          <cell r="AI267">
            <v>0</v>
          </cell>
          <cell r="AJ267">
            <v>-4.5887924230465664E-2</v>
          </cell>
          <cell r="AK267">
            <v>0</v>
          </cell>
          <cell r="AL267">
            <v>0</v>
          </cell>
          <cell r="AM267">
            <v>-0.96364640883977903</v>
          </cell>
          <cell r="AN267">
            <v>14.867687450670877</v>
          </cell>
          <cell r="AO267">
            <v>-6.8831886345698506E-2</v>
          </cell>
        </row>
        <row r="268">
          <cell r="B268">
            <v>257</v>
          </cell>
          <cell r="C268" t="str">
            <v>Pachacamac</v>
          </cell>
          <cell r="D268" t="str">
            <v>Reserva (2 Dev.)</v>
          </cell>
          <cell r="E268" t="str">
            <v>B-126590</v>
          </cell>
          <cell r="F268">
            <v>35954</v>
          </cell>
          <cell r="G268">
            <v>2</v>
          </cell>
          <cell r="H268">
            <v>32</v>
          </cell>
          <cell r="I268">
            <v>2</v>
          </cell>
          <cell r="J268">
            <v>5</v>
          </cell>
          <cell r="K268">
            <v>474</v>
          </cell>
          <cell r="L268">
            <v>2964</v>
          </cell>
          <cell r="M268">
            <v>16</v>
          </cell>
          <cell r="N268">
            <v>66708</v>
          </cell>
          <cell r="O268">
            <v>21183</v>
          </cell>
          <cell r="Q268" t="str">
            <v>Si</v>
          </cell>
          <cell r="R268" t="str">
            <v>14535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  <cell r="Z268" t="str">
            <v xml:space="preserve"> </v>
          </cell>
          <cell r="AA268" t="str">
            <v xml:space="preserve"> </v>
          </cell>
          <cell r="AB268" t="str">
            <v xml:space="preserve"> </v>
          </cell>
          <cell r="AC268" t="str">
            <v xml:space="preserve"> </v>
          </cell>
          <cell r="AD268" t="str">
            <v xml:space="preserve"> </v>
          </cell>
          <cell r="AE268" t="str">
            <v xml:space="preserve"> </v>
          </cell>
          <cell r="AF268" t="str">
            <v xml:space="preserve"> </v>
          </cell>
          <cell r="AG268" t="str">
            <v xml:space="preserve"> </v>
          </cell>
          <cell r="AH268" t="str">
            <v xml:space="preserve"> </v>
          </cell>
          <cell r="AI268" t="str">
            <v xml:space="preserve"> </v>
          </cell>
          <cell r="AJ268" t="str">
            <v xml:space="preserve"> </v>
          </cell>
          <cell r="AK268" t="str">
            <v xml:space="preserve"> </v>
          </cell>
          <cell r="AL268" t="str">
            <v xml:space="preserve"> </v>
          </cell>
          <cell r="AM268" t="str">
            <v xml:space="preserve"> </v>
          </cell>
          <cell r="AN268" t="str">
            <v xml:space="preserve"> </v>
          </cell>
          <cell r="AO268" t="str">
            <v xml:space="preserve"> </v>
          </cell>
        </row>
        <row r="269">
          <cell r="B269">
            <v>258</v>
          </cell>
          <cell r="C269" t="str">
            <v>Puente</v>
          </cell>
          <cell r="D269" t="str">
            <v>TR.1 (2 Dev.)</v>
          </cell>
          <cell r="E269" t="str">
            <v>L-30443</v>
          </cell>
          <cell r="F269">
            <v>39419</v>
          </cell>
          <cell r="G269">
            <v>2</v>
          </cell>
          <cell r="H269">
            <v>2</v>
          </cell>
          <cell r="I269">
            <v>2</v>
          </cell>
          <cell r="J269">
            <v>5</v>
          </cell>
          <cell r="K269">
            <v>191</v>
          </cell>
          <cell r="L269">
            <v>4510</v>
          </cell>
          <cell r="M269">
            <v>10</v>
          </cell>
          <cell r="N269">
            <v>65700</v>
          </cell>
          <cell r="O269">
            <v>29100</v>
          </cell>
          <cell r="P269">
            <v>9.9499999999999993</v>
          </cell>
          <cell r="Q269" t="str">
            <v>No</v>
          </cell>
          <cell r="R269" t="str">
            <v>9477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143.37662337662337</v>
          </cell>
          <cell r="X269">
            <v>5018.181818181818</v>
          </cell>
          <cell r="Y269">
            <v>0</v>
          </cell>
          <cell r="Z269">
            <v>1.3295956355401534E-4</v>
          </cell>
          <cell r="AA269">
            <v>0.39826839826839827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0.39826839826839827</v>
          </cell>
          <cell r="AG269">
            <v>13.939393939393939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3.7743896103896106</v>
          </cell>
          <cell r="AN269">
            <v>132.10363636363638</v>
          </cell>
          <cell r="AO269">
            <v>0</v>
          </cell>
        </row>
        <row r="270">
          <cell r="B270">
            <v>259</v>
          </cell>
          <cell r="C270" t="str">
            <v>Puente</v>
          </cell>
          <cell r="D270" t="str">
            <v>TR.1 (2 Dev.)</v>
          </cell>
          <cell r="E270" t="str">
            <v>L-30443</v>
          </cell>
          <cell r="F270">
            <v>39188</v>
          </cell>
          <cell r="G270">
            <v>2</v>
          </cell>
          <cell r="H270">
            <v>2</v>
          </cell>
          <cell r="I270">
            <v>2</v>
          </cell>
          <cell r="J270">
            <v>5</v>
          </cell>
          <cell r="K270">
            <v>99</v>
          </cell>
          <cell r="L270">
            <v>1290</v>
          </cell>
          <cell r="M270">
            <v>10</v>
          </cell>
          <cell r="N270">
            <v>43800</v>
          </cell>
          <cell r="O270">
            <v>16500</v>
          </cell>
          <cell r="P270">
            <v>120</v>
          </cell>
          <cell r="Q270" t="str">
            <v>No</v>
          </cell>
          <cell r="R270" t="str">
            <v>9477</v>
          </cell>
          <cell r="S270">
            <v>0</v>
          </cell>
          <cell r="T270">
            <v>0</v>
          </cell>
          <cell r="U270">
            <v>-2.4</v>
          </cell>
          <cell r="V270">
            <v>0</v>
          </cell>
          <cell r="W270">
            <v>-290.39999999999998</v>
          </cell>
          <cell r="X270">
            <v>-11184</v>
          </cell>
          <cell r="Y270">
            <v>-24</v>
          </cell>
          <cell r="Z270">
            <v>-2.9378282694848086E-4</v>
          </cell>
          <cell r="AA270">
            <v>-0.88</v>
          </cell>
          <cell r="AB270">
            <v>0</v>
          </cell>
          <cell r="AC270">
            <v>0</v>
          </cell>
          <cell r="AD270">
            <v>-6.6666666666666671E-3</v>
          </cell>
          <cell r="AE270">
            <v>0</v>
          </cell>
          <cell r="AF270">
            <v>-0.80666666666666664</v>
          </cell>
          <cell r="AG270">
            <v>-31.066666666666666</v>
          </cell>
          <cell r="AH270">
            <v>-6.6666666666666666E-2</v>
          </cell>
          <cell r="AI270">
            <v>0</v>
          </cell>
          <cell r="AJ270">
            <v>0</v>
          </cell>
          <cell r="AK270">
            <v>-6.318E-2</v>
          </cell>
          <cell r="AL270">
            <v>0</v>
          </cell>
          <cell r="AM270">
            <v>-7.6447800000000008</v>
          </cell>
          <cell r="AN270">
            <v>-294.41879999999998</v>
          </cell>
          <cell r="AO270">
            <v>-0.63180000000000003</v>
          </cell>
        </row>
        <row r="271">
          <cell r="B271">
            <v>260</v>
          </cell>
          <cell r="C271" t="str">
            <v>Puente</v>
          </cell>
          <cell r="D271" t="str">
            <v>TR.1 (2 Dev.)</v>
          </cell>
          <cell r="E271" t="str">
            <v>L-30443</v>
          </cell>
          <cell r="F271">
            <v>39038</v>
          </cell>
          <cell r="G271">
            <v>2</v>
          </cell>
          <cell r="H271">
            <v>2</v>
          </cell>
          <cell r="I271">
            <v>3</v>
          </cell>
          <cell r="J271">
            <v>5</v>
          </cell>
          <cell r="K271">
            <v>220</v>
          </cell>
          <cell r="L271">
            <v>5950</v>
          </cell>
          <cell r="M271">
            <v>20</v>
          </cell>
          <cell r="N271">
            <v>74800</v>
          </cell>
          <cell r="O271">
            <v>30300</v>
          </cell>
          <cell r="P271">
            <v>252</v>
          </cell>
          <cell r="Q271" t="str">
            <v>No</v>
          </cell>
          <cell r="R271" t="str">
            <v>9477</v>
          </cell>
          <cell r="S271">
            <v>0</v>
          </cell>
          <cell r="T271">
            <v>0</v>
          </cell>
          <cell r="U271">
            <v>0.67542213883677293</v>
          </cell>
          <cell r="V271">
            <v>0</v>
          </cell>
          <cell r="W271">
            <v>-18.236397748592871</v>
          </cell>
          <cell r="X271">
            <v>-378.23639774859288</v>
          </cell>
          <cell r="Y271">
            <v>0</v>
          </cell>
          <cell r="Z271">
            <v>-1.6285079099139738E-5</v>
          </cell>
          <cell r="AA271">
            <v>-4.878048780487805E-2</v>
          </cell>
          <cell r="AB271">
            <v>0</v>
          </cell>
          <cell r="AC271">
            <v>0</v>
          </cell>
          <cell r="AD271">
            <v>1.876172607879925E-3</v>
          </cell>
          <cell r="AE271">
            <v>0</v>
          </cell>
          <cell r="AF271">
            <v>-5.0656660412757973E-2</v>
          </cell>
          <cell r="AG271">
            <v>-1.0506566604127581</v>
          </cell>
          <cell r="AH271">
            <v>0</v>
          </cell>
          <cell r="AI271">
            <v>0</v>
          </cell>
          <cell r="AJ271">
            <v>0</v>
          </cell>
          <cell r="AK271">
            <v>1.7780487804878051E-2</v>
          </cell>
          <cell r="AL271">
            <v>0</v>
          </cell>
          <cell r="AM271">
            <v>-0.48007317073170735</v>
          </cell>
          <cell r="AN271">
            <v>-9.9570731707317073</v>
          </cell>
          <cell r="AO271">
            <v>0</v>
          </cell>
        </row>
        <row r="272">
          <cell r="B272">
            <v>261</v>
          </cell>
          <cell r="C272" t="str">
            <v>Puente</v>
          </cell>
          <cell r="D272" t="str">
            <v>TR.1 (2 Dev.)</v>
          </cell>
          <cell r="E272" t="str">
            <v>L-30443</v>
          </cell>
          <cell r="F272">
            <v>38505</v>
          </cell>
          <cell r="G272">
            <v>2</v>
          </cell>
          <cell r="H272">
            <v>2</v>
          </cell>
          <cell r="I272">
            <v>2</v>
          </cell>
          <cell r="J272">
            <v>5</v>
          </cell>
          <cell r="K272">
            <v>247</v>
          </cell>
          <cell r="L272">
            <v>6510</v>
          </cell>
          <cell r="M272">
            <v>20</v>
          </cell>
          <cell r="N272">
            <v>65700</v>
          </cell>
          <cell r="O272">
            <v>28100</v>
          </cell>
          <cell r="P272">
            <v>278</v>
          </cell>
          <cell r="Q272" t="str">
            <v>No</v>
          </cell>
          <cell r="R272" t="str">
            <v>9477</v>
          </cell>
          <cell r="S272">
            <v>0</v>
          </cell>
          <cell r="T272">
            <v>-0.8035714285714286</v>
          </cell>
          <cell r="U272">
            <v>0</v>
          </cell>
          <cell r="V272">
            <v>0</v>
          </cell>
          <cell r="W272">
            <v>-10.446428571428571</v>
          </cell>
          <cell r="X272">
            <v>482.14285714285717</v>
          </cell>
          <cell r="Y272">
            <v>0</v>
          </cell>
          <cell r="Z272">
            <v>-1.0432628797886394E-5</v>
          </cell>
          <cell r="AA272">
            <v>-3.125E-2</v>
          </cell>
          <cell r="AB272">
            <v>0</v>
          </cell>
          <cell r="AC272">
            <v>-2.232142857142857E-3</v>
          </cell>
          <cell r="AD272">
            <v>0</v>
          </cell>
          <cell r="AE272">
            <v>0</v>
          </cell>
          <cell r="AF272">
            <v>-2.9017857142857144E-2</v>
          </cell>
          <cell r="AG272">
            <v>1.3392857142857142</v>
          </cell>
          <cell r="AH272">
            <v>0</v>
          </cell>
          <cell r="AI272">
            <v>0</v>
          </cell>
          <cell r="AJ272">
            <v>-2.1154017857142857E-2</v>
          </cell>
          <cell r="AK272">
            <v>0</v>
          </cell>
          <cell r="AL272">
            <v>0</v>
          </cell>
          <cell r="AM272">
            <v>-0.27500223214285718</v>
          </cell>
          <cell r="AN272">
            <v>12.692410714285714</v>
          </cell>
          <cell r="AO272">
            <v>0</v>
          </cell>
        </row>
        <row r="273">
          <cell r="B273">
            <v>262</v>
          </cell>
          <cell r="C273" t="str">
            <v>Puente</v>
          </cell>
          <cell r="D273" t="str">
            <v>TR.1 (2 Dev.)</v>
          </cell>
          <cell r="E273" t="str">
            <v>L-30443</v>
          </cell>
          <cell r="F273">
            <v>38057</v>
          </cell>
          <cell r="G273">
            <v>2</v>
          </cell>
          <cell r="H273">
            <v>3</v>
          </cell>
          <cell r="I273">
            <v>2</v>
          </cell>
          <cell r="J273">
            <v>5</v>
          </cell>
          <cell r="K273">
            <v>260</v>
          </cell>
          <cell r="L273">
            <v>5910</v>
          </cell>
          <cell r="M273">
            <v>20</v>
          </cell>
          <cell r="N273">
            <v>64400</v>
          </cell>
          <cell r="O273">
            <v>23300</v>
          </cell>
          <cell r="P273">
            <v>292</v>
          </cell>
          <cell r="Q273" t="str">
            <v>No</v>
          </cell>
          <cell r="R273" t="str">
            <v>9477</v>
          </cell>
          <cell r="S273">
            <v>1.5584415584415585</v>
          </cell>
          <cell r="T273">
            <v>-3.4675324675324677</v>
          </cell>
          <cell r="U273">
            <v>-16.48831168831169</v>
          </cell>
          <cell r="V273">
            <v>-9.1012987012987026</v>
          </cell>
          <cell r="W273">
            <v>-8.6961038961039154</v>
          </cell>
          <cell r="X273">
            <v>-5981.2987012987014</v>
          </cell>
          <cell r="Y273">
            <v>-12.966233766233767</v>
          </cell>
          <cell r="Z273">
            <v>-4.5589232959906703E-5</v>
          </cell>
          <cell r="AA273">
            <v>-0.13655844155844166</v>
          </cell>
          <cell r="AB273">
            <v>4.329004329004329E-3</v>
          </cell>
          <cell r="AC273">
            <v>-9.6320346320346324E-3</v>
          </cell>
          <cell r="AD273">
            <v>-4.58008658008658E-2</v>
          </cell>
          <cell r="AE273">
            <v>-2.528138528138528E-2</v>
          </cell>
          <cell r="AF273">
            <v>-2.4155844155844208E-2</v>
          </cell>
          <cell r="AG273">
            <v>-16.614718614718615</v>
          </cell>
          <cell r="AH273">
            <v>-3.6017316017316017E-2</v>
          </cell>
          <cell r="AI273">
            <v>4.1025974025974028E-2</v>
          </cell>
          <cell r="AJ273">
            <v>-9.1282792207792215E-2</v>
          </cell>
          <cell r="AK273">
            <v>-0.43405480519480522</v>
          </cell>
          <cell r="AL273">
            <v>-0.23959168831168831</v>
          </cell>
          <cell r="AM273">
            <v>-0.22892493506493558</v>
          </cell>
          <cell r="AN273">
            <v>-157.45768831168832</v>
          </cell>
          <cell r="AO273">
            <v>-0.34133610389610392</v>
          </cell>
        </row>
        <row r="274">
          <cell r="B274">
            <v>263</v>
          </cell>
          <cell r="C274" t="str">
            <v>Puente</v>
          </cell>
          <cell r="D274" t="str">
            <v>TR.1 (2 Dev.)</v>
          </cell>
          <cell r="E274" t="str">
            <v>L-30443</v>
          </cell>
          <cell r="F274">
            <v>37595</v>
          </cell>
          <cell r="G274">
            <v>0</v>
          </cell>
          <cell r="H274">
            <v>7.45</v>
          </cell>
          <cell r="I274">
            <v>23.16</v>
          </cell>
          <cell r="J274">
            <v>16.68</v>
          </cell>
          <cell r="K274">
            <v>271.16000000000003</v>
          </cell>
          <cell r="L274">
            <v>13586</v>
          </cell>
          <cell r="M274">
            <v>36.64</v>
          </cell>
          <cell r="N274">
            <v>76230</v>
          </cell>
          <cell r="O274">
            <v>2352</v>
          </cell>
          <cell r="P274">
            <v>355.09000000000003</v>
          </cell>
          <cell r="Q274" t="str">
            <v>No</v>
          </cell>
          <cell r="R274" t="str">
            <v>9477</v>
          </cell>
          <cell r="S274">
            <v>-0.35732009925558311</v>
          </cell>
          <cell r="T274">
            <v>0.61637717121588087</v>
          </cell>
          <cell r="U274">
            <v>1.9938461538461538</v>
          </cell>
          <cell r="V274">
            <v>1.5507692307692307</v>
          </cell>
          <cell r="W274">
            <v>-0.68605459057071516</v>
          </cell>
          <cell r="X274">
            <v>1691.910669975186</v>
          </cell>
          <cell r="Y274">
            <v>-4.888138957816377</v>
          </cell>
          <cell r="Z274">
            <v>-1.6418834959730635E-6</v>
          </cell>
          <cell r="AA274">
            <v>-4.9181141439205798E-3</v>
          </cell>
          <cell r="AB274">
            <v>-9.9255583126550868E-4</v>
          </cell>
          <cell r="AC274">
            <v>1.7121588089330025E-3</v>
          </cell>
          <cell r="AD274">
            <v>5.5384615384615381E-3</v>
          </cell>
          <cell r="AE274">
            <v>4.3076923076923075E-3</v>
          </cell>
          <cell r="AF274">
            <v>-1.9057071960297642E-3</v>
          </cell>
          <cell r="AG274">
            <v>4.6997518610421833</v>
          </cell>
          <cell r="AH274">
            <v>-1.3578163771712158E-2</v>
          </cell>
          <cell r="AI274">
            <v>-9.4064516129032261E-3</v>
          </cell>
          <cell r="AJ274">
            <v>1.6226129032258063E-2</v>
          </cell>
          <cell r="AK274">
            <v>5.2488000000000007E-2</v>
          </cell>
          <cell r="AL274">
            <v>4.0824000000000006E-2</v>
          </cell>
          <cell r="AM274">
            <v>-1.8060387096774079E-2</v>
          </cell>
          <cell r="AN274">
            <v>44.539548387096772</v>
          </cell>
          <cell r="AO274">
            <v>-0.12868025806451613</v>
          </cell>
        </row>
        <row r="275">
          <cell r="B275">
            <v>264</v>
          </cell>
          <cell r="C275" t="str">
            <v>Puente</v>
          </cell>
          <cell r="D275" t="str">
            <v>TR.1 (2 Dev.)</v>
          </cell>
          <cell r="E275" t="str">
            <v>L-30443</v>
          </cell>
          <cell r="F275">
            <v>35580</v>
          </cell>
          <cell r="G275">
            <v>2</v>
          </cell>
          <cell r="H275">
            <v>4</v>
          </cell>
          <cell r="I275">
            <v>12</v>
          </cell>
          <cell r="J275">
            <v>8</v>
          </cell>
          <cell r="K275">
            <v>275</v>
          </cell>
          <cell r="L275">
            <v>4116</v>
          </cell>
          <cell r="M275">
            <v>64</v>
          </cell>
          <cell r="N275">
            <v>61080</v>
          </cell>
          <cell r="O275">
            <v>12707</v>
          </cell>
          <cell r="P275">
            <v>365</v>
          </cell>
          <cell r="Q275" t="str">
            <v>No</v>
          </cell>
          <cell r="R275" t="str">
            <v>9477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  <cell r="Z275" t="str">
            <v xml:space="preserve"> </v>
          </cell>
          <cell r="AA275" t="str">
            <v xml:space="preserve"> </v>
          </cell>
          <cell r="AB275" t="str">
            <v xml:space="preserve"> </v>
          </cell>
          <cell r="AC275" t="str">
            <v xml:space="preserve"> </v>
          </cell>
          <cell r="AD275" t="str">
            <v xml:space="preserve"> </v>
          </cell>
          <cell r="AE275" t="str">
            <v xml:space="preserve"> </v>
          </cell>
          <cell r="AF275" t="str">
            <v xml:space="preserve"> </v>
          </cell>
          <cell r="AG275" t="str">
            <v xml:space="preserve"> </v>
          </cell>
          <cell r="AH275" t="str">
            <v xml:space="preserve"> </v>
          </cell>
          <cell r="AI275" t="str">
            <v xml:space="preserve"> </v>
          </cell>
          <cell r="AJ275" t="str">
            <v xml:space="preserve"> </v>
          </cell>
          <cell r="AK275" t="str">
            <v xml:space="preserve"> </v>
          </cell>
          <cell r="AL275" t="str">
            <v xml:space="preserve"> </v>
          </cell>
          <cell r="AM275" t="str">
            <v xml:space="preserve"> </v>
          </cell>
          <cell r="AN275" t="str">
            <v xml:space="preserve"> </v>
          </cell>
          <cell r="AO275" t="str">
            <v xml:space="preserve"> </v>
          </cell>
        </row>
        <row r="276">
          <cell r="B276">
            <v>265</v>
          </cell>
          <cell r="C276" t="str">
            <v>Puente</v>
          </cell>
          <cell r="D276" t="str">
            <v>TR.2 (2 Dev.)</v>
          </cell>
          <cell r="E276" t="str">
            <v>L-30155</v>
          </cell>
          <cell r="F276">
            <v>39436</v>
          </cell>
          <cell r="G276">
            <v>2</v>
          </cell>
          <cell r="H276">
            <v>2</v>
          </cell>
          <cell r="I276">
            <v>2</v>
          </cell>
          <cell r="J276">
            <v>5</v>
          </cell>
          <cell r="K276">
            <v>40</v>
          </cell>
          <cell r="L276">
            <v>641</v>
          </cell>
          <cell r="M276">
            <v>10</v>
          </cell>
          <cell r="N276">
            <v>28500</v>
          </cell>
          <cell r="O276">
            <v>11700</v>
          </cell>
          <cell r="P276">
            <v>4.09</v>
          </cell>
          <cell r="Q276" t="str">
            <v>No</v>
          </cell>
          <cell r="R276" t="str">
            <v>11860</v>
          </cell>
          <cell r="S276">
            <v>-43.308270676691727</v>
          </cell>
          <cell r="T276">
            <v>-34.285714285714285</v>
          </cell>
          <cell r="U276">
            <v>-0.90225563909774431</v>
          </cell>
          <cell r="V276">
            <v>0</v>
          </cell>
          <cell r="W276">
            <v>-28.872180451127818</v>
          </cell>
          <cell r="X276">
            <v>-1875.7894736842106</v>
          </cell>
          <cell r="Y276">
            <v>-9.022556390977444</v>
          </cell>
          <cell r="Z276">
            <v>-1.350748072294342E-4</v>
          </cell>
          <cell r="AA276">
            <v>-0.32330827067669171</v>
          </cell>
          <cell r="AB276">
            <v>-0.12030075187969924</v>
          </cell>
          <cell r="AC276">
            <v>-9.5238095238095233E-2</v>
          </cell>
          <cell r="AD276">
            <v>-2.5062656641604009E-3</v>
          </cell>
          <cell r="AE276">
            <v>0</v>
          </cell>
          <cell r="AF276">
            <v>-8.0200501253132828E-2</v>
          </cell>
          <cell r="AG276">
            <v>-5.2105263157894735</v>
          </cell>
          <cell r="AH276">
            <v>-2.5062656641604009E-2</v>
          </cell>
          <cell r="AI276">
            <v>-1.4267669172932329</v>
          </cell>
          <cell r="AJ276">
            <v>-1.1295238095238094</v>
          </cell>
          <cell r="AK276">
            <v>-2.9724310776942355E-2</v>
          </cell>
          <cell r="AL276">
            <v>0</v>
          </cell>
          <cell r="AM276">
            <v>-0.95117794486215534</v>
          </cell>
          <cell r="AN276">
            <v>-61.796842105263153</v>
          </cell>
          <cell r="AO276">
            <v>-0.29724310776942353</v>
          </cell>
        </row>
        <row r="277">
          <cell r="B277">
            <v>266</v>
          </cell>
          <cell r="C277" t="str">
            <v>Puente</v>
          </cell>
          <cell r="D277" t="str">
            <v>TR.2 (2 Dev.)</v>
          </cell>
          <cell r="E277" t="str">
            <v>L-30155</v>
          </cell>
          <cell r="F277">
            <v>39037</v>
          </cell>
          <cell r="G277">
            <v>50</v>
          </cell>
          <cell r="H277">
            <v>40</v>
          </cell>
          <cell r="I277">
            <v>3</v>
          </cell>
          <cell r="J277">
            <v>5</v>
          </cell>
          <cell r="K277">
            <v>72</v>
          </cell>
          <cell r="L277">
            <v>2720</v>
          </cell>
          <cell r="M277">
            <v>20</v>
          </cell>
          <cell r="N277">
            <v>78200</v>
          </cell>
          <cell r="O277">
            <v>33300</v>
          </cell>
          <cell r="P277">
            <v>190</v>
          </cell>
          <cell r="Q277" t="str">
            <v>No</v>
          </cell>
          <cell r="R277" t="str">
            <v>11860</v>
          </cell>
          <cell r="S277">
            <v>39.718309859154928</v>
          </cell>
          <cell r="T277">
            <v>31.267605633802816</v>
          </cell>
          <cell r="U277">
            <v>0.84507042253521125</v>
          </cell>
          <cell r="V277">
            <v>0</v>
          </cell>
          <cell r="W277">
            <v>43.943661971830984</v>
          </cell>
          <cell r="X277">
            <v>1934.3661971830986</v>
          </cell>
          <cell r="Y277">
            <v>8.4507042253521121</v>
          </cell>
          <cell r="Z277">
            <v>1.4416680620933881E-4</v>
          </cell>
          <cell r="AA277">
            <v>0.34507042253521125</v>
          </cell>
          <cell r="AB277">
            <v>0.11032863849765258</v>
          </cell>
          <cell r="AC277">
            <v>8.6854460093896718E-2</v>
          </cell>
          <cell r="AD277">
            <v>2.3474178403755869E-3</v>
          </cell>
          <cell r="AE277">
            <v>0</v>
          </cell>
          <cell r="AF277">
            <v>0.12206572769953052</v>
          </cell>
          <cell r="AG277">
            <v>5.373239436619718</v>
          </cell>
          <cell r="AH277">
            <v>2.3474178403755867E-2</v>
          </cell>
          <cell r="AI277">
            <v>1.3084976525821594</v>
          </cell>
          <cell r="AJ277">
            <v>1.0300938967136151</v>
          </cell>
          <cell r="AK277">
            <v>2.7840375586854458E-2</v>
          </cell>
          <cell r="AL277">
            <v>0</v>
          </cell>
          <cell r="AM277">
            <v>1.447699530516432</v>
          </cell>
          <cell r="AN277">
            <v>63.726619718309856</v>
          </cell>
          <cell r="AO277">
            <v>0.2784037558685446</v>
          </cell>
        </row>
        <row r="278">
          <cell r="B278">
            <v>267</v>
          </cell>
          <cell r="C278" t="str">
            <v>Puente</v>
          </cell>
          <cell r="D278" t="str">
            <v>TR.2 (2 Dev.)</v>
          </cell>
          <cell r="E278" t="str">
            <v>L-30155</v>
          </cell>
          <cell r="F278">
            <v>38611</v>
          </cell>
          <cell r="G278">
            <v>3</v>
          </cell>
          <cell r="H278">
            <v>3</v>
          </cell>
          <cell r="I278">
            <v>2</v>
          </cell>
          <cell r="J278">
            <v>5</v>
          </cell>
          <cell r="K278">
            <v>20</v>
          </cell>
          <cell r="L278">
            <v>431</v>
          </cell>
          <cell r="M278">
            <v>10</v>
          </cell>
          <cell r="N278">
            <v>53400</v>
          </cell>
          <cell r="O278">
            <v>22600</v>
          </cell>
          <cell r="P278">
            <v>43</v>
          </cell>
          <cell r="Q278" t="str">
            <v>No</v>
          </cell>
          <cell r="R278" t="str">
            <v>11860</v>
          </cell>
          <cell r="S278">
            <v>-35.064935064935064</v>
          </cell>
          <cell r="T278">
            <v>-77.142857142857139</v>
          </cell>
          <cell r="U278">
            <v>-7.0129870129870131</v>
          </cell>
          <cell r="V278">
            <v>0</v>
          </cell>
          <cell r="W278">
            <v>-39.740259740259738</v>
          </cell>
          <cell r="X278">
            <v>-2195.0649350649351</v>
          </cell>
          <cell r="Y278">
            <v>0</v>
          </cell>
          <cell r="Z278">
            <v>-1.8447848936620402E-4</v>
          </cell>
          <cell r="AA278">
            <v>-0.44155844155844154</v>
          </cell>
          <cell r="AB278">
            <v>-9.7402597402597407E-2</v>
          </cell>
          <cell r="AC278">
            <v>-0.21428571428571427</v>
          </cell>
          <cell r="AD278">
            <v>-1.948051948051948E-2</v>
          </cell>
          <cell r="AE278">
            <v>0</v>
          </cell>
          <cell r="AF278">
            <v>-0.11038961038961038</v>
          </cell>
          <cell r="AG278">
            <v>-6.0974025974025974</v>
          </cell>
          <cell r="AH278">
            <v>0</v>
          </cell>
          <cell r="AI278">
            <v>-1.1551948051948051</v>
          </cell>
          <cell r="AJ278">
            <v>-2.5414285714285714</v>
          </cell>
          <cell r="AK278">
            <v>-0.23103896103896102</v>
          </cell>
          <cell r="AL278">
            <v>0</v>
          </cell>
          <cell r="AM278">
            <v>-1.3092207792207793</v>
          </cell>
          <cell r="AN278">
            <v>-72.315194805194793</v>
          </cell>
          <cell r="AO278">
            <v>0</v>
          </cell>
        </row>
        <row r="279">
          <cell r="B279">
            <v>268</v>
          </cell>
          <cell r="C279" t="str">
            <v>Puente</v>
          </cell>
          <cell r="D279" t="str">
            <v>TR.2 (2 Dev.)</v>
          </cell>
          <cell r="E279" t="str">
            <v>L-30155</v>
          </cell>
          <cell r="F279">
            <v>38457</v>
          </cell>
          <cell r="G279">
            <v>18</v>
          </cell>
          <cell r="H279">
            <v>36</v>
          </cell>
          <cell r="I279">
            <v>5</v>
          </cell>
          <cell r="J279">
            <v>5</v>
          </cell>
          <cell r="K279">
            <v>37</v>
          </cell>
          <cell r="L279">
            <v>1370</v>
          </cell>
          <cell r="M279">
            <v>10</v>
          </cell>
          <cell r="N279">
            <v>64900</v>
          </cell>
          <cell r="O279">
            <v>27200</v>
          </cell>
          <cell r="P279">
            <v>111</v>
          </cell>
          <cell r="Q279" t="str">
            <v>No</v>
          </cell>
          <cell r="R279" t="str">
            <v>11860</v>
          </cell>
          <cell r="S279">
            <v>-162.19780219780219</v>
          </cell>
          <cell r="T279">
            <v>-435.16483516483515</v>
          </cell>
          <cell r="U279">
            <v>-61.318681318681321</v>
          </cell>
          <cell r="V279">
            <v>0</v>
          </cell>
          <cell r="W279">
            <v>-454.94505494505495</v>
          </cell>
          <cell r="X279">
            <v>-17010.989010989011</v>
          </cell>
          <cell r="Y279">
            <v>-19.780219780219781</v>
          </cell>
          <cell r="Z279">
            <v>-1.3153483240669502E-3</v>
          </cell>
          <cell r="AA279">
            <v>-3.1483516483516483</v>
          </cell>
          <cell r="AB279">
            <v>-0.45054945054945056</v>
          </cell>
          <cell r="AC279">
            <v>-1.2087912087912087</v>
          </cell>
          <cell r="AD279">
            <v>-0.17032967032967034</v>
          </cell>
          <cell r="AE279">
            <v>0</v>
          </cell>
          <cell r="AF279">
            <v>-1.2637362637362637</v>
          </cell>
          <cell r="AG279">
            <v>-47.252747252747255</v>
          </cell>
          <cell r="AH279">
            <v>-5.4945054945054944E-2</v>
          </cell>
          <cell r="AI279">
            <v>-5.343516483516483</v>
          </cell>
          <cell r="AJ279">
            <v>-14.336263736263735</v>
          </cell>
          <cell r="AK279">
            <v>-2.0201098901098899</v>
          </cell>
          <cell r="AL279">
            <v>0</v>
          </cell>
          <cell r="AM279">
            <v>-14.987912087912086</v>
          </cell>
          <cell r="AN279">
            <v>-560.41758241758237</v>
          </cell>
          <cell r="AO279">
            <v>-0.65164835164835166</v>
          </cell>
        </row>
        <row r="280">
          <cell r="B280">
            <v>269</v>
          </cell>
          <cell r="C280" t="str">
            <v>Puente</v>
          </cell>
          <cell r="D280" t="str">
            <v>TR.2 (2 Dev.)</v>
          </cell>
          <cell r="E280" t="str">
            <v>L-30155</v>
          </cell>
          <cell r="F280">
            <v>38275</v>
          </cell>
          <cell r="G280">
            <v>100</v>
          </cell>
          <cell r="H280">
            <v>256</v>
          </cell>
          <cell r="I280">
            <v>36</v>
          </cell>
          <cell r="J280">
            <v>5</v>
          </cell>
          <cell r="K280">
            <v>267</v>
          </cell>
          <cell r="L280">
            <v>9970</v>
          </cell>
          <cell r="M280">
            <v>20</v>
          </cell>
          <cell r="N280">
            <v>66000</v>
          </cell>
          <cell r="O280">
            <v>28200</v>
          </cell>
          <cell r="P280">
            <v>684</v>
          </cell>
          <cell r="Q280" t="str">
            <v>No</v>
          </cell>
          <cell r="R280" t="str">
            <v>11860</v>
          </cell>
          <cell r="S280">
            <v>0</v>
          </cell>
          <cell r="T280">
            <v>150.81081081081081</v>
          </cell>
          <cell r="U280">
            <v>19.45945945945946</v>
          </cell>
          <cell r="V280">
            <v>-24.324324324324323</v>
          </cell>
          <cell r="W280">
            <v>-627.56756756756761</v>
          </cell>
          <cell r="X280">
            <v>340.54054054054052</v>
          </cell>
          <cell r="Y280">
            <v>-12.162162162162161</v>
          </cell>
          <cell r="Z280">
            <v>-5.7304913896723676E-4</v>
          </cell>
          <cell r="AA280">
            <v>-1.3716216216216217</v>
          </cell>
          <cell r="AB280">
            <v>0</v>
          </cell>
          <cell r="AC280">
            <v>0.41891891891891891</v>
          </cell>
          <cell r="AD280">
            <v>5.4054054054054057E-2</v>
          </cell>
          <cell r="AE280">
            <v>-6.7567567567567571E-2</v>
          </cell>
          <cell r="AF280">
            <v>-1.7432432432432432</v>
          </cell>
          <cell r="AG280">
            <v>0.94594594594594594</v>
          </cell>
          <cell r="AH280">
            <v>-3.3783783783783786E-2</v>
          </cell>
          <cell r="AI280">
            <v>0</v>
          </cell>
          <cell r="AJ280">
            <v>4.9683783783783779</v>
          </cell>
          <cell r="AK280">
            <v>0.64108108108108108</v>
          </cell>
          <cell r="AL280">
            <v>-0.80135135135135127</v>
          </cell>
          <cell r="AM280">
            <v>-20.674864864864862</v>
          </cell>
          <cell r="AN280">
            <v>11.218918918918918</v>
          </cell>
          <cell r="AO280">
            <v>-0.40067567567567564</v>
          </cell>
        </row>
        <row r="281">
          <cell r="B281">
            <v>270</v>
          </cell>
          <cell r="C281" t="str">
            <v>Puente</v>
          </cell>
          <cell r="D281" t="str">
            <v>TR.2 (2 Dev.)</v>
          </cell>
          <cell r="E281" t="str">
            <v>L-30155</v>
          </cell>
          <cell r="F281">
            <v>38127</v>
          </cell>
          <cell r="G281">
            <v>100</v>
          </cell>
          <cell r="H281">
            <v>194</v>
          </cell>
          <cell r="I281">
            <v>28</v>
          </cell>
          <cell r="J281">
            <v>15</v>
          </cell>
          <cell r="K281">
            <v>525</v>
          </cell>
          <cell r="L281">
            <v>9830</v>
          </cell>
          <cell r="M281">
            <v>25</v>
          </cell>
          <cell r="N281">
            <v>68100</v>
          </cell>
          <cell r="O281">
            <v>25100</v>
          </cell>
          <cell r="P281">
            <v>887</v>
          </cell>
          <cell r="Q281" t="str">
            <v>No</v>
          </cell>
          <cell r="R281" t="str">
            <v>11860</v>
          </cell>
          <cell r="S281">
            <v>-429.75564853556489</v>
          </cell>
          <cell r="T281">
            <v>10.950627615062777</v>
          </cell>
          <cell r="U281">
            <v>-11.28200836820084</v>
          </cell>
          <cell r="V281">
            <v>-1.8677824267782401</v>
          </cell>
          <cell r="W281">
            <v>505.98828451882838</v>
          </cell>
          <cell r="X281">
            <v>4954.1422594142259</v>
          </cell>
          <cell r="Y281">
            <v>0.6627615062761526</v>
          </cell>
          <cell r="Z281">
            <v>8.668695522404555E-5</v>
          </cell>
          <cell r="AA281">
            <v>0.20748953974895387</v>
          </cell>
          <cell r="AB281">
            <v>-1.193765690376569</v>
          </cell>
          <cell r="AC281">
            <v>3.0418410041841048E-2</v>
          </cell>
          <cell r="AD281">
            <v>-3.1338912133891221E-2</v>
          </cell>
          <cell r="AE281">
            <v>-5.1882845188284451E-3</v>
          </cell>
          <cell r="AF281">
            <v>1.4055230125523011</v>
          </cell>
          <cell r="AG281">
            <v>13.761506276150628</v>
          </cell>
          <cell r="AH281">
            <v>1.8410041841004237E-3</v>
          </cell>
          <cell r="AI281">
            <v>-14.158061087866107</v>
          </cell>
          <cell r="AJ281">
            <v>0.36076234309623478</v>
          </cell>
          <cell r="AK281">
            <v>-0.37167949790794985</v>
          </cell>
          <cell r="AL281">
            <v>-6.1533054393305357E-2</v>
          </cell>
          <cell r="AM281">
            <v>16.669502928870291</v>
          </cell>
          <cell r="AN281">
            <v>163.21146443514644</v>
          </cell>
          <cell r="AO281">
            <v>2.1834309623431025E-2</v>
          </cell>
        </row>
        <row r="282">
          <cell r="B282">
            <v>271</v>
          </cell>
          <cell r="C282" t="str">
            <v>Puente</v>
          </cell>
          <cell r="D282" t="str">
            <v>TR.2 (2 Dev.)</v>
          </cell>
          <cell r="E282" t="str">
            <v>L-30155</v>
          </cell>
          <cell r="F282">
            <v>37888</v>
          </cell>
          <cell r="G282">
            <v>385.31</v>
          </cell>
          <cell r="H282">
            <v>186.73</v>
          </cell>
          <cell r="I282">
            <v>35.49</v>
          </cell>
          <cell r="J282">
            <v>16.239999999999998</v>
          </cell>
          <cell r="K282">
            <v>189.08</v>
          </cell>
          <cell r="L282">
            <v>6541</v>
          </cell>
          <cell r="M282">
            <v>24.56</v>
          </cell>
          <cell r="N282">
            <v>68435</v>
          </cell>
          <cell r="O282">
            <v>20494</v>
          </cell>
          <cell r="P282">
            <v>837.41</v>
          </cell>
          <cell r="Q282" t="str">
            <v>No</v>
          </cell>
          <cell r="R282" t="str">
            <v>11860</v>
          </cell>
          <cell r="S282">
            <v>79.226666666666659</v>
          </cell>
          <cell r="T282">
            <v>91.342222222222219</v>
          </cell>
          <cell r="U282">
            <v>27.466666666666665</v>
          </cell>
          <cell r="V282">
            <v>3.848888888888887</v>
          </cell>
          <cell r="W282">
            <v>12.275555555555556</v>
          </cell>
          <cell r="X282">
            <v>-1625.7777777777778</v>
          </cell>
          <cell r="Y282">
            <v>2.5955555555555541</v>
          </cell>
          <cell r="Z282">
            <v>2.5155055422367917E-4</v>
          </cell>
          <cell r="AA282">
            <v>0.60209876543209884</v>
          </cell>
          <cell r="AB282">
            <v>0.22007407407407406</v>
          </cell>
          <cell r="AC282">
            <v>0.2537283950617284</v>
          </cell>
          <cell r="AD282">
            <v>7.6296296296296306E-2</v>
          </cell>
          <cell r="AE282">
            <v>1.0691358024691355E-2</v>
          </cell>
          <cell r="AF282">
            <v>3.409876543209877E-2</v>
          </cell>
          <cell r="AG282">
            <v>-4.5160493827160497</v>
          </cell>
          <cell r="AH282">
            <v>7.2098765432098717E-3</v>
          </cell>
          <cell r="AI282">
            <v>2.6100785185185185</v>
          </cell>
          <cell r="AJ282">
            <v>3.0092187654320983</v>
          </cell>
          <cell r="AK282">
            <v>0.90487407407407405</v>
          </cell>
          <cell r="AL282">
            <v>0.12679950617283944</v>
          </cell>
          <cell r="AM282">
            <v>0.40441135802469141</v>
          </cell>
          <cell r="AN282">
            <v>-53.560345679012343</v>
          </cell>
          <cell r="AO282">
            <v>8.5509135802469077E-2</v>
          </cell>
        </row>
        <row r="283">
          <cell r="B283">
            <v>272</v>
          </cell>
          <cell r="C283" t="str">
            <v>Puente</v>
          </cell>
          <cell r="D283" t="str">
            <v>TR.2 (2 Dev.)</v>
          </cell>
          <cell r="E283" t="str">
            <v>L-30155</v>
          </cell>
          <cell r="F283">
            <v>37483</v>
          </cell>
          <cell r="G283">
            <v>296.18</v>
          </cell>
          <cell r="H283">
            <v>83.97</v>
          </cell>
          <cell r="I283">
            <v>4.59</v>
          </cell>
          <cell r="J283">
            <v>11.91</v>
          </cell>
          <cell r="K283">
            <v>175.27</v>
          </cell>
          <cell r="L283">
            <v>8370</v>
          </cell>
          <cell r="M283">
            <v>21.64</v>
          </cell>
          <cell r="N283">
            <v>73955</v>
          </cell>
          <cell r="O283">
            <v>25508</v>
          </cell>
          <cell r="P283">
            <v>593.55999999999995</v>
          </cell>
          <cell r="Q283" t="str">
            <v>No</v>
          </cell>
          <cell r="R283" t="str">
            <v>11860</v>
          </cell>
          <cell r="S283">
            <v>302.85906040268458</v>
          </cell>
          <cell r="T283">
            <v>81.350335570469809</v>
          </cell>
          <cell r="U283">
            <v>0.5798657718120811</v>
          </cell>
          <cell r="V283">
            <v>18.434899328859061</v>
          </cell>
          <cell r="W283">
            <v>92.778523489932894</v>
          </cell>
          <cell r="X283">
            <v>11532.080536912752</v>
          </cell>
          <cell r="Y283">
            <v>25.030872483221479</v>
          </cell>
          <cell r="Z283">
            <v>6.0467322144695714E-4</v>
          </cell>
          <cell r="AA283">
            <v>1.4473154362416103</v>
          </cell>
          <cell r="AB283">
            <v>0.84127516778523481</v>
          </cell>
          <cell r="AC283">
            <v>0.22597315436241611</v>
          </cell>
          <cell r="AD283">
            <v>1.6107382550335585E-3</v>
          </cell>
          <cell r="AE283">
            <v>5.1208053691275165E-2</v>
          </cell>
          <cell r="AF283">
            <v>0.25771812080536916</v>
          </cell>
          <cell r="AG283">
            <v>32.033557046979865</v>
          </cell>
          <cell r="AH283">
            <v>6.9530201342281883E-2</v>
          </cell>
          <cell r="AI283">
            <v>9.9775234899328851</v>
          </cell>
          <cell r="AJ283">
            <v>2.6800416107382552</v>
          </cell>
          <cell r="AK283">
            <v>1.9103355704698E-2</v>
          </cell>
          <cell r="AL283">
            <v>0.60732751677852348</v>
          </cell>
          <cell r="AM283">
            <v>3.0565369127516782</v>
          </cell>
          <cell r="AN283">
            <v>379.91798657718118</v>
          </cell>
          <cell r="AO283">
            <v>0.82462818791946313</v>
          </cell>
        </row>
        <row r="284">
          <cell r="B284">
            <v>273</v>
          </cell>
          <cell r="C284" t="str">
            <v>Puente</v>
          </cell>
          <cell r="D284" t="str">
            <v>TR.2 (2 Dev.)</v>
          </cell>
          <cell r="E284" t="str">
            <v>L-30155</v>
          </cell>
          <cell r="F284">
            <v>37334</v>
          </cell>
          <cell r="G284">
            <v>170.83</v>
          </cell>
          <cell r="H284">
            <v>50.3</v>
          </cell>
          <cell r="I284">
            <v>4.3499999999999996</v>
          </cell>
          <cell r="J284">
            <v>4.28</v>
          </cell>
          <cell r="K284">
            <v>136.87</v>
          </cell>
          <cell r="L284">
            <v>3597</v>
          </cell>
          <cell r="M284">
            <v>11.28</v>
          </cell>
          <cell r="N284">
            <v>39998</v>
          </cell>
          <cell r="O284">
            <v>6238</v>
          </cell>
          <cell r="P284">
            <v>377.90999999999997</v>
          </cell>
          <cell r="Q284" t="str">
            <v>No</v>
          </cell>
          <cell r="R284" t="str">
            <v>11860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  <cell r="Z284" t="str">
            <v xml:space="preserve"> </v>
          </cell>
          <cell r="AA284" t="str">
            <v xml:space="preserve"> </v>
          </cell>
          <cell r="AB284" t="str">
            <v xml:space="preserve"> </v>
          </cell>
          <cell r="AC284" t="str">
            <v xml:space="preserve"> </v>
          </cell>
          <cell r="AD284" t="str">
            <v xml:space="preserve"> </v>
          </cell>
          <cell r="AE284" t="str">
            <v xml:space="preserve"> </v>
          </cell>
          <cell r="AF284" t="str">
            <v xml:space="preserve"> </v>
          </cell>
          <cell r="AG284" t="str">
            <v xml:space="preserve"> </v>
          </cell>
          <cell r="AH284" t="str">
            <v xml:space="preserve"> </v>
          </cell>
          <cell r="AI284" t="str">
            <v xml:space="preserve"> </v>
          </cell>
          <cell r="AJ284" t="str">
            <v xml:space="preserve"> </v>
          </cell>
          <cell r="AK284" t="str">
            <v xml:space="preserve"> </v>
          </cell>
          <cell r="AL284" t="str">
            <v xml:space="preserve"> </v>
          </cell>
          <cell r="AM284" t="str">
            <v xml:space="preserve"> </v>
          </cell>
          <cell r="AN284" t="str">
            <v xml:space="preserve"> </v>
          </cell>
          <cell r="AO284" t="str">
            <v xml:space="preserve"> </v>
          </cell>
        </row>
        <row r="285">
          <cell r="B285">
            <v>274</v>
          </cell>
          <cell r="C285" t="str">
            <v>Puente</v>
          </cell>
          <cell r="D285" t="str">
            <v>Reserva (3 Dev.)</v>
          </cell>
          <cell r="E285" t="str">
            <v>750019-01</v>
          </cell>
          <cell r="F285">
            <v>39651</v>
          </cell>
          <cell r="G285">
            <v>1</v>
          </cell>
          <cell r="H285">
            <v>49</v>
          </cell>
          <cell r="I285">
            <v>1</v>
          </cell>
          <cell r="J285">
            <v>7</v>
          </cell>
          <cell r="K285">
            <v>359</v>
          </cell>
          <cell r="L285">
            <v>4423</v>
          </cell>
          <cell r="M285">
            <v>1</v>
          </cell>
          <cell r="N285">
            <v>67931</v>
          </cell>
          <cell r="O285">
            <v>26775</v>
          </cell>
          <cell r="Q285" t="str">
            <v>No</v>
          </cell>
          <cell r="R285" t="str">
            <v>10900</v>
          </cell>
          <cell r="S285">
            <v>-1.5720524017467248</v>
          </cell>
          <cell r="T285">
            <v>66.026200873362441</v>
          </cell>
          <cell r="U285">
            <v>-136.76855895196508</v>
          </cell>
          <cell r="V285">
            <v>-75.4585152838428</v>
          </cell>
          <cell r="W285">
            <v>-25.152838427947597</v>
          </cell>
          <cell r="X285">
            <v>2174.1484716157206</v>
          </cell>
          <cell r="Y285">
            <v>-45.589519650655021</v>
          </cell>
          <cell r="Z285">
            <v>-2.3306586368085157E-4</v>
          </cell>
          <cell r="AA285">
            <v>-0.60698689956331875</v>
          </cell>
          <cell r="AB285">
            <v>-4.3668122270742356E-3</v>
          </cell>
          <cell r="AC285">
            <v>0.18340611353711792</v>
          </cell>
          <cell r="AD285">
            <v>-0.37991266375545851</v>
          </cell>
          <cell r="AE285">
            <v>-0.20960698689956331</v>
          </cell>
          <cell r="AF285">
            <v>-6.9868995633187769E-2</v>
          </cell>
          <cell r="AG285">
            <v>6.0393013100436681</v>
          </cell>
          <cell r="AH285">
            <v>-0.12663755458515283</v>
          </cell>
          <cell r="AI285">
            <v>-4.7598253275109172E-2</v>
          </cell>
          <cell r="AJ285">
            <v>1.9991266375545853</v>
          </cell>
          <cell r="AK285">
            <v>-4.1410480349344985</v>
          </cell>
          <cell r="AL285">
            <v>-2.2847161572052403</v>
          </cell>
          <cell r="AM285">
            <v>-0.76157205240174675</v>
          </cell>
          <cell r="AN285">
            <v>65.828384279475983</v>
          </cell>
          <cell r="AO285">
            <v>-1.3803493449781661</v>
          </cell>
        </row>
        <row r="286">
          <cell r="B286">
            <v>275</v>
          </cell>
          <cell r="C286" t="str">
            <v>Puente</v>
          </cell>
          <cell r="D286" t="str">
            <v>Reserva (3 Dev.)</v>
          </cell>
          <cell r="E286" t="str">
            <v>750019-01</v>
          </cell>
          <cell r="F286">
            <v>39422</v>
          </cell>
          <cell r="G286">
            <v>2</v>
          </cell>
          <cell r="H286">
            <v>7</v>
          </cell>
          <cell r="I286">
            <v>88</v>
          </cell>
          <cell r="J286">
            <v>55</v>
          </cell>
          <cell r="K286">
            <v>375</v>
          </cell>
          <cell r="L286">
            <v>3040</v>
          </cell>
          <cell r="M286">
            <v>30</v>
          </cell>
          <cell r="N286">
            <v>66500</v>
          </cell>
          <cell r="O286">
            <v>1770</v>
          </cell>
          <cell r="P286">
            <v>7.18</v>
          </cell>
          <cell r="Q286" t="str">
            <v>No</v>
          </cell>
          <cell r="R286" t="str">
            <v>10900</v>
          </cell>
          <cell r="S286">
            <v>0</v>
          </cell>
          <cell r="T286">
            <v>-1.5517241379310345</v>
          </cell>
          <cell r="U286">
            <v>37.241379310344826</v>
          </cell>
          <cell r="V286">
            <v>7.7586206896551726</v>
          </cell>
          <cell r="W286">
            <v>12.413793103448276</v>
          </cell>
          <cell r="X286">
            <v>62.068965517241381</v>
          </cell>
          <cell r="Y286">
            <v>-7.7586206896551726</v>
          </cell>
          <cell r="Z286">
            <v>5.1306579207093942E-5</v>
          </cell>
          <cell r="AA286">
            <v>0.1336206896551724</v>
          </cell>
          <cell r="AB286">
            <v>0</v>
          </cell>
          <cell r="AC286">
            <v>-4.3103448275862068E-3</v>
          </cell>
          <cell r="AD286">
            <v>0.10344827586206896</v>
          </cell>
          <cell r="AE286">
            <v>2.1551724137931036E-2</v>
          </cell>
          <cell r="AF286">
            <v>3.4482758620689655E-2</v>
          </cell>
          <cell r="AG286">
            <v>0.17241379310344829</v>
          </cell>
          <cell r="AH286">
            <v>-2.1551724137931036E-2</v>
          </cell>
          <cell r="AI286">
            <v>0</v>
          </cell>
          <cell r="AJ286">
            <v>-4.6982758620689659E-2</v>
          </cell>
          <cell r="AK286">
            <v>1.1275862068965519</v>
          </cell>
          <cell r="AL286">
            <v>0.23491379310344829</v>
          </cell>
          <cell r="AM286">
            <v>0.37586206896551727</v>
          </cell>
          <cell r="AN286">
            <v>1.8793103448275863</v>
          </cell>
          <cell r="AO286">
            <v>-0.23491379310344829</v>
          </cell>
        </row>
        <row r="287">
          <cell r="B287">
            <v>276</v>
          </cell>
          <cell r="C287" t="str">
            <v>Puente</v>
          </cell>
          <cell r="D287" t="str">
            <v>Reserva (3 Dev.)</v>
          </cell>
          <cell r="E287" t="str">
            <v>750019-01</v>
          </cell>
          <cell r="F287">
            <v>39190</v>
          </cell>
          <cell r="G287">
            <v>2</v>
          </cell>
          <cell r="H287">
            <v>8</v>
          </cell>
          <cell r="I287">
            <v>64</v>
          </cell>
          <cell r="J287">
            <v>50</v>
          </cell>
          <cell r="K287">
            <v>367</v>
          </cell>
          <cell r="L287">
            <v>3000</v>
          </cell>
          <cell r="M287">
            <v>35</v>
          </cell>
          <cell r="N287">
            <v>61000</v>
          </cell>
          <cell r="O287">
            <v>2010</v>
          </cell>
          <cell r="P287">
            <v>526</v>
          </cell>
          <cell r="Q287" t="str">
            <v>No</v>
          </cell>
          <cell r="R287" t="str">
            <v>10900</v>
          </cell>
          <cell r="S287">
            <v>0</v>
          </cell>
          <cell r="T287">
            <v>2.5531914893617023</v>
          </cell>
          <cell r="U287">
            <v>22.978723404255319</v>
          </cell>
          <cell r="V287">
            <v>25.531914893617021</v>
          </cell>
          <cell r="W287">
            <v>56.170212765957444</v>
          </cell>
          <cell r="X287">
            <v>638.29787234042556</v>
          </cell>
          <cell r="Y287">
            <v>12.76595744680851</v>
          </cell>
          <cell r="Z287">
            <v>1.2799060619404079E-4</v>
          </cell>
          <cell r="AA287">
            <v>0.33333333333333331</v>
          </cell>
          <cell r="AB287">
            <v>0</v>
          </cell>
          <cell r="AC287">
            <v>7.0921985815602835E-3</v>
          </cell>
          <cell r="AD287">
            <v>6.3829787234042548E-2</v>
          </cell>
          <cell r="AE287">
            <v>7.0921985815602842E-2</v>
          </cell>
          <cell r="AF287">
            <v>0.15602836879432624</v>
          </cell>
          <cell r="AG287">
            <v>1.7730496453900708</v>
          </cell>
          <cell r="AH287">
            <v>3.5460992907801421E-2</v>
          </cell>
          <cell r="AI287">
            <v>0</v>
          </cell>
          <cell r="AJ287">
            <v>7.7304964539007093E-2</v>
          </cell>
          <cell r="AK287">
            <v>0.69574468085106389</v>
          </cell>
          <cell r="AL287">
            <v>0.77304964539007093</v>
          </cell>
          <cell r="AM287">
            <v>1.7007092198581562</v>
          </cell>
          <cell r="AN287">
            <v>19.326241134751772</v>
          </cell>
          <cell r="AO287">
            <v>0.38652482269503546</v>
          </cell>
        </row>
        <row r="288">
          <cell r="B288">
            <v>277</v>
          </cell>
          <cell r="C288" t="str">
            <v>Puente</v>
          </cell>
          <cell r="D288" t="str">
            <v>Reserva (3 Dev.)</v>
          </cell>
          <cell r="E288" t="str">
            <v>750019-01</v>
          </cell>
          <cell r="F288">
            <v>39049</v>
          </cell>
          <cell r="G288">
            <v>2</v>
          </cell>
          <cell r="H288">
            <v>7</v>
          </cell>
          <cell r="I288">
            <v>55</v>
          </cell>
          <cell r="J288">
            <v>40</v>
          </cell>
          <cell r="K288">
            <v>345</v>
          </cell>
          <cell r="L288">
            <v>2750</v>
          </cell>
          <cell r="M288">
            <v>30</v>
          </cell>
          <cell r="N288">
            <v>57900</v>
          </cell>
          <cell r="O288">
            <v>1970</v>
          </cell>
          <cell r="P288">
            <v>479</v>
          </cell>
          <cell r="Q288" t="str">
            <v>No</v>
          </cell>
          <cell r="R288" t="str">
            <v>10900</v>
          </cell>
          <cell r="S288">
            <v>0</v>
          </cell>
          <cell r="T288">
            <v>4.7872340425531918</v>
          </cell>
          <cell r="U288">
            <v>50.744680851063826</v>
          </cell>
          <cell r="V288">
            <v>33.51063829787234</v>
          </cell>
          <cell r="W288">
            <v>168.51063829787233</v>
          </cell>
          <cell r="X288">
            <v>2089.1489361702129</v>
          </cell>
          <cell r="Y288">
            <v>19.148936170212767</v>
          </cell>
          <cell r="Z288">
            <v>2.9512727545274829E-4</v>
          </cell>
          <cell r="AA288">
            <v>0.7686170212765957</v>
          </cell>
          <cell r="AB288">
            <v>0</v>
          </cell>
          <cell r="AC288">
            <v>1.3297872340425532E-2</v>
          </cell>
          <cell r="AD288">
            <v>0.14095744680851063</v>
          </cell>
          <cell r="AE288">
            <v>9.3085106382978719E-2</v>
          </cell>
          <cell r="AF288">
            <v>0.46808510638297873</v>
          </cell>
          <cell r="AG288">
            <v>5.8031914893617023</v>
          </cell>
          <cell r="AH288">
            <v>5.3191489361702128E-2</v>
          </cell>
          <cell r="AI288">
            <v>0</v>
          </cell>
          <cell r="AJ288">
            <v>0.14494680851063829</v>
          </cell>
          <cell r="AK288">
            <v>1.536436170212766</v>
          </cell>
          <cell r="AL288">
            <v>1.0146276595744681</v>
          </cell>
          <cell r="AM288">
            <v>5.1021276595744682</v>
          </cell>
          <cell r="AN288">
            <v>63.254787234042553</v>
          </cell>
          <cell r="AO288">
            <v>0.57978723404255317</v>
          </cell>
        </row>
        <row r="289">
          <cell r="B289">
            <v>278</v>
          </cell>
          <cell r="C289" t="str">
            <v>Puente</v>
          </cell>
          <cell r="D289" t="str">
            <v>Reserva (3 Dev.)</v>
          </cell>
          <cell r="E289" t="str">
            <v>750019-01</v>
          </cell>
          <cell r="F289">
            <v>38673</v>
          </cell>
          <cell r="G289">
            <v>2</v>
          </cell>
          <cell r="H289">
            <v>2</v>
          </cell>
          <cell r="I289">
            <v>2</v>
          </cell>
          <cell r="J289">
            <v>5</v>
          </cell>
          <cell r="K289">
            <v>169</v>
          </cell>
          <cell r="L289">
            <v>568</v>
          </cell>
          <cell r="M289">
            <v>10</v>
          </cell>
          <cell r="N289">
            <v>39000</v>
          </cell>
          <cell r="O289">
            <v>7130</v>
          </cell>
          <cell r="P289">
            <v>190</v>
          </cell>
          <cell r="Q289" t="str">
            <v>No</v>
          </cell>
          <cell r="R289" t="str">
            <v>10900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3924</v>
          </cell>
          <cell r="X289">
            <v>13824</v>
          </cell>
          <cell r="Y289">
            <v>0</v>
          </cell>
          <cell r="Z289">
            <v>4.1852928225451346E-3</v>
          </cell>
          <cell r="AA289">
            <v>10.9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10.9</v>
          </cell>
          <cell r="AG289">
            <v>38.4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118.81000000000002</v>
          </cell>
          <cell r="AN289">
            <v>418.56000000000006</v>
          </cell>
          <cell r="AO289">
            <v>0</v>
          </cell>
        </row>
        <row r="290">
          <cell r="B290">
            <v>279</v>
          </cell>
          <cell r="C290" t="str">
            <v>Puente</v>
          </cell>
          <cell r="D290" t="str">
            <v>Reserva (3 Dev.)</v>
          </cell>
          <cell r="E290" t="str">
            <v>750019-01</v>
          </cell>
          <cell r="F290">
            <v>38663</v>
          </cell>
          <cell r="G290">
            <v>2</v>
          </cell>
          <cell r="H290">
            <v>2</v>
          </cell>
          <cell r="I290">
            <v>2</v>
          </cell>
          <cell r="J290">
            <v>5</v>
          </cell>
          <cell r="K290">
            <v>60</v>
          </cell>
          <cell r="L290">
            <v>184</v>
          </cell>
          <cell r="M290">
            <v>10</v>
          </cell>
          <cell r="N290">
            <v>32600</v>
          </cell>
          <cell r="O290">
            <v>12500</v>
          </cell>
          <cell r="P290">
            <v>81</v>
          </cell>
          <cell r="Q290" t="str">
            <v>No</v>
          </cell>
          <cell r="R290" t="str">
            <v>10900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120</v>
          </cell>
          <cell r="X290">
            <v>840</v>
          </cell>
          <cell r="Y290">
            <v>0</v>
          </cell>
          <cell r="Z290">
            <v>1.2799060619404079E-4</v>
          </cell>
          <cell r="AA290">
            <v>0.33333333333333331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0.33333333333333331</v>
          </cell>
          <cell r="AG290">
            <v>2.3333333333333335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3.6333333333333333</v>
          </cell>
          <cell r="AN290">
            <v>25.433333333333334</v>
          </cell>
          <cell r="AO290">
            <v>0</v>
          </cell>
        </row>
        <row r="291">
          <cell r="B291">
            <v>280</v>
          </cell>
          <cell r="C291" t="str">
            <v>Puente</v>
          </cell>
          <cell r="D291" t="str">
            <v>Reserva (3 Dev.)</v>
          </cell>
          <cell r="E291" t="str">
            <v>750019-01</v>
          </cell>
          <cell r="F291">
            <v>38660</v>
          </cell>
          <cell r="G291">
            <v>2</v>
          </cell>
          <cell r="H291">
            <v>2</v>
          </cell>
          <cell r="I291">
            <v>2</v>
          </cell>
          <cell r="J291">
            <v>5</v>
          </cell>
          <cell r="K291">
            <v>59</v>
          </cell>
          <cell r="L291">
            <v>177</v>
          </cell>
          <cell r="M291">
            <v>10</v>
          </cell>
          <cell r="N291">
            <v>29900</v>
          </cell>
          <cell r="O291">
            <v>11800</v>
          </cell>
          <cell r="P291">
            <v>80</v>
          </cell>
          <cell r="Q291" t="str">
            <v>No</v>
          </cell>
          <cell r="R291" t="str">
            <v>10900</v>
          </cell>
          <cell r="S291">
            <v>17.142857142857142</v>
          </cell>
          <cell r="T291">
            <v>17.142857142857142</v>
          </cell>
          <cell r="U291">
            <v>17.142857142857142</v>
          </cell>
          <cell r="V291">
            <v>42.857142857142854</v>
          </cell>
          <cell r="W291">
            <v>505.71428571428572</v>
          </cell>
          <cell r="X291">
            <v>1431.4285714285713</v>
          </cell>
          <cell r="Y291">
            <v>42.857142857142854</v>
          </cell>
          <cell r="Z291">
            <v>6.8566396175378998E-4</v>
          </cell>
          <cell r="AA291">
            <v>1.7857142857142858</v>
          </cell>
          <cell r="AB291">
            <v>4.7619047619047616E-2</v>
          </cell>
          <cell r="AC291">
            <v>4.7619047619047616E-2</v>
          </cell>
          <cell r="AD291">
            <v>4.7619047619047616E-2</v>
          </cell>
          <cell r="AE291">
            <v>0.11904761904761904</v>
          </cell>
          <cell r="AF291">
            <v>1.4047619047619047</v>
          </cell>
          <cell r="AG291">
            <v>3.9761904761904763</v>
          </cell>
          <cell r="AH291">
            <v>0.11904761904761904</v>
          </cell>
          <cell r="AI291">
            <v>0.51904761904761909</v>
          </cell>
          <cell r="AJ291">
            <v>0.51904761904761909</v>
          </cell>
          <cell r="AK291">
            <v>0.51904761904761909</v>
          </cell>
          <cell r="AL291">
            <v>1.2976190476190477</v>
          </cell>
          <cell r="AM291">
            <v>15.311904761904762</v>
          </cell>
          <cell r="AN291">
            <v>43.340476190476188</v>
          </cell>
          <cell r="AO291">
            <v>1.2976190476190477</v>
          </cell>
        </row>
        <row r="292">
          <cell r="B292">
            <v>281</v>
          </cell>
          <cell r="C292" t="str">
            <v>Puente</v>
          </cell>
          <cell r="D292" t="str">
            <v>Reserva (3 Dev.)</v>
          </cell>
          <cell r="E292" t="str">
            <v>750019-01</v>
          </cell>
          <cell r="F292">
            <v>38618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10</v>
          </cell>
          <cell r="M292">
            <v>5</v>
          </cell>
          <cell r="N292">
            <v>2800</v>
          </cell>
          <cell r="O292">
            <v>1200</v>
          </cell>
          <cell r="P292">
            <v>5</v>
          </cell>
          <cell r="Q292" t="str">
            <v>No</v>
          </cell>
          <cell r="R292" t="str">
            <v>10900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1800</v>
          </cell>
          <cell r="Y292">
            <v>900</v>
          </cell>
          <cell r="Z292">
            <v>9.5992954645530602E-4</v>
          </cell>
          <cell r="AA292">
            <v>2.5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5</v>
          </cell>
          <cell r="AH292">
            <v>2.5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54.5</v>
          </cell>
          <cell r="AO292">
            <v>27.25</v>
          </cell>
        </row>
        <row r="293">
          <cell r="B293">
            <v>282</v>
          </cell>
          <cell r="C293" t="str">
            <v>Puente</v>
          </cell>
          <cell r="D293" t="str">
            <v>Reserva (3 Dev.)</v>
          </cell>
          <cell r="E293" t="str">
            <v>750019-01</v>
          </cell>
          <cell r="F293">
            <v>38616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1795</v>
          </cell>
          <cell r="O293">
            <v>873</v>
          </cell>
          <cell r="P293">
            <v>0</v>
          </cell>
          <cell r="Q293" t="str">
            <v>No</v>
          </cell>
          <cell r="R293" t="str">
            <v>10900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</row>
        <row r="294">
          <cell r="B294">
            <v>283</v>
          </cell>
          <cell r="C294" t="str">
            <v>Puente</v>
          </cell>
          <cell r="D294" t="str">
            <v>Reserva (3 Dev.)</v>
          </cell>
          <cell r="E294" t="str">
            <v>750019-01</v>
          </cell>
          <cell r="F294">
            <v>38614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1864</v>
          </cell>
          <cell r="O294">
            <v>865</v>
          </cell>
          <cell r="P294">
            <v>0</v>
          </cell>
          <cell r="Q294" t="str">
            <v>No</v>
          </cell>
          <cell r="R294" t="str">
            <v>10900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  <cell r="Z294" t="str">
            <v xml:space="preserve"> </v>
          </cell>
          <cell r="AA294" t="str">
            <v xml:space="preserve"> </v>
          </cell>
          <cell r="AB294" t="str">
            <v xml:space="preserve"> </v>
          </cell>
          <cell r="AC294" t="str">
            <v xml:space="preserve"> </v>
          </cell>
          <cell r="AD294" t="str">
            <v xml:space="preserve"> </v>
          </cell>
          <cell r="AE294" t="str">
            <v xml:space="preserve"> </v>
          </cell>
          <cell r="AF294" t="str">
            <v xml:space="preserve"> </v>
          </cell>
          <cell r="AG294" t="str">
            <v xml:space="preserve"> </v>
          </cell>
          <cell r="AH294" t="str">
            <v xml:space="preserve"> </v>
          </cell>
          <cell r="AI294" t="str">
            <v xml:space="preserve"> </v>
          </cell>
          <cell r="AJ294" t="str">
            <v xml:space="preserve"> </v>
          </cell>
          <cell r="AK294" t="str">
            <v xml:space="preserve"> </v>
          </cell>
          <cell r="AL294" t="str">
            <v xml:space="preserve"> </v>
          </cell>
          <cell r="AM294" t="str">
            <v xml:space="preserve"> </v>
          </cell>
          <cell r="AN294" t="str">
            <v xml:space="preserve"> </v>
          </cell>
          <cell r="AO294" t="str">
            <v xml:space="preserve"> </v>
          </cell>
        </row>
        <row r="295">
          <cell r="B295">
            <v>284</v>
          </cell>
          <cell r="C295" t="str">
            <v>Puente (Averiado)</v>
          </cell>
          <cell r="D295" t="str">
            <v>TR.F/S (2 Dev.)</v>
          </cell>
          <cell r="E295" t="str">
            <v>161159T1</v>
          </cell>
          <cell r="F295">
            <v>39414</v>
          </cell>
          <cell r="G295">
            <v>212</v>
          </cell>
          <cell r="H295">
            <v>179</v>
          </cell>
          <cell r="I295">
            <v>37</v>
          </cell>
          <cell r="J295">
            <v>85</v>
          </cell>
          <cell r="K295">
            <v>1360</v>
          </cell>
          <cell r="L295">
            <v>9210</v>
          </cell>
          <cell r="M295">
            <v>400</v>
          </cell>
          <cell r="N295">
            <v>65300</v>
          </cell>
          <cell r="O295">
            <v>13400</v>
          </cell>
          <cell r="P295">
            <v>9.02</v>
          </cell>
          <cell r="Q295" t="str">
            <v>No</v>
          </cell>
          <cell r="R295" t="str">
            <v>8721</v>
          </cell>
          <cell r="S295">
            <v>297.87610619469024</v>
          </cell>
          <cell r="T295">
            <v>111.50442477876106</v>
          </cell>
          <cell r="U295">
            <v>-4.778761061946903</v>
          </cell>
          <cell r="V295">
            <v>111.50442477876106</v>
          </cell>
          <cell r="W295">
            <v>207.0796460176991</v>
          </cell>
          <cell r="X295">
            <v>-1417.6991150442477</v>
          </cell>
          <cell r="Y295">
            <v>597.3451327433628</v>
          </cell>
          <cell r="Z295">
            <v>1.1268996153891116E-3</v>
          </cell>
          <cell r="AA295">
            <v>3.668141592920354</v>
          </cell>
          <cell r="AB295">
            <v>0.82743362831858402</v>
          </cell>
          <cell r="AC295">
            <v>0.30973451327433627</v>
          </cell>
          <cell r="AD295">
            <v>-1.3274336283185841E-2</v>
          </cell>
          <cell r="AE295">
            <v>0.30973451327433627</v>
          </cell>
          <cell r="AF295">
            <v>0.5752212389380531</v>
          </cell>
          <cell r="AG295">
            <v>-3.9380530973451329</v>
          </cell>
          <cell r="AH295">
            <v>1.6592920353982301</v>
          </cell>
          <cell r="AI295">
            <v>7.2160486725663713</v>
          </cell>
          <cell r="AJ295">
            <v>2.7011946902654866</v>
          </cell>
          <cell r="AK295">
            <v>-0.11576548672566372</v>
          </cell>
          <cell r="AL295">
            <v>2.7011946902654866</v>
          </cell>
          <cell r="AM295">
            <v>5.0165044247787609</v>
          </cell>
          <cell r="AN295">
            <v>-34.343761061946907</v>
          </cell>
          <cell r="AO295">
            <v>14.470685840707965</v>
          </cell>
        </row>
        <row r="296">
          <cell r="B296">
            <v>285</v>
          </cell>
          <cell r="C296" t="str">
            <v>Puente (Averiado)</v>
          </cell>
          <cell r="D296" t="str">
            <v>TR.F/S (2 Dev.)</v>
          </cell>
          <cell r="E296" t="str">
            <v>161159T1</v>
          </cell>
          <cell r="F296">
            <v>39188</v>
          </cell>
          <cell r="G296">
            <v>25</v>
          </cell>
          <cell r="H296">
            <v>109</v>
          </cell>
          <cell r="I296">
            <v>40</v>
          </cell>
          <cell r="J296">
            <v>15</v>
          </cell>
          <cell r="K296">
            <v>1230</v>
          </cell>
          <cell r="L296">
            <v>10100</v>
          </cell>
          <cell r="M296">
            <v>25</v>
          </cell>
          <cell r="N296">
            <v>64200</v>
          </cell>
          <cell r="O296">
            <v>13700</v>
          </cell>
          <cell r="P296">
            <v>1444</v>
          </cell>
          <cell r="Q296" t="str">
            <v>No</v>
          </cell>
          <cell r="R296" t="str">
            <v>8721</v>
          </cell>
          <cell r="S296">
            <v>-45.6</v>
          </cell>
          <cell r="T296">
            <v>-12</v>
          </cell>
          <cell r="U296">
            <v>-7.2</v>
          </cell>
          <cell r="V296">
            <v>0</v>
          </cell>
          <cell r="W296">
            <v>768</v>
          </cell>
          <cell r="X296">
            <v>5712</v>
          </cell>
          <cell r="Y296">
            <v>-12</v>
          </cell>
          <cell r="Z296">
            <v>5.8984834874504621E-4</v>
          </cell>
          <cell r="AA296">
            <v>1.92</v>
          </cell>
          <cell r="AB296">
            <v>-0.12666666666666668</v>
          </cell>
          <cell r="AC296">
            <v>-3.3333333333333333E-2</v>
          </cell>
          <cell r="AD296">
            <v>-0.02</v>
          </cell>
          <cell r="AE296">
            <v>0</v>
          </cell>
          <cell r="AF296">
            <v>2.1333333333333333</v>
          </cell>
          <cell r="AG296">
            <v>15.866666666666667</v>
          </cell>
          <cell r="AH296">
            <v>-3.3333333333333333E-2</v>
          </cell>
          <cell r="AI296">
            <v>-1.10466</v>
          </cell>
          <cell r="AJ296">
            <v>-0.29070000000000001</v>
          </cell>
          <cell r="AK296">
            <v>-0.17441999999999999</v>
          </cell>
          <cell r="AL296">
            <v>0</v>
          </cell>
          <cell r="AM296">
            <v>18.604800000000001</v>
          </cell>
          <cell r="AN296">
            <v>138.3732</v>
          </cell>
          <cell r="AO296">
            <v>-0.29070000000000001</v>
          </cell>
        </row>
        <row r="297">
          <cell r="B297">
            <v>286</v>
          </cell>
          <cell r="C297" t="str">
            <v>Puente</v>
          </cell>
          <cell r="D297" t="str">
            <v>TR.F/S (2 Dev.)</v>
          </cell>
          <cell r="E297" t="str">
            <v>161159T1</v>
          </cell>
          <cell r="F297">
            <v>39038</v>
          </cell>
          <cell r="G297">
            <v>44</v>
          </cell>
          <cell r="H297">
            <v>114</v>
          </cell>
          <cell r="I297">
            <v>43</v>
          </cell>
          <cell r="J297">
            <v>15</v>
          </cell>
          <cell r="K297">
            <v>910</v>
          </cell>
          <cell r="L297">
            <v>7720</v>
          </cell>
          <cell r="M297">
            <v>30</v>
          </cell>
          <cell r="N297">
            <v>73500</v>
          </cell>
          <cell r="O297">
            <v>21200</v>
          </cell>
          <cell r="P297">
            <v>1156</v>
          </cell>
          <cell r="Q297" t="str">
            <v>No</v>
          </cell>
          <cell r="R297" t="str">
            <v>8721</v>
          </cell>
          <cell r="S297">
            <v>10.992366412213741</v>
          </cell>
          <cell r="T297">
            <v>36.641221374045799</v>
          </cell>
          <cell r="U297">
            <v>21.068702290076335</v>
          </cell>
          <cell r="V297">
            <v>9.1603053435114496</v>
          </cell>
          <cell r="W297">
            <v>123.66412213740458</v>
          </cell>
          <cell r="X297">
            <v>1319.0839694656488</v>
          </cell>
          <cell r="Y297">
            <v>9.1603053435114496</v>
          </cell>
          <cell r="Z297">
            <v>1.7979368136577693E-4</v>
          </cell>
          <cell r="AA297">
            <v>0.58524173027989823</v>
          </cell>
          <cell r="AB297">
            <v>3.0534351145038167E-2</v>
          </cell>
          <cell r="AC297">
            <v>0.10178117048346055</v>
          </cell>
          <cell r="AD297">
            <v>5.8524173027989825E-2</v>
          </cell>
          <cell r="AE297">
            <v>2.5445292620865138E-2</v>
          </cell>
          <cell r="AF297">
            <v>0.34351145038167941</v>
          </cell>
          <cell r="AG297">
            <v>3.66412213740458</v>
          </cell>
          <cell r="AH297">
            <v>2.5445292620865138E-2</v>
          </cell>
          <cell r="AI297">
            <v>0.26629007633587787</v>
          </cell>
          <cell r="AJ297">
            <v>0.88763358778625967</v>
          </cell>
          <cell r="AK297">
            <v>0.51038931297709922</v>
          </cell>
          <cell r="AL297">
            <v>0.22190839694656492</v>
          </cell>
          <cell r="AM297">
            <v>2.9957633587786261</v>
          </cell>
          <cell r="AN297">
            <v>31.954809160305341</v>
          </cell>
          <cell r="AO297">
            <v>0.22190839694656492</v>
          </cell>
        </row>
        <row r="298">
          <cell r="B298">
            <v>287</v>
          </cell>
          <cell r="C298" t="str">
            <v>Puente</v>
          </cell>
          <cell r="D298" t="str">
            <v>TR.F/S (2 Dev.)</v>
          </cell>
          <cell r="E298" t="str">
            <v>161159T1</v>
          </cell>
          <cell r="F298">
            <v>38645</v>
          </cell>
          <cell r="G298">
            <v>32</v>
          </cell>
          <cell r="H298">
            <v>74</v>
          </cell>
          <cell r="I298">
            <v>20</v>
          </cell>
          <cell r="J298">
            <v>5</v>
          </cell>
          <cell r="K298">
            <v>775</v>
          </cell>
          <cell r="L298">
            <v>6280</v>
          </cell>
          <cell r="M298">
            <v>20</v>
          </cell>
          <cell r="N298">
            <v>67200</v>
          </cell>
          <cell r="O298">
            <v>20200</v>
          </cell>
          <cell r="P298">
            <v>926</v>
          </cell>
          <cell r="Q298" t="str">
            <v>No</v>
          </cell>
          <cell r="R298" t="str">
            <v>8721</v>
          </cell>
          <cell r="S298">
            <v>23.142857142857142</v>
          </cell>
          <cell r="T298">
            <v>90</v>
          </cell>
          <cell r="U298">
            <v>46.285714285714285</v>
          </cell>
          <cell r="V298">
            <v>0</v>
          </cell>
          <cell r="W298">
            <v>-177.42857142857142</v>
          </cell>
          <cell r="X298">
            <v>900</v>
          </cell>
          <cell r="Y298">
            <v>0</v>
          </cell>
          <cell r="Z298">
            <v>-1.5360634081902244E-5</v>
          </cell>
          <cell r="AA298">
            <v>-0.05</v>
          </cell>
          <cell r="AB298">
            <v>6.4285714285714279E-2</v>
          </cell>
          <cell r="AC298">
            <v>0.25</v>
          </cell>
          <cell r="AD298">
            <v>0.12857142857142856</v>
          </cell>
          <cell r="AE298">
            <v>0</v>
          </cell>
          <cell r="AF298">
            <v>-0.49285714285714288</v>
          </cell>
          <cell r="AG298">
            <v>2.5</v>
          </cell>
          <cell r="AH298">
            <v>0</v>
          </cell>
          <cell r="AI298">
            <v>0.56063571428571435</v>
          </cell>
          <cell r="AJ298">
            <v>2.18025</v>
          </cell>
          <cell r="AK298">
            <v>1.1212714285714287</v>
          </cell>
          <cell r="AL298">
            <v>0</v>
          </cell>
          <cell r="AM298">
            <v>-4.2982071428571427</v>
          </cell>
          <cell r="AN298">
            <v>21.802499999999998</v>
          </cell>
          <cell r="AO298">
            <v>0</v>
          </cell>
        </row>
        <row r="299">
          <cell r="B299">
            <v>288</v>
          </cell>
          <cell r="C299" t="str">
            <v>Puente</v>
          </cell>
          <cell r="D299" t="str">
            <v>TR.F/S (2 Dev.)</v>
          </cell>
          <cell r="E299" t="str">
            <v>161159T1</v>
          </cell>
          <cell r="F299">
            <v>38505</v>
          </cell>
          <cell r="G299">
            <v>23</v>
          </cell>
          <cell r="H299">
            <v>39</v>
          </cell>
          <cell r="I299">
            <v>2</v>
          </cell>
          <cell r="J299">
            <v>5</v>
          </cell>
          <cell r="K299">
            <v>844</v>
          </cell>
          <cell r="L299">
            <v>5930</v>
          </cell>
          <cell r="M299">
            <v>20</v>
          </cell>
          <cell r="N299">
            <v>61900</v>
          </cell>
          <cell r="O299">
            <v>16500</v>
          </cell>
          <cell r="P299">
            <v>933</v>
          </cell>
          <cell r="Q299" t="str">
            <v>No</v>
          </cell>
          <cell r="R299" t="str">
            <v>8721</v>
          </cell>
          <cell r="S299">
            <v>36.699029126213595</v>
          </cell>
          <cell r="T299">
            <v>64.660194174757279</v>
          </cell>
          <cell r="U299">
            <v>0</v>
          </cell>
          <cell r="V299">
            <v>0</v>
          </cell>
          <cell r="W299">
            <v>1446.990291262136</v>
          </cell>
          <cell r="X299">
            <v>9997.8640776699031</v>
          </cell>
          <cell r="Y299">
            <v>17.475728155339805</v>
          </cell>
          <cell r="Z299">
            <v>1.3362260327557682E-3</v>
          </cell>
          <cell r="AA299">
            <v>4.349514563106796</v>
          </cell>
          <cell r="AB299">
            <v>0.10194174757281553</v>
          </cell>
          <cell r="AC299">
            <v>0.1796116504854369</v>
          </cell>
          <cell r="AD299">
            <v>0</v>
          </cell>
          <cell r="AE299">
            <v>0</v>
          </cell>
          <cell r="AF299">
            <v>4.0194174757281553</v>
          </cell>
          <cell r="AG299">
            <v>27.771844660194176</v>
          </cell>
          <cell r="AH299">
            <v>4.8543689320388349E-2</v>
          </cell>
          <cell r="AI299">
            <v>0.88903398058252425</v>
          </cell>
          <cell r="AJ299">
            <v>1.5663932038834953</v>
          </cell>
          <cell r="AK299">
            <v>0</v>
          </cell>
          <cell r="AL299">
            <v>0</v>
          </cell>
          <cell r="AM299">
            <v>35.053339805825246</v>
          </cell>
          <cell r="AN299">
            <v>242.1982572815534</v>
          </cell>
          <cell r="AO299">
            <v>0.42334951456310682</v>
          </cell>
        </row>
        <row r="300">
          <cell r="B300">
            <v>289</v>
          </cell>
          <cell r="C300" t="str">
            <v>Puente</v>
          </cell>
          <cell r="D300" t="str">
            <v>TR.F/S (2 Dev.)</v>
          </cell>
          <cell r="E300" t="str">
            <v>161159T1</v>
          </cell>
          <cell r="F300">
            <v>38299</v>
          </cell>
          <cell r="G300">
            <v>2</v>
          </cell>
          <cell r="H300">
            <v>2</v>
          </cell>
          <cell r="I300">
            <v>2</v>
          </cell>
          <cell r="J300">
            <v>5</v>
          </cell>
          <cell r="K300">
            <v>16</v>
          </cell>
          <cell r="L300">
            <v>209</v>
          </cell>
          <cell r="M300">
            <v>10</v>
          </cell>
          <cell r="N300">
            <v>9130</v>
          </cell>
          <cell r="O300">
            <v>2900</v>
          </cell>
          <cell r="P300">
            <v>37</v>
          </cell>
          <cell r="Q300" t="str">
            <v>No</v>
          </cell>
          <cell r="R300" t="str">
            <v>8721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-102.85714285714286</v>
          </cell>
          <cell r="X300">
            <v>1800</v>
          </cell>
          <cell r="Y300">
            <v>0</v>
          </cell>
          <cell r="Z300">
            <v>-8.7775051896584258E-5</v>
          </cell>
          <cell r="AA300">
            <v>-0.2857142857142857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-0.2857142857142857</v>
          </cell>
          <cell r="AG300">
            <v>5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-2.4917142857142855</v>
          </cell>
          <cell r="AN300">
            <v>43.605000000000004</v>
          </cell>
          <cell r="AO300">
            <v>0</v>
          </cell>
        </row>
        <row r="301">
          <cell r="B301">
            <v>290</v>
          </cell>
          <cell r="C301" t="str">
            <v>Puente</v>
          </cell>
          <cell r="D301" t="str">
            <v>TR.F/S (2 Dev.)</v>
          </cell>
          <cell r="E301" t="str">
            <v>161159T1</v>
          </cell>
          <cell r="F301">
            <v>38285</v>
          </cell>
          <cell r="G301">
            <v>2</v>
          </cell>
          <cell r="H301">
            <v>2</v>
          </cell>
          <cell r="I301">
            <v>2</v>
          </cell>
          <cell r="J301">
            <v>5</v>
          </cell>
          <cell r="K301">
            <v>20</v>
          </cell>
          <cell r="L301">
            <v>139</v>
          </cell>
          <cell r="M301">
            <v>10</v>
          </cell>
          <cell r="N301">
            <v>10100</v>
          </cell>
          <cell r="O301">
            <v>4340</v>
          </cell>
          <cell r="P301">
            <v>41</v>
          </cell>
          <cell r="Q301" t="str">
            <v>No</v>
          </cell>
          <cell r="R301" t="str">
            <v>8721</v>
          </cell>
          <cell r="S301">
            <v>0</v>
          </cell>
          <cell r="T301">
            <v>-51.048744460856717</v>
          </cell>
          <cell r="U301">
            <v>-280.23633677991137</v>
          </cell>
          <cell r="V301">
            <v>-93.057607090103403</v>
          </cell>
          <cell r="W301">
            <v>-387.11964549483014</v>
          </cell>
          <cell r="X301">
            <v>-5988.1240768094531</v>
          </cell>
          <cell r="Y301">
            <v>-143.57459379615952</v>
          </cell>
          <cell r="Z301">
            <v>-8.1499848777242048E-4</v>
          </cell>
          <cell r="AA301">
            <v>-2.6528803545051698</v>
          </cell>
          <cell r="AB301">
            <v>0</v>
          </cell>
          <cell r="AC301">
            <v>-0.14180206794682423</v>
          </cell>
          <cell r="AD301">
            <v>-0.7784342688330872</v>
          </cell>
          <cell r="AE301">
            <v>-0.25849335302806498</v>
          </cell>
          <cell r="AF301">
            <v>-1.0753323485967503</v>
          </cell>
          <cell r="AG301">
            <v>-16.633677991137372</v>
          </cell>
          <cell r="AH301">
            <v>-0.3988183161004431</v>
          </cell>
          <cell r="AI301">
            <v>0</v>
          </cell>
          <cell r="AJ301">
            <v>-1.236655834564254</v>
          </cell>
          <cell r="AK301">
            <v>-6.7887252584933524</v>
          </cell>
          <cell r="AL301">
            <v>-2.2543205317577546</v>
          </cell>
          <cell r="AM301">
            <v>-9.3779734121122598</v>
          </cell>
          <cell r="AN301">
            <v>-145.06230576070899</v>
          </cell>
          <cell r="AO301">
            <v>-3.4780945347119645</v>
          </cell>
        </row>
        <row r="302">
          <cell r="B302">
            <v>291</v>
          </cell>
          <cell r="C302" t="str">
            <v>Puente</v>
          </cell>
          <cell r="D302" t="str">
            <v>TR.F/S (2 Dev.)</v>
          </cell>
          <cell r="E302" t="str">
            <v>161159T1</v>
          </cell>
          <cell r="F302">
            <v>37608</v>
          </cell>
          <cell r="G302">
            <v>2</v>
          </cell>
          <cell r="H302">
            <v>98</v>
          </cell>
          <cell r="I302">
            <v>529</v>
          </cell>
          <cell r="J302">
            <v>180</v>
          </cell>
          <cell r="K302">
            <v>748</v>
          </cell>
          <cell r="L302">
            <v>11400</v>
          </cell>
          <cell r="M302">
            <v>280</v>
          </cell>
          <cell r="N302">
            <v>68500</v>
          </cell>
          <cell r="O302">
            <v>3360</v>
          </cell>
          <cell r="P302">
            <v>1837</v>
          </cell>
          <cell r="Q302" t="str">
            <v>No</v>
          </cell>
          <cell r="R302" t="str">
            <v>8721</v>
          </cell>
          <cell r="S302">
            <v>0</v>
          </cell>
          <cell r="T302">
            <v>30.857142857142858</v>
          </cell>
          <cell r="U302">
            <v>380.57142857142856</v>
          </cell>
          <cell r="V302">
            <v>-51.428571428571431</v>
          </cell>
          <cell r="W302">
            <v>401.14285714285717</v>
          </cell>
          <cell r="X302">
            <v>-4114.2857142857147</v>
          </cell>
          <cell r="Y302">
            <v>205.71428571428572</v>
          </cell>
          <cell r="Z302">
            <v>8.2508548782789205E-4</v>
          </cell>
          <cell r="AA302">
            <v>2.6857142857142855</v>
          </cell>
          <cell r="AB302">
            <v>0</v>
          </cell>
          <cell r="AC302">
            <v>8.5714285714285715E-2</v>
          </cell>
          <cell r="AD302">
            <v>1.0571428571428572</v>
          </cell>
          <cell r="AE302">
            <v>-0.14285714285714285</v>
          </cell>
          <cell r="AF302">
            <v>1.1142857142857143</v>
          </cell>
          <cell r="AG302">
            <v>-11.428571428571429</v>
          </cell>
          <cell r="AH302">
            <v>0.5714285714285714</v>
          </cell>
          <cell r="AI302">
            <v>0</v>
          </cell>
          <cell r="AJ302">
            <v>0.74751428571428569</v>
          </cell>
          <cell r="AK302">
            <v>9.2193428571428573</v>
          </cell>
          <cell r="AL302">
            <v>-1.245857142857143</v>
          </cell>
          <cell r="AM302">
            <v>9.7176857142857145</v>
          </cell>
          <cell r="AN302">
            <v>-99.668571428571425</v>
          </cell>
          <cell r="AO302">
            <v>4.983428571428572</v>
          </cell>
        </row>
        <row r="303">
          <cell r="B303">
            <v>292</v>
          </cell>
          <cell r="C303" t="str">
            <v>Puente</v>
          </cell>
          <cell r="D303" t="str">
            <v>TR.F/S (2 Dev.)</v>
          </cell>
          <cell r="E303" t="str">
            <v>161159T1</v>
          </cell>
          <cell r="F303">
            <v>37573</v>
          </cell>
          <cell r="G303">
            <v>2</v>
          </cell>
          <cell r="H303">
            <v>95</v>
          </cell>
          <cell r="I303">
            <v>492</v>
          </cell>
          <cell r="J303">
            <v>185</v>
          </cell>
          <cell r="K303">
            <v>709</v>
          </cell>
          <cell r="L303">
            <v>11800</v>
          </cell>
          <cell r="M303">
            <v>260</v>
          </cell>
          <cell r="N303">
            <v>72000</v>
          </cell>
          <cell r="O303">
            <v>3300</v>
          </cell>
          <cell r="P303">
            <v>1743</v>
          </cell>
          <cell r="Q303" t="str">
            <v>No</v>
          </cell>
          <cell r="R303" t="str">
            <v>8721</v>
          </cell>
          <cell r="S303">
            <v>3.0252100840336134</v>
          </cell>
          <cell r="T303">
            <v>-86.263865546218483</v>
          </cell>
          <cell r="U303">
            <v>-737.74285714285725</v>
          </cell>
          <cell r="V303">
            <v>-137.54117647058825</v>
          </cell>
          <cell r="W303">
            <v>-240.56470588235288</v>
          </cell>
          <cell r="X303">
            <v>-12274.789915966387</v>
          </cell>
          <cell r="Y303">
            <v>-61.986554621848768</v>
          </cell>
          <cell r="Z303">
            <v>-1.0761608605397246E-3</v>
          </cell>
          <cell r="AA303">
            <v>-3.502983193277311</v>
          </cell>
          <cell r="AB303">
            <v>8.4033613445378148E-3</v>
          </cell>
          <cell r="AC303">
            <v>-0.2396218487394958</v>
          </cell>
          <cell r="AD303">
            <v>-2.0492857142857144</v>
          </cell>
          <cell r="AE303">
            <v>-0.38205882352941178</v>
          </cell>
          <cell r="AF303">
            <v>-0.66823529411764693</v>
          </cell>
          <cell r="AG303">
            <v>-34.096638655462186</v>
          </cell>
          <cell r="AH303">
            <v>-0.1721848739495799</v>
          </cell>
          <cell r="AI303">
            <v>7.3285714285714287E-2</v>
          </cell>
          <cell r="AJ303">
            <v>-2.0897421428571428</v>
          </cell>
          <cell r="AK303">
            <v>-17.871820714285715</v>
          </cell>
          <cell r="AL303">
            <v>-3.3319350000000001</v>
          </cell>
          <cell r="AM303">
            <v>-5.8276799999999991</v>
          </cell>
          <cell r="AN303">
            <v>-297.35678571428571</v>
          </cell>
          <cell r="AO303">
            <v>-1.5016242857142863</v>
          </cell>
        </row>
        <row r="304">
          <cell r="B304">
            <v>293</v>
          </cell>
          <cell r="C304" t="str">
            <v>Puente</v>
          </cell>
          <cell r="D304" t="str">
            <v>TR.F/S (2 Dev.)</v>
          </cell>
          <cell r="E304" t="str">
            <v>161159T1</v>
          </cell>
          <cell r="F304">
            <v>37335</v>
          </cell>
          <cell r="G304">
            <v>0</v>
          </cell>
          <cell r="H304">
            <v>152.03</v>
          </cell>
          <cell r="I304">
            <v>979.73</v>
          </cell>
          <cell r="J304">
            <v>275.93</v>
          </cell>
          <cell r="K304">
            <v>868.04</v>
          </cell>
          <cell r="L304">
            <v>19915</v>
          </cell>
          <cell r="M304">
            <v>300.98</v>
          </cell>
          <cell r="N304">
            <v>83337</v>
          </cell>
          <cell r="O304">
            <v>2349</v>
          </cell>
          <cell r="P304">
            <v>2576.71</v>
          </cell>
          <cell r="Q304" t="str">
            <v>No</v>
          </cell>
          <cell r="R304" t="str">
            <v>8721</v>
          </cell>
          <cell r="S304">
            <v>0</v>
          </cell>
          <cell r="T304">
            <v>42.266197183098598</v>
          </cell>
          <cell r="U304">
            <v>358.61830985915492</v>
          </cell>
          <cell r="V304">
            <v>92.505633802816902</v>
          </cell>
          <cell r="W304">
            <v>247.2</v>
          </cell>
          <cell r="X304">
            <v>7485.211267605634</v>
          </cell>
          <cell r="Y304">
            <v>54.076056338028174</v>
          </cell>
          <cell r="Z304">
            <v>6.7814314845479748E-4</v>
          </cell>
          <cell r="AA304">
            <v>2.207406103286385</v>
          </cell>
          <cell r="AB304">
            <v>0</v>
          </cell>
          <cell r="AC304">
            <v>0.11740610328638498</v>
          </cell>
          <cell r="AD304">
            <v>0.99616197183098598</v>
          </cell>
          <cell r="AE304">
            <v>0.25696009389671365</v>
          </cell>
          <cell r="AF304">
            <v>0.68666666666666665</v>
          </cell>
          <cell r="AG304">
            <v>20.79225352112676</v>
          </cell>
          <cell r="AH304">
            <v>0.15021126760563383</v>
          </cell>
          <cell r="AI304">
            <v>0</v>
          </cell>
          <cell r="AJ304">
            <v>1.0238986267605634</v>
          </cell>
          <cell r="AK304">
            <v>8.6875285563380285</v>
          </cell>
          <cell r="AL304">
            <v>2.2409489788732393</v>
          </cell>
          <cell r="AM304">
            <v>5.9884199999999996</v>
          </cell>
          <cell r="AN304">
            <v>181.32924295774649</v>
          </cell>
          <cell r="AO304">
            <v>1.3099924647887327</v>
          </cell>
        </row>
        <row r="305">
          <cell r="B305">
            <v>294</v>
          </cell>
          <cell r="C305" t="str">
            <v>Puente</v>
          </cell>
          <cell r="D305" t="str">
            <v>TR.F/S (2 Dev.)</v>
          </cell>
          <cell r="E305" t="str">
            <v>161159T1</v>
          </cell>
          <cell r="F305">
            <v>36483</v>
          </cell>
          <cell r="G305">
            <v>0</v>
          </cell>
          <cell r="H305">
            <v>52</v>
          </cell>
          <cell r="I305">
            <v>131</v>
          </cell>
          <cell r="J305">
            <v>57</v>
          </cell>
          <cell r="K305">
            <v>283</v>
          </cell>
          <cell r="L305">
            <v>2200</v>
          </cell>
          <cell r="M305">
            <v>173</v>
          </cell>
          <cell r="N305">
            <v>9000</v>
          </cell>
          <cell r="O305">
            <v>1000</v>
          </cell>
          <cell r="P305">
            <v>696</v>
          </cell>
          <cell r="Q305" t="str">
            <v>No</v>
          </cell>
          <cell r="R305" t="str">
            <v>8721</v>
          </cell>
          <cell r="S305">
            <v>-25.458563535911601</v>
          </cell>
          <cell r="T305">
            <v>-7.9558011049723758</v>
          </cell>
          <cell r="U305">
            <v>-8.751381215469614</v>
          </cell>
          <cell r="V305">
            <v>-10.342541436464089</v>
          </cell>
          <cell r="W305">
            <v>-101.43646408839778</v>
          </cell>
          <cell r="X305">
            <v>-882.69613259668506</v>
          </cell>
          <cell r="Y305">
            <v>-66.430939226519342</v>
          </cell>
          <cell r="Z305">
            <v>-1.8806168577621755E-4</v>
          </cell>
          <cell r="AA305">
            <v>-0.61215469613259665</v>
          </cell>
          <cell r="AB305">
            <v>-7.07182320441989E-2</v>
          </cell>
          <cell r="AC305">
            <v>-2.2099447513812154E-2</v>
          </cell>
          <cell r="AD305">
            <v>-2.430939226519337E-2</v>
          </cell>
          <cell r="AE305">
            <v>-2.8729281767955802E-2</v>
          </cell>
          <cell r="AF305">
            <v>-0.28176795580110497</v>
          </cell>
          <cell r="AG305">
            <v>-2.4519337016574587</v>
          </cell>
          <cell r="AH305">
            <v>-0.18453038674033148</v>
          </cell>
          <cell r="AI305">
            <v>-0.61673370165745856</v>
          </cell>
          <cell r="AJ305">
            <v>-0.19272928176795581</v>
          </cell>
          <cell r="AK305">
            <v>-0.21200220994475139</v>
          </cell>
          <cell r="AL305">
            <v>-0.25054806629834253</v>
          </cell>
          <cell r="AM305">
            <v>-2.4572983425414363</v>
          </cell>
          <cell r="AN305">
            <v>-21.383313812154697</v>
          </cell>
          <cell r="AO305">
            <v>-1.6092895027624308</v>
          </cell>
        </row>
        <row r="306">
          <cell r="B306">
            <v>295</v>
          </cell>
          <cell r="C306" t="str">
            <v>Puente</v>
          </cell>
          <cell r="D306" t="str">
            <v>TR.F/S (2 Dev.)</v>
          </cell>
          <cell r="E306" t="str">
            <v>161159T1</v>
          </cell>
          <cell r="F306">
            <v>35578</v>
          </cell>
          <cell r="G306">
            <v>64</v>
          </cell>
          <cell r="H306">
            <v>72</v>
          </cell>
          <cell r="I306">
            <v>153</v>
          </cell>
          <cell r="J306">
            <v>83</v>
          </cell>
          <cell r="K306">
            <v>538</v>
          </cell>
          <cell r="L306">
            <v>4419</v>
          </cell>
          <cell r="M306">
            <v>340</v>
          </cell>
          <cell r="N306">
            <v>60021</v>
          </cell>
          <cell r="O306">
            <v>82</v>
          </cell>
          <cell r="P306">
            <v>1250</v>
          </cell>
          <cell r="Q306" t="str">
            <v>No</v>
          </cell>
          <cell r="R306" t="str">
            <v>8721</v>
          </cell>
          <cell r="S306">
            <v>94.736842105263165</v>
          </cell>
          <cell r="T306">
            <v>161.05263157894737</v>
          </cell>
          <cell r="U306">
            <v>104.21052631578948</v>
          </cell>
          <cell r="V306">
            <v>28.421052631578949</v>
          </cell>
          <cell r="W306">
            <v>-255.78947368421052</v>
          </cell>
          <cell r="X306">
            <v>6972.6315789473683</v>
          </cell>
          <cell r="Y306">
            <v>66.315789473684205</v>
          </cell>
          <cell r="Z306">
            <v>1.69775429326288E-4</v>
          </cell>
          <cell r="AA306">
            <v>0.55263157894736847</v>
          </cell>
          <cell r="AB306">
            <v>0.26315789473684209</v>
          </cell>
          <cell r="AC306">
            <v>0.44736842105263158</v>
          </cell>
          <cell r="AD306">
            <v>0.28947368421052633</v>
          </cell>
          <cell r="AE306">
            <v>7.8947368421052627E-2</v>
          </cell>
          <cell r="AF306">
            <v>-0.71052631578947367</v>
          </cell>
          <cell r="AG306">
            <v>19.368421052631579</v>
          </cell>
          <cell r="AH306">
            <v>0.18421052631578946</v>
          </cell>
          <cell r="AI306">
            <v>2.2950000000000004</v>
          </cell>
          <cell r="AJ306">
            <v>3.9015</v>
          </cell>
          <cell r="AK306">
            <v>2.5244999999999997</v>
          </cell>
          <cell r="AL306">
            <v>0.6885</v>
          </cell>
          <cell r="AM306">
            <v>-6.1965000000000003</v>
          </cell>
          <cell r="AN306">
            <v>168.91200000000001</v>
          </cell>
          <cell r="AO306">
            <v>1.6064999999999998</v>
          </cell>
        </row>
        <row r="307">
          <cell r="B307">
            <v>296</v>
          </cell>
          <cell r="C307" t="str">
            <v>Puente</v>
          </cell>
          <cell r="D307" t="str">
            <v>TR.F/S (2 Dev.)</v>
          </cell>
          <cell r="E307" t="str">
            <v>161159T1</v>
          </cell>
          <cell r="F307">
            <v>35540</v>
          </cell>
          <cell r="G307">
            <v>54</v>
          </cell>
          <cell r="H307">
            <v>55</v>
          </cell>
          <cell r="I307">
            <v>142</v>
          </cell>
          <cell r="J307">
            <v>80</v>
          </cell>
          <cell r="K307">
            <v>565</v>
          </cell>
          <cell r="L307">
            <v>3683</v>
          </cell>
          <cell r="M307">
            <v>333</v>
          </cell>
          <cell r="N307">
            <v>67133</v>
          </cell>
          <cell r="O307">
            <v>300</v>
          </cell>
          <cell r="P307">
            <v>1229</v>
          </cell>
          <cell r="Q307" t="str">
            <v>No</v>
          </cell>
          <cell r="R307" t="str">
            <v>8721</v>
          </cell>
          <cell r="S307">
            <v>27.815750371471026</v>
          </cell>
          <cell r="T307">
            <v>28.350668647845467</v>
          </cell>
          <cell r="U307">
            <v>74.888558692421995</v>
          </cell>
          <cell r="V307">
            <v>40.118870728083209</v>
          </cell>
          <cell r="W307">
            <v>271.20356612184247</v>
          </cell>
          <cell r="X307">
            <v>1507.9346210995543</v>
          </cell>
          <cell r="Y307">
            <v>172.77860326894503</v>
          </cell>
          <cell r="Z307">
            <v>5.2495480517645112E-4</v>
          </cell>
          <cell r="AA307">
            <v>1.7087667161961366</v>
          </cell>
          <cell r="AB307">
            <v>7.7265973254086184E-2</v>
          </cell>
          <cell r="AC307">
            <v>7.8751857355126298E-2</v>
          </cell>
          <cell r="AD307">
            <v>0.20802377414561665</v>
          </cell>
          <cell r="AE307">
            <v>0.11144130757800892</v>
          </cell>
          <cell r="AF307">
            <v>0.75334323922734026</v>
          </cell>
          <cell r="AG307">
            <v>4.1887072808320953</v>
          </cell>
          <cell r="AH307">
            <v>0.47994056463595841</v>
          </cell>
          <cell r="AI307">
            <v>0.67383655274888565</v>
          </cell>
          <cell r="AJ307">
            <v>0.68679494799405649</v>
          </cell>
          <cell r="AK307">
            <v>1.8141753343239229</v>
          </cell>
          <cell r="AL307">
            <v>0.97187964338781585</v>
          </cell>
          <cell r="AM307">
            <v>6.569906389301635</v>
          </cell>
          <cell r="AN307">
            <v>36.529716196136704</v>
          </cell>
          <cell r="AO307">
            <v>4.1855616641901925</v>
          </cell>
        </row>
        <row r="308">
          <cell r="B308">
            <v>297</v>
          </cell>
          <cell r="C308" t="str">
            <v>Puente</v>
          </cell>
          <cell r="D308" t="str">
            <v>TR.F/S (2 Dev.)</v>
          </cell>
          <cell r="E308" t="str">
            <v>161159T1</v>
          </cell>
          <cell r="F308">
            <v>34867</v>
          </cell>
          <cell r="G308">
            <v>2</v>
          </cell>
          <cell r="H308">
            <v>2</v>
          </cell>
          <cell r="I308">
            <v>2</v>
          </cell>
          <cell r="J308">
            <v>5</v>
          </cell>
          <cell r="K308">
            <v>58</v>
          </cell>
          <cell r="L308">
            <v>864</v>
          </cell>
          <cell r="M308">
            <v>10</v>
          </cell>
          <cell r="N308">
            <v>74600</v>
          </cell>
          <cell r="O308">
            <v>30100</v>
          </cell>
          <cell r="P308">
            <v>79</v>
          </cell>
          <cell r="Q308" t="str">
            <v>No</v>
          </cell>
          <cell r="R308" t="str">
            <v>8721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  <cell r="Z308" t="str">
            <v xml:space="preserve"> </v>
          </cell>
          <cell r="AA308" t="str">
            <v xml:space="preserve"> </v>
          </cell>
          <cell r="AB308" t="str">
            <v xml:space="preserve"> </v>
          </cell>
          <cell r="AC308" t="str">
            <v xml:space="preserve"> </v>
          </cell>
          <cell r="AD308" t="str">
            <v xml:space="preserve"> </v>
          </cell>
          <cell r="AE308" t="str">
            <v xml:space="preserve"> </v>
          </cell>
          <cell r="AF308" t="str">
            <v xml:space="preserve"> </v>
          </cell>
          <cell r="AG308" t="str">
            <v xml:space="preserve"> </v>
          </cell>
          <cell r="AH308" t="str">
            <v xml:space="preserve"> </v>
          </cell>
          <cell r="AI308" t="str">
            <v xml:space="preserve"> </v>
          </cell>
          <cell r="AJ308" t="str">
            <v xml:space="preserve"> </v>
          </cell>
          <cell r="AK308" t="str">
            <v xml:space="preserve"> </v>
          </cell>
          <cell r="AL308" t="str">
            <v xml:space="preserve"> </v>
          </cell>
          <cell r="AM308" t="str">
            <v xml:space="preserve"> </v>
          </cell>
          <cell r="AN308" t="str">
            <v xml:space="preserve"> </v>
          </cell>
          <cell r="AO308" t="str">
            <v xml:space="preserve"> </v>
          </cell>
        </row>
        <row r="309">
          <cell r="B309">
            <v>298</v>
          </cell>
          <cell r="C309" t="str">
            <v>Puente</v>
          </cell>
          <cell r="D309" t="str">
            <v>TR.3 (2 Dev.)</v>
          </cell>
          <cell r="E309" t="str">
            <v>338118</v>
          </cell>
          <cell r="F309">
            <v>41474</v>
          </cell>
          <cell r="G309">
            <v>1</v>
          </cell>
          <cell r="H309">
            <v>5</v>
          </cell>
          <cell r="I309">
            <v>4</v>
          </cell>
          <cell r="J309">
            <v>37</v>
          </cell>
          <cell r="K309">
            <v>894</v>
          </cell>
          <cell r="L309">
            <v>12897</v>
          </cell>
          <cell r="M309">
            <v>1</v>
          </cell>
          <cell r="N309">
            <v>54271</v>
          </cell>
          <cell r="O309">
            <v>5666</v>
          </cell>
          <cell r="P309">
            <v>942</v>
          </cell>
          <cell r="Q309" t="str">
            <v>No</v>
          </cell>
          <cell r="R309" t="str">
            <v>13390</v>
          </cell>
          <cell r="S309">
            <v>0</v>
          </cell>
          <cell r="T309">
            <v>49.655172413793103</v>
          </cell>
          <cell r="U309">
            <v>37.241379310344826</v>
          </cell>
          <cell r="V309">
            <v>397.24137931034483</v>
          </cell>
          <cell r="W309">
            <v>434.48275862068965</v>
          </cell>
          <cell r="X309">
            <v>68300.68965517242</v>
          </cell>
          <cell r="Y309">
            <v>0</v>
          </cell>
          <cell r="Z309">
            <v>1.2036137809562856E-3</v>
          </cell>
          <cell r="AA309">
            <v>2.5517241379310347</v>
          </cell>
          <cell r="AB309">
            <v>0</v>
          </cell>
          <cell r="AC309">
            <v>0.13793103448275862</v>
          </cell>
          <cell r="AD309">
            <v>0.10344827586206896</v>
          </cell>
          <cell r="AE309">
            <v>1.103448275862069</v>
          </cell>
          <cell r="AF309">
            <v>1.2068965517241379</v>
          </cell>
          <cell r="AG309">
            <v>189.72413793103448</v>
          </cell>
          <cell r="AH309">
            <v>0</v>
          </cell>
          <cell r="AI309">
            <v>0</v>
          </cell>
          <cell r="AJ309">
            <v>1.846896551724138</v>
          </cell>
          <cell r="AK309">
            <v>1.3851724137931034</v>
          </cell>
          <cell r="AL309">
            <v>14.775172413793104</v>
          </cell>
          <cell r="AM309">
            <v>16.160344827586208</v>
          </cell>
          <cell r="AN309">
            <v>2540.4062068965518</v>
          </cell>
          <cell r="AO309">
            <v>0</v>
          </cell>
        </row>
        <row r="310">
          <cell r="B310">
            <v>299</v>
          </cell>
          <cell r="C310" t="str">
            <v>Puente</v>
          </cell>
          <cell r="D310" t="str">
            <v>TR.3 (2 Dev.)</v>
          </cell>
          <cell r="E310" t="str">
            <v>338118</v>
          </cell>
          <cell r="F310">
            <v>41445</v>
          </cell>
          <cell r="G310">
            <v>1</v>
          </cell>
          <cell r="H310">
            <v>1</v>
          </cell>
          <cell r="I310">
            <v>1</v>
          </cell>
          <cell r="J310">
            <v>5</v>
          </cell>
          <cell r="K310">
            <v>859</v>
          </cell>
          <cell r="L310">
            <v>7395</v>
          </cell>
          <cell r="M310">
            <v>1</v>
          </cell>
          <cell r="N310">
            <v>20414</v>
          </cell>
          <cell r="O310">
            <v>645</v>
          </cell>
          <cell r="P310">
            <v>868</v>
          </cell>
          <cell r="Q310" t="str">
            <v>No</v>
          </cell>
          <cell r="R310" t="str">
            <v>13390</v>
          </cell>
          <cell r="S310">
            <v>0</v>
          </cell>
          <cell r="T310">
            <v>0</v>
          </cell>
          <cell r="U310">
            <v>0</v>
          </cell>
          <cell r="V310">
            <v>-34.838709677419352</v>
          </cell>
          <cell r="W310">
            <v>-6236.1290322580644</v>
          </cell>
          <cell r="X310">
            <v>-28817.419354838708</v>
          </cell>
          <cell r="Y310">
            <v>-98.709677419354833</v>
          </cell>
          <cell r="Z310">
            <v>-8.3458075879603993E-3</v>
          </cell>
          <cell r="AA310">
            <v>-17.693548387096776</v>
          </cell>
          <cell r="AB310">
            <v>0</v>
          </cell>
          <cell r="AC310">
            <v>0</v>
          </cell>
          <cell r="AD310">
            <v>0</v>
          </cell>
          <cell r="AE310">
            <v>-9.6774193548387094E-2</v>
          </cell>
          <cell r="AF310">
            <v>-17.322580645161292</v>
          </cell>
          <cell r="AG310">
            <v>-80.048387096774192</v>
          </cell>
          <cell r="AH310">
            <v>-0.27419354838709675</v>
          </cell>
          <cell r="AI310">
            <v>0</v>
          </cell>
          <cell r="AJ310">
            <v>0</v>
          </cell>
          <cell r="AK310">
            <v>0</v>
          </cell>
          <cell r="AL310">
            <v>-1.2958064516129033</v>
          </cell>
          <cell r="AM310">
            <v>-231.9493548387097</v>
          </cell>
          <cell r="AN310">
            <v>-1071.8479032258065</v>
          </cell>
          <cell r="AO310">
            <v>-3.6714516129032257</v>
          </cell>
        </row>
        <row r="311">
          <cell r="B311">
            <v>300</v>
          </cell>
          <cell r="C311" t="str">
            <v>Puente</v>
          </cell>
          <cell r="D311" t="str">
            <v>TR.3 (2 Dev.)</v>
          </cell>
          <cell r="E311" t="str">
            <v>338118</v>
          </cell>
          <cell r="F311">
            <v>41383</v>
          </cell>
          <cell r="G311">
            <v>1</v>
          </cell>
          <cell r="H311">
            <v>1</v>
          </cell>
          <cell r="I311">
            <v>1</v>
          </cell>
          <cell r="J311">
            <v>11</v>
          </cell>
          <cell r="K311">
            <v>1933</v>
          </cell>
          <cell r="L311">
            <v>12358</v>
          </cell>
          <cell r="M311">
            <v>18</v>
          </cell>
          <cell r="N311">
            <v>44092</v>
          </cell>
          <cell r="O311">
            <v>1271</v>
          </cell>
          <cell r="P311">
            <v>1965</v>
          </cell>
          <cell r="Q311" t="str">
            <v>No</v>
          </cell>
          <cell r="R311" t="str">
            <v>13390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-1960</v>
          </cell>
          <cell r="X311">
            <v>5680</v>
          </cell>
          <cell r="Y311">
            <v>-40</v>
          </cell>
          <cell r="Z311">
            <v>-2.6204804540339546E-3</v>
          </cell>
          <cell r="AA311">
            <v>-5.5555555555555554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-5.4444444444444446</v>
          </cell>
          <cell r="AG311">
            <v>15.777777777777779</v>
          </cell>
          <cell r="AH311">
            <v>-0.1111111111111111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-72.901111111111106</v>
          </cell>
          <cell r="AN311">
            <v>211.26444444444445</v>
          </cell>
          <cell r="AO311">
            <v>-1.4877777777777779</v>
          </cell>
        </row>
        <row r="312">
          <cell r="B312">
            <v>301</v>
          </cell>
          <cell r="C312" t="str">
            <v>Puente</v>
          </cell>
          <cell r="D312" t="str">
            <v>TR.3 (2 Dev.)</v>
          </cell>
          <cell r="E312" t="str">
            <v>338118</v>
          </cell>
          <cell r="F312">
            <v>41347</v>
          </cell>
          <cell r="G312">
            <v>1</v>
          </cell>
          <cell r="H312">
            <v>1</v>
          </cell>
          <cell r="I312">
            <v>1</v>
          </cell>
          <cell r="J312">
            <v>11</v>
          </cell>
          <cell r="K312">
            <v>2129</v>
          </cell>
          <cell r="L312">
            <v>11790</v>
          </cell>
          <cell r="M312">
            <v>22</v>
          </cell>
          <cell r="N312">
            <v>47517</v>
          </cell>
          <cell r="O312">
            <v>1454</v>
          </cell>
          <cell r="P312">
            <v>2165</v>
          </cell>
          <cell r="Q312" t="str">
            <v>No</v>
          </cell>
          <cell r="R312" t="str">
            <v>13390</v>
          </cell>
          <cell r="S312">
            <v>0</v>
          </cell>
          <cell r="T312">
            <v>0</v>
          </cell>
          <cell r="U312">
            <v>0</v>
          </cell>
          <cell r="V312">
            <v>112.5</v>
          </cell>
          <cell r="W312">
            <v>26122.5</v>
          </cell>
          <cell r="X312">
            <v>54067.5</v>
          </cell>
          <cell r="Y312">
            <v>180</v>
          </cell>
          <cell r="Z312">
            <v>3.4609995596653453E-2</v>
          </cell>
          <cell r="AA312">
            <v>73.375</v>
          </cell>
          <cell r="AB312">
            <v>0</v>
          </cell>
          <cell r="AC312">
            <v>0</v>
          </cell>
          <cell r="AD312">
            <v>0</v>
          </cell>
          <cell r="AE312">
            <v>0.3125</v>
          </cell>
          <cell r="AF312">
            <v>72.5625</v>
          </cell>
          <cell r="AG312">
            <v>150.1875</v>
          </cell>
          <cell r="AH312">
            <v>0.5</v>
          </cell>
          <cell r="AI312">
            <v>0</v>
          </cell>
          <cell r="AJ312">
            <v>0</v>
          </cell>
          <cell r="AK312">
            <v>0</v>
          </cell>
          <cell r="AL312">
            <v>4.1843750000000002</v>
          </cell>
          <cell r="AM312">
            <v>971.61187500000005</v>
          </cell>
          <cell r="AN312">
            <v>2011.0106250000001</v>
          </cell>
          <cell r="AO312">
            <v>6.6950000000000003</v>
          </cell>
        </row>
        <row r="313">
          <cell r="B313">
            <v>302</v>
          </cell>
          <cell r="C313" t="str">
            <v>Puente</v>
          </cell>
          <cell r="D313" t="str">
            <v>TR.3 (2 Dev.)</v>
          </cell>
          <cell r="E313" t="str">
            <v>338118</v>
          </cell>
          <cell r="F313">
            <v>41331</v>
          </cell>
          <cell r="G313">
            <v>1</v>
          </cell>
          <cell r="H313">
            <v>1</v>
          </cell>
          <cell r="I313">
            <v>1</v>
          </cell>
          <cell r="J313">
            <v>6</v>
          </cell>
          <cell r="K313">
            <v>968</v>
          </cell>
          <cell r="L313">
            <v>9387</v>
          </cell>
          <cell r="M313">
            <v>14</v>
          </cell>
          <cell r="N313">
            <v>21213</v>
          </cell>
          <cell r="O313">
            <v>856</v>
          </cell>
          <cell r="P313">
            <v>991</v>
          </cell>
          <cell r="Q313" t="str">
            <v>No</v>
          </cell>
          <cell r="R313" t="str">
            <v>13390</v>
          </cell>
          <cell r="S313">
            <v>0</v>
          </cell>
          <cell r="T313">
            <v>0</v>
          </cell>
          <cell r="U313">
            <v>0</v>
          </cell>
          <cell r="V313">
            <v>51.428571428571431</v>
          </cell>
          <cell r="W313">
            <v>9102.8571428571431</v>
          </cell>
          <cell r="X313">
            <v>53948.571428571428</v>
          </cell>
          <cell r="Y313">
            <v>0</v>
          </cell>
          <cell r="Z313">
            <v>1.1994313392463986E-2</v>
          </cell>
          <cell r="AA313">
            <v>25.428571428571427</v>
          </cell>
          <cell r="AB313">
            <v>0</v>
          </cell>
          <cell r="AC313">
            <v>0</v>
          </cell>
          <cell r="AD313">
            <v>0</v>
          </cell>
          <cell r="AE313">
            <v>0.14285714285714285</v>
          </cell>
          <cell r="AF313">
            <v>25.285714285714285</v>
          </cell>
          <cell r="AG313">
            <v>149.85714285714286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1.912857142857143</v>
          </cell>
          <cell r="AM313">
            <v>338.5757142857143</v>
          </cell>
          <cell r="AN313">
            <v>2006.5871428571429</v>
          </cell>
          <cell r="AO313">
            <v>0</v>
          </cell>
        </row>
        <row r="314">
          <cell r="B314">
            <v>303</v>
          </cell>
          <cell r="C314" t="str">
            <v>Puente</v>
          </cell>
          <cell r="D314" t="str">
            <v>TR.3 (2 Dev.)</v>
          </cell>
          <cell r="E314" t="str">
            <v>338118</v>
          </cell>
          <cell r="F314">
            <v>41324</v>
          </cell>
          <cell r="G314">
            <v>1</v>
          </cell>
          <cell r="H314">
            <v>1</v>
          </cell>
          <cell r="I314">
            <v>1</v>
          </cell>
          <cell r="J314">
            <v>5</v>
          </cell>
          <cell r="K314">
            <v>791</v>
          </cell>
          <cell r="L314">
            <v>8338</v>
          </cell>
          <cell r="M314">
            <v>14</v>
          </cell>
          <cell r="N314">
            <v>17558</v>
          </cell>
          <cell r="O314">
            <v>864</v>
          </cell>
          <cell r="P314">
            <v>813</v>
          </cell>
          <cell r="Q314" t="str">
            <v>No</v>
          </cell>
          <cell r="R314" t="str">
            <v>13390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4230</v>
          </cell>
          <cell r="X314">
            <v>66330</v>
          </cell>
          <cell r="Y314">
            <v>90</v>
          </cell>
          <cell r="Z314">
            <v>5.6602377807133423E-3</v>
          </cell>
          <cell r="AA314">
            <v>12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11.75</v>
          </cell>
          <cell r="AG314">
            <v>184.25</v>
          </cell>
          <cell r="AH314">
            <v>0.25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157.33250000000001</v>
          </cell>
          <cell r="AN314">
            <v>2467.1075000000001</v>
          </cell>
          <cell r="AO314">
            <v>3.3475000000000001</v>
          </cell>
        </row>
        <row r="315">
          <cell r="B315">
            <v>304</v>
          </cell>
          <cell r="C315" t="str">
            <v>Puente</v>
          </cell>
          <cell r="D315" t="str">
            <v>TR.3 (2 Dev.)</v>
          </cell>
          <cell r="E315" t="str">
            <v>338118</v>
          </cell>
          <cell r="F315">
            <v>41316</v>
          </cell>
          <cell r="G315">
            <v>1</v>
          </cell>
          <cell r="H315">
            <v>1</v>
          </cell>
          <cell r="I315">
            <v>1</v>
          </cell>
          <cell r="J315">
            <v>5</v>
          </cell>
          <cell r="K315">
            <v>697</v>
          </cell>
          <cell r="L315">
            <v>6864</v>
          </cell>
          <cell r="M315">
            <v>12</v>
          </cell>
          <cell r="N315">
            <v>18327</v>
          </cell>
          <cell r="O315">
            <v>903</v>
          </cell>
          <cell r="P315">
            <v>717</v>
          </cell>
          <cell r="Q315" t="str">
            <v>No</v>
          </cell>
          <cell r="R315" t="str">
            <v>13390</v>
          </cell>
          <cell r="S315">
            <v>0</v>
          </cell>
          <cell r="T315">
            <v>-3.4285714285714284</v>
          </cell>
          <cell r="U315">
            <v>-24</v>
          </cell>
          <cell r="V315">
            <v>3.4285714285714284</v>
          </cell>
          <cell r="W315">
            <v>555.42857142857144</v>
          </cell>
          <cell r="X315">
            <v>5566.2857142857147</v>
          </cell>
          <cell r="Y315">
            <v>5.1428571428571432</v>
          </cell>
          <cell r="Z315">
            <v>7.0303747038225246E-4</v>
          </cell>
          <cell r="AA315">
            <v>1.4904761904761905</v>
          </cell>
          <cell r="AB315">
            <v>0</v>
          </cell>
          <cell r="AC315">
            <v>-9.5238095238095247E-3</v>
          </cell>
          <cell r="AD315">
            <v>-6.6666666666666666E-2</v>
          </cell>
          <cell r="AE315">
            <v>9.5238095238095247E-3</v>
          </cell>
          <cell r="AF315">
            <v>1.5428571428571429</v>
          </cell>
          <cell r="AG315">
            <v>15.461904761904762</v>
          </cell>
          <cell r="AH315">
            <v>1.4285714285714285E-2</v>
          </cell>
          <cell r="AI315">
            <v>0</v>
          </cell>
          <cell r="AJ315">
            <v>-0.12752380952380954</v>
          </cell>
          <cell r="AK315">
            <v>-0.89266666666666672</v>
          </cell>
          <cell r="AL315">
            <v>0.12752380952380954</v>
          </cell>
          <cell r="AM315">
            <v>20.658857142857144</v>
          </cell>
          <cell r="AN315">
            <v>207.03490476190478</v>
          </cell>
          <cell r="AO315">
            <v>0.19128571428571428</v>
          </cell>
        </row>
        <row r="316">
          <cell r="B316">
            <v>305</v>
          </cell>
          <cell r="C316" t="str">
            <v>Puente</v>
          </cell>
          <cell r="D316" t="str">
            <v>TR.3 (2 Dev.)</v>
          </cell>
          <cell r="E316" t="str">
            <v>338118</v>
          </cell>
          <cell r="F316">
            <v>40896</v>
          </cell>
          <cell r="G316">
            <v>1</v>
          </cell>
          <cell r="H316">
            <v>5</v>
          </cell>
          <cell r="I316">
            <v>29</v>
          </cell>
          <cell r="J316">
            <v>1</v>
          </cell>
          <cell r="K316">
            <v>49</v>
          </cell>
          <cell r="L316">
            <v>370</v>
          </cell>
          <cell r="M316">
            <v>6</v>
          </cell>
          <cell r="N316">
            <v>25549</v>
          </cell>
          <cell r="O316">
            <v>9872</v>
          </cell>
          <cell r="P316">
            <v>91</v>
          </cell>
          <cell r="Q316" t="str">
            <v>No</v>
          </cell>
          <cell r="R316" t="str">
            <v>13390</v>
          </cell>
          <cell r="S316">
            <v>0</v>
          </cell>
          <cell r="T316">
            <v>68.571428571428569</v>
          </cell>
          <cell r="U316">
            <v>480</v>
          </cell>
          <cell r="V316">
            <v>0</v>
          </cell>
          <cell r="W316">
            <v>325.71428571428572</v>
          </cell>
          <cell r="X316">
            <v>3462.8571428571427</v>
          </cell>
          <cell r="Y316">
            <v>85.714285714285708</v>
          </cell>
          <cell r="Z316">
            <v>1.2578306179362982E-3</v>
          </cell>
          <cell r="AA316">
            <v>2.6666666666666665</v>
          </cell>
          <cell r="AB316">
            <v>0</v>
          </cell>
          <cell r="AC316">
            <v>0.19047619047619047</v>
          </cell>
          <cell r="AD316">
            <v>1.3333333333333333</v>
          </cell>
          <cell r="AE316">
            <v>0</v>
          </cell>
          <cell r="AF316">
            <v>0.90476190476190477</v>
          </cell>
          <cell r="AG316">
            <v>9.6190476190476186</v>
          </cell>
          <cell r="AH316">
            <v>0.23809523809523808</v>
          </cell>
          <cell r="AI316">
            <v>0</v>
          </cell>
          <cell r="AJ316">
            <v>2.5504761904761906</v>
          </cell>
          <cell r="AK316">
            <v>17.853333333333335</v>
          </cell>
          <cell r="AL316">
            <v>0</v>
          </cell>
          <cell r="AM316">
            <v>12.114761904761906</v>
          </cell>
          <cell r="AN316">
            <v>128.79904761904763</v>
          </cell>
          <cell r="AO316">
            <v>3.1880952380952383</v>
          </cell>
        </row>
        <row r="317">
          <cell r="B317">
            <v>306</v>
          </cell>
          <cell r="C317" t="str">
            <v>Puente</v>
          </cell>
          <cell r="D317" t="str">
            <v>TR.3 (2 Dev.)</v>
          </cell>
          <cell r="E317" t="str">
            <v>338118</v>
          </cell>
          <cell r="F317">
            <v>40875</v>
          </cell>
          <cell r="G317">
            <v>1</v>
          </cell>
          <cell r="H317">
            <v>1</v>
          </cell>
          <cell r="I317">
            <v>1</v>
          </cell>
          <cell r="J317">
            <v>1</v>
          </cell>
          <cell r="K317">
            <v>30</v>
          </cell>
          <cell r="L317">
            <v>168</v>
          </cell>
          <cell r="M317">
            <v>1</v>
          </cell>
          <cell r="N317">
            <v>27079</v>
          </cell>
          <cell r="O317">
            <v>2612</v>
          </cell>
          <cell r="P317">
            <v>35</v>
          </cell>
          <cell r="Q317" t="str">
            <v>No</v>
          </cell>
          <cell r="R317" t="str">
            <v>13390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-102.85714285714286</v>
          </cell>
          <cell r="X317">
            <v>2417.1428571428573</v>
          </cell>
          <cell r="Y317">
            <v>-205.71428571428572</v>
          </cell>
          <cell r="Z317">
            <v>-4.0430269862238156E-4</v>
          </cell>
          <cell r="AA317">
            <v>-0.8571428571428571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-0.2857142857142857</v>
          </cell>
          <cell r="AG317">
            <v>6.7142857142857144</v>
          </cell>
          <cell r="AH317">
            <v>-0.5714285714285714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-3.8257142857142861</v>
          </cell>
          <cell r="AN317">
            <v>89.90428571428572</v>
          </cell>
          <cell r="AO317">
            <v>-7.6514285714285721</v>
          </cell>
        </row>
        <row r="318">
          <cell r="B318">
            <v>307</v>
          </cell>
          <cell r="C318" t="str">
            <v>Puente</v>
          </cell>
          <cell r="D318" t="str">
            <v>TR.3 (2 Dev.)</v>
          </cell>
          <cell r="E318" t="str">
            <v>338118</v>
          </cell>
          <cell r="F318">
            <v>40868</v>
          </cell>
          <cell r="G318">
            <v>1</v>
          </cell>
          <cell r="H318">
            <v>1</v>
          </cell>
          <cell r="I318">
            <v>1</v>
          </cell>
          <cell r="J318">
            <v>1</v>
          </cell>
          <cell r="K318">
            <v>32</v>
          </cell>
          <cell r="L318">
            <v>121</v>
          </cell>
          <cell r="M318">
            <v>5</v>
          </cell>
          <cell r="N318">
            <v>9002</v>
          </cell>
          <cell r="O318">
            <v>4243</v>
          </cell>
          <cell r="P318">
            <v>41</v>
          </cell>
          <cell r="Q318" t="str">
            <v>No</v>
          </cell>
          <cell r="R318" t="str">
            <v>13390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160.61538461538461</v>
          </cell>
          <cell r="X318">
            <v>249.23076923076923</v>
          </cell>
          <cell r="Y318">
            <v>22.153846153846153</v>
          </cell>
          <cell r="Z318">
            <v>2.3947159841479525E-4</v>
          </cell>
          <cell r="AA318">
            <v>0.50769230769230766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0.44615384615384618</v>
          </cell>
          <cell r="AG318">
            <v>0.69230769230769229</v>
          </cell>
          <cell r="AH318">
            <v>6.1538461538461542E-2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5.9740000000000002</v>
          </cell>
          <cell r="AN318">
            <v>9.2700000000000014</v>
          </cell>
          <cell r="AO318">
            <v>0.82400000000000007</v>
          </cell>
        </row>
        <row r="319">
          <cell r="B319">
            <v>308</v>
          </cell>
          <cell r="C319" t="str">
            <v>Puente</v>
          </cell>
          <cell r="D319" t="str">
            <v>TR.3 (2 Dev.)</v>
          </cell>
          <cell r="E319" t="str">
            <v>338118</v>
          </cell>
          <cell r="F319">
            <v>40803</v>
          </cell>
          <cell r="G319">
            <v>1</v>
          </cell>
          <cell r="H319">
            <v>1</v>
          </cell>
          <cell r="I319">
            <v>1</v>
          </cell>
          <cell r="J319">
            <v>1</v>
          </cell>
          <cell r="K319">
            <v>3</v>
          </cell>
          <cell r="L319">
            <v>76</v>
          </cell>
          <cell r="M319">
            <v>1</v>
          </cell>
          <cell r="N319">
            <v>14595</v>
          </cell>
          <cell r="O319">
            <v>4576</v>
          </cell>
          <cell r="P319">
            <v>8</v>
          </cell>
          <cell r="Q319" t="str">
            <v>No</v>
          </cell>
          <cell r="R319" t="str">
            <v>13390</v>
          </cell>
          <cell r="S319" t="str">
            <v xml:space="preserve"> </v>
          </cell>
          <cell r="T319" t="str">
            <v xml:space="preserve"> </v>
          </cell>
          <cell r="U319" t="str">
            <v xml:space="preserve"> </v>
          </cell>
          <cell r="V319" t="str">
            <v xml:space="preserve"> </v>
          </cell>
          <cell r="W319" t="str">
            <v xml:space="preserve"> </v>
          </cell>
          <cell r="X319" t="str">
            <v xml:space="preserve"> </v>
          </cell>
          <cell r="Y319" t="str">
            <v xml:space="preserve"> </v>
          </cell>
          <cell r="Z319" t="str">
            <v xml:space="preserve"> </v>
          </cell>
          <cell r="AA319" t="str">
            <v xml:space="preserve"> </v>
          </cell>
          <cell r="AB319" t="str">
            <v xml:space="preserve"> </v>
          </cell>
          <cell r="AC319" t="str">
            <v xml:space="preserve"> </v>
          </cell>
          <cell r="AD319" t="str">
            <v xml:space="preserve"> </v>
          </cell>
          <cell r="AE319" t="str">
            <v xml:space="preserve"> </v>
          </cell>
          <cell r="AF319" t="str">
            <v xml:space="preserve"> </v>
          </cell>
          <cell r="AG319" t="str">
            <v xml:space="preserve"> </v>
          </cell>
          <cell r="AH319" t="str">
            <v xml:space="preserve"> </v>
          </cell>
          <cell r="AI319" t="str">
            <v xml:space="preserve"> </v>
          </cell>
          <cell r="AJ319" t="str">
            <v xml:space="preserve"> </v>
          </cell>
          <cell r="AK319" t="str">
            <v xml:space="preserve"> </v>
          </cell>
          <cell r="AL319" t="str">
            <v xml:space="preserve"> </v>
          </cell>
          <cell r="AM319" t="str">
            <v xml:space="preserve"> </v>
          </cell>
          <cell r="AN319" t="str">
            <v xml:space="preserve"> </v>
          </cell>
          <cell r="AO319" t="str">
            <v xml:space="preserve"> </v>
          </cell>
        </row>
        <row r="320">
          <cell r="B320">
            <v>309</v>
          </cell>
          <cell r="C320" t="str">
            <v>Ingenieros 1</v>
          </cell>
          <cell r="D320" t="str">
            <v>TR.3 (2 Dev.)</v>
          </cell>
          <cell r="E320" t="str">
            <v>LP-00598</v>
          </cell>
          <cell r="F320">
            <v>39038</v>
          </cell>
          <cell r="G320">
            <v>2</v>
          </cell>
          <cell r="H320">
            <v>66</v>
          </cell>
          <cell r="I320">
            <v>2</v>
          </cell>
          <cell r="J320">
            <v>5</v>
          </cell>
          <cell r="K320">
            <v>308</v>
          </cell>
          <cell r="L320">
            <v>6150</v>
          </cell>
          <cell r="M320">
            <v>10</v>
          </cell>
          <cell r="N320">
            <v>67100</v>
          </cell>
          <cell r="O320">
            <v>27600</v>
          </cell>
          <cell r="P320">
            <v>393</v>
          </cell>
          <cell r="Q320" t="str">
            <v>No</v>
          </cell>
          <cell r="R320" t="str">
            <v>14186</v>
          </cell>
          <cell r="S320">
            <v>0</v>
          </cell>
          <cell r="T320">
            <v>12.236135957066189</v>
          </cell>
          <cell r="U320">
            <v>0</v>
          </cell>
          <cell r="V320">
            <v>0</v>
          </cell>
          <cell r="W320">
            <v>-328.44364937388195</v>
          </cell>
          <cell r="X320">
            <v>-1191.4132379248658</v>
          </cell>
          <cell r="Y320">
            <v>0</v>
          </cell>
          <cell r="Z320">
            <v>-4.3893730469503865E-4</v>
          </cell>
          <cell r="AA320">
            <v>-0.87835420393559926</v>
          </cell>
          <cell r="AB320">
            <v>0</v>
          </cell>
          <cell r="AC320">
            <v>3.3989266547406083E-2</v>
          </cell>
          <cell r="AD320">
            <v>0</v>
          </cell>
          <cell r="AE320">
            <v>0</v>
          </cell>
          <cell r="AF320">
            <v>-0.91234347048300535</v>
          </cell>
          <cell r="AG320">
            <v>-3.3094812164579608</v>
          </cell>
          <cell r="AH320">
            <v>0</v>
          </cell>
          <cell r="AI320">
            <v>0</v>
          </cell>
          <cell r="AJ320">
            <v>0.48217173524150264</v>
          </cell>
          <cell r="AK320">
            <v>0</v>
          </cell>
          <cell r="AL320">
            <v>0</v>
          </cell>
          <cell r="AM320">
            <v>-12.942504472271914</v>
          </cell>
          <cell r="AN320">
            <v>-46.948300536672626</v>
          </cell>
          <cell r="AO320">
            <v>0</v>
          </cell>
        </row>
        <row r="321">
          <cell r="B321">
            <v>310</v>
          </cell>
          <cell r="C321" t="str">
            <v>Ingenieros 1</v>
          </cell>
          <cell r="D321" t="str">
            <v>TR.3 (2 Dev.)</v>
          </cell>
          <cell r="E321" t="str">
            <v>LP-00598</v>
          </cell>
          <cell r="F321">
            <v>38479</v>
          </cell>
          <cell r="G321">
            <v>2</v>
          </cell>
          <cell r="H321">
            <v>47</v>
          </cell>
          <cell r="I321">
            <v>2</v>
          </cell>
          <cell r="J321">
            <v>5</v>
          </cell>
          <cell r="K321">
            <v>818</v>
          </cell>
          <cell r="L321">
            <v>8000</v>
          </cell>
          <cell r="M321">
            <v>10</v>
          </cell>
          <cell r="N321">
            <v>64400</v>
          </cell>
          <cell r="O321">
            <v>20800</v>
          </cell>
          <cell r="P321">
            <v>884</v>
          </cell>
          <cell r="Q321" t="str">
            <v>No</v>
          </cell>
          <cell r="R321" t="str">
            <v>14186</v>
          </cell>
          <cell r="S321">
            <v>0</v>
          </cell>
          <cell r="T321">
            <v>6.8246445497630335</v>
          </cell>
          <cell r="U321">
            <v>0</v>
          </cell>
          <cell r="V321">
            <v>0</v>
          </cell>
          <cell r="W321">
            <v>147.58293838862559</v>
          </cell>
          <cell r="X321">
            <v>895.73459715639808</v>
          </cell>
          <cell r="Y321">
            <v>0</v>
          </cell>
          <cell r="Z321">
            <v>2.1433788067556933E-4</v>
          </cell>
          <cell r="AA321">
            <v>0.42890995260663506</v>
          </cell>
          <cell r="AB321">
            <v>0</v>
          </cell>
          <cell r="AC321">
            <v>1.8957345971563982E-2</v>
          </cell>
          <cell r="AD321">
            <v>0</v>
          </cell>
          <cell r="AE321">
            <v>0</v>
          </cell>
          <cell r="AF321">
            <v>0.4099526066350711</v>
          </cell>
          <cell r="AG321">
            <v>2.4881516587677726</v>
          </cell>
          <cell r="AH321">
            <v>0</v>
          </cell>
          <cell r="AI321">
            <v>0</v>
          </cell>
          <cell r="AJ321">
            <v>0.26892890995260665</v>
          </cell>
          <cell r="AK321">
            <v>0</v>
          </cell>
          <cell r="AL321">
            <v>0</v>
          </cell>
          <cell r="AM321">
            <v>5.8155876777251185</v>
          </cell>
          <cell r="AN321">
            <v>35.296919431279619</v>
          </cell>
          <cell r="AO321">
            <v>0</v>
          </cell>
        </row>
        <row r="322">
          <cell r="B322">
            <v>311</v>
          </cell>
          <cell r="C322" t="str">
            <v>Ingenieros 1</v>
          </cell>
          <cell r="D322" t="str">
            <v>TR.3 (2 Dev.)</v>
          </cell>
          <cell r="E322" t="str">
            <v>LP-00598</v>
          </cell>
          <cell r="F322">
            <v>38057</v>
          </cell>
          <cell r="G322">
            <v>2</v>
          </cell>
          <cell r="H322">
            <v>39</v>
          </cell>
          <cell r="I322">
            <v>2</v>
          </cell>
          <cell r="J322">
            <v>5</v>
          </cell>
          <cell r="K322">
            <v>645</v>
          </cell>
          <cell r="L322">
            <v>6950</v>
          </cell>
          <cell r="M322">
            <v>10</v>
          </cell>
          <cell r="N322">
            <v>63600</v>
          </cell>
          <cell r="O322">
            <v>22700</v>
          </cell>
          <cell r="P322">
            <v>703</v>
          </cell>
          <cell r="Q322" t="str">
            <v>No</v>
          </cell>
          <cell r="R322" t="str">
            <v>14186</v>
          </cell>
          <cell r="S322">
            <v>0.38543897216274092</v>
          </cell>
          <cell r="T322">
            <v>7.5160599571734474</v>
          </cell>
          <cell r="U322">
            <v>0.38543897216274092</v>
          </cell>
          <cell r="V322">
            <v>0.9635974304068522</v>
          </cell>
          <cell r="W322">
            <v>123.14775160599572</v>
          </cell>
          <cell r="X322">
            <v>1304.7109207708779</v>
          </cell>
          <cell r="Y322">
            <v>-1.734475374732334</v>
          </cell>
          <cell r="Z322">
            <v>1.813784266192199E-4</v>
          </cell>
          <cell r="AA322">
            <v>0.36295503211991437</v>
          </cell>
          <cell r="AB322">
            <v>1.0706638115631692E-3</v>
          </cell>
          <cell r="AC322">
            <v>2.08779443254818E-2</v>
          </cell>
          <cell r="AD322">
            <v>1.0706638115631692E-3</v>
          </cell>
          <cell r="AE322">
            <v>2.6766595289079227E-3</v>
          </cell>
          <cell r="AF322">
            <v>0.34207708779443252</v>
          </cell>
          <cell r="AG322">
            <v>3.6241970021413277</v>
          </cell>
          <cell r="AH322">
            <v>-4.8179871520342612E-3</v>
          </cell>
          <cell r="AI322">
            <v>1.5188436830835117E-2</v>
          </cell>
          <cell r="AJ322">
            <v>0.29617451820128482</v>
          </cell>
          <cell r="AK322">
            <v>1.5188436830835117E-2</v>
          </cell>
          <cell r="AL322">
            <v>3.7971092077087799E-2</v>
          </cell>
          <cell r="AM322">
            <v>4.85270556745182</v>
          </cell>
          <cell r="AN322">
            <v>51.412858672376878</v>
          </cell>
          <cell r="AO322">
            <v>-6.8347965738758037E-2</v>
          </cell>
        </row>
        <row r="323">
          <cell r="B323">
            <v>312</v>
          </cell>
          <cell r="C323" t="str">
            <v>Ingenieros 1</v>
          </cell>
          <cell r="D323" t="str">
            <v>TR.3 (2 Dev.)</v>
          </cell>
          <cell r="E323" t="str">
            <v>LP-00598</v>
          </cell>
          <cell r="F323">
            <v>36189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6</v>
          </cell>
          <cell r="L323">
            <v>180</v>
          </cell>
          <cell r="M323">
            <v>19</v>
          </cell>
          <cell r="N323">
            <v>5000</v>
          </cell>
          <cell r="O323">
            <v>2000</v>
          </cell>
          <cell r="P323">
            <v>25</v>
          </cell>
          <cell r="Q323" t="str">
            <v>No</v>
          </cell>
          <cell r="R323" t="str">
            <v>14186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  <cell r="Z323" t="str">
            <v xml:space="preserve"> </v>
          </cell>
          <cell r="AA323" t="str">
            <v xml:space="preserve"> </v>
          </cell>
          <cell r="AB323" t="str">
            <v xml:space="preserve"> </v>
          </cell>
          <cell r="AC323" t="str">
            <v xml:space="preserve"> </v>
          </cell>
          <cell r="AD323" t="str">
            <v xml:space="preserve"> </v>
          </cell>
          <cell r="AE323" t="str">
            <v xml:space="preserve"> </v>
          </cell>
          <cell r="AF323" t="str">
            <v xml:space="preserve"> </v>
          </cell>
          <cell r="AG323" t="str">
            <v xml:space="preserve"> </v>
          </cell>
          <cell r="AH323" t="str">
            <v xml:space="preserve"> </v>
          </cell>
          <cell r="AI323" t="str">
            <v xml:space="preserve"> </v>
          </cell>
          <cell r="AJ323" t="str">
            <v xml:space="preserve"> </v>
          </cell>
          <cell r="AK323" t="str">
            <v xml:space="preserve"> </v>
          </cell>
          <cell r="AL323" t="str">
            <v xml:space="preserve"> </v>
          </cell>
          <cell r="AM323" t="str">
            <v xml:space="preserve"> </v>
          </cell>
          <cell r="AN323" t="str">
            <v xml:space="preserve"> </v>
          </cell>
          <cell r="AO323" t="str">
            <v xml:space="preserve"> </v>
          </cell>
        </row>
        <row r="324">
          <cell r="B324">
            <v>313</v>
          </cell>
          <cell r="C324" t="str">
            <v>Salamanca</v>
          </cell>
          <cell r="D324" t="str">
            <v>TR.1 (3 Dev.)</v>
          </cell>
          <cell r="E324" t="str">
            <v>760046-01</v>
          </cell>
          <cell r="F324">
            <v>39548</v>
          </cell>
          <cell r="G324">
            <v>2</v>
          </cell>
          <cell r="H324">
            <v>2</v>
          </cell>
          <cell r="I324">
            <v>2</v>
          </cell>
          <cell r="J324">
            <v>5</v>
          </cell>
          <cell r="K324">
            <v>297</v>
          </cell>
          <cell r="L324">
            <v>832</v>
          </cell>
          <cell r="M324">
            <v>10</v>
          </cell>
          <cell r="N324">
            <v>37200</v>
          </cell>
          <cell r="O324">
            <v>8660</v>
          </cell>
          <cell r="P324">
            <v>4.7</v>
          </cell>
          <cell r="Q324" t="str">
            <v>No</v>
          </cell>
          <cell r="R324">
            <v>13898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1997.4193548387098</v>
          </cell>
          <cell r="X324">
            <v>5492.9032258064517</v>
          </cell>
          <cell r="Y324">
            <v>0</v>
          </cell>
          <cell r="Z324">
            <v>2.7163886876606868E-3</v>
          </cell>
          <cell r="AA324">
            <v>5.5483870967741939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5.5483870967741939</v>
          </cell>
          <cell r="AG324">
            <v>15.258064516129032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77.111483870967746</v>
          </cell>
          <cell r="AN324">
            <v>212.05658064516129</v>
          </cell>
          <cell r="AO324">
            <v>0</v>
          </cell>
        </row>
        <row r="325">
          <cell r="B325">
            <v>314</v>
          </cell>
          <cell r="C325" t="str">
            <v>Salamanca</v>
          </cell>
          <cell r="D325" t="str">
            <v>TR.1 (3 Dev.)</v>
          </cell>
          <cell r="E325" t="str">
            <v>760046-01</v>
          </cell>
          <cell r="F325">
            <v>39517</v>
          </cell>
          <cell r="G325">
            <v>2</v>
          </cell>
          <cell r="H325">
            <v>2</v>
          </cell>
          <cell r="I325">
            <v>2</v>
          </cell>
          <cell r="J325">
            <v>5</v>
          </cell>
          <cell r="K325">
            <v>125</v>
          </cell>
          <cell r="L325">
            <v>359</v>
          </cell>
          <cell r="M325">
            <v>10</v>
          </cell>
          <cell r="N325">
            <v>51000</v>
          </cell>
          <cell r="O325">
            <v>14300</v>
          </cell>
          <cell r="P325">
            <v>6.58</v>
          </cell>
          <cell r="Q325" t="str">
            <v>No</v>
          </cell>
          <cell r="R325">
            <v>13898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2400</v>
          </cell>
          <cell r="X325">
            <v>8340</v>
          </cell>
          <cell r="Y325">
            <v>0</v>
          </cell>
          <cell r="Z325">
            <v>3.2638778805225309E-3</v>
          </cell>
          <cell r="AA325">
            <v>6.666666666666667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6.666666666666667</v>
          </cell>
          <cell r="AG325">
            <v>23.166666666666668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92.653333333333322</v>
          </cell>
          <cell r="AN325">
            <v>321.97033333333331</v>
          </cell>
          <cell r="AO325">
            <v>0</v>
          </cell>
        </row>
        <row r="326">
          <cell r="B326">
            <v>315</v>
          </cell>
          <cell r="C326" t="str">
            <v>Salamanca</v>
          </cell>
          <cell r="D326" t="str">
            <v>TR.1 (3 Dev.)</v>
          </cell>
          <cell r="E326" t="str">
            <v>760046-01</v>
          </cell>
          <cell r="F326">
            <v>39511</v>
          </cell>
          <cell r="G326">
            <v>2</v>
          </cell>
          <cell r="H326">
            <v>2</v>
          </cell>
          <cell r="I326">
            <v>2</v>
          </cell>
          <cell r="J326">
            <v>5</v>
          </cell>
          <cell r="K326">
            <v>85</v>
          </cell>
          <cell r="L326">
            <v>220</v>
          </cell>
          <cell r="M326">
            <v>10</v>
          </cell>
          <cell r="N326">
            <v>36400</v>
          </cell>
          <cell r="O326">
            <v>11500</v>
          </cell>
          <cell r="P326">
            <v>4.82</v>
          </cell>
          <cell r="Q326" t="str">
            <v>No</v>
          </cell>
          <cell r="R326">
            <v>13898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  <cell r="Z326" t="str">
            <v xml:space="preserve"> </v>
          </cell>
          <cell r="AA326" t="str">
            <v xml:space="preserve"> </v>
          </cell>
          <cell r="AB326" t="str">
            <v xml:space="preserve"> </v>
          </cell>
          <cell r="AC326" t="str">
            <v xml:space="preserve"> </v>
          </cell>
          <cell r="AD326" t="str">
            <v xml:space="preserve"> </v>
          </cell>
          <cell r="AE326" t="str">
            <v xml:space="preserve"> </v>
          </cell>
          <cell r="AF326" t="str">
            <v xml:space="preserve"> </v>
          </cell>
          <cell r="AG326" t="str">
            <v xml:space="preserve"> </v>
          </cell>
          <cell r="AH326" t="str">
            <v xml:space="preserve"> </v>
          </cell>
          <cell r="AI326" t="str">
            <v xml:space="preserve"> </v>
          </cell>
          <cell r="AJ326" t="str">
            <v xml:space="preserve"> </v>
          </cell>
          <cell r="AK326" t="str">
            <v xml:space="preserve"> </v>
          </cell>
          <cell r="AL326" t="str">
            <v xml:space="preserve"> </v>
          </cell>
          <cell r="AM326" t="str">
            <v xml:space="preserve"> </v>
          </cell>
          <cell r="AN326" t="str">
            <v xml:space="preserve"> </v>
          </cell>
          <cell r="AO326" t="str">
            <v xml:space="preserve"> </v>
          </cell>
        </row>
        <row r="327">
          <cell r="B327">
            <v>316</v>
          </cell>
          <cell r="C327" t="str">
            <v>Salamanca</v>
          </cell>
          <cell r="D327" t="str">
            <v>TR.2 (2 Dev.)</v>
          </cell>
          <cell r="E327" t="str">
            <v>L-30157</v>
          </cell>
          <cell r="F327">
            <v>39419</v>
          </cell>
          <cell r="G327">
            <v>2</v>
          </cell>
          <cell r="H327">
            <v>2</v>
          </cell>
          <cell r="I327">
            <v>2</v>
          </cell>
          <cell r="J327">
            <v>5</v>
          </cell>
          <cell r="K327">
            <v>181</v>
          </cell>
          <cell r="L327">
            <v>4250</v>
          </cell>
          <cell r="M327">
            <v>10</v>
          </cell>
          <cell r="N327">
            <v>68500</v>
          </cell>
          <cell r="O327">
            <v>31700</v>
          </cell>
          <cell r="P327">
            <v>10.47</v>
          </cell>
          <cell r="Q327" t="str">
            <v>No</v>
          </cell>
          <cell r="R327" t="str">
            <v>11930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-76.36363636363636</v>
          </cell>
          <cell r="X327">
            <v>1963.6363636363637</v>
          </cell>
          <cell r="Y327">
            <v>0</v>
          </cell>
          <cell r="Z327">
            <v>-8.9145083596866952E-5</v>
          </cell>
          <cell r="AA327">
            <v>-0.21212121212121213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-0.21212121212121213</v>
          </cell>
          <cell r="AG327">
            <v>5.4545454545454541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-2.5306060606060603</v>
          </cell>
          <cell r="AN327">
            <v>65.072727272727263</v>
          </cell>
          <cell r="AO327">
            <v>0</v>
          </cell>
        </row>
        <row r="328">
          <cell r="B328">
            <v>317</v>
          </cell>
          <cell r="C328" t="str">
            <v>Salamanca</v>
          </cell>
          <cell r="D328" t="str">
            <v>TR.2 (2 Dev.)</v>
          </cell>
          <cell r="E328" t="str">
            <v>L-30157</v>
          </cell>
          <cell r="F328">
            <v>39188</v>
          </cell>
          <cell r="G328">
            <v>2</v>
          </cell>
          <cell r="H328">
            <v>2</v>
          </cell>
          <cell r="I328">
            <v>2</v>
          </cell>
          <cell r="J328">
            <v>5</v>
          </cell>
          <cell r="K328">
            <v>230</v>
          </cell>
          <cell r="L328">
            <v>2990</v>
          </cell>
          <cell r="M328">
            <v>10</v>
          </cell>
          <cell r="N328">
            <v>63900</v>
          </cell>
          <cell r="O328">
            <v>27200</v>
          </cell>
          <cell r="P328">
            <v>251</v>
          </cell>
          <cell r="Q328" t="str">
            <v>No</v>
          </cell>
          <cell r="R328" t="str">
            <v>11930</v>
          </cell>
          <cell r="S328">
            <v>0</v>
          </cell>
          <cell r="T328">
            <v>-59.178082191780824</v>
          </cell>
          <cell r="U328">
            <v>-2.4657534246575343</v>
          </cell>
          <cell r="V328">
            <v>0</v>
          </cell>
          <cell r="W328">
            <v>-172.60273972602741</v>
          </cell>
          <cell r="X328">
            <v>-6928.767123287671</v>
          </cell>
          <cell r="Y328">
            <v>0</v>
          </cell>
          <cell r="Z328">
            <v>-2.7345385232502729E-4</v>
          </cell>
          <cell r="AA328">
            <v>-0.65068493150684936</v>
          </cell>
          <cell r="AB328">
            <v>0</v>
          </cell>
          <cell r="AC328">
            <v>-0.16438356164383561</v>
          </cell>
          <cell r="AD328">
            <v>-6.8493150684931503E-3</v>
          </cell>
          <cell r="AE328">
            <v>0</v>
          </cell>
          <cell r="AF328">
            <v>-0.47945205479452052</v>
          </cell>
          <cell r="AG328">
            <v>-19.246575342465754</v>
          </cell>
          <cell r="AH328">
            <v>0</v>
          </cell>
          <cell r="AI328">
            <v>0</v>
          </cell>
          <cell r="AJ328">
            <v>-1.9610958904109588</v>
          </cell>
          <cell r="AK328">
            <v>-8.1712328767123282E-2</v>
          </cell>
          <cell r="AL328">
            <v>0</v>
          </cell>
          <cell r="AM328">
            <v>-5.7198630136986299</v>
          </cell>
          <cell r="AN328">
            <v>-229.61164383561641</v>
          </cell>
          <cell r="AO328">
            <v>0</v>
          </cell>
        </row>
        <row r="329">
          <cell r="B329">
            <v>318</v>
          </cell>
          <cell r="C329" t="str">
            <v>Salamanca</v>
          </cell>
          <cell r="D329" t="str">
            <v>TR.2 (2 Dev.)</v>
          </cell>
          <cell r="E329" t="str">
            <v>L-30157</v>
          </cell>
          <cell r="F329">
            <v>39042</v>
          </cell>
          <cell r="G329">
            <v>2</v>
          </cell>
          <cell r="H329">
            <v>26</v>
          </cell>
          <cell r="I329">
            <v>3</v>
          </cell>
          <cell r="J329">
            <v>5</v>
          </cell>
          <cell r="K329">
            <v>300</v>
          </cell>
          <cell r="L329">
            <v>5800</v>
          </cell>
          <cell r="M329">
            <v>10</v>
          </cell>
          <cell r="N329">
            <v>69600</v>
          </cell>
          <cell r="O329">
            <v>30400</v>
          </cell>
          <cell r="P329">
            <v>346</v>
          </cell>
          <cell r="Q329" t="str">
            <v>No</v>
          </cell>
          <cell r="R329" t="str">
            <v>11930</v>
          </cell>
          <cell r="S329">
            <v>-11.417910447761194</v>
          </cell>
          <cell r="T329">
            <v>-15.447761194029852</v>
          </cell>
          <cell r="U329">
            <v>-5.3731343283582094</v>
          </cell>
          <cell r="V329">
            <v>0</v>
          </cell>
          <cell r="W329">
            <v>-28.880597014925375</v>
          </cell>
          <cell r="X329">
            <v>-48223.880597014926</v>
          </cell>
          <cell r="Y329">
            <v>0</v>
          </cell>
          <cell r="Z329">
            <v>-7.1349329968387911E-5</v>
          </cell>
          <cell r="AA329">
            <v>-0.16977611940298507</v>
          </cell>
          <cell r="AB329">
            <v>-3.1716417910447763E-2</v>
          </cell>
          <cell r="AC329">
            <v>-4.2910447761194029E-2</v>
          </cell>
          <cell r="AD329">
            <v>-1.4925373134328358E-2</v>
          </cell>
          <cell r="AE329">
            <v>0</v>
          </cell>
          <cell r="AF329">
            <v>-8.0223880597014921E-2</v>
          </cell>
          <cell r="AG329">
            <v>-133.955223880597</v>
          </cell>
          <cell r="AH329">
            <v>0</v>
          </cell>
          <cell r="AI329">
            <v>-0.3783768656716418</v>
          </cell>
          <cell r="AJ329">
            <v>-0.51192164179104471</v>
          </cell>
          <cell r="AK329">
            <v>-0.1780597014925373</v>
          </cell>
          <cell r="AL329">
            <v>0</v>
          </cell>
          <cell r="AM329">
            <v>-0.95707089552238811</v>
          </cell>
          <cell r="AN329">
            <v>-1598.0858208955224</v>
          </cell>
          <cell r="AO329">
            <v>0</v>
          </cell>
        </row>
        <row r="330">
          <cell r="B330">
            <v>319</v>
          </cell>
          <cell r="C330" t="str">
            <v>Salamanca</v>
          </cell>
          <cell r="D330" t="str">
            <v>TR.2 (2 Dev.)</v>
          </cell>
          <cell r="E330" t="str">
            <v>L-30157</v>
          </cell>
          <cell r="F330">
            <v>38506</v>
          </cell>
          <cell r="G330">
            <v>19</v>
          </cell>
          <cell r="H330">
            <v>49</v>
          </cell>
          <cell r="I330">
            <v>11</v>
          </cell>
          <cell r="J330">
            <v>5</v>
          </cell>
          <cell r="K330">
            <v>343</v>
          </cell>
          <cell r="L330">
            <v>77600</v>
          </cell>
          <cell r="M330">
            <v>10</v>
          </cell>
          <cell r="N330">
            <v>69900</v>
          </cell>
          <cell r="O330">
            <v>30600</v>
          </cell>
          <cell r="P330">
            <v>437</v>
          </cell>
          <cell r="Q330" t="str">
            <v>No</v>
          </cell>
          <cell r="R330" t="str">
            <v>11930</v>
          </cell>
          <cell r="S330">
            <v>-69.139072847682115</v>
          </cell>
          <cell r="T330">
            <v>-128.74172185430464</v>
          </cell>
          <cell r="U330">
            <v>-19.072847682119207</v>
          </cell>
          <cell r="V330">
            <v>0</v>
          </cell>
          <cell r="W330">
            <v>-52.450331125827816</v>
          </cell>
          <cell r="X330">
            <v>167459.60264900661</v>
          </cell>
          <cell r="Y330">
            <v>0</v>
          </cell>
          <cell r="Z330">
            <v>-3.1449575849831302E-4</v>
          </cell>
          <cell r="AA330">
            <v>-0.7483443708609272</v>
          </cell>
          <cell r="AB330">
            <v>-0.19205298013245034</v>
          </cell>
          <cell r="AC330">
            <v>-0.35761589403973509</v>
          </cell>
          <cell r="AD330">
            <v>-5.2980132450331126E-2</v>
          </cell>
          <cell r="AE330">
            <v>0</v>
          </cell>
          <cell r="AF330">
            <v>-0.14569536423841059</v>
          </cell>
          <cell r="AG330">
            <v>465.16556291390731</v>
          </cell>
          <cell r="AH330">
            <v>0</v>
          </cell>
          <cell r="AI330">
            <v>-2.2911920529801324</v>
          </cell>
          <cell r="AJ330">
            <v>-4.2663576158940399</v>
          </cell>
          <cell r="AK330">
            <v>-0.63205298013245037</v>
          </cell>
          <cell r="AL330">
            <v>0</v>
          </cell>
          <cell r="AM330">
            <v>-1.7381456953642382</v>
          </cell>
          <cell r="AN330">
            <v>5549.4251655629132</v>
          </cell>
          <cell r="AO330">
            <v>0</v>
          </cell>
        </row>
        <row r="331">
          <cell r="B331">
            <v>320</v>
          </cell>
          <cell r="C331" t="str">
            <v>Salamanca</v>
          </cell>
          <cell r="D331" t="str">
            <v>TR.2 (2 Dev.)</v>
          </cell>
          <cell r="E331" t="str">
            <v>L-30157</v>
          </cell>
          <cell r="F331">
            <v>38355</v>
          </cell>
          <cell r="G331">
            <v>48</v>
          </cell>
          <cell r="H331">
            <v>103</v>
          </cell>
          <cell r="I331">
            <v>19</v>
          </cell>
          <cell r="J331">
            <v>5</v>
          </cell>
          <cell r="K331">
            <v>365</v>
          </cell>
          <cell r="L331">
            <v>7360</v>
          </cell>
          <cell r="M331">
            <v>10</v>
          </cell>
          <cell r="N331">
            <v>70700</v>
          </cell>
          <cell r="O331">
            <v>29100</v>
          </cell>
          <cell r="P331">
            <v>550</v>
          </cell>
          <cell r="Q331" t="str">
            <v>No</v>
          </cell>
          <cell r="R331" t="str">
            <v>11930</v>
          </cell>
          <cell r="S331">
            <v>-85.263157894736835</v>
          </cell>
          <cell r="T331">
            <v>-56.842105263157897</v>
          </cell>
          <cell r="U331">
            <v>0</v>
          </cell>
          <cell r="V331">
            <v>0</v>
          </cell>
          <cell r="W331">
            <v>246.31578947368422</v>
          </cell>
          <cell r="X331">
            <v>8242.105263157895</v>
          </cell>
          <cell r="Y331">
            <v>0</v>
          </cell>
          <cell r="Z331">
            <v>1.2165287723933348E-4</v>
          </cell>
          <cell r="AA331">
            <v>0.28947368421052633</v>
          </cell>
          <cell r="AB331">
            <v>-0.23684210526315788</v>
          </cell>
          <cell r="AC331">
            <v>-0.15789473684210525</v>
          </cell>
          <cell r="AD331">
            <v>0</v>
          </cell>
          <cell r="AE331">
            <v>0</v>
          </cell>
          <cell r="AF331">
            <v>0.68421052631578949</v>
          </cell>
          <cell r="AG331">
            <v>22.894736842105264</v>
          </cell>
          <cell r="AH331">
            <v>0</v>
          </cell>
          <cell r="AI331">
            <v>-2.8255263157894737</v>
          </cell>
          <cell r="AJ331">
            <v>-1.8836842105263158</v>
          </cell>
          <cell r="AK331">
            <v>0</v>
          </cell>
          <cell r="AL331">
            <v>0</v>
          </cell>
          <cell r="AM331">
            <v>8.1626315789473693</v>
          </cell>
          <cell r="AN331">
            <v>273.13421052631583</v>
          </cell>
          <cell r="AO331">
            <v>0</v>
          </cell>
        </row>
        <row r="332">
          <cell r="B332">
            <v>321</v>
          </cell>
          <cell r="C332" t="str">
            <v>Salamanca</v>
          </cell>
          <cell r="D332" t="str">
            <v>TR.2 (2 Dev.)</v>
          </cell>
          <cell r="E332" t="str">
            <v>L-30157</v>
          </cell>
          <cell r="F332">
            <v>38317</v>
          </cell>
          <cell r="G332">
            <v>57</v>
          </cell>
          <cell r="H332">
            <v>109</v>
          </cell>
          <cell r="I332">
            <v>19</v>
          </cell>
          <cell r="J332">
            <v>5</v>
          </cell>
          <cell r="K332">
            <v>339</v>
          </cell>
          <cell r="L332">
            <v>6490</v>
          </cell>
          <cell r="M332">
            <v>10</v>
          </cell>
          <cell r="N332">
            <v>72900</v>
          </cell>
          <cell r="O332">
            <v>31100</v>
          </cell>
          <cell r="P332">
            <v>539</v>
          </cell>
          <cell r="Q332" t="str">
            <v>No</v>
          </cell>
          <cell r="R332" t="str">
            <v>11930</v>
          </cell>
          <cell r="S332">
            <v>-112.5</v>
          </cell>
          <cell r="T332">
            <v>-247.5</v>
          </cell>
          <cell r="U332">
            <v>-45</v>
          </cell>
          <cell r="V332">
            <v>0</v>
          </cell>
          <cell r="W332">
            <v>562.5</v>
          </cell>
          <cell r="X332">
            <v>-3712.5</v>
          </cell>
          <cell r="Y332">
            <v>0</v>
          </cell>
          <cell r="Z332">
            <v>1.8386173491853809E-4</v>
          </cell>
          <cell r="AA332">
            <v>0.4375</v>
          </cell>
          <cell r="AB332">
            <v>-0.3125</v>
          </cell>
          <cell r="AC332">
            <v>-0.6875</v>
          </cell>
          <cell r="AD332">
            <v>-0.125</v>
          </cell>
          <cell r="AE332">
            <v>0</v>
          </cell>
          <cell r="AF332">
            <v>1.5625</v>
          </cell>
          <cell r="AG332">
            <v>-10.3125</v>
          </cell>
          <cell r="AH332">
            <v>0</v>
          </cell>
          <cell r="AI332">
            <v>-3.7281249999999999</v>
          </cell>
          <cell r="AJ332">
            <v>-8.2018749999999994</v>
          </cell>
          <cell r="AK332">
            <v>-1.49125</v>
          </cell>
          <cell r="AL332">
            <v>0</v>
          </cell>
          <cell r="AM332">
            <v>18.640625</v>
          </cell>
          <cell r="AN332">
            <v>-123.028125</v>
          </cell>
          <cell r="AO332">
            <v>0</v>
          </cell>
        </row>
        <row r="333">
          <cell r="B333">
            <v>322</v>
          </cell>
          <cell r="C333" t="str">
            <v>Salamanca</v>
          </cell>
          <cell r="D333" t="str">
            <v>TR.2 (2 Dev.)</v>
          </cell>
          <cell r="E333" t="str">
            <v>L-30157</v>
          </cell>
          <cell r="F333">
            <v>38285</v>
          </cell>
          <cell r="G333">
            <v>67</v>
          </cell>
          <cell r="H333">
            <v>131</v>
          </cell>
          <cell r="I333">
            <v>23</v>
          </cell>
          <cell r="J333">
            <v>5</v>
          </cell>
          <cell r="K333">
            <v>289</v>
          </cell>
          <cell r="L333">
            <v>6820</v>
          </cell>
          <cell r="M333">
            <v>10</v>
          </cell>
          <cell r="N333">
            <v>69900</v>
          </cell>
          <cell r="O333">
            <v>31000</v>
          </cell>
          <cell r="P333">
            <v>525</v>
          </cell>
          <cell r="Q333" t="str">
            <v>No</v>
          </cell>
          <cell r="R333" t="str">
            <v>11930</v>
          </cell>
          <cell r="S333">
            <v>40</v>
          </cell>
          <cell r="T333">
            <v>-53.333333333333336</v>
          </cell>
          <cell r="U333">
            <v>0</v>
          </cell>
          <cell r="V333">
            <v>0</v>
          </cell>
          <cell r="W333">
            <v>666.66666666666663</v>
          </cell>
          <cell r="X333">
            <v>7466.666666666667</v>
          </cell>
          <cell r="Y333">
            <v>0</v>
          </cell>
          <cell r="Z333">
            <v>7.6268571521763949E-4</v>
          </cell>
          <cell r="AA333">
            <v>1.8148148148148149</v>
          </cell>
          <cell r="AB333">
            <v>0.1111111111111111</v>
          </cell>
          <cell r="AC333">
            <v>-0.14814814814814814</v>
          </cell>
          <cell r="AD333">
            <v>0</v>
          </cell>
          <cell r="AE333">
            <v>0</v>
          </cell>
          <cell r="AF333">
            <v>1.8518518518518519</v>
          </cell>
          <cell r="AG333">
            <v>20.74074074074074</v>
          </cell>
          <cell r="AH333">
            <v>0</v>
          </cell>
          <cell r="AI333">
            <v>1.3255555555555556</v>
          </cell>
          <cell r="AJ333">
            <v>-1.7674074074074073</v>
          </cell>
          <cell r="AK333">
            <v>0</v>
          </cell>
          <cell r="AL333">
            <v>0</v>
          </cell>
          <cell r="AM333">
            <v>22.092592592592592</v>
          </cell>
          <cell r="AN333">
            <v>247.43703703703704</v>
          </cell>
          <cell r="AO333">
            <v>0</v>
          </cell>
        </row>
        <row r="334">
          <cell r="B334">
            <v>323</v>
          </cell>
          <cell r="C334" t="str">
            <v>Salamanca</v>
          </cell>
          <cell r="D334" t="str">
            <v>TR.2 (2 Dev.)</v>
          </cell>
          <cell r="E334" t="str">
            <v>L-30157</v>
          </cell>
          <cell r="F334">
            <v>38258</v>
          </cell>
          <cell r="G334">
            <v>64</v>
          </cell>
          <cell r="H334">
            <v>135</v>
          </cell>
          <cell r="I334">
            <v>23</v>
          </cell>
          <cell r="J334">
            <v>5</v>
          </cell>
          <cell r="K334">
            <v>239</v>
          </cell>
          <cell r="L334">
            <v>6260</v>
          </cell>
          <cell r="M334">
            <v>10</v>
          </cell>
          <cell r="N334">
            <v>64400</v>
          </cell>
          <cell r="O334">
            <v>29200</v>
          </cell>
          <cell r="P334">
            <v>476</v>
          </cell>
          <cell r="Q334" t="str">
            <v>No</v>
          </cell>
          <cell r="R334" t="str">
            <v>11930</v>
          </cell>
          <cell r="S334">
            <v>-164.57142857142858</v>
          </cell>
          <cell r="T334">
            <v>-318.85714285714283</v>
          </cell>
          <cell r="U334">
            <v>-30.857142857142858</v>
          </cell>
          <cell r="V334">
            <v>-51.428571428571431</v>
          </cell>
          <cell r="W334">
            <v>-51.428571428571431</v>
          </cell>
          <cell r="X334">
            <v>-2468.5714285714284</v>
          </cell>
          <cell r="Y334">
            <v>-102.85714285714286</v>
          </cell>
          <cell r="Z334">
            <v>-8.4051078819903126E-4</v>
          </cell>
          <cell r="AA334">
            <v>-2</v>
          </cell>
          <cell r="AB334">
            <v>-0.45714285714285713</v>
          </cell>
          <cell r="AC334">
            <v>-0.88571428571428568</v>
          </cell>
          <cell r="AD334">
            <v>-8.5714285714285715E-2</v>
          </cell>
          <cell r="AE334">
            <v>-0.14285714285714285</v>
          </cell>
          <cell r="AF334">
            <v>-0.14285714285714285</v>
          </cell>
          <cell r="AG334">
            <v>-6.8571428571428568</v>
          </cell>
          <cell r="AH334">
            <v>-0.2857142857142857</v>
          </cell>
          <cell r="AI334">
            <v>-5.4537142857142857</v>
          </cell>
          <cell r="AJ334">
            <v>-10.566571428571429</v>
          </cell>
          <cell r="AK334">
            <v>-1.0225714285714285</v>
          </cell>
          <cell r="AL334">
            <v>-1.7042857142857142</v>
          </cell>
          <cell r="AM334">
            <v>-1.7042857142857142</v>
          </cell>
          <cell r="AN334">
            <v>-81.805714285714274</v>
          </cell>
          <cell r="AO334">
            <v>-3.4085714285714284</v>
          </cell>
        </row>
        <row r="335">
          <cell r="B335">
            <v>324</v>
          </cell>
          <cell r="C335" t="str">
            <v>Salamanca</v>
          </cell>
          <cell r="D335" t="str">
            <v>TR.2 (2 Dev.)</v>
          </cell>
          <cell r="E335" t="str">
            <v>L-30157</v>
          </cell>
          <cell r="F335">
            <v>38223</v>
          </cell>
          <cell r="G335">
            <v>80</v>
          </cell>
          <cell r="H335">
            <v>166</v>
          </cell>
          <cell r="I335">
            <v>26</v>
          </cell>
          <cell r="J335">
            <v>10</v>
          </cell>
          <cell r="K335">
            <v>244</v>
          </cell>
          <cell r="L335">
            <v>6500</v>
          </cell>
          <cell r="M335">
            <v>20</v>
          </cell>
          <cell r="N335">
            <v>66800</v>
          </cell>
          <cell r="O335">
            <v>30100</v>
          </cell>
          <cell r="P335">
            <v>546</v>
          </cell>
          <cell r="Q335" t="str">
            <v>No</v>
          </cell>
          <cell r="R335" t="str">
            <v>11930</v>
          </cell>
          <cell r="S335">
            <v>-90</v>
          </cell>
          <cell r="T335">
            <v>-180</v>
          </cell>
          <cell r="U335">
            <v>-51.428571428571431</v>
          </cell>
          <cell r="V335">
            <v>-64.285714285714292</v>
          </cell>
          <cell r="W335">
            <v>-591.42857142857144</v>
          </cell>
          <cell r="X335">
            <v>-7071.4285714285716</v>
          </cell>
          <cell r="Y335">
            <v>-128.57142857142858</v>
          </cell>
          <cell r="Z335">
            <v>-1.2907844247342269E-3</v>
          </cell>
          <cell r="AA335">
            <v>-3.0714285714285716</v>
          </cell>
          <cell r="AB335">
            <v>-0.25</v>
          </cell>
          <cell r="AC335">
            <v>-0.5</v>
          </cell>
          <cell r="AD335">
            <v>-0.14285714285714285</v>
          </cell>
          <cell r="AE335">
            <v>-0.17857142857142858</v>
          </cell>
          <cell r="AF335">
            <v>-1.6428571428571428</v>
          </cell>
          <cell r="AG335">
            <v>-19.642857142857142</v>
          </cell>
          <cell r="AH335">
            <v>-0.35714285714285715</v>
          </cell>
          <cell r="AI335">
            <v>-2.9824999999999995</v>
          </cell>
          <cell r="AJ335">
            <v>-5.964999999999999</v>
          </cell>
          <cell r="AK335">
            <v>-1.7042857142857142</v>
          </cell>
          <cell r="AL335">
            <v>-2.1303571428571426</v>
          </cell>
          <cell r="AM335">
            <v>-19.599285714285713</v>
          </cell>
          <cell r="AN335">
            <v>-234.33928571428572</v>
          </cell>
          <cell r="AO335">
            <v>-4.2607142857142852</v>
          </cell>
        </row>
        <row r="336">
          <cell r="B336">
            <v>325</v>
          </cell>
          <cell r="C336" t="str">
            <v>Salamanca</v>
          </cell>
          <cell r="D336" t="str">
            <v>TR.2 (2 Dev.)</v>
          </cell>
          <cell r="E336" t="str">
            <v>L-30157</v>
          </cell>
          <cell r="F336">
            <v>38195</v>
          </cell>
          <cell r="G336">
            <v>87</v>
          </cell>
          <cell r="H336">
            <v>180</v>
          </cell>
          <cell r="I336">
            <v>30</v>
          </cell>
          <cell r="J336">
            <v>15</v>
          </cell>
          <cell r="K336">
            <v>290</v>
          </cell>
          <cell r="L336">
            <v>7050</v>
          </cell>
          <cell r="M336">
            <v>30</v>
          </cell>
          <cell r="N336">
            <v>69100</v>
          </cell>
          <cell r="O336">
            <v>30300</v>
          </cell>
          <cell r="P336">
            <v>632</v>
          </cell>
          <cell r="Q336" t="str">
            <v>No</v>
          </cell>
          <cell r="R336" t="str">
            <v>11930</v>
          </cell>
          <cell r="S336">
            <v>220</v>
          </cell>
          <cell r="T336">
            <v>70</v>
          </cell>
          <cell r="U336">
            <v>30</v>
          </cell>
          <cell r="V336">
            <v>50</v>
          </cell>
          <cell r="W336">
            <v>-180</v>
          </cell>
          <cell r="X336">
            <v>3300</v>
          </cell>
          <cell r="Y336">
            <v>50</v>
          </cell>
          <cell r="Z336">
            <v>2.8017026273301042E-4</v>
          </cell>
          <cell r="AA336">
            <v>0.66666666666666663</v>
          </cell>
          <cell r="AB336">
            <v>0.61111111111111116</v>
          </cell>
          <cell r="AC336">
            <v>0.19444444444444445</v>
          </cell>
          <cell r="AD336">
            <v>8.3333333333333329E-2</v>
          </cell>
          <cell r="AE336">
            <v>0.1388888888888889</v>
          </cell>
          <cell r="AF336">
            <v>-0.5</v>
          </cell>
          <cell r="AG336">
            <v>9.1666666666666661</v>
          </cell>
          <cell r="AH336">
            <v>0.1388888888888889</v>
          </cell>
          <cell r="AI336">
            <v>7.2905555555555548</v>
          </cell>
          <cell r="AJ336">
            <v>2.319722222222222</v>
          </cell>
          <cell r="AK336">
            <v>0.99416666666666664</v>
          </cell>
          <cell r="AL336">
            <v>1.6569444444444443</v>
          </cell>
          <cell r="AM336">
            <v>-5.9649999999999999</v>
          </cell>
          <cell r="AN336">
            <v>109.35833333333333</v>
          </cell>
          <cell r="AO336">
            <v>1.6569444444444443</v>
          </cell>
        </row>
        <row r="337">
          <cell r="B337">
            <v>326</v>
          </cell>
          <cell r="C337" t="str">
            <v>Salamanca</v>
          </cell>
          <cell r="D337" t="str">
            <v>TR.2 (2 Dev.)</v>
          </cell>
          <cell r="E337" t="str">
            <v>L-30157</v>
          </cell>
          <cell r="F337">
            <v>38159</v>
          </cell>
          <cell r="G337">
            <v>65</v>
          </cell>
          <cell r="H337">
            <v>173</v>
          </cell>
          <cell r="I337">
            <v>27</v>
          </cell>
          <cell r="J337">
            <v>10</v>
          </cell>
          <cell r="K337">
            <v>308</v>
          </cell>
          <cell r="L337">
            <v>6720</v>
          </cell>
          <cell r="M337">
            <v>25</v>
          </cell>
          <cell r="N337">
            <v>70400</v>
          </cell>
          <cell r="O337">
            <v>30600</v>
          </cell>
          <cell r="P337">
            <v>608</v>
          </cell>
          <cell r="Q337" t="str">
            <v>No</v>
          </cell>
          <cell r="R337" t="str">
            <v>11930</v>
          </cell>
          <cell r="S337">
            <v>-22.5</v>
          </cell>
          <cell r="T337">
            <v>157.5</v>
          </cell>
          <cell r="U337">
            <v>11.25</v>
          </cell>
          <cell r="V337">
            <v>0</v>
          </cell>
          <cell r="W337">
            <v>-765</v>
          </cell>
          <cell r="X337">
            <v>5175</v>
          </cell>
          <cell r="Y337">
            <v>0</v>
          </cell>
          <cell r="Z337">
            <v>-7.2231395860854251E-4</v>
          </cell>
          <cell r="AA337">
            <v>-1.71875</v>
          </cell>
          <cell r="AB337">
            <v>-6.25E-2</v>
          </cell>
          <cell r="AC337">
            <v>0.4375</v>
          </cell>
          <cell r="AD337">
            <v>3.125E-2</v>
          </cell>
          <cell r="AE337">
            <v>0</v>
          </cell>
          <cell r="AF337">
            <v>-2.125</v>
          </cell>
          <cell r="AG337">
            <v>14.375</v>
          </cell>
          <cell r="AH337">
            <v>0</v>
          </cell>
          <cell r="AI337">
            <v>-0.74562499999999998</v>
          </cell>
          <cell r="AJ337">
            <v>5.2193749999999994</v>
          </cell>
          <cell r="AK337">
            <v>0.37281249999999999</v>
          </cell>
          <cell r="AL337">
            <v>0</v>
          </cell>
          <cell r="AM337">
            <v>-25.35125</v>
          </cell>
          <cell r="AN337">
            <v>171.49375000000001</v>
          </cell>
          <cell r="AO337">
            <v>0</v>
          </cell>
        </row>
        <row r="338">
          <cell r="B338">
            <v>327</v>
          </cell>
          <cell r="C338" t="str">
            <v>Salamanca</v>
          </cell>
          <cell r="D338" t="str">
            <v>TR.2 (2 Dev.)</v>
          </cell>
          <cell r="E338" t="str">
            <v>L-30157</v>
          </cell>
          <cell r="F338">
            <v>38127</v>
          </cell>
          <cell r="G338">
            <v>67</v>
          </cell>
          <cell r="H338">
            <v>159</v>
          </cell>
          <cell r="I338">
            <v>26</v>
          </cell>
          <cell r="J338">
            <v>10</v>
          </cell>
          <cell r="K338">
            <v>376</v>
          </cell>
          <cell r="L338">
            <v>6260</v>
          </cell>
          <cell r="M338">
            <v>25</v>
          </cell>
          <cell r="N338">
            <v>62300</v>
          </cell>
          <cell r="O338">
            <v>26100</v>
          </cell>
          <cell r="P338">
            <v>663</v>
          </cell>
          <cell r="Q338" t="str">
            <v>No</v>
          </cell>
          <cell r="R338" t="str">
            <v>11930</v>
          </cell>
          <cell r="S338">
            <v>-125.21739130434783</v>
          </cell>
          <cell r="T338">
            <v>-641.73913043478262</v>
          </cell>
          <cell r="U338">
            <v>-93.913043478260875</v>
          </cell>
          <cell r="V338">
            <v>78.260869565217391</v>
          </cell>
          <cell r="W338">
            <v>-469.56521739130437</v>
          </cell>
          <cell r="X338">
            <v>-7356.521739130435</v>
          </cell>
          <cell r="Y338">
            <v>78.260869565217391</v>
          </cell>
          <cell r="Z338">
            <v>-1.3703980242375509E-3</v>
          </cell>
          <cell r="AA338">
            <v>-3.2608695652173911</v>
          </cell>
          <cell r="AB338">
            <v>-0.34782608695652173</v>
          </cell>
          <cell r="AC338">
            <v>-1.7826086956521738</v>
          </cell>
          <cell r="AD338">
            <v>-0.2608695652173913</v>
          </cell>
          <cell r="AE338">
            <v>0.21739130434782608</v>
          </cell>
          <cell r="AF338">
            <v>-1.3043478260869565</v>
          </cell>
          <cell r="AG338">
            <v>-20.434782608695652</v>
          </cell>
          <cell r="AH338">
            <v>0.21739130434782608</v>
          </cell>
          <cell r="AI338">
            <v>-4.149565217391304</v>
          </cell>
          <cell r="AJ338">
            <v>-21.266521739130436</v>
          </cell>
          <cell r="AK338">
            <v>-3.112173913043478</v>
          </cell>
          <cell r="AL338">
            <v>2.5934782608695652</v>
          </cell>
          <cell r="AM338">
            <v>-15.56086956521739</v>
          </cell>
          <cell r="AN338">
            <v>-243.78695652173911</v>
          </cell>
          <cell r="AO338">
            <v>2.5934782608695652</v>
          </cell>
        </row>
        <row r="339">
          <cell r="B339">
            <v>328</v>
          </cell>
          <cell r="C339" t="str">
            <v>Salamanca</v>
          </cell>
          <cell r="D339" t="str">
            <v>TR.2 (2 Dev.)</v>
          </cell>
          <cell r="E339" t="str">
            <v>L-30157</v>
          </cell>
          <cell r="F339">
            <v>38104</v>
          </cell>
          <cell r="G339">
            <v>75</v>
          </cell>
          <cell r="H339">
            <v>200</v>
          </cell>
          <cell r="I339">
            <v>32</v>
          </cell>
          <cell r="J339">
            <v>5</v>
          </cell>
          <cell r="K339">
            <v>406</v>
          </cell>
          <cell r="L339">
            <v>6730</v>
          </cell>
          <cell r="M339">
            <v>20</v>
          </cell>
          <cell r="N339">
            <v>69700</v>
          </cell>
          <cell r="O339">
            <v>28000</v>
          </cell>
          <cell r="P339">
            <v>738</v>
          </cell>
          <cell r="Q339" t="str">
            <v>No</v>
          </cell>
          <cell r="R339" t="str">
            <v>11930</v>
          </cell>
          <cell r="S339">
            <v>-15.319148936170214</v>
          </cell>
          <cell r="T339">
            <v>-252.7659574468085</v>
          </cell>
          <cell r="U339">
            <v>-45.957446808510639</v>
          </cell>
          <cell r="V339">
            <v>0</v>
          </cell>
          <cell r="W339">
            <v>344.68085106382978</v>
          </cell>
          <cell r="X339">
            <v>5821.2765957446809</v>
          </cell>
          <cell r="Y339">
            <v>38.297872340425535</v>
          </cell>
          <cell r="Z339">
            <v>8.0474437167992361E-5</v>
          </cell>
          <cell r="AA339">
            <v>0.19148936170212766</v>
          </cell>
          <cell r="AB339">
            <v>-4.2553191489361701E-2</v>
          </cell>
          <cell r="AC339">
            <v>-0.7021276595744681</v>
          </cell>
          <cell r="AD339">
            <v>-0.1276595744680851</v>
          </cell>
          <cell r="AE339">
            <v>0</v>
          </cell>
          <cell r="AF339">
            <v>0.95744680851063835</v>
          </cell>
          <cell r="AG339">
            <v>16.170212765957448</v>
          </cell>
          <cell r="AH339">
            <v>0.10638297872340426</v>
          </cell>
          <cell r="AI339">
            <v>-0.50765957446808507</v>
          </cell>
          <cell r="AJ339">
            <v>-8.3763829787234041</v>
          </cell>
          <cell r="AK339">
            <v>-1.5229787234042553</v>
          </cell>
          <cell r="AL339">
            <v>0</v>
          </cell>
          <cell r="AM339">
            <v>11.422340425531916</v>
          </cell>
          <cell r="AN339">
            <v>192.91063829787234</v>
          </cell>
          <cell r="AO339">
            <v>1.2691489361702126</v>
          </cell>
        </row>
        <row r="340">
          <cell r="B340">
            <v>329</v>
          </cell>
          <cell r="C340" t="str">
            <v>Salamanca</v>
          </cell>
          <cell r="D340" t="str">
            <v>TR.2 (2 Dev.)</v>
          </cell>
          <cell r="E340" t="str">
            <v>L-30157</v>
          </cell>
          <cell r="F340">
            <v>38057</v>
          </cell>
          <cell r="G340">
            <v>77</v>
          </cell>
          <cell r="H340">
            <v>233</v>
          </cell>
          <cell r="I340">
            <v>38</v>
          </cell>
          <cell r="J340">
            <v>5</v>
          </cell>
          <cell r="K340">
            <v>361</v>
          </cell>
          <cell r="L340">
            <v>5970</v>
          </cell>
          <cell r="M340">
            <v>15</v>
          </cell>
          <cell r="N340">
            <v>67200</v>
          </cell>
          <cell r="O340">
            <v>28400</v>
          </cell>
          <cell r="P340">
            <v>729</v>
          </cell>
          <cell r="Q340" t="str">
            <v>No</v>
          </cell>
          <cell r="R340" t="str">
            <v>11930</v>
          </cell>
          <cell r="S340">
            <v>-233.88535031847132</v>
          </cell>
          <cell r="T340">
            <v>-240.76433121019107</v>
          </cell>
          <cell r="U340">
            <v>-11.464968152866241</v>
          </cell>
          <cell r="V340">
            <v>-22.929936305732483</v>
          </cell>
          <cell r="W340">
            <v>348.53503184713378</v>
          </cell>
          <cell r="X340">
            <v>-4815.2866242038217</v>
          </cell>
          <cell r="Y340">
            <v>-11.464968152866241</v>
          </cell>
          <cell r="Z340">
            <v>-2.0075894622588328E-4</v>
          </cell>
          <cell r="AA340">
            <v>-0.47770700636942676</v>
          </cell>
          <cell r="AB340">
            <v>-0.64968152866242035</v>
          </cell>
          <cell r="AC340">
            <v>-0.66878980891719741</v>
          </cell>
          <cell r="AD340">
            <v>-3.1847133757961783E-2</v>
          </cell>
          <cell r="AE340">
            <v>-6.3694267515923567E-2</v>
          </cell>
          <cell r="AF340">
            <v>0.96815286624203822</v>
          </cell>
          <cell r="AG340">
            <v>-13.375796178343949</v>
          </cell>
          <cell r="AH340">
            <v>-3.1847133757961783E-2</v>
          </cell>
          <cell r="AI340">
            <v>-7.7507006369426747</v>
          </cell>
          <cell r="AJ340">
            <v>-7.9786624203821646</v>
          </cell>
          <cell r="AK340">
            <v>-0.37993630573248405</v>
          </cell>
          <cell r="AL340">
            <v>-0.7598726114649681</v>
          </cell>
          <cell r="AM340">
            <v>11.550063694267516</v>
          </cell>
          <cell r="AN340">
            <v>-159.57324840764332</v>
          </cell>
          <cell r="AO340">
            <v>-0.37993630573248405</v>
          </cell>
        </row>
        <row r="341">
          <cell r="B341">
            <v>330</v>
          </cell>
          <cell r="C341" t="str">
            <v>Salamanca</v>
          </cell>
          <cell r="D341" t="str">
            <v>TR.2 (2 Dev.)</v>
          </cell>
          <cell r="E341" t="str">
            <v>L-30157</v>
          </cell>
          <cell r="F341">
            <v>37900</v>
          </cell>
          <cell r="G341">
            <v>179</v>
          </cell>
          <cell r="H341">
            <v>338</v>
          </cell>
          <cell r="I341">
            <v>43</v>
          </cell>
          <cell r="J341">
            <v>15</v>
          </cell>
          <cell r="K341">
            <v>209</v>
          </cell>
          <cell r="L341">
            <v>8070</v>
          </cell>
          <cell r="M341">
            <v>20</v>
          </cell>
          <cell r="N341">
            <v>70700</v>
          </cell>
          <cell r="O341">
            <v>31000</v>
          </cell>
          <cell r="P341">
            <v>804</v>
          </cell>
          <cell r="Q341" t="str">
            <v>No</v>
          </cell>
          <cell r="R341" t="str">
            <v>11930</v>
          </cell>
          <cell r="S341">
            <v>-327.784778761062</v>
          </cell>
          <cell r="T341">
            <v>61.276460176991144</v>
          </cell>
          <cell r="U341">
            <v>17.643185840707964</v>
          </cell>
          <cell r="V341">
            <v>-9.2453097345132758</v>
          </cell>
          <cell r="W341">
            <v>-63.544778761061949</v>
          </cell>
          <cell r="X341">
            <v>-2249.2035398230087</v>
          </cell>
          <cell r="Y341">
            <v>-1.0385840707964595</v>
          </cell>
          <cell r="Z341">
            <v>-3.767050342330969E-4</v>
          </cell>
          <cell r="AA341">
            <v>-0.89637168141592949</v>
          </cell>
          <cell r="AB341">
            <v>-0.91051327433628326</v>
          </cell>
          <cell r="AC341">
            <v>0.17021238938053096</v>
          </cell>
          <cell r="AD341">
            <v>4.9008849557522119E-2</v>
          </cell>
          <cell r="AE341">
            <v>-2.5681415929203543E-2</v>
          </cell>
          <cell r="AF341">
            <v>-0.17651327433628322</v>
          </cell>
          <cell r="AG341">
            <v>-6.2477876106194694</v>
          </cell>
          <cell r="AH341">
            <v>-2.8849557522123877E-3</v>
          </cell>
          <cell r="AI341">
            <v>-10.86242336283186</v>
          </cell>
          <cell r="AJ341">
            <v>2.0306338053097339</v>
          </cell>
          <cell r="AK341">
            <v>0.58467557522123881</v>
          </cell>
          <cell r="AL341">
            <v>-0.30637929203539827</v>
          </cell>
          <cell r="AM341">
            <v>-2.1058033628318586</v>
          </cell>
          <cell r="AN341">
            <v>-74.536106194690262</v>
          </cell>
          <cell r="AO341">
            <v>-3.4417522123893783E-2</v>
          </cell>
        </row>
        <row r="342">
          <cell r="B342">
            <v>331</v>
          </cell>
          <cell r="C342" t="str">
            <v>Salamanca</v>
          </cell>
          <cell r="D342" t="str">
            <v>TR.2 (2 Dev.)</v>
          </cell>
          <cell r="E342" t="str">
            <v>L-30157</v>
          </cell>
          <cell r="F342">
            <v>37335</v>
          </cell>
          <cell r="G342">
            <v>693.44</v>
          </cell>
          <cell r="H342">
            <v>241.83</v>
          </cell>
          <cell r="I342">
            <v>15.31</v>
          </cell>
          <cell r="J342">
            <v>29.51</v>
          </cell>
          <cell r="K342">
            <v>308.73</v>
          </cell>
          <cell r="L342">
            <v>11600</v>
          </cell>
          <cell r="M342">
            <v>21.63</v>
          </cell>
          <cell r="N342">
            <v>71736</v>
          </cell>
          <cell r="O342">
            <v>26745</v>
          </cell>
          <cell r="P342">
            <v>1310.4500000000003</v>
          </cell>
          <cell r="Q342" t="str">
            <v>No</v>
          </cell>
          <cell r="R342" t="str">
            <v>11930</v>
          </cell>
          <cell r="S342">
            <v>81.228457598178721</v>
          </cell>
          <cell r="T342">
            <v>17.176323278315312</v>
          </cell>
          <cell r="U342">
            <v>-0.3462720546385884</v>
          </cell>
          <cell r="V342">
            <v>2.3583380762663633</v>
          </cell>
          <cell r="W342">
            <v>-24.232896983494591</v>
          </cell>
          <cell r="X342">
            <v>953.37507114399546</v>
          </cell>
          <cell r="Y342">
            <v>-2.32965281730222</v>
          </cell>
          <cell r="Z342">
            <v>8.6215740923830685E-5</v>
          </cell>
          <cell r="AA342">
            <v>0.20515082527034734</v>
          </cell>
          <cell r="AB342">
            <v>0.22563460443938535</v>
          </cell>
          <cell r="AC342">
            <v>4.7712009106431426E-2</v>
          </cell>
          <cell r="AD342">
            <v>-9.6186681844052338E-4</v>
          </cell>
          <cell r="AE342">
            <v>6.5509391007398986E-3</v>
          </cell>
          <cell r="AF342">
            <v>-6.731360273192942E-2</v>
          </cell>
          <cell r="AG342">
            <v>2.6482640865110985</v>
          </cell>
          <cell r="AH342">
            <v>-6.4712578258394994E-3</v>
          </cell>
          <cell r="AI342">
            <v>2.6918208309618672</v>
          </cell>
          <cell r="AJ342">
            <v>0.56920426863972684</v>
          </cell>
          <cell r="AK342">
            <v>-1.1475071143995442E-2</v>
          </cell>
          <cell r="AL342">
            <v>7.8152703471826984E-2</v>
          </cell>
          <cell r="AM342">
            <v>-0.80305128059191788</v>
          </cell>
          <cell r="AN342">
            <v>31.593790552077404</v>
          </cell>
          <cell r="AO342">
            <v>-7.7202105862265225E-2</v>
          </cell>
        </row>
        <row r="343">
          <cell r="B343">
            <v>332</v>
          </cell>
          <cell r="C343" t="str">
            <v>Salamanca</v>
          </cell>
          <cell r="D343" t="str">
            <v>TR.2 (2 Dev.)</v>
          </cell>
          <cell r="E343" t="str">
            <v>L-30157</v>
          </cell>
          <cell r="F343">
            <v>35578</v>
          </cell>
          <cell r="G343">
            <v>297</v>
          </cell>
          <cell r="H343">
            <v>158</v>
          </cell>
          <cell r="I343">
            <v>17</v>
          </cell>
          <cell r="J343">
            <v>18</v>
          </cell>
          <cell r="K343">
            <v>427</v>
          </cell>
          <cell r="L343">
            <v>6947</v>
          </cell>
          <cell r="M343">
            <v>33</v>
          </cell>
          <cell r="N343">
            <v>65191</v>
          </cell>
          <cell r="O343">
            <v>22846</v>
          </cell>
          <cell r="P343">
            <v>950</v>
          </cell>
          <cell r="Q343" t="str">
            <v>No</v>
          </cell>
          <cell r="R343" t="str">
            <v>11930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  <cell r="Z343" t="str">
            <v xml:space="preserve"> </v>
          </cell>
          <cell r="AA343" t="str">
            <v xml:space="preserve"> </v>
          </cell>
          <cell r="AB343" t="str">
            <v xml:space="preserve"> </v>
          </cell>
          <cell r="AC343" t="str">
            <v xml:space="preserve"> </v>
          </cell>
          <cell r="AD343" t="str">
            <v xml:space="preserve"> </v>
          </cell>
          <cell r="AE343" t="str">
            <v xml:space="preserve"> </v>
          </cell>
          <cell r="AF343" t="str">
            <v xml:space="preserve"> </v>
          </cell>
          <cell r="AG343" t="str">
            <v xml:space="preserve"> </v>
          </cell>
          <cell r="AH343" t="str">
            <v xml:space="preserve"> </v>
          </cell>
          <cell r="AI343" t="str">
            <v xml:space="preserve"> </v>
          </cell>
          <cell r="AJ343" t="str">
            <v xml:space="preserve"> </v>
          </cell>
          <cell r="AK343" t="str">
            <v xml:space="preserve"> </v>
          </cell>
          <cell r="AL343" t="str">
            <v xml:space="preserve"> </v>
          </cell>
          <cell r="AM343" t="str">
            <v xml:space="preserve"> </v>
          </cell>
          <cell r="AN343" t="str">
            <v xml:space="preserve"> </v>
          </cell>
          <cell r="AO343" t="str">
            <v xml:space="preserve"> </v>
          </cell>
        </row>
        <row r="344">
          <cell r="B344">
            <v>333</v>
          </cell>
          <cell r="C344" t="str">
            <v>Salamanca</v>
          </cell>
          <cell r="D344" t="str">
            <v>Reserva (2 Dev.)</v>
          </cell>
          <cell r="E344" t="str">
            <v>L-30442</v>
          </cell>
          <cell r="F344">
            <v>39188</v>
          </cell>
          <cell r="G344">
            <v>2</v>
          </cell>
          <cell r="H344">
            <v>2</v>
          </cell>
          <cell r="I344">
            <v>3</v>
          </cell>
          <cell r="J344">
            <v>5</v>
          </cell>
          <cell r="K344">
            <v>337</v>
          </cell>
          <cell r="L344">
            <v>8480</v>
          </cell>
          <cell r="M344">
            <v>20</v>
          </cell>
          <cell r="N344">
            <v>65400</v>
          </cell>
          <cell r="O344">
            <v>24900</v>
          </cell>
          <cell r="P344">
            <v>369</v>
          </cell>
          <cell r="Q344" t="str">
            <v>No</v>
          </cell>
          <cell r="R344" t="str">
            <v>9477</v>
          </cell>
          <cell r="S344">
            <v>0</v>
          </cell>
          <cell r="T344">
            <v>-4.9315068493150687</v>
          </cell>
          <cell r="U344">
            <v>0</v>
          </cell>
          <cell r="V344">
            <v>0</v>
          </cell>
          <cell r="W344">
            <v>128.21917808219177</v>
          </cell>
          <cell r="X344">
            <v>-5720.5479452054797</v>
          </cell>
          <cell r="Y344">
            <v>0</v>
          </cell>
          <cell r="Z344">
            <v>1.1433017860697417E-4</v>
          </cell>
          <cell r="AA344">
            <v>0.34246575342465752</v>
          </cell>
          <cell r="AB344">
            <v>0</v>
          </cell>
          <cell r="AC344">
            <v>-1.3698630136986301E-2</v>
          </cell>
          <cell r="AD344">
            <v>0</v>
          </cell>
          <cell r="AE344">
            <v>0</v>
          </cell>
          <cell r="AF344">
            <v>0.35616438356164382</v>
          </cell>
          <cell r="AG344">
            <v>-15.890410958904109</v>
          </cell>
          <cell r="AH344">
            <v>0</v>
          </cell>
          <cell r="AI344">
            <v>0</v>
          </cell>
          <cell r="AJ344">
            <v>-0.12982191780821919</v>
          </cell>
          <cell r="AK344">
            <v>0</v>
          </cell>
          <cell r="AL344">
            <v>0</v>
          </cell>
          <cell r="AM344">
            <v>3.3753698630136988</v>
          </cell>
          <cell r="AN344">
            <v>-150.59342465753423</v>
          </cell>
          <cell r="AO344">
            <v>0</v>
          </cell>
        </row>
        <row r="345">
          <cell r="B345">
            <v>334</v>
          </cell>
          <cell r="C345" t="str">
            <v>Salamanca</v>
          </cell>
          <cell r="D345" t="str">
            <v>Reserva (2 Dev.)</v>
          </cell>
          <cell r="E345" t="str">
            <v>L-30442</v>
          </cell>
          <cell r="F345">
            <v>39042</v>
          </cell>
          <cell r="G345">
            <v>2</v>
          </cell>
          <cell r="H345">
            <v>4</v>
          </cell>
          <cell r="I345">
            <v>3</v>
          </cell>
          <cell r="J345">
            <v>5</v>
          </cell>
          <cell r="K345">
            <v>285</v>
          </cell>
          <cell r="L345">
            <v>10800</v>
          </cell>
          <cell r="M345">
            <v>20</v>
          </cell>
          <cell r="N345">
            <v>68200</v>
          </cell>
          <cell r="O345">
            <v>27700</v>
          </cell>
          <cell r="P345">
            <v>319</v>
          </cell>
          <cell r="Q345" t="str">
            <v>No</v>
          </cell>
          <cell r="R345" t="str">
            <v>9477</v>
          </cell>
          <cell r="S345">
            <v>0</v>
          </cell>
          <cell r="T345">
            <v>1.3432835820895523</v>
          </cell>
          <cell r="U345">
            <v>0.67164179104477617</v>
          </cell>
          <cell r="V345">
            <v>0</v>
          </cell>
          <cell r="W345">
            <v>61.791044776119406</v>
          </cell>
          <cell r="X345">
            <v>3935.8208955223881</v>
          </cell>
          <cell r="Y345">
            <v>6.7164179104477615</v>
          </cell>
          <cell r="Z345">
            <v>6.5398568583765451E-5</v>
          </cell>
          <cell r="AA345">
            <v>0.19589552238805971</v>
          </cell>
          <cell r="AB345">
            <v>0</v>
          </cell>
          <cell r="AC345">
            <v>3.7313432835820895E-3</v>
          </cell>
          <cell r="AD345">
            <v>1.8656716417910447E-3</v>
          </cell>
          <cell r="AE345">
            <v>0</v>
          </cell>
          <cell r="AF345">
            <v>0.17164179104477612</v>
          </cell>
          <cell r="AG345">
            <v>10.932835820895523</v>
          </cell>
          <cell r="AH345">
            <v>1.8656716417910446E-2</v>
          </cell>
          <cell r="AI345">
            <v>0</v>
          </cell>
          <cell r="AJ345">
            <v>3.5361940298507463E-2</v>
          </cell>
          <cell r="AK345">
            <v>1.7680970149253732E-2</v>
          </cell>
          <cell r="AL345">
            <v>0</v>
          </cell>
          <cell r="AM345">
            <v>1.6266492537313433</v>
          </cell>
          <cell r="AN345">
            <v>103.61048507462687</v>
          </cell>
          <cell r="AO345">
            <v>0.17680970149253733</v>
          </cell>
        </row>
        <row r="346">
          <cell r="B346">
            <v>335</v>
          </cell>
          <cell r="C346" t="str">
            <v>Salamanca</v>
          </cell>
          <cell r="D346" t="str">
            <v>Reserva (2 Dev.)</v>
          </cell>
          <cell r="E346" t="str">
            <v>L-30442</v>
          </cell>
          <cell r="F346">
            <v>38506</v>
          </cell>
          <cell r="G346">
            <v>2</v>
          </cell>
          <cell r="H346">
            <v>2</v>
          </cell>
          <cell r="I346">
            <v>2</v>
          </cell>
          <cell r="J346">
            <v>5</v>
          </cell>
          <cell r="K346">
            <v>193</v>
          </cell>
          <cell r="L346">
            <v>4940</v>
          </cell>
          <cell r="M346">
            <v>10</v>
          </cell>
          <cell r="N346">
            <v>63800</v>
          </cell>
          <cell r="O346">
            <v>28700</v>
          </cell>
          <cell r="P346">
            <v>214</v>
          </cell>
          <cell r="Q346" t="str">
            <v>No</v>
          </cell>
          <cell r="R346" t="str">
            <v>9477</v>
          </cell>
          <cell r="S346">
            <v>0</v>
          </cell>
          <cell r="T346">
            <v>-0.80178173719376389</v>
          </cell>
          <cell r="U346">
            <v>0</v>
          </cell>
          <cell r="V346">
            <v>0</v>
          </cell>
          <cell r="W346">
            <v>-92.204899777282847</v>
          </cell>
          <cell r="X346">
            <v>-1154.56570155902</v>
          </cell>
          <cell r="Y346">
            <v>-8.0178173719376389</v>
          </cell>
          <cell r="Z346">
            <v>-9.3684541899950876E-5</v>
          </cell>
          <cell r="AA346">
            <v>-0.28062360801781738</v>
          </cell>
          <cell r="AB346">
            <v>0</v>
          </cell>
          <cell r="AC346">
            <v>-2.2271714922048997E-3</v>
          </cell>
          <cell r="AD346">
            <v>0</v>
          </cell>
          <cell r="AE346">
            <v>0</v>
          </cell>
          <cell r="AF346">
            <v>-0.25612472160356348</v>
          </cell>
          <cell r="AG346">
            <v>-3.2071269487750556</v>
          </cell>
          <cell r="AH346">
            <v>-2.2271714922048998E-2</v>
          </cell>
          <cell r="AI346">
            <v>0</v>
          </cell>
          <cell r="AJ346">
            <v>-2.1106904231625836E-2</v>
          </cell>
          <cell r="AK346">
            <v>0</v>
          </cell>
          <cell r="AL346">
            <v>0</v>
          </cell>
          <cell r="AM346">
            <v>-2.4272939866369709</v>
          </cell>
          <cell r="AN346">
            <v>-30.393942093541206</v>
          </cell>
          <cell r="AO346">
            <v>-0.21106904231625837</v>
          </cell>
        </row>
        <row r="347">
          <cell r="B347">
            <v>336</v>
          </cell>
          <cell r="C347" t="str">
            <v>Salamanca</v>
          </cell>
          <cell r="D347" t="str">
            <v>Reserva (2 Dev.)</v>
          </cell>
          <cell r="E347" t="str">
            <v>L-30442</v>
          </cell>
          <cell r="F347">
            <v>38057</v>
          </cell>
          <cell r="G347">
            <v>2</v>
          </cell>
          <cell r="H347">
            <v>3</v>
          </cell>
          <cell r="I347">
            <v>2</v>
          </cell>
          <cell r="J347">
            <v>5</v>
          </cell>
          <cell r="K347">
            <v>308</v>
          </cell>
          <cell r="L347">
            <v>6380</v>
          </cell>
          <cell r="M347">
            <v>20</v>
          </cell>
          <cell r="N347">
            <v>65600</v>
          </cell>
          <cell r="O347">
            <v>26700</v>
          </cell>
          <cell r="P347">
            <v>340</v>
          </cell>
          <cell r="Q347" t="str">
            <v>No</v>
          </cell>
          <cell r="R347" t="str">
            <v>9477</v>
          </cell>
          <cell r="S347">
            <v>1.3558441558441559</v>
          </cell>
          <cell r="T347">
            <v>0.75584415584415598</v>
          </cell>
          <cell r="U347">
            <v>-0.14025974025974039</v>
          </cell>
          <cell r="V347">
            <v>2.0727272727272728</v>
          </cell>
          <cell r="W347">
            <v>84.84935064935064</v>
          </cell>
          <cell r="X347">
            <v>267.27272727272725</v>
          </cell>
          <cell r="Y347">
            <v>2.1038961038961035</v>
          </cell>
          <cell r="Z347">
            <v>8.4385966477379951E-5</v>
          </cell>
          <cell r="AA347">
            <v>0.25277056277056276</v>
          </cell>
          <cell r="AB347">
            <v>3.766233766233766E-3</v>
          </cell>
          <cell r="AC347">
            <v>2.0995670995670999E-3</v>
          </cell>
          <cell r="AD347">
            <v>-3.8961038961038994E-4</v>
          </cell>
          <cell r="AE347">
            <v>5.7575757575757582E-3</v>
          </cell>
          <cell r="AF347">
            <v>0.23569264069264068</v>
          </cell>
          <cell r="AG347">
            <v>0.74242424242424243</v>
          </cell>
          <cell r="AH347">
            <v>5.8441558441558426E-3</v>
          </cell>
          <cell r="AI347">
            <v>3.5692597402597399E-2</v>
          </cell>
          <cell r="AJ347">
            <v>1.9897597402597406E-2</v>
          </cell>
          <cell r="AK347">
            <v>-3.6923376623376656E-3</v>
          </cell>
          <cell r="AL347">
            <v>5.4564545454545463E-2</v>
          </cell>
          <cell r="AM347">
            <v>2.2336591558441556</v>
          </cell>
          <cell r="AN347">
            <v>7.0359545454545458</v>
          </cell>
          <cell r="AO347">
            <v>5.5385064935064919E-2</v>
          </cell>
        </row>
        <row r="348">
          <cell r="B348">
            <v>337</v>
          </cell>
          <cell r="C348" t="str">
            <v>Salamanca</v>
          </cell>
          <cell r="D348" t="str">
            <v>Reserva (2 Dev.)</v>
          </cell>
          <cell r="E348" t="str">
            <v>L-30442</v>
          </cell>
          <cell r="F348">
            <v>37595</v>
          </cell>
          <cell r="G348">
            <v>0.26</v>
          </cell>
          <cell r="H348">
            <v>2.0299999999999998</v>
          </cell>
          <cell r="I348">
            <v>2.1800000000000002</v>
          </cell>
          <cell r="J348">
            <v>2.34</v>
          </cell>
          <cell r="K348">
            <v>199.11</v>
          </cell>
          <cell r="L348">
            <v>6037</v>
          </cell>
          <cell r="M348">
            <v>17.3</v>
          </cell>
          <cell r="N348">
            <v>77148</v>
          </cell>
          <cell r="O348">
            <v>17758</v>
          </cell>
          <cell r="P348">
            <v>223.22000000000003</v>
          </cell>
          <cell r="Q348" t="str">
            <v>No</v>
          </cell>
          <cell r="R348" t="str">
            <v>9477</v>
          </cell>
          <cell r="S348">
            <v>8.4936479128856629E-2</v>
          </cell>
          <cell r="T348">
            <v>9.8003629764064695E-3</v>
          </cell>
          <cell r="U348">
            <v>0.38548094373865704</v>
          </cell>
          <cell r="V348">
            <v>0.43774954627949181</v>
          </cell>
          <cell r="W348">
            <v>41.524137931034488</v>
          </cell>
          <cell r="X348">
            <v>1465.8076225045372</v>
          </cell>
          <cell r="Y348">
            <v>1.7313974591651544</v>
          </cell>
          <cell r="Z348">
            <v>4.0964067253726273E-5</v>
          </cell>
          <cell r="AA348">
            <v>0.12270417422867516</v>
          </cell>
          <cell r="AB348">
            <v>2.3593466424682398E-4</v>
          </cell>
          <cell r="AC348">
            <v>2.7223230490017971E-5</v>
          </cell>
          <cell r="AD348">
            <v>1.0707803992740473E-3</v>
          </cell>
          <cell r="AE348">
            <v>1.2159709618874772E-3</v>
          </cell>
          <cell r="AF348">
            <v>0.11534482758620691</v>
          </cell>
          <cell r="AG348">
            <v>4.0716878402903811</v>
          </cell>
          <cell r="AH348">
            <v>4.8094373865698739E-3</v>
          </cell>
          <cell r="AI348">
            <v>2.2359528130671508E-3</v>
          </cell>
          <cell r="AJ348">
            <v>2.5799455535390034E-4</v>
          </cell>
          <cell r="AK348">
            <v>1.0147785843920147E-2</v>
          </cell>
          <cell r="AL348">
            <v>1.1523756805807622E-2</v>
          </cell>
          <cell r="AM348">
            <v>1.093122931034483</v>
          </cell>
          <cell r="AN348">
            <v>38.587385662431942</v>
          </cell>
          <cell r="AO348">
            <v>4.5579038112522688E-2</v>
          </cell>
        </row>
        <row r="349">
          <cell r="B349">
            <v>338</v>
          </cell>
          <cell r="C349" t="str">
            <v>Salamanca</v>
          </cell>
          <cell r="D349" t="str">
            <v>Reserva (2 Dev.)</v>
          </cell>
          <cell r="E349" t="str">
            <v>L-30442</v>
          </cell>
          <cell r="F349">
            <v>36493</v>
          </cell>
          <cell r="G349">
            <v>0</v>
          </cell>
          <cell r="H349">
            <v>2</v>
          </cell>
          <cell r="I349">
            <v>1</v>
          </cell>
          <cell r="J349">
            <v>1</v>
          </cell>
          <cell r="K349">
            <v>72</v>
          </cell>
          <cell r="L349">
            <v>1550</v>
          </cell>
          <cell r="M349">
            <v>12</v>
          </cell>
          <cell r="N349">
            <v>6000</v>
          </cell>
          <cell r="O349">
            <v>4000</v>
          </cell>
          <cell r="P349">
            <v>88</v>
          </cell>
          <cell r="Q349" t="str">
            <v>No</v>
          </cell>
          <cell r="R349" t="str">
            <v>9477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  <cell r="Z349" t="str">
            <v xml:space="preserve"> </v>
          </cell>
          <cell r="AA349" t="str">
            <v xml:space="preserve"> </v>
          </cell>
          <cell r="AB349" t="str">
            <v xml:space="preserve"> </v>
          </cell>
          <cell r="AC349" t="str">
            <v xml:space="preserve"> </v>
          </cell>
          <cell r="AD349" t="str">
            <v xml:space="preserve"> </v>
          </cell>
          <cell r="AE349" t="str">
            <v xml:space="preserve"> </v>
          </cell>
          <cell r="AF349" t="str">
            <v xml:space="preserve"> </v>
          </cell>
          <cell r="AG349" t="str">
            <v xml:space="preserve"> </v>
          </cell>
          <cell r="AH349" t="str">
            <v xml:space="preserve"> </v>
          </cell>
          <cell r="AI349" t="str">
            <v xml:space="preserve"> </v>
          </cell>
          <cell r="AJ349" t="str">
            <v xml:space="preserve"> </v>
          </cell>
          <cell r="AK349" t="str">
            <v xml:space="preserve"> </v>
          </cell>
          <cell r="AL349" t="str">
            <v xml:space="preserve"> </v>
          </cell>
          <cell r="AM349" t="str">
            <v xml:space="preserve"> </v>
          </cell>
          <cell r="AN349" t="str">
            <v xml:space="preserve"> </v>
          </cell>
          <cell r="AO349" t="str">
            <v xml:space="preserve"> </v>
          </cell>
        </row>
        <row r="350">
          <cell r="B350">
            <v>339</v>
          </cell>
          <cell r="C350" t="str">
            <v>San Bartolo</v>
          </cell>
          <cell r="D350" t="str">
            <v>TR.1 (2 Dev.)</v>
          </cell>
          <cell r="E350" t="str">
            <v>L-30249</v>
          </cell>
          <cell r="F350">
            <v>39047</v>
          </cell>
          <cell r="G350">
            <v>106</v>
          </cell>
          <cell r="H350">
            <v>34</v>
          </cell>
          <cell r="I350">
            <v>2</v>
          </cell>
          <cell r="J350">
            <v>5</v>
          </cell>
          <cell r="K350">
            <v>162</v>
          </cell>
          <cell r="L350">
            <v>3040</v>
          </cell>
          <cell r="M350">
            <v>45</v>
          </cell>
          <cell r="N350">
            <v>68100</v>
          </cell>
          <cell r="O350">
            <v>30900</v>
          </cell>
          <cell r="P350">
            <v>354</v>
          </cell>
          <cell r="Q350" t="str">
            <v>Si</v>
          </cell>
          <cell r="R350" t="str">
            <v>8837</v>
          </cell>
          <cell r="S350">
            <v>99.144385026737964</v>
          </cell>
          <cell r="T350">
            <v>29.839572192513369</v>
          </cell>
          <cell r="U350">
            <v>0</v>
          </cell>
          <cell r="V350">
            <v>0</v>
          </cell>
          <cell r="W350">
            <v>148.23529411764707</v>
          </cell>
          <cell r="X350">
            <v>2512.2994652406419</v>
          </cell>
          <cell r="Y350">
            <v>33.689839572192511</v>
          </cell>
          <cell r="Z350">
            <v>2.688491253352548E-4</v>
          </cell>
          <cell r="AA350">
            <v>0.86363636363636365</v>
          </cell>
          <cell r="AB350">
            <v>0.27540106951871657</v>
          </cell>
          <cell r="AC350">
            <v>8.2887700534759357E-2</v>
          </cell>
          <cell r="AD350">
            <v>0</v>
          </cell>
          <cell r="AE350">
            <v>0</v>
          </cell>
          <cell r="AF350">
            <v>0.41176470588235292</v>
          </cell>
          <cell r="AG350">
            <v>6.9786096256684491</v>
          </cell>
          <cell r="AH350">
            <v>9.3582887700534759E-2</v>
          </cell>
          <cell r="AI350">
            <v>2.4337192513368984</v>
          </cell>
          <cell r="AJ350">
            <v>0.73247860962566846</v>
          </cell>
          <cell r="AK350">
            <v>0</v>
          </cell>
          <cell r="AL350">
            <v>0</v>
          </cell>
          <cell r="AM350">
            <v>3.6387647058823527</v>
          </cell>
          <cell r="AN350">
            <v>61.669973262032087</v>
          </cell>
          <cell r="AO350">
            <v>0.8269919786096257</v>
          </cell>
        </row>
        <row r="351">
          <cell r="B351">
            <v>340</v>
          </cell>
          <cell r="C351" t="str">
            <v>San Bartolo</v>
          </cell>
          <cell r="D351" t="str">
            <v>TR.1 (2 Dev.)</v>
          </cell>
          <cell r="E351" t="str">
            <v>L-30249</v>
          </cell>
          <cell r="F351">
            <v>38673</v>
          </cell>
          <cell r="G351">
            <v>3</v>
          </cell>
          <cell r="H351">
            <v>3</v>
          </cell>
          <cell r="I351">
            <v>2</v>
          </cell>
          <cell r="J351">
            <v>5</v>
          </cell>
          <cell r="K351">
            <v>8</v>
          </cell>
          <cell r="L351">
            <v>430</v>
          </cell>
          <cell r="M351">
            <v>10</v>
          </cell>
          <cell r="N351">
            <v>4920</v>
          </cell>
          <cell r="O351">
            <v>2400</v>
          </cell>
          <cell r="P351">
            <v>31</v>
          </cell>
          <cell r="Q351" t="str">
            <v>Si</v>
          </cell>
          <cell r="R351" t="str">
            <v>8837</v>
          </cell>
          <cell r="S351">
            <v>-174.48979591836735</v>
          </cell>
          <cell r="T351">
            <v>-174.48979591836735</v>
          </cell>
          <cell r="U351">
            <v>0</v>
          </cell>
          <cell r="V351">
            <v>0</v>
          </cell>
          <cell r="W351">
            <v>-734.69387755102036</v>
          </cell>
          <cell r="X351">
            <v>-18312.244897959183</v>
          </cell>
          <cell r="Y351">
            <v>-55.102040816326529</v>
          </cell>
          <cell r="Z351">
            <v>-9.8472128613664761E-4</v>
          </cell>
          <cell r="AA351">
            <v>-3.1632653061224492</v>
          </cell>
          <cell r="AB351">
            <v>-0.48469387755102039</v>
          </cell>
          <cell r="AC351">
            <v>-0.48469387755102039</v>
          </cell>
          <cell r="AD351">
            <v>0</v>
          </cell>
          <cell r="AE351">
            <v>0</v>
          </cell>
          <cell r="AF351">
            <v>-2.0408163265306123</v>
          </cell>
          <cell r="AG351">
            <v>-50.867346938775512</v>
          </cell>
          <cell r="AH351">
            <v>-0.15306122448979592</v>
          </cell>
          <cell r="AI351">
            <v>-4.2832397959183677</v>
          </cell>
          <cell r="AJ351">
            <v>-4.2832397959183677</v>
          </cell>
          <cell r="AK351">
            <v>0</v>
          </cell>
          <cell r="AL351">
            <v>0</v>
          </cell>
          <cell r="AM351">
            <v>-18.034693877551017</v>
          </cell>
          <cell r="AN351">
            <v>-449.51474489795919</v>
          </cell>
          <cell r="AO351">
            <v>-1.3526020408163266</v>
          </cell>
        </row>
        <row r="352">
          <cell r="B352">
            <v>341</v>
          </cell>
          <cell r="C352" t="str">
            <v>San Bartolo</v>
          </cell>
          <cell r="D352" t="str">
            <v>TR.1 (2 Dev.)</v>
          </cell>
          <cell r="E352" t="str">
            <v>L-30249</v>
          </cell>
          <cell r="F352">
            <v>38477</v>
          </cell>
          <cell r="G352">
            <v>98</v>
          </cell>
          <cell r="H352">
            <v>98</v>
          </cell>
          <cell r="I352">
            <v>2</v>
          </cell>
          <cell r="J352">
            <v>5</v>
          </cell>
          <cell r="K352">
            <v>408</v>
          </cell>
          <cell r="L352">
            <v>10400</v>
          </cell>
          <cell r="M352">
            <v>40</v>
          </cell>
          <cell r="N352">
            <v>66400</v>
          </cell>
          <cell r="O352">
            <v>25800</v>
          </cell>
          <cell r="P352">
            <v>651</v>
          </cell>
          <cell r="Q352" t="str">
            <v>Si</v>
          </cell>
          <cell r="R352" t="str">
            <v>8837</v>
          </cell>
          <cell r="S352">
            <v>50.16393442622951</v>
          </cell>
          <cell r="T352">
            <v>50.16393442622951</v>
          </cell>
          <cell r="U352">
            <v>0</v>
          </cell>
          <cell r="V352">
            <v>0</v>
          </cell>
          <cell r="W352">
            <v>82.622950819672127</v>
          </cell>
          <cell r="X352">
            <v>6300</v>
          </cell>
          <cell r="Y352">
            <v>-7.3770491803278686</v>
          </cell>
          <cell r="Z352">
            <v>1.518220470508406E-4</v>
          </cell>
          <cell r="AA352">
            <v>0.48770491803278687</v>
          </cell>
          <cell r="AB352">
            <v>0.13934426229508196</v>
          </cell>
          <cell r="AC352">
            <v>0.13934426229508196</v>
          </cell>
          <cell r="AD352">
            <v>0</v>
          </cell>
          <cell r="AE352">
            <v>0</v>
          </cell>
          <cell r="AF352">
            <v>0.22950819672131148</v>
          </cell>
          <cell r="AG352">
            <v>17.5</v>
          </cell>
          <cell r="AH352">
            <v>-2.0491803278688523E-2</v>
          </cell>
          <cell r="AI352">
            <v>1.2313852459016392</v>
          </cell>
          <cell r="AJ352">
            <v>1.2313852459016392</v>
          </cell>
          <cell r="AK352">
            <v>0</v>
          </cell>
          <cell r="AL352">
            <v>0</v>
          </cell>
          <cell r="AM352">
            <v>2.0281639344262294</v>
          </cell>
          <cell r="AN352">
            <v>154.64749999999998</v>
          </cell>
          <cell r="AO352">
            <v>-0.18108606557377049</v>
          </cell>
        </row>
        <row r="353">
          <cell r="B353">
            <v>342</v>
          </cell>
          <cell r="C353" t="str">
            <v>San Bartolo</v>
          </cell>
          <cell r="D353" t="str">
            <v>TR.1 (2 Dev.)</v>
          </cell>
          <cell r="E353" t="str">
            <v>L-30249</v>
          </cell>
          <cell r="F353">
            <v>38233</v>
          </cell>
          <cell r="G353">
            <v>64</v>
          </cell>
          <cell r="H353">
            <v>64</v>
          </cell>
          <cell r="I353">
            <v>2</v>
          </cell>
          <cell r="J353">
            <v>5</v>
          </cell>
          <cell r="K353">
            <v>352</v>
          </cell>
          <cell r="L353">
            <v>6130</v>
          </cell>
          <cell r="M353">
            <v>45</v>
          </cell>
          <cell r="N353">
            <v>63900</v>
          </cell>
          <cell r="O353">
            <v>26600</v>
          </cell>
          <cell r="P353">
            <v>532</v>
          </cell>
          <cell r="Q353" t="str">
            <v>Si</v>
          </cell>
          <cell r="R353" t="str">
            <v>8837</v>
          </cell>
          <cell r="S353">
            <v>-14.98129175946548</v>
          </cell>
          <cell r="T353">
            <v>0.62538975501113681</v>
          </cell>
          <cell r="U353">
            <v>-0.37282850779510029</v>
          </cell>
          <cell r="V353">
            <v>-1.2347438752783964</v>
          </cell>
          <cell r="W353">
            <v>-26.174164810690431</v>
          </cell>
          <cell r="X353">
            <v>-742.85077951002222</v>
          </cell>
          <cell r="Y353">
            <v>1.6236080178173709</v>
          </cell>
          <cell r="Z353">
            <v>-3.5033269097431649E-5</v>
          </cell>
          <cell r="AA353">
            <v>-0.11253897550111361</v>
          </cell>
          <cell r="AB353">
            <v>-4.1614699331848561E-2</v>
          </cell>
          <cell r="AC353">
            <v>1.7371937639198243E-3</v>
          </cell>
          <cell r="AD353">
            <v>-1.0356347438752786E-3</v>
          </cell>
          <cell r="AE353">
            <v>-3.4298440979955457E-3</v>
          </cell>
          <cell r="AF353">
            <v>-7.2706013363028982E-2</v>
          </cell>
          <cell r="AG353">
            <v>-2.0634743875278398</v>
          </cell>
          <cell r="AH353">
            <v>4.5100222717149186E-3</v>
          </cell>
          <cell r="AI353">
            <v>-0.36774909799554567</v>
          </cell>
          <cell r="AJ353">
            <v>1.5351581291759486E-2</v>
          </cell>
          <cell r="AK353">
            <v>-9.1519042316258355E-3</v>
          </cell>
          <cell r="AL353">
            <v>-3.0309532293986637E-2</v>
          </cell>
          <cell r="AM353">
            <v>-0.6425030400890871</v>
          </cell>
          <cell r="AN353">
            <v>-18.234923162583517</v>
          </cell>
          <cell r="AO353">
            <v>3.9855066815144738E-2</v>
          </cell>
        </row>
        <row r="354">
          <cell r="B354">
            <v>343</v>
          </cell>
          <cell r="C354" t="str">
            <v>San Bartolo</v>
          </cell>
          <cell r="D354" t="str">
            <v>TR.1 (2 Dev.)</v>
          </cell>
          <cell r="E354" t="str">
            <v>L-30249</v>
          </cell>
          <cell r="F354">
            <v>37335</v>
          </cell>
          <cell r="G354">
            <v>101.37</v>
          </cell>
          <cell r="H354">
            <v>62.44</v>
          </cell>
          <cell r="I354">
            <v>2.93</v>
          </cell>
          <cell r="J354">
            <v>8.08</v>
          </cell>
          <cell r="K354">
            <v>417.29</v>
          </cell>
          <cell r="L354">
            <v>7983</v>
          </cell>
          <cell r="M354">
            <v>40.950000000000003</v>
          </cell>
          <cell r="N354">
            <v>73778</v>
          </cell>
          <cell r="O354">
            <v>22595</v>
          </cell>
          <cell r="P354">
            <v>633.06000000000006</v>
          </cell>
          <cell r="Q354" t="str">
            <v>Si</v>
          </cell>
          <cell r="R354" t="str">
            <v>8837</v>
          </cell>
          <cell r="S354">
            <v>15.237998549673677</v>
          </cell>
          <cell r="T354">
            <v>9.2519216823785353</v>
          </cell>
          <cell r="U354">
            <v>0.24278462654097177</v>
          </cell>
          <cell r="V354">
            <v>-0.24017403915881072</v>
          </cell>
          <cell r="W354">
            <v>37.929224075416975</v>
          </cell>
          <cell r="X354">
            <v>1033.2704858593183</v>
          </cell>
          <cell r="Y354">
            <v>1.2922407541696888</v>
          </cell>
          <cell r="Z354">
            <v>5.5094728660932425E-5</v>
          </cell>
          <cell r="AA354">
            <v>0.17698332124728067</v>
          </cell>
          <cell r="AB354">
            <v>4.232777374909355E-2</v>
          </cell>
          <cell r="AC354">
            <v>2.5699782451051485E-2</v>
          </cell>
          <cell r="AD354">
            <v>6.7440174039158824E-4</v>
          </cell>
          <cell r="AE354">
            <v>-6.6715010877447416E-4</v>
          </cell>
          <cell r="AF354">
            <v>0.10535895576504715</v>
          </cell>
          <cell r="AG354">
            <v>2.8701957940536622</v>
          </cell>
          <cell r="AH354">
            <v>3.5895576504713579E-3</v>
          </cell>
          <cell r="AI354">
            <v>0.37405053662073967</v>
          </cell>
          <cell r="AJ354">
            <v>0.22710897751994197</v>
          </cell>
          <cell r="AK354">
            <v>5.959688179840464E-3</v>
          </cell>
          <cell r="AL354">
            <v>-5.8956055112400286E-3</v>
          </cell>
          <cell r="AM354">
            <v>0.93105709209572163</v>
          </cell>
          <cell r="AN354">
            <v>25.363920232052209</v>
          </cell>
          <cell r="AO354">
            <v>3.172092095721539E-2</v>
          </cell>
        </row>
        <row r="355">
          <cell r="B355">
            <v>344</v>
          </cell>
          <cell r="C355" t="str">
            <v>San Bartolo</v>
          </cell>
          <cell r="D355" t="str">
            <v>TR.1 (2 Dev.)</v>
          </cell>
          <cell r="E355" t="str">
            <v>L-30249</v>
          </cell>
          <cell r="F355">
            <v>35956</v>
          </cell>
          <cell r="G355">
            <v>43</v>
          </cell>
          <cell r="H355">
            <v>27</v>
          </cell>
          <cell r="I355">
            <v>2</v>
          </cell>
          <cell r="J355">
            <v>9</v>
          </cell>
          <cell r="K355">
            <v>272</v>
          </cell>
          <cell r="L355">
            <v>4025</v>
          </cell>
          <cell r="M355">
            <v>36</v>
          </cell>
          <cell r="N355">
            <v>69441</v>
          </cell>
          <cell r="O355">
            <v>26931</v>
          </cell>
          <cell r="P355">
            <v>389</v>
          </cell>
          <cell r="Q355" t="str">
            <v>Si</v>
          </cell>
          <cell r="R355" t="str">
            <v>8837</v>
          </cell>
          <cell r="S355" t="str">
            <v xml:space="preserve"> </v>
          </cell>
          <cell r="T355" t="str">
            <v xml:space="preserve"> </v>
          </cell>
          <cell r="U355" t="str">
            <v xml:space="preserve"> </v>
          </cell>
          <cell r="V355" t="str">
            <v xml:space="preserve"> </v>
          </cell>
          <cell r="W355" t="str">
            <v xml:space="preserve"> </v>
          </cell>
          <cell r="X355" t="str">
            <v xml:space="preserve"> </v>
          </cell>
          <cell r="Y355" t="str">
            <v xml:space="preserve"> </v>
          </cell>
          <cell r="Z355" t="str">
            <v xml:space="preserve"> </v>
          </cell>
          <cell r="AA355" t="str">
            <v xml:space="preserve"> </v>
          </cell>
          <cell r="AB355" t="str">
            <v xml:space="preserve"> </v>
          </cell>
          <cell r="AC355" t="str">
            <v xml:space="preserve"> </v>
          </cell>
          <cell r="AD355" t="str">
            <v xml:space="preserve"> </v>
          </cell>
          <cell r="AE355" t="str">
            <v xml:space="preserve"> </v>
          </cell>
          <cell r="AF355" t="str">
            <v xml:space="preserve"> </v>
          </cell>
          <cell r="AG355" t="str">
            <v xml:space="preserve"> </v>
          </cell>
          <cell r="AH355" t="str">
            <v xml:space="preserve"> </v>
          </cell>
          <cell r="AI355" t="str">
            <v xml:space="preserve"> </v>
          </cell>
          <cell r="AJ355" t="str">
            <v xml:space="preserve"> </v>
          </cell>
          <cell r="AK355" t="str">
            <v xml:space="preserve"> </v>
          </cell>
          <cell r="AL355" t="str">
            <v xml:space="preserve"> </v>
          </cell>
          <cell r="AM355" t="str">
            <v xml:space="preserve"> </v>
          </cell>
          <cell r="AN355" t="str">
            <v xml:space="preserve"> </v>
          </cell>
          <cell r="AO355" t="str">
            <v xml:space="preserve"> </v>
          </cell>
        </row>
        <row r="356">
          <cell r="B356">
            <v>345</v>
          </cell>
          <cell r="C356" t="str">
            <v>San Bartolo</v>
          </cell>
          <cell r="D356" t="str">
            <v>TR.2 (2 Dev.)</v>
          </cell>
          <cell r="E356" t="str">
            <v>L-10803</v>
          </cell>
          <cell r="F356">
            <v>39047</v>
          </cell>
          <cell r="G356">
            <v>2</v>
          </cell>
          <cell r="H356">
            <v>4</v>
          </cell>
          <cell r="I356">
            <v>2</v>
          </cell>
          <cell r="J356">
            <v>5</v>
          </cell>
          <cell r="K356">
            <v>270</v>
          </cell>
          <cell r="L356">
            <v>1610</v>
          </cell>
          <cell r="M356">
            <v>20</v>
          </cell>
          <cell r="N356">
            <v>64700</v>
          </cell>
          <cell r="O356">
            <v>26300</v>
          </cell>
          <cell r="P356">
            <v>303</v>
          </cell>
          <cell r="Q356" t="str">
            <v>Si</v>
          </cell>
          <cell r="R356" t="str">
            <v>7209</v>
          </cell>
          <cell r="S356">
            <v>0</v>
          </cell>
          <cell r="T356">
            <v>1.2203389830508475</v>
          </cell>
          <cell r="U356">
            <v>0</v>
          </cell>
          <cell r="V356">
            <v>0</v>
          </cell>
          <cell r="W356">
            <v>-4.2711864406779663</v>
          </cell>
          <cell r="X356">
            <v>91.525423728813564</v>
          </cell>
          <cell r="Y356">
            <v>6.101694915254237</v>
          </cell>
          <cell r="Z356">
            <v>2.1521169648254707E-6</v>
          </cell>
          <cell r="AA356">
            <v>8.4745762711864406E-3</v>
          </cell>
          <cell r="AB356">
            <v>0</v>
          </cell>
          <cell r="AC356">
            <v>3.3898305084745762E-3</v>
          </cell>
          <cell r="AD356">
            <v>0</v>
          </cell>
          <cell r="AE356">
            <v>0</v>
          </cell>
          <cell r="AF356">
            <v>-1.1864406779661017E-2</v>
          </cell>
          <cell r="AG356">
            <v>0.25423728813559321</v>
          </cell>
          <cell r="AH356">
            <v>1.6949152542372881E-2</v>
          </cell>
          <cell r="AI356">
            <v>0</v>
          </cell>
          <cell r="AJ356">
            <v>2.4437288135593219E-2</v>
          </cell>
          <cell r="AK356">
            <v>0</v>
          </cell>
          <cell r="AL356">
            <v>0</v>
          </cell>
          <cell r="AM356">
            <v>-8.5530508474576258E-2</v>
          </cell>
          <cell r="AN356">
            <v>1.8327966101694915</v>
          </cell>
          <cell r="AO356">
            <v>0.12218644067796611</v>
          </cell>
        </row>
        <row r="357">
          <cell r="B357">
            <v>346</v>
          </cell>
          <cell r="C357" t="str">
            <v>San Bartolo</v>
          </cell>
          <cell r="D357" t="str">
            <v>TR.2 (2 Dev.)</v>
          </cell>
          <cell r="E357" t="str">
            <v>L-10803</v>
          </cell>
          <cell r="F357">
            <v>38457</v>
          </cell>
          <cell r="G357">
            <v>2</v>
          </cell>
          <cell r="H357">
            <v>2</v>
          </cell>
          <cell r="I357">
            <v>2</v>
          </cell>
          <cell r="J357">
            <v>5</v>
          </cell>
          <cell r="K357">
            <v>277</v>
          </cell>
          <cell r="L357">
            <v>1460</v>
          </cell>
          <cell r="M357">
            <v>10</v>
          </cell>
          <cell r="N357">
            <v>61700</v>
          </cell>
          <cell r="O357">
            <v>26600</v>
          </cell>
          <cell r="P357">
            <v>298</v>
          </cell>
          <cell r="Q357" t="str">
            <v>Si</v>
          </cell>
          <cell r="R357" t="str">
            <v>7209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180.8955223880597</v>
          </cell>
          <cell r="X357">
            <v>773.73134328358208</v>
          </cell>
          <cell r="Y357">
            <v>0</v>
          </cell>
          <cell r="Z357">
            <v>1.2760661684970131E-4</v>
          </cell>
          <cell r="AA357">
            <v>0.50248756218905477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0.50248756218905477</v>
          </cell>
          <cell r="AG357">
            <v>2.1492537313432836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3.622432835820895</v>
          </cell>
          <cell r="AN357">
            <v>15.493970149253732</v>
          </cell>
          <cell r="AO357">
            <v>0</v>
          </cell>
        </row>
        <row r="358">
          <cell r="B358">
            <v>347</v>
          </cell>
          <cell r="C358" t="str">
            <v>San Bartolo</v>
          </cell>
          <cell r="D358" t="str">
            <v>TR.2 (2 Dev.)</v>
          </cell>
          <cell r="E358" t="str">
            <v>L-10803</v>
          </cell>
          <cell r="F358">
            <v>38055</v>
          </cell>
          <cell r="G358">
            <v>2</v>
          </cell>
          <cell r="H358">
            <v>2</v>
          </cell>
          <cell r="I358">
            <v>2</v>
          </cell>
          <cell r="J358">
            <v>5</v>
          </cell>
          <cell r="K358">
            <v>75</v>
          </cell>
          <cell r="L358">
            <v>596</v>
          </cell>
          <cell r="M358">
            <v>10</v>
          </cell>
          <cell r="N358">
            <v>38300</v>
          </cell>
          <cell r="O358">
            <v>14900</v>
          </cell>
          <cell r="P358">
            <v>96</v>
          </cell>
          <cell r="Q358" t="str">
            <v>Si</v>
          </cell>
          <cell r="R358" t="str">
            <v>7209</v>
          </cell>
          <cell r="S358">
            <v>-88.427184466019412</v>
          </cell>
          <cell r="T358">
            <v>-40.703467406380021</v>
          </cell>
          <cell r="U358">
            <v>-1.9373092926490985</v>
          </cell>
          <cell r="V358">
            <v>-6.5658807212205259</v>
          </cell>
          <cell r="W358">
            <v>-342.52427184466018</v>
          </cell>
          <cell r="X358">
            <v>-5437.4479889042996</v>
          </cell>
          <cell r="Y358">
            <v>-32.160332871012479</v>
          </cell>
          <cell r="Z358">
            <v>-3.6139768888432882E-4</v>
          </cell>
          <cell r="AA358">
            <v>-1.4231067961165051</v>
          </cell>
          <cell r="AB358">
            <v>-0.24563106796116504</v>
          </cell>
          <cell r="AC358">
            <v>-0.11306518723994452</v>
          </cell>
          <cell r="AD358">
            <v>-5.3814147018030516E-3</v>
          </cell>
          <cell r="AE358">
            <v>-1.8238557558945906E-2</v>
          </cell>
          <cell r="AF358">
            <v>-0.95145631067961167</v>
          </cell>
          <cell r="AG358">
            <v>-15.104022191400832</v>
          </cell>
          <cell r="AH358">
            <v>-8.9334257975034664E-2</v>
          </cell>
          <cell r="AI358">
            <v>-1.7707543689320389</v>
          </cell>
          <cell r="AJ358">
            <v>-0.81508693481275996</v>
          </cell>
          <cell r="AK358">
            <v>-3.8794618585298195E-2</v>
          </cell>
          <cell r="AL358">
            <v>-0.13148176144244103</v>
          </cell>
          <cell r="AM358">
            <v>-6.8590485436893198</v>
          </cell>
          <cell r="AN358">
            <v>-108.8848959778086</v>
          </cell>
          <cell r="AO358">
            <v>-0.64401066574202481</v>
          </cell>
        </row>
        <row r="359">
          <cell r="B359">
            <v>348</v>
          </cell>
          <cell r="C359" t="str">
            <v>San Bartolo</v>
          </cell>
          <cell r="D359" t="str">
            <v>TR.2 (2 Dev.)</v>
          </cell>
          <cell r="E359" t="str">
            <v>L-10803</v>
          </cell>
          <cell r="F359">
            <v>37334</v>
          </cell>
          <cell r="G359">
            <v>179.1</v>
          </cell>
          <cell r="H359">
            <v>83.52</v>
          </cell>
          <cell r="I359">
            <v>5.88</v>
          </cell>
          <cell r="J359">
            <v>18.149999999999999</v>
          </cell>
          <cell r="K359">
            <v>761</v>
          </cell>
          <cell r="L359">
            <v>11486</v>
          </cell>
          <cell r="M359">
            <v>74.41</v>
          </cell>
          <cell r="N359">
            <v>69841</v>
          </cell>
          <cell r="O359">
            <v>5687</v>
          </cell>
          <cell r="P359">
            <v>1122.0600000000002</v>
          </cell>
          <cell r="Q359" t="str">
            <v>Si</v>
          </cell>
          <cell r="R359" t="str">
            <v>7209</v>
          </cell>
          <cell r="S359">
            <v>2162.3999999999996</v>
          </cell>
          <cell r="T359">
            <v>972.4799999999999</v>
          </cell>
          <cell r="U359">
            <v>45.12</v>
          </cell>
          <cell r="V359">
            <v>195.59999999999997</v>
          </cell>
          <cell r="W359">
            <v>1344</v>
          </cell>
          <cell r="X359">
            <v>78384</v>
          </cell>
          <cell r="Y359">
            <v>225.83999999999989</v>
          </cell>
          <cell r="Z359">
            <v>3.4885930779392366E-3</v>
          </cell>
          <cell r="AA359">
            <v>13.737333333333344</v>
          </cell>
          <cell r="AB359">
            <v>6.0066666666666659</v>
          </cell>
          <cell r="AC359">
            <v>2.7013333333333329</v>
          </cell>
          <cell r="AD359">
            <v>0.12533333333333332</v>
          </cell>
          <cell r="AE359">
            <v>0.54333333333333322</v>
          </cell>
          <cell r="AF359">
            <v>3.7333333333333334</v>
          </cell>
          <cell r="AG359">
            <v>217.73333333333332</v>
          </cell>
          <cell r="AH359">
            <v>0.62733333333333308</v>
          </cell>
          <cell r="AI359">
            <v>43.302059999999997</v>
          </cell>
          <cell r="AJ359">
            <v>19.473911999999995</v>
          </cell>
          <cell r="AK359">
            <v>0.90352799999999989</v>
          </cell>
          <cell r="AL359">
            <v>3.9168899999999991</v>
          </cell>
          <cell r="AM359">
            <v>26.913599999999995</v>
          </cell>
          <cell r="AN359">
            <v>1569.6395999999997</v>
          </cell>
          <cell r="AO359">
            <v>4.5224459999999986</v>
          </cell>
        </row>
        <row r="360">
          <cell r="B360">
            <v>349</v>
          </cell>
          <cell r="C360" t="str">
            <v>San Bartolo</v>
          </cell>
          <cell r="D360" t="str">
            <v>TR.2 (2 Dev.)</v>
          </cell>
          <cell r="E360" t="str">
            <v>L-10803</v>
          </cell>
          <cell r="F360">
            <v>37319</v>
          </cell>
          <cell r="G360">
            <v>89</v>
          </cell>
          <cell r="H360">
            <v>43</v>
          </cell>
          <cell r="I360">
            <v>4</v>
          </cell>
          <cell r="J360">
            <v>10</v>
          </cell>
          <cell r="K360">
            <v>705</v>
          </cell>
          <cell r="L360">
            <v>8220</v>
          </cell>
          <cell r="M360">
            <v>65</v>
          </cell>
          <cell r="N360">
            <v>65400</v>
          </cell>
          <cell r="O360">
            <v>21600</v>
          </cell>
          <cell r="P360">
            <v>916</v>
          </cell>
          <cell r="Q360" t="str">
            <v>Si</v>
          </cell>
          <cell r="R360" t="str">
            <v>7209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  <cell r="Z360" t="str">
            <v xml:space="preserve"> </v>
          </cell>
          <cell r="AA360" t="str">
            <v xml:space="preserve"> </v>
          </cell>
          <cell r="AB360" t="str">
            <v xml:space="preserve"> </v>
          </cell>
          <cell r="AC360" t="str">
            <v xml:space="preserve"> </v>
          </cell>
          <cell r="AD360" t="str">
            <v xml:space="preserve"> </v>
          </cell>
          <cell r="AE360" t="str">
            <v xml:space="preserve"> </v>
          </cell>
          <cell r="AF360" t="str">
            <v xml:space="preserve"> </v>
          </cell>
          <cell r="AG360" t="str">
            <v xml:space="preserve"> </v>
          </cell>
          <cell r="AH360" t="str">
            <v xml:space="preserve"> </v>
          </cell>
          <cell r="AI360" t="str">
            <v xml:space="preserve"> </v>
          </cell>
          <cell r="AJ360" t="str">
            <v xml:space="preserve"> </v>
          </cell>
          <cell r="AK360" t="str">
            <v xml:space="preserve"> </v>
          </cell>
          <cell r="AL360" t="str">
            <v xml:space="preserve"> </v>
          </cell>
          <cell r="AM360" t="str">
            <v xml:space="preserve"> </v>
          </cell>
          <cell r="AN360" t="str">
            <v xml:space="preserve"> </v>
          </cell>
          <cell r="AO360" t="str">
            <v xml:space="preserve"> </v>
          </cell>
        </row>
        <row r="361">
          <cell r="B361">
            <v>350</v>
          </cell>
          <cell r="C361" t="str">
            <v>San Bartolo</v>
          </cell>
          <cell r="D361" t="str">
            <v>Reserva (2 Dev.)</v>
          </cell>
          <cell r="E361" t="str">
            <v>L-10802</v>
          </cell>
          <cell r="F361">
            <v>39047</v>
          </cell>
          <cell r="G361">
            <v>82</v>
          </cell>
          <cell r="H361">
            <v>10</v>
          </cell>
          <cell r="I361">
            <v>2</v>
          </cell>
          <cell r="J361">
            <v>5</v>
          </cell>
          <cell r="K361">
            <v>57</v>
          </cell>
          <cell r="L361">
            <v>2870</v>
          </cell>
          <cell r="M361">
            <v>10</v>
          </cell>
          <cell r="N361">
            <v>66700</v>
          </cell>
          <cell r="O361">
            <v>31900</v>
          </cell>
          <cell r="P361">
            <v>166</v>
          </cell>
          <cell r="Q361" t="str">
            <v>No</v>
          </cell>
          <cell r="R361" t="str">
            <v>7209</v>
          </cell>
          <cell r="S361">
            <v>-31.764705882352942</v>
          </cell>
          <cell r="T361">
            <v>-1.6289592760180995</v>
          </cell>
          <cell r="U361">
            <v>0</v>
          </cell>
          <cell r="V361">
            <v>0</v>
          </cell>
          <cell r="W361">
            <v>-65.158371040723978</v>
          </cell>
          <cell r="X361">
            <v>-228.05429864253395</v>
          </cell>
          <cell r="Y361">
            <v>-20.361990950226243</v>
          </cell>
          <cell r="Z361">
            <v>-8.3883871199124909E-5</v>
          </cell>
          <cell r="AA361">
            <v>-0.33031674208144796</v>
          </cell>
          <cell r="AB361">
            <v>-8.8235294117647065E-2</v>
          </cell>
          <cell r="AC361">
            <v>-4.5248868778280547E-3</v>
          </cell>
          <cell r="AD361">
            <v>0</v>
          </cell>
          <cell r="AE361">
            <v>0</v>
          </cell>
          <cell r="AF361">
            <v>-0.18099547511312217</v>
          </cell>
          <cell r="AG361">
            <v>-0.63348416289592757</v>
          </cell>
          <cell r="AH361">
            <v>-5.6561085972850679E-2</v>
          </cell>
          <cell r="AI361">
            <v>-0.63608823529411762</v>
          </cell>
          <cell r="AJ361">
            <v>-3.2619909502262442E-2</v>
          </cell>
          <cell r="AK361">
            <v>0</v>
          </cell>
          <cell r="AL361">
            <v>0</v>
          </cell>
          <cell r="AM361">
            <v>-1.3047963800904978</v>
          </cell>
          <cell r="AN361">
            <v>-4.5667873303167417</v>
          </cell>
          <cell r="AO361">
            <v>-0.40774886877828054</v>
          </cell>
        </row>
        <row r="362">
          <cell r="B362">
            <v>351</v>
          </cell>
          <cell r="C362" t="str">
            <v>San Bartolo</v>
          </cell>
          <cell r="D362" t="str">
            <v>Reserva (2 Dev.)</v>
          </cell>
          <cell r="E362" t="str">
            <v>L-10802</v>
          </cell>
          <cell r="F362">
            <v>38605</v>
          </cell>
          <cell r="G362">
            <v>121</v>
          </cell>
          <cell r="H362">
            <v>12</v>
          </cell>
          <cell r="I362">
            <v>2</v>
          </cell>
          <cell r="J362">
            <v>5</v>
          </cell>
          <cell r="K362">
            <v>137</v>
          </cell>
          <cell r="L362">
            <v>3150</v>
          </cell>
          <cell r="M362">
            <v>35</v>
          </cell>
          <cell r="N362">
            <v>66400</v>
          </cell>
          <cell r="O362">
            <v>28200</v>
          </cell>
          <cell r="P362">
            <v>312</v>
          </cell>
          <cell r="Q362" t="str">
            <v>Si</v>
          </cell>
          <cell r="R362" t="str">
            <v>7209</v>
          </cell>
          <cell r="S362">
            <v>129.375</v>
          </cell>
          <cell r="T362">
            <v>16.875</v>
          </cell>
          <cell r="U362">
            <v>0</v>
          </cell>
          <cell r="V362">
            <v>0</v>
          </cell>
          <cell r="W362">
            <v>64.6875</v>
          </cell>
          <cell r="X362">
            <v>2587.5</v>
          </cell>
          <cell r="Y362">
            <v>14.0625</v>
          </cell>
          <cell r="Z362">
            <v>1.5871862615587847E-4</v>
          </cell>
          <cell r="AA362">
            <v>0.625</v>
          </cell>
          <cell r="AB362">
            <v>0.359375</v>
          </cell>
          <cell r="AC362">
            <v>4.6875E-2</v>
          </cell>
          <cell r="AD362">
            <v>0</v>
          </cell>
          <cell r="AE362">
            <v>0</v>
          </cell>
          <cell r="AF362">
            <v>0.1796875</v>
          </cell>
          <cell r="AG362">
            <v>7.1875</v>
          </cell>
          <cell r="AH362">
            <v>3.90625E-2</v>
          </cell>
          <cell r="AI362">
            <v>2.5907343749999998</v>
          </cell>
          <cell r="AJ362">
            <v>0.33792187499999998</v>
          </cell>
          <cell r="AK362">
            <v>0</v>
          </cell>
          <cell r="AL362">
            <v>0</v>
          </cell>
          <cell r="AM362">
            <v>1.2953671874999999</v>
          </cell>
          <cell r="AN362">
            <v>51.814687499999998</v>
          </cell>
          <cell r="AO362">
            <v>0.28160156250000001</v>
          </cell>
        </row>
        <row r="363">
          <cell r="B363">
            <v>352</v>
          </cell>
          <cell r="C363" t="str">
            <v>San Bartolo</v>
          </cell>
          <cell r="D363" t="str">
            <v>Reserva (2 Dev.)</v>
          </cell>
          <cell r="E363" t="str">
            <v>L-10802</v>
          </cell>
          <cell r="F363">
            <v>38477</v>
          </cell>
          <cell r="G363">
            <v>75</v>
          </cell>
          <cell r="H363">
            <v>6</v>
          </cell>
          <cell r="I363">
            <v>2</v>
          </cell>
          <cell r="J363">
            <v>5</v>
          </cell>
          <cell r="K363">
            <v>114</v>
          </cell>
          <cell r="L363">
            <v>2230</v>
          </cell>
          <cell r="M363">
            <v>30</v>
          </cell>
          <cell r="N363">
            <v>68300</v>
          </cell>
          <cell r="O363">
            <v>31000</v>
          </cell>
          <cell r="P363">
            <v>232</v>
          </cell>
          <cell r="Q363" t="str">
            <v>Si</v>
          </cell>
          <cell r="R363" t="str">
            <v>7209</v>
          </cell>
          <cell r="S363">
            <v>90</v>
          </cell>
          <cell r="T363">
            <v>18</v>
          </cell>
          <cell r="U363">
            <v>0</v>
          </cell>
          <cell r="V363">
            <v>54</v>
          </cell>
          <cell r="W363">
            <v>162</v>
          </cell>
          <cell r="X363">
            <v>5940</v>
          </cell>
          <cell r="Y363">
            <v>450</v>
          </cell>
          <cell r="Z363">
            <v>5.4599207397622188E-4</v>
          </cell>
          <cell r="AA363">
            <v>2.15</v>
          </cell>
          <cell r="AB363">
            <v>0.25</v>
          </cell>
          <cell r="AC363">
            <v>0.05</v>
          </cell>
          <cell r="AD363">
            <v>0</v>
          </cell>
          <cell r="AE363">
            <v>0.15</v>
          </cell>
          <cell r="AF363">
            <v>0.45</v>
          </cell>
          <cell r="AG363">
            <v>16.5</v>
          </cell>
          <cell r="AH363">
            <v>1.25</v>
          </cell>
          <cell r="AI363">
            <v>1.8022500000000001</v>
          </cell>
          <cell r="AJ363">
            <v>0.36044999999999999</v>
          </cell>
          <cell r="AK363">
            <v>0</v>
          </cell>
          <cell r="AL363">
            <v>1.08135</v>
          </cell>
          <cell r="AM363">
            <v>3.2440500000000001</v>
          </cell>
          <cell r="AN363">
            <v>118.9485</v>
          </cell>
          <cell r="AO363">
            <v>9.0112500000000004</v>
          </cell>
        </row>
        <row r="364">
          <cell r="B364">
            <v>353</v>
          </cell>
          <cell r="C364" t="str">
            <v>San Bartolo</v>
          </cell>
          <cell r="D364" t="str">
            <v>Reserva (2 Dev.)</v>
          </cell>
          <cell r="E364" t="str">
            <v>L-10802</v>
          </cell>
          <cell r="F364">
            <v>38457</v>
          </cell>
          <cell r="G364">
            <v>70</v>
          </cell>
          <cell r="H364">
            <v>5</v>
          </cell>
          <cell r="I364">
            <v>2</v>
          </cell>
          <cell r="J364">
            <v>2</v>
          </cell>
          <cell r="K364">
            <v>105</v>
          </cell>
          <cell r="L364">
            <v>1900</v>
          </cell>
          <cell r="M364">
            <v>5</v>
          </cell>
          <cell r="N364">
            <v>68600</v>
          </cell>
          <cell r="O364">
            <v>30800</v>
          </cell>
          <cell r="P364">
            <v>189</v>
          </cell>
          <cell r="Q364" t="str">
            <v>Si</v>
          </cell>
          <cell r="R364" t="str">
            <v>7209</v>
          </cell>
          <cell r="S364">
            <v>-316.36363636363637</v>
          </cell>
          <cell r="T364">
            <v>-45.454545454545453</v>
          </cell>
          <cell r="U364">
            <v>-3.6363636363636362</v>
          </cell>
          <cell r="V364">
            <v>-3.6363636363636362</v>
          </cell>
          <cell r="W364">
            <v>-243.63636363636363</v>
          </cell>
          <cell r="X364">
            <v>-12745.454545454546</v>
          </cell>
          <cell r="Y364">
            <v>-9.0909090909090917</v>
          </cell>
          <cell r="Z364">
            <v>-4.3864056683079141E-4</v>
          </cell>
          <cell r="AA364">
            <v>-1.7272727272727273</v>
          </cell>
          <cell r="AB364">
            <v>-0.87878787878787878</v>
          </cell>
          <cell r="AC364">
            <v>-0.12626262626262627</v>
          </cell>
          <cell r="AD364">
            <v>-1.0101010101010102E-2</v>
          </cell>
          <cell r="AE364">
            <v>-1.0101010101010102E-2</v>
          </cell>
          <cell r="AF364">
            <v>-0.6767676767676768</v>
          </cell>
          <cell r="AG364">
            <v>-35.404040404040401</v>
          </cell>
          <cell r="AH364">
            <v>-2.5252525252525252E-2</v>
          </cell>
          <cell r="AI364">
            <v>-6.3351818181818178</v>
          </cell>
          <cell r="AJ364">
            <v>-0.91022727272727266</v>
          </cell>
          <cell r="AK364">
            <v>-7.281818181818181E-2</v>
          </cell>
          <cell r="AL364">
            <v>-7.281818181818181E-2</v>
          </cell>
          <cell r="AM364">
            <v>-4.8788181818181817</v>
          </cell>
          <cell r="AN364">
            <v>-255.22772727272726</v>
          </cell>
          <cell r="AO364">
            <v>-0.18204545454545457</v>
          </cell>
        </row>
        <row r="365">
          <cell r="B365">
            <v>354</v>
          </cell>
          <cell r="C365" t="str">
            <v>San Bartolo</v>
          </cell>
          <cell r="D365" t="str">
            <v>Reserva (2 Dev.)</v>
          </cell>
          <cell r="E365" t="str">
            <v>L-10802</v>
          </cell>
          <cell r="F365">
            <v>38259</v>
          </cell>
          <cell r="G365">
            <v>244</v>
          </cell>
          <cell r="H365">
            <v>30</v>
          </cell>
          <cell r="I365">
            <v>4</v>
          </cell>
          <cell r="J365">
            <v>4</v>
          </cell>
          <cell r="K365">
            <v>239</v>
          </cell>
          <cell r="L365">
            <v>8910</v>
          </cell>
          <cell r="M365">
            <v>10</v>
          </cell>
          <cell r="N365">
            <v>67600</v>
          </cell>
          <cell r="O365">
            <v>26600</v>
          </cell>
          <cell r="P365">
            <v>531</v>
          </cell>
          <cell r="Q365" t="str">
            <v>Si</v>
          </cell>
          <cell r="R365" t="str">
            <v>7209</v>
          </cell>
          <cell r="S365">
            <v>9.7297297297297298</v>
          </cell>
          <cell r="T365">
            <v>9.7297297297297298</v>
          </cell>
          <cell r="U365">
            <v>0</v>
          </cell>
          <cell r="V365">
            <v>0</v>
          </cell>
          <cell r="W365">
            <v>-70.540540540540547</v>
          </cell>
          <cell r="X365">
            <v>-559.45945945945948</v>
          </cell>
          <cell r="Y365">
            <v>12.162162162162161</v>
          </cell>
          <cell r="Z365">
            <v>-2.7454032632368167E-5</v>
          </cell>
          <cell r="AA365">
            <v>-0.10810810810810811</v>
          </cell>
          <cell r="AB365">
            <v>2.7027027027027029E-2</v>
          </cell>
          <cell r="AC365">
            <v>2.7027027027027029E-2</v>
          </cell>
          <cell r="AD365">
            <v>0</v>
          </cell>
          <cell r="AE365">
            <v>0</v>
          </cell>
          <cell r="AF365">
            <v>-0.19594594594594594</v>
          </cell>
          <cell r="AG365">
            <v>-1.5540540540540539</v>
          </cell>
          <cell r="AH365">
            <v>3.3783783783783786E-2</v>
          </cell>
          <cell r="AI365">
            <v>0.19483783783783784</v>
          </cell>
          <cell r="AJ365">
            <v>0.19483783783783784</v>
          </cell>
          <cell r="AK365">
            <v>0</v>
          </cell>
          <cell r="AL365">
            <v>0</v>
          </cell>
          <cell r="AM365">
            <v>-1.4125743243243243</v>
          </cell>
          <cell r="AN365">
            <v>-11.203175675675675</v>
          </cell>
          <cell r="AO365">
            <v>0.24354729729729732</v>
          </cell>
        </row>
        <row r="366">
          <cell r="B366">
            <v>355</v>
          </cell>
          <cell r="C366" t="str">
            <v>San Bartolo</v>
          </cell>
          <cell r="D366" t="str">
            <v>Reserva (2 Dev.)</v>
          </cell>
          <cell r="E366" t="str">
            <v>L-10802</v>
          </cell>
          <cell r="F366">
            <v>38111</v>
          </cell>
          <cell r="G366">
            <v>240</v>
          </cell>
          <cell r="H366">
            <v>26</v>
          </cell>
          <cell r="I366">
            <v>4</v>
          </cell>
          <cell r="J366">
            <v>4</v>
          </cell>
          <cell r="K366">
            <v>268</v>
          </cell>
          <cell r="L366">
            <v>9140</v>
          </cell>
          <cell r="M366">
            <v>5</v>
          </cell>
          <cell r="N366">
            <v>73700</v>
          </cell>
          <cell r="O366">
            <v>27900</v>
          </cell>
          <cell r="P366">
            <v>547</v>
          </cell>
          <cell r="Q366" t="str">
            <v>Si</v>
          </cell>
          <cell r="R366" t="str">
            <v>7209</v>
          </cell>
          <cell r="S366">
            <v>-165.64954128440365</v>
          </cell>
          <cell r="T366">
            <v>-1.0733944954128416</v>
          </cell>
          <cell r="U366">
            <v>-22.706422018348626</v>
          </cell>
          <cell r="V366">
            <v>-34.827522935779818</v>
          </cell>
          <cell r="W366">
            <v>-129.02201834862385</v>
          </cell>
          <cell r="X366">
            <v>3172.2935779816512</v>
          </cell>
          <cell r="Y366">
            <v>-56.98899082568807</v>
          </cell>
          <cell r="Z366">
            <v>-2.8940958152048765E-4</v>
          </cell>
          <cell r="AA366">
            <v>-1.1396330275229356</v>
          </cell>
          <cell r="AB366">
            <v>-0.46013761467889908</v>
          </cell>
          <cell r="AC366">
            <v>-2.9816513761467827E-3</v>
          </cell>
          <cell r="AD366">
            <v>-6.3073394495412841E-2</v>
          </cell>
          <cell r="AE366">
            <v>-9.6743119266055042E-2</v>
          </cell>
          <cell r="AF366">
            <v>-0.35839449541284402</v>
          </cell>
          <cell r="AG366">
            <v>8.8119266055045866</v>
          </cell>
          <cell r="AH366">
            <v>-0.15830275229357799</v>
          </cell>
          <cell r="AI366">
            <v>-3.3171320642201834</v>
          </cell>
          <cell r="AJ366">
            <v>-2.1494724770642154E-2</v>
          </cell>
          <cell r="AK366">
            <v>-0.45469610091743118</v>
          </cell>
          <cell r="AL366">
            <v>-0.6974211467889907</v>
          </cell>
          <cell r="AM366">
            <v>-2.5836659174311922</v>
          </cell>
          <cell r="AN366">
            <v>63.525178899082569</v>
          </cell>
          <cell r="AO366">
            <v>-1.1412045412844036</v>
          </cell>
        </row>
        <row r="367">
          <cell r="B367">
            <v>356</v>
          </cell>
          <cell r="C367" t="str">
            <v>San Bartolo</v>
          </cell>
          <cell r="D367" t="str">
            <v>Reserva (2 Dev.)</v>
          </cell>
          <cell r="E367" t="str">
            <v>L-10802</v>
          </cell>
          <cell r="F367">
            <v>37893</v>
          </cell>
          <cell r="G367">
            <v>340.31</v>
          </cell>
          <cell r="H367">
            <v>26.65</v>
          </cell>
          <cell r="I367">
            <v>17.75</v>
          </cell>
          <cell r="J367">
            <v>25.09</v>
          </cell>
          <cell r="K367">
            <v>346.13</v>
          </cell>
          <cell r="L367">
            <v>7219</v>
          </cell>
          <cell r="M367">
            <v>39.51</v>
          </cell>
          <cell r="N367">
            <v>81715</v>
          </cell>
          <cell r="O367">
            <v>7145</v>
          </cell>
          <cell r="P367">
            <v>795.43999999999994</v>
          </cell>
          <cell r="Q367" t="str">
            <v>Si</v>
          </cell>
          <cell r="R367" t="str">
            <v>7209</v>
          </cell>
          <cell r="S367">
            <v>157.61602787456448</v>
          </cell>
          <cell r="T367">
            <v>-10.254355400696866</v>
          </cell>
          <cell r="U367">
            <v>8.6236933797909412</v>
          </cell>
          <cell r="V367">
            <v>9.4641114982578394</v>
          </cell>
          <cell r="W367">
            <v>-225.0752613240418</v>
          </cell>
          <cell r="X367">
            <v>-627.80487804878044</v>
          </cell>
          <cell r="Y367">
            <v>-15.986759581881536</v>
          </cell>
          <cell r="Z367">
            <v>-5.3338306813526743E-5</v>
          </cell>
          <cell r="AA367">
            <v>-0.21003484320557503</v>
          </cell>
          <cell r="AB367">
            <v>0.43782229965156794</v>
          </cell>
          <cell r="AC367">
            <v>-2.8484320557491293E-2</v>
          </cell>
          <cell r="AD367">
            <v>2.3954703832752614E-2</v>
          </cell>
          <cell r="AE367">
            <v>2.6289198606271776E-2</v>
          </cell>
          <cell r="AF367">
            <v>-0.62520905923344949</v>
          </cell>
          <cell r="AG367">
            <v>-1.7439024390243902</v>
          </cell>
          <cell r="AH367">
            <v>-4.4407665505226485E-2</v>
          </cell>
          <cell r="AI367">
            <v>3.1562609581881533</v>
          </cell>
          <cell r="AJ367">
            <v>-0.20534346689895472</v>
          </cell>
          <cell r="AK367">
            <v>0.17268945993031359</v>
          </cell>
          <cell r="AL367">
            <v>0.18951883275261322</v>
          </cell>
          <cell r="AM367">
            <v>-4.5071321080139368</v>
          </cell>
          <cell r="AN367">
            <v>-12.571792682926828</v>
          </cell>
          <cell r="AO367">
            <v>-0.32013486062717766</v>
          </cell>
        </row>
        <row r="368">
          <cell r="B368">
            <v>357</v>
          </cell>
          <cell r="C368" t="str">
            <v>San Bartolo</v>
          </cell>
          <cell r="D368" t="str">
            <v>Reserva (2 Dev.)</v>
          </cell>
          <cell r="E368" t="str">
            <v>L-10802</v>
          </cell>
          <cell r="F368">
            <v>37319</v>
          </cell>
          <cell r="G368">
            <v>89</v>
          </cell>
          <cell r="H368">
            <v>43</v>
          </cell>
          <cell r="I368">
            <v>4</v>
          </cell>
          <cell r="J368">
            <v>10</v>
          </cell>
          <cell r="K368">
            <v>705</v>
          </cell>
          <cell r="L368">
            <v>8220</v>
          </cell>
          <cell r="M368">
            <v>65</v>
          </cell>
          <cell r="N368">
            <v>65400</v>
          </cell>
          <cell r="O368">
            <v>21600</v>
          </cell>
          <cell r="P368">
            <v>916</v>
          </cell>
          <cell r="Q368" t="str">
            <v>Si</v>
          </cell>
          <cell r="R368" t="str">
            <v>7209</v>
          </cell>
          <cell r="S368">
            <v>-8.4778862722573241</v>
          </cell>
          <cell r="T368">
            <v>4.9626651349798969</v>
          </cell>
          <cell r="U368">
            <v>0</v>
          </cell>
          <cell r="V368">
            <v>0.62033314187248711</v>
          </cell>
          <cell r="W368">
            <v>82.504307869040787</v>
          </cell>
          <cell r="X368">
            <v>537.82883400344633</v>
          </cell>
          <cell r="Y368">
            <v>8.6846639862148187</v>
          </cell>
          <cell r="Z368">
            <v>6.2284069724121864E-5</v>
          </cell>
          <cell r="AA368">
            <v>0.24526134405514072</v>
          </cell>
          <cell r="AB368">
            <v>-2.3549684089603676E-2</v>
          </cell>
          <cell r="AC368">
            <v>1.3785180930499713E-2</v>
          </cell>
          <cell r="AD368">
            <v>0</v>
          </cell>
          <cell r="AE368">
            <v>1.7231476163124641E-3</v>
          </cell>
          <cell r="AF368">
            <v>0.22917863296955773</v>
          </cell>
          <cell r="AG368">
            <v>1.4939689833429064</v>
          </cell>
          <cell r="AH368">
            <v>2.4124066628374498E-2</v>
          </cell>
          <cell r="AI368">
            <v>-0.16976967260195289</v>
          </cell>
          <cell r="AJ368">
            <v>9.937736932797242E-2</v>
          </cell>
          <cell r="AK368">
            <v>0</v>
          </cell>
          <cell r="AL368">
            <v>1.2422171165996553E-2</v>
          </cell>
          <cell r="AM368">
            <v>1.6521487650775417</v>
          </cell>
          <cell r="AN368">
            <v>10.770022400919013</v>
          </cell>
          <cell r="AO368">
            <v>0.17391039632395172</v>
          </cell>
        </row>
        <row r="369">
          <cell r="B369">
            <v>358</v>
          </cell>
          <cell r="C369" t="str">
            <v>San Bartolo</v>
          </cell>
          <cell r="D369" t="str">
            <v>Reserva (2 Dev.)</v>
          </cell>
          <cell r="E369" t="str">
            <v>L-10802</v>
          </cell>
          <cell r="F369">
            <v>35578</v>
          </cell>
          <cell r="G369">
            <v>130</v>
          </cell>
          <cell r="H369">
            <v>19</v>
          </cell>
          <cell r="I369">
            <v>4</v>
          </cell>
          <cell r="J369">
            <v>7</v>
          </cell>
          <cell r="K369">
            <v>306</v>
          </cell>
          <cell r="L369">
            <v>5619</v>
          </cell>
          <cell r="M369">
            <v>23</v>
          </cell>
          <cell r="N369">
            <v>68724</v>
          </cell>
          <cell r="O369">
            <v>22340</v>
          </cell>
          <cell r="P369">
            <v>489</v>
          </cell>
          <cell r="Q369" t="str">
            <v>Si</v>
          </cell>
          <cell r="R369" t="str">
            <v>7209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  <cell r="Z369" t="str">
            <v xml:space="preserve"> </v>
          </cell>
          <cell r="AA369" t="str">
            <v xml:space="preserve"> </v>
          </cell>
          <cell r="AB369" t="str">
            <v xml:space="preserve"> </v>
          </cell>
          <cell r="AC369" t="str">
            <v xml:space="preserve"> </v>
          </cell>
          <cell r="AD369" t="str">
            <v xml:space="preserve"> </v>
          </cell>
          <cell r="AE369" t="str">
            <v xml:space="preserve"> </v>
          </cell>
          <cell r="AF369" t="str">
            <v xml:space="preserve"> </v>
          </cell>
          <cell r="AG369" t="str">
            <v xml:space="preserve"> </v>
          </cell>
          <cell r="AH369" t="str">
            <v xml:space="preserve"> </v>
          </cell>
          <cell r="AI369" t="str">
            <v xml:space="preserve"> </v>
          </cell>
          <cell r="AJ369" t="str">
            <v xml:space="preserve"> </v>
          </cell>
          <cell r="AK369" t="str">
            <v xml:space="preserve"> </v>
          </cell>
          <cell r="AL369" t="str">
            <v xml:space="preserve"> </v>
          </cell>
          <cell r="AM369" t="str">
            <v xml:space="preserve"> </v>
          </cell>
          <cell r="AN369" t="str">
            <v xml:space="preserve"> </v>
          </cell>
          <cell r="AO369" t="str">
            <v xml:space="preserve"> </v>
          </cell>
        </row>
        <row r="370">
          <cell r="B370">
            <v>359</v>
          </cell>
          <cell r="C370" t="str">
            <v>San Isidro</v>
          </cell>
          <cell r="D370" t="str">
            <v>TR.1 (2 Dev.)</v>
          </cell>
          <cell r="E370" t="str">
            <v>LP-000584</v>
          </cell>
          <cell r="F370">
            <v>40992</v>
          </cell>
          <cell r="G370">
            <v>0</v>
          </cell>
          <cell r="H370">
            <v>50</v>
          </cell>
          <cell r="I370">
            <v>20</v>
          </cell>
          <cell r="J370">
            <v>6</v>
          </cell>
          <cell r="K370">
            <v>901</v>
          </cell>
          <cell r="L370">
            <v>15021</v>
          </cell>
          <cell r="M370">
            <v>23</v>
          </cell>
          <cell r="N370">
            <v>56748</v>
          </cell>
          <cell r="O370">
            <v>10258</v>
          </cell>
          <cell r="P370">
            <v>1000</v>
          </cell>
          <cell r="Q370" t="str">
            <v>No</v>
          </cell>
          <cell r="R370" t="str">
            <v>7209</v>
          </cell>
          <cell r="S370">
            <v>-0.39173014145810664</v>
          </cell>
          <cell r="T370">
            <v>2.1545157780195865</v>
          </cell>
          <cell r="U370">
            <v>3.5255712731229596</v>
          </cell>
          <cell r="V370">
            <v>0.19586507072905332</v>
          </cell>
          <cell r="W370">
            <v>50.729053318824811</v>
          </cell>
          <cell r="X370">
            <v>1704.2219804134929</v>
          </cell>
          <cell r="Y370">
            <v>-1.3710554951033733</v>
          </cell>
          <cell r="Z370">
            <v>3.8686585700671138E-5</v>
          </cell>
          <cell r="AA370">
            <v>0.15233949945593037</v>
          </cell>
          <cell r="AB370">
            <v>-1.088139281828074E-3</v>
          </cell>
          <cell r="AC370">
            <v>5.9847660500544067E-3</v>
          </cell>
          <cell r="AD370">
            <v>9.7932535364526653E-3</v>
          </cell>
          <cell r="AE370">
            <v>5.4406964091403701E-4</v>
          </cell>
          <cell r="AF370">
            <v>0.14091403699673558</v>
          </cell>
          <cell r="AG370">
            <v>4.7339499455930358</v>
          </cell>
          <cell r="AH370">
            <v>-3.8084874863982591E-3</v>
          </cell>
          <cell r="AI370">
            <v>-7.8443960826985858E-3</v>
          </cell>
          <cell r="AJ370">
            <v>4.3144178454842218E-2</v>
          </cell>
          <cell r="AK370">
            <v>7.0599564744287274E-2</v>
          </cell>
          <cell r="AL370">
            <v>3.9221980413492929E-3</v>
          </cell>
          <cell r="AM370">
            <v>1.0158492927094667</v>
          </cell>
          <cell r="AN370">
            <v>34.127045157780195</v>
          </cell>
          <cell r="AO370">
            <v>-2.7455386289445046E-2</v>
          </cell>
        </row>
        <row r="371">
          <cell r="B371">
            <v>360</v>
          </cell>
          <cell r="C371" t="str">
            <v>San Isidro</v>
          </cell>
          <cell r="D371" t="str">
            <v>TR.1 (2 Dev.)</v>
          </cell>
          <cell r="E371" t="str">
            <v>LP-000584</v>
          </cell>
          <cell r="F371">
            <v>40968</v>
          </cell>
          <cell r="G371">
            <v>1</v>
          </cell>
          <cell r="H371">
            <v>35</v>
          </cell>
          <cell r="I371">
            <v>18</v>
          </cell>
          <cell r="J371">
            <v>15</v>
          </cell>
          <cell r="K371">
            <v>849</v>
          </cell>
          <cell r="L371">
            <v>7135</v>
          </cell>
          <cell r="M371">
            <v>15</v>
          </cell>
          <cell r="N371">
            <v>42416</v>
          </cell>
          <cell r="O371">
            <v>7974</v>
          </cell>
          <cell r="P371">
            <v>933</v>
          </cell>
          <cell r="Q371" t="str">
            <v>No</v>
          </cell>
          <cell r="R371" t="str">
            <v>7209</v>
          </cell>
          <cell r="S371">
            <v>-0.19845644983461963</v>
          </cell>
          <cell r="T371">
            <v>-0.79382579933847852</v>
          </cell>
          <cell r="U371">
            <v>3.1753031973539141</v>
          </cell>
          <cell r="V371">
            <v>1.9845644983461963</v>
          </cell>
          <cell r="W371">
            <v>41.080485115766265</v>
          </cell>
          <cell r="X371">
            <v>161.74200661521499</v>
          </cell>
          <cell r="Y371">
            <v>-2.9768467475192946</v>
          </cell>
          <cell r="Z371">
            <v>2.9818802532482568E-5</v>
          </cell>
          <cell r="AA371">
            <v>0.11742006615214995</v>
          </cell>
          <cell r="AB371">
            <v>-5.5126791620727675E-4</v>
          </cell>
          <cell r="AC371">
            <v>-2.205071664829107E-3</v>
          </cell>
          <cell r="AD371">
            <v>8.8202866593164279E-3</v>
          </cell>
          <cell r="AE371">
            <v>5.512679162072767E-3</v>
          </cell>
          <cell r="AF371">
            <v>0.11411245865490628</v>
          </cell>
          <cell r="AG371">
            <v>0.44928335170893052</v>
          </cell>
          <cell r="AH371">
            <v>-8.2690187431091518E-3</v>
          </cell>
          <cell r="AI371">
            <v>-3.9740904079382574E-3</v>
          </cell>
          <cell r="AJ371">
            <v>-1.589636163175303E-2</v>
          </cell>
          <cell r="AK371">
            <v>6.3585446527012118E-2</v>
          </cell>
          <cell r="AL371">
            <v>3.9740904079382584E-2</v>
          </cell>
          <cell r="AM371">
            <v>0.8226367144432194</v>
          </cell>
          <cell r="AN371">
            <v>3.2388836824696803</v>
          </cell>
          <cell r="AO371">
            <v>-5.9611356119073866E-2</v>
          </cell>
        </row>
        <row r="372">
          <cell r="B372">
            <v>361</v>
          </cell>
          <cell r="C372" t="str">
            <v>San Isidro</v>
          </cell>
          <cell r="D372" t="str">
            <v>TR.1 (2 Dev.)</v>
          </cell>
          <cell r="E372" t="str">
            <v>LP-000584</v>
          </cell>
          <cell r="F372">
            <v>40652</v>
          </cell>
          <cell r="G372">
            <v>1</v>
          </cell>
          <cell r="H372">
            <v>49</v>
          </cell>
          <cell r="I372">
            <v>18</v>
          </cell>
          <cell r="J372">
            <v>12</v>
          </cell>
          <cell r="K372">
            <v>926</v>
          </cell>
          <cell r="L372">
            <v>7748</v>
          </cell>
          <cell r="M372">
            <v>8</v>
          </cell>
          <cell r="N372">
            <v>30576</v>
          </cell>
          <cell r="O372">
            <v>8211</v>
          </cell>
          <cell r="P372">
            <v>1014</v>
          </cell>
          <cell r="Q372" t="str">
            <v>No</v>
          </cell>
          <cell r="R372" t="str">
            <v>7209</v>
          </cell>
          <cell r="S372">
            <v>-0.22443890274314215</v>
          </cell>
          <cell r="T372">
            <v>8.9775561097256862</v>
          </cell>
          <cell r="U372">
            <v>3.5910224438902745</v>
          </cell>
          <cell r="V372">
            <v>1.5710723192019951</v>
          </cell>
          <cell r="W372">
            <v>101.6708229426434</v>
          </cell>
          <cell r="X372">
            <v>1031.9700748129676</v>
          </cell>
          <cell r="Y372">
            <v>-9.4264339152119696</v>
          </cell>
          <cell r="Z372">
            <v>7.4886693438135175E-5</v>
          </cell>
          <cell r="AA372">
            <v>0.29488778054862841</v>
          </cell>
          <cell r="AB372">
            <v>-6.2344139650872816E-4</v>
          </cell>
          <cell r="AC372">
            <v>2.4937655860349128E-2</v>
          </cell>
          <cell r="AD372">
            <v>9.9750623441396506E-3</v>
          </cell>
          <cell r="AE372">
            <v>4.3640897755610969E-3</v>
          </cell>
          <cell r="AF372">
            <v>0.28241895261845384</v>
          </cell>
          <cell r="AG372">
            <v>2.8665835411471323</v>
          </cell>
          <cell r="AH372">
            <v>-2.6184538653366583E-2</v>
          </cell>
          <cell r="AI372">
            <v>-4.4943890274314214E-3</v>
          </cell>
          <cell r="AJ372">
            <v>0.17977556109725687</v>
          </cell>
          <cell r="AK372">
            <v>7.1910224438902742E-2</v>
          </cell>
          <cell r="AL372">
            <v>3.1460723192019945E-2</v>
          </cell>
          <cell r="AM372">
            <v>2.0359582294264338</v>
          </cell>
          <cell r="AN372">
            <v>20.665200748129674</v>
          </cell>
          <cell r="AO372">
            <v>-0.18876433915211968</v>
          </cell>
        </row>
        <row r="373">
          <cell r="B373">
            <v>362</v>
          </cell>
          <cell r="C373" t="str">
            <v>San Isidro</v>
          </cell>
          <cell r="D373" t="str">
            <v>TR.1 (2 Dev.)</v>
          </cell>
          <cell r="E373" t="str">
            <v>LP-000584</v>
          </cell>
          <cell r="F373">
            <v>40463</v>
          </cell>
          <cell r="G373">
            <v>1</v>
          </cell>
          <cell r="H373">
            <v>83</v>
          </cell>
          <cell r="I373">
            <v>1</v>
          </cell>
          <cell r="J373">
            <v>6</v>
          </cell>
          <cell r="K373">
            <v>1428</v>
          </cell>
          <cell r="L373">
            <v>9857</v>
          </cell>
          <cell r="M373">
            <v>1</v>
          </cell>
          <cell r="N373">
            <v>44373</v>
          </cell>
          <cell r="O373">
            <v>21773</v>
          </cell>
          <cell r="P373">
            <v>1520</v>
          </cell>
          <cell r="Q373" t="str">
            <v>No</v>
          </cell>
          <cell r="R373" t="str">
            <v>7209</v>
          </cell>
          <cell r="S373">
            <v>-0.24742268041237114</v>
          </cell>
          <cell r="T373">
            <v>20.041237113402062</v>
          </cell>
          <cell r="U373">
            <v>-0.24742268041237114</v>
          </cell>
          <cell r="V373">
            <v>0.24742268041237114</v>
          </cell>
          <cell r="W373">
            <v>341.1958762886598</v>
          </cell>
          <cell r="X373">
            <v>2378.2268041237112</v>
          </cell>
          <cell r="Y373">
            <v>-2.2268041237113403</v>
          </cell>
          <cell r="Z373">
            <v>2.5307712211796428E-4</v>
          </cell>
          <cell r="AA373">
            <v>0.99656357388316152</v>
          </cell>
          <cell r="AB373">
            <v>-6.8728522336769765E-4</v>
          </cell>
          <cell r="AC373">
            <v>5.5670103092783509E-2</v>
          </cell>
          <cell r="AD373">
            <v>-6.8728522336769765E-4</v>
          </cell>
          <cell r="AE373">
            <v>6.8728522336769765E-4</v>
          </cell>
          <cell r="AF373">
            <v>0.94776632302405495</v>
          </cell>
          <cell r="AG373">
            <v>6.6061855670103089</v>
          </cell>
          <cell r="AH373">
            <v>-6.1855670103092781E-3</v>
          </cell>
          <cell r="AI373">
            <v>-4.9546391752577313E-3</v>
          </cell>
          <cell r="AJ373">
            <v>0.40132577319587626</v>
          </cell>
          <cell r="AK373">
            <v>-4.9546391752577313E-3</v>
          </cell>
          <cell r="AL373">
            <v>4.9546391752577313E-3</v>
          </cell>
          <cell r="AM373">
            <v>6.8324474226804117</v>
          </cell>
          <cell r="AN373">
            <v>47.623991752577318</v>
          </cell>
          <cell r="AO373">
            <v>-4.4591752577319586E-2</v>
          </cell>
        </row>
        <row r="374">
          <cell r="B374">
            <v>363</v>
          </cell>
          <cell r="C374" t="str">
            <v>San Isidro</v>
          </cell>
          <cell r="D374" t="str">
            <v>TR.1 (2 Dev.)</v>
          </cell>
          <cell r="E374" t="str">
            <v>LP-000584</v>
          </cell>
          <cell r="F374">
            <v>40283</v>
          </cell>
          <cell r="G374">
            <v>1</v>
          </cell>
          <cell r="H374">
            <v>112</v>
          </cell>
          <cell r="I374">
            <v>1</v>
          </cell>
          <cell r="J374">
            <v>22</v>
          </cell>
          <cell r="K374">
            <v>1801</v>
          </cell>
          <cell r="L374">
            <v>17562</v>
          </cell>
          <cell r="M374">
            <v>1</v>
          </cell>
          <cell r="N374">
            <v>33190</v>
          </cell>
          <cell r="O374">
            <v>13716</v>
          </cell>
          <cell r="P374">
            <v>1938</v>
          </cell>
          <cell r="Q374" t="str">
            <v>No</v>
          </cell>
          <cell r="R374" t="str">
            <v>7209</v>
          </cell>
          <cell r="S374">
            <v>-0.27928626842513576</v>
          </cell>
          <cell r="T374">
            <v>30.721489526764934</v>
          </cell>
          <cell r="U374">
            <v>-0.27928626842513576</v>
          </cell>
          <cell r="V374">
            <v>4.7478665632273076</v>
          </cell>
          <cell r="W374">
            <v>436.80372381691234</v>
          </cell>
          <cell r="X374">
            <v>4592.0248254460821</v>
          </cell>
          <cell r="Y374">
            <v>-8.0993017843289365</v>
          </cell>
          <cell r="Z374">
            <v>3.2704163775796219E-4</v>
          </cell>
          <cell r="AA374">
            <v>1.2878200155159039</v>
          </cell>
          <cell r="AB374">
            <v>-7.7579519006982156E-4</v>
          </cell>
          <cell r="AC374">
            <v>8.5337470907680374E-2</v>
          </cell>
          <cell r="AD374">
            <v>-7.7579519006982156E-4</v>
          </cell>
          <cell r="AE374">
            <v>1.3188518231186967E-2</v>
          </cell>
          <cell r="AF374">
            <v>1.213343677269201</v>
          </cell>
          <cell r="AG374">
            <v>12.755624515128007</v>
          </cell>
          <cell r="AH374">
            <v>-2.2498060512024826E-2</v>
          </cell>
          <cell r="AI374">
            <v>-5.592707525213343E-3</v>
          </cell>
          <cell r="AJ374">
            <v>0.61519782777346776</v>
          </cell>
          <cell r="AK374">
            <v>-5.592707525213343E-3</v>
          </cell>
          <cell r="AL374">
            <v>9.5076027928626836E-2</v>
          </cell>
          <cell r="AM374">
            <v>8.746994569433669</v>
          </cell>
          <cell r="AN374">
            <v>91.955297129557792</v>
          </cell>
          <cell r="AO374">
            <v>-0.16218851823118696</v>
          </cell>
        </row>
        <row r="375">
          <cell r="B375">
            <v>364</v>
          </cell>
          <cell r="C375" t="str">
            <v>San Isidro</v>
          </cell>
          <cell r="D375" t="str">
            <v>TR.1 (2 Dev.)</v>
          </cell>
          <cell r="E375" t="str">
            <v>LP-000584</v>
          </cell>
          <cell r="F375">
            <v>40102</v>
          </cell>
          <cell r="G375">
            <v>1</v>
          </cell>
          <cell r="H375">
            <v>114</v>
          </cell>
          <cell r="I375">
            <v>1</v>
          </cell>
          <cell r="J375">
            <v>11</v>
          </cell>
          <cell r="K375">
            <v>1314</v>
          </cell>
          <cell r="L375">
            <v>14093</v>
          </cell>
          <cell r="M375">
            <v>1</v>
          </cell>
          <cell r="N375">
            <v>23354</v>
          </cell>
          <cell r="O375">
            <v>12184</v>
          </cell>
          <cell r="P375">
            <v>1442</v>
          </cell>
          <cell r="Q375" t="str">
            <v>No</v>
          </cell>
          <cell r="R375" t="str">
            <v>7209</v>
          </cell>
          <cell r="S375">
            <v>-0.3183023872679045</v>
          </cell>
          <cell r="T375">
            <v>35.649867374005304</v>
          </cell>
          <cell r="U375">
            <v>-0.3183023872679045</v>
          </cell>
          <cell r="V375">
            <v>1.909814323607427</v>
          </cell>
          <cell r="W375">
            <v>413.15649867374003</v>
          </cell>
          <cell r="X375">
            <v>4449.5490716180375</v>
          </cell>
          <cell r="Y375">
            <v>-2.8647214854111405</v>
          </cell>
          <cell r="Z375">
            <v>3.1547256551583974E-4</v>
          </cell>
          <cell r="AA375">
            <v>1.2422634836427939</v>
          </cell>
          <cell r="AB375">
            <v>-8.8417329796640137E-4</v>
          </cell>
          <cell r="AC375">
            <v>9.902740937223696E-2</v>
          </cell>
          <cell r="AD375">
            <v>-8.8417329796640137E-4</v>
          </cell>
          <cell r="AE375">
            <v>5.3050397877984082E-3</v>
          </cell>
          <cell r="AF375">
            <v>1.1476569407603889</v>
          </cell>
          <cell r="AG375">
            <v>12.359858532272325</v>
          </cell>
          <cell r="AH375">
            <v>-7.9575596816976128E-3</v>
          </cell>
          <cell r="AI375">
            <v>-6.3740053050397871E-3</v>
          </cell>
          <cell r="AJ375">
            <v>0.71388859416445616</v>
          </cell>
          <cell r="AK375">
            <v>-6.3740053050397871E-3</v>
          </cell>
          <cell r="AL375">
            <v>3.8244031830238723E-2</v>
          </cell>
          <cell r="AM375">
            <v>8.2734588859416434</v>
          </cell>
          <cell r="AN375">
            <v>89.102220159151187</v>
          </cell>
          <cell r="AO375">
            <v>-5.7366047745358091E-2</v>
          </cell>
        </row>
        <row r="376">
          <cell r="B376">
            <v>365</v>
          </cell>
          <cell r="C376" t="str">
            <v>San Isidro</v>
          </cell>
          <cell r="D376" t="str">
            <v>TR.1 (2 Dev.)</v>
          </cell>
          <cell r="E376" t="str">
            <v>LP-000584</v>
          </cell>
          <cell r="F376">
            <v>39680</v>
          </cell>
          <cell r="G376">
            <v>1</v>
          </cell>
          <cell r="H376">
            <v>71</v>
          </cell>
          <cell r="I376">
            <v>2</v>
          </cell>
          <cell r="J376">
            <v>10</v>
          </cell>
          <cell r="K376">
            <v>442</v>
          </cell>
          <cell r="L376">
            <v>6720</v>
          </cell>
          <cell r="M376">
            <v>8</v>
          </cell>
          <cell r="N376">
            <v>65934</v>
          </cell>
          <cell r="O376">
            <v>24654</v>
          </cell>
          <cell r="P376">
            <v>534</v>
          </cell>
          <cell r="Q376" t="str">
            <v>No</v>
          </cell>
          <cell r="R376" t="str">
            <v>7209</v>
          </cell>
          <cell r="S376">
            <v>0.36400404448938323</v>
          </cell>
          <cell r="T376">
            <v>25.844287158746209</v>
          </cell>
          <cell r="U376">
            <v>0.72800808897876645</v>
          </cell>
          <cell r="V376">
            <v>3.6400404448938319</v>
          </cell>
          <cell r="W376">
            <v>160.88978766430739</v>
          </cell>
          <cell r="X376">
            <v>2435.5510616784632</v>
          </cell>
          <cell r="Y376">
            <v>2.9120323559150658</v>
          </cell>
          <cell r="Z376">
            <v>1.3711748653951725E-4</v>
          </cell>
          <cell r="AA376">
            <v>0.53993933265925176</v>
          </cell>
          <cell r="AB376">
            <v>1.0111223458038423E-3</v>
          </cell>
          <cell r="AC376">
            <v>7.1789686552072796E-2</v>
          </cell>
          <cell r="AD376">
            <v>2.0222446916076846E-3</v>
          </cell>
          <cell r="AE376">
            <v>1.0111223458038422E-2</v>
          </cell>
          <cell r="AF376">
            <v>0.44691607684529827</v>
          </cell>
          <cell r="AG376">
            <v>6.7654196157735083</v>
          </cell>
          <cell r="AH376">
            <v>8.0889787664307385E-3</v>
          </cell>
          <cell r="AI376">
            <v>7.2891809908998987E-3</v>
          </cell>
          <cell r="AJ376">
            <v>0.51753185035389282</v>
          </cell>
          <cell r="AK376">
            <v>1.4578361981799797E-2</v>
          </cell>
          <cell r="AL376">
            <v>7.2891809908998989E-2</v>
          </cell>
          <cell r="AM376">
            <v>3.2218179979777548</v>
          </cell>
          <cell r="AN376">
            <v>48.77191001011122</v>
          </cell>
          <cell r="AO376">
            <v>5.831344792719919E-2</v>
          </cell>
        </row>
        <row r="377">
          <cell r="B377">
            <v>366</v>
          </cell>
          <cell r="C377" t="str">
            <v>San Isidro</v>
          </cell>
          <cell r="D377" t="str">
            <v>TR.1 (2 Dev.)</v>
          </cell>
          <cell r="E377" t="str">
            <v>LP-000584</v>
          </cell>
          <cell r="F377">
            <v>39189</v>
          </cell>
          <cell r="G377">
            <v>2</v>
          </cell>
          <cell r="H377">
            <v>47</v>
          </cell>
          <cell r="I377">
            <v>2</v>
          </cell>
          <cell r="J377">
            <v>5</v>
          </cell>
          <cell r="K377">
            <v>575</v>
          </cell>
          <cell r="L377">
            <v>6350</v>
          </cell>
          <cell r="M377">
            <v>15</v>
          </cell>
          <cell r="N377">
            <v>66400</v>
          </cell>
          <cell r="O377">
            <v>21100</v>
          </cell>
          <cell r="P377">
            <v>646</v>
          </cell>
          <cell r="Q377" t="str">
            <v>No</v>
          </cell>
          <cell r="R377" t="str">
            <v>14186</v>
          </cell>
          <cell r="S377">
            <v>0</v>
          </cell>
          <cell r="T377">
            <v>82.285714285714292</v>
          </cell>
          <cell r="U377">
            <v>0</v>
          </cell>
          <cell r="V377">
            <v>0</v>
          </cell>
          <cell r="W377">
            <v>-689.14285714285711</v>
          </cell>
          <cell r="X377">
            <v>308.57142857142856</v>
          </cell>
          <cell r="Y377">
            <v>-154.28571428571428</v>
          </cell>
          <cell r="Z377">
            <v>-1.0565656413159717E-3</v>
          </cell>
          <cell r="AA377">
            <v>-2.1142857142857143</v>
          </cell>
          <cell r="AB377">
            <v>0</v>
          </cell>
          <cell r="AC377">
            <v>0.22857142857142856</v>
          </cell>
          <cell r="AD377">
            <v>0</v>
          </cell>
          <cell r="AE377">
            <v>0</v>
          </cell>
          <cell r="AF377">
            <v>-1.9142857142857144</v>
          </cell>
          <cell r="AG377">
            <v>0.8571428571428571</v>
          </cell>
          <cell r="AH377">
            <v>-0.42857142857142855</v>
          </cell>
          <cell r="AI377">
            <v>0</v>
          </cell>
          <cell r="AJ377">
            <v>3.2425142857142859</v>
          </cell>
          <cell r="AK377">
            <v>0</v>
          </cell>
          <cell r="AL377">
            <v>0</v>
          </cell>
          <cell r="AM377">
            <v>-27.156057142857144</v>
          </cell>
          <cell r="AN377">
            <v>12.15942857142857</v>
          </cell>
          <cell r="AO377">
            <v>-6.0797142857142852</v>
          </cell>
        </row>
        <row r="378">
          <cell r="B378">
            <v>367</v>
          </cell>
          <cell r="C378" t="str">
            <v>San Isidro</v>
          </cell>
          <cell r="D378" t="str">
            <v>TR.1 (2 Dev.)</v>
          </cell>
          <cell r="E378" t="str">
            <v>LP-000584</v>
          </cell>
          <cell r="F378">
            <v>39154</v>
          </cell>
          <cell r="G378">
            <v>2</v>
          </cell>
          <cell r="H378">
            <v>39</v>
          </cell>
          <cell r="I378">
            <v>2</v>
          </cell>
          <cell r="J378">
            <v>5</v>
          </cell>
          <cell r="K378">
            <v>642</v>
          </cell>
          <cell r="L378">
            <v>6320</v>
          </cell>
          <cell r="M378">
            <v>30</v>
          </cell>
          <cell r="N378">
            <v>63900</v>
          </cell>
          <cell r="O378">
            <v>17100</v>
          </cell>
          <cell r="P378">
            <v>720</v>
          </cell>
          <cell r="Q378" t="str">
            <v>No</v>
          </cell>
          <cell r="R378" t="str">
            <v>14186</v>
          </cell>
          <cell r="S378">
            <v>0</v>
          </cell>
          <cell r="T378">
            <v>101.88679245283019</v>
          </cell>
          <cell r="U378">
            <v>0</v>
          </cell>
          <cell r="V378">
            <v>0</v>
          </cell>
          <cell r="W378">
            <v>573.96226415094338</v>
          </cell>
          <cell r="X378">
            <v>10766.037735849057</v>
          </cell>
          <cell r="Y378">
            <v>-67.924528301886795</v>
          </cell>
          <cell r="Z378">
            <v>8.4387860056661928E-4</v>
          </cell>
          <cell r="AA378">
            <v>1.6886792452830188</v>
          </cell>
          <cell r="AB378">
            <v>0</v>
          </cell>
          <cell r="AC378">
            <v>0.28301886792452829</v>
          </cell>
          <cell r="AD378">
            <v>0</v>
          </cell>
          <cell r="AE378">
            <v>0</v>
          </cell>
          <cell r="AF378">
            <v>1.5943396226415094</v>
          </cell>
          <cell r="AG378">
            <v>29.90566037735849</v>
          </cell>
          <cell r="AH378">
            <v>-0.18867924528301888</v>
          </cell>
          <cell r="AI378">
            <v>0</v>
          </cell>
          <cell r="AJ378">
            <v>4.0149056603773587</v>
          </cell>
          <cell r="AK378">
            <v>0</v>
          </cell>
          <cell r="AL378">
            <v>0</v>
          </cell>
          <cell r="AM378">
            <v>22.617301886792454</v>
          </cell>
          <cell r="AN378">
            <v>424.24169811320758</v>
          </cell>
          <cell r="AO378">
            <v>-2.676603773584906</v>
          </cell>
        </row>
        <row r="379">
          <cell r="B379">
            <v>368</v>
          </cell>
          <cell r="C379" t="str">
            <v>San Isidro</v>
          </cell>
          <cell r="D379" t="str">
            <v>TR.1 (2 Dev.)</v>
          </cell>
          <cell r="E379" t="str">
            <v>LP-000584</v>
          </cell>
          <cell r="F379">
            <v>39048</v>
          </cell>
          <cell r="G379">
            <v>2</v>
          </cell>
          <cell r="H379">
            <v>9</v>
          </cell>
          <cell r="I379">
            <v>2</v>
          </cell>
          <cell r="J379">
            <v>5</v>
          </cell>
          <cell r="K379">
            <v>473</v>
          </cell>
          <cell r="L379">
            <v>3150</v>
          </cell>
          <cell r="M379">
            <v>50</v>
          </cell>
          <cell r="N379">
            <v>60000</v>
          </cell>
          <cell r="O379">
            <v>13700</v>
          </cell>
          <cell r="P379">
            <v>541</v>
          </cell>
          <cell r="Q379" t="str">
            <v>No</v>
          </cell>
          <cell r="R379" t="str">
            <v>14186</v>
          </cell>
          <cell r="S379">
            <v>0</v>
          </cell>
          <cell r="T379">
            <v>63</v>
          </cell>
          <cell r="U379">
            <v>0</v>
          </cell>
          <cell r="V379">
            <v>0</v>
          </cell>
          <cell r="W379">
            <v>3816</v>
          </cell>
          <cell r="X379">
            <v>26145</v>
          </cell>
          <cell r="Y379">
            <v>360</v>
          </cell>
          <cell r="Z379">
            <v>5.8842853368560105E-3</v>
          </cell>
          <cell r="AA379">
            <v>11.775</v>
          </cell>
          <cell r="AB379">
            <v>0</v>
          </cell>
          <cell r="AC379">
            <v>0.17499999999999999</v>
          </cell>
          <cell r="AD379">
            <v>0</v>
          </cell>
          <cell r="AE379">
            <v>0</v>
          </cell>
          <cell r="AF379">
            <v>10.6</v>
          </cell>
          <cell r="AG379">
            <v>72.625</v>
          </cell>
          <cell r="AH379">
            <v>1</v>
          </cell>
          <cell r="AI379">
            <v>0</v>
          </cell>
          <cell r="AJ379">
            <v>2.4825499999999998</v>
          </cell>
          <cell r="AK379">
            <v>0</v>
          </cell>
          <cell r="AL379">
            <v>0</v>
          </cell>
          <cell r="AM379">
            <v>150.3716</v>
          </cell>
          <cell r="AN379">
            <v>1030.2582500000001</v>
          </cell>
          <cell r="AO379">
            <v>14.186000000000002</v>
          </cell>
        </row>
        <row r="380">
          <cell r="B380">
            <v>369</v>
          </cell>
          <cell r="C380" t="str">
            <v>San Isidro</v>
          </cell>
          <cell r="D380" t="str">
            <v>TR.1 (2 Dev.)</v>
          </cell>
          <cell r="E380" t="str">
            <v>LP-000584</v>
          </cell>
          <cell r="F380">
            <v>39008</v>
          </cell>
          <cell r="G380">
            <v>2</v>
          </cell>
          <cell r="H380">
            <v>2</v>
          </cell>
          <cell r="I380">
            <v>2</v>
          </cell>
          <cell r="J380">
            <v>5</v>
          </cell>
          <cell r="K380">
            <v>49</v>
          </cell>
          <cell r="L380">
            <v>245</v>
          </cell>
          <cell r="M380">
            <v>10</v>
          </cell>
          <cell r="N380">
            <v>43800</v>
          </cell>
          <cell r="O380">
            <v>11800</v>
          </cell>
          <cell r="P380">
            <v>70</v>
          </cell>
          <cell r="Q380" t="str">
            <v>No</v>
          </cell>
          <cell r="R380" t="str">
            <v>14186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-4834.2857142857147</v>
          </cell>
          <cell r="X380">
            <v>-22500</v>
          </cell>
          <cell r="Y380">
            <v>-514.28571428571433</v>
          </cell>
          <cell r="Z380">
            <v>-7.4245153173554766E-3</v>
          </cell>
          <cell r="AA380">
            <v>-14.857142857142858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-13.428571428571429</v>
          </cell>
          <cell r="AG380">
            <v>-62.5</v>
          </cell>
          <cell r="AH380">
            <v>-1.4285714285714286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-190.49771428571427</v>
          </cell>
          <cell r="AN380">
            <v>-886.625</v>
          </cell>
          <cell r="AO380">
            <v>-20.265714285714289</v>
          </cell>
        </row>
        <row r="381">
          <cell r="B381">
            <v>370</v>
          </cell>
          <cell r="C381" t="str">
            <v>San Isidro</v>
          </cell>
          <cell r="D381" t="str">
            <v>TR.1 (2 Dev.)</v>
          </cell>
          <cell r="E381" t="str">
            <v>LP-000584</v>
          </cell>
          <cell r="F381">
            <v>38994</v>
          </cell>
          <cell r="G381">
            <v>2</v>
          </cell>
          <cell r="H381">
            <v>2</v>
          </cell>
          <cell r="I381">
            <v>2</v>
          </cell>
          <cell r="J381">
            <v>5</v>
          </cell>
          <cell r="K381">
            <v>237</v>
          </cell>
          <cell r="L381">
            <v>1120</v>
          </cell>
          <cell r="M381">
            <v>30</v>
          </cell>
          <cell r="N381">
            <v>61600</v>
          </cell>
          <cell r="O381">
            <v>16400</v>
          </cell>
          <cell r="P381">
            <v>278</v>
          </cell>
          <cell r="Q381" t="str">
            <v>No</v>
          </cell>
          <cell r="R381" t="str">
            <v>14186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3459.1304347826085</v>
          </cell>
          <cell r="X381">
            <v>15746.08695652174</v>
          </cell>
          <cell r="Y381">
            <v>313.04347826086956</v>
          </cell>
          <cell r="Z381">
            <v>5.2362697911282133E-3</v>
          </cell>
          <cell r="AA381">
            <v>10.478260869565217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9.6086956521739122</v>
          </cell>
          <cell r="AG381">
            <v>43.739130434782609</v>
          </cell>
          <cell r="AH381">
            <v>0.86956521739130432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136.30895652173913</v>
          </cell>
          <cell r="AN381">
            <v>620.48330434782611</v>
          </cell>
          <cell r="AO381">
            <v>12.335652173913045</v>
          </cell>
        </row>
        <row r="382">
          <cell r="B382">
            <v>371</v>
          </cell>
          <cell r="C382" t="str">
            <v>San Isidro</v>
          </cell>
          <cell r="D382" t="str">
            <v>TR.1 (2 Dev.)</v>
          </cell>
          <cell r="E382" t="str">
            <v>LP-000584</v>
          </cell>
          <cell r="F382">
            <v>38971</v>
          </cell>
          <cell r="G382">
            <v>2</v>
          </cell>
          <cell r="H382">
            <v>2</v>
          </cell>
          <cell r="I382">
            <v>2</v>
          </cell>
          <cell r="J382">
            <v>5</v>
          </cell>
          <cell r="K382">
            <v>16</v>
          </cell>
          <cell r="L382">
            <v>114</v>
          </cell>
          <cell r="M382">
            <v>10</v>
          </cell>
          <cell r="N382">
            <v>42900</v>
          </cell>
          <cell r="O382">
            <v>12900</v>
          </cell>
          <cell r="P382">
            <v>37</v>
          </cell>
          <cell r="Q382" t="str">
            <v>No</v>
          </cell>
          <cell r="R382" t="str">
            <v>14186</v>
          </cell>
          <cell r="S382">
            <v>2.5714285714285716</v>
          </cell>
          <cell r="T382">
            <v>2.5714285714285716</v>
          </cell>
          <cell r="U382">
            <v>2.5714285714285716</v>
          </cell>
          <cell r="V382">
            <v>6.4285714285714288</v>
          </cell>
          <cell r="W382">
            <v>20.571428571428573</v>
          </cell>
          <cell r="X382">
            <v>109.28571428571429</v>
          </cell>
          <cell r="Y382">
            <v>12.857142857142858</v>
          </cell>
          <cell r="Z382">
            <v>6.6035352582248229E-5</v>
          </cell>
          <cell r="AA382">
            <v>0.13214285714285715</v>
          </cell>
          <cell r="AB382">
            <v>7.1428571428571426E-3</v>
          </cell>
          <cell r="AC382">
            <v>7.1428571428571426E-3</v>
          </cell>
          <cell r="AD382">
            <v>7.1428571428571426E-3</v>
          </cell>
          <cell r="AE382">
            <v>1.7857142857142856E-2</v>
          </cell>
          <cell r="AF382">
            <v>5.7142857142857141E-2</v>
          </cell>
          <cell r="AG382">
            <v>0.30357142857142855</v>
          </cell>
          <cell r="AH382">
            <v>3.5714285714285712E-2</v>
          </cell>
          <cell r="AI382">
            <v>0.10132857142857143</v>
          </cell>
          <cell r="AJ382">
            <v>0.10132857142857143</v>
          </cell>
          <cell r="AK382">
            <v>0.10132857142857143</v>
          </cell>
          <cell r="AL382">
            <v>0.25332142857142859</v>
          </cell>
          <cell r="AM382">
            <v>0.81062857142857148</v>
          </cell>
          <cell r="AN382">
            <v>4.3064642857142852</v>
          </cell>
          <cell r="AO382">
            <v>0.50664285714285717</v>
          </cell>
        </row>
        <row r="383">
          <cell r="B383">
            <v>372</v>
          </cell>
          <cell r="C383" t="str">
            <v>San Isidro</v>
          </cell>
          <cell r="D383" t="str">
            <v>TR.1 (2 Dev.)</v>
          </cell>
          <cell r="E383" t="str">
            <v>LP-000584</v>
          </cell>
          <cell r="F383">
            <v>38691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29</v>
          </cell>
          <cell r="M383">
            <v>0</v>
          </cell>
          <cell r="N383">
            <v>19446</v>
          </cell>
          <cell r="O383">
            <v>6554</v>
          </cell>
          <cell r="P383">
            <v>0</v>
          </cell>
          <cell r="Q383" t="str">
            <v>No</v>
          </cell>
          <cell r="R383" t="str">
            <v>14186</v>
          </cell>
          <cell r="S383">
            <v>-240</v>
          </cell>
          <cell r="T383">
            <v>-240</v>
          </cell>
          <cell r="U383">
            <v>-240</v>
          </cell>
          <cell r="V383">
            <v>-600</v>
          </cell>
          <cell r="W383">
            <v>-600</v>
          </cell>
          <cell r="X383">
            <v>-6600</v>
          </cell>
          <cell r="Y383">
            <v>-1200</v>
          </cell>
          <cell r="Z383">
            <v>-4.3309672684573612E-3</v>
          </cell>
          <cell r="AA383">
            <v>-8.6666666666666661</v>
          </cell>
          <cell r="AB383">
            <v>-0.66666666666666663</v>
          </cell>
          <cell r="AC383">
            <v>-0.66666666666666663</v>
          </cell>
          <cell r="AD383">
            <v>-0.66666666666666663</v>
          </cell>
          <cell r="AE383">
            <v>-1.6666666666666667</v>
          </cell>
          <cell r="AF383">
            <v>-1.6666666666666667</v>
          </cell>
          <cell r="AG383">
            <v>-18.333333333333332</v>
          </cell>
          <cell r="AH383">
            <v>-3.3333333333333335</v>
          </cell>
          <cell r="AI383">
            <v>-9.4573333333333327</v>
          </cell>
          <cell r="AJ383">
            <v>-9.4573333333333327</v>
          </cell>
          <cell r="AK383">
            <v>-9.4573333333333327</v>
          </cell>
          <cell r="AL383">
            <v>-23.643333333333334</v>
          </cell>
          <cell r="AM383">
            <v>-23.643333333333334</v>
          </cell>
          <cell r="AN383">
            <v>-260.07666666666665</v>
          </cell>
          <cell r="AO383">
            <v>-47.286666666666669</v>
          </cell>
        </row>
        <row r="384">
          <cell r="B384">
            <v>373</v>
          </cell>
          <cell r="C384" t="str">
            <v>San Isidro</v>
          </cell>
          <cell r="D384" t="str">
            <v>TR.1 (2 Dev.)</v>
          </cell>
          <cell r="E384" t="str">
            <v>LP-000584</v>
          </cell>
          <cell r="F384">
            <v>38688</v>
          </cell>
          <cell r="G384">
            <v>2</v>
          </cell>
          <cell r="H384">
            <v>2</v>
          </cell>
          <cell r="I384">
            <v>2</v>
          </cell>
          <cell r="J384">
            <v>5</v>
          </cell>
          <cell r="K384">
            <v>5</v>
          </cell>
          <cell r="L384">
            <v>84</v>
          </cell>
          <cell r="M384">
            <v>10</v>
          </cell>
          <cell r="N384">
            <v>4470</v>
          </cell>
          <cell r="O384">
            <v>2180</v>
          </cell>
          <cell r="P384">
            <v>26</v>
          </cell>
          <cell r="Q384" t="str">
            <v>No</v>
          </cell>
          <cell r="R384" t="str">
            <v>14186</v>
          </cell>
          <cell r="S384">
            <v>0</v>
          </cell>
          <cell r="T384">
            <v>-69.397590361445779</v>
          </cell>
          <cell r="U384">
            <v>-286.26506024096386</v>
          </cell>
          <cell r="V384">
            <v>-86.746987951807228</v>
          </cell>
          <cell r="W384">
            <v>-2880</v>
          </cell>
          <cell r="X384">
            <v>-33076.626506024098</v>
          </cell>
          <cell r="Y384">
            <v>-759.03614457831327</v>
          </cell>
          <cell r="Z384">
            <v>-5.665579517541766E-3</v>
          </cell>
          <cell r="AA384">
            <v>-11.337349397590362</v>
          </cell>
          <cell r="AB384">
            <v>0</v>
          </cell>
          <cell r="AC384">
            <v>-0.19277108433734941</v>
          </cell>
          <cell r="AD384">
            <v>-0.79518072289156627</v>
          </cell>
          <cell r="AE384">
            <v>-0.24096385542168675</v>
          </cell>
          <cell r="AF384">
            <v>-8</v>
          </cell>
          <cell r="AG384">
            <v>-91.879518072289159</v>
          </cell>
          <cell r="AH384">
            <v>-2.1084337349397591</v>
          </cell>
          <cell r="AI384">
            <v>0</v>
          </cell>
          <cell r="AJ384">
            <v>-2.7346506024096384</v>
          </cell>
          <cell r="AK384">
            <v>-11.280433734939759</v>
          </cell>
          <cell r="AL384">
            <v>-3.4183132530120486</v>
          </cell>
          <cell r="AM384">
            <v>-113.48800000000001</v>
          </cell>
          <cell r="AN384">
            <v>-1303.4028433734941</v>
          </cell>
          <cell r="AO384">
            <v>-29.910240963855426</v>
          </cell>
        </row>
        <row r="385">
          <cell r="B385">
            <v>374</v>
          </cell>
          <cell r="C385" t="str">
            <v>San Isidro</v>
          </cell>
          <cell r="D385" t="str">
            <v>TR.1 (2 Dev.)</v>
          </cell>
          <cell r="E385" t="str">
            <v>LP-000584</v>
          </cell>
          <cell r="F385">
            <v>38605</v>
          </cell>
          <cell r="G385">
            <v>2</v>
          </cell>
          <cell r="H385">
            <v>18</v>
          </cell>
          <cell r="I385">
            <v>68</v>
          </cell>
          <cell r="J385">
            <v>25</v>
          </cell>
          <cell r="K385">
            <v>669</v>
          </cell>
          <cell r="L385">
            <v>7710</v>
          </cell>
          <cell r="M385">
            <v>185</v>
          </cell>
          <cell r="N385">
            <v>68200</v>
          </cell>
          <cell r="O385">
            <v>4880</v>
          </cell>
          <cell r="P385">
            <v>967</v>
          </cell>
          <cell r="Q385" t="str">
            <v>No</v>
          </cell>
          <cell r="R385" t="str">
            <v>14186</v>
          </cell>
          <cell r="S385">
            <v>0</v>
          </cell>
          <cell r="T385">
            <v>6.9230769230769234</v>
          </cell>
          <cell r="U385">
            <v>27.692307692307693</v>
          </cell>
          <cell r="V385">
            <v>-34.615384615384613</v>
          </cell>
          <cell r="W385">
            <v>152.30769230769232</v>
          </cell>
          <cell r="X385">
            <v>415.38461538461536</v>
          </cell>
          <cell r="Y385">
            <v>311.53846153846155</v>
          </cell>
          <cell r="Z385">
            <v>6.4387900958574678E-4</v>
          </cell>
          <cell r="AA385">
            <v>1.2884615384615385</v>
          </cell>
          <cell r="AB385">
            <v>0</v>
          </cell>
          <cell r="AC385">
            <v>1.9230769230769232E-2</v>
          </cell>
          <cell r="AD385">
            <v>7.6923076923076927E-2</v>
          </cell>
          <cell r="AE385">
            <v>-9.6153846153846159E-2</v>
          </cell>
          <cell r="AF385">
            <v>0.42307692307692307</v>
          </cell>
          <cell r="AG385">
            <v>1.1538461538461537</v>
          </cell>
          <cell r="AH385">
            <v>0.86538461538461542</v>
          </cell>
          <cell r="AI385">
            <v>0</v>
          </cell>
          <cell r="AJ385">
            <v>0.27280769230769231</v>
          </cell>
          <cell r="AK385">
            <v>1.0912307692307692</v>
          </cell>
          <cell r="AL385">
            <v>-1.3640384615384618</v>
          </cell>
          <cell r="AM385">
            <v>6.0017692307692307</v>
          </cell>
          <cell r="AN385">
            <v>16.368461538461538</v>
          </cell>
          <cell r="AO385">
            <v>12.276346153846154</v>
          </cell>
        </row>
        <row r="386">
          <cell r="B386">
            <v>375</v>
          </cell>
          <cell r="C386" t="str">
            <v>San Isidro</v>
          </cell>
          <cell r="D386" t="str">
            <v>TR.1 (2 Dev.)</v>
          </cell>
          <cell r="E386" t="str">
            <v>LP-000584</v>
          </cell>
          <cell r="F386">
            <v>38553</v>
          </cell>
          <cell r="G386">
            <v>2</v>
          </cell>
          <cell r="H386">
            <v>17</v>
          </cell>
          <cell r="I386">
            <v>64</v>
          </cell>
          <cell r="J386">
            <v>30</v>
          </cell>
          <cell r="K386">
            <v>647</v>
          </cell>
          <cell r="L386">
            <v>7650</v>
          </cell>
          <cell r="M386">
            <v>140</v>
          </cell>
          <cell r="N386">
            <v>68000</v>
          </cell>
          <cell r="O386">
            <v>6740</v>
          </cell>
          <cell r="P386">
            <v>900</v>
          </cell>
          <cell r="Q386" t="str">
            <v>No</v>
          </cell>
          <cell r="R386" t="str">
            <v>14186</v>
          </cell>
          <cell r="S386">
            <v>0</v>
          </cell>
          <cell r="T386">
            <v>-281.73913043478262</v>
          </cell>
          <cell r="U386">
            <v>-36.521739130434781</v>
          </cell>
          <cell r="V386">
            <v>-52.173913043478258</v>
          </cell>
          <cell r="W386">
            <v>-208.69565217391303</v>
          </cell>
          <cell r="X386">
            <v>469.56521739130437</v>
          </cell>
          <cell r="Y386">
            <v>104.34782608695652</v>
          </cell>
          <cell r="Z386">
            <v>-6.5906023650438102E-4</v>
          </cell>
          <cell r="AA386">
            <v>-1.318840579710145</v>
          </cell>
          <cell r="AB386">
            <v>0</v>
          </cell>
          <cell r="AC386">
            <v>-0.78260869565217395</v>
          </cell>
          <cell r="AD386">
            <v>-0.10144927536231885</v>
          </cell>
          <cell r="AE386">
            <v>-0.14492753623188406</v>
          </cell>
          <cell r="AF386">
            <v>-0.57971014492753625</v>
          </cell>
          <cell r="AG386">
            <v>1.3043478260869565</v>
          </cell>
          <cell r="AH386">
            <v>0.28985507246376813</v>
          </cell>
          <cell r="AI386">
            <v>0</v>
          </cell>
          <cell r="AJ386">
            <v>-11.102086956521738</v>
          </cell>
          <cell r="AK386">
            <v>-1.439159420289855</v>
          </cell>
          <cell r="AL386">
            <v>-2.0559420289855073</v>
          </cell>
          <cell r="AM386">
            <v>-8.2237681159420291</v>
          </cell>
          <cell r="AN386">
            <v>18.503478260869564</v>
          </cell>
          <cell r="AO386">
            <v>4.1118840579710145</v>
          </cell>
        </row>
        <row r="387">
          <cell r="B387">
            <v>376</v>
          </cell>
          <cell r="C387" t="str">
            <v>San Isidro</v>
          </cell>
          <cell r="D387" t="str">
            <v>TR.1 (2 Dev.)</v>
          </cell>
          <cell r="E387" t="str">
            <v>LP-000584</v>
          </cell>
          <cell r="F387">
            <v>38484</v>
          </cell>
          <cell r="G387">
            <v>2</v>
          </cell>
          <cell r="H387">
            <v>71</v>
          </cell>
          <cell r="I387">
            <v>71</v>
          </cell>
          <cell r="J387">
            <v>40</v>
          </cell>
          <cell r="K387">
            <v>687</v>
          </cell>
          <cell r="L387">
            <v>7560</v>
          </cell>
          <cell r="M387">
            <v>120</v>
          </cell>
          <cell r="N387">
            <v>66700</v>
          </cell>
          <cell r="O387">
            <v>6870</v>
          </cell>
          <cell r="P387">
            <v>991</v>
          </cell>
          <cell r="Q387" t="str">
            <v>No</v>
          </cell>
          <cell r="R387" t="str">
            <v>14186</v>
          </cell>
          <cell r="S387">
            <v>0</v>
          </cell>
          <cell r="T387">
            <v>142.32558139534885</v>
          </cell>
          <cell r="U387">
            <v>-61.395348837209305</v>
          </cell>
          <cell r="V387">
            <v>13.953488372093023</v>
          </cell>
          <cell r="W387">
            <v>-36.279069767441861</v>
          </cell>
          <cell r="X387">
            <v>139.53488372093022</v>
          </cell>
          <cell r="Y387">
            <v>-167.44186046511629</v>
          </cell>
          <cell r="Z387">
            <v>-1.5108025355083815E-4</v>
          </cell>
          <cell r="AA387">
            <v>-0.30232558139534882</v>
          </cell>
          <cell r="AB387">
            <v>0</v>
          </cell>
          <cell r="AC387">
            <v>0.39534883720930231</v>
          </cell>
          <cell r="AD387">
            <v>-0.17054263565891473</v>
          </cell>
          <cell r="AE387">
            <v>3.875968992248062E-2</v>
          </cell>
          <cell r="AF387">
            <v>-0.10077519379844961</v>
          </cell>
          <cell r="AG387">
            <v>0.38759689922480622</v>
          </cell>
          <cell r="AH387">
            <v>-0.46511627906976744</v>
          </cell>
          <cell r="AI387">
            <v>0</v>
          </cell>
          <cell r="AJ387">
            <v>5.6084186046511624</v>
          </cell>
          <cell r="AK387">
            <v>-2.4193178294573641</v>
          </cell>
          <cell r="AL387">
            <v>0.54984496124031013</v>
          </cell>
          <cell r="AM387">
            <v>-1.4295968992248063</v>
          </cell>
          <cell r="AN387">
            <v>5.4984496124031006</v>
          </cell>
          <cell r="AO387">
            <v>-6.5981395348837211</v>
          </cell>
        </row>
        <row r="388">
          <cell r="B388">
            <v>377</v>
          </cell>
          <cell r="C388" t="str">
            <v>San Isidro</v>
          </cell>
          <cell r="D388" t="str">
            <v>TR.1 (2 Dev.)</v>
          </cell>
          <cell r="E388" t="str">
            <v>LP-000584</v>
          </cell>
          <cell r="F388">
            <v>38355</v>
          </cell>
          <cell r="G388">
            <v>2</v>
          </cell>
          <cell r="H388">
            <v>20</v>
          </cell>
          <cell r="I388">
            <v>93</v>
          </cell>
          <cell r="J388">
            <v>35</v>
          </cell>
          <cell r="K388">
            <v>700</v>
          </cell>
          <cell r="L388">
            <v>7510</v>
          </cell>
          <cell r="M388">
            <v>180</v>
          </cell>
          <cell r="N388">
            <v>70200</v>
          </cell>
          <cell r="O388">
            <v>6410</v>
          </cell>
          <cell r="P388">
            <v>1030</v>
          </cell>
          <cell r="Q388" t="str">
            <v>No</v>
          </cell>
          <cell r="R388" t="str">
            <v>14186</v>
          </cell>
          <cell r="S388">
            <v>0</v>
          </cell>
          <cell r="T388">
            <v>9.473684210526315</v>
          </cell>
          <cell r="U388">
            <v>37.89473684210526</v>
          </cell>
          <cell r="V388">
            <v>0</v>
          </cell>
          <cell r="W388">
            <v>644.21052631578948</v>
          </cell>
          <cell r="X388">
            <v>5210.5263157894733</v>
          </cell>
          <cell r="Y388">
            <v>0</v>
          </cell>
          <cell r="Z388">
            <v>9.6000185404064976E-4</v>
          </cell>
          <cell r="AA388">
            <v>1.9210526315789473</v>
          </cell>
          <cell r="AB388">
            <v>0</v>
          </cell>
          <cell r="AC388">
            <v>2.6315789473684209E-2</v>
          </cell>
          <cell r="AD388">
            <v>0.10526315789473684</v>
          </cell>
          <cell r="AE388">
            <v>0</v>
          </cell>
          <cell r="AF388">
            <v>1.7894736842105263</v>
          </cell>
          <cell r="AG388">
            <v>14.473684210526315</v>
          </cell>
          <cell r="AH388">
            <v>0</v>
          </cell>
          <cell r="AI388">
            <v>0</v>
          </cell>
          <cell r="AJ388">
            <v>0.37331578947368421</v>
          </cell>
          <cell r="AK388">
            <v>1.4932631578947368</v>
          </cell>
          <cell r="AL388">
            <v>0</v>
          </cell>
          <cell r="AM388">
            <v>25.385473684210528</v>
          </cell>
          <cell r="AN388">
            <v>205.32368421052632</v>
          </cell>
          <cell r="AO388">
            <v>0</v>
          </cell>
        </row>
        <row r="389">
          <cell r="B389">
            <v>378</v>
          </cell>
          <cell r="C389" t="str">
            <v>San Isidro</v>
          </cell>
          <cell r="D389" t="str">
            <v>TR.1 (2 Dev.)</v>
          </cell>
          <cell r="E389" t="str">
            <v>LP-000584</v>
          </cell>
          <cell r="F389">
            <v>38317</v>
          </cell>
          <cell r="G389">
            <v>2</v>
          </cell>
          <cell r="H389">
            <v>19</v>
          </cell>
          <cell r="I389">
            <v>89</v>
          </cell>
          <cell r="J389">
            <v>35</v>
          </cell>
          <cell r="K389">
            <v>632</v>
          </cell>
          <cell r="L389">
            <v>6960</v>
          </cell>
          <cell r="M389">
            <v>180</v>
          </cell>
          <cell r="N389">
            <v>105000</v>
          </cell>
          <cell r="O389">
            <v>15300</v>
          </cell>
          <cell r="P389">
            <v>957</v>
          </cell>
          <cell r="Q389" t="str">
            <v>No</v>
          </cell>
          <cell r="R389" t="str">
            <v>14186</v>
          </cell>
          <cell r="S389">
            <v>0</v>
          </cell>
          <cell r="T389">
            <v>0</v>
          </cell>
          <cell r="U389">
            <v>-180</v>
          </cell>
          <cell r="V389">
            <v>112.5</v>
          </cell>
          <cell r="W389">
            <v>202.5</v>
          </cell>
          <cell r="X389">
            <v>-4837.5</v>
          </cell>
          <cell r="Y389">
            <v>281.25</v>
          </cell>
          <cell r="Z389">
            <v>5.7780933509467194E-4</v>
          </cell>
          <cell r="AA389">
            <v>1.15625</v>
          </cell>
          <cell r="AB389">
            <v>0</v>
          </cell>
          <cell r="AC389">
            <v>0</v>
          </cell>
          <cell r="AD389">
            <v>-0.5</v>
          </cell>
          <cell r="AE389">
            <v>0.3125</v>
          </cell>
          <cell r="AF389">
            <v>0.5625</v>
          </cell>
          <cell r="AG389">
            <v>-13.4375</v>
          </cell>
          <cell r="AH389">
            <v>0.78125</v>
          </cell>
          <cell r="AI389">
            <v>0</v>
          </cell>
          <cell r="AJ389">
            <v>0</v>
          </cell>
          <cell r="AK389">
            <v>-7.093</v>
          </cell>
          <cell r="AL389">
            <v>4.4331250000000004</v>
          </cell>
          <cell r="AM389">
            <v>7.9796250000000004</v>
          </cell>
          <cell r="AN389">
            <v>-190.62437499999999</v>
          </cell>
          <cell r="AO389">
            <v>11.082812499999999</v>
          </cell>
        </row>
        <row r="390">
          <cell r="B390">
            <v>379</v>
          </cell>
          <cell r="C390" t="str">
            <v>San Isidro</v>
          </cell>
          <cell r="D390" t="str">
            <v>TR.1 (2 Dev.)</v>
          </cell>
          <cell r="E390" t="str">
            <v>LP-000584</v>
          </cell>
          <cell r="F390">
            <v>38285</v>
          </cell>
          <cell r="G390">
            <v>2</v>
          </cell>
          <cell r="H390">
            <v>19</v>
          </cell>
          <cell r="I390">
            <v>105</v>
          </cell>
          <cell r="J390">
            <v>25</v>
          </cell>
          <cell r="K390">
            <v>614</v>
          </cell>
          <cell r="L390">
            <v>7390</v>
          </cell>
          <cell r="M390">
            <v>155</v>
          </cell>
          <cell r="N390">
            <v>70400</v>
          </cell>
          <cell r="O390">
            <v>6090</v>
          </cell>
          <cell r="P390">
            <v>920</v>
          </cell>
          <cell r="Q390" t="str">
            <v>No</v>
          </cell>
          <cell r="R390" t="str">
            <v>14186</v>
          </cell>
          <cell r="S390">
            <v>0</v>
          </cell>
          <cell r="T390">
            <v>-40</v>
          </cell>
          <cell r="U390">
            <v>-13.333333333333334</v>
          </cell>
          <cell r="V390">
            <v>-133.33333333333334</v>
          </cell>
          <cell r="W390">
            <v>480</v>
          </cell>
          <cell r="X390">
            <v>1600</v>
          </cell>
          <cell r="Y390">
            <v>466.66666666666669</v>
          </cell>
          <cell r="Z390">
            <v>1.0549792064191007E-3</v>
          </cell>
          <cell r="AA390">
            <v>2.1111111111111112</v>
          </cell>
          <cell r="AB390">
            <v>0</v>
          </cell>
          <cell r="AC390">
            <v>-0.1111111111111111</v>
          </cell>
          <cell r="AD390">
            <v>-3.7037037037037035E-2</v>
          </cell>
          <cell r="AE390">
            <v>-0.37037037037037035</v>
          </cell>
          <cell r="AF390">
            <v>1.3333333333333333</v>
          </cell>
          <cell r="AG390">
            <v>4.4444444444444446</v>
          </cell>
          <cell r="AH390">
            <v>1.2962962962962963</v>
          </cell>
          <cell r="AI390">
            <v>0</v>
          </cell>
          <cell r="AJ390">
            <v>-1.5762222222222222</v>
          </cell>
          <cell r="AK390">
            <v>-0.52540740740740743</v>
          </cell>
          <cell r="AL390">
            <v>-5.254074074074075</v>
          </cell>
          <cell r="AM390">
            <v>18.914666666666669</v>
          </cell>
          <cell r="AN390">
            <v>63.048888888888889</v>
          </cell>
          <cell r="AO390">
            <v>18.389259259259259</v>
          </cell>
        </row>
        <row r="391">
          <cell r="B391">
            <v>380</v>
          </cell>
          <cell r="C391" t="str">
            <v>San Isidro</v>
          </cell>
          <cell r="D391" t="str">
            <v>TR.1 (2 Dev.)</v>
          </cell>
          <cell r="E391" t="str">
            <v>LP-000584</v>
          </cell>
          <cell r="F391">
            <v>38258</v>
          </cell>
          <cell r="G391">
            <v>2</v>
          </cell>
          <cell r="H391">
            <v>22</v>
          </cell>
          <cell r="I391">
            <v>106</v>
          </cell>
          <cell r="J391">
            <v>35</v>
          </cell>
          <cell r="K391">
            <v>578</v>
          </cell>
          <cell r="L391">
            <v>7270</v>
          </cell>
          <cell r="M391">
            <v>120</v>
          </cell>
          <cell r="N391">
            <v>72300</v>
          </cell>
          <cell r="O391">
            <v>6730</v>
          </cell>
          <cell r="P391">
            <v>863</v>
          </cell>
          <cell r="Q391" t="str">
            <v>No</v>
          </cell>
          <cell r="R391" t="str">
            <v>14186</v>
          </cell>
          <cell r="S391">
            <v>0</v>
          </cell>
          <cell r="T391">
            <v>0</v>
          </cell>
          <cell r="U391">
            <v>0</v>
          </cell>
          <cell r="V391">
            <v>-52.941176470588232</v>
          </cell>
          <cell r="W391">
            <v>-137.64705882352942</v>
          </cell>
          <cell r="X391">
            <v>1694.1176470588234</v>
          </cell>
          <cell r="Y391">
            <v>0</v>
          </cell>
          <cell r="Z391">
            <v>-2.6456134897816458E-4</v>
          </cell>
          <cell r="AA391">
            <v>-0.52941176470588236</v>
          </cell>
          <cell r="AB391">
            <v>0</v>
          </cell>
          <cell r="AC391">
            <v>0</v>
          </cell>
          <cell r="AD391">
            <v>0</v>
          </cell>
          <cell r="AE391">
            <v>-0.14705882352941177</v>
          </cell>
          <cell r="AF391">
            <v>-0.38235294117647056</v>
          </cell>
          <cell r="AG391">
            <v>4.7058823529411766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-2.0861764705882355</v>
          </cell>
          <cell r="AM391">
            <v>-5.4240588235294123</v>
          </cell>
          <cell r="AN391">
            <v>66.757647058823537</v>
          </cell>
          <cell r="AO391">
            <v>0</v>
          </cell>
        </row>
        <row r="392">
          <cell r="B392">
            <v>381</v>
          </cell>
          <cell r="C392" t="str">
            <v>San Isidro</v>
          </cell>
          <cell r="D392" t="str">
            <v>TR.1 (2 Dev.)</v>
          </cell>
          <cell r="E392" t="str">
            <v>LP-000584</v>
          </cell>
          <cell r="F392">
            <v>38224</v>
          </cell>
          <cell r="G392">
            <v>2</v>
          </cell>
          <cell r="H392">
            <v>22</v>
          </cell>
          <cell r="I392">
            <v>106</v>
          </cell>
          <cell r="J392">
            <v>40</v>
          </cell>
          <cell r="K392">
            <v>591</v>
          </cell>
          <cell r="L392">
            <v>7110</v>
          </cell>
          <cell r="M392">
            <v>120</v>
          </cell>
          <cell r="N392">
            <v>66300</v>
          </cell>
          <cell r="O392">
            <v>3610</v>
          </cell>
          <cell r="P392">
            <v>881</v>
          </cell>
          <cell r="Q392" t="str">
            <v>No</v>
          </cell>
          <cell r="R392" t="str">
            <v>14186</v>
          </cell>
          <cell r="S392">
            <v>0</v>
          </cell>
          <cell r="T392">
            <v>-12</v>
          </cell>
          <cell r="U392">
            <v>-144</v>
          </cell>
          <cell r="V392">
            <v>-60</v>
          </cell>
          <cell r="W392">
            <v>-516</v>
          </cell>
          <cell r="X392">
            <v>-1080</v>
          </cell>
          <cell r="Y392">
            <v>0</v>
          </cell>
          <cell r="Z392">
            <v>-1.0161115514457655E-3</v>
          </cell>
          <cell r="AA392">
            <v>-2.0333333333333332</v>
          </cell>
          <cell r="AB392">
            <v>0</v>
          </cell>
          <cell r="AC392">
            <v>-3.3333333333333333E-2</v>
          </cell>
          <cell r="AD392">
            <v>-0.4</v>
          </cell>
          <cell r="AE392">
            <v>-0.16666666666666666</v>
          </cell>
          <cell r="AF392">
            <v>-1.4333333333333333</v>
          </cell>
          <cell r="AG392">
            <v>-3</v>
          </cell>
          <cell r="AH392">
            <v>0</v>
          </cell>
          <cell r="AI392">
            <v>0</v>
          </cell>
          <cell r="AJ392">
            <v>-0.47286666666666666</v>
          </cell>
          <cell r="AK392">
            <v>-5.6744000000000003</v>
          </cell>
          <cell r="AL392">
            <v>-2.3643333333333336</v>
          </cell>
          <cell r="AM392">
            <v>-20.333266666666667</v>
          </cell>
          <cell r="AN392">
            <v>-42.558</v>
          </cell>
          <cell r="AO392">
            <v>0</v>
          </cell>
        </row>
        <row r="393">
          <cell r="B393">
            <v>382</v>
          </cell>
          <cell r="C393" t="str">
            <v>San Isidro</v>
          </cell>
          <cell r="D393" t="str">
            <v>TR.1 (2 Dev.)</v>
          </cell>
          <cell r="E393" t="str">
            <v>LP-000584</v>
          </cell>
          <cell r="F393">
            <v>38194</v>
          </cell>
          <cell r="G393">
            <v>2</v>
          </cell>
          <cell r="H393">
            <v>23</v>
          </cell>
          <cell r="I393">
            <v>118</v>
          </cell>
          <cell r="J393">
            <v>45</v>
          </cell>
          <cell r="K393">
            <v>634</v>
          </cell>
          <cell r="L393">
            <v>7200</v>
          </cell>
          <cell r="M393">
            <v>120</v>
          </cell>
          <cell r="N393">
            <v>67400</v>
          </cell>
          <cell r="O393">
            <v>4130</v>
          </cell>
          <cell r="P393">
            <v>942</v>
          </cell>
          <cell r="Q393" t="str">
            <v>No</v>
          </cell>
          <cell r="R393" t="str">
            <v>14186</v>
          </cell>
          <cell r="S393">
            <v>0</v>
          </cell>
          <cell r="T393">
            <v>0</v>
          </cell>
          <cell r="U393">
            <v>-30.857142857142858</v>
          </cell>
          <cell r="V393">
            <v>-51.428571428571431</v>
          </cell>
          <cell r="W393">
            <v>-380.57142857142856</v>
          </cell>
          <cell r="X393">
            <v>2160</v>
          </cell>
          <cell r="Y393">
            <v>102.85714285714286</v>
          </cell>
          <cell r="Z393">
            <v>-4.997269925143109E-4</v>
          </cell>
          <cell r="AA393">
            <v>-1</v>
          </cell>
          <cell r="AB393">
            <v>0</v>
          </cell>
          <cell r="AC393">
            <v>0</v>
          </cell>
          <cell r="AD393">
            <v>-8.5714285714285715E-2</v>
          </cell>
          <cell r="AE393">
            <v>-0.14285714285714285</v>
          </cell>
          <cell r="AF393">
            <v>-1.0571428571428572</v>
          </cell>
          <cell r="AG393">
            <v>6</v>
          </cell>
          <cell r="AH393">
            <v>0.2857142857142857</v>
          </cell>
          <cell r="AI393">
            <v>0</v>
          </cell>
          <cell r="AJ393">
            <v>0</v>
          </cell>
          <cell r="AK393">
            <v>-1.2159428571428572</v>
          </cell>
          <cell r="AL393">
            <v>-2.0265714285714287</v>
          </cell>
          <cell r="AM393">
            <v>-14.99662857142857</v>
          </cell>
          <cell r="AN393">
            <v>85.116</v>
          </cell>
          <cell r="AO393">
            <v>4.0531428571428574</v>
          </cell>
        </row>
        <row r="394">
          <cell r="B394">
            <v>383</v>
          </cell>
          <cell r="C394" t="str">
            <v>San Isidro</v>
          </cell>
          <cell r="D394" t="str">
            <v>TR.1 (2 Dev.)</v>
          </cell>
          <cell r="E394" t="str">
            <v>LP-000584</v>
          </cell>
          <cell r="F394">
            <v>38159</v>
          </cell>
          <cell r="G394">
            <v>2</v>
          </cell>
          <cell r="H394">
            <v>23</v>
          </cell>
          <cell r="I394">
            <v>121</v>
          </cell>
          <cell r="J394">
            <v>50</v>
          </cell>
          <cell r="K394">
            <v>671</v>
          </cell>
          <cell r="L394">
            <v>6990</v>
          </cell>
          <cell r="M394">
            <v>110</v>
          </cell>
          <cell r="N394">
            <v>67700</v>
          </cell>
          <cell r="O394">
            <v>6390</v>
          </cell>
          <cell r="P394">
            <v>977</v>
          </cell>
          <cell r="Q394" t="str">
            <v>No</v>
          </cell>
          <cell r="R394" t="str">
            <v>14186</v>
          </cell>
          <cell r="S394">
            <v>0</v>
          </cell>
          <cell r="T394">
            <v>78.75</v>
          </cell>
          <cell r="U394">
            <v>-67.5</v>
          </cell>
          <cell r="V394">
            <v>-112.5</v>
          </cell>
          <cell r="W394">
            <v>-1473.75</v>
          </cell>
          <cell r="X394">
            <v>1237.5</v>
          </cell>
          <cell r="Y394">
            <v>-56.25</v>
          </cell>
          <cell r="Z394">
            <v>-2.2643879348304714E-3</v>
          </cell>
          <cell r="AA394">
            <v>-4.53125</v>
          </cell>
          <cell r="AB394">
            <v>0</v>
          </cell>
          <cell r="AC394">
            <v>0.21875</v>
          </cell>
          <cell r="AD394">
            <v>-0.1875</v>
          </cell>
          <cell r="AE394">
            <v>-0.3125</v>
          </cell>
          <cell r="AF394">
            <v>-4.09375</v>
          </cell>
          <cell r="AG394">
            <v>3.4375</v>
          </cell>
          <cell r="AH394">
            <v>-0.15625</v>
          </cell>
          <cell r="AI394">
            <v>0</v>
          </cell>
          <cell r="AJ394">
            <v>3.1031874999999998</v>
          </cell>
          <cell r="AK394">
            <v>-2.659875</v>
          </cell>
          <cell r="AL394">
            <v>-4.4331250000000004</v>
          </cell>
          <cell r="AM394">
            <v>-58.0739375</v>
          </cell>
          <cell r="AN394">
            <v>48.764375000000001</v>
          </cell>
          <cell r="AO394">
            <v>-2.2165625000000002</v>
          </cell>
        </row>
        <row r="395">
          <cell r="B395">
            <v>384</v>
          </cell>
          <cell r="C395" t="str">
            <v>San Isidro</v>
          </cell>
          <cell r="D395" t="str">
            <v>TR.1 (2 Dev.)</v>
          </cell>
          <cell r="E395" t="str">
            <v>LP-000584</v>
          </cell>
          <cell r="F395">
            <v>38127</v>
          </cell>
          <cell r="G395">
            <v>2</v>
          </cell>
          <cell r="H395">
            <v>16</v>
          </cell>
          <cell r="I395">
            <v>127</v>
          </cell>
          <cell r="J395">
            <v>60</v>
          </cell>
          <cell r="K395">
            <v>802</v>
          </cell>
          <cell r="L395">
            <v>6880</v>
          </cell>
          <cell r="M395">
            <v>115</v>
          </cell>
          <cell r="N395">
            <v>67100</v>
          </cell>
          <cell r="O395">
            <v>6150</v>
          </cell>
          <cell r="P395">
            <v>1122</v>
          </cell>
          <cell r="Q395" t="str">
            <v>No</v>
          </cell>
          <cell r="R395" t="str">
            <v>14186</v>
          </cell>
          <cell r="S395">
            <v>0</v>
          </cell>
          <cell r="T395">
            <v>-135</v>
          </cell>
          <cell r="U395">
            <v>-45</v>
          </cell>
          <cell r="V395">
            <v>-112.5</v>
          </cell>
          <cell r="W395">
            <v>922.5</v>
          </cell>
          <cell r="X395">
            <v>-2925</v>
          </cell>
          <cell r="Y395">
            <v>0</v>
          </cell>
          <cell r="Z395">
            <v>8.7452223690004404E-4</v>
          </cell>
          <cell r="AA395">
            <v>1.75</v>
          </cell>
          <cell r="AB395">
            <v>0</v>
          </cell>
          <cell r="AC395">
            <v>-0.375</v>
          </cell>
          <cell r="AD395">
            <v>-0.125</v>
          </cell>
          <cell r="AE395">
            <v>-0.3125</v>
          </cell>
          <cell r="AF395">
            <v>2.5625</v>
          </cell>
          <cell r="AG395">
            <v>-8.125</v>
          </cell>
          <cell r="AH395">
            <v>0</v>
          </cell>
          <cell r="AI395">
            <v>0</v>
          </cell>
          <cell r="AJ395">
            <v>-5.31975</v>
          </cell>
          <cell r="AK395">
            <v>-1.77325</v>
          </cell>
          <cell r="AL395">
            <v>-4.4331250000000004</v>
          </cell>
          <cell r="AM395">
            <v>36.351624999999999</v>
          </cell>
          <cell r="AN395">
            <v>-115.26125</v>
          </cell>
          <cell r="AO395">
            <v>0</v>
          </cell>
        </row>
        <row r="396">
          <cell r="B396">
            <v>385</v>
          </cell>
          <cell r="C396" t="str">
            <v>San Isidro</v>
          </cell>
          <cell r="D396" t="str">
            <v>TR.1 (2 Dev.)</v>
          </cell>
          <cell r="E396" t="str">
            <v>LP-000584</v>
          </cell>
          <cell r="F396">
            <v>38111</v>
          </cell>
          <cell r="G396">
            <v>2</v>
          </cell>
          <cell r="H396">
            <v>22</v>
          </cell>
          <cell r="I396">
            <v>129</v>
          </cell>
          <cell r="J396">
            <v>65</v>
          </cell>
          <cell r="K396">
            <v>761</v>
          </cell>
          <cell r="L396">
            <v>7010</v>
          </cell>
          <cell r="M396">
            <v>115</v>
          </cell>
          <cell r="N396">
            <v>72400</v>
          </cell>
          <cell r="O396">
            <v>5920</v>
          </cell>
          <cell r="P396">
            <v>1094</v>
          </cell>
          <cell r="Q396" t="str">
            <v>No</v>
          </cell>
          <cell r="R396" t="str">
            <v>14186</v>
          </cell>
          <cell r="S396">
            <v>0</v>
          </cell>
          <cell r="T396">
            <v>-19.636363636363637</v>
          </cell>
          <cell r="U396">
            <v>-98.181818181818187</v>
          </cell>
          <cell r="V396">
            <v>-32.727272727272727</v>
          </cell>
          <cell r="W396">
            <v>-242.18181818181819</v>
          </cell>
          <cell r="X396">
            <v>-589.09090909090912</v>
          </cell>
          <cell r="Y396">
            <v>-261.81818181818181</v>
          </cell>
          <cell r="Z396">
            <v>-9.0859453184420158E-4</v>
          </cell>
          <cell r="AA396">
            <v>-1.8181818181818181</v>
          </cell>
          <cell r="AB396">
            <v>0</v>
          </cell>
          <cell r="AC396">
            <v>-5.4545454545454543E-2</v>
          </cell>
          <cell r="AD396">
            <v>-0.27272727272727271</v>
          </cell>
          <cell r="AE396">
            <v>-9.0909090909090912E-2</v>
          </cell>
          <cell r="AF396">
            <v>-0.67272727272727273</v>
          </cell>
          <cell r="AG396">
            <v>-1.6363636363636365</v>
          </cell>
          <cell r="AH396">
            <v>-0.72727272727272729</v>
          </cell>
          <cell r="AI396">
            <v>0</v>
          </cell>
          <cell r="AJ396">
            <v>-0.77378181818181813</v>
          </cell>
          <cell r="AK396">
            <v>-3.8689090909090909</v>
          </cell>
          <cell r="AL396">
            <v>-1.2896363636363637</v>
          </cell>
          <cell r="AM396">
            <v>-9.5433090909090907</v>
          </cell>
          <cell r="AN396">
            <v>-23.213454545454546</v>
          </cell>
          <cell r="AO396">
            <v>-10.31709090909091</v>
          </cell>
        </row>
        <row r="397">
          <cell r="B397">
            <v>386</v>
          </cell>
          <cell r="C397" t="str">
            <v>San Isidro</v>
          </cell>
          <cell r="D397" t="str">
            <v>TR.1 (2 Dev.)</v>
          </cell>
          <cell r="E397" t="str">
            <v>LP-000584</v>
          </cell>
          <cell r="F397">
            <v>38056</v>
          </cell>
          <cell r="G397">
            <v>2</v>
          </cell>
          <cell r="H397">
            <v>25</v>
          </cell>
          <cell r="I397">
            <v>144</v>
          </cell>
          <cell r="J397">
            <v>70</v>
          </cell>
          <cell r="K397">
            <v>798</v>
          </cell>
          <cell r="L397">
            <v>7100</v>
          </cell>
          <cell r="M397">
            <v>155</v>
          </cell>
          <cell r="N397">
            <v>69500</v>
          </cell>
          <cell r="O397">
            <v>5210</v>
          </cell>
          <cell r="P397">
            <v>1194</v>
          </cell>
          <cell r="Q397" t="str">
            <v>No</v>
          </cell>
          <cell r="R397" t="str">
            <v>14186</v>
          </cell>
          <cell r="S397">
            <v>4.384615384615385</v>
          </cell>
          <cell r="T397">
            <v>-31.707692307692312</v>
          </cell>
          <cell r="U397">
            <v>-419.03076923076918</v>
          </cell>
          <cell r="V397">
            <v>44.630769230769239</v>
          </cell>
          <cell r="W397">
            <v>697.93846153846152</v>
          </cell>
          <cell r="X397">
            <v>343.84615384615387</v>
          </cell>
          <cell r="Y397">
            <v>63.646153846153844</v>
          </cell>
          <cell r="Z397">
            <v>4.9953478982488263E-4</v>
          </cell>
          <cell r="AA397">
            <v>0.99961538461538535</v>
          </cell>
          <cell r="AB397">
            <v>1.217948717948718E-2</v>
          </cell>
          <cell r="AC397">
            <v>-8.8076923076923094E-2</v>
          </cell>
          <cell r="AD397">
            <v>-1.163974358974359</v>
          </cell>
          <cell r="AE397">
            <v>0.123974358974359</v>
          </cell>
          <cell r="AF397">
            <v>1.9387179487179487</v>
          </cell>
          <cell r="AG397">
            <v>0.95512820512820518</v>
          </cell>
          <cell r="AH397">
            <v>0.17679487179487177</v>
          </cell>
          <cell r="AI397">
            <v>0.17277820512820513</v>
          </cell>
          <cell r="AJ397">
            <v>-1.2494592307692309</v>
          </cell>
          <cell r="AK397">
            <v>-16.512140256410255</v>
          </cell>
          <cell r="AL397">
            <v>1.7587002564102567</v>
          </cell>
          <cell r="AM397">
            <v>27.502652820512822</v>
          </cell>
          <cell r="AN397">
            <v>13.549448717948717</v>
          </cell>
          <cell r="AO397">
            <v>2.508012051282051</v>
          </cell>
        </row>
        <row r="398">
          <cell r="B398">
            <v>387</v>
          </cell>
          <cell r="C398" t="str">
            <v>San Isidro</v>
          </cell>
          <cell r="D398" t="str">
            <v>TR.1 (2 Dev.)</v>
          </cell>
          <cell r="E398" t="str">
            <v>LP-000584</v>
          </cell>
          <cell r="F398">
            <v>37900</v>
          </cell>
          <cell r="G398">
            <v>0.1</v>
          </cell>
          <cell r="H398">
            <v>38.74</v>
          </cell>
          <cell r="I398">
            <v>325.58</v>
          </cell>
          <cell r="J398">
            <v>50.66</v>
          </cell>
          <cell r="K398">
            <v>495.56</v>
          </cell>
          <cell r="L398">
            <v>6951</v>
          </cell>
          <cell r="M398">
            <v>127.42</v>
          </cell>
          <cell r="N398">
            <v>81180</v>
          </cell>
          <cell r="O398">
            <v>7177</v>
          </cell>
          <cell r="P398">
            <v>1038.06</v>
          </cell>
          <cell r="Q398" t="str">
            <v>No</v>
          </cell>
          <cell r="R398" t="str">
            <v>14186</v>
          </cell>
          <cell r="S398">
            <v>6.3716814159292035E-2</v>
          </cell>
          <cell r="T398">
            <v>-15.406725663716813</v>
          </cell>
          <cell r="U398">
            <v>-158.70584070796457</v>
          </cell>
          <cell r="V398">
            <v>-34.196814159292039</v>
          </cell>
          <cell r="W398">
            <v>-84.921769911504441</v>
          </cell>
          <cell r="X398">
            <v>-556.88495575221236</v>
          </cell>
          <cell r="Y398">
            <v>-118.48141592920354</v>
          </cell>
          <cell r="Z398">
            <v>-5.7142233767043494E-4</v>
          </cell>
          <cell r="AA398">
            <v>-1.1434690265486727</v>
          </cell>
          <cell r="AB398">
            <v>1.7699115044247788E-4</v>
          </cell>
          <cell r="AC398">
            <v>-4.2796460176991152E-2</v>
          </cell>
          <cell r="AD398">
            <v>-0.44084955752212385</v>
          </cell>
          <cell r="AE398">
            <v>-9.4991150442477884E-2</v>
          </cell>
          <cell r="AF398">
            <v>-0.23589380530973456</v>
          </cell>
          <cell r="AG398">
            <v>-1.5469026548672566</v>
          </cell>
          <cell r="AH398">
            <v>-0.32911504424778759</v>
          </cell>
          <cell r="AI398">
            <v>2.5107964601769912E-3</v>
          </cell>
          <cell r="AJ398">
            <v>-0.60711058407079643</v>
          </cell>
          <cell r="AK398">
            <v>-6.2538918230088498</v>
          </cell>
          <cell r="AL398">
            <v>-1.347544460176991</v>
          </cell>
          <cell r="AM398">
            <v>-3.3463895221238946</v>
          </cell>
          <cell r="AN398">
            <v>-21.944361061946903</v>
          </cell>
          <cell r="AO398">
            <v>-4.6688260176991152</v>
          </cell>
        </row>
        <row r="399">
          <cell r="B399">
            <v>388</v>
          </cell>
          <cell r="C399" t="str">
            <v>San Isidro</v>
          </cell>
          <cell r="D399" t="str">
            <v>TR.1 (2 Dev.)</v>
          </cell>
          <cell r="E399" t="str">
            <v>LP-000584</v>
          </cell>
          <cell r="F399">
            <v>37335</v>
          </cell>
          <cell r="G399">
            <v>0</v>
          </cell>
          <cell r="H399">
            <v>62.92</v>
          </cell>
          <cell r="I399">
            <v>574.66</v>
          </cell>
          <cell r="J399">
            <v>104.33</v>
          </cell>
          <cell r="K399">
            <v>628.84</v>
          </cell>
          <cell r="L399">
            <v>7825</v>
          </cell>
          <cell r="M399">
            <v>313.37</v>
          </cell>
          <cell r="N399">
            <v>74281</v>
          </cell>
          <cell r="O399">
            <v>1297</v>
          </cell>
          <cell r="P399">
            <v>1684.12</v>
          </cell>
          <cell r="Q399" t="str">
            <v>No</v>
          </cell>
          <cell r="R399" t="str">
            <v>14186</v>
          </cell>
          <cell r="S399">
            <v>0</v>
          </cell>
          <cell r="T399">
            <v>21.169345794392523</v>
          </cell>
          <cell r="U399">
            <v>193.34355140186915</v>
          </cell>
          <cell r="V399">
            <v>35.101682242990655</v>
          </cell>
          <cell r="W399">
            <v>211.57233644859815</v>
          </cell>
          <cell r="X399">
            <v>2619.2523364485983</v>
          </cell>
          <cell r="Y399">
            <v>105.43289719626168</v>
          </cell>
          <cell r="Z399">
            <v>7.8654226414317868E-4</v>
          </cell>
          <cell r="AA399">
            <v>1.5739439252336447</v>
          </cell>
          <cell r="AB399">
            <v>0</v>
          </cell>
          <cell r="AC399">
            <v>5.8803738317757009E-2</v>
          </cell>
          <cell r="AD399">
            <v>0.53706542056074769</v>
          </cell>
          <cell r="AE399">
            <v>9.7504672897196262E-2</v>
          </cell>
          <cell r="AF399">
            <v>0.58770093457943928</v>
          </cell>
          <cell r="AG399">
            <v>7.2757009345794392</v>
          </cell>
          <cell r="AH399">
            <v>0.29286915887850468</v>
          </cell>
          <cell r="AI399">
            <v>0</v>
          </cell>
          <cell r="AJ399">
            <v>0.83418983177570094</v>
          </cell>
          <cell r="AK399">
            <v>7.618810056074766</v>
          </cell>
          <cell r="AL399">
            <v>1.3832012897196262</v>
          </cell>
          <cell r="AM399">
            <v>8.3371254579439249</v>
          </cell>
          <cell r="AN399">
            <v>103.21309345794393</v>
          </cell>
          <cell r="AO399">
            <v>4.1546418878504667</v>
          </cell>
        </row>
        <row r="400">
          <cell r="B400">
            <v>389</v>
          </cell>
          <cell r="C400" t="str">
            <v>San Isidro</v>
          </cell>
          <cell r="D400" t="str">
            <v>TR.1 (2 Dev.)</v>
          </cell>
          <cell r="E400" t="str">
            <v>LP-000584</v>
          </cell>
          <cell r="F400">
            <v>36265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40</v>
          </cell>
          <cell r="M400">
            <v>0</v>
          </cell>
          <cell r="N400">
            <v>4000</v>
          </cell>
          <cell r="O400">
            <v>2000</v>
          </cell>
          <cell r="P400">
            <v>0</v>
          </cell>
          <cell r="Q400" t="str">
            <v>No</v>
          </cell>
          <cell r="R400" t="str">
            <v>14186</v>
          </cell>
          <cell r="S400" t="str">
            <v xml:space="preserve"> </v>
          </cell>
          <cell r="T400" t="str">
            <v xml:space="preserve"> </v>
          </cell>
          <cell r="U400" t="str">
            <v xml:space="preserve"> </v>
          </cell>
          <cell r="V400" t="str">
            <v xml:space="preserve"> </v>
          </cell>
          <cell r="W400" t="str">
            <v xml:space="preserve"> </v>
          </cell>
          <cell r="X400" t="str">
            <v xml:space="preserve"> </v>
          </cell>
          <cell r="Y400" t="str">
            <v xml:space="preserve"> </v>
          </cell>
          <cell r="Z400" t="str">
            <v xml:space="preserve"> </v>
          </cell>
          <cell r="AA400" t="str">
            <v xml:space="preserve"> </v>
          </cell>
          <cell r="AB400" t="str">
            <v xml:space="preserve"> </v>
          </cell>
          <cell r="AC400" t="str">
            <v xml:space="preserve"> </v>
          </cell>
          <cell r="AD400" t="str">
            <v xml:space="preserve"> </v>
          </cell>
          <cell r="AE400" t="str">
            <v xml:space="preserve"> </v>
          </cell>
          <cell r="AF400" t="str">
            <v xml:space="preserve"> </v>
          </cell>
          <cell r="AG400" t="str">
            <v xml:space="preserve"> </v>
          </cell>
          <cell r="AH400" t="str">
            <v xml:space="preserve"> </v>
          </cell>
          <cell r="AI400" t="str">
            <v xml:space="preserve"> </v>
          </cell>
          <cell r="AJ400" t="str">
            <v xml:space="preserve"> </v>
          </cell>
          <cell r="AK400" t="str">
            <v xml:space="preserve"> </v>
          </cell>
          <cell r="AL400" t="str">
            <v xml:space="preserve"> </v>
          </cell>
          <cell r="AM400" t="str">
            <v xml:space="preserve"> </v>
          </cell>
          <cell r="AN400" t="str">
            <v xml:space="preserve"> </v>
          </cell>
          <cell r="AO400" t="str">
            <v xml:space="preserve"> </v>
          </cell>
        </row>
        <row r="401">
          <cell r="B401">
            <v>390</v>
          </cell>
          <cell r="C401" t="str">
            <v>San Isidro</v>
          </cell>
          <cell r="D401" t="str">
            <v>TR.3 (3 Dev.)</v>
          </cell>
          <cell r="E401" t="str">
            <v>760045-01</v>
          </cell>
          <cell r="F401">
            <v>40992</v>
          </cell>
          <cell r="G401">
            <v>1</v>
          </cell>
          <cell r="H401">
            <v>26</v>
          </cell>
          <cell r="I401">
            <v>44</v>
          </cell>
          <cell r="J401">
            <v>26</v>
          </cell>
          <cell r="K401">
            <v>1520</v>
          </cell>
          <cell r="L401">
            <v>9156</v>
          </cell>
          <cell r="M401">
            <v>1</v>
          </cell>
          <cell r="N401">
            <v>158550</v>
          </cell>
          <cell r="O401">
            <v>32217</v>
          </cell>
          <cell r="P401">
            <v>1618</v>
          </cell>
          <cell r="Q401" t="str">
            <v>No</v>
          </cell>
          <cell r="R401" t="str">
            <v>14186</v>
          </cell>
          <cell r="S401">
            <v>-0.21101992966002345</v>
          </cell>
          <cell r="T401">
            <v>5.0644783118405625</v>
          </cell>
          <cell r="U401">
            <v>8.8628370457209851</v>
          </cell>
          <cell r="V401">
            <v>4.4314185228604925</v>
          </cell>
          <cell r="W401">
            <v>312.52051582649472</v>
          </cell>
          <cell r="X401">
            <v>1900.6565064478311</v>
          </cell>
          <cell r="Y401">
            <v>-1.8991793669402111</v>
          </cell>
          <cell r="Z401">
            <v>4.5637435775925929E-4</v>
          </cell>
          <cell r="AA401">
            <v>0.91324736225087921</v>
          </cell>
          <cell r="AB401">
            <v>-5.8616647127784287E-4</v>
          </cell>
          <cell r="AC401">
            <v>1.4067995310668231E-2</v>
          </cell>
          <cell r="AD401">
            <v>2.4618991793669401E-2</v>
          </cell>
          <cell r="AE401">
            <v>1.23094958968347E-2</v>
          </cell>
          <cell r="AF401">
            <v>0.86811254396248538</v>
          </cell>
          <cell r="AG401">
            <v>5.2796014067995314</v>
          </cell>
          <cell r="AH401">
            <v>-5.275498241500586E-3</v>
          </cell>
          <cell r="AI401">
            <v>-8.3153575615474793E-3</v>
          </cell>
          <cell r="AJ401">
            <v>0.19956858147713952</v>
          </cell>
          <cell r="AK401">
            <v>0.34924501758499416</v>
          </cell>
          <cell r="AL401">
            <v>0.17462250879249708</v>
          </cell>
          <cell r="AM401">
            <v>12.315044548651818</v>
          </cell>
          <cell r="AN401">
            <v>74.896425556858148</v>
          </cell>
          <cell r="AO401">
            <v>-7.4838218053927319E-2</v>
          </cell>
        </row>
        <row r="402">
          <cell r="B402">
            <v>391</v>
          </cell>
          <cell r="C402" t="str">
            <v>San Isidro</v>
          </cell>
          <cell r="D402" t="str">
            <v>TR.3 (3 Dev.)</v>
          </cell>
          <cell r="E402" t="str">
            <v>760045-01</v>
          </cell>
          <cell r="F402">
            <v>40968</v>
          </cell>
          <cell r="G402">
            <v>1</v>
          </cell>
          <cell r="H402">
            <v>1</v>
          </cell>
          <cell r="I402">
            <v>1</v>
          </cell>
          <cell r="J402">
            <v>15</v>
          </cell>
          <cell r="K402">
            <v>1329</v>
          </cell>
          <cell r="L402">
            <v>8536</v>
          </cell>
          <cell r="M402">
            <v>1</v>
          </cell>
          <cell r="N402">
            <v>23867</v>
          </cell>
          <cell r="O402">
            <v>4887</v>
          </cell>
          <cell r="P402">
            <v>1348</v>
          </cell>
          <cell r="Q402" t="str">
            <v>No</v>
          </cell>
          <cell r="R402" t="str">
            <v>14186</v>
          </cell>
          <cell r="S402">
            <v>-0.2140309155766944</v>
          </cell>
          <cell r="T402">
            <v>-0.2140309155766944</v>
          </cell>
          <cell r="U402">
            <v>-0.2140309155766944</v>
          </cell>
          <cell r="V402">
            <v>2.140309155766944</v>
          </cell>
          <cell r="W402">
            <v>276.09988109393578</v>
          </cell>
          <cell r="X402">
            <v>1795.077288941736</v>
          </cell>
          <cell r="Y402">
            <v>-1.9262782401902496</v>
          </cell>
          <cell r="Z402">
            <v>3.8266846989205258E-4</v>
          </cell>
          <cell r="AA402">
            <v>0.76575505350772888</v>
          </cell>
          <cell r="AB402">
            <v>-5.9453032104637331E-4</v>
          </cell>
          <cell r="AC402">
            <v>-5.9453032104637331E-4</v>
          </cell>
          <cell r="AD402">
            <v>-5.9453032104637331E-4</v>
          </cell>
          <cell r="AE402">
            <v>5.945303210463734E-3</v>
          </cell>
          <cell r="AF402">
            <v>0.76694411414982167</v>
          </cell>
          <cell r="AG402">
            <v>4.9863258026159336</v>
          </cell>
          <cell r="AH402">
            <v>-5.3507728894173602E-3</v>
          </cell>
          <cell r="AI402">
            <v>-8.434007134363852E-3</v>
          </cell>
          <cell r="AJ402">
            <v>-8.434007134363852E-3</v>
          </cell>
          <cell r="AK402">
            <v>-8.434007134363852E-3</v>
          </cell>
          <cell r="AL402">
            <v>8.4340071343638537E-2</v>
          </cell>
          <cell r="AM402">
            <v>10.879869203329369</v>
          </cell>
          <cell r="AN402">
            <v>70.736017835909635</v>
          </cell>
          <cell r="AO402">
            <v>-7.5906064209274676E-2</v>
          </cell>
        </row>
        <row r="403">
          <cell r="B403">
            <v>392</v>
          </cell>
          <cell r="C403" t="str">
            <v>San Isidro</v>
          </cell>
          <cell r="D403" t="str">
            <v>TR.3 (3 Dev.)</v>
          </cell>
          <cell r="E403" t="str">
            <v>760045-01</v>
          </cell>
          <cell r="F403">
            <v>40652</v>
          </cell>
          <cell r="G403">
            <v>1</v>
          </cell>
          <cell r="H403">
            <v>1</v>
          </cell>
          <cell r="I403">
            <v>1</v>
          </cell>
          <cell r="J403">
            <v>12</v>
          </cell>
          <cell r="K403">
            <v>1890</v>
          </cell>
          <cell r="L403">
            <v>8631</v>
          </cell>
          <cell r="M403">
            <v>13</v>
          </cell>
          <cell r="N403">
            <v>31899</v>
          </cell>
          <cell r="O403">
            <v>918</v>
          </cell>
          <cell r="P403">
            <v>1918</v>
          </cell>
          <cell r="Q403" t="str">
            <v>No</v>
          </cell>
          <cell r="R403" t="str">
            <v>14186</v>
          </cell>
          <cell r="S403">
            <v>-0.26219956300072833</v>
          </cell>
          <cell r="T403">
            <v>-0.26219956300072833</v>
          </cell>
          <cell r="U403">
            <v>-0.26219956300072833</v>
          </cell>
          <cell r="V403">
            <v>1.8353969410050983</v>
          </cell>
          <cell r="W403">
            <v>490.05098324836126</v>
          </cell>
          <cell r="X403">
            <v>2239.9708667152222</v>
          </cell>
          <cell r="Y403">
            <v>0.78659868900218499</v>
          </cell>
          <cell r="Z403">
            <v>6.8280250397439709E-4</v>
          </cell>
          <cell r="AA403">
            <v>1.3663510560815733</v>
          </cell>
          <cell r="AB403">
            <v>-7.2833211944646763E-4</v>
          </cell>
          <cell r="AC403">
            <v>-7.2833211944646763E-4</v>
          </cell>
          <cell r="AD403">
            <v>-7.2833211944646763E-4</v>
          </cell>
          <cell r="AE403">
            <v>5.0983248361252727E-3</v>
          </cell>
          <cell r="AF403">
            <v>1.3612527312454479</v>
          </cell>
          <cell r="AG403">
            <v>6.2221412964311726</v>
          </cell>
          <cell r="AH403">
            <v>2.1849963583394027E-3</v>
          </cell>
          <cell r="AI403">
            <v>-1.0332119446467589E-2</v>
          </cell>
          <cell r="AJ403">
            <v>-1.0332119446467589E-2</v>
          </cell>
          <cell r="AK403">
            <v>-1.0332119446467589E-2</v>
          </cell>
          <cell r="AL403">
            <v>7.2324836125273115E-2</v>
          </cell>
          <cell r="AM403">
            <v>19.310731245447922</v>
          </cell>
          <cell r="AN403">
            <v>88.26729643117261</v>
          </cell>
          <cell r="AO403">
            <v>3.0996358339402768E-2</v>
          </cell>
        </row>
        <row r="404">
          <cell r="B404">
            <v>393</v>
          </cell>
          <cell r="C404" t="str">
            <v>San Isidro</v>
          </cell>
          <cell r="D404" t="str">
            <v>TR.3 (3 Dev.)</v>
          </cell>
          <cell r="E404" t="str">
            <v>760045-01</v>
          </cell>
          <cell r="F404">
            <v>40283</v>
          </cell>
          <cell r="G404">
            <v>1</v>
          </cell>
          <cell r="H404">
            <v>1</v>
          </cell>
          <cell r="I404">
            <v>1</v>
          </cell>
          <cell r="J404">
            <v>43</v>
          </cell>
          <cell r="K404">
            <v>3876</v>
          </cell>
          <cell r="L404">
            <v>10538</v>
          </cell>
          <cell r="M404">
            <v>1</v>
          </cell>
          <cell r="N404">
            <v>21168</v>
          </cell>
          <cell r="O404">
            <v>1781</v>
          </cell>
          <cell r="P404">
            <v>3923</v>
          </cell>
          <cell r="Q404" t="str">
            <v>No</v>
          </cell>
          <cell r="R404" t="str">
            <v>14186</v>
          </cell>
          <cell r="S404">
            <v>-0.35608308605341249</v>
          </cell>
          <cell r="T404">
            <v>-0.35608308605341249</v>
          </cell>
          <cell r="U404">
            <v>-0.35608308605341249</v>
          </cell>
          <cell r="V404">
            <v>13.531157270029674</v>
          </cell>
          <cell r="W404">
            <v>1373.4124629080118</v>
          </cell>
          <cell r="X404">
            <v>3723.2047477744809</v>
          </cell>
          <cell r="Y404">
            <v>-3.2047477744807122</v>
          </cell>
          <cell r="Z404">
            <v>1.9193273115064974E-3</v>
          </cell>
          <cell r="AA404">
            <v>3.8407517309594459</v>
          </cell>
          <cell r="AB404">
            <v>-9.8911968348170125E-4</v>
          </cell>
          <cell r="AC404">
            <v>-9.8911968348170125E-4</v>
          </cell>
          <cell r="AD404">
            <v>-9.8911968348170125E-4</v>
          </cell>
          <cell r="AE404">
            <v>3.7586547972304651E-2</v>
          </cell>
          <cell r="AF404">
            <v>3.8150346191889217</v>
          </cell>
          <cell r="AG404">
            <v>10.342235410484669</v>
          </cell>
          <cell r="AH404">
            <v>-8.9020771513353119E-3</v>
          </cell>
          <cell r="AI404">
            <v>-1.4031651829871414E-2</v>
          </cell>
          <cell r="AJ404">
            <v>-1.4031651829871414E-2</v>
          </cell>
          <cell r="AK404">
            <v>-1.4031651829871414E-2</v>
          </cell>
          <cell r="AL404">
            <v>0.5332027695351137</v>
          </cell>
          <cell r="AM404">
            <v>54.120081107814045</v>
          </cell>
          <cell r="AN404">
            <v>146.71495153313549</v>
          </cell>
          <cell r="AO404">
            <v>-0.12628486646884274</v>
          </cell>
        </row>
        <row r="405">
          <cell r="B405">
            <v>394</v>
          </cell>
          <cell r="C405" t="str">
            <v>San Isidro</v>
          </cell>
          <cell r="D405" t="str">
            <v>TR.3 (3 Dev.)</v>
          </cell>
          <cell r="E405" t="str">
            <v>760045-01</v>
          </cell>
          <cell r="F405">
            <v>40102</v>
          </cell>
          <cell r="G405">
            <v>1</v>
          </cell>
          <cell r="H405">
            <v>1</v>
          </cell>
          <cell r="I405">
            <v>1</v>
          </cell>
          <cell r="J405">
            <v>32</v>
          </cell>
          <cell r="K405">
            <v>3548</v>
          </cell>
          <cell r="L405">
            <v>8232</v>
          </cell>
          <cell r="M405">
            <v>1</v>
          </cell>
          <cell r="N405">
            <v>20265</v>
          </cell>
          <cell r="O405">
            <v>1406</v>
          </cell>
          <cell r="P405">
            <v>3584</v>
          </cell>
          <cell r="Q405" t="str">
            <v>No</v>
          </cell>
          <cell r="R405" t="str">
            <v>14186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  <cell r="Z405" t="str">
            <v xml:space="preserve"> </v>
          </cell>
          <cell r="AA405" t="str">
            <v xml:space="preserve"> </v>
          </cell>
          <cell r="AB405" t="str">
            <v xml:space="preserve"> </v>
          </cell>
          <cell r="AC405" t="str">
            <v xml:space="preserve"> </v>
          </cell>
          <cell r="AD405" t="str">
            <v xml:space="preserve"> </v>
          </cell>
          <cell r="AE405" t="str">
            <v xml:space="preserve"> </v>
          </cell>
          <cell r="AF405" t="str">
            <v xml:space="preserve"> </v>
          </cell>
          <cell r="AG405" t="str">
            <v xml:space="preserve"> </v>
          </cell>
          <cell r="AH405" t="str">
            <v xml:space="preserve"> </v>
          </cell>
          <cell r="AI405" t="str">
            <v xml:space="preserve"> </v>
          </cell>
          <cell r="AJ405" t="str">
            <v xml:space="preserve"> </v>
          </cell>
          <cell r="AK405" t="str">
            <v xml:space="preserve"> </v>
          </cell>
          <cell r="AL405" t="str">
            <v xml:space="preserve"> </v>
          </cell>
          <cell r="AM405" t="str">
            <v xml:space="preserve"> </v>
          </cell>
          <cell r="AN405" t="str">
            <v xml:space="preserve"> </v>
          </cell>
          <cell r="AO405" t="str">
            <v xml:space="preserve"> </v>
          </cell>
        </row>
        <row r="406">
          <cell r="B406">
            <v>395</v>
          </cell>
          <cell r="C406" t="str">
            <v>San Isidro</v>
          </cell>
          <cell r="D406" t="str">
            <v>TR.3 (3 Dev.)</v>
          </cell>
          <cell r="E406" t="str">
            <v>760045-01</v>
          </cell>
          <cell r="F406">
            <v>39899</v>
          </cell>
          <cell r="G406">
            <v>1</v>
          </cell>
          <cell r="H406">
            <v>1</v>
          </cell>
          <cell r="I406">
            <v>1</v>
          </cell>
          <cell r="J406">
            <v>6</v>
          </cell>
          <cell r="K406">
            <v>1000</v>
          </cell>
          <cell r="L406">
            <v>3860</v>
          </cell>
          <cell r="M406">
            <v>20</v>
          </cell>
          <cell r="N406">
            <v>67900</v>
          </cell>
          <cell r="O406">
            <v>6540</v>
          </cell>
          <cell r="P406">
            <v>1029</v>
          </cell>
          <cell r="Q406" t="str">
            <v>No</v>
          </cell>
          <cell r="R406" t="str">
            <v>14186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  <cell r="Z406" t="str">
            <v xml:space="preserve"> </v>
          </cell>
          <cell r="AA406" t="str">
            <v xml:space="preserve"> </v>
          </cell>
          <cell r="AB406" t="str">
            <v xml:space="preserve"> </v>
          </cell>
          <cell r="AC406" t="str">
            <v xml:space="preserve"> </v>
          </cell>
          <cell r="AD406" t="str">
            <v xml:space="preserve"> </v>
          </cell>
          <cell r="AE406" t="str">
            <v xml:space="preserve"> </v>
          </cell>
          <cell r="AF406" t="str">
            <v xml:space="preserve"> </v>
          </cell>
          <cell r="AG406" t="str">
            <v xml:space="preserve"> </v>
          </cell>
          <cell r="AH406" t="str">
            <v xml:space="preserve"> </v>
          </cell>
          <cell r="AI406" t="str">
            <v xml:space="preserve"> </v>
          </cell>
          <cell r="AJ406" t="str">
            <v xml:space="preserve"> </v>
          </cell>
          <cell r="AK406" t="str">
            <v xml:space="preserve"> </v>
          </cell>
          <cell r="AL406" t="str">
            <v xml:space="preserve"> </v>
          </cell>
          <cell r="AM406" t="str">
            <v xml:space="preserve"> </v>
          </cell>
          <cell r="AN406" t="str">
            <v xml:space="preserve"> </v>
          </cell>
          <cell r="AO406" t="str">
            <v xml:space="preserve"> </v>
          </cell>
        </row>
        <row r="407">
          <cell r="B407">
            <v>396</v>
          </cell>
          <cell r="C407" t="str">
            <v>San Isidro</v>
          </cell>
          <cell r="D407" t="str">
            <v>TR.3 (3 Dev.)</v>
          </cell>
          <cell r="E407" t="str">
            <v>760045-01</v>
          </cell>
          <cell r="F407">
            <v>39680</v>
          </cell>
          <cell r="G407">
            <v>1</v>
          </cell>
          <cell r="H407">
            <v>1</v>
          </cell>
          <cell r="I407">
            <v>1</v>
          </cell>
          <cell r="J407">
            <v>21</v>
          </cell>
          <cell r="K407">
            <v>778</v>
          </cell>
          <cell r="L407">
            <v>2249</v>
          </cell>
          <cell r="M407">
            <v>21</v>
          </cell>
          <cell r="N407">
            <v>59118</v>
          </cell>
          <cell r="O407">
            <v>5034</v>
          </cell>
          <cell r="P407">
            <v>823</v>
          </cell>
          <cell r="Q407" t="str">
            <v>No</v>
          </cell>
          <cell r="R407" t="str">
            <v>14186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  <cell r="Z407" t="str">
            <v xml:space="preserve"> </v>
          </cell>
          <cell r="AA407" t="str">
            <v xml:space="preserve"> </v>
          </cell>
          <cell r="AB407" t="str">
            <v xml:space="preserve"> </v>
          </cell>
          <cell r="AC407" t="str">
            <v xml:space="preserve"> </v>
          </cell>
          <cell r="AD407" t="str">
            <v xml:space="preserve"> </v>
          </cell>
          <cell r="AE407" t="str">
            <v xml:space="preserve"> </v>
          </cell>
          <cell r="AF407" t="str">
            <v xml:space="preserve"> </v>
          </cell>
          <cell r="AG407" t="str">
            <v xml:space="preserve"> </v>
          </cell>
          <cell r="AH407" t="str">
            <v xml:space="preserve"> </v>
          </cell>
          <cell r="AI407" t="str">
            <v xml:space="preserve"> </v>
          </cell>
          <cell r="AJ407" t="str">
            <v xml:space="preserve"> </v>
          </cell>
          <cell r="AK407" t="str">
            <v xml:space="preserve"> </v>
          </cell>
          <cell r="AL407" t="str">
            <v xml:space="preserve"> </v>
          </cell>
          <cell r="AM407" t="str">
            <v xml:space="preserve"> </v>
          </cell>
          <cell r="AN407" t="str">
            <v xml:space="preserve"> </v>
          </cell>
          <cell r="AO407" t="str">
            <v xml:space="preserve"> </v>
          </cell>
        </row>
        <row r="408">
          <cell r="B408">
            <v>397</v>
          </cell>
          <cell r="C408" t="str">
            <v>San Isidro</v>
          </cell>
          <cell r="D408" t="str">
            <v>TR.3 (3 Dev.)</v>
          </cell>
          <cell r="E408" t="str">
            <v>760045-01</v>
          </cell>
          <cell r="F408">
            <v>39308</v>
          </cell>
          <cell r="G408">
            <v>2</v>
          </cell>
          <cell r="H408">
            <v>2</v>
          </cell>
          <cell r="I408">
            <v>2</v>
          </cell>
          <cell r="J408">
            <v>5</v>
          </cell>
          <cell r="K408">
            <v>84</v>
          </cell>
          <cell r="L408">
            <v>268</v>
          </cell>
          <cell r="M408">
            <v>10</v>
          </cell>
          <cell r="N408">
            <v>44800</v>
          </cell>
          <cell r="O408">
            <v>11900</v>
          </cell>
          <cell r="P408">
            <v>105</v>
          </cell>
          <cell r="Q408" t="str">
            <v>No</v>
          </cell>
          <cell r="R408" t="str">
            <v>13820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736.36363636363637</v>
          </cell>
          <cell r="X408">
            <v>1947.2727272727273</v>
          </cell>
          <cell r="Y408">
            <v>0</v>
          </cell>
          <cell r="Z408">
            <v>9.9579680557223475E-4</v>
          </cell>
          <cell r="AA408">
            <v>2.0454545454545454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2.0454545454545454</v>
          </cell>
          <cell r="AG408">
            <v>5.4090909090909092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28.268181818181816</v>
          </cell>
          <cell r="AN408">
            <v>74.75363636363636</v>
          </cell>
          <cell r="AO408">
            <v>0</v>
          </cell>
        </row>
        <row r="409">
          <cell r="B409">
            <v>398</v>
          </cell>
          <cell r="C409" t="str">
            <v>San Isidro</v>
          </cell>
          <cell r="D409" t="str">
            <v>TR.3 (3 Dev.)</v>
          </cell>
          <cell r="E409" t="str">
            <v>760045-01</v>
          </cell>
          <cell r="F409">
            <v>39286</v>
          </cell>
          <cell r="G409">
            <v>2</v>
          </cell>
          <cell r="H409">
            <v>2</v>
          </cell>
          <cell r="I409">
            <v>2</v>
          </cell>
          <cell r="J409">
            <v>5</v>
          </cell>
          <cell r="K409">
            <v>39</v>
          </cell>
          <cell r="L409">
            <v>149</v>
          </cell>
          <cell r="M409">
            <v>10</v>
          </cell>
          <cell r="N409">
            <v>31400</v>
          </cell>
          <cell r="O409">
            <v>10200</v>
          </cell>
          <cell r="P409">
            <v>60</v>
          </cell>
          <cell r="Q409" t="str">
            <v>No</v>
          </cell>
          <cell r="R409" t="str">
            <v>13820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925.71428571428567</v>
          </cell>
          <cell r="X409">
            <v>3137.1428571428573</v>
          </cell>
          <cell r="Y409">
            <v>0</v>
          </cell>
          <cell r="Z409">
            <v>1.2518588412908098E-3</v>
          </cell>
          <cell r="AA409">
            <v>2.5714285714285716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2.5714285714285716</v>
          </cell>
          <cell r="AG409">
            <v>8.7142857142857135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35.537142857142854</v>
          </cell>
          <cell r="AN409">
            <v>120.43142857142857</v>
          </cell>
          <cell r="AO409">
            <v>0</v>
          </cell>
        </row>
        <row r="410">
          <cell r="B410">
            <v>399</v>
          </cell>
          <cell r="C410" t="str">
            <v>San Isidro</v>
          </cell>
          <cell r="D410" t="str">
            <v>TR.3 (3 Dev.)</v>
          </cell>
          <cell r="E410" t="str">
            <v>760045-01</v>
          </cell>
          <cell r="F410">
            <v>39279</v>
          </cell>
          <cell r="G410">
            <v>2</v>
          </cell>
          <cell r="H410">
            <v>2</v>
          </cell>
          <cell r="I410">
            <v>2</v>
          </cell>
          <cell r="J410">
            <v>5</v>
          </cell>
          <cell r="K410">
            <v>21</v>
          </cell>
          <cell r="L410">
            <v>88</v>
          </cell>
          <cell r="M410">
            <v>10</v>
          </cell>
          <cell r="N410">
            <v>19200</v>
          </cell>
          <cell r="O410">
            <v>7430</v>
          </cell>
          <cell r="P410">
            <v>42</v>
          </cell>
          <cell r="Q410" t="str">
            <v>No</v>
          </cell>
          <cell r="R410" t="str">
            <v>13820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102.85714285714286</v>
          </cell>
          <cell r="X410">
            <v>308.57142857142856</v>
          </cell>
          <cell r="Y410">
            <v>0</v>
          </cell>
          <cell r="Z410">
            <v>1.3909542681008995E-4</v>
          </cell>
          <cell r="AA410">
            <v>0.2857142857142857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0.2857142857142857</v>
          </cell>
          <cell r="AG410">
            <v>0.8571428571428571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3.9485714285714288</v>
          </cell>
          <cell r="AN410">
            <v>11.845714285714285</v>
          </cell>
          <cell r="AO410">
            <v>0</v>
          </cell>
        </row>
        <row r="411">
          <cell r="B411">
            <v>400</v>
          </cell>
          <cell r="C411" t="str">
            <v>San Isidro</v>
          </cell>
          <cell r="D411" t="str">
            <v>TR.3 (3 Dev.)</v>
          </cell>
          <cell r="E411" t="str">
            <v>760045-01</v>
          </cell>
          <cell r="F411">
            <v>39272</v>
          </cell>
          <cell r="G411">
            <v>2</v>
          </cell>
          <cell r="H411">
            <v>2</v>
          </cell>
          <cell r="I411">
            <v>2</v>
          </cell>
          <cell r="J411">
            <v>5</v>
          </cell>
          <cell r="K411">
            <v>19</v>
          </cell>
          <cell r="L411">
            <v>82</v>
          </cell>
          <cell r="M411">
            <v>10</v>
          </cell>
          <cell r="N411">
            <v>13700</v>
          </cell>
          <cell r="O411">
            <v>5980</v>
          </cell>
          <cell r="P411">
            <v>40</v>
          </cell>
          <cell r="Q411" t="str">
            <v>No</v>
          </cell>
          <cell r="R411" t="str">
            <v>13820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  <cell r="Z411" t="str">
            <v xml:space="preserve"> </v>
          </cell>
          <cell r="AA411" t="str">
            <v xml:space="preserve"> </v>
          </cell>
          <cell r="AB411" t="str">
            <v xml:space="preserve"> </v>
          </cell>
          <cell r="AC411" t="str">
            <v xml:space="preserve"> </v>
          </cell>
          <cell r="AD411" t="str">
            <v xml:space="preserve"> </v>
          </cell>
          <cell r="AE411" t="str">
            <v xml:space="preserve"> </v>
          </cell>
          <cell r="AF411" t="str">
            <v xml:space="preserve"> </v>
          </cell>
          <cell r="AG411" t="str">
            <v xml:space="preserve"> </v>
          </cell>
          <cell r="AH411" t="str">
            <v xml:space="preserve"> </v>
          </cell>
          <cell r="AI411" t="str">
            <v xml:space="preserve"> </v>
          </cell>
          <cell r="AJ411" t="str">
            <v xml:space="preserve"> </v>
          </cell>
          <cell r="AK411" t="str">
            <v xml:space="preserve"> </v>
          </cell>
          <cell r="AL411" t="str">
            <v xml:space="preserve"> </v>
          </cell>
          <cell r="AM411" t="str">
            <v xml:space="preserve"> </v>
          </cell>
          <cell r="AN411" t="str">
            <v xml:space="preserve"> </v>
          </cell>
          <cell r="AO411" t="str">
            <v xml:space="preserve"> </v>
          </cell>
        </row>
        <row r="412">
          <cell r="B412">
            <v>401</v>
          </cell>
          <cell r="C412" t="str">
            <v>San Juan</v>
          </cell>
          <cell r="D412" t="str">
            <v>TR.1 (2 Dev.)</v>
          </cell>
          <cell r="E412" t="str">
            <v>770023-01</v>
          </cell>
          <cell r="F412">
            <v>39451</v>
          </cell>
          <cell r="G412">
            <v>9</v>
          </cell>
          <cell r="H412">
            <v>37</v>
          </cell>
          <cell r="I412">
            <v>3</v>
          </cell>
          <cell r="J412">
            <v>5</v>
          </cell>
          <cell r="K412">
            <v>190</v>
          </cell>
          <cell r="L412">
            <v>7390</v>
          </cell>
          <cell r="M412">
            <v>10</v>
          </cell>
          <cell r="N412">
            <v>67300</v>
          </cell>
          <cell r="O412">
            <v>30900</v>
          </cell>
          <cell r="P412">
            <v>254</v>
          </cell>
          <cell r="Q412" t="str">
            <v>No</v>
          </cell>
          <cell r="R412" t="str">
            <v>13820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  <cell r="Z412" t="str">
            <v xml:space="preserve"> </v>
          </cell>
          <cell r="AA412" t="str">
            <v xml:space="preserve"> </v>
          </cell>
          <cell r="AB412" t="str">
            <v xml:space="preserve"> </v>
          </cell>
          <cell r="AC412" t="str">
            <v xml:space="preserve"> </v>
          </cell>
          <cell r="AD412" t="str">
            <v xml:space="preserve"> </v>
          </cell>
          <cell r="AE412" t="str">
            <v xml:space="preserve"> </v>
          </cell>
          <cell r="AF412" t="str">
            <v xml:space="preserve"> </v>
          </cell>
          <cell r="AG412" t="str">
            <v xml:space="preserve"> </v>
          </cell>
          <cell r="AH412" t="str">
            <v xml:space="preserve"> </v>
          </cell>
          <cell r="AI412" t="str">
            <v xml:space="preserve"> </v>
          </cell>
          <cell r="AJ412" t="str">
            <v xml:space="preserve"> </v>
          </cell>
          <cell r="AK412" t="str">
            <v xml:space="preserve"> </v>
          </cell>
          <cell r="AL412" t="str">
            <v xml:space="preserve"> </v>
          </cell>
          <cell r="AM412" t="str">
            <v xml:space="preserve"> </v>
          </cell>
          <cell r="AN412" t="str">
            <v xml:space="preserve"> </v>
          </cell>
          <cell r="AO412" t="str">
            <v xml:space="preserve"> </v>
          </cell>
        </row>
        <row r="413">
          <cell r="B413">
            <v>402</v>
          </cell>
          <cell r="C413" t="str">
            <v>Monterrico</v>
          </cell>
          <cell r="D413" t="str">
            <v>TR.2 (2 Dev.)</v>
          </cell>
          <cell r="E413" t="str">
            <v>B-615152</v>
          </cell>
          <cell r="F413">
            <v>42221</v>
          </cell>
          <cell r="G413">
            <v>118</v>
          </cell>
          <cell r="H413">
            <v>3288</v>
          </cell>
          <cell r="I413">
            <v>294</v>
          </cell>
          <cell r="J413">
            <v>484</v>
          </cell>
          <cell r="K413">
            <v>149</v>
          </cell>
          <cell r="L413">
            <v>8308</v>
          </cell>
          <cell r="M413">
            <v>435</v>
          </cell>
          <cell r="N413">
            <v>49252</v>
          </cell>
          <cell r="O413">
            <v>17823</v>
          </cell>
          <cell r="P413">
            <v>4768</v>
          </cell>
          <cell r="Q413" t="str">
            <v>No</v>
          </cell>
          <cell r="R413" t="str">
            <v>13372</v>
          </cell>
          <cell r="S413">
            <v>159.49367088607596</v>
          </cell>
          <cell r="T413">
            <v>4320</v>
          </cell>
          <cell r="U413">
            <v>390.37974683544303</v>
          </cell>
          <cell r="V413">
            <v>682.02531645569616</v>
          </cell>
          <cell r="W413">
            <v>0</v>
          </cell>
          <cell r="X413">
            <v>7458.2278481012654</v>
          </cell>
          <cell r="Y413">
            <v>610.63291139240505</v>
          </cell>
          <cell r="Z413">
            <v>8.0635425573224676E-3</v>
          </cell>
          <cell r="AA413">
            <v>17.118143459915611</v>
          </cell>
          <cell r="AB413">
            <v>0.44303797468354428</v>
          </cell>
          <cell r="AC413">
            <v>12</v>
          </cell>
          <cell r="AD413">
            <v>1.0843881856540085</v>
          </cell>
          <cell r="AE413">
            <v>1.8945147679324894</v>
          </cell>
          <cell r="AF413">
            <v>0</v>
          </cell>
          <cell r="AG413">
            <v>20.717299578059073</v>
          </cell>
          <cell r="AH413">
            <v>1.6962025316455696</v>
          </cell>
          <cell r="AI413">
            <v>5.9243037974683546</v>
          </cell>
          <cell r="AJ413">
            <v>160.464</v>
          </cell>
          <cell r="AK413">
            <v>14.500438818565399</v>
          </cell>
          <cell r="AL413">
            <v>25.33345147679325</v>
          </cell>
          <cell r="AM413">
            <v>0</v>
          </cell>
          <cell r="AN413">
            <v>277.03172995780591</v>
          </cell>
          <cell r="AO413">
            <v>22.681620253164557</v>
          </cell>
        </row>
        <row r="414">
          <cell r="B414">
            <v>403</v>
          </cell>
          <cell r="C414" t="str">
            <v>Monterrico</v>
          </cell>
          <cell r="D414" t="str">
            <v>TR.2 (2 Dev.)</v>
          </cell>
          <cell r="E414" t="str">
            <v>B-615152</v>
          </cell>
          <cell r="F414">
            <v>41984</v>
          </cell>
          <cell r="G414">
            <v>13</v>
          </cell>
          <cell r="H414">
            <v>444</v>
          </cell>
          <cell r="I414">
            <v>37</v>
          </cell>
          <cell r="J414">
            <v>35</v>
          </cell>
          <cell r="K414">
            <v>149</v>
          </cell>
          <cell r="L414">
            <v>3398</v>
          </cell>
          <cell r="M414">
            <v>33</v>
          </cell>
          <cell r="N414">
            <v>22424</v>
          </cell>
          <cell r="O414">
            <v>7489</v>
          </cell>
          <cell r="P414">
            <v>711</v>
          </cell>
          <cell r="Q414" t="str">
            <v>No</v>
          </cell>
          <cell r="R414" t="str">
            <v>13372</v>
          </cell>
          <cell r="S414">
            <v>11.123595505617978</v>
          </cell>
          <cell r="T414">
            <v>417.64044943820227</v>
          </cell>
          <cell r="U414">
            <v>33.370786516853933</v>
          </cell>
          <cell r="V414">
            <v>30.337078651685392</v>
          </cell>
          <cell r="W414">
            <v>-93.033707865168537</v>
          </cell>
          <cell r="X414">
            <v>-1650.3370786516855</v>
          </cell>
          <cell r="Y414">
            <v>23.258426966292134</v>
          </cell>
          <cell r="Z414">
            <v>5.530896155235283E-4</v>
          </cell>
          <cell r="AA414">
            <v>1.1741573033707866</v>
          </cell>
          <cell r="AB414">
            <v>3.0898876404494381E-2</v>
          </cell>
          <cell r="AC414">
            <v>1.1601123595505618</v>
          </cell>
          <cell r="AD414">
            <v>9.269662921348315E-2</v>
          </cell>
          <cell r="AE414">
            <v>8.4269662921348312E-2</v>
          </cell>
          <cell r="AF414">
            <v>-0.25842696629213485</v>
          </cell>
          <cell r="AG414">
            <v>-4.584269662921348</v>
          </cell>
          <cell r="AH414">
            <v>6.4606741573033713E-2</v>
          </cell>
          <cell r="AI414">
            <v>0.41317977528089883</v>
          </cell>
          <cell r="AJ414">
            <v>15.51302247191011</v>
          </cell>
          <cell r="AK414">
            <v>1.2395393258426965</v>
          </cell>
          <cell r="AL414">
            <v>1.1268539325842695</v>
          </cell>
          <cell r="AM414">
            <v>-3.4556853932584266</v>
          </cell>
          <cell r="AN414">
            <v>-61.300853932584268</v>
          </cell>
          <cell r="AO414">
            <v>0.86392134831460665</v>
          </cell>
        </row>
        <row r="415">
          <cell r="B415">
            <v>404</v>
          </cell>
          <cell r="C415" t="str">
            <v>Monterrico</v>
          </cell>
          <cell r="D415" t="str">
            <v>TR.2 (2 Dev.)</v>
          </cell>
          <cell r="E415" t="str">
            <v>B-615152</v>
          </cell>
          <cell r="F415">
            <v>41628</v>
          </cell>
          <cell r="G415">
            <v>2</v>
          </cell>
          <cell r="H415">
            <v>31</v>
          </cell>
          <cell r="I415">
            <v>4</v>
          </cell>
          <cell r="J415">
            <v>5</v>
          </cell>
          <cell r="K415">
            <v>241</v>
          </cell>
          <cell r="L415">
            <v>5030</v>
          </cell>
          <cell r="M415">
            <v>10</v>
          </cell>
          <cell r="N415">
            <v>66300</v>
          </cell>
          <cell r="O415">
            <v>29100</v>
          </cell>
          <cell r="P415">
            <v>293</v>
          </cell>
          <cell r="Q415" t="str">
            <v>No</v>
          </cell>
          <cell r="R415" t="str">
            <v>13372</v>
          </cell>
          <cell r="S415">
            <v>-105.88235294117646</v>
          </cell>
          <cell r="T415">
            <v>592.94117647058829</v>
          </cell>
          <cell r="U415">
            <v>63.529411764705884</v>
          </cell>
          <cell r="V415">
            <v>84.705882352941174</v>
          </cell>
          <cell r="W415">
            <v>1884.7058823529412</v>
          </cell>
          <cell r="X415">
            <v>52920</v>
          </cell>
          <cell r="Y415">
            <v>169.41176470588235</v>
          </cell>
          <cell r="Z415">
            <v>3.5190385163312351E-3</v>
          </cell>
          <cell r="AA415">
            <v>7.4705882352941178</v>
          </cell>
          <cell r="AB415">
            <v>-0.29411764705882354</v>
          </cell>
          <cell r="AC415">
            <v>1.6470588235294117</v>
          </cell>
          <cell r="AD415">
            <v>0.17647058823529413</v>
          </cell>
          <cell r="AE415">
            <v>0.23529411764705882</v>
          </cell>
          <cell r="AF415">
            <v>5.2352941176470589</v>
          </cell>
          <cell r="AG415">
            <v>147</v>
          </cell>
          <cell r="AH415">
            <v>0.47058823529411764</v>
          </cell>
          <cell r="AI415">
            <v>-3.9329411764705884</v>
          </cell>
          <cell r="AJ415">
            <v>22.024470588235292</v>
          </cell>
          <cell r="AK415">
            <v>2.3597647058823528</v>
          </cell>
          <cell r="AL415">
            <v>3.1463529411764704</v>
          </cell>
          <cell r="AM415">
            <v>70.006352941176473</v>
          </cell>
          <cell r="AN415">
            <v>1965.6839999999997</v>
          </cell>
          <cell r="AO415">
            <v>6.2927058823529407</v>
          </cell>
        </row>
        <row r="416">
          <cell r="B416">
            <v>405</v>
          </cell>
          <cell r="C416" t="str">
            <v>Monterrico</v>
          </cell>
          <cell r="D416" t="str">
            <v>TR.2 (2 Dev.)</v>
          </cell>
          <cell r="E416" t="str">
            <v>B-615152</v>
          </cell>
          <cell r="F416">
            <v>41611</v>
          </cell>
          <cell r="G416">
            <v>7</v>
          </cell>
          <cell r="H416">
            <v>3</v>
          </cell>
          <cell r="I416">
            <v>1</v>
          </cell>
          <cell r="J416">
            <v>1</v>
          </cell>
          <cell r="K416">
            <v>152</v>
          </cell>
          <cell r="L416">
            <v>2531</v>
          </cell>
          <cell r="M416">
            <v>2</v>
          </cell>
          <cell r="N416">
            <v>52060</v>
          </cell>
          <cell r="O416">
            <v>12682</v>
          </cell>
          <cell r="P416">
            <v>166</v>
          </cell>
          <cell r="Q416" t="str">
            <v>No</v>
          </cell>
          <cell r="R416" t="str">
            <v>13372</v>
          </cell>
          <cell r="S416">
            <v>8.1509433962264151</v>
          </cell>
          <cell r="T416">
            <v>-101.88679245283019</v>
          </cell>
          <cell r="U416">
            <v>0</v>
          </cell>
          <cell r="V416">
            <v>-8.1509433962264151</v>
          </cell>
          <cell r="W416">
            <v>-301.58490566037733</v>
          </cell>
          <cell r="X416">
            <v>-4492.5283018867922</v>
          </cell>
          <cell r="Y416">
            <v>-12.226415094339623</v>
          </cell>
          <cell r="Z416">
            <v>-5.4393220507963406E-4</v>
          </cell>
          <cell r="AA416">
            <v>-1.1547169811320754</v>
          </cell>
          <cell r="AB416">
            <v>2.2641509433962263E-2</v>
          </cell>
          <cell r="AC416">
            <v>-0.28301886792452829</v>
          </cell>
          <cell r="AD416">
            <v>0</v>
          </cell>
          <cell r="AE416">
            <v>-2.2641509433962263E-2</v>
          </cell>
          <cell r="AF416">
            <v>-0.83773584905660381</v>
          </cell>
          <cell r="AG416">
            <v>-12.479245283018868</v>
          </cell>
          <cell r="AH416">
            <v>-3.3962264150943396E-2</v>
          </cell>
          <cell r="AI416">
            <v>0.30276226415094337</v>
          </cell>
          <cell r="AJ416">
            <v>-3.7845283018867923</v>
          </cell>
          <cell r="AK416">
            <v>0</v>
          </cell>
          <cell r="AL416">
            <v>-0.30276226415094337</v>
          </cell>
          <cell r="AM416">
            <v>-11.202203773584905</v>
          </cell>
          <cell r="AN416">
            <v>-166.87246792452828</v>
          </cell>
          <cell r="AO416">
            <v>-0.45414339622641509</v>
          </cell>
        </row>
        <row r="417">
          <cell r="B417">
            <v>406</v>
          </cell>
          <cell r="C417" t="str">
            <v>Monterrico</v>
          </cell>
          <cell r="D417" t="str">
            <v>TR.2 (2 Dev.)</v>
          </cell>
          <cell r="E417" t="str">
            <v>B-615152</v>
          </cell>
          <cell r="F417">
            <v>41346</v>
          </cell>
          <cell r="G417">
            <v>1</v>
          </cell>
          <cell r="H417">
            <v>78</v>
          </cell>
          <cell r="I417">
            <v>1</v>
          </cell>
          <cell r="J417">
            <v>7</v>
          </cell>
          <cell r="K417">
            <v>374</v>
          </cell>
          <cell r="L417">
            <v>5838</v>
          </cell>
          <cell r="M417">
            <v>11</v>
          </cell>
          <cell r="N417">
            <v>36634</v>
          </cell>
          <cell r="O417">
            <v>12469</v>
          </cell>
          <cell r="P417">
            <v>472</v>
          </cell>
          <cell r="Q417" t="str">
            <v>No</v>
          </cell>
          <cell r="R417" t="str">
            <v>13372</v>
          </cell>
          <cell r="S417">
            <v>-2.0749279538904899</v>
          </cell>
          <cell r="T417">
            <v>26.97406340057637</v>
          </cell>
          <cell r="U417">
            <v>0</v>
          </cell>
          <cell r="V417">
            <v>3.1123919308357348</v>
          </cell>
          <cell r="W417">
            <v>53.948126801152739</v>
          </cell>
          <cell r="X417">
            <v>574.75504322766574</v>
          </cell>
          <cell r="Y417">
            <v>3.1123919308357348</v>
          </cell>
          <cell r="Z417">
            <v>1.1131497632725367E-4</v>
          </cell>
          <cell r="AA417">
            <v>0.23631123919308358</v>
          </cell>
          <cell r="AB417">
            <v>-5.763688760806916E-3</v>
          </cell>
          <cell r="AC417">
            <v>7.492795389048991E-2</v>
          </cell>
          <cell r="AD417">
            <v>0</v>
          </cell>
          <cell r="AE417">
            <v>8.6455331412103754E-3</v>
          </cell>
          <cell r="AF417">
            <v>0.14985590778097982</v>
          </cell>
          <cell r="AG417">
            <v>1.5965417867435159</v>
          </cell>
          <cell r="AH417">
            <v>8.6455331412103754E-3</v>
          </cell>
          <cell r="AI417">
            <v>-7.7072046109510087E-2</v>
          </cell>
          <cell r="AJ417">
            <v>1.0019365994236311</v>
          </cell>
          <cell r="AK417">
            <v>0</v>
          </cell>
          <cell r="AL417">
            <v>0.11560806916426512</v>
          </cell>
          <cell r="AM417">
            <v>2.0038731988472622</v>
          </cell>
          <cell r="AN417">
            <v>21.348956772334294</v>
          </cell>
          <cell r="AO417">
            <v>0.11560806916426512</v>
          </cell>
        </row>
        <row r="418">
          <cell r="B418">
            <v>407</v>
          </cell>
          <cell r="C418" t="str">
            <v>Monterrico</v>
          </cell>
          <cell r="D418" t="str">
            <v>TR.2 (2 Dev.)</v>
          </cell>
          <cell r="E418" t="str">
            <v>B-615152</v>
          </cell>
          <cell r="F418">
            <v>40652</v>
          </cell>
          <cell r="G418">
            <v>5</v>
          </cell>
          <cell r="H418">
            <v>26</v>
          </cell>
          <cell r="I418">
            <v>1</v>
          </cell>
          <cell r="J418">
            <v>1</v>
          </cell>
          <cell r="K418">
            <v>270</v>
          </cell>
          <cell r="L418">
            <v>4730</v>
          </cell>
          <cell r="M418">
            <v>5</v>
          </cell>
          <cell r="N418">
            <v>35402</v>
          </cell>
          <cell r="O418">
            <v>13016</v>
          </cell>
          <cell r="P418">
            <v>308</v>
          </cell>
          <cell r="Q418" t="str">
            <v>No</v>
          </cell>
          <cell r="R418" t="str">
            <v>13372</v>
          </cell>
          <cell r="S418">
            <v>9</v>
          </cell>
          <cell r="T418">
            <v>9</v>
          </cell>
          <cell r="U418">
            <v>0</v>
          </cell>
          <cell r="V418">
            <v>0</v>
          </cell>
          <cell r="W418">
            <v>290.25</v>
          </cell>
          <cell r="X418">
            <v>-252</v>
          </cell>
          <cell r="Y418">
            <v>9</v>
          </cell>
          <cell r="Z418">
            <v>4.1511492734478198E-4</v>
          </cell>
          <cell r="AA418">
            <v>0.88124999999999998</v>
          </cell>
          <cell r="AB418">
            <v>2.5000000000000001E-2</v>
          </cell>
          <cell r="AC418">
            <v>2.5000000000000001E-2</v>
          </cell>
          <cell r="AD418">
            <v>0</v>
          </cell>
          <cell r="AE418">
            <v>0</v>
          </cell>
          <cell r="AF418">
            <v>0.80625000000000002</v>
          </cell>
          <cell r="AG418">
            <v>-0.7</v>
          </cell>
          <cell r="AH418">
            <v>2.5000000000000001E-2</v>
          </cell>
          <cell r="AI418">
            <v>0.33429999999999999</v>
          </cell>
          <cell r="AJ418">
            <v>0.33429999999999999</v>
          </cell>
          <cell r="AK418">
            <v>0</v>
          </cell>
          <cell r="AL418">
            <v>0</v>
          </cell>
          <cell r="AM418">
            <v>10.781175000000001</v>
          </cell>
          <cell r="AN418">
            <v>-9.3604000000000003</v>
          </cell>
          <cell r="AO418">
            <v>0.33429999999999999</v>
          </cell>
        </row>
        <row r="419">
          <cell r="B419">
            <v>408</v>
          </cell>
          <cell r="C419" t="str">
            <v>Monterrico</v>
          </cell>
          <cell r="D419" t="str">
            <v>TR.2 (2 Dev.)</v>
          </cell>
          <cell r="E419" t="str">
            <v>B-615152</v>
          </cell>
          <cell r="F419">
            <v>40492</v>
          </cell>
          <cell r="G419">
            <v>1</v>
          </cell>
          <cell r="H419">
            <v>22</v>
          </cell>
          <cell r="I419">
            <v>1</v>
          </cell>
          <cell r="J419">
            <v>1</v>
          </cell>
          <cell r="K419">
            <v>141</v>
          </cell>
          <cell r="L419">
            <v>4842</v>
          </cell>
          <cell r="M419">
            <v>1</v>
          </cell>
          <cell r="N419">
            <v>22628</v>
          </cell>
          <cell r="O419">
            <v>13154</v>
          </cell>
          <cell r="P419">
            <v>167</v>
          </cell>
          <cell r="Q419" t="str">
            <v>No</v>
          </cell>
          <cell r="R419" t="str">
            <v>13372</v>
          </cell>
          <cell r="S419">
            <v>0</v>
          </cell>
          <cell r="T419">
            <v>-203.47826086956522</v>
          </cell>
          <cell r="U419">
            <v>0</v>
          </cell>
          <cell r="V419">
            <v>-140.86956521739131</v>
          </cell>
          <cell r="W419">
            <v>-1737.391304347826</v>
          </cell>
          <cell r="X419">
            <v>-47613.913043478264</v>
          </cell>
          <cell r="Y419">
            <v>0</v>
          </cell>
          <cell r="Z419">
            <v>-2.7239117033293126E-3</v>
          </cell>
          <cell r="AA419">
            <v>-5.7826086956521738</v>
          </cell>
          <cell r="AB419">
            <v>0</v>
          </cell>
          <cell r="AC419">
            <v>-0.56521739130434778</v>
          </cell>
          <cell r="AD419">
            <v>0</v>
          </cell>
          <cell r="AE419">
            <v>-0.39130434782608697</v>
          </cell>
          <cell r="AF419">
            <v>-4.8260869565217392</v>
          </cell>
          <cell r="AG419">
            <v>-132.2608695652174</v>
          </cell>
          <cell r="AH419">
            <v>0</v>
          </cell>
          <cell r="AI419">
            <v>0</v>
          </cell>
          <cell r="AJ419">
            <v>-7.5580869565217395</v>
          </cell>
          <cell r="AK419">
            <v>0</v>
          </cell>
          <cell r="AL419">
            <v>-5.2325217391304344</v>
          </cell>
          <cell r="AM419">
            <v>-64.534434782608699</v>
          </cell>
          <cell r="AN419">
            <v>-1768.5923478260868</v>
          </cell>
          <cell r="AO419">
            <v>0</v>
          </cell>
        </row>
        <row r="420">
          <cell r="B420">
            <v>409</v>
          </cell>
          <cell r="C420" t="str">
            <v>Monterrico</v>
          </cell>
          <cell r="D420" t="str">
            <v>TR.2 (2 Dev.)</v>
          </cell>
          <cell r="E420" t="str">
            <v>B-615152</v>
          </cell>
          <cell r="F420">
            <v>40469</v>
          </cell>
          <cell r="G420">
            <v>1</v>
          </cell>
          <cell r="H420">
            <v>35</v>
          </cell>
          <cell r="I420">
            <v>1</v>
          </cell>
          <cell r="J420">
            <v>10</v>
          </cell>
          <cell r="K420">
            <v>252</v>
          </cell>
          <cell r="L420">
            <v>7884</v>
          </cell>
          <cell r="M420">
            <v>1</v>
          </cell>
          <cell r="N420">
            <v>40551</v>
          </cell>
          <cell r="O420">
            <v>23457</v>
          </cell>
          <cell r="P420">
            <v>300</v>
          </cell>
          <cell r="Q420" t="str">
            <v>No</v>
          </cell>
          <cell r="R420" t="str">
            <v>13372</v>
          </cell>
          <cell r="S420">
            <v>0</v>
          </cell>
          <cell r="T420">
            <v>315</v>
          </cell>
          <cell r="U420">
            <v>0</v>
          </cell>
          <cell r="V420">
            <v>0</v>
          </cell>
          <cell r="W420">
            <v>3060</v>
          </cell>
          <cell r="X420">
            <v>37800</v>
          </cell>
          <cell r="Y420">
            <v>0</v>
          </cell>
          <cell r="Z420">
            <v>4.4161162483487447E-3</v>
          </cell>
          <cell r="AA420">
            <v>9.375</v>
          </cell>
          <cell r="AB420">
            <v>0</v>
          </cell>
          <cell r="AC420">
            <v>0.875</v>
          </cell>
          <cell r="AD420">
            <v>0</v>
          </cell>
          <cell r="AE420">
            <v>0</v>
          </cell>
          <cell r="AF420">
            <v>8.5</v>
          </cell>
          <cell r="AG420">
            <v>105</v>
          </cell>
          <cell r="AH420">
            <v>0</v>
          </cell>
          <cell r="AI420">
            <v>0</v>
          </cell>
          <cell r="AJ420">
            <v>11.7005</v>
          </cell>
          <cell r="AK420">
            <v>0</v>
          </cell>
          <cell r="AL420">
            <v>0</v>
          </cell>
          <cell r="AM420">
            <v>113.66200000000001</v>
          </cell>
          <cell r="AN420">
            <v>1404.06</v>
          </cell>
          <cell r="AO420">
            <v>0</v>
          </cell>
        </row>
        <row r="421">
          <cell r="B421">
            <v>410</v>
          </cell>
          <cell r="C421" t="str">
            <v>Monterrico</v>
          </cell>
          <cell r="D421" t="str">
            <v>TR.2 (2 Dev.)</v>
          </cell>
          <cell r="E421" t="str">
            <v>B-615152</v>
          </cell>
          <cell r="F421">
            <v>40461</v>
          </cell>
          <cell r="G421">
            <v>1</v>
          </cell>
          <cell r="H421">
            <v>28</v>
          </cell>
          <cell r="I421">
            <v>1</v>
          </cell>
          <cell r="J421">
            <v>10</v>
          </cell>
          <cell r="K421">
            <v>184</v>
          </cell>
          <cell r="L421">
            <v>7044</v>
          </cell>
          <cell r="M421">
            <v>1</v>
          </cell>
          <cell r="N421">
            <v>32770</v>
          </cell>
          <cell r="O421">
            <v>19691</v>
          </cell>
          <cell r="P421">
            <v>225</v>
          </cell>
          <cell r="Q421" t="str">
            <v>No</v>
          </cell>
          <cell r="R421" t="str">
            <v>13372</v>
          </cell>
          <cell r="S421">
            <v>0</v>
          </cell>
          <cell r="T421">
            <v>-270</v>
          </cell>
          <cell r="U421">
            <v>0</v>
          </cell>
          <cell r="V421">
            <v>-90</v>
          </cell>
          <cell r="W421">
            <v>-4140</v>
          </cell>
          <cell r="X421">
            <v>-50580</v>
          </cell>
          <cell r="Y421">
            <v>0</v>
          </cell>
          <cell r="Z421">
            <v>-5.8881549977983271E-3</v>
          </cell>
          <cell r="AA421">
            <v>-12.5</v>
          </cell>
          <cell r="AB421">
            <v>0</v>
          </cell>
          <cell r="AC421">
            <v>-0.75</v>
          </cell>
          <cell r="AD421">
            <v>0</v>
          </cell>
          <cell r="AE421">
            <v>-0.25</v>
          </cell>
          <cell r="AF421">
            <v>-11.5</v>
          </cell>
          <cell r="AG421">
            <v>-140.5</v>
          </cell>
          <cell r="AH421">
            <v>0</v>
          </cell>
          <cell r="AI421">
            <v>0</v>
          </cell>
          <cell r="AJ421">
            <v>-10.029</v>
          </cell>
          <cell r="AK421">
            <v>0</v>
          </cell>
          <cell r="AL421">
            <v>-3.343</v>
          </cell>
          <cell r="AM421">
            <v>-153.77799999999999</v>
          </cell>
          <cell r="AN421">
            <v>-1878.7660000000001</v>
          </cell>
          <cell r="AO421">
            <v>0</v>
          </cell>
        </row>
        <row r="422">
          <cell r="B422">
            <v>411</v>
          </cell>
          <cell r="C422" t="str">
            <v>Monterrico</v>
          </cell>
          <cell r="D422" t="str">
            <v>TR.2 (2 Dev.)</v>
          </cell>
          <cell r="E422" t="str">
            <v>B-615152</v>
          </cell>
          <cell r="F422">
            <v>40457</v>
          </cell>
          <cell r="G422">
            <v>1</v>
          </cell>
          <cell r="H422">
            <v>31</v>
          </cell>
          <cell r="I422">
            <v>1</v>
          </cell>
          <cell r="J422">
            <v>11</v>
          </cell>
          <cell r="K422">
            <v>230</v>
          </cell>
          <cell r="L422">
            <v>7606</v>
          </cell>
          <cell r="M422">
            <v>1</v>
          </cell>
          <cell r="N422">
            <v>38788</v>
          </cell>
          <cell r="O422">
            <v>23871</v>
          </cell>
          <cell r="P422">
            <v>275</v>
          </cell>
          <cell r="Q422" t="str">
            <v>No</v>
          </cell>
          <cell r="R422" t="str">
            <v>13372</v>
          </cell>
          <cell r="S422">
            <v>-4.8461538461538458</v>
          </cell>
          <cell r="T422">
            <v>-0.69230769230769229</v>
          </cell>
          <cell r="U422">
            <v>0</v>
          </cell>
          <cell r="V422">
            <v>4.8461538461538458</v>
          </cell>
          <cell r="W422">
            <v>69.230769230769226</v>
          </cell>
          <cell r="X422">
            <v>419.53846153846155</v>
          </cell>
          <cell r="Y422">
            <v>-5.5384615384615383</v>
          </cell>
          <cell r="Z422">
            <v>8.2434169969176568E-5</v>
          </cell>
          <cell r="AA422">
            <v>0.17499999999999999</v>
          </cell>
          <cell r="AB422">
            <v>-1.3461538461538462E-2</v>
          </cell>
          <cell r="AC422">
            <v>-1.9230769230769232E-3</v>
          </cell>
          <cell r="AD422">
            <v>0</v>
          </cell>
          <cell r="AE422">
            <v>1.3461538461538462E-2</v>
          </cell>
          <cell r="AF422">
            <v>0.19230769230769232</v>
          </cell>
          <cell r="AG422">
            <v>1.1653846153846155</v>
          </cell>
          <cell r="AH422">
            <v>-1.5384615384615385E-2</v>
          </cell>
          <cell r="AI422">
            <v>-0.18000769230769231</v>
          </cell>
          <cell r="AJ422">
            <v>-2.5715384615384616E-2</v>
          </cell>
          <cell r="AK422">
            <v>0</v>
          </cell>
          <cell r="AL422">
            <v>0.18000769230769231</v>
          </cell>
          <cell r="AM422">
            <v>2.5715384615384616</v>
          </cell>
          <cell r="AN422">
            <v>15.583523076923077</v>
          </cell>
          <cell r="AO422">
            <v>-0.20572307692307693</v>
          </cell>
        </row>
        <row r="423">
          <cell r="B423">
            <v>412</v>
          </cell>
          <cell r="C423" t="str">
            <v>Monterrico</v>
          </cell>
          <cell r="D423" t="str">
            <v>TR.2 (2 Dev.)</v>
          </cell>
          <cell r="E423" t="str">
            <v>B-615152</v>
          </cell>
          <cell r="F423">
            <v>39937</v>
          </cell>
          <cell r="G423">
            <v>8</v>
          </cell>
          <cell r="H423">
            <v>32</v>
          </cell>
          <cell r="I423">
            <v>1</v>
          </cell>
          <cell r="J423">
            <v>4</v>
          </cell>
          <cell r="K423">
            <v>130</v>
          </cell>
          <cell r="L423">
            <v>7000</v>
          </cell>
          <cell r="M423">
            <v>9</v>
          </cell>
          <cell r="N423">
            <v>70200</v>
          </cell>
          <cell r="O423">
            <v>33600</v>
          </cell>
          <cell r="P423">
            <v>184</v>
          </cell>
          <cell r="Q423" t="str">
            <v>No</v>
          </cell>
          <cell r="R423" t="str">
            <v>13372</v>
          </cell>
          <cell r="S423">
            <v>-13.846153846153847</v>
          </cell>
          <cell r="T423">
            <v>27.692307692307693</v>
          </cell>
          <cell r="U423">
            <v>-13.846153846153847</v>
          </cell>
          <cell r="V423">
            <v>0</v>
          </cell>
          <cell r="W423">
            <v>249.23076923076923</v>
          </cell>
          <cell r="X423">
            <v>2353.8461538461538</v>
          </cell>
          <cell r="Y423">
            <v>0</v>
          </cell>
          <cell r="Z423">
            <v>3.2611319987806115E-4</v>
          </cell>
          <cell r="AA423">
            <v>0.69230769230769229</v>
          </cell>
          <cell r="AB423">
            <v>-3.8461538461538464E-2</v>
          </cell>
          <cell r="AC423">
            <v>7.6923076923076927E-2</v>
          </cell>
          <cell r="AD423">
            <v>-3.8461538461538464E-2</v>
          </cell>
          <cell r="AE423">
            <v>0</v>
          </cell>
          <cell r="AF423">
            <v>0.69230769230769229</v>
          </cell>
          <cell r="AG423">
            <v>6.5384615384615383</v>
          </cell>
          <cell r="AH423">
            <v>0</v>
          </cell>
          <cell r="AI423">
            <v>-0.51430769230769235</v>
          </cell>
          <cell r="AJ423">
            <v>1.0286153846153847</v>
          </cell>
          <cell r="AK423">
            <v>-0.51430769230769235</v>
          </cell>
          <cell r="AL423">
            <v>0</v>
          </cell>
          <cell r="AM423">
            <v>9.257538461538461</v>
          </cell>
          <cell r="AN423">
            <v>87.432307692307688</v>
          </cell>
          <cell r="AO423">
            <v>0</v>
          </cell>
        </row>
        <row r="424">
          <cell r="B424">
            <v>413</v>
          </cell>
          <cell r="C424" t="str">
            <v>Monterrico</v>
          </cell>
          <cell r="D424" t="str">
            <v>TR.2 (2 Dev.)</v>
          </cell>
          <cell r="E424" t="str">
            <v>B-615152</v>
          </cell>
          <cell r="F424">
            <v>39911</v>
          </cell>
          <cell r="G424">
            <v>9</v>
          </cell>
          <cell r="H424">
            <v>30</v>
          </cell>
          <cell r="I424">
            <v>2</v>
          </cell>
          <cell r="J424">
            <v>4</v>
          </cell>
          <cell r="K424">
            <v>112</v>
          </cell>
          <cell r="L424">
            <v>6830</v>
          </cell>
          <cell r="M424">
            <v>9</v>
          </cell>
          <cell r="N424">
            <v>68800</v>
          </cell>
          <cell r="O424">
            <v>33700</v>
          </cell>
          <cell r="P424">
            <v>166</v>
          </cell>
          <cell r="Q424" t="str">
            <v>No</v>
          </cell>
          <cell r="R424" t="str">
            <v>13372</v>
          </cell>
          <cell r="S424">
            <v>1080</v>
          </cell>
          <cell r="T424">
            <v>1080</v>
          </cell>
          <cell r="U424">
            <v>0</v>
          </cell>
          <cell r="V424">
            <v>720</v>
          </cell>
          <cell r="W424">
            <v>360</v>
          </cell>
          <cell r="X424">
            <v>419040</v>
          </cell>
          <cell r="Y424">
            <v>0</v>
          </cell>
          <cell r="Z424">
            <v>4.239471598414795E-3</v>
          </cell>
          <cell r="AA424">
            <v>9</v>
          </cell>
          <cell r="AB424">
            <v>3</v>
          </cell>
          <cell r="AC424">
            <v>3</v>
          </cell>
          <cell r="AD424">
            <v>0</v>
          </cell>
          <cell r="AE424">
            <v>2</v>
          </cell>
          <cell r="AF424">
            <v>1</v>
          </cell>
          <cell r="AG424">
            <v>1164</v>
          </cell>
          <cell r="AH424">
            <v>0</v>
          </cell>
          <cell r="AI424">
            <v>40.116</v>
          </cell>
          <cell r="AJ424">
            <v>40.116</v>
          </cell>
          <cell r="AK424">
            <v>0</v>
          </cell>
          <cell r="AL424">
            <v>26.744</v>
          </cell>
          <cell r="AM424">
            <v>13.372</v>
          </cell>
          <cell r="AN424">
            <v>15565.008</v>
          </cell>
          <cell r="AO424">
            <v>0</v>
          </cell>
        </row>
        <row r="425">
          <cell r="B425">
            <v>414</v>
          </cell>
          <cell r="C425" t="str">
            <v>Monterrico</v>
          </cell>
          <cell r="D425" t="str">
            <v>TR.2 (2 Dev.)</v>
          </cell>
          <cell r="E425" t="str">
            <v>B-615152</v>
          </cell>
          <cell r="F425">
            <v>39910</v>
          </cell>
          <cell r="G425">
            <v>6</v>
          </cell>
          <cell r="H425">
            <v>27</v>
          </cell>
          <cell r="I425">
            <v>2</v>
          </cell>
          <cell r="J425">
            <v>2</v>
          </cell>
          <cell r="K425">
            <v>111</v>
          </cell>
          <cell r="L425">
            <v>5666</v>
          </cell>
          <cell r="M425">
            <v>9</v>
          </cell>
          <cell r="N425">
            <v>64321</v>
          </cell>
          <cell r="O425">
            <v>29436</v>
          </cell>
          <cell r="P425">
            <v>157</v>
          </cell>
          <cell r="Q425" t="str">
            <v>No</v>
          </cell>
          <cell r="R425" t="str">
            <v>13372</v>
          </cell>
          <cell r="S425">
            <v>0</v>
          </cell>
          <cell r="T425">
            <v>-288</v>
          </cell>
          <cell r="U425">
            <v>72</v>
          </cell>
          <cell r="V425">
            <v>-144</v>
          </cell>
          <cell r="W425">
            <v>-144</v>
          </cell>
          <cell r="X425">
            <v>-78768</v>
          </cell>
          <cell r="Y425">
            <v>0</v>
          </cell>
          <cell r="Z425">
            <v>-6.5947335975341255E-4</v>
          </cell>
          <cell r="AA425">
            <v>-1.4</v>
          </cell>
          <cell r="AB425">
            <v>0</v>
          </cell>
          <cell r="AC425">
            <v>-0.8</v>
          </cell>
          <cell r="AD425">
            <v>0.2</v>
          </cell>
          <cell r="AE425">
            <v>-0.4</v>
          </cell>
          <cell r="AF425">
            <v>-0.4</v>
          </cell>
          <cell r="AG425">
            <v>-218.8</v>
          </cell>
          <cell r="AH425">
            <v>0</v>
          </cell>
          <cell r="AI425">
            <v>0</v>
          </cell>
          <cell r="AJ425">
            <v>-10.6976</v>
          </cell>
          <cell r="AK425">
            <v>2.6743999999999999</v>
          </cell>
          <cell r="AL425">
            <v>-5.3487999999999998</v>
          </cell>
          <cell r="AM425">
            <v>-5.3487999999999998</v>
          </cell>
          <cell r="AN425">
            <v>-2925.7936</v>
          </cell>
          <cell r="AO425">
            <v>0</v>
          </cell>
        </row>
        <row r="426">
          <cell r="B426">
            <v>415</v>
          </cell>
          <cell r="C426" t="str">
            <v>Monterrico</v>
          </cell>
          <cell r="D426" t="str">
            <v>TR.2 (2 Dev.)</v>
          </cell>
          <cell r="E426" t="str">
            <v>B-615152</v>
          </cell>
          <cell r="F426">
            <v>39905</v>
          </cell>
          <cell r="G426">
            <v>6</v>
          </cell>
          <cell r="H426">
            <v>31</v>
          </cell>
          <cell r="I426">
            <v>1</v>
          </cell>
          <cell r="J426">
            <v>4</v>
          </cell>
          <cell r="K426">
            <v>113</v>
          </cell>
          <cell r="L426">
            <v>6760</v>
          </cell>
          <cell r="M426">
            <v>9</v>
          </cell>
          <cell r="N426">
            <v>73400</v>
          </cell>
          <cell r="O426">
            <v>34600</v>
          </cell>
          <cell r="P426">
            <v>164</v>
          </cell>
          <cell r="Q426" t="str">
            <v>No</v>
          </cell>
          <cell r="R426" t="str">
            <v>13372</v>
          </cell>
          <cell r="S426">
            <v>-2.3788546255506606</v>
          </cell>
          <cell r="T426">
            <v>-4.7577092511013213</v>
          </cell>
          <cell r="U426">
            <v>-1.5859030837004404</v>
          </cell>
          <cell r="V426">
            <v>-0.79295154185022021</v>
          </cell>
          <cell r="W426">
            <v>-61.057268722466958</v>
          </cell>
          <cell r="X426">
            <v>-499.55947136563879</v>
          </cell>
          <cell r="Y426">
            <v>-0.79295154185022021</v>
          </cell>
          <cell r="Z426">
            <v>-9.3380431683145261E-5</v>
          </cell>
          <cell r="AA426">
            <v>-0.19823788546255505</v>
          </cell>
          <cell r="AB426">
            <v>-6.6079295154185024E-3</v>
          </cell>
          <cell r="AC426">
            <v>-1.3215859030837005E-2</v>
          </cell>
          <cell r="AD426">
            <v>-4.4052863436123352E-3</v>
          </cell>
          <cell r="AE426">
            <v>-2.2026431718061676E-3</v>
          </cell>
          <cell r="AF426">
            <v>-0.1696035242290749</v>
          </cell>
          <cell r="AG426">
            <v>-1.3876651982378854</v>
          </cell>
          <cell r="AH426">
            <v>-2.2026431718061676E-3</v>
          </cell>
          <cell r="AI426">
            <v>-8.8361233480176216E-2</v>
          </cell>
          <cell r="AJ426">
            <v>-0.17672246696035243</v>
          </cell>
          <cell r="AK426">
            <v>-5.8907488986784141E-2</v>
          </cell>
          <cell r="AL426">
            <v>-2.9453744493392071E-2</v>
          </cell>
          <cell r="AM426">
            <v>-2.2679383259911896</v>
          </cell>
          <cell r="AN426">
            <v>-18.555859030837006</v>
          </cell>
          <cell r="AO426">
            <v>-2.9453744493392071E-2</v>
          </cell>
        </row>
        <row r="427">
          <cell r="B427">
            <v>416</v>
          </cell>
          <cell r="C427" t="str">
            <v>Monterrico</v>
          </cell>
          <cell r="D427" t="str">
            <v>TR.2 (2 Dev.)</v>
          </cell>
          <cell r="E427" t="str">
            <v>B-615152</v>
          </cell>
          <cell r="F427">
            <v>39451</v>
          </cell>
          <cell r="G427">
            <v>9</v>
          </cell>
          <cell r="H427">
            <v>37</v>
          </cell>
          <cell r="I427">
            <v>3</v>
          </cell>
          <cell r="J427">
            <v>5</v>
          </cell>
          <cell r="K427">
            <v>190</v>
          </cell>
          <cell r="L427">
            <v>7390</v>
          </cell>
          <cell r="M427">
            <v>10</v>
          </cell>
          <cell r="N427">
            <v>67300</v>
          </cell>
          <cell r="O427">
            <v>30900</v>
          </cell>
          <cell r="P427">
            <v>254</v>
          </cell>
          <cell r="Q427" t="str">
            <v>No</v>
          </cell>
          <cell r="R427" t="str">
            <v>13372</v>
          </cell>
          <cell r="S427">
            <v>-1.3793103448275863</v>
          </cell>
          <cell r="T427">
            <v>8.2758620689655178</v>
          </cell>
          <cell r="U427">
            <v>0</v>
          </cell>
          <cell r="V427">
            <v>0</v>
          </cell>
          <cell r="W427">
            <v>-104.82758620689656</v>
          </cell>
          <cell r="X427">
            <v>220.68965517241378</v>
          </cell>
          <cell r="Y427">
            <v>0</v>
          </cell>
          <cell r="Z427">
            <v>-1.2814069113982566E-4</v>
          </cell>
          <cell r="AA427">
            <v>-0.27203065134099619</v>
          </cell>
          <cell r="AB427">
            <v>-3.8314176245210726E-3</v>
          </cell>
          <cell r="AC427">
            <v>2.2988505747126436E-2</v>
          </cell>
          <cell r="AD427">
            <v>0</v>
          </cell>
          <cell r="AE427">
            <v>0</v>
          </cell>
          <cell r="AF427">
            <v>-0.29118773946360155</v>
          </cell>
          <cell r="AG427">
            <v>0.6130268199233716</v>
          </cell>
          <cell r="AH427">
            <v>0</v>
          </cell>
          <cell r="AI427">
            <v>-5.1233716475095788E-2</v>
          </cell>
          <cell r="AJ427">
            <v>0.30740229885057468</v>
          </cell>
          <cell r="AK427">
            <v>0</v>
          </cell>
          <cell r="AL427">
            <v>0</v>
          </cell>
          <cell r="AM427">
            <v>-3.8937624521072793</v>
          </cell>
          <cell r="AN427">
            <v>8.1973946360153249</v>
          </cell>
          <cell r="AO427">
            <v>0</v>
          </cell>
        </row>
        <row r="428">
          <cell r="B428">
            <v>417</v>
          </cell>
          <cell r="C428" t="str">
            <v>Monterrico</v>
          </cell>
          <cell r="D428" t="str">
            <v>TR.2 (2 Dev.)</v>
          </cell>
          <cell r="E428" t="str">
            <v>B-615152</v>
          </cell>
          <cell r="F428">
            <v>39190</v>
          </cell>
          <cell r="G428">
            <v>10</v>
          </cell>
          <cell r="H428">
            <v>31</v>
          </cell>
          <cell r="I428">
            <v>3</v>
          </cell>
          <cell r="J428">
            <v>5</v>
          </cell>
          <cell r="K428">
            <v>266</v>
          </cell>
          <cell r="L428">
            <v>7230</v>
          </cell>
          <cell r="M428">
            <v>10</v>
          </cell>
          <cell r="N428">
            <v>76800</v>
          </cell>
          <cell r="O428">
            <v>31600</v>
          </cell>
          <cell r="P428">
            <v>325</v>
          </cell>
          <cell r="Q428" t="str">
            <v>No</v>
          </cell>
          <cell r="R428" t="str">
            <v>13372</v>
          </cell>
          <cell r="S428">
            <v>2.4489795918367347</v>
          </cell>
          <cell r="T428">
            <v>0</v>
          </cell>
          <cell r="U428">
            <v>2.4489795918367347</v>
          </cell>
          <cell r="V428">
            <v>0</v>
          </cell>
          <cell r="W428">
            <v>173.87755102040816</v>
          </cell>
          <cell r="X428">
            <v>2718.3673469387754</v>
          </cell>
          <cell r="Y428">
            <v>0</v>
          </cell>
          <cell r="Z428">
            <v>2.3392398086491311E-4</v>
          </cell>
          <cell r="AA428">
            <v>0.49659863945578231</v>
          </cell>
          <cell r="AB428">
            <v>6.8027210884353739E-3</v>
          </cell>
          <cell r="AC428">
            <v>0</v>
          </cell>
          <cell r="AD428">
            <v>6.8027210884353739E-3</v>
          </cell>
          <cell r="AE428">
            <v>0</v>
          </cell>
          <cell r="AF428">
            <v>0.48299319727891155</v>
          </cell>
          <cell r="AG428">
            <v>7.5510204081632653</v>
          </cell>
          <cell r="AH428">
            <v>0</v>
          </cell>
          <cell r="AI428">
            <v>9.0965986394557816E-2</v>
          </cell>
          <cell r="AJ428">
            <v>0</v>
          </cell>
          <cell r="AK428">
            <v>9.0965986394557816E-2</v>
          </cell>
          <cell r="AL428">
            <v>0</v>
          </cell>
          <cell r="AM428">
            <v>6.4585850340136055</v>
          </cell>
          <cell r="AN428">
            <v>100.97224489795919</v>
          </cell>
          <cell r="AO428">
            <v>0</v>
          </cell>
        </row>
        <row r="429">
          <cell r="B429">
            <v>418</v>
          </cell>
          <cell r="C429" t="str">
            <v>Monterrico</v>
          </cell>
          <cell r="D429" t="str">
            <v>TR.2 (2 Dev.)</v>
          </cell>
          <cell r="E429" t="str">
            <v>B-615152</v>
          </cell>
          <cell r="F429">
            <v>39043</v>
          </cell>
          <cell r="G429">
            <v>9</v>
          </cell>
          <cell r="H429">
            <v>31</v>
          </cell>
          <cell r="I429">
            <v>2</v>
          </cell>
          <cell r="J429">
            <v>5</v>
          </cell>
          <cell r="K429">
            <v>195</v>
          </cell>
          <cell r="L429">
            <v>6120</v>
          </cell>
          <cell r="M429">
            <v>10</v>
          </cell>
          <cell r="N429">
            <v>67400</v>
          </cell>
          <cell r="O429">
            <v>31000</v>
          </cell>
          <cell r="P429">
            <v>252</v>
          </cell>
          <cell r="Q429" t="str">
            <v>No</v>
          </cell>
          <cell r="R429" t="str">
            <v>13372</v>
          </cell>
          <cell r="S429">
            <v>-0.63716814159292035</v>
          </cell>
          <cell r="T429">
            <v>-6.3716814159292037</v>
          </cell>
          <cell r="U429">
            <v>0</v>
          </cell>
          <cell r="V429">
            <v>0</v>
          </cell>
          <cell r="W429">
            <v>-36.318584070796462</v>
          </cell>
          <cell r="X429">
            <v>-1153.2743362831859</v>
          </cell>
          <cell r="Y429">
            <v>0</v>
          </cell>
          <cell r="Z429">
            <v>-5.6693032191190971E-5</v>
          </cell>
          <cell r="AA429">
            <v>-0.12035398230088495</v>
          </cell>
          <cell r="AB429">
            <v>-1.7699115044247787E-3</v>
          </cell>
          <cell r="AC429">
            <v>-1.7699115044247787E-2</v>
          </cell>
          <cell r="AD429">
            <v>0</v>
          </cell>
          <cell r="AE429">
            <v>0</v>
          </cell>
          <cell r="AF429">
            <v>-0.10088495575221239</v>
          </cell>
          <cell r="AG429">
            <v>-3.2035398230088497</v>
          </cell>
          <cell r="AH429">
            <v>0</v>
          </cell>
          <cell r="AI429">
            <v>-2.3667256637168142E-2</v>
          </cell>
          <cell r="AJ429">
            <v>-0.23667256637168141</v>
          </cell>
          <cell r="AK429">
            <v>0</v>
          </cell>
          <cell r="AL429">
            <v>0</v>
          </cell>
          <cell r="AM429">
            <v>-1.349033628318584</v>
          </cell>
          <cell r="AN429">
            <v>-42.837734513274334</v>
          </cell>
          <cell r="AO429">
            <v>0</v>
          </cell>
        </row>
        <row r="430">
          <cell r="B430">
            <v>419</v>
          </cell>
          <cell r="C430" t="str">
            <v>Monterrico</v>
          </cell>
          <cell r="D430" t="str">
            <v>TR.2 (2 Dev.)</v>
          </cell>
          <cell r="E430" t="str">
            <v>B-615152</v>
          </cell>
          <cell r="F430">
            <v>38478</v>
          </cell>
          <cell r="G430">
            <v>10</v>
          </cell>
          <cell r="H430">
            <v>41</v>
          </cell>
          <cell r="I430">
            <v>2</v>
          </cell>
          <cell r="J430">
            <v>5</v>
          </cell>
          <cell r="K430">
            <v>252</v>
          </cell>
          <cell r="L430">
            <v>7930</v>
          </cell>
          <cell r="M430">
            <v>10</v>
          </cell>
          <cell r="N430">
            <v>65600</v>
          </cell>
          <cell r="O430">
            <v>29400</v>
          </cell>
          <cell r="P430">
            <v>320</v>
          </cell>
          <cell r="Q430" t="str">
            <v>No</v>
          </cell>
          <cell r="R430" t="str">
            <v>13372</v>
          </cell>
          <cell r="S430">
            <v>3.4042553191489362</v>
          </cell>
          <cell r="T430">
            <v>5.1063829787234045</v>
          </cell>
          <cell r="U430">
            <v>0</v>
          </cell>
          <cell r="V430">
            <v>0</v>
          </cell>
          <cell r="W430">
            <v>1.7021276595744681</v>
          </cell>
          <cell r="X430">
            <v>1182.9787234042553</v>
          </cell>
          <cell r="Y430">
            <v>0</v>
          </cell>
          <cell r="Z430">
            <v>1.3363188647485564E-5</v>
          </cell>
          <cell r="AA430">
            <v>2.8368794326241134E-2</v>
          </cell>
          <cell r="AB430">
            <v>9.4562647754137114E-3</v>
          </cell>
          <cell r="AC430">
            <v>1.4184397163120567E-2</v>
          </cell>
          <cell r="AD430">
            <v>0</v>
          </cell>
          <cell r="AE430">
            <v>0</v>
          </cell>
          <cell r="AF430">
            <v>4.7281323877068557E-3</v>
          </cell>
          <cell r="AG430">
            <v>3.2860520094562649</v>
          </cell>
          <cell r="AH430">
            <v>0</v>
          </cell>
          <cell r="AI430">
            <v>0.12644917257683216</v>
          </cell>
          <cell r="AJ430">
            <v>0.18967375886524823</v>
          </cell>
          <cell r="AK430">
            <v>0</v>
          </cell>
          <cell r="AL430">
            <v>0</v>
          </cell>
          <cell r="AM430">
            <v>6.3224586288416082E-2</v>
          </cell>
          <cell r="AN430">
            <v>43.941087470449169</v>
          </cell>
          <cell r="AO430">
            <v>0</v>
          </cell>
        </row>
        <row r="431">
          <cell r="B431">
            <v>420</v>
          </cell>
          <cell r="C431" t="str">
            <v>Monterrico</v>
          </cell>
          <cell r="D431" t="str">
            <v>TR.2 (2 Dev.)</v>
          </cell>
          <cell r="E431" t="str">
            <v>B-615152</v>
          </cell>
          <cell r="F431">
            <v>38055</v>
          </cell>
          <cell r="G431">
            <v>6</v>
          </cell>
          <cell r="H431">
            <v>35</v>
          </cell>
          <cell r="I431">
            <v>2</v>
          </cell>
          <cell r="J431">
            <v>5</v>
          </cell>
          <cell r="K431">
            <v>250</v>
          </cell>
          <cell r="L431">
            <v>6540</v>
          </cell>
          <cell r="M431">
            <v>10</v>
          </cell>
          <cell r="N431">
            <v>63900</v>
          </cell>
          <cell r="O431">
            <v>27600</v>
          </cell>
          <cell r="P431">
            <v>308</v>
          </cell>
          <cell r="Q431" t="str">
            <v>No</v>
          </cell>
          <cell r="R431" t="str">
            <v>13372</v>
          </cell>
          <cell r="S431">
            <v>-7.826086956521712E-2</v>
          </cell>
          <cell r="T431">
            <v>7.7947826086956526</v>
          </cell>
          <cell r="U431">
            <v>0.57130434782608697</v>
          </cell>
          <cell r="V431">
            <v>0.17217391304347804</v>
          </cell>
          <cell r="W431">
            <v>43.223478260869555</v>
          </cell>
          <cell r="X431">
            <v>1876.695652173913</v>
          </cell>
          <cell r="Y431">
            <v>-3.1773913043478266</v>
          </cell>
          <cell r="Z431">
            <v>6.3469190741485254E-5</v>
          </cell>
          <cell r="AA431">
            <v>0.13473913043478258</v>
          </cell>
          <cell r="AB431">
            <v>-2.1739130434782531E-4</v>
          </cell>
          <cell r="AC431">
            <v>2.1652173913043481E-2</v>
          </cell>
          <cell r="AD431">
            <v>1.5869565217391305E-3</v>
          </cell>
          <cell r="AE431">
            <v>4.7826086956521686E-4</v>
          </cell>
          <cell r="AF431">
            <v>0.12006521739130432</v>
          </cell>
          <cell r="AG431">
            <v>5.2130434782608699</v>
          </cell>
          <cell r="AH431">
            <v>-8.8260869565217406E-3</v>
          </cell>
          <cell r="AI431">
            <v>-2.9069565217391203E-3</v>
          </cell>
          <cell r="AJ431">
            <v>0.2895328695652174</v>
          </cell>
          <cell r="AK431">
            <v>2.122078260869565E-2</v>
          </cell>
          <cell r="AL431">
            <v>6.3953043478260797E-3</v>
          </cell>
          <cell r="AM431">
            <v>1.6055120869565214</v>
          </cell>
          <cell r="AN431">
            <v>69.708817391304351</v>
          </cell>
          <cell r="AO431">
            <v>-0.11802243478260871</v>
          </cell>
        </row>
        <row r="432">
          <cell r="B432">
            <v>421</v>
          </cell>
          <cell r="C432" t="str">
            <v>Monterrico</v>
          </cell>
          <cell r="D432" t="str">
            <v>TR.2 (2 Dev.)</v>
          </cell>
          <cell r="E432" t="str">
            <v>B-615152</v>
          </cell>
          <cell r="F432">
            <v>37595</v>
          </cell>
          <cell r="G432">
            <v>6.1</v>
          </cell>
          <cell r="H432">
            <v>25.04</v>
          </cell>
          <cell r="I432">
            <v>1.27</v>
          </cell>
          <cell r="J432">
            <v>4.78</v>
          </cell>
          <cell r="K432">
            <v>194.77</v>
          </cell>
          <cell r="L432">
            <v>4142</v>
          </cell>
          <cell r="M432">
            <v>14.06</v>
          </cell>
          <cell r="N432">
            <v>68643</v>
          </cell>
          <cell r="O432">
            <v>26372</v>
          </cell>
          <cell r="P432">
            <v>246.02</v>
          </cell>
          <cell r="Q432" t="str">
            <v>No</v>
          </cell>
          <cell r="R432" t="str">
            <v>13372</v>
          </cell>
          <cell r="S432">
            <v>1.974820143884892</v>
          </cell>
          <cell r="T432">
            <v>7.7827338129496404</v>
          </cell>
          <cell r="U432">
            <v>-0.23633093525179857</v>
          </cell>
          <cell r="V432">
            <v>1.2237410071942447</v>
          </cell>
          <cell r="W432">
            <v>52.37158273381295</v>
          </cell>
          <cell r="X432">
            <v>1198.4892086330935</v>
          </cell>
          <cell r="Y432">
            <v>3.2568345323741013</v>
          </cell>
          <cell r="Z432">
            <v>8.6848168176159203E-5</v>
          </cell>
          <cell r="AA432">
            <v>0.18437050359712231</v>
          </cell>
          <cell r="AB432">
            <v>5.4856115107913663E-3</v>
          </cell>
          <cell r="AC432">
            <v>2.1618705035971221E-2</v>
          </cell>
          <cell r="AD432">
            <v>-6.5647482014388487E-4</v>
          </cell>
          <cell r="AE432">
            <v>3.3992805755395684E-3</v>
          </cell>
          <cell r="AF432">
            <v>0.14547661870503598</v>
          </cell>
          <cell r="AG432">
            <v>3.329136690647482</v>
          </cell>
          <cell r="AH432">
            <v>9.0467625899280577E-3</v>
          </cell>
          <cell r="AI432">
            <v>7.3353597122302147E-2</v>
          </cell>
          <cell r="AJ432">
            <v>0.28908532374100721</v>
          </cell>
          <cell r="AK432">
            <v>-8.7783812949640289E-3</v>
          </cell>
          <cell r="AL432">
            <v>4.5455179856115108E-2</v>
          </cell>
          <cell r="AM432">
            <v>1.945313345323741</v>
          </cell>
          <cell r="AN432">
            <v>44.517215827338127</v>
          </cell>
          <cell r="AO432">
            <v>0.12097330935251799</v>
          </cell>
        </row>
        <row r="433">
          <cell r="B433">
            <v>422</v>
          </cell>
          <cell r="C433" t="str">
            <v>Monterrico</v>
          </cell>
          <cell r="D433" t="str">
            <v>TR.2 (2 Dev.)</v>
          </cell>
          <cell r="E433" t="str">
            <v>B-615152</v>
          </cell>
          <cell r="F433">
            <v>36483</v>
          </cell>
          <cell r="G433">
            <v>0</v>
          </cell>
          <cell r="H433">
            <v>1</v>
          </cell>
          <cell r="I433">
            <v>2</v>
          </cell>
          <cell r="J433">
            <v>1</v>
          </cell>
          <cell r="K433">
            <v>33</v>
          </cell>
          <cell r="L433">
            <v>440</v>
          </cell>
          <cell r="M433">
            <v>4</v>
          </cell>
          <cell r="N433">
            <v>8000</v>
          </cell>
          <cell r="O433">
            <v>5000</v>
          </cell>
          <cell r="P433">
            <v>41</v>
          </cell>
          <cell r="Q433" t="str">
            <v>No</v>
          </cell>
          <cell r="R433" t="str">
            <v>13372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  <cell r="Z433" t="str">
            <v xml:space="preserve"> </v>
          </cell>
          <cell r="AA433" t="str">
            <v xml:space="preserve"> </v>
          </cell>
          <cell r="AB433" t="str">
            <v xml:space="preserve"> </v>
          </cell>
          <cell r="AC433" t="str">
            <v xml:space="preserve"> </v>
          </cell>
          <cell r="AD433" t="str">
            <v xml:space="preserve"> </v>
          </cell>
          <cell r="AE433" t="str">
            <v xml:space="preserve"> </v>
          </cell>
          <cell r="AF433" t="str">
            <v xml:space="preserve"> </v>
          </cell>
          <cell r="AG433" t="str">
            <v xml:space="preserve"> </v>
          </cell>
          <cell r="AH433" t="str">
            <v xml:space="preserve"> </v>
          </cell>
          <cell r="AI433" t="str">
            <v xml:space="preserve"> </v>
          </cell>
          <cell r="AJ433" t="str">
            <v xml:space="preserve"> </v>
          </cell>
          <cell r="AK433" t="str">
            <v xml:space="preserve"> </v>
          </cell>
          <cell r="AL433" t="str">
            <v xml:space="preserve"> </v>
          </cell>
          <cell r="AM433" t="str">
            <v xml:space="preserve"> </v>
          </cell>
          <cell r="AN433" t="str">
            <v xml:space="preserve"> </v>
          </cell>
          <cell r="AO433" t="str">
            <v xml:space="preserve"> </v>
          </cell>
        </row>
        <row r="434">
          <cell r="B434">
            <v>423</v>
          </cell>
          <cell r="C434" t="str">
            <v>San Mateo</v>
          </cell>
          <cell r="D434" t="str">
            <v>TR.1 (3 Dev.)</v>
          </cell>
          <cell r="E434" t="str">
            <v>161566T</v>
          </cell>
          <cell r="F434">
            <v>39037</v>
          </cell>
          <cell r="G434">
            <v>2</v>
          </cell>
          <cell r="H434">
            <v>2</v>
          </cell>
          <cell r="I434">
            <v>2</v>
          </cell>
          <cell r="J434">
            <v>5</v>
          </cell>
          <cell r="K434">
            <v>41</v>
          </cell>
          <cell r="L434">
            <v>603</v>
          </cell>
          <cell r="M434">
            <v>10</v>
          </cell>
          <cell r="N434">
            <v>48700</v>
          </cell>
          <cell r="O434">
            <v>21800</v>
          </cell>
          <cell r="P434">
            <v>62</v>
          </cell>
          <cell r="Q434" t="str">
            <v>No</v>
          </cell>
          <cell r="R434" t="str">
            <v>6279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2.7692307692307692</v>
          </cell>
          <cell r="X434">
            <v>-6.2307692307692308</v>
          </cell>
          <cell r="Y434">
            <v>0</v>
          </cell>
          <cell r="Z434">
            <v>1.7014531043593131E-6</v>
          </cell>
          <cell r="AA434">
            <v>7.6923076923076927E-3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7.6923076923076927E-3</v>
          </cell>
          <cell r="AG434">
            <v>-1.7307692307692309E-2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4.8300000000000003E-2</v>
          </cell>
          <cell r="AN434">
            <v>-0.10867499999999999</v>
          </cell>
          <cell r="AO434">
            <v>0</v>
          </cell>
        </row>
        <row r="435">
          <cell r="B435">
            <v>424</v>
          </cell>
          <cell r="C435" t="str">
            <v>San Mateo</v>
          </cell>
          <cell r="D435" t="str">
            <v>TR.1 (3 Dev.)</v>
          </cell>
          <cell r="E435" t="str">
            <v>161566T</v>
          </cell>
          <cell r="F435">
            <v>38517</v>
          </cell>
          <cell r="G435">
            <v>2</v>
          </cell>
          <cell r="H435">
            <v>2</v>
          </cell>
          <cell r="I435">
            <v>2</v>
          </cell>
          <cell r="J435">
            <v>5</v>
          </cell>
          <cell r="K435">
            <v>37</v>
          </cell>
          <cell r="L435">
            <v>612</v>
          </cell>
          <cell r="M435">
            <v>10</v>
          </cell>
          <cell r="N435">
            <v>47200</v>
          </cell>
          <cell r="O435">
            <v>22900</v>
          </cell>
          <cell r="P435">
            <v>58</v>
          </cell>
          <cell r="Q435" t="str">
            <v>No</v>
          </cell>
          <cell r="R435" t="str">
            <v>6279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5.76</v>
          </cell>
          <cell r="X435">
            <v>129.6</v>
          </cell>
          <cell r="Y435">
            <v>0</v>
          </cell>
          <cell r="Z435">
            <v>3.5390224570673713E-6</v>
          </cell>
          <cell r="AA435">
            <v>1.6E-2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1.6E-2</v>
          </cell>
          <cell r="AG435">
            <v>0.36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0.100464</v>
          </cell>
          <cell r="AN435">
            <v>2.26044</v>
          </cell>
          <cell r="AO435">
            <v>0</v>
          </cell>
        </row>
        <row r="436">
          <cell r="B436">
            <v>425</v>
          </cell>
          <cell r="C436" t="str">
            <v>San Mateo</v>
          </cell>
          <cell r="D436" t="str">
            <v>TR.1 (3 Dev.)</v>
          </cell>
          <cell r="E436" t="str">
            <v>161566T</v>
          </cell>
          <cell r="F436">
            <v>38267</v>
          </cell>
          <cell r="G436">
            <v>2</v>
          </cell>
          <cell r="H436">
            <v>2</v>
          </cell>
          <cell r="I436">
            <v>2</v>
          </cell>
          <cell r="J436">
            <v>5</v>
          </cell>
          <cell r="K436">
            <v>33</v>
          </cell>
          <cell r="L436">
            <v>522</v>
          </cell>
          <cell r="M436">
            <v>10</v>
          </cell>
          <cell r="N436">
            <v>45600</v>
          </cell>
          <cell r="O436">
            <v>22300</v>
          </cell>
          <cell r="P436">
            <v>54</v>
          </cell>
          <cell r="Q436" t="str">
            <v>No</v>
          </cell>
          <cell r="R436" t="str">
            <v>6279</v>
          </cell>
          <cell r="S436">
            <v>1.7951742627345841</v>
          </cell>
          <cell r="T436">
            <v>0.68525469168900799</v>
          </cell>
          <cell r="U436">
            <v>-1.9302949061662198</v>
          </cell>
          <cell r="V436">
            <v>2.1619302949061665</v>
          </cell>
          <cell r="W436">
            <v>-14.322788203753355</v>
          </cell>
          <cell r="X436">
            <v>-309.8123324396783</v>
          </cell>
          <cell r="Y436">
            <v>3.7737265415549603</v>
          </cell>
          <cell r="Z436">
            <v>-4.8151579007015841E-6</v>
          </cell>
          <cell r="AA436">
            <v>-2.1769436997319036E-2</v>
          </cell>
          <cell r="AB436">
            <v>4.9865951742627344E-3</v>
          </cell>
          <cell r="AC436">
            <v>1.9034852546916889E-3</v>
          </cell>
          <cell r="AD436">
            <v>-5.3619302949061663E-3</v>
          </cell>
          <cell r="AE436">
            <v>6.0053619302949069E-3</v>
          </cell>
          <cell r="AF436">
            <v>-3.9785522788203763E-2</v>
          </cell>
          <cell r="AG436">
            <v>-0.8605898123324397</v>
          </cell>
          <cell r="AH436">
            <v>1.0482573726541555E-2</v>
          </cell>
          <cell r="AI436">
            <v>3.1310831099195705E-2</v>
          </cell>
          <cell r="AJ436">
            <v>1.1951983914209114E-2</v>
          </cell>
          <cell r="AK436">
            <v>-3.366756032171582E-2</v>
          </cell>
          <cell r="AL436">
            <v>3.770766756032172E-2</v>
          </cell>
          <cell r="AM436">
            <v>-0.24981329758713142</v>
          </cell>
          <cell r="AN436">
            <v>-5.4036434316353885</v>
          </cell>
          <cell r="AO436">
            <v>6.5820080428954417E-2</v>
          </cell>
        </row>
        <row r="437">
          <cell r="B437">
            <v>426</v>
          </cell>
          <cell r="C437" t="str">
            <v>San Mateo</v>
          </cell>
          <cell r="D437" t="str">
            <v>TR.1 (3 Dev.)</v>
          </cell>
          <cell r="E437" t="str">
            <v>161566T</v>
          </cell>
          <cell r="F437">
            <v>37894</v>
          </cell>
          <cell r="G437">
            <v>0.14000000000000001</v>
          </cell>
          <cell r="H437">
            <v>1.29</v>
          </cell>
          <cell r="I437">
            <v>4</v>
          </cell>
          <cell r="J437">
            <v>2.76</v>
          </cell>
          <cell r="K437">
            <v>47.84</v>
          </cell>
          <cell r="L437">
            <v>843</v>
          </cell>
          <cell r="M437">
            <v>6.09</v>
          </cell>
          <cell r="N437">
            <v>74031</v>
          </cell>
          <cell r="O437">
            <v>20433</v>
          </cell>
          <cell r="P437">
            <v>62.120000000000005</v>
          </cell>
          <cell r="Q437" t="str">
            <v>No</v>
          </cell>
          <cell r="R437" t="str">
            <v>6279</v>
          </cell>
          <cell r="S437">
            <v>0.15428571428571433</v>
          </cell>
          <cell r="T437">
            <v>-1.8257142857142856</v>
          </cell>
          <cell r="U437">
            <v>-4.1142857142857139</v>
          </cell>
          <cell r="V437">
            <v>-6.78857142857143</v>
          </cell>
          <cell r="W437">
            <v>-88.071428571428569</v>
          </cell>
          <cell r="X437">
            <v>-601.71428571428567</v>
          </cell>
          <cell r="Y437">
            <v>-40.628571428571426</v>
          </cell>
          <cell r="Z437">
            <v>-8.6800845442536314E-5</v>
          </cell>
          <cell r="AA437">
            <v>-0.3924285714285714</v>
          </cell>
          <cell r="AB437">
            <v>4.2857142857142866E-4</v>
          </cell>
          <cell r="AC437">
            <v>-5.0714285714285713E-3</v>
          </cell>
          <cell r="AD437">
            <v>-1.1428571428571427E-2</v>
          </cell>
          <cell r="AE437">
            <v>-1.8857142857142861E-2</v>
          </cell>
          <cell r="AF437">
            <v>-0.24464285714285713</v>
          </cell>
          <cell r="AG437">
            <v>-1.6714285714285715</v>
          </cell>
          <cell r="AH437">
            <v>-0.11285714285714286</v>
          </cell>
          <cell r="AI437">
            <v>2.6910000000000007E-3</v>
          </cell>
          <cell r="AJ437">
            <v>-3.1843499999999997E-2</v>
          </cell>
          <cell r="AK437">
            <v>-7.175999999999999E-2</v>
          </cell>
          <cell r="AL437">
            <v>-0.11840400000000002</v>
          </cell>
          <cell r="AM437">
            <v>-1.5361125</v>
          </cell>
          <cell r="AN437">
            <v>-10.494900000000001</v>
          </cell>
          <cell r="AO437">
            <v>-0.70862999999999998</v>
          </cell>
        </row>
        <row r="438">
          <cell r="B438">
            <v>427</v>
          </cell>
          <cell r="C438" t="str">
            <v>San Mateo</v>
          </cell>
          <cell r="D438" t="str">
            <v>TR.1 (3 Dev.)</v>
          </cell>
          <cell r="E438" t="str">
            <v>161566T</v>
          </cell>
          <cell r="F438">
            <v>37754</v>
          </cell>
          <cell r="G438">
            <v>0.08</v>
          </cell>
          <cell r="H438">
            <v>2</v>
          </cell>
          <cell r="I438">
            <v>5.6</v>
          </cell>
          <cell r="J438">
            <v>5.4</v>
          </cell>
          <cell r="K438">
            <v>82.09</v>
          </cell>
          <cell r="L438">
            <v>1077</v>
          </cell>
          <cell r="M438">
            <v>21.89</v>
          </cell>
          <cell r="N438">
            <v>73771</v>
          </cell>
          <cell r="O438">
            <v>6939</v>
          </cell>
          <cell r="P438">
            <v>117.06</v>
          </cell>
          <cell r="Q438" t="str">
            <v>No</v>
          </cell>
          <cell r="R438" t="str">
            <v>6279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  <cell r="Z438" t="str">
            <v xml:space="preserve"> </v>
          </cell>
          <cell r="AA438" t="str">
            <v xml:space="preserve"> </v>
          </cell>
          <cell r="AB438" t="str">
            <v xml:space="preserve"> </v>
          </cell>
          <cell r="AC438" t="str">
            <v xml:space="preserve"> </v>
          </cell>
          <cell r="AD438" t="str">
            <v xml:space="preserve"> </v>
          </cell>
          <cell r="AE438" t="str">
            <v xml:space="preserve"> </v>
          </cell>
          <cell r="AF438" t="str">
            <v xml:space="preserve"> </v>
          </cell>
          <cell r="AG438" t="str">
            <v xml:space="preserve"> </v>
          </cell>
          <cell r="AH438" t="str">
            <v xml:space="preserve"> </v>
          </cell>
          <cell r="AI438" t="str">
            <v xml:space="preserve"> </v>
          </cell>
          <cell r="AJ438" t="str">
            <v xml:space="preserve"> </v>
          </cell>
          <cell r="AK438" t="str">
            <v xml:space="preserve"> </v>
          </cell>
          <cell r="AL438" t="str">
            <v xml:space="preserve"> </v>
          </cell>
          <cell r="AM438" t="str">
            <v xml:space="preserve"> </v>
          </cell>
          <cell r="AN438" t="str">
            <v xml:space="preserve"> </v>
          </cell>
          <cell r="AO438" t="str">
            <v xml:space="preserve"> </v>
          </cell>
        </row>
        <row r="439">
          <cell r="B439">
            <v>428</v>
          </cell>
          <cell r="C439" t="str">
            <v>Santa Anita</v>
          </cell>
          <cell r="D439" t="str">
            <v>TR.1 (3 Dev.)</v>
          </cell>
          <cell r="E439" t="str">
            <v>L-30507</v>
          </cell>
          <cell r="F439">
            <v>39651</v>
          </cell>
          <cell r="G439">
            <v>1</v>
          </cell>
          <cell r="H439">
            <v>25</v>
          </cell>
          <cell r="I439">
            <v>7</v>
          </cell>
          <cell r="J439">
            <v>12</v>
          </cell>
          <cell r="K439">
            <v>459</v>
          </cell>
          <cell r="L439">
            <v>6962</v>
          </cell>
          <cell r="M439">
            <v>7</v>
          </cell>
          <cell r="N439">
            <v>63236</v>
          </cell>
          <cell r="O439">
            <v>25149</v>
          </cell>
          <cell r="Q439" t="str">
            <v>No</v>
          </cell>
          <cell r="R439" t="str">
            <v>15233</v>
          </cell>
          <cell r="S439">
            <v>-0.77753779697624192</v>
          </cell>
          <cell r="T439">
            <v>6.2203023758099354</v>
          </cell>
          <cell r="U439">
            <v>3.1101511879049677</v>
          </cell>
          <cell r="V439">
            <v>5.4427645788336934</v>
          </cell>
          <cell r="W439">
            <v>-85.529157667386613</v>
          </cell>
          <cell r="X439">
            <v>-356.11231101511879</v>
          </cell>
          <cell r="Y439">
            <v>-2.3326133909287257</v>
          </cell>
          <cell r="Z439">
            <v>-1.1010344535713234E-4</v>
          </cell>
          <cell r="AA439">
            <v>-0.20518358531317496</v>
          </cell>
          <cell r="AB439">
            <v>-2.1598272138228943E-3</v>
          </cell>
          <cell r="AC439">
            <v>1.7278617710583154E-2</v>
          </cell>
          <cell r="AD439">
            <v>8.6393088552915772E-3</v>
          </cell>
          <cell r="AE439">
            <v>1.511879049676026E-2</v>
          </cell>
          <cell r="AF439">
            <v>-0.23758099352051837</v>
          </cell>
          <cell r="AG439">
            <v>-0.98920086393088558</v>
          </cell>
          <cell r="AH439">
            <v>-6.4794816414686825E-3</v>
          </cell>
          <cell r="AI439">
            <v>-3.290064794816415E-2</v>
          </cell>
          <cell r="AJ439">
            <v>0.2632051835853132</v>
          </cell>
          <cell r="AK439">
            <v>0.1316025917926566</v>
          </cell>
          <cell r="AL439">
            <v>0.23030453563714903</v>
          </cell>
          <cell r="AM439">
            <v>-3.6190712742980562</v>
          </cell>
          <cell r="AN439">
            <v>-15.06849676025918</v>
          </cell>
          <cell r="AO439">
            <v>-9.8701943844492435E-2</v>
          </cell>
        </row>
        <row r="440">
          <cell r="B440">
            <v>429</v>
          </cell>
          <cell r="C440" t="str">
            <v>Santa Anita</v>
          </cell>
          <cell r="D440" t="str">
            <v>TR.1 (3 Dev.)</v>
          </cell>
          <cell r="E440" t="str">
            <v>L-30507</v>
          </cell>
          <cell r="F440">
            <v>39188</v>
          </cell>
          <cell r="G440">
            <v>2</v>
          </cell>
          <cell r="H440">
            <v>17</v>
          </cell>
          <cell r="I440">
            <v>3</v>
          </cell>
          <cell r="J440">
            <v>5</v>
          </cell>
          <cell r="K440">
            <v>569</v>
          </cell>
          <cell r="L440">
            <v>7420</v>
          </cell>
          <cell r="M440">
            <v>10</v>
          </cell>
          <cell r="N440">
            <v>63700</v>
          </cell>
          <cell r="O440">
            <v>24500</v>
          </cell>
          <cell r="P440">
            <v>606</v>
          </cell>
          <cell r="Q440" t="str">
            <v>No</v>
          </cell>
          <cell r="R440" t="str">
            <v>15233</v>
          </cell>
          <cell r="S440">
            <v>0</v>
          </cell>
          <cell r="T440">
            <v>12</v>
          </cell>
          <cell r="U440">
            <v>2.4</v>
          </cell>
          <cell r="V440">
            <v>0</v>
          </cell>
          <cell r="W440">
            <v>424.8</v>
          </cell>
          <cell r="X440">
            <v>5976</v>
          </cell>
          <cell r="Y440">
            <v>0</v>
          </cell>
          <cell r="Z440">
            <v>6.5466349625715537E-4</v>
          </cell>
          <cell r="AA440">
            <v>1.22</v>
          </cell>
          <cell r="AB440">
            <v>0</v>
          </cell>
          <cell r="AC440">
            <v>3.3333333333333333E-2</v>
          </cell>
          <cell r="AD440">
            <v>6.6666666666666671E-3</v>
          </cell>
          <cell r="AE440">
            <v>0</v>
          </cell>
          <cell r="AF440">
            <v>1.18</v>
          </cell>
          <cell r="AG440">
            <v>16.600000000000001</v>
          </cell>
          <cell r="AH440">
            <v>0</v>
          </cell>
          <cell r="AI440">
            <v>0</v>
          </cell>
          <cell r="AJ440">
            <v>0.5077666666666667</v>
          </cell>
          <cell r="AK440">
            <v>0.10155333333333334</v>
          </cell>
          <cell r="AL440">
            <v>0</v>
          </cell>
          <cell r="AM440">
            <v>17.97494</v>
          </cell>
          <cell r="AN440">
            <v>252.86779999999999</v>
          </cell>
          <cell r="AO440">
            <v>0</v>
          </cell>
        </row>
        <row r="441">
          <cell r="B441">
            <v>430</v>
          </cell>
          <cell r="C441" t="str">
            <v>Santa Anita</v>
          </cell>
          <cell r="D441" t="str">
            <v>TR.1 (3 Dev.)</v>
          </cell>
          <cell r="E441" t="str">
            <v>L-30507</v>
          </cell>
          <cell r="F441">
            <v>39038</v>
          </cell>
          <cell r="G441">
            <v>2</v>
          </cell>
          <cell r="H441">
            <v>12</v>
          </cell>
          <cell r="I441">
            <v>2</v>
          </cell>
          <cell r="J441">
            <v>5</v>
          </cell>
          <cell r="K441">
            <v>392</v>
          </cell>
          <cell r="L441">
            <v>4930</v>
          </cell>
          <cell r="M441">
            <v>10</v>
          </cell>
          <cell r="N441">
            <v>66100</v>
          </cell>
          <cell r="O441">
            <v>26900</v>
          </cell>
          <cell r="P441">
            <v>423</v>
          </cell>
          <cell r="Q441" t="str">
            <v>No</v>
          </cell>
          <cell r="R441" t="str">
            <v>15233</v>
          </cell>
          <cell r="S441">
            <v>1.5450643776824033</v>
          </cell>
          <cell r="T441">
            <v>9.2703862660944214</v>
          </cell>
          <cell r="U441">
            <v>1.5450643776824033</v>
          </cell>
          <cell r="V441">
            <v>3.8626609442060085</v>
          </cell>
          <cell r="W441">
            <v>302.83261802575106</v>
          </cell>
          <cell r="X441">
            <v>3808.5836909871246</v>
          </cell>
          <cell r="Y441">
            <v>7.7253218884120169</v>
          </cell>
          <cell r="Z441">
            <v>4.8709396136772102E-4</v>
          </cell>
          <cell r="AA441">
            <v>0.90772532188841204</v>
          </cell>
          <cell r="AB441">
            <v>4.2918454935622317E-3</v>
          </cell>
          <cell r="AC441">
            <v>2.575107296137339E-2</v>
          </cell>
          <cell r="AD441">
            <v>4.2918454935622317E-3</v>
          </cell>
          <cell r="AE441">
            <v>1.0729613733905579E-2</v>
          </cell>
          <cell r="AF441">
            <v>0.84120171673819744</v>
          </cell>
          <cell r="AG441">
            <v>10.579399141630901</v>
          </cell>
          <cell r="AH441">
            <v>2.1459227467811159E-2</v>
          </cell>
          <cell r="AI441">
            <v>6.5377682403433474E-2</v>
          </cell>
          <cell r="AJ441">
            <v>0.39226609442060084</v>
          </cell>
          <cell r="AK441">
            <v>6.5377682403433474E-2</v>
          </cell>
          <cell r="AL441">
            <v>0.1634442060085837</v>
          </cell>
          <cell r="AM441">
            <v>12.814025751072961</v>
          </cell>
          <cell r="AN441">
            <v>161.15598712446354</v>
          </cell>
          <cell r="AO441">
            <v>0.3268884120171674</v>
          </cell>
        </row>
        <row r="442">
          <cell r="B442">
            <v>431</v>
          </cell>
          <cell r="C442" t="str">
            <v>Santa Anita</v>
          </cell>
          <cell r="D442" t="str">
            <v>TR.1 (3 Dev.)</v>
          </cell>
          <cell r="E442" t="str">
            <v>L-30507</v>
          </cell>
          <cell r="F442">
            <v>38572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1074</v>
          </cell>
          <cell r="O442">
            <v>477</v>
          </cell>
          <cell r="P442">
            <v>0</v>
          </cell>
          <cell r="Q442" t="str">
            <v>No</v>
          </cell>
          <cell r="R442" t="str">
            <v>15233</v>
          </cell>
          <cell r="S442">
            <v>0</v>
          </cell>
          <cell r="T442">
            <v>-120</v>
          </cell>
          <cell r="U442">
            <v>-120</v>
          </cell>
          <cell r="V442">
            <v>-300</v>
          </cell>
          <cell r="W442">
            <v>-7440</v>
          </cell>
          <cell r="X442">
            <v>-207360</v>
          </cell>
          <cell r="Y442">
            <v>-1980</v>
          </cell>
          <cell r="Z442">
            <v>-1.4846194040804346E-2</v>
          </cell>
          <cell r="AA442">
            <v>-27.666666666666668</v>
          </cell>
          <cell r="AB442">
            <v>0</v>
          </cell>
          <cell r="AC442">
            <v>-0.33333333333333331</v>
          </cell>
          <cell r="AD442">
            <v>-0.33333333333333331</v>
          </cell>
          <cell r="AE442">
            <v>-0.83333333333333337</v>
          </cell>
          <cell r="AF442">
            <v>-20.666666666666668</v>
          </cell>
          <cell r="AG442">
            <v>-576</v>
          </cell>
          <cell r="AH442">
            <v>-5.5</v>
          </cell>
          <cell r="AI442">
            <v>0</v>
          </cell>
          <cell r="AJ442">
            <v>-5.0776666666666666</v>
          </cell>
          <cell r="AK442">
            <v>-5.0776666666666666</v>
          </cell>
          <cell r="AL442">
            <v>-12.694166666666668</v>
          </cell>
          <cell r="AM442">
            <v>-314.81533333333334</v>
          </cell>
          <cell r="AN442">
            <v>-8774.2080000000005</v>
          </cell>
          <cell r="AO442">
            <v>-83.781500000000008</v>
          </cell>
        </row>
        <row r="443">
          <cell r="B443">
            <v>432</v>
          </cell>
          <cell r="C443" t="str">
            <v>Santa Anita</v>
          </cell>
          <cell r="D443" t="str">
            <v>TR.1 (3 Dev.)</v>
          </cell>
          <cell r="E443" t="str">
            <v>L-30507</v>
          </cell>
          <cell r="F443">
            <v>38566</v>
          </cell>
          <cell r="G443">
            <v>0</v>
          </cell>
          <cell r="H443">
            <v>2</v>
          </cell>
          <cell r="I443">
            <v>2</v>
          </cell>
          <cell r="J443">
            <v>5</v>
          </cell>
          <cell r="K443">
            <v>124</v>
          </cell>
          <cell r="L443">
            <v>3456</v>
          </cell>
          <cell r="M443">
            <v>33</v>
          </cell>
          <cell r="N443">
            <v>10515</v>
          </cell>
          <cell r="O443">
            <v>3549</v>
          </cell>
          <cell r="P443">
            <v>166</v>
          </cell>
          <cell r="Q443" t="str">
            <v>No</v>
          </cell>
          <cell r="R443" t="str">
            <v>15233</v>
          </cell>
          <cell r="S443">
            <v>-10.434782608695652</v>
          </cell>
          <cell r="T443">
            <v>-52.173913043478258</v>
          </cell>
          <cell r="U443">
            <v>-83.478260869565219</v>
          </cell>
          <cell r="V443">
            <v>-52.173913043478258</v>
          </cell>
          <cell r="W443">
            <v>-3495.6521739130435</v>
          </cell>
          <cell r="X443">
            <v>-21099.130434782608</v>
          </cell>
          <cell r="Y443">
            <v>-62.608695652173914</v>
          </cell>
          <cell r="Z443">
            <v>-5.599402676468899E-3</v>
          </cell>
          <cell r="AA443">
            <v>-10.434782608695652</v>
          </cell>
          <cell r="AB443">
            <v>-2.8985507246376812E-2</v>
          </cell>
          <cell r="AC443">
            <v>-0.14492753623188406</v>
          </cell>
          <cell r="AD443">
            <v>-0.2318840579710145</v>
          </cell>
          <cell r="AE443">
            <v>-0.14492753623188406</v>
          </cell>
          <cell r="AF443">
            <v>-9.7101449275362324</v>
          </cell>
          <cell r="AG443">
            <v>-58.608695652173914</v>
          </cell>
          <cell r="AH443">
            <v>-0.17391304347826086</v>
          </cell>
          <cell r="AI443">
            <v>-0.44153623188405799</v>
          </cell>
          <cell r="AJ443">
            <v>-2.2076811594202899</v>
          </cell>
          <cell r="AK443">
            <v>-3.532289855072464</v>
          </cell>
          <cell r="AL443">
            <v>-2.2076811594202899</v>
          </cell>
          <cell r="AM443">
            <v>-147.91463768115943</v>
          </cell>
          <cell r="AN443">
            <v>-892.78626086956524</v>
          </cell>
          <cell r="AO443">
            <v>-2.6492173913043477</v>
          </cell>
        </row>
        <row r="444">
          <cell r="B444">
            <v>433</v>
          </cell>
          <cell r="C444" t="str">
            <v>Santa Anita</v>
          </cell>
          <cell r="D444" t="str">
            <v>TR.1 (3 Dev.)</v>
          </cell>
          <cell r="E444" t="str">
            <v>L-30507</v>
          </cell>
          <cell r="F444">
            <v>38497</v>
          </cell>
          <cell r="G444">
            <v>2</v>
          </cell>
          <cell r="H444">
            <v>12</v>
          </cell>
          <cell r="I444">
            <v>18</v>
          </cell>
          <cell r="J444">
            <v>15</v>
          </cell>
          <cell r="K444">
            <v>794</v>
          </cell>
          <cell r="L444">
            <v>7500</v>
          </cell>
          <cell r="M444">
            <v>45</v>
          </cell>
          <cell r="N444">
            <v>65200</v>
          </cell>
          <cell r="O444">
            <v>9580</v>
          </cell>
          <cell r="P444">
            <v>886</v>
          </cell>
          <cell r="Q444" t="str">
            <v>No</v>
          </cell>
          <cell r="R444" t="str">
            <v>15233</v>
          </cell>
          <cell r="S444">
            <v>0</v>
          </cell>
          <cell r="T444">
            <v>3.1304347826086958</v>
          </cell>
          <cell r="U444">
            <v>-4.6956521739130439</v>
          </cell>
          <cell r="V444">
            <v>0</v>
          </cell>
          <cell r="W444">
            <v>-108</v>
          </cell>
          <cell r="X444">
            <v>516.52173913043475</v>
          </cell>
          <cell r="Y444">
            <v>-7.8260869565217392</v>
          </cell>
          <cell r="Z444">
            <v>-1.7498133363965309E-4</v>
          </cell>
          <cell r="AA444">
            <v>-0.32608695652173914</v>
          </cell>
          <cell r="AB444">
            <v>0</v>
          </cell>
          <cell r="AC444">
            <v>8.6956521739130436E-3</v>
          </cell>
          <cell r="AD444">
            <v>-1.3043478260869565E-2</v>
          </cell>
          <cell r="AE444">
            <v>0</v>
          </cell>
          <cell r="AF444">
            <v>-0.3</v>
          </cell>
          <cell r="AG444">
            <v>1.4347826086956521</v>
          </cell>
          <cell r="AH444">
            <v>-2.1739130434782608E-2</v>
          </cell>
          <cell r="AI444">
            <v>0</v>
          </cell>
          <cell r="AJ444">
            <v>0.13246086956521741</v>
          </cell>
          <cell r="AK444">
            <v>-0.19869130434782609</v>
          </cell>
          <cell r="AL444">
            <v>0</v>
          </cell>
          <cell r="AM444">
            <v>-4.5698999999999996</v>
          </cell>
          <cell r="AN444">
            <v>21.856043478260872</v>
          </cell>
          <cell r="AO444">
            <v>-0.33115217391304352</v>
          </cell>
        </row>
        <row r="445">
          <cell r="B445">
            <v>434</v>
          </cell>
          <cell r="C445" t="str">
            <v>Santa Anita</v>
          </cell>
          <cell r="D445" t="str">
            <v>TR.1 (3 Dev.)</v>
          </cell>
          <cell r="E445" t="str">
            <v>L-30507</v>
          </cell>
          <cell r="F445">
            <v>38267</v>
          </cell>
          <cell r="G445">
            <v>2</v>
          </cell>
          <cell r="H445">
            <v>10</v>
          </cell>
          <cell r="I445">
            <v>21</v>
          </cell>
          <cell r="J445">
            <v>15</v>
          </cell>
          <cell r="K445">
            <v>863</v>
          </cell>
          <cell r="L445">
            <v>7170</v>
          </cell>
          <cell r="M445">
            <v>50</v>
          </cell>
          <cell r="N445">
            <v>64200</v>
          </cell>
          <cell r="O445">
            <v>10900</v>
          </cell>
          <cell r="P445">
            <v>961</v>
          </cell>
          <cell r="Q445" t="str">
            <v>No</v>
          </cell>
          <cell r="R445" t="str">
            <v>15233</v>
          </cell>
          <cell r="S445">
            <v>0</v>
          </cell>
          <cell r="T445">
            <v>-6.6257668711656441</v>
          </cell>
          <cell r="U445">
            <v>-13.251533742331288</v>
          </cell>
          <cell r="V445">
            <v>-11.042944785276074</v>
          </cell>
          <cell r="W445">
            <v>55.214723926380366</v>
          </cell>
          <cell r="X445">
            <v>-3555.8282208588957</v>
          </cell>
          <cell r="Y445">
            <v>44.171779141104295</v>
          </cell>
          <cell r="Z445">
            <v>1.0205455287122509E-4</v>
          </cell>
          <cell r="AA445">
            <v>0.19018404907975461</v>
          </cell>
          <cell r="AB445">
            <v>0</v>
          </cell>
          <cell r="AC445">
            <v>-1.8404907975460124E-2</v>
          </cell>
          <cell r="AD445">
            <v>-3.6809815950920248E-2</v>
          </cell>
          <cell r="AE445">
            <v>-3.0674846625766871E-2</v>
          </cell>
          <cell r="AF445">
            <v>0.15337423312883436</v>
          </cell>
          <cell r="AG445">
            <v>-9.8773006134969332</v>
          </cell>
          <cell r="AH445">
            <v>0.12269938650306748</v>
          </cell>
          <cell r="AI445">
            <v>0</v>
          </cell>
          <cell r="AJ445">
            <v>-0.28036196319018403</v>
          </cell>
          <cell r="AK445">
            <v>-0.56072392638036805</v>
          </cell>
          <cell r="AL445">
            <v>-0.4672699386503068</v>
          </cell>
          <cell r="AM445">
            <v>2.3363496932515337</v>
          </cell>
          <cell r="AN445">
            <v>-150.46092024539877</v>
          </cell>
          <cell r="AO445">
            <v>1.8690797546012272</v>
          </cell>
        </row>
        <row r="446">
          <cell r="B446">
            <v>435</v>
          </cell>
          <cell r="C446" t="str">
            <v>Santa Anita</v>
          </cell>
          <cell r="D446" t="str">
            <v>TR.1 (3 Dev.)</v>
          </cell>
          <cell r="E446" t="str">
            <v>L-30507</v>
          </cell>
          <cell r="F446">
            <v>38104</v>
          </cell>
          <cell r="G446">
            <v>2</v>
          </cell>
          <cell r="H446">
            <v>13</v>
          </cell>
          <cell r="I446">
            <v>27</v>
          </cell>
          <cell r="J446">
            <v>20</v>
          </cell>
          <cell r="K446">
            <v>838</v>
          </cell>
          <cell r="L446">
            <v>8780</v>
          </cell>
          <cell r="M446">
            <v>30</v>
          </cell>
          <cell r="N446">
            <v>76400</v>
          </cell>
          <cell r="O446">
            <v>11200</v>
          </cell>
          <cell r="P446">
            <v>930</v>
          </cell>
          <cell r="Q446" t="str">
            <v>No</v>
          </cell>
          <cell r="R446" t="str">
            <v>15233</v>
          </cell>
          <cell r="S446">
            <v>3.3333333333333335</v>
          </cell>
          <cell r="T446">
            <v>-12.83333333333333</v>
          </cell>
          <cell r="U446">
            <v>-78.86666666666666</v>
          </cell>
          <cell r="V446">
            <v>-27.999999999999996</v>
          </cell>
          <cell r="W446">
            <v>259.86666666666656</v>
          </cell>
          <cell r="X446">
            <v>2955</v>
          </cell>
          <cell r="Y446">
            <v>-49.9</v>
          </cell>
          <cell r="Z446">
            <v>1.3951845002201649E-4</v>
          </cell>
          <cell r="AA446">
            <v>0.25999999999999956</v>
          </cell>
          <cell r="AB446">
            <v>9.2592592592592587E-3</v>
          </cell>
          <cell r="AC446">
            <v>-3.5648148148148144E-2</v>
          </cell>
          <cell r="AD446">
            <v>-0.21907407407407403</v>
          </cell>
          <cell r="AE446">
            <v>-7.7777777777777765E-2</v>
          </cell>
          <cell r="AF446">
            <v>0.72185185185185163</v>
          </cell>
          <cell r="AG446">
            <v>8.2083333333333339</v>
          </cell>
          <cell r="AH446">
            <v>-0.1386111111111111</v>
          </cell>
          <cell r="AI446">
            <v>0.14104629629629631</v>
          </cell>
          <cell r="AJ446">
            <v>-0.54302824074074074</v>
          </cell>
          <cell r="AK446">
            <v>-3.33715537037037</v>
          </cell>
          <cell r="AL446">
            <v>-1.1847888888888887</v>
          </cell>
          <cell r="AM446">
            <v>10.995969259259256</v>
          </cell>
          <cell r="AN446">
            <v>125.03754166666667</v>
          </cell>
          <cell r="AO446">
            <v>-2.1114630555555554</v>
          </cell>
        </row>
        <row r="447">
          <cell r="B447">
            <v>436</v>
          </cell>
          <cell r="C447" t="str">
            <v>Santa Anita</v>
          </cell>
          <cell r="D447" t="str">
            <v>TR.1 (3 Dev.)</v>
          </cell>
          <cell r="E447" t="str">
            <v>L-30507</v>
          </cell>
          <cell r="F447">
            <v>37888</v>
          </cell>
          <cell r="G447">
            <v>0</v>
          </cell>
          <cell r="H447">
            <v>20.7</v>
          </cell>
          <cell r="I447">
            <v>74.319999999999993</v>
          </cell>
          <cell r="J447">
            <v>36.799999999999997</v>
          </cell>
          <cell r="K447">
            <v>682.08</v>
          </cell>
          <cell r="L447">
            <v>7007</v>
          </cell>
          <cell r="M447">
            <v>59.94</v>
          </cell>
          <cell r="N447">
            <v>84223</v>
          </cell>
          <cell r="O447">
            <v>3635</v>
          </cell>
          <cell r="P447">
            <v>873.84000000000015</v>
          </cell>
          <cell r="Q447" t="str">
            <v>No</v>
          </cell>
          <cell r="R447" t="str">
            <v>15233</v>
          </cell>
          <cell r="S447">
            <v>0</v>
          </cell>
          <cell r="T447">
            <v>2.8839059674502709</v>
          </cell>
          <cell r="U447">
            <v>1.1522603978300154</v>
          </cell>
          <cell r="V447">
            <v>12.460036166365278</v>
          </cell>
          <cell r="W447">
            <v>115.49294755877035</v>
          </cell>
          <cell r="X447">
            <v>-1218.6618444846292</v>
          </cell>
          <cell r="Y447">
            <v>-25.278119349005422</v>
          </cell>
          <cell r="Z447">
            <v>1.5906151291980114E-4</v>
          </cell>
          <cell r="AA447">
            <v>0.29641952983725167</v>
          </cell>
          <cell r="AB447">
            <v>0</v>
          </cell>
          <cell r="AC447">
            <v>8.0108499095840856E-3</v>
          </cell>
          <cell r="AD447">
            <v>3.2007233273055988E-3</v>
          </cell>
          <cell r="AE447">
            <v>3.4611211573236884E-2</v>
          </cell>
          <cell r="AF447">
            <v>0.32081374321880657</v>
          </cell>
          <cell r="AG447">
            <v>-3.3851717902350815</v>
          </cell>
          <cell r="AH447">
            <v>-7.0216998191681729E-2</v>
          </cell>
          <cell r="AI447">
            <v>0</v>
          </cell>
          <cell r="AJ447">
            <v>0.12202927667269441</v>
          </cell>
          <cell r="AK447">
            <v>4.8756618444846189E-2</v>
          </cell>
          <cell r="AL447">
            <v>0.52723258589511746</v>
          </cell>
          <cell r="AM447">
            <v>4.8869557504520804</v>
          </cell>
          <cell r="AN447">
            <v>-51.566321880650996</v>
          </cell>
          <cell r="AO447">
            <v>-1.0696155334538879</v>
          </cell>
        </row>
        <row r="448">
          <cell r="B448">
            <v>437</v>
          </cell>
          <cell r="C448" t="str">
            <v>Santa Anita</v>
          </cell>
          <cell r="D448" t="str">
            <v>TR.1 (3 Dev.)</v>
          </cell>
          <cell r="E448" t="str">
            <v>L-30507</v>
          </cell>
          <cell r="F448">
            <v>37335</v>
          </cell>
          <cell r="G448">
            <v>0</v>
          </cell>
          <cell r="H448">
            <v>16.27</v>
          </cell>
          <cell r="I448">
            <v>72.55</v>
          </cell>
          <cell r="J448">
            <v>17.66</v>
          </cell>
          <cell r="K448">
            <v>504.67</v>
          </cell>
          <cell r="L448">
            <v>8879</v>
          </cell>
          <cell r="M448">
            <v>98.77</v>
          </cell>
          <cell r="N448">
            <v>72800</v>
          </cell>
          <cell r="O448">
            <v>7522</v>
          </cell>
          <cell r="P448">
            <v>709.92</v>
          </cell>
          <cell r="Q448" t="str">
            <v>No</v>
          </cell>
          <cell r="R448" t="str">
            <v>15233</v>
          </cell>
          <cell r="S448">
            <v>0</v>
          </cell>
          <cell r="T448">
            <v>6.0651711924439198</v>
          </cell>
          <cell r="U448">
            <v>28.285714285714285</v>
          </cell>
          <cell r="V448">
            <v>6.6559622195985835</v>
          </cell>
          <cell r="W448">
            <v>189.84793388429753</v>
          </cell>
          <cell r="X448">
            <v>3353.0578512396696</v>
          </cell>
          <cell r="Y448">
            <v>36.029752066115698</v>
          </cell>
          <cell r="Z448">
            <v>3.9781321014360522E-4</v>
          </cell>
          <cell r="AA448">
            <v>0.74134592680047218</v>
          </cell>
          <cell r="AB448">
            <v>0</v>
          </cell>
          <cell r="AC448">
            <v>1.6847697756788665E-2</v>
          </cell>
          <cell r="AD448">
            <v>7.857142857142857E-2</v>
          </cell>
          <cell r="AE448">
            <v>1.8488783943329399E-2</v>
          </cell>
          <cell r="AF448">
            <v>0.52735537190082649</v>
          </cell>
          <cell r="AG448">
            <v>9.3140495867768589</v>
          </cell>
          <cell r="AH448">
            <v>0.10008264462809917</v>
          </cell>
          <cell r="AI448">
            <v>0</v>
          </cell>
          <cell r="AJ448">
            <v>0.25664097992916174</v>
          </cell>
          <cell r="AK448">
            <v>1.1968785714285715</v>
          </cell>
          <cell r="AL448">
            <v>0.28163964580873674</v>
          </cell>
          <cell r="AM448">
            <v>8.0332043801652908</v>
          </cell>
          <cell r="AN448">
            <v>141.88091735537191</v>
          </cell>
          <cell r="AO448">
            <v>1.5245589256198349</v>
          </cell>
        </row>
        <row r="449">
          <cell r="B449">
            <v>438</v>
          </cell>
          <cell r="C449" t="str">
            <v>Santa Anita</v>
          </cell>
          <cell r="D449" t="str">
            <v>TR.1 (3 Dev.)</v>
          </cell>
          <cell r="E449" t="str">
            <v>L-30507</v>
          </cell>
          <cell r="F449">
            <v>36488</v>
          </cell>
          <cell r="G449">
            <v>0</v>
          </cell>
          <cell r="H449">
            <v>2</v>
          </cell>
          <cell r="I449">
            <v>6</v>
          </cell>
          <cell r="J449">
            <v>2</v>
          </cell>
          <cell r="K449">
            <v>58</v>
          </cell>
          <cell r="L449">
            <v>990</v>
          </cell>
          <cell r="M449">
            <v>14</v>
          </cell>
          <cell r="N449">
            <v>7000</v>
          </cell>
          <cell r="O449">
            <v>3000</v>
          </cell>
          <cell r="P449">
            <v>82</v>
          </cell>
          <cell r="Q449" t="str">
            <v>No</v>
          </cell>
          <cell r="R449" t="str">
            <v>15233</v>
          </cell>
          <cell r="S449">
            <v>0</v>
          </cell>
          <cell r="T449">
            <v>0.97693351424694708</v>
          </cell>
          <cell r="U449">
            <v>2.9308005427408412</v>
          </cell>
          <cell r="V449">
            <v>0.97693351424694708</v>
          </cell>
          <cell r="W449">
            <v>24.423337856173678</v>
          </cell>
          <cell r="X449">
            <v>390.77340569877884</v>
          </cell>
          <cell r="Y449">
            <v>2.9308005427408412</v>
          </cell>
          <cell r="Z449">
            <v>4.8054575208501738E-5</v>
          </cell>
          <cell r="AA449">
            <v>8.9552238805970144E-2</v>
          </cell>
          <cell r="AB449">
            <v>0</v>
          </cell>
          <cell r="AC449">
            <v>2.7137042062415195E-3</v>
          </cell>
          <cell r="AD449">
            <v>8.1411126187245584E-3</v>
          </cell>
          <cell r="AE449">
            <v>2.7137042062415195E-3</v>
          </cell>
          <cell r="AF449">
            <v>6.7842605156037988E-2</v>
          </cell>
          <cell r="AG449">
            <v>1.0854816824966078</v>
          </cell>
          <cell r="AH449">
            <v>8.1411126187245584E-3</v>
          </cell>
          <cell r="AI449">
            <v>0</v>
          </cell>
          <cell r="AJ449">
            <v>4.1337856173677072E-2</v>
          </cell>
          <cell r="AK449">
            <v>0.12401356852103121</v>
          </cell>
          <cell r="AL449">
            <v>4.1337856173677072E-2</v>
          </cell>
          <cell r="AM449">
            <v>1.0334464043419267</v>
          </cell>
          <cell r="AN449">
            <v>16.535142469470827</v>
          </cell>
          <cell r="AO449">
            <v>0.12401356852103121</v>
          </cell>
        </row>
        <row r="450">
          <cell r="B450">
            <v>439</v>
          </cell>
          <cell r="C450" t="str">
            <v>Santa Anita</v>
          </cell>
          <cell r="D450" t="str">
            <v>TR.1 (3 Dev.)</v>
          </cell>
          <cell r="E450" t="str">
            <v>L-30507</v>
          </cell>
          <cell r="F450">
            <v>35751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8</v>
          </cell>
          <cell r="L450">
            <v>190</v>
          </cell>
          <cell r="M450">
            <v>8</v>
          </cell>
          <cell r="N450">
            <v>6000</v>
          </cell>
          <cell r="O450">
            <v>3000</v>
          </cell>
          <cell r="P450">
            <v>16</v>
          </cell>
          <cell r="Q450" t="str">
            <v>No</v>
          </cell>
          <cell r="R450" t="str">
            <v>15233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  <cell r="Z450" t="str">
            <v xml:space="preserve"> </v>
          </cell>
          <cell r="AA450" t="str">
            <v xml:space="preserve"> </v>
          </cell>
          <cell r="AB450" t="str">
            <v xml:space="preserve"> </v>
          </cell>
          <cell r="AC450" t="str">
            <v xml:space="preserve"> </v>
          </cell>
          <cell r="AD450" t="str">
            <v xml:space="preserve"> </v>
          </cell>
          <cell r="AE450" t="str">
            <v xml:space="preserve"> </v>
          </cell>
          <cell r="AF450" t="str">
            <v xml:space="preserve"> </v>
          </cell>
          <cell r="AG450" t="str">
            <v xml:space="preserve"> </v>
          </cell>
          <cell r="AH450" t="str">
            <v xml:space="preserve"> </v>
          </cell>
          <cell r="AI450" t="str">
            <v xml:space="preserve"> </v>
          </cell>
          <cell r="AJ450" t="str">
            <v xml:space="preserve"> </v>
          </cell>
          <cell r="AK450" t="str">
            <v xml:space="preserve"> </v>
          </cell>
          <cell r="AL450" t="str">
            <v xml:space="preserve"> </v>
          </cell>
          <cell r="AM450" t="str">
            <v xml:space="preserve"> </v>
          </cell>
          <cell r="AN450" t="str">
            <v xml:space="preserve"> </v>
          </cell>
          <cell r="AO450" t="str">
            <v xml:space="preserve"> </v>
          </cell>
        </row>
        <row r="451">
          <cell r="B451">
            <v>440</v>
          </cell>
          <cell r="C451" t="str">
            <v>Santa Anita</v>
          </cell>
          <cell r="D451" t="str">
            <v>Reserva (2 Dev.)</v>
          </cell>
          <cell r="E451" t="str">
            <v>B-607398</v>
          </cell>
          <cell r="F451">
            <v>40464</v>
          </cell>
          <cell r="G451">
            <v>1</v>
          </cell>
          <cell r="H451">
            <v>1</v>
          </cell>
          <cell r="I451">
            <v>12</v>
          </cell>
          <cell r="J451">
            <v>10</v>
          </cell>
          <cell r="K451">
            <v>2626</v>
          </cell>
          <cell r="L451">
            <v>12937</v>
          </cell>
          <cell r="M451">
            <v>25</v>
          </cell>
          <cell r="N451">
            <v>37068</v>
          </cell>
          <cell r="O451">
            <v>14531</v>
          </cell>
          <cell r="Q451" t="str">
            <v>No</v>
          </cell>
          <cell r="R451">
            <v>13372</v>
          </cell>
          <cell r="S451">
            <v>0</v>
          </cell>
          <cell r="T451">
            <v>-47.710843373493979</v>
          </cell>
          <cell r="U451">
            <v>47.710843373493979</v>
          </cell>
          <cell r="V451">
            <v>-60.722891566265062</v>
          </cell>
          <cell r="W451">
            <v>2142.6506024096384</v>
          </cell>
          <cell r="X451">
            <v>-5612.530120481928</v>
          </cell>
          <cell r="Y451">
            <v>104.09638554216868</v>
          </cell>
          <cell r="Z451">
            <v>2.8603663796533561E-3</v>
          </cell>
          <cell r="AA451">
            <v>6.072289156626506</v>
          </cell>
          <cell r="AB451">
            <v>0</v>
          </cell>
          <cell r="AC451">
            <v>-0.13253012048192772</v>
          </cell>
          <cell r="AD451">
            <v>0.13253012048192772</v>
          </cell>
          <cell r="AE451">
            <v>-0.16867469879518071</v>
          </cell>
          <cell r="AF451">
            <v>5.9518072289156629</v>
          </cell>
          <cell r="AG451">
            <v>-15.590361445783133</v>
          </cell>
          <cell r="AH451">
            <v>0.28915662650602408</v>
          </cell>
          <cell r="AI451">
            <v>0</v>
          </cell>
          <cell r="AJ451">
            <v>-1.7721927710843373</v>
          </cell>
          <cell r="AK451">
            <v>1.7721927710843373</v>
          </cell>
          <cell r="AL451">
            <v>-2.2555180722891568</v>
          </cell>
          <cell r="AM451">
            <v>79.587566265060246</v>
          </cell>
          <cell r="AN451">
            <v>-208.47431325301204</v>
          </cell>
          <cell r="AO451">
            <v>3.8666024096385541</v>
          </cell>
        </row>
        <row r="452">
          <cell r="B452">
            <v>441</v>
          </cell>
          <cell r="C452" t="str">
            <v>Santa Anita</v>
          </cell>
          <cell r="D452" t="str">
            <v>Reserva (2 Dev.)</v>
          </cell>
          <cell r="E452" t="str">
            <v>B-607398</v>
          </cell>
          <cell r="F452">
            <v>40381</v>
          </cell>
          <cell r="G452">
            <v>1</v>
          </cell>
          <cell r="H452">
            <v>12</v>
          </cell>
          <cell r="I452">
            <v>1</v>
          </cell>
          <cell r="J452">
            <v>24</v>
          </cell>
          <cell r="K452">
            <v>2132</v>
          </cell>
          <cell r="L452">
            <v>14231</v>
          </cell>
          <cell r="M452">
            <v>1</v>
          </cell>
          <cell r="N452">
            <v>23517</v>
          </cell>
          <cell r="O452">
            <v>9528</v>
          </cell>
          <cell r="P452">
            <v>2171</v>
          </cell>
          <cell r="Q452" t="str">
            <v>No</v>
          </cell>
          <cell r="R452">
            <v>13372</v>
          </cell>
          <cell r="S452">
            <v>0</v>
          </cell>
          <cell r="T452">
            <v>6.8571428571428568</v>
          </cell>
          <cell r="U452">
            <v>0</v>
          </cell>
          <cell r="V452">
            <v>10.285714285714286</v>
          </cell>
          <cell r="W452">
            <v>-1854.8571428571429</v>
          </cell>
          <cell r="X452">
            <v>3630.8571428571427</v>
          </cell>
          <cell r="Y452">
            <v>0</v>
          </cell>
          <cell r="Z452">
            <v>-2.4046103457675454E-3</v>
          </cell>
          <cell r="AA452">
            <v>-5.1047619047619044</v>
          </cell>
          <cell r="AB452">
            <v>0</v>
          </cell>
          <cell r="AC452">
            <v>1.9047619047619049E-2</v>
          </cell>
          <cell r="AD452">
            <v>0</v>
          </cell>
          <cell r="AE452">
            <v>2.8571428571428571E-2</v>
          </cell>
          <cell r="AF452">
            <v>-5.1523809523809527</v>
          </cell>
          <cell r="AG452">
            <v>10.085714285714285</v>
          </cell>
          <cell r="AH452">
            <v>0</v>
          </cell>
          <cell r="AI452">
            <v>0</v>
          </cell>
          <cell r="AJ452">
            <v>0.25470476190476188</v>
          </cell>
          <cell r="AK452">
            <v>0</v>
          </cell>
          <cell r="AL452">
            <v>0.38205714285714287</v>
          </cell>
          <cell r="AM452">
            <v>-68.897638095238094</v>
          </cell>
          <cell r="AN452">
            <v>134.86617142857142</v>
          </cell>
          <cell r="AO452">
            <v>0</v>
          </cell>
        </row>
        <row r="453">
          <cell r="B453">
            <v>442</v>
          </cell>
          <cell r="C453" t="str">
            <v>Santa Anita</v>
          </cell>
          <cell r="D453" t="str">
            <v>Reserva (2 Dev.)</v>
          </cell>
          <cell r="E453" t="str">
            <v>B-607398</v>
          </cell>
          <cell r="F453">
            <v>40276</v>
          </cell>
          <cell r="G453">
            <v>1</v>
          </cell>
          <cell r="H453">
            <v>10</v>
          </cell>
          <cell r="I453">
            <v>1</v>
          </cell>
          <cell r="J453">
            <v>21</v>
          </cell>
          <cell r="K453">
            <v>2673</v>
          </cell>
          <cell r="L453">
            <v>13172</v>
          </cell>
          <cell r="M453">
            <v>1</v>
          </cell>
          <cell r="N453">
            <v>25599</v>
          </cell>
          <cell r="O453">
            <v>9152</v>
          </cell>
          <cell r="P453">
            <v>2707</v>
          </cell>
          <cell r="Q453" t="str">
            <v>No</v>
          </cell>
          <cell r="R453">
            <v>13372</v>
          </cell>
          <cell r="S453">
            <v>0</v>
          </cell>
          <cell r="T453">
            <v>12.272727272727273</v>
          </cell>
          <cell r="U453">
            <v>0</v>
          </cell>
          <cell r="V453">
            <v>10.227272727272727</v>
          </cell>
          <cell r="W453">
            <v>2133.409090909091</v>
          </cell>
          <cell r="X453">
            <v>8822.045454545454</v>
          </cell>
          <cell r="Y453">
            <v>0</v>
          </cell>
          <cell r="Z453">
            <v>2.8209615307633802E-3</v>
          </cell>
          <cell r="AA453">
            <v>5.9886363636363633</v>
          </cell>
          <cell r="AB453">
            <v>0</v>
          </cell>
          <cell r="AC453">
            <v>3.4090909090909088E-2</v>
          </cell>
          <cell r="AD453">
            <v>0</v>
          </cell>
          <cell r="AE453">
            <v>2.8409090909090908E-2</v>
          </cell>
          <cell r="AF453">
            <v>5.9261363636363633</v>
          </cell>
          <cell r="AG453">
            <v>24.505681818181817</v>
          </cell>
          <cell r="AH453">
            <v>0</v>
          </cell>
          <cell r="AI453">
            <v>0</v>
          </cell>
          <cell r="AJ453">
            <v>0.45586363636363636</v>
          </cell>
          <cell r="AK453">
            <v>0</v>
          </cell>
          <cell r="AL453">
            <v>0.37988636363636363</v>
          </cell>
          <cell r="AM453">
            <v>79.244295454545451</v>
          </cell>
          <cell r="AN453">
            <v>327.68997727272728</v>
          </cell>
          <cell r="AO453">
            <v>0</v>
          </cell>
        </row>
        <row r="454">
          <cell r="B454">
            <v>443</v>
          </cell>
          <cell r="C454" t="str">
            <v>Santa Anita</v>
          </cell>
          <cell r="D454" t="str">
            <v>Reserva (2 Dev.)</v>
          </cell>
          <cell r="E454" t="str">
            <v>B-607398</v>
          </cell>
          <cell r="F454">
            <v>40100</v>
          </cell>
          <cell r="G454">
            <v>1</v>
          </cell>
          <cell r="H454">
            <v>4</v>
          </cell>
          <cell r="I454">
            <v>1</v>
          </cell>
          <cell r="J454">
            <v>16</v>
          </cell>
          <cell r="K454">
            <v>1630</v>
          </cell>
          <cell r="L454">
            <v>8859</v>
          </cell>
          <cell r="M454">
            <v>1</v>
          </cell>
          <cell r="N454">
            <v>16930</v>
          </cell>
          <cell r="O454">
            <v>7299</v>
          </cell>
          <cell r="P454">
            <v>1653</v>
          </cell>
          <cell r="Q454" t="str">
            <v>No</v>
          </cell>
          <cell r="R454">
            <v>13372</v>
          </cell>
          <cell r="S454">
            <v>0</v>
          </cell>
          <cell r="T454">
            <v>6.390532544378698</v>
          </cell>
          <cell r="U454">
            <v>0</v>
          </cell>
          <cell r="V454">
            <v>31.952662721893493</v>
          </cell>
          <cell r="W454">
            <v>3116.4497041420118</v>
          </cell>
          <cell r="X454">
            <v>14987.92899408284</v>
          </cell>
          <cell r="Y454">
            <v>0</v>
          </cell>
          <cell r="Z454">
            <v>4.1279799061487918E-3</v>
          </cell>
          <cell r="AA454">
            <v>8.7633136094674562</v>
          </cell>
          <cell r="AB454">
            <v>0</v>
          </cell>
          <cell r="AC454">
            <v>1.7751479289940829E-2</v>
          </cell>
          <cell r="AD454">
            <v>0</v>
          </cell>
          <cell r="AE454">
            <v>8.8757396449704137E-2</v>
          </cell>
          <cell r="AF454">
            <v>8.6568047337278102</v>
          </cell>
          <cell r="AG454">
            <v>41.633136094674555</v>
          </cell>
          <cell r="AH454">
            <v>0</v>
          </cell>
          <cell r="AI454">
            <v>0</v>
          </cell>
          <cell r="AJ454">
            <v>0.23737278106508874</v>
          </cell>
          <cell r="AK454">
            <v>0</v>
          </cell>
          <cell r="AL454">
            <v>1.1868639053254437</v>
          </cell>
          <cell r="AM454">
            <v>115.75879289940829</v>
          </cell>
          <cell r="AN454">
            <v>556.7182958579881</v>
          </cell>
          <cell r="AO454">
            <v>0</v>
          </cell>
        </row>
        <row r="455">
          <cell r="B455">
            <v>444</v>
          </cell>
          <cell r="C455" t="str">
            <v>Santa Anita</v>
          </cell>
          <cell r="D455" t="str">
            <v>Reserva (2 Dev.)</v>
          </cell>
          <cell r="E455" t="str">
            <v>B-607398</v>
          </cell>
          <cell r="F455">
            <v>39931</v>
          </cell>
          <cell r="G455">
            <v>1</v>
          </cell>
          <cell r="H455">
            <v>1</v>
          </cell>
          <cell r="I455">
            <v>1</v>
          </cell>
          <cell r="J455">
            <v>1</v>
          </cell>
          <cell r="K455">
            <v>167</v>
          </cell>
          <cell r="L455">
            <v>1823</v>
          </cell>
          <cell r="M455">
            <v>1</v>
          </cell>
          <cell r="N455">
            <v>9868</v>
          </cell>
          <cell r="O455">
            <v>4782</v>
          </cell>
          <cell r="P455">
            <v>172</v>
          </cell>
          <cell r="Q455" t="str">
            <v>No</v>
          </cell>
          <cell r="R455">
            <v>13372</v>
          </cell>
          <cell r="S455">
            <v>0</v>
          </cell>
          <cell r="T455">
            <v>0</v>
          </cell>
          <cell r="U455">
            <v>-34.285714285714285</v>
          </cell>
          <cell r="V455">
            <v>0</v>
          </cell>
          <cell r="W455">
            <v>2194.2857142857142</v>
          </cell>
          <cell r="X455">
            <v>20640</v>
          </cell>
          <cell r="Y455">
            <v>0</v>
          </cell>
          <cell r="Z455">
            <v>2.826314398943197E-3</v>
          </cell>
          <cell r="AA455">
            <v>6</v>
          </cell>
          <cell r="AB455">
            <v>0</v>
          </cell>
          <cell r="AC455">
            <v>0</v>
          </cell>
          <cell r="AD455">
            <v>-9.5238095238095233E-2</v>
          </cell>
          <cell r="AE455">
            <v>0</v>
          </cell>
          <cell r="AF455">
            <v>6.0952380952380949</v>
          </cell>
          <cell r="AG455">
            <v>57.333333333333336</v>
          </cell>
          <cell r="AH455">
            <v>0</v>
          </cell>
          <cell r="AI455">
            <v>0</v>
          </cell>
          <cell r="AJ455">
            <v>0</v>
          </cell>
          <cell r="AK455">
            <v>-1.2735238095238095</v>
          </cell>
          <cell r="AL455">
            <v>0</v>
          </cell>
          <cell r="AM455">
            <v>81.505523809523808</v>
          </cell>
          <cell r="AN455">
            <v>766.66133333333323</v>
          </cell>
          <cell r="AO455">
            <v>0</v>
          </cell>
        </row>
        <row r="456">
          <cell r="B456">
            <v>445</v>
          </cell>
          <cell r="C456" t="str">
            <v>Santa Anita</v>
          </cell>
          <cell r="D456" t="str">
            <v>Reserva (2 Dev.)</v>
          </cell>
          <cell r="E456" t="str">
            <v>B-607398</v>
          </cell>
          <cell r="F456">
            <v>39910</v>
          </cell>
          <cell r="G456">
            <v>1</v>
          </cell>
          <cell r="H456">
            <v>1</v>
          </cell>
          <cell r="I456">
            <v>3</v>
          </cell>
          <cell r="J456">
            <v>1</v>
          </cell>
          <cell r="K456">
            <v>39</v>
          </cell>
          <cell r="L456">
            <v>619</v>
          </cell>
          <cell r="M456">
            <v>1</v>
          </cell>
          <cell r="N456">
            <v>14029</v>
          </cell>
          <cell r="O456">
            <v>4554</v>
          </cell>
          <cell r="P456">
            <v>46</v>
          </cell>
          <cell r="Q456" t="str">
            <v>No</v>
          </cell>
          <cell r="R456">
            <v>13372</v>
          </cell>
          <cell r="S456">
            <v>0</v>
          </cell>
          <cell r="T456">
            <v>0</v>
          </cell>
          <cell r="U456">
            <v>90</v>
          </cell>
          <cell r="V456">
            <v>-135</v>
          </cell>
          <cell r="W456">
            <v>990</v>
          </cell>
          <cell r="X456">
            <v>12915</v>
          </cell>
          <cell r="Y456">
            <v>-360</v>
          </cell>
          <cell r="Z456">
            <v>7.6546014971378242E-4</v>
          </cell>
          <cell r="AA456">
            <v>1.625</v>
          </cell>
          <cell r="AB456">
            <v>0</v>
          </cell>
          <cell r="AC456">
            <v>0</v>
          </cell>
          <cell r="AD456">
            <v>0.25</v>
          </cell>
          <cell r="AE456">
            <v>-0.375</v>
          </cell>
          <cell r="AF456">
            <v>2.75</v>
          </cell>
          <cell r="AG456">
            <v>35.875</v>
          </cell>
          <cell r="AH456">
            <v>-1</v>
          </cell>
          <cell r="AI456">
            <v>0</v>
          </cell>
          <cell r="AJ456">
            <v>0</v>
          </cell>
          <cell r="AK456">
            <v>3.343</v>
          </cell>
          <cell r="AL456">
            <v>-5.0145</v>
          </cell>
          <cell r="AM456">
            <v>36.772999999999996</v>
          </cell>
          <cell r="AN456">
            <v>479.72050000000002</v>
          </cell>
          <cell r="AO456">
            <v>-13.372</v>
          </cell>
        </row>
        <row r="457">
          <cell r="B457">
            <v>446</v>
          </cell>
          <cell r="C457" t="str">
            <v>Santa Anita</v>
          </cell>
          <cell r="D457" t="str">
            <v>Reserva (2 Dev.)</v>
          </cell>
          <cell r="E457" t="str">
            <v>B-607398</v>
          </cell>
          <cell r="F457">
            <v>39902</v>
          </cell>
          <cell r="G457">
            <v>1</v>
          </cell>
          <cell r="H457">
            <v>1</v>
          </cell>
          <cell r="I457">
            <v>1</v>
          </cell>
          <cell r="J457">
            <v>4</v>
          </cell>
          <cell r="K457">
            <v>17</v>
          </cell>
          <cell r="L457">
            <v>332</v>
          </cell>
          <cell r="M457">
            <v>9</v>
          </cell>
          <cell r="N457">
            <v>6290</v>
          </cell>
          <cell r="O457">
            <v>3070</v>
          </cell>
          <cell r="P457">
            <v>33</v>
          </cell>
          <cell r="Q457" t="str">
            <v>No</v>
          </cell>
          <cell r="R457">
            <v>13372</v>
          </cell>
          <cell r="S457">
            <v>0</v>
          </cell>
          <cell r="T457">
            <v>0</v>
          </cell>
          <cell r="U457">
            <v>0</v>
          </cell>
          <cell r="V457">
            <v>77.142857142857139</v>
          </cell>
          <cell r="W457">
            <v>51.428571428571431</v>
          </cell>
          <cell r="X457">
            <v>4088.5714285714284</v>
          </cell>
          <cell r="Y457">
            <v>205.71428571428572</v>
          </cell>
          <cell r="Z457">
            <v>4.3740579983644716E-4</v>
          </cell>
          <cell r="AA457">
            <v>0.9285714285714286</v>
          </cell>
          <cell r="AB457">
            <v>0</v>
          </cell>
          <cell r="AC457">
            <v>0</v>
          </cell>
          <cell r="AD457">
            <v>0</v>
          </cell>
          <cell r="AE457">
            <v>0.21428571428571427</v>
          </cell>
          <cell r="AF457">
            <v>0.14285714285714285</v>
          </cell>
          <cell r="AG457">
            <v>11.357142857142858</v>
          </cell>
          <cell r="AH457">
            <v>0.5714285714285714</v>
          </cell>
          <cell r="AI457">
            <v>0</v>
          </cell>
          <cell r="AJ457">
            <v>0</v>
          </cell>
          <cell r="AK457">
            <v>0</v>
          </cell>
          <cell r="AL457">
            <v>2.8654285714285712</v>
          </cell>
          <cell r="AM457">
            <v>1.9102857142857144</v>
          </cell>
          <cell r="AN457">
            <v>151.8677142857143</v>
          </cell>
          <cell r="AO457">
            <v>7.6411428571428575</v>
          </cell>
        </row>
        <row r="458">
          <cell r="B458">
            <v>447</v>
          </cell>
          <cell r="C458" t="str">
            <v>Santa Anita</v>
          </cell>
          <cell r="D458" t="str">
            <v>Reserva (2 Dev.)</v>
          </cell>
          <cell r="E458" t="str">
            <v>B-607398</v>
          </cell>
          <cell r="F458">
            <v>39888</v>
          </cell>
          <cell r="G458">
            <v>1</v>
          </cell>
          <cell r="H458">
            <v>1</v>
          </cell>
          <cell r="I458">
            <v>1</v>
          </cell>
          <cell r="J458">
            <v>1</v>
          </cell>
          <cell r="K458">
            <v>15</v>
          </cell>
          <cell r="L458">
            <v>173</v>
          </cell>
          <cell r="M458">
            <v>1</v>
          </cell>
          <cell r="N458">
            <v>9210</v>
          </cell>
          <cell r="O458">
            <v>3594</v>
          </cell>
          <cell r="P458">
            <v>20</v>
          </cell>
          <cell r="Q458" t="str">
            <v>No</v>
          </cell>
          <cell r="R458">
            <v>13372</v>
          </cell>
          <cell r="S458">
            <v>0</v>
          </cell>
          <cell r="T458">
            <v>-45</v>
          </cell>
          <cell r="U458">
            <v>0</v>
          </cell>
          <cell r="V458">
            <v>-36.346153846153847</v>
          </cell>
          <cell r="W458">
            <v>-1517.8846153846155</v>
          </cell>
          <cell r="X458">
            <v>-15239.423076923076</v>
          </cell>
          <cell r="Y458">
            <v>-53.653846153846153</v>
          </cell>
          <cell r="Z458">
            <v>-2.1627646241913086E-3</v>
          </cell>
          <cell r="AA458">
            <v>-4.5913461538461542</v>
          </cell>
          <cell r="AB458">
            <v>0</v>
          </cell>
          <cell r="AC458">
            <v>-0.125</v>
          </cell>
          <cell r="AD458">
            <v>0</v>
          </cell>
          <cell r="AE458">
            <v>-0.10096153846153846</v>
          </cell>
          <cell r="AF458">
            <v>-4.2163461538461542</v>
          </cell>
          <cell r="AG458">
            <v>-42.331730769230766</v>
          </cell>
          <cell r="AH458">
            <v>-0.14903846153846154</v>
          </cell>
          <cell r="AI458">
            <v>0</v>
          </cell>
          <cell r="AJ458">
            <v>-1.6715000000000002</v>
          </cell>
          <cell r="AK458">
            <v>0</v>
          </cell>
          <cell r="AL458">
            <v>-1.3500576923076923</v>
          </cell>
          <cell r="AM458">
            <v>-56.380980769230774</v>
          </cell>
          <cell r="AN458">
            <v>-566.05990384615382</v>
          </cell>
          <cell r="AO458">
            <v>-1.9929423076923076</v>
          </cell>
        </row>
        <row r="459">
          <cell r="B459">
            <v>448</v>
          </cell>
          <cell r="C459" t="str">
            <v>Santa Anita</v>
          </cell>
          <cell r="D459" t="str">
            <v>Reserva (2 Dev.)</v>
          </cell>
          <cell r="E459" t="str">
            <v>B-607398</v>
          </cell>
          <cell r="F459">
            <v>39680</v>
          </cell>
          <cell r="G459">
            <v>1</v>
          </cell>
          <cell r="H459">
            <v>27</v>
          </cell>
          <cell r="I459">
            <v>1</v>
          </cell>
          <cell r="J459">
            <v>22</v>
          </cell>
          <cell r="K459">
            <v>892</v>
          </cell>
          <cell r="L459">
            <v>8978</v>
          </cell>
          <cell r="M459">
            <v>32</v>
          </cell>
          <cell r="N459">
            <v>60543</v>
          </cell>
          <cell r="O459">
            <v>14206</v>
          </cell>
          <cell r="P459">
            <v>975</v>
          </cell>
          <cell r="Q459" t="str">
            <v>No</v>
          </cell>
          <cell r="R459">
            <v>13372</v>
          </cell>
          <cell r="S459">
            <v>-0.73319755600814662</v>
          </cell>
          <cell r="T459">
            <v>-16.130346232179225</v>
          </cell>
          <cell r="U459">
            <v>-3.6659877800407332</v>
          </cell>
          <cell r="V459">
            <v>8.798370672097759</v>
          </cell>
          <cell r="W459">
            <v>-269.81670061099794</v>
          </cell>
          <cell r="X459">
            <v>-13287.006109979633</v>
          </cell>
          <cell r="Y459">
            <v>-9.5315682281059058</v>
          </cell>
          <cell r="Z459">
            <v>-3.808712886559569E-4</v>
          </cell>
          <cell r="AA459">
            <v>-0.80855397148676167</v>
          </cell>
          <cell r="AB459">
            <v>-2.0366598778004071E-3</v>
          </cell>
          <cell r="AC459">
            <v>-4.4806517311608958E-2</v>
          </cell>
          <cell r="AD459">
            <v>-1.0183299389002037E-2</v>
          </cell>
          <cell r="AE459">
            <v>2.4439918533604887E-2</v>
          </cell>
          <cell r="AF459">
            <v>-0.74949083503054992</v>
          </cell>
          <cell r="AG459">
            <v>-36.908350305498985</v>
          </cell>
          <cell r="AH459">
            <v>-2.6476578411405296E-2</v>
          </cell>
          <cell r="AI459">
            <v>-2.7234215885947047E-2</v>
          </cell>
          <cell r="AJ459">
            <v>-0.59915274949083497</v>
          </cell>
          <cell r="AK459">
            <v>-0.13617107942973522</v>
          </cell>
          <cell r="AL459">
            <v>0.32681059063136458</v>
          </cell>
          <cell r="AM459">
            <v>-10.022191446028513</v>
          </cell>
          <cell r="AN459">
            <v>-493.53846028513237</v>
          </cell>
          <cell r="AO459">
            <v>-0.35404480651731163</v>
          </cell>
        </row>
        <row r="460">
          <cell r="B460">
            <v>449</v>
          </cell>
          <cell r="C460" t="str">
            <v>Santa Anita</v>
          </cell>
          <cell r="D460" t="str">
            <v>Reserva (2 Dev.)</v>
          </cell>
          <cell r="E460" t="str">
            <v>B-607398</v>
          </cell>
          <cell r="F460">
            <v>39189</v>
          </cell>
          <cell r="G460">
            <v>2</v>
          </cell>
          <cell r="H460">
            <v>49</v>
          </cell>
          <cell r="I460">
            <v>6</v>
          </cell>
          <cell r="J460">
            <v>10</v>
          </cell>
          <cell r="K460">
            <v>1260</v>
          </cell>
          <cell r="L460">
            <v>27100</v>
          </cell>
          <cell r="M460">
            <v>45</v>
          </cell>
          <cell r="N460">
            <v>65100</v>
          </cell>
          <cell r="O460">
            <v>11300</v>
          </cell>
          <cell r="P460">
            <v>1372</v>
          </cell>
          <cell r="Q460" t="str">
            <v>No</v>
          </cell>
          <cell r="R460">
            <v>13372</v>
          </cell>
          <cell r="S460">
            <v>0</v>
          </cell>
          <cell r="T460">
            <v>-12.5</v>
          </cell>
          <cell r="U460">
            <v>2.5</v>
          </cell>
          <cell r="V460">
            <v>0</v>
          </cell>
          <cell r="W460">
            <v>200</v>
          </cell>
          <cell r="X460">
            <v>5000</v>
          </cell>
          <cell r="Y460">
            <v>12.5</v>
          </cell>
          <cell r="Z460">
            <v>2.6496697490092469E-4</v>
          </cell>
          <cell r="AA460">
            <v>0.5625</v>
          </cell>
          <cell r="AB460">
            <v>0</v>
          </cell>
          <cell r="AC460">
            <v>-3.4722222222222224E-2</v>
          </cell>
          <cell r="AD460">
            <v>6.9444444444444441E-3</v>
          </cell>
          <cell r="AE460">
            <v>0</v>
          </cell>
          <cell r="AF460">
            <v>0.55555555555555558</v>
          </cell>
          <cell r="AG460">
            <v>13.888888888888889</v>
          </cell>
          <cell r="AH460">
            <v>3.4722222222222224E-2</v>
          </cell>
          <cell r="AI460">
            <v>0</v>
          </cell>
          <cell r="AJ460">
            <v>-0.46430555555555553</v>
          </cell>
          <cell r="AK460">
            <v>9.2861111111111116E-2</v>
          </cell>
          <cell r="AL460">
            <v>0</v>
          </cell>
          <cell r="AM460">
            <v>7.4288888888888884</v>
          </cell>
          <cell r="AN460">
            <v>185.72222222222223</v>
          </cell>
          <cell r="AO460">
            <v>0.46430555555555553</v>
          </cell>
        </row>
        <row r="461">
          <cell r="B461">
            <v>450</v>
          </cell>
          <cell r="C461" t="str">
            <v>Santa Anita</v>
          </cell>
          <cell r="D461" t="str">
            <v>Reserva (2 Dev.)</v>
          </cell>
          <cell r="E461" t="str">
            <v>B-607398</v>
          </cell>
          <cell r="F461">
            <v>39045</v>
          </cell>
          <cell r="G461">
            <v>2</v>
          </cell>
          <cell r="H461">
            <v>54</v>
          </cell>
          <cell r="I461">
            <v>5</v>
          </cell>
          <cell r="J461">
            <v>10</v>
          </cell>
          <cell r="K461">
            <v>1180</v>
          </cell>
          <cell r="L461">
            <v>25100</v>
          </cell>
          <cell r="M461">
            <v>40</v>
          </cell>
          <cell r="N461">
            <v>66200</v>
          </cell>
          <cell r="O461">
            <v>13600</v>
          </cell>
          <cell r="P461">
            <v>1291</v>
          </cell>
          <cell r="Q461" t="str">
            <v>No</v>
          </cell>
          <cell r="R461">
            <v>13372</v>
          </cell>
          <cell r="S461">
            <v>0</v>
          </cell>
          <cell r="T461">
            <v>28.928571428571427</v>
          </cell>
          <cell r="U461">
            <v>1.9285714285714286</v>
          </cell>
          <cell r="V461">
            <v>3.2142857142857144</v>
          </cell>
          <cell r="W461">
            <v>185.14285714285714</v>
          </cell>
          <cell r="X461">
            <v>11057.142857142857</v>
          </cell>
          <cell r="Y461">
            <v>0</v>
          </cell>
          <cell r="Z461">
            <v>2.8683726489274702E-4</v>
          </cell>
          <cell r="AA461">
            <v>0.60892857142857137</v>
          </cell>
          <cell r="AB461">
            <v>0</v>
          </cell>
          <cell r="AC461">
            <v>8.0357142857142863E-2</v>
          </cell>
          <cell r="AD461">
            <v>5.3571428571428572E-3</v>
          </cell>
          <cell r="AE461">
            <v>8.9285714285714281E-3</v>
          </cell>
          <cell r="AF461">
            <v>0.51428571428571423</v>
          </cell>
          <cell r="AG461">
            <v>30.714285714285715</v>
          </cell>
          <cell r="AH461">
            <v>0</v>
          </cell>
          <cell r="AI461">
            <v>0</v>
          </cell>
          <cell r="AJ461">
            <v>1.0745357142857144</v>
          </cell>
          <cell r="AK461">
            <v>7.1635714285714289E-2</v>
          </cell>
          <cell r="AL461">
            <v>0.11939285714285715</v>
          </cell>
          <cell r="AM461">
            <v>6.8770285714285713</v>
          </cell>
          <cell r="AN461">
            <v>410.71142857142854</v>
          </cell>
          <cell r="AO461">
            <v>0</v>
          </cell>
        </row>
        <row r="462">
          <cell r="B462">
            <v>451</v>
          </cell>
          <cell r="C462" t="str">
            <v>Santa Anita</v>
          </cell>
          <cell r="D462" t="str">
            <v>Reserva (2 Dev.)</v>
          </cell>
          <cell r="E462" t="str">
            <v>B-607398</v>
          </cell>
          <cell r="F462">
            <v>38485</v>
          </cell>
          <cell r="G462">
            <v>2</v>
          </cell>
          <cell r="H462">
            <v>9</v>
          </cell>
          <cell r="I462">
            <v>2</v>
          </cell>
          <cell r="J462">
            <v>5</v>
          </cell>
          <cell r="K462">
            <v>892</v>
          </cell>
          <cell r="L462">
            <v>7900</v>
          </cell>
          <cell r="M462">
            <v>40</v>
          </cell>
          <cell r="N462">
            <v>56400</v>
          </cell>
          <cell r="O462">
            <v>13600</v>
          </cell>
          <cell r="P462">
            <v>950</v>
          </cell>
          <cell r="Q462" t="str">
            <v>No</v>
          </cell>
          <cell r="R462">
            <v>13372</v>
          </cell>
          <cell r="S462">
            <v>0</v>
          </cell>
          <cell r="T462">
            <v>-34.639175257731956</v>
          </cell>
          <cell r="U462">
            <v>-3.7113402061855671</v>
          </cell>
          <cell r="V462">
            <v>-6.1855670103092786</v>
          </cell>
          <cell r="W462">
            <v>-356.28865979381442</v>
          </cell>
          <cell r="X462">
            <v>-8041.2371134020623</v>
          </cell>
          <cell r="Y462">
            <v>-6.1855670103092786</v>
          </cell>
          <cell r="Z462">
            <v>-5.3256439705172496E-4</v>
          </cell>
          <cell r="AA462">
            <v>-1.1305841924398625</v>
          </cell>
          <cell r="AB462">
            <v>0</v>
          </cell>
          <cell r="AC462">
            <v>-9.6219931271477668E-2</v>
          </cell>
          <cell r="AD462">
            <v>-1.0309278350515464E-2</v>
          </cell>
          <cell r="AE462">
            <v>-1.7182130584192441E-2</v>
          </cell>
          <cell r="AF462">
            <v>-0.98969072164948457</v>
          </cell>
          <cell r="AG462">
            <v>-22.336769759450171</v>
          </cell>
          <cell r="AH462">
            <v>-1.7182130584192441E-2</v>
          </cell>
          <cell r="AI462">
            <v>0</v>
          </cell>
          <cell r="AJ462">
            <v>-1.2866529209621993</v>
          </cell>
          <cell r="AK462">
            <v>-0.13785567010309277</v>
          </cell>
          <cell r="AL462">
            <v>-0.22975945017182131</v>
          </cell>
          <cell r="AM462">
            <v>-13.234144329896907</v>
          </cell>
          <cell r="AN462">
            <v>-298.68728522336772</v>
          </cell>
          <cell r="AO462">
            <v>-0.22975945017182131</v>
          </cell>
        </row>
        <row r="463">
          <cell r="B463">
            <v>452</v>
          </cell>
          <cell r="C463" t="str">
            <v>Santa Anita</v>
          </cell>
          <cell r="D463" t="str">
            <v>Reserva (2 Dev.)</v>
          </cell>
          <cell r="E463" t="str">
            <v>B-607398</v>
          </cell>
          <cell r="F463">
            <v>38194</v>
          </cell>
          <cell r="G463">
            <v>2</v>
          </cell>
          <cell r="H463">
            <v>37</v>
          </cell>
          <cell r="I463">
            <v>5</v>
          </cell>
          <cell r="J463">
            <v>10</v>
          </cell>
          <cell r="K463">
            <v>1180</v>
          </cell>
          <cell r="L463">
            <v>14400</v>
          </cell>
          <cell r="M463">
            <v>45</v>
          </cell>
          <cell r="N463">
            <v>63700</v>
          </cell>
          <cell r="O463">
            <v>12500</v>
          </cell>
          <cell r="P463">
            <v>1279</v>
          </cell>
          <cell r="Q463" t="str">
            <v>No</v>
          </cell>
          <cell r="R463">
            <v>13372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  <cell r="Z463" t="str">
            <v xml:space="preserve"> </v>
          </cell>
          <cell r="AA463" t="str">
            <v xml:space="preserve"> </v>
          </cell>
          <cell r="AB463" t="str">
            <v xml:space="preserve"> </v>
          </cell>
          <cell r="AC463" t="str">
            <v xml:space="preserve"> </v>
          </cell>
          <cell r="AD463" t="str">
            <v xml:space="preserve"> </v>
          </cell>
          <cell r="AE463" t="str">
            <v xml:space="preserve"> </v>
          </cell>
          <cell r="AF463" t="str">
            <v xml:space="preserve"> </v>
          </cell>
          <cell r="AG463" t="str">
            <v xml:space="preserve"> </v>
          </cell>
          <cell r="AH463" t="str">
            <v xml:space="preserve"> </v>
          </cell>
          <cell r="AI463" t="str">
            <v xml:space="preserve"> </v>
          </cell>
          <cell r="AJ463" t="str">
            <v xml:space="preserve"> </v>
          </cell>
          <cell r="AK463" t="str">
            <v xml:space="preserve"> </v>
          </cell>
          <cell r="AL463" t="str">
            <v xml:space="preserve"> </v>
          </cell>
          <cell r="AM463" t="str">
            <v xml:space="preserve"> </v>
          </cell>
          <cell r="AN463" t="str">
            <v xml:space="preserve"> </v>
          </cell>
          <cell r="AO463" t="str">
            <v xml:space="preserve"> </v>
          </cell>
        </row>
        <row r="464">
          <cell r="B464">
            <v>453</v>
          </cell>
          <cell r="C464" t="str">
            <v>Santa Clara</v>
          </cell>
          <cell r="D464" t="str">
            <v>TR.1 (3 Dev.)</v>
          </cell>
          <cell r="E464" t="str">
            <v>L-760026-01</v>
          </cell>
          <cell r="F464">
            <v>41445</v>
          </cell>
          <cell r="G464">
            <v>1</v>
          </cell>
          <cell r="H464">
            <v>1</v>
          </cell>
          <cell r="I464">
            <v>574</v>
          </cell>
          <cell r="J464">
            <v>45</v>
          </cell>
          <cell r="K464">
            <v>387</v>
          </cell>
          <cell r="L464">
            <v>5333</v>
          </cell>
          <cell r="M464">
            <v>35</v>
          </cell>
          <cell r="N464">
            <v>14798</v>
          </cell>
          <cell r="O464">
            <v>740</v>
          </cell>
          <cell r="P464">
            <v>1043</v>
          </cell>
          <cell r="Q464" t="str">
            <v>No</v>
          </cell>
          <cell r="R464" t="str">
            <v>13820</v>
          </cell>
          <cell r="S464">
            <v>0</v>
          </cell>
          <cell r="T464">
            <v>0</v>
          </cell>
          <cell r="U464">
            <v>24840</v>
          </cell>
          <cell r="V464">
            <v>257.14285714285717</v>
          </cell>
          <cell r="W464">
            <v>1388.5714285714287</v>
          </cell>
          <cell r="X464">
            <v>-10954.285714285714</v>
          </cell>
          <cell r="Y464">
            <v>205.71428571428572</v>
          </cell>
          <cell r="Z464">
            <v>3.6095263257218339E-2</v>
          </cell>
          <cell r="AA464">
            <v>74.142857142857139</v>
          </cell>
          <cell r="AB464">
            <v>0</v>
          </cell>
          <cell r="AC464">
            <v>0</v>
          </cell>
          <cell r="AD464">
            <v>69</v>
          </cell>
          <cell r="AE464">
            <v>0.7142857142857143</v>
          </cell>
          <cell r="AF464">
            <v>3.8571428571428572</v>
          </cell>
          <cell r="AG464">
            <v>-30.428571428571427</v>
          </cell>
          <cell r="AH464">
            <v>0.5714285714285714</v>
          </cell>
          <cell r="AI464">
            <v>0</v>
          </cell>
          <cell r="AJ464">
            <v>0</v>
          </cell>
          <cell r="AK464">
            <v>953.58</v>
          </cell>
          <cell r="AL464">
            <v>9.8714285714285701</v>
          </cell>
          <cell r="AM464">
            <v>53.305714285714281</v>
          </cell>
          <cell r="AN464">
            <v>-420.52285714285711</v>
          </cell>
          <cell r="AO464">
            <v>7.8971428571428577</v>
          </cell>
        </row>
        <row r="465">
          <cell r="B465">
            <v>454</v>
          </cell>
          <cell r="C465" t="str">
            <v>Santa Clara</v>
          </cell>
          <cell r="D465" t="str">
            <v>TR.1 (3 Dev.)</v>
          </cell>
          <cell r="E465" t="str">
            <v>L-760026-01</v>
          </cell>
          <cell r="F465">
            <v>41438</v>
          </cell>
          <cell r="G465">
            <v>1</v>
          </cell>
          <cell r="H465">
            <v>1</v>
          </cell>
          <cell r="I465">
            <v>91</v>
          </cell>
          <cell r="J465">
            <v>40</v>
          </cell>
          <cell r="K465">
            <v>360</v>
          </cell>
          <cell r="L465">
            <v>5546</v>
          </cell>
          <cell r="M465">
            <v>31</v>
          </cell>
          <cell r="N465">
            <v>41935</v>
          </cell>
          <cell r="O465">
            <v>461</v>
          </cell>
          <cell r="P465">
            <v>524</v>
          </cell>
          <cell r="Q465" t="str">
            <v>No</v>
          </cell>
          <cell r="R465" t="str">
            <v>13820</v>
          </cell>
          <cell r="S465">
            <v>0</v>
          </cell>
          <cell r="T465">
            <v>0</v>
          </cell>
          <cell r="U465">
            <v>77.41935483870968</v>
          </cell>
          <cell r="V465">
            <v>46.451612903225808</v>
          </cell>
          <cell r="W465">
            <v>592.25806451612902</v>
          </cell>
          <cell r="X465">
            <v>50.322580645161288</v>
          </cell>
          <cell r="Y465">
            <v>27.096774193548388</v>
          </cell>
          <cell r="Z465">
            <v>1.0050766324341985E-3</v>
          </cell>
          <cell r="AA465">
            <v>2.064516129032258</v>
          </cell>
          <cell r="AB465">
            <v>0</v>
          </cell>
          <cell r="AC465">
            <v>0</v>
          </cell>
          <cell r="AD465">
            <v>0.21505376344086022</v>
          </cell>
          <cell r="AE465">
            <v>0.12903225806451613</v>
          </cell>
          <cell r="AF465">
            <v>1.6451612903225807</v>
          </cell>
          <cell r="AG465">
            <v>0.13978494623655913</v>
          </cell>
          <cell r="AH465">
            <v>7.5268817204301078E-2</v>
          </cell>
          <cell r="AI465">
            <v>0</v>
          </cell>
          <cell r="AJ465">
            <v>0</v>
          </cell>
          <cell r="AK465">
            <v>2.9720430107526878</v>
          </cell>
          <cell r="AL465">
            <v>1.7832258064516129</v>
          </cell>
          <cell r="AM465">
            <v>22.736129032258066</v>
          </cell>
          <cell r="AN465">
            <v>1.9318279569892474</v>
          </cell>
          <cell r="AO465">
            <v>1.0402150537634409</v>
          </cell>
        </row>
        <row r="466">
          <cell r="B466">
            <v>455</v>
          </cell>
          <cell r="C466" t="str">
            <v>Santa Clara</v>
          </cell>
          <cell r="D466" t="str">
            <v>TR.1 (3 Dev.)</v>
          </cell>
          <cell r="E466" t="str">
            <v>L-760026-01</v>
          </cell>
          <cell r="F466">
            <v>41345</v>
          </cell>
          <cell r="G466">
            <v>1</v>
          </cell>
          <cell r="H466">
            <v>1</v>
          </cell>
          <cell r="I466">
            <v>71</v>
          </cell>
          <cell r="J466">
            <v>28</v>
          </cell>
          <cell r="K466">
            <v>207</v>
          </cell>
          <cell r="L466">
            <v>5533</v>
          </cell>
          <cell r="M466">
            <v>24</v>
          </cell>
          <cell r="N466">
            <v>20223</v>
          </cell>
          <cell r="O466">
            <v>265</v>
          </cell>
          <cell r="P466">
            <v>332</v>
          </cell>
          <cell r="Q466" t="str">
            <v>No</v>
          </cell>
          <cell r="R466" t="str">
            <v>13820</v>
          </cell>
          <cell r="S466">
            <v>0</v>
          </cell>
          <cell r="T466">
            <v>-6.2337662337662341</v>
          </cell>
          <cell r="U466">
            <v>-17.662337662337663</v>
          </cell>
          <cell r="V466">
            <v>-41.558441558441558</v>
          </cell>
          <cell r="W466">
            <v>-384.41558441558442</v>
          </cell>
          <cell r="X466">
            <v>-1269.090909090909</v>
          </cell>
          <cell r="Y466">
            <v>1.5584415584415585</v>
          </cell>
          <cell r="Z466">
            <v>-6.0625936028842241E-4</v>
          </cell>
          <cell r="AA466">
            <v>-1.2453102453102454</v>
          </cell>
          <cell r="AB466">
            <v>0</v>
          </cell>
          <cell r="AC466">
            <v>-1.7316017316017316E-2</v>
          </cell>
          <cell r="AD466">
            <v>-4.9062049062049064E-2</v>
          </cell>
          <cell r="AE466">
            <v>-0.11544011544011544</v>
          </cell>
          <cell r="AF466">
            <v>-1.0678210678210678</v>
          </cell>
          <cell r="AG466">
            <v>-3.5252525252525251</v>
          </cell>
          <cell r="AH466">
            <v>4.329004329004329E-3</v>
          </cell>
          <cell r="AI466">
            <v>0</v>
          </cell>
          <cell r="AJ466">
            <v>-0.2393073593073593</v>
          </cell>
          <cell r="AK466">
            <v>-0.67803751803751799</v>
          </cell>
          <cell r="AL466">
            <v>-1.5953823953823953</v>
          </cell>
          <cell r="AM466">
            <v>-14.757287157287159</v>
          </cell>
          <cell r="AN466">
            <v>-48.718989898989904</v>
          </cell>
          <cell r="AO466">
            <v>5.9826839826839825E-2</v>
          </cell>
        </row>
        <row r="467">
          <cell r="B467">
            <v>456</v>
          </cell>
          <cell r="C467" t="str">
            <v>Santa Clara</v>
          </cell>
          <cell r="D467" t="str">
            <v>TR.1 (3 Dev.)</v>
          </cell>
          <cell r="E467" t="str">
            <v>L-760026-01</v>
          </cell>
          <cell r="F467">
            <v>40652</v>
          </cell>
          <cell r="G467">
            <v>1</v>
          </cell>
          <cell r="H467">
            <v>13</v>
          </cell>
          <cell r="I467">
            <v>105</v>
          </cell>
          <cell r="J467">
            <v>108</v>
          </cell>
          <cell r="K467">
            <v>947</v>
          </cell>
          <cell r="L467">
            <v>7976</v>
          </cell>
          <cell r="M467">
            <v>21</v>
          </cell>
          <cell r="N467">
            <v>46104</v>
          </cell>
          <cell r="O467">
            <v>3683</v>
          </cell>
          <cell r="P467">
            <v>1195</v>
          </cell>
          <cell r="Q467" t="str">
            <v>No</v>
          </cell>
          <cell r="R467" t="str">
            <v>13820</v>
          </cell>
          <cell r="S467">
            <v>0</v>
          </cell>
          <cell r="T467">
            <v>3.9024390243902438</v>
          </cell>
          <cell r="U467">
            <v>-55.609756097560975</v>
          </cell>
          <cell r="V467">
            <v>-102.4390243902439</v>
          </cell>
          <cell r="W467">
            <v>-438.04878048780489</v>
          </cell>
          <cell r="X467">
            <v>-5677.0731707317073</v>
          </cell>
          <cell r="Y467">
            <v>19.512195121951219</v>
          </cell>
          <cell r="Z467">
            <v>-7.744486568599724E-4</v>
          </cell>
          <cell r="AA467">
            <v>-1.5907859078590787</v>
          </cell>
          <cell r="AB467">
            <v>0</v>
          </cell>
          <cell r="AC467">
            <v>1.0840108401084011E-2</v>
          </cell>
          <cell r="AD467">
            <v>-0.15447154471544716</v>
          </cell>
          <cell r="AE467">
            <v>-0.28455284552845528</v>
          </cell>
          <cell r="AF467">
            <v>-1.2168021680216803</v>
          </cell>
          <cell r="AG467">
            <v>-15.769647696476964</v>
          </cell>
          <cell r="AH467">
            <v>5.4200542005420058E-2</v>
          </cell>
          <cell r="AI467">
            <v>0</v>
          </cell>
          <cell r="AJ467">
            <v>0.14981029810298102</v>
          </cell>
          <cell r="AK467">
            <v>-2.1347967479674796</v>
          </cell>
          <cell r="AL467">
            <v>-3.9325203252032526</v>
          </cell>
          <cell r="AM467">
            <v>-16.816205962059623</v>
          </cell>
          <cell r="AN467">
            <v>-217.93653116531166</v>
          </cell>
          <cell r="AO467">
            <v>0.74905149051490505</v>
          </cell>
        </row>
        <row r="468">
          <cell r="B468">
            <v>457</v>
          </cell>
          <cell r="C468" t="str">
            <v>Santa Clara</v>
          </cell>
          <cell r="D468" t="str">
            <v>TR.1 (3 Dev.)</v>
          </cell>
          <cell r="E468" t="str">
            <v>L-760026-01</v>
          </cell>
          <cell r="F468">
            <v>40283</v>
          </cell>
          <cell r="G468">
            <v>1</v>
          </cell>
          <cell r="H468">
            <v>9</v>
          </cell>
          <cell r="I468">
            <v>162</v>
          </cell>
          <cell r="J468">
            <v>213</v>
          </cell>
          <cell r="K468">
            <v>1396</v>
          </cell>
          <cell r="L468">
            <v>13795</v>
          </cell>
          <cell r="M468">
            <v>1</v>
          </cell>
          <cell r="N468">
            <v>33157</v>
          </cell>
          <cell r="O468">
            <v>1098</v>
          </cell>
          <cell r="P468">
            <v>1782</v>
          </cell>
          <cell r="Q468" t="str">
            <v>No</v>
          </cell>
          <cell r="R468" t="str">
            <v>13820</v>
          </cell>
          <cell r="S468">
            <v>0</v>
          </cell>
          <cell r="T468">
            <v>9.94475138121547</v>
          </cell>
          <cell r="U468">
            <v>81.546961325966848</v>
          </cell>
          <cell r="V468">
            <v>196.9060773480663</v>
          </cell>
          <cell r="W468">
            <v>908.95027624309387</v>
          </cell>
          <cell r="X468">
            <v>12194.254143646409</v>
          </cell>
          <cell r="Y468">
            <v>0</v>
          </cell>
          <cell r="Z468">
            <v>1.6191937253528152E-3</v>
          </cell>
          <cell r="AA468">
            <v>3.3259668508287294</v>
          </cell>
          <cell r="AB468">
            <v>0</v>
          </cell>
          <cell r="AC468">
            <v>2.7624309392265192E-2</v>
          </cell>
          <cell r="AD468">
            <v>0.22651933701657459</v>
          </cell>
          <cell r="AE468">
            <v>0.54696132596685088</v>
          </cell>
          <cell r="AF468">
            <v>2.5248618784530388</v>
          </cell>
          <cell r="AG468">
            <v>33.872928176795583</v>
          </cell>
          <cell r="AH468">
            <v>0</v>
          </cell>
          <cell r="AI468">
            <v>0</v>
          </cell>
          <cell r="AJ468">
            <v>0.38176795580110495</v>
          </cell>
          <cell r="AK468">
            <v>3.130497237569061</v>
          </cell>
          <cell r="AL468">
            <v>7.5590055248618784</v>
          </cell>
          <cell r="AM468">
            <v>34.893591160220993</v>
          </cell>
          <cell r="AN468">
            <v>468.12386740331493</v>
          </cell>
          <cell r="AO468">
            <v>0</v>
          </cell>
        </row>
        <row r="469">
          <cell r="B469">
            <v>458</v>
          </cell>
          <cell r="C469" t="str">
            <v>Santa Clara</v>
          </cell>
          <cell r="D469" t="str">
            <v>TR.1 (3 Dev.)</v>
          </cell>
          <cell r="E469" t="str">
            <v>L-760026-01</v>
          </cell>
          <cell r="F469">
            <v>40102</v>
          </cell>
          <cell r="G469">
            <v>1</v>
          </cell>
          <cell r="H469">
            <v>4</v>
          </cell>
          <cell r="I469">
            <v>121</v>
          </cell>
          <cell r="J469">
            <v>114</v>
          </cell>
          <cell r="K469">
            <v>939</v>
          </cell>
          <cell r="L469">
            <v>7664</v>
          </cell>
          <cell r="M469">
            <v>1</v>
          </cell>
          <cell r="N469">
            <v>1</v>
          </cell>
          <cell r="O469">
            <v>17493</v>
          </cell>
          <cell r="P469">
            <v>1180</v>
          </cell>
          <cell r="Q469" t="str">
            <v>No</v>
          </cell>
          <cell r="R469" t="str">
            <v>13820</v>
          </cell>
          <cell r="S469">
            <v>0</v>
          </cell>
          <cell r="T469">
            <v>-0.85308056872037918</v>
          </cell>
          <cell r="U469">
            <v>57.156398104265406</v>
          </cell>
          <cell r="V469">
            <v>57.156398104265406</v>
          </cell>
          <cell r="W469">
            <v>470.04739336492889</v>
          </cell>
          <cell r="X469">
            <v>4656.1137440758293</v>
          </cell>
          <cell r="Y469">
            <v>-56.303317535545027</v>
          </cell>
          <cell r="Z469">
            <v>7.1294646490574541E-4</v>
          </cell>
          <cell r="AA469">
            <v>1.4644549763033174</v>
          </cell>
          <cell r="AB469">
            <v>0</v>
          </cell>
          <cell r="AC469">
            <v>-2.3696682464454978E-3</v>
          </cell>
          <cell r="AD469">
            <v>0.15876777251184834</v>
          </cell>
          <cell r="AE469">
            <v>0.15876777251184834</v>
          </cell>
          <cell r="AF469">
            <v>1.3056872037914693</v>
          </cell>
          <cell r="AG469">
            <v>12.933649289099526</v>
          </cell>
          <cell r="AH469">
            <v>-0.15639810426540285</v>
          </cell>
          <cell r="AI469">
            <v>0</v>
          </cell>
          <cell r="AJ469">
            <v>-3.2748815165876778E-2</v>
          </cell>
          <cell r="AK469">
            <v>2.1941706161137442</v>
          </cell>
          <cell r="AL469">
            <v>2.1941706161137442</v>
          </cell>
          <cell r="AM469">
            <v>18.044597156398105</v>
          </cell>
          <cell r="AN469">
            <v>178.74303317535544</v>
          </cell>
          <cell r="AO469">
            <v>-2.1614218009478674</v>
          </cell>
        </row>
        <row r="470">
          <cell r="B470">
            <v>459</v>
          </cell>
          <cell r="C470" t="str">
            <v>Santa Clara</v>
          </cell>
          <cell r="D470" t="str">
            <v>TR.1 (3 Dev.)</v>
          </cell>
          <cell r="E470" t="str">
            <v>L-760026-01</v>
          </cell>
          <cell r="F470">
            <v>39680</v>
          </cell>
          <cell r="G470">
            <v>1</v>
          </cell>
          <cell r="H470">
            <v>5</v>
          </cell>
          <cell r="I470">
            <v>54</v>
          </cell>
          <cell r="J470">
            <v>47</v>
          </cell>
          <cell r="K470">
            <v>388</v>
          </cell>
          <cell r="L470">
            <v>2206</v>
          </cell>
          <cell r="M470">
            <v>67</v>
          </cell>
          <cell r="N470">
            <v>57550</v>
          </cell>
          <cell r="O470">
            <v>732</v>
          </cell>
          <cell r="P470">
            <v>562</v>
          </cell>
          <cell r="Q470" t="str">
            <v>No</v>
          </cell>
          <cell r="R470" t="str">
            <v>13820</v>
          </cell>
          <cell r="S470">
            <v>-0.90680100755667503</v>
          </cell>
          <cell r="T470">
            <v>0</v>
          </cell>
          <cell r="U470">
            <v>31.738035264483628</v>
          </cell>
          <cell r="V470">
            <v>29.017632241813601</v>
          </cell>
          <cell r="W470">
            <v>58.035264483627202</v>
          </cell>
          <cell r="X470">
            <v>1137.1284634760705</v>
          </cell>
          <cell r="Y470">
            <v>-102.46851385390428</v>
          </cell>
          <cell r="Z470">
            <v>2.0846795705794338E-5</v>
          </cell>
          <cell r="AA470">
            <v>4.2821158690176324E-2</v>
          </cell>
          <cell r="AB470">
            <v>-2.5188916876574307E-3</v>
          </cell>
          <cell r="AC470">
            <v>0</v>
          </cell>
          <cell r="AD470">
            <v>8.8161209068010074E-2</v>
          </cell>
          <cell r="AE470">
            <v>8.0604534005037781E-2</v>
          </cell>
          <cell r="AF470">
            <v>0.16120906801007556</v>
          </cell>
          <cell r="AG470">
            <v>3.158690176322418</v>
          </cell>
          <cell r="AH470">
            <v>-0.28463476070528965</v>
          </cell>
          <cell r="AI470">
            <v>-3.4811083123425693E-2</v>
          </cell>
          <cell r="AJ470">
            <v>0</v>
          </cell>
          <cell r="AK470">
            <v>1.2183879093198993</v>
          </cell>
          <cell r="AL470">
            <v>1.1139546599496222</v>
          </cell>
          <cell r="AM470">
            <v>2.2279093198992443</v>
          </cell>
          <cell r="AN470">
            <v>43.653098236775818</v>
          </cell>
          <cell r="AO470">
            <v>-3.9336523929471037</v>
          </cell>
        </row>
        <row r="471">
          <cell r="B471">
            <v>460</v>
          </cell>
          <cell r="C471" t="str">
            <v>Santa Clara</v>
          </cell>
          <cell r="D471" t="str">
            <v>TR.1 (3 Dev.)</v>
          </cell>
          <cell r="E471" t="str">
            <v>L-760026-01</v>
          </cell>
          <cell r="F471">
            <v>39283</v>
          </cell>
          <cell r="G471">
            <v>2</v>
          </cell>
          <cell r="H471">
            <v>5</v>
          </cell>
          <cell r="I471">
            <v>19</v>
          </cell>
          <cell r="J471">
            <v>15</v>
          </cell>
          <cell r="K471">
            <v>324</v>
          </cell>
          <cell r="L471">
            <v>952</v>
          </cell>
          <cell r="M471">
            <v>180</v>
          </cell>
          <cell r="N471">
            <v>52200</v>
          </cell>
          <cell r="O471">
            <v>3660</v>
          </cell>
          <cell r="P471">
            <v>545</v>
          </cell>
          <cell r="Q471" t="str">
            <v>No</v>
          </cell>
          <cell r="R471" t="str">
            <v>13820</v>
          </cell>
          <cell r="S471">
            <v>0</v>
          </cell>
          <cell r="T471">
            <v>7.2483221476510069</v>
          </cell>
          <cell r="U471">
            <v>41.073825503355707</v>
          </cell>
          <cell r="V471">
            <v>24.161073825503355</v>
          </cell>
          <cell r="W471">
            <v>287.51677852348996</v>
          </cell>
          <cell r="X471">
            <v>488.05369127516781</v>
          </cell>
          <cell r="Y471">
            <v>205.36912751677852</v>
          </cell>
          <cell r="Z471">
            <v>7.6455808427827959E-4</v>
          </cell>
          <cell r="AA471">
            <v>1.5704697986577181</v>
          </cell>
          <cell r="AB471">
            <v>0</v>
          </cell>
          <cell r="AC471">
            <v>2.0134228187919462E-2</v>
          </cell>
          <cell r="AD471">
            <v>0.11409395973154363</v>
          </cell>
          <cell r="AE471">
            <v>6.7114093959731544E-2</v>
          </cell>
          <cell r="AF471">
            <v>0.79865771812080533</v>
          </cell>
          <cell r="AG471">
            <v>1.3557046979865772</v>
          </cell>
          <cell r="AH471">
            <v>0.57046979865771807</v>
          </cell>
          <cell r="AI471">
            <v>0</v>
          </cell>
          <cell r="AJ471">
            <v>0.278255033557047</v>
          </cell>
          <cell r="AK471">
            <v>1.576778523489933</v>
          </cell>
          <cell r="AL471">
            <v>0.9275167785234899</v>
          </cell>
          <cell r="AM471">
            <v>11.037449664429531</v>
          </cell>
          <cell r="AN471">
            <v>18.735838926174495</v>
          </cell>
          <cell r="AO471">
            <v>7.8838926174496651</v>
          </cell>
        </row>
        <row r="472">
          <cell r="B472">
            <v>461</v>
          </cell>
          <cell r="C472" t="str">
            <v>Santa Clara</v>
          </cell>
          <cell r="D472" t="str">
            <v>TR.1 (3 Dev.)</v>
          </cell>
          <cell r="E472" t="str">
            <v>L-760026-01</v>
          </cell>
          <cell r="F472">
            <v>39134</v>
          </cell>
          <cell r="G472">
            <v>2</v>
          </cell>
          <cell r="H472">
            <v>2</v>
          </cell>
          <cell r="I472">
            <v>2</v>
          </cell>
          <cell r="J472">
            <v>5</v>
          </cell>
          <cell r="K472">
            <v>205</v>
          </cell>
          <cell r="L472">
            <v>750</v>
          </cell>
          <cell r="M472">
            <v>95</v>
          </cell>
          <cell r="N472">
            <v>48600</v>
          </cell>
          <cell r="O472">
            <v>6820</v>
          </cell>
          <cell r="P472">
            <v>311</v>
          </cell>
          <cell r="Q472" t="str">
            <v>No</v>
          </cell>
          <cell r="R472" t="str">
            <v>13820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1686.3157894736842</v>
          </cell>
          <cell r="X472">
            <v>4680</v>
          </cell>
          <cell r="Y472">
            <v>947.36842105263156</v>
          </cell>
          <cell r="Z472">
            <v>3.5615750075320401E-3</v>
          </cell>
          <cell r="AA472">
            <v>7.3157894736842106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4.6842105263157894</v>
          </cell>
          <cell r="AG472">
            <v>13</v>
          </cell>
          <cell r="AH472">
            <v>2.6315789473684212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64.735789473684207</v>
          </cell>
          <cell r="AN472">
            <v>179.66</v>
          </cell>
          <cell r="AO472">
            <v>36.368421052631582</v>
          </cell>
        </row>
        <row r="473">
          <cell r="B473">
            <v>462</v>
          </cell>
          <cell r="C473" t="str">
            <v>Santa Clara</v>
          </cell>
          <cell r="D473" t="str">
            <v>TR.1 (3 Dev.)</v>
          </cell>
          <cell r="E473" t="str">
            <v>L-760026-01</v>
          </cell>
          <cell r="F473">
            <v>39115</v>
          </cell>
          <cell r="G473">
            <v>2</v>
          </cell>
          <cell r="H473">
            <v>2</v>
          </cell>
          <cell r="I473">
            <v>2</v>
          </cell>
          <cell r="J473">
            <v>5</v>
          </cell>
          <cell r="K473">
            <v>116</v>
          </cell>
          <cell r="L473">
            <v>503</v>
          </cell>
          <cell r="M473">
            <v>45</v>
          </cell>
          <cell r="N473">
            <v>43900</v>
          </cell>
          <cell r="O473">
            <v>13500</v>
          </cell>
          <cell r="P473">
            <v>172</v>
          </cell>
          <cell r="Q473" t="str">
            <v>No</v>
          </cell>
          <cell r="R473" t="str">
            <v>13820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2225.4545454545455</v>
          </cell>
          <cell r="X473">
            <v>5694.545454545455</v>
          </cell>
          <cell r="Y473">
            <v>981.81818181818187</v>
          </cell>
          <cell r="Z473">
            <v>4.3372483087146226E-3</v>
          </cell>
          <cell r="AA473">
            <v>8.9090909090909083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6.1818181818181817</v>
          </cell>
          <cell r="AG473">
            <v>15.818181818181818</v>
          </cell>
          <cell r="AH473">
            <v>2.7272727272727271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85.432727272727277</v>
          </cell>
          <cell r="AN473">
            <v>218.60727272727271</v>
          </cell>
          <cell r="AO473">
            <v>37.690909090909095</v>
          </cell>
        </row>
        <row r="474">
          <cell r="B474">
            <v>463</v>
          </cell>
          <cell r="C474" t="str">
            <v>Santa Clara</v>
          </cell>
          <cell r="D474" t="str">
            <v>TR.1 (3 Dev.)</v>
          </cell>
          <cell r="E474" t="str">
            <v>L-760026-01</v>
          </cell>
          <cell r="F474">
            <v>39104</v>
          </cell>
          <cell r="G474">
            <v>2</v>
          </cell>
          <cell r="H474">
            <v>2</v>
          </cell>
          <cell r="I474">
            <v>2</v>
          </cell>
          <cell r="J474">
            <v>5</v>
          </cell>
          <cell r="K474">
            <v>48</v>
          </cell>
          <cell r="L474">
            <v>329</v>
          </cell>
          <cell r="M474">
            <v>15</v>
          </cell>
          <cell r="N474">
            <v>42600</v>
          </cell>
          <cell r="O474">
            <v>16100</v>
          </cell>
          <cell r="P474">
            <v>74</v>
          </cell>
          <cell r="Q474" t="str">
            <v>No</v>
          </cell>
          <cell r="R474" t="str">
            <v>13820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205.71428571428572</v>
          </cell>
          <cell r="X474">
            <v>4680</v>
          </cell>
          <cell r="Y474">
            <v>0</v>
          </cell>
          <cell r="Z474">
            <v>2.781908536201799E-4</v>
          </cell>
          <cell r="AA474">
            <v>0.5714285714285714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0.5714285714285714</v>
          </cell>
          <cell r="AG474">
            <v>13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7.8971428571428577</v>
          </cell>
          <cell r="AN474">
            <v>179.66000000000003</v>
          </cell>
          <cell r="AO474">
            <v>0</v>
          </cell>
        </row>
        <row r="475">
          <cell r="B475">
            <v>464</v>
          </cell>
          <cell r="C475" t="str">
            <v>Santa Clara</v>
          </cell>
          <cell r="D475" t="str">
            <v>TR.1 (3 Dev.)</v>
          </cell>
          <cell r="E475" t="str">
            <v>L-760026-01</v>
          </cell>
          <cell r="F475">
            <v>39097</v>
          </cell>
          <cell r="G475">
            <v>2</v>
          </cell>
          <cell r="H475">
            <v>2</v>
          </cell>
          <cell r="I475">
            <v>2</v>
          </cell>
          <cell r="J475">
            <v>5</v>
          </cell>
          <cell r="K475">
            <v>44</v>
          </cell>
          <cell r="L475">
            <v>238</v>
          </cell>
          <cell r="M475">
            <v>15</v>
          </cell>
          <cell r="N475">
            <v>39800</v>
          </cell>
          <cell r="O475">
            <v>15300</v>
          </cell>
          <cell r="P475">
            <v>70</v>
          </cell>
          <cell r="Q475" t="str">
            <v>No</v>
          </cell>
          <cell r="R475" t="str">
            <v>13820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  <cell r="Z475" t="str">
            <v xml:space="preserve"> </v>
          </cell>
          <cell r="AA475" t="str">
            <v xml:space="preserve"> </v>
          </cell>
          <cell r="AB475" t="str">
            <v xml:space="preserve"> </v>
          </cell>
          <cell r="AC475" t="str">
            <v xml:space="preserve"> </v>
          </cell>
          <cell r="AD475" t="str">
            <v xml:space="preserve"> </v>
          </cell>
          <cell r="AE475" t="str">
            <v xml:space="preserve"> </v>
          </cell>
          <cell r="AF475" t="str">
            <v xml:space="preserve"> </v>
          </cell>
          <cell r="AG475" t="str">
            <v xml:space="preserve"> </v>
          </cell>
          <cell r="AH475" t="str">
            <v xml:space="preserve"> </v>
          </cell>
          <cell r="AI475" t="str">
            <v xml:space="preserve"> </v>
          </cell>
          <cell r="AJ475" t="str">
            <v xml:space="preserve"> </v>
          </cell>
          <cell r="AK475" t="str">
            <v xml:space="preserve"> </v>
          </cell>
          <cell r="AL475" t="str">
            <v xml:space="preserve"> </v>
          </cell>
          <cell r="AM475" t="str">
            <v xml:space="preserve"> </v>
          </cell>
          <cell r="AN475" t="str">
            <v xml:space="preserve"> </v>
          </cell>
          <cell r="AO475" t="str">
            <v xml:space="preserve"> </v>
          </cell>
        </row>
        <row r="476">
          <cell r="B476">
            <v>465</v>
          </cell>
          <cell r="C476" t="str">
            <v>Santa Clara</v>
          </cell>
          <cell r="D476" t="str">
            <v>Reserva (3 Dev.)</v>
          </cell>
          <cell r="E476" t="str">
            <v>L-30477</v>
          </cell>
          <cell r="F476">
            <v>39188</v>
          </cell>
          <cell r="G476">
            <v>2</v>
          </cell>
          <cell r="H476">
            <v>2</v>
          </cell>
          <cell r="I476">
            <v>2</v>
          </cell>
          <cell r="J476">
            <v>5</v>
          </cell>
          <cell r="K476">
            <v>268</v>
          </cell>
          <cell r="L476">
            <v>3400</v>
          </cell>
          <cell r="M476">
            <v>15</v>
          </cell>
          <cell r="N476">
            <v>57300</v>
          </cell>
          <cell r="O476">
            <v>21600</v>
          </cell>
          <cell r="P476">
            <v>294</v>
          </cell>
          <cell r="Q476" t="str">
            <v>No</v>
          </cell>
          <cell r="R476" t="str">
            <v>12733</v>
          </cell>
          <cell r="S476">
            <v>0</v>
          </cell>
          <cell r="T476">
            <v>-24</v>
          </cell>
          <cell r="U476">
            <v>-26.4</v>
          </cell>
          <cell r="V476">
            <v>-12</v>
          </cell>
          <cell r="W476">
            <v>-643.20000000000005</v>
          </cell>
          <cell r="X476">
            <v>-14544</v>
          </cell>
          <cell r="Y476">
            <v>-132</v>
          </cell>
          <cell r="Z476">
            <v>-1.0436088654043739E-3</v>
          </cell>
          <cell r="AA476">
            <v>-2.3266666666666667</v>
          </cell>
          <cell r="AB476">
            <v>0</v>
          </cell>
          <cell r="AC476">
            <v>-6.6666666666666666E-2</v>
          </cell>
          <cell r="AD476">
            <v>-7.3333333333333334E-2</v>
          </cell>
          <cell r="AE476">
            <v>-3.3333333333333333E-2</v>
          </cell>
          <cell r="AF476">
            <v>-1.7866666666666666</v>
          </cell>
          <cell r="AG476">
            <v>-40.4</v>
          </cell>
          <cell r="AH476">
            <v>-0.36666666666666664</v>
          </cell>
          <cell r="AI476">
            <v>0</v>
          </cell>
          <cell r="AJ476">
            <v>-0.84886666666666677</v>
          </cell>
          <cell r="AK476">
            <v>-0.93375333333333344</v>
          </cell>
          <cell r="AL476">
            <v>-0.42443333333333338</v>
          </cell>
          <cell r="AM476">
            <v>-22.749626666666668</v>
          </cell>
          <cell r="AN476">
            <v>-514.41320000000007</v>
          </cell>
          <cell r="AO476">
            <v>-4.6687666666666674</v>
          </cell>
        </row>
        <row r="477">
          <cell r="B477">
            <v>466</v>
          </cell>
          <cell r="C477" t="str">
            <v>Santa Clara</v>
          </cell>
          <cell r="D477" t="str">
            <v>Reserva (3 Dev.)</v>
          </cell>
          <cell r="E477" t="str">
            <v>L-30477</v>
          </cell>
          <cell r="F477">
            <v>39038</v>
          </cell>
          <cell r="G477">
            <v>2</v>
          </cell>
          <cell r="H477">
            <v>12</v>
          </cell>
          <cell r="I477">
            <v>13</v>
          </cell>
          <cell r="J477">
            <v>10</v>
          </cell>
          <cell r="K477">
            <v>536</v>
          </cell>
          <cell r="L477">
            <v>9460</v>
          </cell>
          <cell r="M477">
            <v>70</v>
          </cell>
          <cell r="N477">
            <v>65900</v>
          </cell>
          <cell r="O477">
            <v>13500</v>
          </cell>
          <cell r="P477">
            <v>643</v>
          </cell>
          <cell r="Q477" t="str">
            <v>No</v>
          </cell>
          <cell r="R477" t="str">
            <v>12733</v>
          </cell>
          <cell r="S477">
            <v>0</v>
          </cell>
          <cell r="T477">
            <v>-6.654343807763401</v>
          </cell>
          <cell r="U477">
            <v>-4.6580406654343811</v>
          </cell>
          <cell r="V477">
            <v>0</v>
          </cell>
          <cell r="W477">
            <v>-33.271719038817004</v>
          </cell>
          <cell r="X477">
            <v>-4285.3974121996307</v>
          </cell>
          <cell r="Y477">
            <v>-9.9815157116451019</v>
          </cell>
          <cell r="Z477">
            <v>-6.7986107889315655E-5</v>
          </cell>
          <cell r="AA477">
            <v>-0.15157116451016636</v>
          </cell>
          <cell r="AB477">
            <v>0</v>
          </cell>
          <cell r="AC477">
            <v>-1.8484288354898338E-2</v>
          </cell>
          <cell r="AD477">
            <v>-1.2939001848428836E-2</v>
          </cell>
          <cell r="AE477">
            <v>0</v>
          </cell>
          <cell r="AF477">
            <v>-9.2421441774491686E-2</v>
          </cell>
          <cell r="AG477">
            <v>-11.903881700554528</v>
          </cell>
          <cell r="AH477">
            <v>-2.7726432532347505E-2</v>
          </cell>
          <cell r="AI477">
            <v>0</v>
          </cell>
          <cell r="AJ477">
            <v>-0.23536044362292055</v>
          </cell>
          <cell r="AK477">
            <v>-0.16475231053604436</v>
          </cell>
          <cell r="AL477">
            <v>0</v>
          </cell>
          <cell r="AM477">
            <v>-1.1768022181146025</v>
          </cell>
          <cell r="AN477">
            <v>-151.57212569316081</v>
          </cell>
          <cell r="AO477">
            <v>-0.35304066543438078</v>
          </cell>
        </row>
        <row r="478">
          <cell r="B478">
            <v>467</v>
          </cell>
          <cell r="C478" t="str">
            <v>Santa Clara</v>
          </cell>
          <cell r="D478" t="str">
            <v>Reserva (3 Dev.)</v>
          </cell>
          <cell r="E478" t="str">
            <v>L-30477</v>
          </cell>
          <cell r="F478">
            <v>38497</v>
          </cell>
          <cell r="G478">
            <v>2</v>
          </cell>
          <cell r="H478">
            <v>22</v>
          </cell>
          <cell r="I478">
            <v>20</v>
          </cell>
          <cell r="J478">
            <v>10</v>
          </cell>
          <cell r="K478">
            <v>586</v>
          </cell>
          <cell r="L478">
            <v>15900</v>
          </cell>
          <cell r="M478">
            <v>85</v>
          </cell>
          <cell r="N478">
            <v>63700</v>
          </cell>
          <cell r="O478">
            <v>10500</v>
          </cell>
          <cell r="P478">
            <v>725</v>
          </cell>
          <cell r="Q478" t="str">
            <v>No</v>
          </cell>
          <cell r="R478" t="str">
            <v>12733</v>
          </cell>
          <cell r="S478">
            <v>0</v>
          </cell>
          <cell r="T478">
            <v>-1.83206106870229</v>
          </cell>
          <cell r="U478">
            <v>-0.91603053435114501</v>
          </cell>
          <cell r="V478">
            <v>0</v>
          </cell>
          <cell r="W478">
            <v>28.396946564885496</v>
          </cell>
          <cell r="X478">
            <v>-3114.5038167938933</v>
          </cell>
          <cell r="Y478">
            <v>9.1603053435114496</v>
          </cell>
          <cell r="Z478">
            <v>4.3370520883403196E-5</v>
          </cell>
          <cell r="AA478">
            <v>9.6692111959287536E-2</v>
          </cell>
          <cell r="AB478">
            <v>0</v>
          </cell>
          <cell r="AC478">
            <v>-5.0890585241730284E-3</v>
          </cell>
          <cell r="AD478">
            <v>-2.5445292620865142E-3</v>
          </cell>
          <cell r="AE478">
            <v>0</v>
          </cell>
          <cell r="AF478">
            <v>7.8880407124681931E-2</v>
          </cell>
          <cell r="AG478">
            <v>-8.6513994910941481</v>
          </cell>
          <cell r="AH478">
            <v>2.5445292620865138E-2</v>
          </cell>
          <cell r="AI478">
            <v>0</v>
          </cell>
          <cell r="AJ478">
            <v>-6.4798982188295162E-2</v>
          </cell>
          <cell r="AK478">
            <v>-3.2399491094147581E-2</v>
          </cell>
          <cell r="AL478">
            <v>0</v>
          </cell>
          <cell r="AM478">
            <v>1.0043842239185752</v>
          </cell>
          <cell r="AN478">
            <v>-110.1582697201018</v>
          </cell>
          <cell r="AO478">
            <v>0.32399491094147587</v>
          </cell>
        </row>
        <row r="479">
          <cell r="B479">
            <v>468</v>
          </cell>
          <cell r="C479" t="str">
            <v>Santa Clara</v>
          </cell>
          <cell r="D479" t="str">
            <v>Reserva (3 Dev.)</v>
          </cell>
          <cell r="E479" t="str">
            <v>L-30477</v>
          </cell>
          <cell r="F479">
            <v>38104</v>
          </cell>
          <cell r="G479">
            <v>2</v>
          </cell>
          <cell r="H479">
            <v>24</v>
          </cell>
          <cell r="I479">
            <v>21</v>
          </cell>
          <cell r="J479">
            <v>10</v>
          </cell>
          <cell r="K479">
            <v>555</v>
          </cell>
          <cell r="L479">
            <v>19300</v>
          </cell>
          <cell r="M479">
            <v>75</v>
          </cell>
          <cell r="N479">
            <v>77000</v>
          </cell>
          <cell r="O479">
            <v>14200</v>
          </cell>
          <cell r="P479">
            <v>687</v>
          </cell>
          <cell r="Q479" t="str">
            <v>No</v>
          </cell>
          <cell r="R479" t="str">
            <v>12733</v>
          </cell>
          <cell r="S479">
            <v>0.93628088426527956</v>
          </cell>
          <cell r="T479">
            <v>1.5401820546163845</v>
          </cell>
          <cell r="U479">
            <v>-1.3248374512353698</v>
          </cell>
          <cell r="V479">
            <v>-0.19193758127438237</v>
          </cell>
          <cell r="W479">
            <v>57.679583875162535</v>
          </cell>
          <cell r="X479">
            <v>1407.2301690507152</v>
          </cell>
          <cell r="Y479">
            <v>-13.604161248374513</v>
          </cell>
          <cell r="Z479">
            <v>5.6111557553571663E-5</v>
          </cell>
          <cell r="AA479">
            <v>0.12509752925877762</v>
          </cell>
          <cell r="AB479">
            <v>2.6007802340702211E-3</v>
          </cell>
          <cell r="AC479">
            <v>4.2782834850455123E-3</v>
          </cell>
          <cell r="AD479">
            <v>-3.6801040312093606E-3</v>
          </cell>
          <cell r="AE479">
            <v>-5.3315994798439547E-4</v>
          </cell>
          <cell r="AF479">
            <v>0.16022106631989594</v>
          </cell>
          <cell r="AG479">
            <v>3.9089726918075423</v>
          </cell>
          <cell r="AH479">
            <v>-3.7789336801040317E-2</v>
          </cell>
          <cell r="AI479">
            <v>3.3115734720416123E-2</v>
          </cell>
          <cell r="AJ479">
            <v>5.447538361508452E-2</v>
          </cell>
          <cell r="AK479">
            <v>-4.6858764629388788E-2</v>
          </cell>
          <cell r="AL479">
            <v>-6.7887256176853081E-3</v>
          </cell>
          <cell r="AM479">
            <v>2.0400948374512353</v>
          </cell>
          <cell r="AN479">
            <v>49.77294928478544</v>
          </cell>
          <cell r="AO479">
            <v>-0.48117162548764636</v>
          </cell>
        </row>
        <row r="480">
          <cell r="B480">
            <v>469</v>
          </cell>
          <cell r="C480" t="str">
            <v>Santa Clara</v>
          </cell>
          <cell r="D480" t="str">
            <v>Reserva (3 Dev.)</v>
          </cell>
          <cell r="E480" t="str">
            <v>L-30477</v>
          </cell>
          <cell r="F480">
            <v>37335</v>
          </cell>
          <cell r="G480">
            <v>0</v>
          </cell>
          <cell r="H480">
            <v>20.71</v>
          </cell>
          <cell r="I480">
            <v>23.83</v>
          </cell>
          <cell r="J480">
            <v>10.41</v>
          </cell>
          <cell r="K480">
            <v>431.79</v>
          </cell>
          <cell r="L480">
            <v>16294</v>
          </cell>
          <cell r="M480">
            <v>104.06</v>
          </cell>
          <cell r="N480">
            <v>72422</v>
          </cell>
          <cell r="O480">
            <v>10274</v>
          </cell>
          <cell r="P480">
            <v>590.79999999999995</v>
          </cell>
          <cell r="Q480" t="str">
            <v>No</v>
          </cell>
          <cell r="R480" t="str">
            <v>12733</v>
          </cell>
          <cell r="S480">
            <v>0</v>
          </cell>
          <cell r="T480">
            <v>6.6772136953955137</v>
          </cell>
          <cell r="U480">
            <v>8.0033057851239668</v>
          </cell>
          <cell r="V480">
            <v>3.5744982290436833</v>
          </cell>
          <cell r="W480">
            <v>150.37119244391974</v>
          </cell>
          <cell r="X480">
            <v>6190.1298701298701</v>
          </cell>
          <cell r="Y480">
            <v>32.32774498229044</v>
          </cell>
          <cell r="Z480">
            <v>2.5037885520268129E-4</v>
          </cell>
          <cell r="AA480">
            <v>0.55820543093270358</v>
          </cell>
          <cell r="AB480">
            <v>0</v>
          </cell>
          <cell r="AC480">
            <v>1.8547815820543094E-2</v>
          </cell>
          <cell r="AD480">
            <v>2.2231404958677686E-2</v>
          </cell>
          <cell r="AE480">
            <v>9.9291617473435661E-3</v>
          </cell>
          <cell r="AF480">
            <v>0.41769775678866589</v>
          </cell>
          <cell r="AG480">
            <v>17.194805194805195</v>
          </cell>
          <cell r="AH480">
            <v>8.9799291617473437E-2</v>
          </cell>
          <cell r="AI480">
            <v>0</v>
          </cell>
          <cell r="AJ480">
            <v>0.23616933884297522</v>
          </cell>
          <cell r="AK480">
            <v>0.28307247933884294</v>
          </cell>
          <cell r="AL480">
            <v>0.12642801652892563</v>
          </cell>
          <cell r="AM480">
            <v>5.3185455371900829</v>
          </cell>
          <cell r="AN480">
            <v>218.94145454545455</v>
          </cell>
          <cell r="AO480">
            <v>1.1434143801652894</v>
          </cell>
        </row>
        <row r="481">
          <cell r="B481">
            <v>470</v>
          </cell>
          <cell r="C481" t="str">
            <v>Santa Clara</v>
          </cell>
          <cell r="D481" t="str">
            <v>Reserva (3 Dev.)</v>
          </cell>
          <cell r="E481" t="str">
            <v>L-30477</v>
          </cell>
          <cell r="F481">
            <v>36488</v>
          </cell>
          <cell r="G481">
            <v>0</v>
          </cell>
          <cell r="H481">
            <v>5</v>
          </cell>
          <cell r="I481">
            <v>5</v>
          </cell>
          <cell r="J481">
            <v>2</v>
          </cell>
          <cell r="K481">
            <v>78</v>
          </cell>
          <cell r="L481">
            <v>1730</v>
          </cell>
          <cell r="M481">
            <v>28</v>
          </cell>
          <cell r="N481">
            <v>6000</v>
          </cell>
          <cell r="O481">
            <v>3000</v>
          </cell>
          <cell r="P481">
            <v>118</v>
          </cell>
          <cell r="Q481" t="str">
            <v>No</v>
          </cell>
          <cell r="R481" t="str">
            <v>12733</v>
          </cell>
          <cell r="S481">
            <v>-0.759493670886076</v>
          </cell>
          <cell r="T481">
            <v>0.759493670886076</v>
          </cell>
          <cell r="U481">
            <v>1.139240506329114</v>
          </cell>
          <cell r="V481">
            <v>-1.139240506329114</v>
          </cell>
          <cell r="W481">
            <v>-71.012658227848107</v>
          </cell>
          <cell r="X481">
            <v>-66.455696202531641</v>
          </cell>
          <cell r="Y481">
            <v>3.4177215189873418</v>
          </cell>
          <cell r="Z481">
            <v>-8.4220003827381395E-5</v>
          </cell>
          <cell r="AA481">
            <v>-0.18776371308016879</v>
          </cell>
          <cell r="AB481">
            <v>-2.1097046413502108E-3</v>
          </cell>
          <cell r="AC481">
            <v>2.1097046413502108E-3</v>
          </cell>
          <cell r="AD481">
            <v>3.1645569620253164E-3</v>
          </cell>
          <cell r="AE481">
            <v>-3.1645569620253164E-3</v>
          </cell>
          <cell r="AF481">
            <v>-0.19725738396624473</v>
          </cell>
          <cell r="AG481">
            <v>-0.18459915611814345</v>
          </cell>
          <cell r="AH481">
            <v>9.4936708860759497E-3</v>
          </cell>
          <cell r="AI481">
            <v>-2.6862869198312236E-2</v>
          </cell>
          <cell r="AJ481">
            <v>2.6862869198312236E-2</v>
          </cell>
          <cell r="AK481">
            <v>4.0294303797468352E-2</v>
          </cell>
          <cell r="AL481">
            <v>-4.0294303797468352E-2</v>
          </cell>
          <cell r="AM481">
            <v>-2.5116782700421938</v>
          </cell>
          <cell r="AN481">
            <v>-2.3505010548523209</v>
          </cell>
          <cell r="AO481">
            <v>0.12088291139240508</v>
          </cell>
        </row>
        <row r="482">
          <cell r="B482">
            <v>471</v>
          </cell>
          <cell r="C482" t="str">
            <v>Santa Clara</v>
          </cell>
          <cell r="D482" t="str">
            <v>Reserva (3 Dev.)</v>
          </cell>
          <cell r="E482" t="str">
            <v>L-30477</v>
          </cell>
          <cell r="F482">
            <v>35540</v>
          </cell>
          <cell r="G482">
            <v>2</v>
          </cell>
          <cell r="H482">
            <v>3</v>
          </cell>
          <cell r="I482">
            <v>2</v>
          </cell>
          <cell r="J482">
            <v>5</v>
          </cell>
          <cell r="K482">
            <v>265</v>
          </cell>
          <cell r="L482">
            <v>1905</v>
          </cell>
          <cell r="M482">
            <v>19</v>
          </cell>
          <cell r="N482">
            <v>61649</v>
          </cell>
          <cell r="O482">
            <v>11824</v>
          </cell>
          <cell r="P482">
            <v>296</v>
          </cell>
          <cell r="Q482" t="str">
            <v>No</v>
          </cell>
          <cell r="R482" t="str">
            <v>12733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  <cell r="Z482" t="str">
            <v xml:space="preserve"> </v>
          </cell>
          <cell r="AA482" t="str">
            <v xml:space="preserve"> </v>
          </cell>
          <cell r="AB482" t="str">
            <v xml:space="preserve"> </v>
          </cell>
          <cell r="AC482" t="str">
            <v xml:space="preserve"> </v>
          </cell>
          <cell r="AD482" t="str">
            <v xml:space="preserve"> </v>
          </cell>
          <cell r="AE482" t="str">
            <v xml:space="preserve"> </v>
          </cell>
          <cell r="AF482" t="str">
            <v xml:space="preserve"> </v>
          </cell>
          <cell r="AG482" t="str">
            <v xml:space="preserve"> </v>
          </cell>
          <cell r="AH482" t="str">
            <v xml:space="preserve"> </v>
          </cell>
          <cell r="AI482" t="str">
            <v xml:space="preserve"> </v>
          </cell>
          <cell r="AJ482" t="str">
            <v xml:space="preserve"> </v>
          </cell>
          <cell r="AK482" t="str">
            <v xml:space="preserve"> </v>
          </cell>
          <cell r="AL482" t="str">
            <v xml:space="preserve"> </v>
          </cell>
          <cell r="AM482" t="str">
            <v xml:space="preserve"> </v>
          </cell>
          <cell r="AN482" t="str">
            <v xml:space="preserve"> </v>
          </cell>
          <cell r="AO482" t="str">
            <v xml:space="preserve"> </v>
          </cell>
        </row>
        <row r="483">
          <cell r="B483">
            <v>472</v>
          </cell>
          <cell r="C483" t="str">
            <v>Santa Clara</v>
          </cell>
          <cell r="D483" t="str">
            <v>TR.2 (2 Dev.)</v>
          </cell>
          <cell r="E483" t="str">
            <v>B-608156</v>
          </cell>
          <cell r="F483">
            <v>39651</v>
          </cell>
          <cell r="G483">
            <v>1</v>
          </cell>
          <cell r="H483">
            <v>30</v>
          </cell>
          <cell r="I483">
            <v>1</v>
          </cell>
          <cell r="J483">
            <v>9</v>
          </cell>
          <cell r="K483">
            <v>370</v>
          </cell>
          <cell r="L483">
            <v>10242</v>
          </cell>
          <cell r="M483">
            <v>20</v>
          </cell>
          <cell r="N483">
            <v>66424</v>
          </cell>
          <cell r="O483">
            <v>24654</v>
          </cell>
          <cell r="Q483" t="str">
            <v>No</v>
          </cell>
          <cell r="R483" t="str">
            <v>14535</v>
          </cell>
          <cell r="S483">
            <v>-0.78091106290672452</v>
          </cell>
          <cell r="T483">
            <v>7.809110629067245</v>
          </cell>
          <cell r="U483">
            <v>-0.78091106290672452</v>
          </cell>
          <cell r="V483">
            <v>3.1236442516268981</v>
          </cell>
          <cell r="W483">
            <v>49.978308026030369</v>
          </cell>
          <cell r="X483">
            <v>5756.8763557483735</v>
          </cell>
          <cell r="Y483">
            <v>-19.522776572668114</v>
          </cell>
          <cell r="Z483">
            <v>5.6644420692481172E-5</v>
          </cell>
          <cell r="AA483">
            <v>0.11062906724511931</v>
          </cell>
          <cell r="AB483">
            <v>-2.1691973969631237E-3</v>
          </cell>
          <cell r="AC483">
            <v>2.1691973969631236E-2</v>
          </cell>
          <cell r="AD483">
            <v>-2.1691973969631237E-3</v>
          </cell>
          <cell r="AE483">
            <v>8.6767895878524948E-3</v>
          </cell>
          <cell r="AF483">
            <v>0.13882863340563992</v>
          </cell>
          <cell r="AG483">
            <v>15.991323210412148</v>
          </cell>
          <cell r="AH483">
            <v>-5.4229934924078092E-2</v>
          </cell>
          <cell r="AI483">
            <v>-3.1529284164858999E-2</v>
          </cell>
          <cell r="AJ483">
            <v>0.31529284164859001</v>
          </cell>
          <cell r="AK483">
            <v>-3.1529284164858999E-2</v>
          </cell>
          <cell r="AL483">
            <v>0.126117136659436</v>
          </cell>
          <cell r="AM483">
            <v>2.0178741865509759</v>
          </cell>
          <cell r="AN483">
            <v>232.43388286334059</v>
          </cell>
          <cell r="AO483">
            <v>-0.78823210412147504</v>
          </cell>
        </row>
        <row r="484">
          <cell r="B484">
            <v>473</v>
          </cell>
          <cell r="C484" t="str">
            <v>Santa Clara</v>
          </cell>
          <cell r="D484" t="str">
            <v>TR.2 (2 Dev.)</v>
          </cell>
          <cell r="E484" t="str">
            <v>B-608156</v>
          </cell>
          <cell r="F484">
            <v>39190</v>
          </cell>
          <cell r="G484">
            <v>2</v>
          </cell>
          <cell r="H484">
            <v>20</v>
          </cell>
          <cell r="I484">
            <v>2</v>
          </cell>
          <cell r="J484">
            <v>5</v>
          </cell>
          <cell r="K484">
            <v>306</v>
          </cell>
          <cell r="L484">
            <v>2870</v>
          </cell>
          <cell r="M484">
            <v>45</v>
          </cell>
          <cell r="N484">
            <v>71400</v>
          </cell>
          <cell r="O484">
            <v>29300</v>
          </cell>
          <cell r="P484">
            <v>380</v>
          </cell>
          <cell r="Q484" t="str">
            <v>No</v>
          </cell>
          <cell r="R484" t="str">
            <v>14535</v>
          </cell>
          <cell r="S484">
            <v>0</v>
          </cell>
          <cell r="T484">
            <v>4.8979591836734695</v>
          </cell>
          <cell r="U484">
            <v>0</v>
          </cell>
          <cell r="V484">
            <v>0</v>
          </cell>
          <cell r="W484">
            <v>200.81632653061226</v>
          </cell>
          <cell r="X484">
            <v>1175.5102040816328</v>
          </cell>
          <cell r="Y484">
            <v>36.734693877551024</v>
          </cell>
          <cell r="Z484">
            <v>3.4483056102229526E-4</v>
          </cell>
          <cell r="AA484">
            <v>0.67346938775510201</v>
          </cell>
          <cell r="AB484">
            <v>0</v>
          </cell>
          <cell r="AC484">
            <v>1.3605442176870748E-2</v>
          </cell>
          <cell r="AD484">
            <v>0</v>
          </cell>
          <cell r="AE484">
            <v>0</v>
          </cell>
          <cell r="AF484">
            <v>0.55782312925170063</v>
          </cell>
          <cell r="AG484">
            <v>3.2653061224489797</v>
          </cell>
          <cell r="AH484">
            <v>0.10204081632653061</v>
          </cell>
          <cell r="AI484">
            <v>0</v>
          </cell>
          <cell r="AJ484">
            <v>0.19775510204081634</v>
          </cell>
          <cell r="AK484">
            <v>0</v>
          </cell>
          <cell r="AL484">
            <v>0</v>
          </cell>
          <cell r="AM484">
            <v>8.1079591836734703</v>
          </cell>
          <cell r="AN484">
            <v>47.461224489795917</v>
          </cell>
          <cell r="AO484">
            <v>1.4831632653061224</v>
          </cell>
        </row>
        <row r="485">
          <cell r="B485">
            <v>474</v>
          </cell>
          <cell r="C485" t="str">
            <v>Santa Clara</v>
          </cell>
          <cell r="D485" t="str">
            <v>TR.2 (2 Dev.)</v>
          </cell>
          <cell r="E485" t="str">
            <v>B-608156</v>
          </cell>
          <cell r="F485">
            <v>39043</v>
          </cell>
          <cell r="G485">
            <v>2</v>
          </cell>
          <cell r="H485">
            <v>18</v>
          </cell>
          <cell r="I485">
            <v>2</v>
          </cell>
          <cell r="J485">
            <v>5</v>
          </cell>
          <cell r="K485">
            <v>224</v>
          </cell>
          <cell r="L485">
            <v>2390</v>
          </cell>
          <cell r="M485">
            <v>30</v>
          </cell>
          <cell r="N485">
            <v>65700</v>
          </cell>
          <cell r="O485">
            <v>29500</v>
          </cell>
          <cell r="P485">
            <v>281</v>
          </cell>
          <cell r="Q485" t="str">
            <v>No</v>
          </cell>
          <cell r="R485" t="str">
            <v>14535</v>
          </cell>
          <cell r="S485">
            <v>0</v>
          </cell>
          <cell r="T485">
            <v>5.1520572450805009</v>
          </cell>
          <cell r="U485">
            <v>0</v>
          </cell>
          <cell r="V485">
            <v>0</v>
          </cell>
          <cell r="W485">
            <v>14.168157423971378</v>
          </cell>
          <cell r="X485">
            <v>173.88193202146689</v>
          </cell>
          <cell r="Y485">
            <v>0</v>
          </cell>
          <cell r="Z485">
            <v>2.7478772955102403E-5</v>
          </cell>
          <cell r="AA485">
            <v>5.3667262969588549E-2</v>
          </cell>
          <cell r="AB485">
            <v>0</v>
          </cell>
          <cell r="AC485">
            <v>1.4311270125223614E-2</v>
          </cell>
          <cell r="AD485">
            <v>0</v>
          </cell>
          <cell r="AE485">
            <v>0</v>
          </cell>
          <cell r="AF485">
            <v>3.9355992844364938E-2</v>
          </cell>
          <cell r="AG485">
            <v>0.48300536672629696</v>
          </cell>
          <cell r="AH485">
            <v>0</v>
          </cell>
          <cell r="AI485">
            <v>0</v>
          </cell>
          <cell r="AJ485">
            <v>0.20801431127012524</v>
          </cell>
          <cell r="AK485">
            <v>0</v>
          </cell>
          <cell r="AL485">
            <v>0</v>
          </cell>
          <cell r="AM485">
            <v>0.57203935599284428</v>
          </cell>
          <cell r="AN485">
            <v>7.0204830053667262</v>
          </cell>
          <cell r="AO485">
            <v>0</v>
          </cell>
        </row>
        <row r="486">
          <cell r="B486">
            <v>475</v>
          </cell>
          <cell r="C486" t="str">
            <v>Santa Clara</v>
          </cell>
          <cell r="D486" t="str">
            <v>TR.2 (2 Dev.)</v>
          </cell>
          <cell r="E486" t="str">
            <v>B-608156</v>
          </cell>
          <cell r="F486">
            <v>38484</v>
          </cell>
          <cell r="G486">
            <v>2</v>
          </cell>
          <cell r="H486">
            <v>10</v>
          </cell>
          <cell r="I486">
            <v>2</v>
          </cell>
          <cell r="J486">
            <v>5</v>
          </cell>
          <cell r="K486">
            <v>202</v>
          </cell>
          <cell r="L486">
            <v>2120</v>
          </cell>
          <cell r="M486">
            <v>30</v>
          </cell>
          <cell r="N486">
            <v>66600</v>
          </cell>
          <cell r="O486">
            <v>30400</v>
          </cell>
          <cell r="P486">
            <v>251</v>
          </cell>
          <cell r="Q486" t="str">
            <v>No</v>
          </cell>
          <cell r="R486" t="str">
            <v>14535</v>
          </cell>
          <cell r="S486">
            <v>0</v>
          </cell>
          <cell r="T486">
            <v>2.5174825174825175</v>
          </cell>
          <cell r="U486">
            <v>0</v>
          </cell>
          <cell r="V486">
            <v>0</v>
          </cell>
          <cell r="W486">
            <v>11.748251748251748</v>
          </cell>
          <cell r="X486">
            <v>251.74825174825176</v>
          </cell>
          <cell r="Y486">
            <v>0</v>
          </cell>
          <cell r="Z486">
            <v>2.0289881848666523E-5</v>
          </cell>
          <cell r="AA486">
            <v>3.9627039627039624E-2</v>
          </cell>
          <cell r="AB486">
            <v>0</v>
          </cell>
          <cell r="AC486">
            <v>6.993006993006993E-3</v>
          </cell>
          <cell r="AD486">
            <v>0</v>
          </cell>
          <cell r="AE486">
            <v>0</v>
          </cell>
          <cell r="AF486">
            <v>3.2634032634032632E-2</v>
          </cell>
          <cell r="AG486">
            <v>0.69930069930069927</v>
          </cell>
          <cell r="AH486">
            <v>0</v>
          </cell>
          <cell r="AI486">
            <v>0</v>
          </cell>
          <cell r="AJ486">
            <v>0.10164335664335665</v>
          </cell>
          <cell r="AK486">
            <v>0</v>
          </cell>
          <cell r="AL486">
            <v>0</v>
          </cell>
          <cell r="AM486">
            <v>0.47433566433566438</v>
          </cell>
          <cell r="AN486">
            <v>10.164335664335665</v>
          </cell>
          <cell r="AO486">
            <v>0</v>
          </cell>
        </row>
        <row r="487">
          <cell r="B487">
            <v>476</v>
          </cell>
          <cell r="C487" t="str">
            <v>Santa Clara</v>
          </cell>
          <cell r="D487" t="str">
            <v>TR.2 (2 Dev.)</v>
          </cell>
          <cell r="E487" t="str">
            <v>B-608156</v>
          </cell>
          <cell r="F487">
            <v>38055</v>
          </cell>
          <cell r="G487">
            <v>2</v>
          </cell>
          <cell r="H487">
            <v>7</v>
          </cell>
          <cell r="I487">
            <v>2</v>
          </cell>
          <cell r="J487">
            <v>5</v>
          </cell>
          <cell r="K487">
            <v>188</v>
          </cell>
          <cell r="L487">
            <v>1820</v>
          </cell>
          <cell r="M487">
            <v>30</v>
          </cell>
          <cell r="N487">
            <v>61700</v>
          </cell>
          <cell r="O487">
            <v>28100</v>
          </cell>
          <cell r="P487">
            <v>234</v>
          </cell>
          <cell r="Q487" t="str">
            <v>No</v>
          </cell>
          <cell r="R487" t="str">
            <v>14535</v>
          </cell>
          <cell r="S487">
            <v>0.65099457504520797</v>
          </cell>
          <cell r="T487">
            <v>2.278481012658228</v>
          </cell>
          <cell r="U487">
            <v>0.65099457504520797</v>
          </cell>
          <cell r="V487">
            <v>1.6274864376130198</v>
          </cell>
          <cell r="W487">
            <v>56.311030741410491</v>
          </cell>
          <cell r="X487">
            <v>589.15009041591316</v>
          </cell>
          <cell r="Y487">
            <v>6.8354430379746836</v>
          </cell>
          <cell r="Z487">
            <v>9.7219203050014227E-5</v>
          </cell>
          <cell r="AA487">
            <v>0.189873417721519</v>
          </cell>
          <cell r="AB487">
            <v>1.8083182640144665E-3</v>
          </cell>
          <cell r="AC487">
            <v>6.3291139240506328E-3</v>
          </cell>
          <cell r="AD487">
            <v>1.8083182640144665E-3</v>
          </cell>
          <cell r="AE487">
            <v>4.5207956600361665E-3</v>
          </cell>
          <cell r="AF487">
            <v>0.15641952983725135</v>
          </cell>
          <cell r="AG487">
            <v>1.6365280289330921</v>
          </cell>
          <cell r="AH487">
            <v>1.8987341772151899E-2</v>
          </cell>
          <cell r="AI487">
            <v>2.6283905967450272E-2</v>
          </cell>
          <cell r="AJ487">
            <v>9.1993670886075948E-2</v>
          </cell>
          <cell r="AK487">
            <v>2.6283905967450272E-2</v>
          </cell>
          <cell r="AL487">
            <v>6.5709764918625679E-2</v>
          </cell>
          <cell r="AM487">
            <v>2.2735578661844484</v>
          </cell>
          <cell r="AN487">
            <v>23.786934900542494</v>
          </cell>
          <cell r="AO487">
            <v>0.27598101265822789</v>
          </cell>
        </row>
        <row r="488">
          <cell r="B488">
            <v>477</v>
          </cell>
          <cell r="C488" t="str">
            <v>Santa Clara</v>
          </cell>
          <cell r="D488" t="str">
            <v>TR.2 (2 Dev.)</v>
          </cell>
          <cell r="E488" t="str">
            <v>B-608156</v>
          </cell>
          <cell r="F488">
            <v>36949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15</v>
          </cell>
          <cell r="L488">
            <v>10</v>
          </cell>
          <cell r="M488">
            <v>9</v>
          </cell>
          <cell r="N488">
            <v>7000</v>
          </cell>
          <cell r="O488">
            <v>5000</v>
          </cell>
          <cell r="P488">
            <v>24</v>
          </cell>
          <cell r="Q488" t="str">
            <v>No</v>
          </cell>
          <cell r="R488" t="str">
            <v>14535</v>
          </cell>
          <cell r="S488">
            <v>-0.52516411378555794</v>
          </cell>
          <cell r="T488">
            <v>-4.2013129102844635</v>
          </cell>
          <cell r="U488">
            <v>-0.52516411378555794</v>
          </cell>
          <cell r="V488">
            <v>-1.3129102844638949</v>
          </cell>
          <cell r="W488">
            <v>-105.0328227571116</v>
          </cell>
          <cell r="X488">
            <v>-696.36761487964986</v>
          </cell>
          <cell r="Y488">
            <v>-31.247264770240701</v>
          </cell>
          <cell r="Z488">
            <v>-2.0316520643216197E-4</v>
          </cell>
          <cell r="AA488">
            <v>-0.39679066374908828</v>
          </cell>
          <cell r="AB488">
            <v>-1.4587892049598833E-3</v>
          </cell>
          <cell r="AC488">
            <v>-1.1670313639679067E-2</v>
          </cell>
          <cell r="AD488">
            <v>-1.4587892049598833E-3</v>
          </cell>
          <cell r="AE488">
            <v>-3.6469730123997084E-3</v>
          </cell>
          <cell r="AF488">
            <v>-0.29175784099197666</v>
          </cell>
          <cell r="AG488">
            <v>-1.9343544857768054</v>
          </cell>
          <cell r="AH488">
            <v>-8.6797957695113059E-2</v>
          </cell>
          <cell r="AI488">
            <v>-2.1203501094091904E-2</v>
          </cell>
          <cell r="AJ488">
            <v>-0.16962800875273523</v>
          </cell>
          <cell r="AK488">
            <v>-2.1203501094091904E-2</v>
          </cell>
          <cell r="AL488">
            <v>-5.3008752735229758E-2</v>
          </cell>
          <cell r="AM488">
            <v>-4.2407002188183807</v>
          </cell>
          <cell r="AN488">
            <v>-28.115842450765864</v>
          </cell>
          <cell r="AO488">
            <v>-1.2616083150984683</v>
          </cell>
        </row>
        <row r="489">
          <cell r="B489">
            <v>478</v>
          </cell>
          <cell r="C489" t="str">
            <v>Santa Clara</v>
          </cell>
          <cell r="D489" t="str">
            <v>TR.2 (2 Dev.)</v>
          </cell>
          <cell r="E489" t="str">
            <v>B-608156</v>
          </cell>
          <cell r="F489">
            <v>35578</v>
          </cell>
          <cell r="G489">
            <v>2</v>
          </cell>
          <cell r="H489">
            <v>16</v>
          </cell>
          <cell r="I489">
            <v>2</v>
          </cell>
          <cell r="J489">
            <v>5</v>
          </cell>
          <cell r="K489">
            <v>415</v>
          </cell>
          <cell r="L489">
            <v>2662</v>
          </cell>
          <cell r="M489">
            <v>128</v>
          </cell>
          <cell r="N489">
            <v>64079</v>
          </cell>
          <cell r="O489">
            <v>22234</v>
          </cell>
          <cell r="P489">
            <v>568</v>
          </cell>
          <cell r="Q489" t="str">
            <v>No</v>
          </cell>
          <cell r="R489" t="str">
            <v>14535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  <cell r="Z489" t="str">
            <v xml:space="preserve"> </v>
          </cell>
          <cell r="AA489" t="str">
            <v xml:space="preserve"> </v>
          </cell>
          <cell r="AB489" t="str">
            <v xml:space="preserve"> </v>
          </cell>
          <cell r="AC489" t="str">
            <v xml:space="preserve"> </v>
          </cell>
          <cell r="AD489" t="str">
            <v xml:space="preserve"> </v>
          </cell>
          <cell r="AE489" t="str">
            <v xml:space="preserve"> </v>
          </cell>
          <cell r="AF489" t="str">
            <v xml:space="preserve"> </v>
          </cell>
          <cell r="AG489" t="str">
            <v xml:space="preserve"> </v>
          </cell>
          <cell r="AH489" t="str">
            <v xml:space="preserve"> </v>
          </cell>
          <cell r="AI489" t="str">
            <v xml:space="preserve"> </v>
          </cell>
          <cell r="AJ489" t="str">
            <v xml:space="preserve"> </v>
          </cell>
          <cell r="AK489" t="str">
            <v xml:space="preserve"> </v>
          </cell>
          <cell r="AL489" t="str">
            <v xml:space="preserve"> </v>
          </cell>
          <cell r="AM489" t="str">
            <v xml:space="preserve"> </v>
          </cell>
          <cell r="AN489" t="str">
            <v xml:space="preserve"> </v>
          </cell>
          <cell r="AO489" t="str">
            <v xml:space="preserve"> </v>
          </cell>
        </row>
        <row r="490">
          <cell r="B490">
            <v>479</v>
          </cell>
          <cell r="C490" t="str">
            <v>Surco</v>
          </cell>
          <cell r="D490" t="str">
            <v>TR.1 (2 Dev.)</v>
          </cell>
          <cell r="E490" t="str">
            <v>L-10228</v>
          </cell>
          <cell r="F490">
            <v>39037</v>
          </cell>
          <cell r="G490">
            <v>83</v>
          </cell>
          <cell r="H490">
            <v>34</v>
          </cell>
          <cell r="I490">
            <v>2</v>
          </cell>
          <cell r="J490">
            <v>5</v>
          </cell>
          <cell r="K490">
            <v>404</v>
          </cell>
          <cell r="L490">
            <v>1940</v>
          </cell>
          <cell r="M490">
            <v>100</v>
          </cell>
          <cell r="N490">
            <v>70800</v>
          </cell>
          <cell r="O490">
            <v>25100</v>
          </cell>
          <cell r="P490">
            <v>628</v>
          </cell>
          <cell r="Q490" t="str">
            <v>Si</v>
          </cell>
          <cell r="R490" t="str">
            <v>5233</v>
          </cell>
          <cell r="S490">
            <v>16.666666666666668</v>
          </cell>
          <cell r="T490">
            <v>2.6666666666666665</v>
          </cell>
          <cell r="U490">
            <v>0</v>
          </cell>
          <cell r="V490">
            <v>0</v>
          </cell>
          <cell r="W490">
            <v>-2.6666666666666665</v>
          </cell>
          <cell r="X490">
            <v>13.333333333333334</v>
          </cell>
          <cell r="Y490">
            <v>23.333333333333332</v>
          </cell>
          <cell r="Z490">
            <v>2.0482411076862862E-5</v>
          </cell>
          <cell r="AA490">
            <v>0.1111111111111111</v>
          </cell>
          <cell r="AB490">
            <v>4.6296296296296294E-2</v>
          </cell>
          <cell r="AC490">
            <v>7.4074074074074077E-3</v>
          </cell>
          <cell r="AD490">
            <v>0</v>
          </cell>
          <cell r="AE490">
            <v>0</v>
          </cell>
          <cell r="AF490">
            <v>-7.4074074074074077E-3</v>
          </cell>
          <cell r="AG490">
            <v>3.7037037037037035E-2</v>
          </cell>
          <cell r="AH490">
            <v>6.4814814814814811E-2</v>
          </cell>
          <cell r="AI490">
            <v>0.24226851851851849</v>
          </cell>
          <cell r="AJ490">
            <v>3.8762962962962957E-2</v>
          </cell>
          <cell r="AK490">
            <v>0</v>
          </cell>
          <cell r="AL490">
            <v>0</v>
          </cell>
          <cell r="AM490">
            <v>-3.8762962962962957E-2</v>
          </cell>
          <cell r="AN490">
            <v>0.1938148148148148</v>
          </cell>
          <cell r="AO490">
            <v>0.33917592592592594</v>
          </cell>
        </row>
        <row r="491">
          <cell r="B491">
            <v>480</v>
          </cell>
          <cell r="C491" t="str">
            <v>Surco</v>
          </cell>
          <cell r="D491" t="str">
            <v>TR.1 (2 Dev.)</v>
          </cell>
          <cell r="E491" t="str">
            <v>L-10228</v>
          </cell>
          <cell r="F491">
            <v>38497</v>
          </cell>
          <cell r="G491">
            <v>58</v>
          </cell>
          <cell r="H491">
            <v>30</v>
          </cell>
          <cell r="I491">
            <v>2</v>
          </cell>
          <cell r="J491">
            <v>5</v>
          </cell>
          <cell r="K491">
            <v>408</v>
          </cell>
          <cell r="L491">
            <v>1920</v>
          </cell>
          <cell r="M491">
            <v>65</v>
          </cell>
          <cell r="N491">
            <v>56300</v>
          </cell>
          <cell r="O491">
            <v>22400</v>
          </cell>
          <cell r="P491">
            <v>568</v>
          </cell>
          <cell r="Q491" t="str">
            <v>Si</v>
          </cell>
          <cell r="R491" t="str">
            <v>5233</v>
          </cell>
          <cell r="S491">
            <v>0</v>
          </cell>
          <cell r="T491">
            <v>34.615384615384613</v>
          </cell>
          <cell r="U491">
            <v>0</v>
          </cell>
          <cell r="V491">
            <v>0</v>
          </cell>
          <cell r="W491">
            <v>27.692307692307693</v>
          </cell>
          <cell r="X491">
            <v>-415.38461538461536</v>
          </cell>
          <cell r="Y491">
            <v>34.615384615384613</v>
          </cell>
          <cell r="Z491">
            <v>4.9630457609321541E-5</v>
          </cell>
          <cell r="AA491">
            <v>0.26923076923076922</v>
          </cell>
          <cell r="AB491">
            <v>0</v>
          </cell>
          <cell r="AC491">
            <v>9.6153846153846159E-2</v>
          </cell>
          <cell r="AD491">
            <v>0</v>
          </cell>
          <cell r="AE491">
            <v>0</v>
          </cell>
          <cell r="AF491">
            <v>7.6923076923076927E-2</v>
          </cell>
          <cell r="AG491">
            <v>-1.1538461538461537</v>
          </cell>
          <cell r="AH491">
            <v>9.6153846153846159E-2</v>
          </cell>
          <cell r="AI491">
            <v>0</v>
          </cell>
          <cell r="AJ491">
            <v>0.50317307692307689</v>
          </cell>
          <cell r="AK491">
            <v>0</v>
          </cell>
          <cell r="AL491">
            <v>0</v>
          </cell>
          <cell r="AM491">
            <v>0.40253846153846151</v>
          </cell>
          <cell r="AN491">
            <v>-6.0380769230769227</v>
          </cell>
          <cell r="AO491">
            <v>0.50317307692307689</v>
          </cell>
        </row>
        <row r="492">
          <cell r="B492">
            <v>481</v>
          </cell>
          <cell r="C492" t="str">
            <v>Surco</v>
          </cell>
          <cell r="D492" t="str">
            <v>TR.1 (2 Dev.)</v>
          </cell>
          <cell r="E492" t="str">
            <v>L-10228</v>
          </cell>
          <cell r="F492">
            <v>38445</v>
          </cell>
          <cell r="G492">
            <v>58</v>
          </cell>
          <cell r="H492">
            <v>25</v>
          </cell>
          <cell r="I492">
            <v>2</v>
          </cell>
          <cell r="J492">
            <v>5</v>
          </cell>
          <cell r="K492">
            <v>404</v>
          </cell>
          <cell r="L492">
            <v>1980</v>
          </cell>
          <cell r="M492">
            <v>60</v>
          </cell>
          <cell r="N492">
            <v>53400</v>
          </cell>
          <cell r="O492">
            <v>21200</v>
          </cell>
          <cell r="P492">
            <v>554</v>
          </cell>
          <cell r="Q492" t="str">
            <v>Si</v>
          </cell>
          <cell r="R492" t="str">
            <v>5233</v>
          </cell>
          <cell r="S492">
            <v>-2.1114369501466275</v>
          </cell>
          <cell r="T492">
            <v>-1.0557184750733137</v>
          </cell>
          <cell r="U492">
            <v>0</v>
          </cell>
          <cell r="V492">
            <v>0</v>
          </cell>
          <cell r="W492">
            <v>21.114369501466275</v>
          </cell>
          <cell r="X492">
            <v>73.90029325513197</v>
          </cell>
          <cell r="Y492">
            <v>-5.2785923753665687</v>
          </cell>
          <cell r="Z492">
            <v>6.4870979363671238E-6</v>
          </cell>
          <cell r="AA492">
            <v>3.519061583577713E-2</v>
          </cell>
          <cell r="AB492">
            <v>-5.8651026392961877E-3</v>
          </cell>
          <cell r="AC492">
            <v>-2.9325513196480938E-3</v>
          </cell>
          <cell r="AD492">
            <v>0</v>
          </cell>
          <cell r="AE492">
            <v>0</v>
          </cell>
          <cell r="AF492">
            <v>5.865102639296188E-2</v>
          </cell>
          <cell r="AG492">
            <v>0.20527859237536658</v>
          </cell>
          <cell r="AH492">
            <v>-1.466275659824047E-2</v>
          </cell>
          <cell r="AI492">
            <v>-3.0692082111436949E-2</v>
          </cell>
          <cell r="AJ492">
            <v>-1.5346041055718474E-2</v>
          </cell>
          <cell r="AK492">
            <v>0</v>
          </cell>
          <cell r="AL492">
            <v>0</v>
          </cell>
          <cell r="AM492">
            <v>0.30692082111436947</v>
          </cell>
          <cell r="AN492">
            <v>1.0742228739002933</v>
          </cell>
          <cell r="AO492">
            <v>-7.6730205278592367E-2</v>
          </cell>
        </row>
        <row r="493">
          <cell r="B493">
            <v>482</v>
          </cell>
          <cell r="C493" t="str">
            <v>Surco</v>
          </cell>
          <cell r="D493" t="str">
            <v>TR.1 (2 Dev.)</v>
          </cell>
          <cell r="E493" t="str">
            <v>L-10228</v>
          </cell>
          <cell r="F493">
            <v>38104</v>
          </cell>
          <cell r="G493">
            <v>60</v>
          </cell>
          <cell r="H493">
            <v>26</v>
          </cell>
          <cell r="I493">
            <v>2</v>
          </cell>
          <cell r="J493">
            <v>5</v>
          </cell>
          <cell r="K493">
            <v>384</v>
          </cell>
          <cell r="L493">
            <v>1910</v>
          </cell>
          <cell r="M493">
            <v>65</v>
          </cell>
          <cell r="N493">
            <v>57400</v>
          </cell>
          <cell r="O493">
            <v>22300</v>
          </cell>
          <cell r="P493">
            <v>542</v>
          </cell>
          <cell r="Q493" t="str">
            <v>Si</v>
          </cell>
          <cell r="R493" t="str">
            <v>5233</v>
          </cell>
          <cell r="S493">
            <v>-5.1347068145800314</v>
          </cell>
          <cell r="T493">
            <v>-1.8541996830427891</v>
          </cell>
          <cell r="U493">
            <v>0</v>
          </cell>
          <cell r="V493">
            <v>-0.28526148969889065</v>
          </cell>
          <cell r="W493">
            <v>-36.228209191759113</v>
          </cell>
          <cell r="X493">
            <v>-93.42313787638669</v>
          </cell>
          <cell r="Y493">
            <v>-2.8526148969889067</v>
          </cell>
          <cell r="Z493">
            <v>-2.3736550079169519E-5</v>
          </cell>
          <cell r="AA493">
            <v>-0.12876386687797148</v>
          </cell>
          <cell r="AB493">
            <v>-1.4263074484944533E-2</v>
          </cell>
          <cell r="AC493">
            <v>-5.1505546751188592E-3</v>
          </cell>
          <cell r="AD493">
            <v>0</v>
          </cell>
          <cell r="AE493">
            <v>-7.9239302694136295E-4</v>
          </cell>
          <cell r="AF493">
            <v>-0.10063391442155309</v>
          </cell>
          <cell r="AG493">
            <v>-0.25950871632329636</v>
          </cell>
          <cell r="AH493">
            <v>-7.9239302694136295E-3</v>
          </cell>
          <cell r="AI493">
            <v>-7.4638668779714729E-2</v>
          </cell>
          <cell r="AJ493">
            <v>-2.6952852614896987E-2</v>
          </cell>
          <cell r="AK493">
            <v>0</v>
          </cell>
          <cell r="AL493">
            <v>-4.1465927099841515E-3</v>
          </cell>
          <cell r="AM493">
            <v>-0.52661727416798731</v>
          </cell>
          <cell r="AN493">
            <v>-1.3580091125198097</v>
          </cell>
          <cell r="AO493">
            <v>-4.1465927099841517E-2</v>
          </cell>
        </row>
        <row r="494">
          <cell r="B494">
            <v>483</v>
          </cell>
          <cell r="C494" t="str">
            <v>Surco</v>
          </cell>
          <cell r="D494" t="str">
            <v>TR.1 (2 Dev.)</v>
          </cell>
          <cell r="E494" t="str">
            <v>L-10228</v>
          </cell>
          <cell r="F494">
            <v>35580</v>
          </cell>
          <cell r="G494">
            <v>96</v>
          </cell>
          <cell r="H494">
            <v>39</v>
          </cell>
          <cell r="I494">
            <v>2</v>
          </cell>
          <cell r="J494">
            <v>7</v>
          </cell>
          <cell r="K494">
            <v>638</v>
          </cell>
          <cell r="L494">
            <v>2565</v>
          </cell>
          <cell r="M494">
            <v>85</v>
          </cell>
          <cell r="N494">
            <v>48701</v>
          </cell>
          <cell r="O494">
            <v>13474</v>
          </cell>
          <cell r="P494">
            <v>867</v>
          </cell>
          <cell r="Q494" t="str">
            <v>Si</v>
          </cell>
          <cell r="R494" t="str">
            <v>5233</v>
          </cell>
          <cell r="S494" t="str">
            <v xml:space="preserve"> </v>
          </cell>
          <cell r="T494" t="str">
            <v xml:space="preserve"> </v>
          </cell>
          <cell r="U494" t="str">
            <v xml:space="preserve"> </v>
          </cell>
          <cell r="V494" t="str">
            <v xml:space="preserve"> </v>
          </cell>
          <cell r="W494" t="str">
            <v xml:space="preserve"> </v>
          </cell>
          <cell r="X494" t="str">
            <v xml:space="preserve"> </v>
          </cell>
          <cell r="Y494" t="str">
            <v xml:space="preserve"> </v>
          </cell>
          <cell r="Z494" t="str">
            <v xml:space="preserve"> </v>
          </cell>
          <cell r="AA494" t="str">
            <v xml:space="preserve"> </v>
          </cell>
          <cell r="AB494" t="str">
            <v xml:space="preserve"> </v>
          </cell>
          <cell r="AC494" t="str">
            <v xml:space="preserve"> </v>
          </cell>
          <cell r="AD494" t="str">
            <v xml:space="preserve"> </v>
          </cell>
          <cell r="AE494" t="str">
            <v xml:space="preserve"> </v>
          </cell>
          <cell r="AF494" t="str">
            <v xml:space="preserve"> </v>
          </cell>
          <cell r="AG494" t="str">
            <v xml:space="preserve"> </v>
          </cell>
          <cell r="AH494" t="str">
            <v xml:space="preserve"> </v>
          </cell>
          <cell r="AI494" t="str">
            <v xml:space="preserve"> </v>
          </cell>
          <cell r="AJ494" t="str">
            <v xml:space="preserve"> </v>
          </cell>
          <cell r="AK494" t="str">
            <v xml:space="preserve"> </v>
          </cell>
          <cell r="AL494" t="str">
            <v xml:space="preserve"> </v>
          </cell>
          <cell r="AM494" t="str">
            <v xml:space="preserve"> </v>
          </cell>
          <cell r="AN494" t="str">
            <v xml:space="preserve"> </v>
          </cell>
          <cell r="AO494" t="str">
            <v xml:space="preserve"> </v>
          </cell>
        </row>
        <row r="495">
          <cell r="B495">
            <v>484</v>
          </cell>
          <cell r="C495" t="str">
            <v>Villa Maria</v>
          </cell>
          <cell r="D495" t="str">
            <v>TR.1 (2 Dev.)</v>
          </cell>
          <cell r="E495" t="str">
            <v>L-30436</v>
          </cell>
          <cell r="F495">
            <v>39651</v>
          </cell>
          <cell r="G495">
            <v>1</v>
          </cell>
          <cell r="H495">
            <v>1</v>
          </cell>
          <cell r="I495">
            <v>1</v>
          </cell>
          <cell r="J495">
            <v>3</v>
          </cell>
          <cell r="K495">
            <v>95</v>
          </cell>
          <cell r="L495">
            <v>2379</v>
          </cell>
          <cell r="M495">
            <v>7</v>
          </cell>
          <cell r="N495">
            <v>67276</v>
          </cell>
          <cell r="O495">
            <v>31553</v>
          </cell>
          <cell r="Q495" t="str">
            <v>No</v>
          </cell>
          <cell r="R495" t="str">
            <v>9663</v>
          </cell>
          <cell r="S495">
            <v>-0.78091106290672452</v>
          </cell>
          <cell r="T495">
            <v>-0.78091106290672452</v>
          </cell>
          <cell r="U495">
            <v>-3.1236442516268981</v>
          </cell>
          <cell r="V495">
            <v>-1.561822125813449</v>
          </cell>
          <cell r="W495">
            <v>-70.281995661605208</v>
          </cell>
          <cell r="X495">
            <v>-2577.7874186550976</v>
          </cell>
          <cell r="Y495">
            <v>-2.3427331887201737</v>
          </cell>
          <cell r="Z495">
            <v>-7.4577063817959355E-5</v>
          </cell>
          <cell r="AA495">
            <v>-0.21908893709327548</v>
          </cell>
          <cell r="AB495">
            <v>-2.1691973969631237E-3</v>
          </cell>
          <cell r="AC495">
            <v>-2.1691973969631237E-3</v>
          </cell>
          <cell r="AD495">
            <v>-8.6767895878524948E-3</v>
          </cell>
          <cell r="AE495">
            <v>-4.3383947939262474E-3</v>
          </cell>
          <cell r="AF495">
            <v>-0.19522776572668113</v>
          </cell>
          <cell r="AG495">
            <v>-7.160520607375271</v>
          </cell>
          <cell r="AH495">
            <v>-6.5075921908893707E-3</v>
          </cell>
          <cell r="AI495">
            <v>-2.0960954446854665E-2</v>
          </cell>
          <cell r="AJ495">
            <v>-2.0960954446854665E-2</v>
          </cell>
          <cell r="AK495">
            <v>-8.3843817787418659E-2</v>
          </cell>
          <cell r="AL495">
            <v>-4.192190889370933E-2</v>
          </cell>
          <cell r="AM495">
            <v>-1.8864859002169199</v>
          </cell>
          <cell r="AN495">
            <v>-69.192110629067244</v>
          </cell>
          <cell r="AO495">
            <v>-6.2882863340563991E-2</v>
          </cell>
        </row>
        <row r="496">
          <cell r="B496">
            <v>485</v>
          </cell>
          <cell r="C496" t="str">
            <v>Villa Maria</v>
          </cell>
          <cell r="D496" t="str">
            <v>TR.1 (2 Dev.)</v>
          </cell>
          <cell r="E496" t="str">
            <v>L-30436</v>
          </cell>
          <cell r="F496">
            <v>39190</v>
          </cell>
          <cell r="G496">
            <v>2</v>
          </cell>
          <cell r="H496">
            <v>2</v>
          </cell>
          <cell r="I496">
            <v>5</v>
          </cell>
          <cell r="J496">
            <v>5</v>
          </cell>
          <cell r="K496">
            <v>185</v>
          </cell>
          <cell r="L496">
            <v>5680</v>
          </cell>
          <cell r="M496">
            <v>10</v>
          </cell>
          <cell r="N496">
            <v>70600</v>
          </cell>
          <cell r="O496">
            <v>29500</v>
          </cell>
          <cell r="P496">
            <v>209</v>
          </cell>
          <cell r="Q496" t="str">
            <v>No</v>
          </cell>
          <cell r="R496" t="str">
            <v>9663</v>
          </cell>
          <cell r="S496">
            <v>0</v>
          </cell>
          <cell r="T496">
            <v>-4.8648648648648649</v>
          </cell>
          <cell r="U496">
            <v>2.4324324324324325</v>
          </cell>
          <cell r="V496">
            <v>0</v>
          </cell>
          <cell r="W496">
            <v>-197.02702702702703</v>
          </cell>
          <cell r="X496">
            <v>-8027.0270270270266</v>
          </cell>
          <cell r="Y496">
            <v>-12.162162162162161</v>
          </cell>
          <cell r="Z496">
            <v>-2.000978256988825E-4</v>
          </cell>
          <cell r="AA496">
            <v>-0.58783783783783783</v>
          </cell>
          <cell r="AB496">
            <v>0</v>
          </cell>
          <cell r="AC496">
            <v>-1.3513513513513514E-2</v>
          </cell>
          <cell r="AD496">
            <v>6.7567567567567571E-3</v>
          </cell>
          <cell r="AE496">
            <v>0</v>
          </cell>
          <cell r="AF496">
            <v>-0.54729729729729726</v>
          </cell>
          <cell r="AG496">
            <v>-22.297297297297298</v>
          </cell>
          <cell r="AH496">
            <v>-3.3783783783783786E-2</v>
          </cell>
          <cell r="AI496">
            <v>0</v>
          </cell>
          <cell r="AJ496">
            <v>-0.13058108108108107</v>
          </cell>
          <cell r="AK496">
            <v>6.5290540540540537E-2</v>
          </cell>
          <cell r="AL496">
            <v>0</v>
          </cell>
          <cell r="AM496">
            <v>-5.2885337837837838</v>
          </cell>
          <cell r="AN496">
            <v>-215.45878378378379</v>
          </cell>
          <cell r="AO496">
            <v>-0.32645270270270271</v>
          </cell>
        </row>
        <row r="497">
          <cell r="B497">
            <v>486</v>
          </cell>
          <cell r="C497" t="str">
            <v>Villa Maria</v>
          </cell>
          <cell r="D497" t="str">
            <v>TR.1 (2 Dev.)</v>
          </cell>
          <cell r="E497" t="str">
            <v>L-30436</v>
          </cell>
          <cell r="F497">
            <v>39042</v>
          </cell>
          <cell r="G497">
            <v>2</v>
          </cell>
          <cell r="H497">
            <v>4</v>
          </cell>
          <cell r="I497">
            <v>4</v>
          </cell>
          <cell r="J497">
            <v>5</v>
          </cell>
          <cell r="K497">
            <v>266</v>
          </cell>
          <cell r="L497">
            <v>8980</v>
          </cell>
          <cell r="M497">
            <v>15</v>
          </cell>
          <cell r="N497">
            <v>69900</v>
          </cell>
          <cell r="O497">
            <v>28500</v>
          </cell>
          <cell r="P497">
            <v>296</v>
          </cell>
          <cell r="Q497" t="str">
            <v>No</v>
          </cell>
          <cell r="R497" t="str">
            <v>9663</v>
          </cell>
          <cell r="S497">
            <v>0</v>
          </cell>
          <cell r="T497">
            <v>1.3407821229050279</v>
          </cell>
          <cell r="U497">
            <v>1.3407821229050279</v>
          </cell>
          <cell r="V497">
            <v>0</v>
          </cell>
          <cell r="W497">
            <v>29.497206703910614</v>
          </cell>
          <cell r="X497">
            <v>2741.8994413407822</v>
          </cell>
          <cell r="Y497">
            <v>3.3519553072625698</v>
          </cell>
          <cell r="Z497">
            <v>3.3595910545645975E-5</v>
          </cell>
          <cell r="AA497">
            <v>9.8696461824953452E-2</v>
          </cell>
          <cell r="AB497">
            <v>0</v>
          </cell>
          <cell r="AC497">
            <v>3.7243947858472998E-3</v>
          </cell>
          <cell r="AD497">
            <v>3.7243947858472998E-3</v>
          </cell>
          <cell r="AE497">
            <v>0</v>
          </cell>
          <cell r="AF497">
            <v>8.1936685288640593E-2</v>
          </cell>
          <cell r="AG497">
            <v>7.616387337057728</v>
          </cell>
          <cell r="AH497">
            <v>9.3109869646182501E-3</v>
          </cell>
          <cell r="AI497">
            <v>0</v>
          </cell>
          <cell r="AJ497">
            <v>3.5988826815642458E-2</v>
          </cell>
          <cell r="AK497">
            <v>3.5988826815642458E-2</v>
          </cell>
          <cell r="AL497">
            <v>0</v>
          </cell>
          <cell r="AM497">
            <v>0.79175418994413416</v>
          </cell>
          <cell r="AN497">
            <v>73.597150837988821</v>
          </cell>
          <cell r="AO497">
            <v>8.9972067039106138E-2</v>
          </cell>
        </row>
        <row r="498">
          <cell r="B498">
            <v>487</v>
          </cell>
          <cell r="C498" t="str">
            <v>Villa Maria</v>
          </cell>
          <cell r="D498" t="str">
            <v>TR.1 (2 Dev.)</v>
          </cell>
          <cell r="E498" t="str">
            <v>L-30436</v>
          </cell>
          <cell r="F498">
            <v>38505</v>
          </cell>
          <cell r="G498">
            <v>2</v>
          </cell>
          <cell r="H498">
            <v>2</v>
          </cell>
          <cell r="I498">
            <v>2</v>
          </cell>
          <cell r="J498">
            <v>5</v>
          </cell>
          <cell r="K498">
            <v>222</v>
          </cell>
          <cell r="L498">
            <v>4890</v>
          </cell>
          <cell r="M498">
            <v>10</v>
          </cell>
          <cell r="N498">
            <v>67400</v>
          </cell>
          <cell r="O498">
            <v>27300</v>
          </cell>
          <cell r="P498">
            <v>243</v>
          </cell>
          <cell r="Q498" t="str">
            <v>No</v>
          </cell>
          <cell r="R498" t="str">
            <v>9663</v>
          </cell>
          <cell r="S498">
            <v>0</v>
          </cell>
          <cell r="T498">
            <v>-0.8</v>
          </cell>
          <cell r="U498">
            <v>0</v>
          </cell>
          <cell r="V498">
            <v>0</v>
          </cell>
          <cell r="W498">
            <v>-49.6</v>
          </cell>
          <cell r="X498">
            <v>184</v>
          </cell>
          <cell r="Y498">
            <v>0</v>
          </cell>
          <cell r="Z498">
            <v>-4.7655482166446503E-5</v>
          </cell>
          <cell r="AA498">
            <v>-0.14000000000000001</v>
          </cell>
          <cell r="AB498">
            <v>0</v>
          </cell>
          <cell r="AC498">
            <v>-2.2222222222222222E-3</v>
          </cell>
          <cell r="AD498">
            <v>0</v>
          </cell>
          <cell r="AE498">
            <v>0</v>
          </cell>
          <cell r="AF498">
            <v>-0.13777777777777778</v>
          </cell>
          <cell r="AG498">
            <v>0.51111111111111107</v>
          </cell>
          <cell r="AH498">
            <v>0</v>
          </cell>
          <cell r="AI498">
            <v>0</v>
          </cell>
          <cell r="AJ498">
            <v>-2.1473333333333334E-2</v>
          </cell>
          <cell r="AK498">
            <v>0</v>
          </cell>
          <cell r="AL498">
            <v>0</v>
          </cell>
          <cell r="AM498">
            <v>-1.3313466666666667</v>
          </cell>
          <cell r="AN498">
            <v>4.9388666666666676</v>
          </cell>
          <cell r="AO498">
            <v>0</v>
          </cell>
        </row>
        <row r="499">
          <cell r="B499">
            <v>488</v>
          </cell>
          <cell r="C499" t="str">
            <v>Villa Maria</v>
          </cell>
          <cell r="D499" t="str">
            <v>TR.1 (2 Dev.)</v>
          </cell>
          <cell r="E499" t="str">
            <v>L-30436</v>
          </cell>
          <cell r="F499">
            <v>38055</v>
          </cell>
          <cell r="G499">
            <v>2</v>
          </cell>
          <cell r="H499">
            <v>3</v>
          </cell>
          <cell r="I499">
            <v>2</v>
          </cell>
          <cell r="J499">
            <v>5</v>
          </cell>
          <cell r="K499">
            <v>284</v>
          </cell>
          <cell r="L499">
            <v>4660</v>
          </cell>
          <cell r="M499">
            <v>10</v>
          </cell>
          <cell r="N499">
            <v>65300</v>
          </cell>
          <cell r="O499">
            <v>24000</v>
          </cell>
          <cell r="P499">
            <v>306</v>
          </cell>
          <cell r="Q499" t="str">
            <v>No</v>
          </cell>
          <cell r="R499" t="str">
            <v>9663</v>
          </cell>
          <cell r="S499">
            <v>0.93913043478260871</v>
          </cell>
          <cell r="T499">
            <v>-0.66521739130434798</v>
          </cell>
          <cell r="U499">
            <v>-8.0452173913043481</v>
          </cell>
          <cell r="V499">
            <v>-3.3104347826086959</v>
          </cell>
          <cell r="W499">
            <v>0.16434782608694051</v>
          </cell>
          <cell r="X499">
            <v>-1504.9565217391305</v>
          </cell>
          <cell r="Y499">
            <v>-12.396521739130433</v>
          </cell>
          <cell r="Z499">
            <v>-2.2044360461777073E-5</v>
          </cell>
          <cell r="AA499">
            <v>-6.4760869565217496E-2</v>
          </cell>
          <cell r="AB499">
            <v>2.6086956521739128E-3</v>
          </cell>
          <cell r="AC499">
            <v>-1.847826086956522E-3</v>
          </cell>
          <cell r="AD499">
            <v>-2.234782608695652E-2</v>
          </cell>
          <cell r="AE499">
            <v>-9.195652173913044E-3</v>
          </cell>
          <cell r="AF499">
            <v>4.5652173913039029E-4</v>
          </cell>
          <cell r="AG499">
            <v>-4.1804347826086961</v>
          </cell>
          <cell r="AH499">
            <v>-3.4434782608695653E-2</v>
          </cell>
          <cell r="AI499">
            <v>2.5207826086956521E-2</v>
          </cell>
          <cell r="AJ499">
            <v>-1.7855543478260873E-2</v>
          </cell>
          <cell r="AK499">
            <v>-0.21594704347826085</v>
          </cell>
          <cell r="AL499">
            <v>-8.8857586956521753E-2</v>
          </cell>
          <cell r="AM499">
            <v>4.4113695652169618E-3</v>
          </cell>
          <cell r="AN499">
            <v>-40.39554130434783</v>
          </cell>
          <cell r="AO499">
            <v>-0.33274330434782612</v>
          </cell>
        </row>
        <row r="500">
          <cell r="B500">
            <v>489</v>
          </cell>
          <cell r="C500" t="str">
            <v>Villa Maria</v>
          </cell>
          <cell r="D500" t="str">
            <v>TR.1 (2 Dev.)</v>
          </cell>
          <cell r="E500" t="str">
            <v>L-30436</v>
          </cell>
          <cell r="F500">
            <v>37595</v>
          </cell>
          <cell r="G500">
            <v>0.8</v>
          </cell>
          <cell r="H500">
            <v>3.85</v>
          </cell>
          <cell r="I500">
            <v>12.28</v>
          </cell>
          <cell r="J500">
            <v>9.23</v>
          </cell>
          <cell r="K500">
            <v>283.79000000000002</v>
          </cell>
          <cell r="L500">
            <v>6583</v>
          </cell>
          <cell r="M500">
            <v>25.84</v>
          </cell>
          <cell r="N500">
            <v>70532</v>
          </cell>
          <cell r="O500">
            <v>1179</v>
          </cell>
          <cell r="P500">
            <v>335.79</v>
          </cell>
          <cell r="Q500" t="str">
            <v>No</v>
          </cell>
          <cell r="R500" t="str">
            <v>9663</v>
          </cell>
          <cell r="S500">
            <v>-0.25821876867901972</v>
          </cell>
          <cell r="T500">
            <v>0.18290496114763902</v>
          </cell>
          <cell r="U500">
            <v>1.1361625821876866</v>
          </cell>
          <cell r="V500">
            <v>4.9491930663478872E-2</v>
          </cell>
          <cell r="W500">
            <v>-20.487507471607884</v>
          </cell>
          <cell r="X500">
            <v>493.84339509862525</v>
          </cell>
          <cell r="Y500">
            <v>-1.3255230125523012</v>
          </cell>
          <cell r="Z500">
            <v>-1.9575330626051647E-5</v>
          </cell>
          <cell r="AA500">
            <v>-5.7507471607890007E-2</v>
          </cell>
          <cell r="AB500">
            <v>-7.1727435744172146E-4</v>
          </cell>
          <cell r="AC500">
            <v>5.0806933652121941E-4</v>
          </cell>
          <cell r="AD500">
            <v>3.156007172743574E-3</v>
          </cell>
          <cell r="AE500">
            <v>1.3747758517633019E-4</v>
          </cell>
          <cell r="AF500">
            <v>-5.690974297668857E-2</v>
          </cell>
          <cell r="AG500">
            <v>1.3717872086072922</v>
          </cell>
          <cell r="AH500">
            <v>-3.6820083682008371E-3</v>
          </cell>
          <cell r="AI500">
            <v>-6.9310221159593543E-3</v>
          </cell>
          <cell r="AJ500">
            <v>4.9094739988045435E-3</v>
          </cell>
          <cell r="AK500">
            <v>3.0496497310221155E-2</v>
          </cell>
          <cell r="AL500">
            <v>1.3284459055588787E-3</v>
          </cell>
          <cell r="AM500">
            <v>-0.54991884638374167</v>
          </cell>
          <cell r="AN500">
            <v>13.255579796772265</v>
          </cell>
          <cell r="AO500">
            <v>-3.5579246861924686E-2</v>
          </cell>
        </row>
        <row r="501">
          <cell r="B501">
            <v>490</v>
          </cell>
          <cell r="C501" t="str">
            <v>Villa Maria</v>
          </cell>
          <cell r="D501" t="str">
            <v>TR.1 (2 Dev.)</v>
          </cell>
          <cell r="E501" t="str">
            <v>L-30436</v>
          </cell>
          <cell r="F501">
            <v>35922</v>
          </cell>
          <cell r="G501">
            <v>2</v>
          </cell>
          <cell r="H501">
            <v>3</v>
          </cell>
          <cell r="I501">
            <v>7</v>
          </cell>
          <cell r="J501">
            <v>9</v>
          </cell>
          <cell r="K501">
            <v>379</v>
          </cell>
          <cell r="L501">
            <v>4288</v>
          </cell>
          <cell r="M501">
            <v>32</v>
          </cell>
          <cell r="N501">
            <v>70763</v>
          </cell>
          <cell r="O501">
            <v>9178</v>
          </cell>
          <cell r="P501">
            <v>432</v>
          </cell>
          <cell r="Q501" t="str">
            <v>No</v>
          </cell>
          <cell r="R501" t="str">
            <v>9663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  <cell r="Z501" t="str">
            <v xml:space="preserve"> </v>
          </cell>
          <cell r="AA501" t="str">
            <v xml:space="preserve"> </v>
          </cell>
          <cell r="AB501" t="str">
            <v xml:space="preserve"> </v>
          </cell>
          <cell r="AC501" t="str">
            <v xml:space="preserve"> </v>
          </cell>
          <cell r="AD501" t="str">
            <v xml:space="preserve"> </v>
          </cell>
          <cell r="AE501" t="str">
            <v xml:space="preserve"> </v>
          </cell>
          <cell r="AF501" t="str">
            <v xml:space="preserve"> </v>
          </cell>
          <cell r="AG501" t="str">
            <v xml:space="preserve"> </v>
          </cell>
          <cell r="AH501" t="str">
            <v xml:space="preserve"> </v>
          </cell>
          <cell r="AI501" t="str">
            <v xml:space="preserve"> </v>
          </cell>
          <cell r="AJ501" t="str">
            <v xml:space="preserve"> </v>
          </cell>
          <cell r="AK501" t="str">
            <v xml:space="preserve"> </v>
          </cell>
          <cell r="AL501" t="str">
            <v xml:space="preserve"> </v>
          </cell>
          <cell r="AM501" t="str">
            <v xml:space="preserve"> </v>
          </cell>
          <cell r="AN501" t="str">
            <v xml:space="preserve"> </v>
          </cell>
          <cell r="AO501" t="str">
            <v xml:space="preserve"> </v>
          </cell>
        </row>
        <row r="502">
          <cell r="B502">
            <v>491</v>
          </cell>
          <cell r="C502" t="str">
            <v>Villa Maria</v>
          </cell>
          <cell r="D502" t="str">
            <v>TR.2 (2 Dev.)</v>
          </cell>
          <cell r="E502" t="str">
            <v>L-30229</v>
          </cell>
          <cell r="F502">
            <v>39651</v>
          </cell>
          <cell r="G502">
            <v>17</v>
          </cell>
          <cell r="H502">
            <v>40</v>
          </cell>
          <cell r="I502">
            <v>4</v>
          </cell>
          <cell r="J502">
            <v>7</v>
          </cell>
          <cell r="K502">
            <v>175</v>
          </cell>
          <cell r="L502">
            <v>3475</v>
          </cell>
          <cell r="M502">
            <v>5</v>
          </cell>
          <cell r="N502">
            <v>66364</v>
          </cell>
          <cell r="O502">
            <v>24513</v>
          </cell>
          <cell r="Q502" t="str">
            <v>No</v>
          </cell>
          <cell r="R502" t="str">
            <v>11930</v>
          </cell>
          <cell r="S502">
            <v>-7.2361809045226133</v>
          </cell>
          <cell r="T502">
            <v>9.0452261306532655</v>
          </cell>
          <cell r="U502">
            <v>-3.6180904522613067</v>
          </cell>
          <cell r="V502">
            <v>1.8090452261306533</v>
          </cell>
          <cell r="W502">
            <v>31.658291457286431</v>
          </cell>
          <cell r="X502">
            <v>22.613065326633166</v>
          </cell>
          <cell r="Y502">
            <v>-4.5226130653266328</v>
          </cell>
          <cell r="Z502">
            <v>3.1677542268807706E-5</v>
          </cell>
          <cell r="AA502">
            <v>7.5376884422110546E-2</v>
          </cell>
          <cell r="AB502">
            <v>-2.0100502512562814E-2</v>
          </cell>
          <cell r="AC502">
            <v>2.5125628140703519E-2</v>
          </cell>
          <cell r="AD502">
            <v>-1.0050251256281407E-2</v>
          </cell>
          <cell r="AE502">
            <v>5.0251256281407036E-3</v>
          </cell>
          <cell r="AF502">
            <v>8.7939698492462318E-2</v>
          </cell>
          <cell r="AG502">
            <v>6.2814070351758788E-2</v>
          </cell>
          <cell r="AH502">
            <v>-1.2562814070351759E-2</v>
          </cell>
          <cell r="AI502">
            <v>-0.23979899497487436</v>
          </cell>
          <cell r="AJ502">
            <v>0.29974874371859295</v>
          </cell>
          <cell r="AK502">
            <v>-0.11989949748743718</v>
          </cell>
          <cell r="AL502">
            <v>5.9949748743718591E-2</v>
          </cell>
          <cell r="AM502">
            <v>1.0491206030150755</v>
          </cell>
          <cell r="AN502">
            <v>0.74937185929648242</v>
          </cell>
          <cell r="AO502">
            <v>-0.14987437185929647</v>
          </cell>
        </row>
        <row r="503">
          <cell r="B503">
            <v>492</v>
          </cell>
          <cell r="C503" t="str">
            <v>Villa Maria</v>
          </cell>
          <cell r="D503" t="str">
            <v>TR.2 (2 Dev.)</v>
          </cell>
          <cell r="E503" t="str">
            <v>L-30229</v>
          </cell>
          <cell r="F503">
            <v>39253</v>
          </cell>
          <cell r="G503">
            <v>25</v>
          </cell>
          <cell r="H503">
            <v>30</v>
          </cell>
          <cell r="I503">
            <v>8</v>
          </cell>
          <cell r="J503">
            <v>5</v>
          </cell>
          <cell r="K503">
            <v>140</v>
          </cell>
          <cell r="L503">
            <v>3450</v>
          </cell>
          <cell r="M503">
            <v>10</v>
          </cell>
          <cell r="N503">
            <v>66700</v>
          </cell>
          <cell r="O503">
            <v>30000</v>
          </cell>
          <cell r="P503">
            <v>218</v>
          </cell>
          <cell r="Q503" t="str">
            <v>No</v>
          </cell>
          <cell r="R503" t="str">
            <v>11930</v>
          </cell>
          <cell r="S503">
            <v>-68.571428571428569</v>
          </cell>
          <cell r="T503">
            <v>-68.571428571428569</v>
          </cell>
          <cell r="U503">
            <v>-17.142857142857142</v>
          </cell>
          <cell r="V503">
            <v>0</v>
          </cell>
          <cell r="W503">
            <v>-611.42857142857144</v>
          </cell>
          <cell r="X503">
            <v>-4685.7142857142853</v>
          </cell>
          <cell r="Y503">
            <v>0</v>
          </cell>
          <cell r="Z503">
            <v>-8.9387655252912851E-4</v>
          </cell>
          <cell r="AA503">
            <v>-2.126984126984127</v>
          </cell>
          <cell r="AB503">
            <v>-0.19047619047619047</v>
          </cell>
          <cell r="AC503">
            <v>-0.19047619047619047</v>
          </cell>
          <cell r="AD503">
            <v>-4.7619047619047616E-2</v>
          </cell>
          <cell r="AE503">
            <v>0</v>
          </cell>
          <cell r="AF503">
            <v>-1.6984126984126984</v>
          </cell>
          <cell r="AG503">
            <v>-13.015873015873016</v>
          </cell>
          <cell r="AH503">
            <v>0</v>
          </cell>
          <cell r="AI503">
            <v>-2.2723809523809524</v>
          </cell>
          <cell r="AJ503">
            <v>-2.2723809523809524</v>
          </cell>
          <cell r="AK503">
            <v>-0.5680952380952381</v>
          </cell>
          <cell r="AL503">
            <v>0</v>
          </cell>
          <cell r="AM503">
            <v>-20.262063492063493</v>
          </cell>
          <cell r="AN503">
            <v>-155.27936507936508</v>
          </cell>
          <cell r="AO503">
            <v>0</v>
          </cell>
        </row>
        <row r="504">
          <cell r="B504">
            <v>493</v>
          </cell>
          <cell r="C504" t="str">
            <v>Villa Maria</v>
          </cell>
          <cell r="D504" t="str">
            <v>TR.2 (2 Dev.)</v>
          </cell>
          <cell r="E504" t="str">
            <v>L-30229</v>
          </cell>
          <cell r="F504">
            <v>39190</v>
          </cell>
          <cell r="G504">
            <v>37</v>
          </cell>
          <cell r="H504">
            <v>42</v>
          </cell>
          <cell r="I504">
            <v>11</v>
          </cell>
          <cell r="J504">
            <v>5</v>
          </cell>
          <cell r="K504">
            <v>247</v>
          </cell>
          <cell r="L504">
            <v>4270</v>
          </cell>
          <cell r="M504">
            <v>10</v>
          </cell>
          <cell r="N504">
            <v>67900</v>
          </cell>
          <cell r="O504">
            <v>28200</v>
          </cell>
          <cell r="P504">
            <v>352</v>
          </cell>
          <cell r="Q504" t="str">
            <v>No</v>
          </cell>
          <cell r="R504" t="str">
            <v>11930</v>
          </cell>
          <cell r="S504">
            <v>360</v>
          </cell>
          <cell r="T504">
            <v>148.9655172413793</v>
          </cell>
          <cell r="U504">
            <v>49.655172413793103</v>
          </cell>
          <cell r="V504">
            <v>62.068965517241381</v>
          </cell>
          <cell r="W504">
            <v>-856.55172413793105</v>
          </cell>
          <cell r="X504">
            <v>5151.7241379310344</v>
          </cell>
          <cell r="Y504">
            <v>124.13793103448276</v>
          </cell>
          <cell r="Z504">
            <v>-1.3042408782398761E-4</v>
          </cell>
          <cell r="AA504">
            <v>-0.31034482758620691</v>
          </cell>
          <cell r="AB504">
            <v>1</v>
          </cell>
          <cell r="AC504">
            <v>0.41379310344827586</v>
          </cell>
          <cell r="AD504">
            <v>0.13793103448275862</v>
          </cell>
          <cell r="AE504">
            <v>0.17241379310344829</v>
          </cell>
          <cell r="AF504">
            <v>-2.3793103448275863</v>
          </cell>
          <cell r="AG504">
            <v>14.310344827586206</v>
          </cell>
          <cell r="AH504">
            <v>0.34482758620689657</v>
          </cell>
          <cell r="AI504">
            <v>11.93</v>
          </cell>
          <cell r="AJ504">
            <v>4.9365517241379306</v>
          </cell>
          <cell r="AK504">
            <v>1.6455172413793102</v>
          </cell>
          <cell r="AL504">
            <v>2.056896551724138</v>
          </cell>
          <cell r="AM504">
            <v>-28.385172413793104</v>
          </cell>
          <cell r="AN504">
            <v>170.72241379310344</v>
          </cell>
          <cell r="AO504">
            <v>4.113793103448276</v>
          </cell>
        </row>
        <row r="505">
          <cell r="B505">
            <v>494</v>
          </cell>
          <cell r="C505" t="str">
            <v>Villa Maria</v>
          </cell>
          <cell r="D505" t="str">
            <v>TR.2 (2 Dev.)</v>
          </cell>
          <cell r="E505" t="str">
            <v>L-30229</v>
          </cell>
          <cell r="F505">
            <v>39161</v>
          </cell>
          <cell r="G505">
            <v>8</v>
          </cell>
          <cell r="H505">
            <v>30</v>
          </cell>
          <cell r="I505">
            <v>7</v>
          </cell>
          <cell r="J505">
            <v>0</v>
          </cell>
          <cell r="K505">
            <v>316</v>
          </cell>
          <cell r="L505">
            <v>3855</v>
          </cell>
          <cell r="M505">
            <v>0</v>
          </cell>
          <cell r="N505">
            <v>1209</v>
          </cell>
          <cell r="O505">
            <v>637</v>
          </cell>
          <cell r="P505">
            <v>361</v>
          </cell>
          <cell r="Q505" t="str">
            <v>No</v>
          </cell>
          <cell r="R505" t="str">
            <v>11930</v>
          </cell>
          <cell r="S505">
            <v>-3330</v>
          </cell>
          <cell r="T505">
            <v>-2160</v>
          </cell>
          <cell r="U505">
            <v>-360</v>
          </cell>
          <cell r="V505">
            <v>-450</v>
          </cell>
          <cell r="W505">
            <v>4680</v>
          </cell>
          <cell r="X505">
            <v>-58050</v>
          </cell>
          <cell r="Y505">
            <v>-900</v>
          </cell>
          <cell r="Z505">
            <v>-2.9417877586966094E-3</v>
          </cell>
          <cell r="AA505">
            <v>-7</v>
          </cell>
          <cell r="AB505">
            <v>-9.25</v>
          </cell>
          <cell r="AC505">
            <v>-6</v>
          </cell>
          <cell r="AD505">
            <v>-1</v>
          </cell>
          <cell r="AE505">
            <v>-1.25</v>
          </cell>
          <cell r="AF505">
            <v>13</v>
          </cell>
          <cell r="AG505">
            <v>-161.25</v>
          </cell>
          <cell r="AH505">
            <v>-2.5</v>
          </cell>
          <cell r="AI505">
            <v>-110.35249999999999</v>
          </cell>
          <cell r="AJ505">
            <v>-71.58</v>
          </cell>
          <cell r="AK505">
            <v>-11.93</v>
          </cell>
          <cell r="AL505">
            <v>-14.9125</v>
          </cell>
          <cell r="AM505">
            <v>155.09</v>
          </cell>
          <cell r="AN505">
            <v>-1923.7124999999999</v>
          </cell>
          <cell r="AO505">
            <v>-29.824999999999999</v>
          </cell>
        </row>
        <row r="506">
          <cell r="B506">
            <v>495</v>
          </cell>
          <cell r="C506" t="str">
            <v>Villa Maria</v>
          </cell>
          <cell r="D506" t="str">
            <v>TR.2 (2 Dev.)</v>
          </cell>
          <cell r="E506" t="str">
            <v>L-30229</v>
          </cell>
          <cell r="F506">
            <v>39157</v>
          </cell>
          <cell r="G506">
            <v>45</v>
          </cell>
          <cell r="H506">
            <v>54</v>
          </cell>
          <cell r="I506">
            <v>11</v>
          </cell>
          <cell r="J506">
            <v>5</v>
          </cell>
          <cell r="K506">
            <v>264</v>
          </cell>
          <cell r="L506">
            <v>4500</v>
          </cell>
          <cell r="M506">
            <v>10</v>
          </cell>
          <cell r="N506">
            <v>66900</v>
          </cell>
          <cell r="O506">
            <v>27000</v>
          </cell>
          <cell r="P506">
            <v>389</v>
          </cell>
          <cell r="Q506" t="str">
            <v>No</v>
          </cell>
          <cell r="R506" t="str">
            <v>11930</v>
          </cell>
          <cell r="S506">
            <v>-184.77876106194691</v>
          </cell>
          <cell r="T506">
            <v>-159.2920353982301</v>
          </cell>
          <cell r="U506">
            <v>-19.115044247787612</v>
          </cell>
          <cell r="V506">
            <v>0</v>
          </cell>
          <cell r="W506">
            <v>219.82300884955751</v>
          </cell>
          <cell r="X506">
            <v>-1115.0442477876106</v>
          </cell>
          <cell r="Y506">
            <v>0</v>
          </cell>
          <cell r="Z506">
            <v>-1.6735834278299295E-4</v>
          </cell>
          <cell r="AA506">
            <v>-0.39823008849557523</v>
          </cell>
          <cell r="AB506">
            <v>-0.51327433628318586</v>
          </cell>
          <cell r="AC506">
            <v>-0.44247787610619471</v>
          </cell>
          <cell r="AD506">
            <v>-5.3097345132743362E-2</v>
          </cell>
          <cell r="AE506">
            <v>0</v>
          </cell>
          <cell r="AF506">
            <v>0.61061946902654862</v>
          </cell>
          <cell r="AG506">
            <v>-3.0973451327433628</v>
          </cell>
          <cell r="AH506">
            <v>0</v>
          </cell>
          <cell r="AI506">
            <v>-6.1233628318584064</v>
          </cell>
          <cell r="AJ506">
            <v>-5.278761061946903</v>
          </cell>
          <cell r="AK506">
            <v>-0.63345132743362831</v>
          </cell>
          <cell r="AL506">
            <v>0</v>
          </cell>
          <cell r="AM506">
            <v>7.2846902654867254</v>
          </cell>
          <cell r="AN506">
            <v>-36.951327433628322</v>
          </cell>
          <cell r="AO506">
            <v>0</v>
          </cell>
        </row>
        <row r="507">
          <cell r="B507">
            <v>496</v>
          </cell>
          <cell r="C507" t="str">
            <v>Villa Maria</v>
          </cell>
          <cell r="D507" t="str">
            <v>TR.2 (2 Dev.)</v>
          </cell>
          <cell r="E507" t="str">
            <v>L-30229</v>
          </cell>
          <cell r="F507">
            <v>39044</v>
          </cell>
          <cell r="G507">
            <v>103</v>
          </cell>
          <cell r="H507">
            <v>104</v>
          </cell>
          <cell r="I507">
            <v>17</v>
          </cell>
          <cell r="J507">
            <v>5</v>
          </cell>
          <cell r="K507">
            <v>195</v>
          </cell>
          <cell r="L507">
            <v>4850</v>
          </cell>
          <cell r="M507">
            <v>10</v>
          </cell>
          <cell r="N507">
            <v>69900</v>
          </cell>
          <cell r="O507">
            <v>28900</v>
          </cell>
          <cell r="P507">
            <v>434</v>
          </cell>
          <cell r="Q507" t="str">
            <v>No</v>
          </cell>
          <cell r="R507" t="str">
            <v>11930</v>
          </cell>
          <cell r="S507">
            <v>5.0883392226148407</v>
          </cell>
          <cell r="T507">
            <v>-33.074204946996467</v>
          </cell>
          <cell r="U507">
            <v>-6.3604240282685511</v>
          </cell>
          <cell r="V507">
            <v>0</v>
          </cell>
          <cell r="W507">
            <v>0.63604240282685509</v>
          </cell>
          <cell r="X507">
            <v>655.12367491166083</v>
          </cell>
          <cell r="Y507">
            <v>-3.1802120141342756</v>
          </cell>
          <cell r="Z507">
            <v>-4.306504038475602E-5</v>
          </cell>
          <cell r="AA507">
            <v>-0.10247349823321555</v>
          </cell>
          <cell r="AB507">
            <v>1.4134275618374558E-2</v>
          </cell>
          <cell r="AC507">
            <v>-9.187279151943463E-2</v>
          </cell>
          <cell r="AD507">
            <v>-1.7667844522968199E-2</v>
          </cell>
          <cell r="AE507">
            <v>0</v>
          </cell>
          <cell r="AF507">
            <v>1.7667844522968198E-3</v>
          </cell>
          <cell r="AG507">
            <v>1.8197879858657244</v>
          </cell>
          <cell r="AH507">
            <v>-8.8339222614840993E-3</v>
          </cell>
          <cell r="AI507">
            <v>0.16862190812720848</v>
          </cell>
          <cell r="AJ507">
            <v>-1.0960424028268552</v>
          </cell>
          <cell r="AK507">
            <v>-0.21077738515901059</v>
          </cell>
          <cell r="AL507">
            <v>0</v>
          </cell>
          <cell r="AM507">
            <v>2.107773851590106E-2</v>
          </cell>
          <cell r="AN507">
            <v>21.710070671378091</v>
          </cell>
          <cell r="AO507">
            <v>-0.1053886925795053</v>
          </cell>
        </row>
        <row r="508">
          <cell r="B508">
            <v>497</v>
          </cell>
          <cell r="C508" t="str">
            <v>Villa Maria</v>
          </cell>
          <cell r="D508" t="str">
            <v>TR.2 (2 Dev.)</v>
          </cell>
          <cell r="E508" t="str">
            <v>L-30229</v>
          </cell>
          <cell r="F508">
            <v>38478</v>
          </cell>
          <cell r="G508">
            <v>95</v>
          </cell>
          <cell r="H508">
            <v>156</v>
          </cell>
          <cell r="I508">
            <v>27</v>
          </cell>
          <cell r="J508">
            <v>5</v>
          </cell>
          <cell r="K508">
            <v>194</v>
          </cell>
          <cell r="L508">
            <v>3820</v>
          </cell>
          <cell r="M508">
            <v>15</v>
          </cell>
          <cell r="N508">
            <v>66900</v>
          </cell>
          <cell r="O508">
            <v>29900</v>
          </cell>
          <cell r="P508">
            <v>492</v>
          </cell>
          <cell r="Q508" t="str">
            <v>No</v>
          </cell>
          <cell r="R508" t="str">
            <v>11930</v>
          </cell>
          <cell r="S508">
            <v>-54.093264248704664</v>
          </cell>
          <cell r="T508">
            <v>44.766839378238345</v>
          </cell>
          <cell r="U508">
            <v>-5.5958549222797931</v>
          </cell>
          <cell r="V508">
            <v>0</v>
          </cell>
          <cell r="W508">
            <v>31.709844559585491</v>
          </cell>
          <cell r="X508">
            <v>634.19689119170982</v>
          </cell>
          <cell r="Y508">
            <v>-9.3264248704663206</v>
          </cell>
          <cell r="Z508">
            <v>8.709956354394107E-6</v>
          </cell>
          <cell r="AA508">
            <v>2.072538860103627E-2</v>
          </cell>
          <cell r="AB508">
            <v>-0.15025906735751296</v>
          </cell>
          <cell r="AC508">
            <v>0.12435233160621761</v>
          </cell>
          <cell r="AD508">
            <v>-1.5544041450777202E-2</v>
          </cell>
          <cell r="AE508">
            <v>0</v>
          </cell>
          <cell r="AF508">
            <v>8.8082901554404139E-2</v>
          </cell>
          <cell r="AG508">
            <v>1.7616580310880829</v>
          </cell>
          <cell r="AH508">
            <v>-2.5906735751295335E-2</v>
          </cell>
          <cell r="AI508">
            <v>-1.7925906735751294</v>
          </cell>
          <cell r="AJ508">
            <v>1.4835233160621761</v>
          </cell>
          <cell r="AK508">
            <v>-0.18544041450777202</v>
          </cell>
          <cell r="AL508">
            <v>0</v>
          </cell>
          <cell r="AM508">
            <v>1.0508290155440414</v>
          </cell>
          <cell r="AN508">
            <v>21.01658031088083</v>
          </cell>
          <cell r="AO508">
            <v>-0.30906735751295333</v>
          </cell>
        </row>
        <row r="509">
          <cell r="B509">
            <v>498</v>
          </cell>
          <cell r="C509" t="str">
            <v>Villa Maria</v>
          </cell>
          <cell r="D509" t="str">
            <v>TR.2 (2 Dev.)</v>
          </cell>
          <cell r="E509" t="str">
            <v>L-30229</v>
          </cell>
          <cell r="F509">
            <v>38285</v>
          </cell>
          <cell r="G509">
            <v>124</v>
          </cell>
          <cell r="H509">
            <v>132</v>
          </cell>
          <cell r="I509">
            <v>30</v>
          </cell>
          <cell r="J509">
            <v>5</v>
          </cell>
          <cell r="K509">
            <v>177</v>
          </cell>
          <cell r="L509">
            <v>3480</v>
          </cell>
          <cell r="M509">
            <v>20</v>
          </cell>
          <cell r="N509">
            <v>75400</v>
          </cell>
          <cell r="O509">
            <v>32300</v>
          </cell>
          <cell r="P509">
            <v>488</v>
          </cell>
          <cell r="Q509" t="str">
            <v>No</v>
          </cell>
          <cell r="R509" t="str">
            <v>11930</v>
          </cell>
          <cell r="S509">
            <v>-31.64835164835165</v>
          </cell>
          <cell r="T509">
            <v>7.9120879120879124</v>
          </cell>
          <cell r="U509">
            <v>15.824175824175825</v>
          </cell>
          <cell r="V509">
            <v>-19.780219780219781</v>
          </cell>
          <cell r="W509">
            <v>-142.41758241758242</v>
          </cell>
          <cell r="X509">
            <v>-1068.131868131868</v>
          </cell>
          <cell r="Y509">
            <v>19.780219780219781</v>
          </cell>
          <cell r="Z509">
            <v>-1.7549126347012739E-4</v>
          </cell>
          <cell r="AA509">
            <v>-0.4175824175824176</v>
          </cell>
          <cell r="AB509">
            <v>-8.7912087912087919E-2</v>
          </cell>
          <cell r="AC509">
            <v>2.197802197802198E-2</v>
          </cell>
          <cell r="AD509">
            <v>4.3956043956043959E-2</v>
          </cell>
          <cell r="AE509">
            <v>-5.4945054945054944E-2</v>
          </cell>
          <cell r="AF509">
            <v>-0.39560439560439559</v>
          </cell>
          <cell r="AG509">
            <v>-2.9670329670329672</v>
          </cell>
          <cell r="AH509">
            <v>5.4945054945054944E-2</v>
          </cell>
          <cell r="AI509">
            <v>-1.0487912087912088</v>
          </cell>
          <cell r="AJ509">
            <v>0.2621978021978022</v>
          </cell>
          <cell r="AK509">
            <v>0.5243956043956044</v>
          </cell>
          <cell r="AL509">
            <v>-0.6554945054945055</v>
          </cell>
          <cell r="AM509">
            <v>-4.71956043956044</v>
          </cell>
          <cell r="AN509">
            <v>-35.396703296703294</v>
          </cell>
          <cell r="AO509">
            <v>0.6554945054945055</v>
          </cell>
        </row>
        <row r="510">
          <cell r="B510">
            <v>499</v>
          </cell>
          <cell r="C510" t="str">
            <v>Villa Maria</v>
          </cell>
          <cell r="D510" t="str">
            <v>TR.2 (2 Dev.)</v>
          </cell>
          <cell r="E510" t="str">
            <v>L-30229</v>
          </cell>
          <cell r="F510">
            <v>38194</v>
          </cell>
          <cell r="G510">
            <v>132</v>
          </cell>
          <cell r="H510">
            <v>130</v>
          </cell>
          <cell r="I510">
            <v>26</v>
          </cell>
          <cell r="J510">
            <v>10</v>
          </cell>
          <cell r="K510">
            <v>213</v>
          </cell>
          <cell r="L510">
            <v>3750</v>
          </cell>
          <cell r="M510">
            <v>15</v>
          </cell>
          <cell r="N510">
            <v>68300</v>
          </cell>
          <cell r="O510">
            <v>28600</v>
          </cell>
          <cell r="P510">
            <v>526</v>
          </cell>
          <cell r="Q510" t="str">
            <v>No</v>
          </cell>
          <cell r="R510" t="str">
            <v>11930</v>
          </cell>
          <cell r="S510">
            <v>73.734939759036138</v>
          </cell>
          <cell r="T510">
            <v>69.397590361445779</v>
          </cell>
          <cell r="U510">
            <v>17.349397590361445</v>
          </cell>
          <cell r="V510">
            <v>-21.686746987951807</v>
          </cell>
          <cell r="W510">
            <v>-563.85542168674704</v>
          </cell>
          <cell r="X510">
            <v>-3166.265060240964</v>
          </cell>
          <cell r="Y510">
            <v>-43.373493975903614</v>
          </cell>
          <cell r="Z510">
            <v>-5.4683834412949022E-4</v>
          </cell>
          <cell r="AA510">
            <v>-1.3012048192771084</v>
          </cell>
          <cell r="AB510">
            <v>0.20481927710843373</v>
          </cell>
          <cell r="AC510">
            <v>0.19277108433734941</v>
          </cell>
          <cell r="AD510">
            <v>4.8192771084337352E-2</v>
          </cell>
          <cell r="AE510">
            <v>-6.0240963855421686E-2</v>
          </cell>
          <cell r="AF510">
            <v>-1.5662650602409638</v>
          </cell>
          <cell r="AG510">
            <v>-8.7951807228915655</v>
          </cell>
          <cell r="AH510">
            <v>-0.12048192771084337</v>
          </cell>
          <cell r="AI510">
            <v>2.4434939759036145</v>
          </cell>
          <cell r="AJ510">
            <v>2.2997590361445783</v>
          </cell>
          <cell r="AK510">
            <v>0.57493975903614458</v>
          </cell>
          <cell r="AL510">
            <v>-0.71867469879518076</v>
          </cell>
          <cell r="AM510">
            <v>-18.685542168674697</v>
          </cell>
          <cell r="AN510">
            <v>-104.92650602409638</v>
          </cell>
          <cell r="AO510">
            <v>-1.4373493975903615</v>
          </cell>
        </row>
        <row r="511">
          <cell r="B511">
            <v>500</v>
          </cell>
          <cell r="C511" t="str">
            <v>Villa Maria</v>
          </cell>
          <cell r="D511" t="str">
            <v>TR.2 (2 Dev.)</v>
          </cell>
          <cell r="E511" t="str">
            <v>L-30229</v>
          </cell>
          <cell r="F511">
            <v>38111</v>
          </cell>
          <cell r="G511">
            <v>115</v>
          </cell>
          <cell r="H511">
            <v>114</v>
          </cell>
          <cell r="I511">
            <v>22</v>
          </cell>
          <cell r="J511">
            <v>15</v>
          </cell>
          <cell r="K511">
            <v>343</v>
          </cell>
          <cell r="L511">
            <v>4480</v>
          </cell>
          <cell r="M511">
            <v>25</v>
          </cell>
          <cell r="N511">
            <v>70600</v>
          </cell>
          <cell r="O511">
            <v>23100</v>
          </cell>
          <cell r="P511">
            <v>634</v>
          </cell>
          <cell r="Q511" t="str">
            <v>No</v>
          </cell>
          <cell r="R511" t="str">
            <v>11930</v>
          </cell>
          <cell r="S511">
            <v>-282.85714285714283</v>
          </cell>
          <cell r="T511">
            <v>70.714285714285708</v>
          </cell>
          <cell r="U511">
            <v>19.285714285714285</v>
          </cell>
          <cell r="V511">
            <v>32.142857142857146</v>
          </cell>
          <cell r="W511">
            <v>925.71428571428567</v>
          </cell>
          <cell r="X511">
            <v>5785.7142857142853</v>
          </cell>
          <cell r="Y511">
            <v>0</v>
          </cell>
          <cell r="Z511">
            <v>8.9304271246147071E-4</v>
          </cell>
          <cell r="AA511">
            <v>2.125</v>
          </cell>
          <cell r="AB511">
            <v>-0.7857142857142857</v>
          </cell>
          <cell r="AC511">
            <v>0.19642857142857142</v>
          </cell>
          <cell r="AD511">
            <v>5.3571428571428568E-2</v>
          </cell>
          <cell r="AE511">
            <v>8.9285714285714288E-2</v>
          </cell>
          <cell r="AF511">
            <v>2.5714285714285716</v>
          </cell>
          <cell r="AG511">
            <v>16.071428571428573</v>
          </cell>
          <cell r="AH511">
            <v>0</v>
          </cell>
          <cell r="AI511">
            <v>-9.3735714285714273</v>
          </cell>
          <cell r="AJ511">
            <v>2.3433928571428568</v>
          </cell>
          <cell r="AK511">
            <v>0.63910714285714287</v>
          </cell>
          <cell r="AL511">
            <v>1.0651785714285713</v>
          </cell>
          <cell r="AM511">
            <v>30.677142857142858</v>
          </cell>
          <cell r="AN511">
            <v>191.73214285714286</v>
          </cell>
          <cell r="AO511">
            <v>0</v>
          </cell>
        </row>
        <row r="512">
          <cell r="B512">
            <v>501</v>
          </cell>
          <cell r="C512" t="str">
            <v>Villa Maria</v>
          </cell>
          <cell r="D512" t="str">
            <v>TR.2 (2 Dev.)</v>
          </cell>
          <cell r="E512" t="str">
            <v>L-30229</v>
          </cell>
          <cell r="F512">
            <v>38055</v>
          </cell>
          <cell r="G512">
            <v>159</v>
          </cell>
          <cell r="H512">
            <v>103</v>
          </cell>
          <cell r="I512">
            <v>19</v>
          </cell>
          <cell r="J512">
            <v>10</v>
          </cell>
          <cell r="K512">
            <v>199</v>
          </cell>
          <cell r="L512">
            <v>3580</v>
          </cell>
          <cell r="M512">
            <v>25</v>
          </cell>
          <cell r="N512">
            <v>65900</v>
          </cell>
          <cell r="O512">
            <v>27500</v>
          </cell>
          <cell r="P512">
            <v>515</v>
          </cell>
          <cell r="Q512" t="str">
            <v>No</v>
          </cell>
          <cell r="R512" t="str">
            <v>11930</v>
          </cell>
          <cell r="S512">
            <v>-139.3591304347826</v>
          </cell>
          <cell r="T512">
            <v>-81.27391304347826</v>
          </cell>
          <cell r="U512">
            <v>-3.9913043478260879</v>
          </cell>
          <cell r="V512">
            <v>-5.3139130434782604</v>
          </cell>
          <cell r="W512">
            <v>17.54608695652173</v>
          </cell>
          <cell r="X512">
            <v>-1237.304347826087</v>
          </cell>
          <cell r="Y512">
            <v>-4.4217391304347817</v>
          </cell>
          <cell r="Z512">
            <v>-2.5310337908984737E-4</v>
          </cell>
          <cell r="AA512">
            <v>-0.60226086956521729</v>
          </cell>
          <cell r="AB512">
            <v>-0.38710869565217387</v>
          </cell>
          <cell r="AC512">
            <v>-0.22576086956521738</v>
          </cell>
          <cell r="AD512">
            <v>-1.1086956521739133E-2</v>
          </cell>
          <cell r="AE512">
            <v>-1.476086956521739E-2</v>
          </cell>
          <cell r="AF512">
            <v>4.8739130434782584E-2</v>
          </cell>
          <cell r="AG512">
            <v>-3.4369565217391305</v>
          </cell>
          <cell r="AH512">
            <v>-1.228260869565217E-2</v>
          </cell>
          <cell r="AI512">
            <v>-4.618206739130434</v>
          </cell>
          <cell r="AJ512">
            <v>-2.6933271739130435</v>
          </cell>
          <cell r="AK512">
            <v>-0.13226739130434786</v>
          </cell>
          <cell r="AL512">
            <v>-0.17609717391304344</v>
          </cell>
          <cell r="AM512">
            <v>0.58145782608695618</v>
          </cell>
          <cell r="AN512">
            <v>-41.00289130434782</v>
          </cell>
          <cell r="AO512">
            <v>-0.14653152173913039</v>
          </cell>
        </row>
        <row r="513">
          <cell r="B513">
            <v>502</v>
          </cell>
          <cell r="C513" t="str">
            <v>Villa Maria</v>
          </cell>
          <cell r="D513" t="str">
            <v>TR.2 (2 Dev.)</v>
          </cell>
          <cell r="E513" t="str">
            <v>L-30229</v>
          </cell>
          <cell r="F513">
            <v>37595</v>
          </cell>
          <cell r="G513">
            <v>337.07</v>
          </cell>
          <cell r="H513">
            <v>206.85</v>
          </cell>
          <cell r="I513">
            <v>24.1</v>
          </cell>
          <cell r="J513">
            <v>16.79</v>
          </cell>
          <cell r="K513">
            <v>176.58</v>
          </cell>
          <cell r="L513">
            <v>5161</v>
          </cell>
          <cell r="M513">
            <v>30.65</v>
          </cell>
          <cell r="N513">
            <v>75843</v>
          </cell>
          <cell r="O513">
            <v>24248</v>
          </cell>
          <cell r="P513">
            <v>792.04</v>
          </cell>
          <cell r="Q513" t="str">
            <v>No</v>
          </cell>
          <cell r="R513" t="str">
            <v>11930</v>
          </cell>
          <cell r="S513">
            <v>31.42548339117501</v>
          </cell>
          <cell r="T513">
            <v>23.354486861675756</v>
          </cell>
          <cell r="U513">
            <v>3.0520575111551813</v>
          </cell>
          <cell r="V513">
            <v>0.85493306891422882</v>
          </cell>
          <cell r="W513">
            <v>-0.96737729300941766</v>
          </cell>
          <cell r="X513">
            <v>255.94447198810113</v>
          </cell>
          <cell r="Y513">
            <v>1.0084283589489338</v>
          </cell>
          <cell r="Z513">
            <v>6.8557677181211999E-5</v>
          </cell>
          <cell r="AA513">
            <v>0.16313336638572135</v>
          </cell>
          <cell r="AB513">
            <v>8.7293009419930581E-2</v>
          </cell>
          <cell r="AC513">
            <v>6.4873574615765983E-2</v>
          </cell>
          <cell r="AD513">
            <v>8.4779375309866137E-3</v>
          </cell>
          <cell r="AE513">
            <v>2.3748140803173026E-3</v>
          </cell>
          <cell r="AF513">
            <v>-2.6871591472483825E-3</v>
          </cell>
          <cell r="AG513">
            <v>0.71095686663361424</v>
          </cell>
          <cell r="AH513">
            <v>2.8011898859692606E-3</v>
          </cell>
          <cell r="AI513">
            <v>1.041405602379772</v>
          </cell>
          <cell r="AJ513">
            <v>0.77394174516608816</v>
          </cell>
          <cell r="AK513">
            <v>0.1011417947446703</v>
          </cell>
          <cell r="AL513">
            <v>2.8331531978185418E-2</v>
          </cell>
          <cell r="AM513">
            <v>-3.20578086266732E-2</v>
          </cell>
          <cell r="AN513">
            <v>8.481715418939018</v>
          </cell>
          <cell r="AO513">
            <v>3.341819533961328E-2</v>
          </cell>
        </row>
        <row r="514">
          <cell r="B514">
            <v>503</v>
          </cell>
          <cell r="C514" t="str">
            <v>Villa Maria</v>
          </cell>
          <cell r="D514" t="str">
            <v>TR.2 (2 Dev.)</v>
          </cell>
          <cell r="E514" t="str">
            <v>L-30229</v>
          </cell>
          <cell r="F514">
            <v>35578</v>
          </cell>
          <cell r="G514">
            <v>161</v>
          </cell>
          <cell r="H514">
            <v>76</v>
          </cell>
          <cell r="I514">
            <v>7</v>
          </cell>
          <cell r="J514">
            <v>12</v>
          </cell>
          <cell r="K514">
            <v>182</v>
          </cell>
          <cell r="L514">
            <v>3727</v>
          </cell>
          <cell r="M514">
            <v>25</v>
          </cell>
          <cell r="N514">
            <v>60772</v>
          </cell>
          <cell r="O514">
            <v>25123</v>
          </cell>
          <cell r="P514">
            <v>463</v>
          </cell>
          <cell r="Q514" t="str">
            <v>No</v>
          </cell>
          <cell r="R514" t="str">
            <v>11930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  <cell r="Z514" t="str">
            <v xml:space="preserve"> </v>
          </cell>
          <cell r="AA514" t="str">
            <v xml:space="preserve"> </v>
          </cell>
          <cell r="AB514" t="str">
            <v xml:space="preserve"> </v>
          </cell>
          <cell r="AC514" t="str">
            <v xml:space="preserve"> </v>
          </cell>
          <cell r="AD514" t="str">
            <v xml:space="preserve"> </v>
          </cell>
          <cell r="AE514" t="str">
            <v xml:space="preserve"> </v>
          </cell>
          <cell r="AF514" t="str">
            <v xml:space="preserve"> </v>
          </cell>
          <cell r="AG514" t="str">
            <v xml:space="preserve"> </v>
          </cell>
          <cell r="AH514" t="str">
            <v xml:space="preserve"> </v>
          </cell>
          <cell r="AI514" t="str">
            <v xml:space="preserve"> </v>
          </cell>
          <cell r="AJ514" t="str">
            <v xml:space="preserve"> </v>
          </cell>
          <cell r="AK514" t="str">
            <v xml:space="preserve"> </v>
          </cell>
          <cell r="AL514" t="str">
            <v xml:space="preserve"> </v>
          </cell>
          <cell r="AM514" t="str">
            <v xml:space="preserve"> </v>
          </cell>
          <cell r="AN514" t="str">
            <v xml:space="preserve"> </v>
          </cell>
          <cell r="AO514" t="str">
            <v xml:space="preserve"> </v>
          </cell>
        </row>
        <row r="515">
          <cell r="B515">
            <v>504</v>
          </cell>
          <cell r="C515" t="str">
            <v>Villa Salvador</v>
          </cell>
          <cell r="D515" t="str">
            <v>TR.1 (2 Dev.)</v>
          </cell>
          <cell r="E515" t="str">
            <v>L-30300</v>
          </cell>
          <cell r="F515">
            <v>39043</v>
          </cell>
          <cell r="G515">
            <v>642</v>
          </cell>
          <cell r="H515">
            <v>157</v>
          </cell>
          <cell r="I515">
            <v>35</v>
          </cell>
          <cell r="J515">
            <v>15</v>
          </cell>
          <cell r="K515">
            <v>120</v>
          </cell>
          <cell r="L515">
            <v>3660</v>
          </cell>
          <cell r="M515">
            <v>35</v>
          </cell>
          <cell r="N515">
            <v>74000</v>
          </cell>
          <cell r="O515">
            <v>32100</v>
          </cell>
          <cell r="P515">
            <v>1004</v>
          </cell>
          <cell r="Q515" t="str">
            <v>No</v>
          </cell>
          <cell r="R515" t="str">
            <v>13029</v>
          </cell>
          <cell r="S515">
            <v>528.9795918367347</v>
          </cell>
          <cell r="T515">
            <v>14.693877551020408</v>
          </cell>
          <cell r="U515">
            <v>0</v>
          </cell>
          <cell r="V515">
            <v>0</v>
          </cell>
          <cell r="W515">
            <v>146.9387755102041</v>
          </cell>
          <cell r="X515">
            <v>-293.87755102040819</v>
          </cell>
          <cell r="Y515">
            <v>36.734693877551024</v>
          </cell>
          <cell r="Z515">
            <v>9.2730596069339226E-4</v>
          </cell>
          <cell r="AA515">
            <v>2.0204081632653059</v>
          </cell>
          <cell r="AB515">
            <v>1.4693877551020409</v>
          </cell>
          <cell r="AC515">
            <v>4.0816326530612242E-2</v>
          </cell>
          <cell r="AD515">
            <v>0</v>
          </cell>
          <cell r="AE515">
            <v>0</v>
          </cell>
          <cell r="AF515">
            <v>0.40816326530612246</v>
          </cell>
          <cell r="AG515">
            <v>-0.81632653061224492</v>
          </cell>
          <cell r="AH515">
            <v>0.10204081632653061</v>
          </cell>
          <cell r="AI515">
            <v>19.144653061224489</v>
          </cell>
          <cell r="AJ515">
            <v>0.53179591836734696</v>
          </cell>
          <cell r="AK515">
            <v>0</v>
          </cell>
          <cell r="AL515">
            <v>0</v>
          </cell>
          <cell r="AM515">
            <v>5.3179591836734694</v>
          </cell>
          <cell r="AN515">
            <v>-10.635918367346939</v>
          </cell>
          <cell r="AO515">
            <v>1.3294897959183674</v>
          </cell>
        </row>
        <row r="516">
          <cell r="B516">
            <v>505</v>
          </cell>
          <cell r="C516" t="str">
            <v>Villa Salvador</v>
          </cell>
          <cell r="D516" t="str">
            <v>TR.1 (2 Dev.)</v>
          </cell>
          <cell r="E516" t="str">
            <v>L-30300</v>
          </cell>
          <cell r="F516">
            <v>38994</v>
          </cell>
          <cell r="G516">
            <v>570</v>
          </cell>
          <cell r="H516">
            <v>155</v>
          </cell>
          <cell r="I516">
            <v>35</v>
          </cell>
          <cell r="J516">
            <v>15</v>
          </cell>
          <cell r="K516">
            <v>100</v>
          </cell>
          <cell r="L516">
            <v>3700</v>
          </cell>
          <cell r="M516">
            <v>30</v>
          </cell>
          <cell r="N516">
            <v>69000</v>
          </cell>
          <cell r="O516">
            <v>31100</v>
          </cell>
          <cell r="P516">
            <v>905</v>
          </cell>
          <cell r="Q516" t="str">
            <v>Si</v>
          </cell>
          <cell r="R516" t="str">
            <v>13029</v>
          </cell>
          <cell r="S516">
            <v>196.85106382978722</v>
          </cell>
          <cell r="T516">
            <v>58.978723404255319</v>
          </cell>
          <cell r="U516">
            <v>18.382978723404257</v>
          </cell>
          <cell r="V516">
            <v>7.6595744680851068</v>
          </cell>
          <cell r="W516">
            <v>-26.808510638297872</v>
          </cell>
          <cell r="X516">
            <v>-1179.5744680851064</v>
          </cell>
          <cell r="Y516">
            <v>11.48936170212766</v>
          </cell>
          <cell r="Z516">
            <v>3.3983282273251074E-4</v>
          </cell>
          <cell r="AA516">
            <v>0.74042553191489358</v>
          </cell>
          <cell r="AB516">
            <v>0.54680851063829783</v>
          </cell>
          <cell r="AC516">
            <v>0.16382978723404254</v>
          </cell>
          <cell r="AD516">
            <v>5.106382978723404E-2</v>
          </cell>
          <cell r="AE516">
            <v>2.1276595744680851E-2</v>
          </cell>
          <cell r="AF516">
            <v>-7.4468085106382975E-2</v>
          </cell>
          <cell r="AG516">
            <v>-3.2765957446808511</v>
          </cell>
          <cell r="AH516">
            <v>3.1914893617021274E-2</v>
          </cell>
          <cell r="AI516">
            <v>7.1243680851063829</v>
          </cell>
          <cell r="AJ516">
            <v>2.1345382978723402</v>
          </cell>
          <cell r="AK516">
            <v>0.6653106382978724</v>
          </cell>
          <cell r="AL516">
            <v>0.27721276595744682</v>
          </cell>
          <cell r="AM516">
            <v>-0.97024468085106375</v>
          </cell>
          <cell r="AN516">
            <v>-42.690765957446807</v>
          </cell>
          <cell r="AO516">
            <v>0.41581914893617022</v>
          </cell>
        </row>
        <row r="517">
          <cell r="B517">
            <v>506</v>
          </cell>
          <cell r="C517" t="str">
            <v>Villa Salvador</v>
          </cell>
          <cell r="D517" t="str">
            <v>TR.1 (2 Dev.)</v>
          </cell>
          <cell r="E517" t="str">
            <v>L-30300</v>
          </cell>
          <cell r="F517">
            <v>38524</v>
          </cell>
          <cell r="G517">
            <v>313</v>
          </cell>
          <cell r="H517">
            <v>78</v>
          </cell>
          <cell r="I517">
            <v>11</v>
          </cell>
          <cell r="J517">
            <v>5</v>
          </cell>
          <cell r="K517">
            <v>135</v>
          </cell>
          <cell r="L517">
            <v>5240</v>
          </cell>
          <cell r="M517">
            <v>15</v>
          </cell>
          <cell r="N517">
            <v>66700</v>
          </cell>
          <cell r="O517">
            <v>31700</v>
          </cell>
          <cell r="P517">
            <v>557</v>
          </cell>
          <cell r="Q517" t="str">
            <v>Si</v>
          </cell>
          <cell r="R517" t="str">
            <v>13029</v>
          </cell>
          <cell r="S517">
            <v>222.12765957446808</v>
          </cell>
          <cell r="T517">
            <v>91.914893617021278</v>
          </cell>
          <cell r="U517">
            <v>22.978723404255319</v>
          </cell>
          <cell r="V517">
            <v>0</v>
          </cell>
          <cell r="W517">
            <v>-145.53191489361703</v>
          </cell>
          <cell r="X517">
            <v>459.57446808510639</v>
          </cell>
          <cell r="Y517">
            <v>0</v>
          </cell>
          <cell r="Z517">
            <v>2.4413277495151633E-4</v>
          </cell>
          <cell r="AA517">
            <v>0.53191489361702127</v>
          </cell>
          <cell r="AB517">
            <v>0.61702127659574468</v>
          </cell>
          <cell r="AC517">
            <v>0.25531914893617019</v>
          </cell>
          <cell r="AD517">
            <v>6.3829787234042548E-2</v>
          </cell>
          <cell r="AE517">
            <v>0</v>
          </cell>
          <cell r="AF517">
            <v>-0.40425531914893614</v>
          </cell>
          <cell r="AG517">
            <v>1.2765957446808511</v>
          </cell>
          <cell r="AH517">
            <v>0</v>
          </cell>
          <cell r="AI517">
            <v>8.0391702127659581</v>
          </cell>
          <cell r="AJ517">
            <v>3.3265531914893618</v>
          </cell>
          <cell r="AK517">
            <v>0.83163829787234045</v>
          </cell>
          <cell r="AL517">
            <v>0</v>
          </cell>
          <cell r="AM517">
            <v>-5.2670425531914891</v>
          </cell>
          <cell r="AN517">
            <v>16.632765957446807</v>
          </cell>
          <cell r="AO517">
            <v>0</v>
          </cell>
        </row>
        <row r="518">
          <cell r="B518">
            <v>507</v>
          </cell>
          <cell r="C518" t="str">
            <v>Villa Salvador</v>
          </cell>
          <cell r="D518" t="str">
            <v>TR.1 (2 Dev.)</v>
          </cell>
          <cell r="E518" t="str">
            <v>L-30300</v>
          </cell>
          <cell r="F518">
            <v>38477</v>
          </cell>
          <cell r="G518">
            <v>284</v>
          </cell>
          <cell r="H518">
            <v>66</v>
          </cell>
          <cell r="I518">
            <v>8</v>
          </cell>
          <cell r="J518">
            <v>5</v>
          </cell>
          <cell r="K518">
            <v>154</v>
          </cell>
          <cell r="L518">
            <v>5180</v>
          </cell>
          <cell r="M518">
            <v>15</v>
          </cell>
          <cell r="N518">
            <v>64200</v>
          </cell>
          <cell r="O518">
            <v>31300</v>
          </cell>
          <cell r="P518">
            <v>532</v>
          </cell>
          <cell r="Q518" t="str">
            <v>Si</v>
          </cell>
          <cell r="R518" t="str">
            <v>13029</v>
          </cell>
          <cell r="S518">
            <v>151.84834123222748</v>
          </cell>
          <cell r="T518">
            <v>16.208530805687204</v>
          </cell>
          <cell r="U518">
            <v>-3.4123222748815167</v>
          </cell>
          <cell r="V518">
            <v>0</v>
          </cell>
          <cell r="W518">
            <v>32.417061611374407</v>
          </cell>
          <cell r="X518">
            <v>2943.1279620853079</v>
          </cell>
          <cell r="Y518">
            <v>4.2654028436018958</v>
          </cell>
          <cell r="Z518">
            <v>2.5667495163622932E-4</v>
          </cell>
          <cell r="AA518">
            <v>0.55924170616113744</v>
          </cell>
          <cell r="AB518">
            <v>0.4218009478672986</v>
          </cell>
          <cell r="AC518">
            <v>4.5023696682464455E-2</v>
          </cell>
          <cell r="AD518">
            <v>-9.4786729857819912E-3</v>
          </cell>
          <cell r="AE518">
            <v>0</v>
          </cell>
          <cell r="AF518">
            <v>9.004739336492891E-2</v>
          </cell>
          <cell r="AG518">
            <v>8.1753554502369674</v>
          </cell>
          <cell r="AH518">
            <v>1.1848341232227487E-2</v>
          </cell>
          <cell r="AI518">
            <v>5.4956445497630328</v>
          </cell>
          <cell r="AJ518">
            <v>0.58661374407582934</v>
          </cell>
          <cell r="AK518">
            <v>-0.12349763033175355</v>
          </cell>
          <cell r="AL518">
            <v>0</v>
          </cell>
          <cell r="AM518">
            <v>1.1732274881516587</v>
          </cell>
          <cell r="AN518">
            <v>106.51670616113745</v>
          </cell>
          <cell r="AO518">
            <v>0.15437203791469192</v>
          </cell>
        </row>
        <row r="519">
          <cell r="B519">
            <v>508</v>
          </cell>
          <cell r="C519" t="str">
            <v>Villa Salvador</v>
          </cell>
          <cell r="D519" t="str">
            <v>TR.1 (2 Dev.)</v>
          </cell>
          <cell r="E519" t="str">
            <v>L-30300</v>
          </cell>
          <cell r="F519">
            <v>38055</v>
          </cell>
          <cell r="G519">
            <v>106</v>
          </cell>
          <cell r="H519">
            <v>47</v>
          </cell>
          <cell r="I519">
            <v>12</v>
          </cell>
          <cell r="J519">
            <v>5</v>
          </cell>
          <cell r="K519">
            <v>116</v>
          </cell>
          <cell r="L519">
            <v>1730</v>
          </cell>
          <cell r="M519">
            <v>10</v>
          </cell>
          <cell r="N519">
            <v>65700</v>
          </cell>
          <cell r="O519">
            <v>28800</v>
          </cell>
          <cell r="P519">
            <v>296</v>
          </cell>
          <cell r="Q519" t="str">
            <v>Si</v>
          </cell>
          <cell r="R519" t="str">
            <v>13029</v>
          </cell>
          <cell r="S519">
            <v>-126.03913043478262</v>
          </cell>
          <cell r="T519">
            <v>-3.6782608695652192</v>
          </cell>
          <cell r="U519">
            <v>4.5</v>
          </cell>
          <cell r="V519">
            <v>-3.2008695652173911</v>
          </cell>
          <cell r="W519">
            <v>-21.052173913043482</v>
          </cell>
          <cell r="X519">
            <v>-542.3478260869565</v>
          </cell>
          <cell r="Y519">
            <v>-6.9260869565217398</v>
          </cell>
          <cell r="Z519">
            <v>-1.993923657457929E-4</v>
          </cell>
          <cell r="AA519">
            <v>-0.43443478260869567</v>
          </cell>
          <cell r="AB519">
            <v>-0.35010869565217395</v>
          </cell>
          <cell r="AC519">
            <v>-1.0217391304347833E-2</v>
          </cell>
          <cell r="AD519">
            <v>1.2500000000000001E-2</v>
          </cell>
          <cell r="AE519">
            <v>-8.8913043478260866E-3</v>
          </cell>
          <cell r="AF519">
            <v>-5.847826086956523E-2</v>
          </cell>
          <cell r="AG519">
            <v>-1.5065217391304349</v>
          </cell>
          <cell r="AH519">
            <v>-1.9239130434782613E-2</v>
          </cell>
          <cell r="AI519">
            <v>-4.5615661956521745</v>
          </cell>
          <cell r="AJ519">
            <v>-0.13312239130434791</v>
          </cell>
          <cell r="AK519">
            <v>0.16286249999999999</v>
          </cell>
          <cell r="AL519">
            <v>-0.11584480434782608</v>
          </cell>
          <cell r="AM519">
            <v>-0.76191326086956535</v>
          </cell>
          <cell r="AN519">
            <v>-19.628471739130433</v>
          </cell>
          <cell r="AO519">
            <v>-0.25066663043478266</v>
          </cell>
        </row>
        <row r="520">
          <cell r="B520">
            <v>509</v>
          </cell>
          <cell r="C520" t="str">
            <v>Villa Salvador</v>
          </cell>
          <cell r="D520" t="str">
            <v>TR.1 (2 Dev.)</v>
          </cell>
          <cell r="E520" t="str">
            <v>L-30300</v>
          </cell>
          <cell r="F520">
            <v>37595</v>
          </cell>
          <cell r="G520">
            <v>267.05</v>
          </cell>
          <cell r="H520">
            <v>51.7</v>
          </cell>
          <cell r="I520">
            <v>6.25</v>
          </cell>
          <cell r="J520">
            <v>9.09</v>
          </cell>
          <cell r="K520">
            <v>142.9</v>
          </cell>
          <cell r="L520">
            <v>2423</v>
          </cell>
          <cell r="M520">
            <v>18.850000000000001</v>
          </cell>
          <cell r="N520">
            <v>76679</v>
          </cell>
          <cell r="O520">
            <v>21294</v>
          </cell>
          <cell r="P520">
            <v>495.84000000000003</v>
          </cell>
          <cell r="Q520" t="str">
            <v>Si</v>
          </cell>
          <cell r="R520" t="str">
            <v>13029</v>
          </cell>
          <cell r="S520">
            <v>12.502726822012892</v>
          </cell>
          <cell r="T520">
            <v>3.694595934556272</v>
          </cell>
          <cell r="U520">
            <v>0.58006941001487355</v>
          </cell>
          <cell r="V520">
            <v>0.55151214675260285</v>
          </cell>
          <cell r="W520">
            <v>1.9454635597421923</v>
          </cell>
          <cell r="X520">
            <v>120.83292017848289</v>
          </cell>
          <cell r="Y520">
            <v>0.15171046108081335</v>
          </cell>
          <cell r="Z520">
            <v>2.4766610364084944E-5</v>
          </cell>
          <cell r="AA520">
            <v>5.3961328705999026E-2</v>
          </cell>
          <cell r="AB520">
            <v>3.4729796727813587E-2</v>
          </cell>
          <cell r="AC520">
            <v>1.0262766484878534E-2</v>
          </cell>
          <cell r="AD520">
            <v>1.6113039167079822E-3</v>
          </cell>
          <cell r="AE520">
            <v>1.5319781854238968E-3</v>
          </cell>
          <cell r="AF520">
            <v>5.4040654437283123E-3</v>
          </cell>
          <cell r="AG520">
            <v>0.33564700049578583</v>
          </cell>
          <cell r="AH520">
            <v>4.2141794744670371E-4</v>
          </cell>
          <cell r="AI520">
            <v>0.45249452156668329</v>
          </cell>
          <cell r="AJ520">
            <v>0.13371358453148241</v>
          </cell>
          <cell r="AK520">
            <v>2.09936787307883E-2</v>
          </cell>
          <cell r="AL520">
            <v>1.9960143777887952E-2</v>
          </cell>
          <cell r="AM520">
            <v>7.0409568666336186E-2</v>
          </cell>
          <cell r="AN520">
            <v>4.3731447694595937</v>
          </cell>
          <cell r="AO520">
            <v>5.4906544372831023E-3</v>
          </cell>
        </row>
        <row r="521">
          <cell r="B521">
            <v>510</v>
          </cell>
          <cell r="C521" t="str">
            <v>Villa Salvador</v>
          </cell>
          <cell r="D521" t="str">
            <v>TR.1 (2 Dev.)</v>
          </cell>
          <cell r="E521" t="str">
            <v>L-30300</v>
          </cell>
          <cell r="F521">
            <v>35578</v>
          </cell>
          <cell r="G521">
            <v>197</v>
          </cell>
          <cell r="H521">
            <v>31</v>
          </cell>
          <cell r="I521">
            <v>3</v>
          </cell>
          <cell r="J521">
            <v>6</v>
          </cell>
          <cell r="K521">
            <v>132</v>
          </cell>
          <cell r="L521">
            <v>1746</v>
          </cell>
          <cell r="M521">
            <v>18</v>
          </cell>
          <cell r="N521">
            <v>61911</v>
          </cell>
          <cell r="O521">
            <v>26614</v>
          </cell>
          <cell r="P521">
            <v>387</v>
          </cell>
          <cell r="Q521" t="str">
            <v>Si</v>
          </cell>
          <cell r="R521" t="str">
            <v>13029</v>
          </cell>
          <cell r="S521">
            <v>-178.44827586206895</v>
          </cell>
          <cell r="T521">
            <v>-23.275862068965516</v>
          </cell>
          <cell r="U521">
            <v>-1.5517241379310345</v>
          </cell>
          <cell r="V521">
            <v>-3.103448275862069</v>
          </cell>
          <cell r="W521">
            <v>48.103448275862071</v>
          </cell>
          <cell r="X521">
            <v>-491.89655172413791</v>
          </cell>
          <cell r="Y521">
            <v>0</v>
          </cell>
          <cell r="Z521">
            <v>-2.0178836605475332E-4</v>
          </cell>
          <cell r="AA521">
            <v>-0.43965517241379309</v>
          </cell>
          <cell r="AB521">
            <v>-0.49568965517241381</v>
          </cell>
          <cell r="AC521">
            <v>-6.4655172413793108E-2</v>
          </cell>
          <cell r="AD521">
            <v>-4.3103448275862068E-3</v>
          </cell>
          <cell r="AE521">
            <v>-8.6206896551724137E-3</v>
          </cell>
          <cell r="AF521">
            <v>0.1336206896551724</v>
          </cell>
          <cell r="AG521">
            <v>-1.3663793103448276</v>
          </cell>
          <cell r="AH521">
            <v>0</v>
          </cell>
          <cell r="AI521">
            <v>-6.4583405172413793</v>
          </cell>
          <cell r="AJ521">
            <v>-0.84239224137931035</v>
          </cell>
          <cell r="AK521">
            <v>-5.6159482758620691E-2</v>
          </cell>
          <cell r="AL521">
            <v>-0.11231896551724138</v>
          </cell>
          <cell r="AM521">
            <v>1.7409439655172414</v>
          </cell>
          <cell r="AN521">
            <v>-17.802556034482759</v>
          </cell>
          <cell r="AO521">
            <v>0</v>
          </cell>
        </row>
        <row r="522">
          <cell r="B522">
            <v>511</v>
          </cell>
          <cell r="C522" t="str">
            <v>Villa Salvador</v>
          </cell>
          <cell r="D522" t="str">
            <v>TR.1 (2 Dev.)</v>
          </cell>
          <cell r="E522" t="str">
            <v>L-30300</v>
          </cell>
          <cell r="F522">
            <v>35346</v>
          </cell>
          <cell r="G522">
            <v>312</v>
          </cell>
          <cell r="H522">
            <v>46</v>
          </cell>
          <cell r="I522">
            <v>4</v>
          </cell>
          <cell r="J522">
            <v>8</v>
          </cell>
          <cell r="K522">
            <v>101</v>
          </cell>
          <cell r="L522">
            <v>2063</v>
          </cell>
          <cell r="M522">
            <v>18</v>
          </cell>
          <cell r="N522">
            <v>63292</v>
          </cell>
          <cell r="O522">
            <v>28357</v>
          </cell>
          <cell r="P522">
            <v>489</v>
          </cell>
          <cell r="Q522" t="str">
            <v>Si</v>
          </cell>
          <cell r="R522" t="str">
            <v>13029</v>
          </cell>
          <cell r="S522">
            <v>125.81632653061224</v>
          </cell>
          <cell r="T522">
            <v>11.938775510204081</v>
          </cell>
          <cell r="U522">
            <v>-0.91836734693877553</v>
          </cell>
          <cell r="V522">
            <v>2.7551020408163267</v>
          </cell>
          <cell r="W522">
            <v>-32.142857142857146</v>
          </cell>
          <cell r="X522">
            <v>-191.9387755102041</v>
          </cell>
          <cell r="Y522">
            <v>6.4285714285714288</v>
          </cell>
          <cell r="Z522">
            <v>1.451842665732079E-4</v>
          </cell>
          <cell r="AA522">
            <v>0.31632653061224492</v>
          </cell>
          <cell r="AB522">
            <v>0.34948979591836737</v>
          </cell>
          <cell r="AC522">
            <v>3.3163265306122451E-2</v>
          </cell>
          <cell r="AD522">
            <v>-2.5510204081632651E-3</v>
          </cell>
          <cell r="AE522">
            <v>7.6530612244897957E-3</v>
          </cell>
          <cell r="AF522">
            <v>-8.9285714285714288E-2</v>
          </cell>
          <cell r="AG522">
            <v>-0.53316326530612246</v>
          </cell>
          <cell r="AH522">
            <v>1.7857142857142856E-2</v>
          </cell>
          <cell r="AI522">
            <v>4.5535025510204079</v>
          </cell>
          <cell r="AJ522">
            <v>0.4320841836734694</v>
          </cell>
          <cell r="AK522">
            <v>-3.3237244897959185E-2</v>
          </cell>
          <cell r="AL522">
            <v>9.9711734693877563E-2</v>
          </cell>
          <cell r="AM522">
            <v>-1.1633035714285713</v>
          </cell>
          <cell r="AN522">
            <v>-6.9465841836734699</v>
          </cell>
          <cell r="AO522">
            <v>0.2326607142857143</v>
          </cell>
        </row>
        <row r="523">
          <cell r="B523">
            <v>512</v>
          </cell>
          <cell r="C523" t="str">
            <v>Villa Salvador</v>
          </cell>
          <cell r="D523" t="str">
            <v>TR.1 (2 Dev.)</v>
          </cell>
          <cell r="E523" t="str">
            <v>L-30300</v>
          </cell>
          <cell r="F523">
            <v>34954</v>
          </cell>
          <cell r="G523">
            <v>175</v>
          </cell>
          <cell r="H523">
            <v>33</v>
          </cell>
          <cell r="I523">
            <v>5</v>
          </cell>
          <cell r="J523">
            <v>5</v>
          </cell>
          <cell r="K523">
            <v>136</v>
          </cell>
          <cell r="L523">
            <v>2272</v>
          </cell>
          <cell r="M523">
            <v>11</v>
          </cell>
          <cell r="N523">
            <v>69851</v>
          </cell>
          <cell r="O523">
            <v>30965</v>
          </cell>
          <cell r="P523">
            <v>365</v>
          </cell>
          <cell r="Q523" t="str">
            <v>Si</v>
          </cell>
          <cell r="R523" t="str">
            <v>13029</v>
          </cell>
          <cell r="S523" t="str">
            <v xml:space="preserve"> </v>
          </cell>
          <cell r="T523" t="str">
            <v xml:space="preserve"> </v>
          </cell>
          <cell r="U523" t="str">
            <v xml:space="preserve"> </v>
          </cell>
          <cell r="V523" t="str">
            <v xml:space="preserve"> </v>
          </cell>
          <cell r="W523" t="str">
            <v xml:space="preserve"> </v>
          </cell>
          <cell r="X523" t="str">
            <v xml:space="preserve"> </v>
          </cell>
          <cell r="Y523" t="str">
            <v xml:space="preserve"> </v>
          </cell>
          <cell r="Z523" t="str">
            <v xml:space="preserve"> </v>
          </cell>
          <cell r="AA523" t="str">
            <v xml:space="preserve"> </v>
          </cell>
          <cell r="AB523" t="str">
            <v xml:space="preserve"> </v>
          </cell>
          <cell r="AC523" t="str">
            <v xml:space="preserve"> </v>
          </cell>
          <cell r="AD523" t="str">
            <v xml:space="preserve"> </v>
          </cell>
          <cell r="AE523" t="str">
            <v xml:space="preserve"> </v>
          </cell>
          <cell r="AF523" t="str">
            <v xml:space="preserve"> </v>
          </cell>
          <cell r="AG523" t="str">
            <v xml:space="preserve"> </v>
          </cell>
          <cell r="AH523" t="str">
            <v xml:space="preserve"> </v>
          </cell>
          <cell r="AI523" t="str">
            <v xml:space="preserve"> </v>
          </cell>
          <cell r="AJ523" t="str">
            <v xml:space="preserve"> </v>
          </cell>
          <cell r="AK523" t="str">
            <v xml:space="preserve"> </v>
          </cell>
          <cell r="AL523" t="str">
            <v xml:space="preserve"> </v>
          </cell>
          <cell r="AM523" t="str">
            <v xml:space="preserve"> </v>
          </cell>
          <cell r="AN523" t="str">
            <v xml:space="preserve"> </v>
          </cell>
          <cell r="AO523" t="str">
            <v xml:space="preserve"> </v>
          </cell>
        </row>
        <row r="524">
          <cell r="B524">
            <v>513</v>
          </cell>
          <cell r="C524" t="str">
            <v>Villa Salvador</v>
          </cell>
          <cell r="D524" t="str">
            <v>TR.2 (2 Dev.)</v>
          </cell>
          <cell r="E524" t="str">
            <v>B-611545</v>
          </cell>
          <cell r="F524">
            <v>39198</v>
          </cell>
          <cell r="G524">
            <v>2</v>
          </cell>
          <cell r="H524">
            <v>14</v>
          </cell>
          <cell r="I524">
            <v>2</v>
          </cell>
          <cell r="J524">
            <v>5</v>
          </cell>
          <cell r="K524">
            <v>188</v>
          </cell>
          <cell r="L524">
            <v>4750</v>
          </cell>
          <cell r="M524">
            <v>10</v>
          </cell>
          <cell r="N524">
            <v>69000</v>
          </cell>
          <cell r="O524">
            <v>30200</v>
          </cell>
          <cell r="P524">
            <v>221</v>
          </cell>
          <cell r="Q524" t="str">
            <v>No</v>
          </cell>
          <cell r="R524" t="str">
            <v>13372</v>
          </cell>
          <cell r="S524">
            <v>0</v>
          </cell>
          <cell r="T524">
            <v>20.903225806451612</v>
          </cell>
          <cell r="U524">
            <v>0</v>
          </cell>
          <cell r="V524">
            <v>0</v>
          </cell>
          <cell r="W524">
            <v>269.41935483870969</v>
          </cell>
          <cell r="X524">
            <v>4830.9677419354839</v>
          </cell>
          <cell r="Y524">
            <v>0</v>
          </cell>
          <cell r="Z524">
            <v>3.7988096759989206E-4</v>
          </cell>
          <cell r="AA524">
            <v>0.80645161290322576</v>
          </cell>
          <cell r="AB524">
            <v>0</v>
          </cell>
          <cell r="AC524">
            <v>5.8064516129032261E-2</v>
          </cell>
          <cell r="AD524">
            <v>0</v>
          </cell>
          <cell r="AE524">
            <v>0</v>
          </cell>
          <cell r="AF524">
            <v>0.74838709677419357</v>
          </cell>
          <cell r="AG524">
            <v>13.419354838709678</v>
          </cell>
          <cell r="AH524">
            <v>0</v>
          </cell>
          <cell r="AI524">
            <v>0</v>
          </cell>
          <cell r="AJ524">
            <v>0.77643870967741935</v>
          </cell>
          <cell r="AK524">
            <v>0</v>
          </cell>
          <cell r="AL524">
            <v>0</v>
          </cell>
          <cell r="AM524">
            <v>10.007432258064517</v>
          </cell>
          <cell r="AN524">
            <v>179.44361290322578</v>
          </cell>
          <cell r="AO524">
            <v>0</v>
          </cell>
        </row>
        <row r="525">
          <cell r="B525">
            <v>514</v>
          </cell>
          <cell r="C525" t="str">
            <v>Villa Salvador</v>
          </cell>
          <cell r="D525" t="str">
            <v>TR.2 (2 Dev.)</v>
          </cell>
          <cell r="E525" t="str">
            <v>B-611545</v>
          </cell>
          <cell r="F525">
            <v>39043</v>
          </cell>
          <cell r="G525">
            <v>2</v>
          </cell>
          <cell r="H525">
            <v>5</v>
          </cell>
          <cell r="I525">
            <v>2</v>
          </cell>
          <cell r="J525">
            <v>5</v>
          </cell>
          <cell r="K525">
            <v>72</v>
          </cell>
          <cell r="L525">
            <v>2670</v>
          </cell>
          <cell r="M525">
            <v>10</v>
          </cell>
          <cell r="N525">
            <v>66500</v>
          </cell>
          <cell r="O525">
            <v>23000</v>
          </cell>
          <cell r="P525">
            <v>96</v>
          </cell>
          <cell r="Q525" t="str">
            <v>No</v>
          </cell>
          <cell r="R525" t="str">
            <v>13372</v>
          </cell>
          <cell r="S525">
            <v>0</v>
          </cell>
          <cell r="T525">
            <v>26.666666666666668</v>
          </cell>
          <cell r="U525">
            <v>0</v>
          </cell>
          <cell r="V525">
            <v>0</v>
          </cell>
          <cell r="W525">
            <v>573.33333333333337</v>
          </cell>
          <cell r="X525">
            <v>17333.333333333332</v>
          </cell>
          <cell r="Y525">
            <v>0</v>
          </cell>
          <cell r="Z525">
            <v>7.8508733303977692E-4</v>
          </cell>
          <cell r="AA525">
            <v>1.6666666666666667</v>
          </cell>
          <cell r="AB525">
            <v>0</v>
          </cell>
          <cell r="AC525">
            <v>7.407407407407407E-2</v>
          </cell>
          <cell r="AD525">
            <v>0</v>
          </cell>
          <cell r="AE525">
            <v>0</v>
          </cell>
          <cell r="AF525">
            <v>1.5925925925925926</v>
          </cell>
          <cell r="AG525">
            <v>48.148148148148145</v>
          </cell>
          <cell r="AH525">
            <v>0</v>
          </cell>
          <cell r="AI525">
            <v>0</v>
          </cell>
          <cell r="AJ525">
            <v>0.99051851851851846</v>
          </cell>
          <cell r="AK525">
            <v>0</v>
          </cell>
          <cell r="AL525">
            <v>0</v>
          </cell>
          <cell r="AM525">
            <v>21.296148148148148</v>
          </cell>
          <cell r="AN525">
            <v>643.83703703703702</v>
          </cell>
          <cell r="AO525">
            <v>0</v>
          </cell>
        </row>
        <row r="526">
          <cell r="B526">
            <v>515</v>
          </cell>
          <cell r="C526" t="str">
            <v>Villa Salvador</v>
          </cell>
          <cell r="D526" t="str">
            <v>TR.2 (2 Dev.)</v>
          </cell>
          <cell r="E526" t="str">
            <v>B-611545</v>
          </cell>
          <cell r="F526">
            <v>39016</v>
          </cell>
          <cell r="G526">
            <v>2</v>
          </cell>
          <cell r="H526">
            <v>3</v>
          </cell>
          <cell r="I526">
            <v>2</v>
          </cell>
          <cell r="J526">
            <v>5</v>
          </cell>
          <cell r="K526">
            <v>29</v>
          </cell>
          <cell r="L526">
            <v>1370</v>
          </cell>
          <cell r="M526">
            <v>10</v>
          </cell>
          <cell r="N526">
            <v>47100</v>
          </cell>
          <cell r="O526">
            <v>15400</v>
          </cell>
          <cell r="P526">
            <v>51</v>
          </cell>
          <cell r="Q526" t="str">
            <v>No</v>
          </cell>
          <cell r="R526" t="str">
            <v>13372</v>
          </cell>
          <cell r="S526">
            <v>0</v>
          </cell>
          <cell r="T526">
            <v>-670.90909090909088</v>
          </cell>
          <cell r="U526">
            <v>-32.727272727272727</v>
          </cell>
          <cell r="V526">
            <v>0</v>
          </cell>
          <cell r="W526">
            <v>-3861.818181818182</v>
          </cell>
          <cell r="X526">
            <v>-270490.90909090912</v>
          </cell>
          <cell r="Y526">
            <v>-163.63636363636363</v>
          </cell>
          <cell r="Z526">
            <v>-6.1879156158680601E-3</v>
          </cell>
          <cell r="AA526">
            <v>-13.136363636363637</v>
          </cell>
          <cell r="AB526">
            <v>0</v>
          </cell>
          <cell r="AC526">
            <v>-1.8636363636363635</v>
          </cell>
          <cell r="AD526">
            <v>-9.0909090909090912E-2</v>
          </cell>
          <cell r="AE526">
            <v>0</v>
          </cell>
          <cell r="AF526">
            <v>-10.727272727272727</v>
          </cell>
          <cell r="AG526">
            <v>-751.36363636363637</v>
          </cell>
          <cell r="AH526">
            <v>-0.45454545454545453</v>
          </cell>
          <cell r="AI526">
            <v>0</v>
          </cell>
          <cell r="AJ526">
            <v>-24.920545454545451</v>
          </cell>
          <cell r="AK526">
            <v>-1.2156363636363636</v>
          </cell>
          <cell r="AL526">
            <v>0</v>
          </cell>
          <cell r="AM526">
            <v>-143.44509090909091</v>
          </cell>
          <cell r="AN526">
            <v>-10047.234545454545</v>
          </cell>
          <cell r="AO526">
            <v>-6.0781818181818181</v>
          </cell>
        </row>
        <row r="527">
          <cell r="B527">
            <v>516</v>
          </cell>
          <cell r="C527" t="str">
            <v>Villa Salvador</v>
          </cell>
          <cell r="D527" t="str">
            <v>TR.2 (2 Dev.)</v>
          </cell>
          <cell r="E527" t="str">
            <v>B-611545</v>
          </cell>
          <cell r="F527">
            <v>38994</v>
          </cell>
          <cell r="G527">
            <v>2</v>
          </cell>
          <cell r="H527">
            <v>44</v>
          </cell>
          <cell r="I527">
            <v>4</v>
          </cell>
          <cell r="J527">
            <v>5</v>
          </cell>
          <cell r="K527">
            <v>265</v>
          </cell>
          <cell r="L527">
            <v>17900</v>
          </cell>
          <cell r="M527">
            <v>20</v>
          </cell>
          <cell r="N527">
            <v>67300</v>
          </cell>
          <cell r="O527">
            <v>29400</v>
          </cell>
          <cell r="P527">
            <v>340</v>
          </cell>
          <cell r="Q527" t="str">
            <v>No</v>
          </cell>
          <cell r="R527" t="str">
            <v>13372</v>
          </cell>
          <cell r="S527">
            <v>0</v>
          </cell>
          <cell r="T527">
            <v>15.849056603773585</v>
          </cell>
          <cell r="U527">
            <v>1.5094339622641511</v>
          </cell>
          <cell r="V527">
            <v>0</v>
          </cell>
          <cell r="W527">
            <v>-51.320754716981135</v>
          </cell>
          <cell r="X527">
            <v>4000</v>
          </cell>
          <cell r="Y527">
            <v>0</v>
          </cell>
          <cell r="Z527">
            <v>-4.4438905643760957E-5</v>
          </cell>
          <cell r="AA527">
            <v>-9.4339622641509441E-2</v>
          </cell>
          <cell r="AB527">
            <v>0</v>
          </cell>
          <cell r="AC527">
            <v>4.40251572327044E-2</v>
          </cell>
          <cell r="AD527">
            <v>4.1928721174004195E-3</v>
          </cell>
          <cell r="AE527">
            <v>0</v>
          </cell>
          <cell r="AF527">
            <v>-0.14255765199161424</v>
          </cell>
          <cell r="AG527">
            <v>11.111111111111111</v>
          </cell>
          <cell r="AH527">
            <v>0</v>
          </cell>
          <cell r="AI527">
            <v>0</v>
          </cell>
          <cell r="AJ527">
            <v>0.58870440251572331</v>
          </cell>
          <cell r="AK527">
            <v>5.6067085953878409E-2</v>
          </cell>
          <cell r="AL527">
            <v>0</v>
          </cell>
          <cell r="AM527">
            <v>-1.906280922431866</v>
          </cell>
          <cell r="AN527">
            <v>148.57777777777778</v>
          </cell>
          <cell r="AO527">
            <v>0</v>
          </cell>
        </row>
        <row r="528">
          <cell r="B528">
            <v>517</v>
          </cell>
          <cell r="C528" t="str">
            <v>Villa Salvador</v>
          </cell>
          <cell r="D528" t="str">
            <v>TR.2 (2 Dev.)</v>
          </cell>
          <cell r="E528" t="str">
            <v>B-611545</v>
          </cell>
          <cell r="F528">
            <v>38517</v>
          </cell>
          <cell r="G528">
            <v>2</v>
          </cell>
          <cell r="H528">
            <v>23</v>
          </cell>
          <cell r="I528">
            <v>2</v>
          </cell>
          <cell r="J528">
            <v>5</v>
          </cell>
          <cell r="K528">
            <v>333</v>
          </cell>
          <cell r="L528">
            <v>12600</v>
          </cell>
          <cell r="M528">
            <v>20</v>
          </cell>
          <cell r="N528">
            <v>67600</v>
          </cell>
          <cell r="O528">
            <v>29500</v>
          </cell>
          <cell r="P528">
            <v>385</v>
          </cell>
          <cell r="Q528" t="str">
            <v>No</v>
          </cell>
          <cell r="R528" t="str">
            <v>13372</v>
          </cell>
          <cell r="S528">
            <v>-9.8076923076923034E-2</v>
          </cell>
          <cell r="T528">
            <v>5.1923076923076843E-2</v>
          </cell>
          <cell r="U528">
            <v>-2.7865384615384614</v>
          </cell>
          <cell r="V528">
            <v>-1.3211538461538461</v>
          </cell>
          <cell r="W528">
            <v>10.182692307692294</v>
          </cell>
          <cell r="X528">
            <v>2313.4615384615386</v>
          </cell>
          <cell r="Y528">
            <v>1.4249999999999994</v>
          </cell>
          <cell r="Z528">
            <v>9.7532003296864498E-6</v>
          </cell>
          <cell r="AA528">
            <v>2.0705128205128185E-2</v>
          </cell>
          <cell r="AB528">
            <v>-2.7243589743589731E-4</v>
          </cell>
          <cell r="AC528">
            <v>1.44230769230769E-4</v>
          </cell>
          <cell r="AD528">
            <v>-7.7403846153846151E-3</v>
          </cell>
          <cell r="AE528">
            <v>-3.669871794871795E-3</v>
          </cell>
          <cell r="AF528">
            <v>2.8285256410256372E-2</v>
          </cell>
          <cell r="AG528">
            <v>6.4262820512820511</v>
          </cell>
          <cell r="AH528">
            <v>3.9583333333333319E-3</v>
          </cell>
          <cell r="AI528">
            <v>-3.6430128205128189E-3</v>
          </cell>
          <cell r="AJ528">
            <v>1.9286538461538432E-3</v>
          </cell>
          <cell r="AK528">
            <v>-0.10350442307692308</v>
          </cell>
          <cell r="AL528">
            <v>-4.9073525641025642E-2</v>
          </cell>
          <cell r="AM528">
            <v>0.37823044871794825</v>
          </cell>
          <cell r="AN528">
            <v>85.932243589743592</v>
          </cell>
          <cell r="AO528">
            <v>5.2930833333333302E-2</v>
          </cell>
        </row>
        <row r="529">
          <cell r="B529">
            <v>518</v>
          </cell>
          <cell r="C529" t="str">
            <v>Villa Salvador</v>
          </cell>
          <cell r="D529" t="str">
            <v>TR.2 (2 Dev.)</v>
          </cell>
          <cell r="E529" t="str">
            <v>B-611545</v>
          </cell>
          <cell r="F529">
            <v>37893</v>
          </cell>
          <cell r="G529">
            <v>2.17</v>
          </cell>
          <cell r="H529">
            <v>22.91</v>
          </cell>
          <cell r="I529">
            <v>6.83</v>
          </cell>
          <cell r="J529">
            <v>7.29</v>
          </cell>
          <cell r="K529">
            <v>315.35000000000002</v>
          </cell>
          <cell r="L529">
            <v>8590</v>
          </cell>
          <cell r="M529">
            <v>17.53</v>
          </cell>
          <cell r="N529">
            <v>77627</v>
          </cell>
          <cell r="O529">
            <v>12348</v>
          </cell>
          <cell r="P529">
            <v>372.08000000000004</v>
          </cell>
          <cell r="Q529" t="str">
            <v>No</v>
          </cell>
          <cell r="R529" t="str">
            <v>13372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  <cell r="Z529" t="str">
            <v xml:space="preserve"> </v>
          </cell>
          <cell r="AA529" t="str">
            <v xml:space="preserve"> </v>
          </cell>
          <cell r="AB529" t="str">
            <v xml:space="preserve"> </v>
          </cell>
          <cell r="AC529" t="str">
            <v xml:space="preserve"> </v>
          </cell>
          <cell r="AD529" t="str">
            <v xml:space="preserve"> </v>
          </cell>
          <cell r="AE529" t="str">
            <v xml:space="preserve"> </v>
          </cell>
          <cell r="AF529" t="str">
            <v xml:space="preserve"> </v>
          </cell>
          <cell r="AG529" t="str">
            <v xml:space="preserve"> </v>
          </cell>
          <cell r="AH529" t="str">
            <v xml:space="preserve"> </v>
          </cell>
          <cell r="AI529" t="str">
            <v xml:space="preserve"> </v>
          </cell>
          <cell r="AJ529" t="str">
            <v xml:space="preserve"> </v>
          </cell>
          <cell r="AK529" t="str">
            <v xml:space="preserve"> </v>
          </cell>
          <cell r="AL529" t="str">
            <v xml:space="preserve"> </v>
          </cell>
          <cell r="AM529" t="str">
            <v xml:space="preserve"> </v>
          </cell>
          <cell r="AN529" t="str">
            <v xml:space="preserve"> </v>
          </cell>
          <cell r="AO529" t="str">
            <v xml:space="preserve"> </v>
          </cell>
        </row>
        <row r="530">
          <cell r="B530">
            <v>519</v>
          </cell>
          <cell r="C530" t="str">
            <v>Balnearios 2 (220/60)</v>
          </cell>
          <cell r="D530" t="str">
            <v>2R</v>
          </cell>
          <cell r="E530" t="str">
            <v>16630S</v>
          </cell>
          <cell r="F530">
            <v>39632</v>
          </cell>
          <cell r="G530">
            <v>1</v>
          </cell>
          <cell r="H530">
            <v>13</v>
          </cell>
          <cell r="I530">
            <v>1</v>
          </cell>
          <cell r="J530">
            <v>8</v>
          </cell>
          <cell r="K530">
            <v>429</v>
          </cell>
          <cell r="L530">
            <v>5823</v>
          </cell>
          <cell r="M530">
            <v>1</v>
          </cell>
          <cell r="N530">
            <v>69834</v>
          </cell>
          <cell r="O530">
            <v>21791</v>
          </cell>
          <cell r="Q530" t="str">
            <v>No</v>
          </cell>
          <cell r="R530" t="str">
            <v>13372</v>
          </cell>
          <cell r="S530">
            <v>-1.6901408450704225</v>
          </cell>
          <cell r="T530">
            <v>16.901408450704224</v>
          </cell>
          <cell r="U530">
            <v>-1.6901408450704225</v>
          </cell>
          <cell r="V530">
            <v>5.070422535211268</v>
          </cell>
          <cell r="W530">
            <v>180.8450704225352</v>
          </cell>
          <cell r="X530">
            <v>2861.4084507042253</v>
          </cell>
          <cell r="Y530">
            <v>-15.211267605633802</v>
          </cell>
          <cell r="Z530">
            <v>2.4105498394742445E-4</v>
          </cell>
          <cell r="AA530">
            <v>0.51173708920187788</v>
          </cell>
          <cell r="AB530">
            <v>-4.6948356807511738E-3</v>
          </cell>
          <cell r="AC530">
            <v>4.6948356807511735E-2</v>
          </cell>
          <cell r="AD530">
            <v>-4.6948356807511738E-3</v>
          </cell>
          <cell r="AE530">
            <v>1.4084507042253521E-2</v>
          </cell>
          <cell r="AF530">
            <v>0.50234741784037562</v>
          </cell>
          <cell r="AG530">
            <v>7.948356807511737</v>
          </cell>
          <cell r="AH530">
            <v>-4.2253521126760563E-2</v>
          </cell>
          <cell r="AI530">
            <v>-6.27793427230047E-2</v>
          </cell>
          <cell r="AJ530">
            <v>0.62779342723004694</v>
          </cell>
          <cell r="AK530">
            <v>-6.27793427230047E-2</v>
          </cell>
          <cell r="AL530">
            <v>0.18833802816901407</v>
          </cell>
          <cell r="AM530">
            <v>6.7173896713615031</v>
          </cell>
          <cell r="AN530">
            <v>106.28542723004693</v>
          </cell>
          <cell r="AO530">
            <v>-0.56501408450704227</v>
          </cell>
        </row>
        <row r="531">
          <cell r="B531">
            <v>520</v>
          </cell>
          <cell r="C531" t="str">
            <v>Balnearios 2 (220/60)</v>
          </cell>
          <cell r="D531" t="str">
            <v>2R</v>
          </cell>
          <cell r="E531" t="str">
            <v>16630S</v>
          </cell>
          <cell r="F531">
            <v>39419</v>
          </cell>
          <cell r="G531">
            <v>2</v>
          </cell>
          <cell r="H531">
            <v>3</v>
          </cell>
          <cell r="I531">
            <v>2</v>
          </cell>
          <cell r="J531">
            <v>5</v>
          </cell>
          <cell r="K531">
            <v>322</v>
          </cell>
          <cell r="L531">
            <v>4130</v>
          </cell>
          <cell r="M531">
            <v>10</v>
          </cell>
          <cell r="N531">
            <v>68800</v>
          </cell>
          <cell r="O531">
            <v>29600</v>
          </cell>
          <cell r="P531">
            <v>10.28</v>
          </cell>
          <cell r="Q531" t="str">
            <v>No</v>
          </cell>
          <cell r="R531" t="str">
            <v>13372</v>
          </cell>
          <cell r="S531">
            <v>0</v>
          </cell>
          <cell r="T531">
            <v>-8.4595300261096611</v>
          </cell>
          <cell r="U531">
            <v>0</v>
          </cell>
          <cell r="V531">
            <v>0</v>
          </cell>
          <cell r="W531">
            <v>-30.078328981723239</v>
          </cell>
          <cell r="X531">
            <v>-1174.9347258485639</v>
          </cell>
          <cell r="Y531">
            <v>0</v>
          </cell>
          <cell r="Z531">
            <v>-5.0425974915870783E-5</v>
          </cell>
          <cell r="AA531">
            <v>-0.10704960835509138</v>
          </cell>
          <cell r="AB531">
            <v>0</v>
          </cell>
          <cell r="AC531">
            <v>-2.3498694516971279E-2</v>
          </cell>
          <cell r="AD531">
            <v>0</v>
          </cell>
          <cell r="AE531">
            <v>0</v>
          </cell>
          <cell r="AF531">
            <v>-8.3550913838120106E-2</v>
          </cell>
          <cell r="AG531">
            <v>-3.2637075718015667</v>
          </cell>
          <cell r="AH531">
            <v>0</v>
          </cell>
          <cell r="AI531">
            <v>0</v>
          </cell>
          <cell r="AJ531">
            <v>-0.31422454308093994</v>
          </cell>
          <cell r="AK531">
            <v>0</v>
          </cell>
          <cell r="AL531">
            <v>0</v>
          </cell>
          <cell r="AM531">
            <v>-1.1172428198433419</v>
          </cell>
          <cell r="AN531">
            <v>-43.642297650130551</v>
          </cell>
          <cell r="AO531">
            <v>0</v>
          </cell>
        </row>
        <row r="532">
          <cell r="B532">
            <v>521</v>
          </cell>
          <cell r="C532" t="str">
            <v>Balnearios 2 (220/60)</v>
          </cell>
          <cell r="D532" t="str">
            <v>2R</v>
          </cell>
          <cell r="E532" t="str">
            <v>16630S</v>
          </cell>
          <cell r="F532">
            <v>39036</v>
          </cell>
          <cell r="G532">
            <v>2</v>
          </cell>
          <cell r="H532">
            <v>12</v>
          </cell>
          <cell r="I532">
            <v>2</v>
          </cell>
          <cell r="J532">
            <v>5</v>
          </cell>
          <cell r="K532">
            <v>354</v>
          </cell>
          <cell r="L532">
            <v>5380</v>
          </cell>
          <cell r="M532">
            <v>10</v>
          </cell>
          <cell r="N532">
            <v>66600</v>
          </cell>
          <cell r="O532">
            <v>26400</v>
          </cell>
          <cell r="P532">
            <v>385</v>
          </cell>
          <cell r="Q532" t="str">
            <v>No</v>
          </cell>
          <cell r="R532">
            <v>13953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-1026</v>
          </cell>
          <cell r="X532">
            <v>-9540</v>
          </cell>
          <cell r="Y532">
            <v>0</v>
          </cell>
          <cell r="Z532">
            <v>-1.4008295904887715E-3</v>
          </cell>
          <cell r="AA532">
            <v>-2.85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-2.85</v>
          </cell>
          <cell r="AG532">
            <v>-26.5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-39.766049999999993</v>
          </cell>
          <cell r="AN532">
            <v>-369.75449999999995</v>
          </cell>
          <cell r="AO532">
            <v>0</v>
          </cell>
        </row>
        <row r="533">
          <cell r="B533">
            <v>522</v>
          </cell>
          <cell r="C533" t="str">
            <v>Balnearios 2 (220/60)</v>
          </cell>
          <cell r="D533" t="str">
            <v>2R</v>
          </cell>
          <cell r="E533" t="str">
            <v>16630S</v>
          </cell>
          <cell r="F533">
            <v>39016</v>
          </cell>
          <cell r="G533">
            <v>2</v>
          </cell>
          <cell r="H533">
            <v>12</v>
          </cell>
          <cell r="I533">
            <v>2</v>
          </cell>
          <cell r="J533">
            <v>5</v>
          </cell>
          <cell r="K533">
            <v>411</v>
          </cell>
          <cell r="L533">
            <v>5910</v>
          </cell>
          <cell r="M533">
            <v>10</v>
          </cell>
          <cell r="N533">
            <v>68700</v>
          </cell>
          <cell r="O533">
            <v>28400</v>
          </cell>
          <cell r="P533">
            <v>442</v>
          </cell>
          <cell r="Q533" t="str">
            <v>No</v>
          </cell>
          <cell r="R533">
            <v>13953</v>
          </cell>
          <cell r="S533">
            <v>0</v>
          </cell>
          <cell r="T533">
            <v>-21.016949152542374</v>
          </cell>
          <cell r="U533">
            <v>0</v>
          </cell>
          <cell r="V533">
            <v>0</v>
          </cell>
          <cell r="W533">
            <v>-61.694915254237287</v>
          </cell>
          <cell r="X533">
            <v>-1362.7118644067796</v>
          </cell>
          <cell r="Y533">
            <v>0</v>
          </cell>
          <cell r="Z533">
            <v>-1.1292907129192198E-4</v>
          </cell>
          <cell r="AA533">
            <v>-0.22975517890772129</v>
          </cell>
          <cell r="AB533">
            <v>0</v>
          </cell>
          <cell r="AC533">
            <v>-5.8380414312617701E-2</v>
          </cell>
          <cell r="AD533">
            <v>0</v>
          </cell>
          <cell r="AE533">
            <v>0</v>
          </cell>
          <cell r="AF533">
            <v>-0.17137476459510359</v>
          </cell>
          <cell r="AG533">
            <v>-3.7853107344632768</v>
          </cell>
          <cell r="AH533">
            <v>0</v>
          </cell>
          <cell r="AI533">
            <v>0</v>
          </cell>
          <cell r="AJ533">
            <v>-0.81458192090395476</v>
          </cell>
          <cell r="AK533">
            <v>0</v>
          </cell>
          <cell r="AL533">
            <v>0</v>
          </cell>
          <cell r="AM533">
            <v>-2.3911920903954802</v>
          </cell>
          <cell r="AN533">
            <v>-52.816440677966099</v>
          </cell>
          <cell r="AO533">
            <v>0</v>
          </cell>
        </row>
        <row r="534">
          <cell r="B534">
            <v>523</v>
          </cell>
          <cell r="C534" t="str">
            <v>Balnearios 2 (220/60)</v>
          </cell>
          <cell r="D534" t="str">
            <v>2R</v>
          </cell>
          <cell r="E534" t="str">
            <v>16630S</v>
          </cell>
          <cell r="F534">
            <v>38485</v>
          </cell>
          <cell r="G534">
            <v>2</v>
          </cell>
          <cell r="H534">
            <v>43</v>
          </cell>
          <cell r="I534">
            <v>2</v>
          </cell>
          <cell r="J534">
            <v>5</v>
          </cell>
          <cell r="K534">
            <v>502</v>
          </cell>
          <cell r="L534">
            <v>7920</v>
          </cell>
          <cell r="M534">
            <v>10</v>
          </cell>
          <cell r="N534">
            <v>67500</v>
          </cell>
          <cell r="O534">
            <v>26600</v>
          </cell>
          <cell r="P534">
            <v>564</v>
          </cell>
          <cell r="Q534" t="str">
            <v>No</v>
          </cell>
          <cell r="R534">
            <v>13953</v>
          </cell>
          <cell r="S534">
            <v>0</v>
          </cell>
          <cell r="T534">
            <v>-5.8741258741258742</v>
          </cell>
          <cell r="U534">
            <v>0</v>
          </cell>
          <cell r="V534">
            <v>0</v>
          </cell>
          <cell r="W534">
            <v>-2.5174825174825175</v>
          </cell>
          <cell r="X534">
            <v>-1292.3076923076924</v>
          </cell>
          <cell r="Y534">
            <v>0</v>
          </cell>
          <cell r="Z534">
            <v>-1.1457322950057429E-5</v>
          </cell>
          <cell r="AA534">
            <v>-2.3310023310023312E-2</v>
          </cell>
          <cell r="AB534">
            <v>0</v>
          </cell>
          <cell r="AC534">
            <v>-1.6317016317016316E-2</v>
          </cell>
          <cell r="AD534">
            <v>0</v>
          </cell>
          <cell r="AE534">
            <v>0</v>
          </cell>
          <cell r="AF534">
            <v>-6.993006993006993E-3</v>
          </cell>
          <cell r="AG534">
            <v>-3.5897435897435899</v>
          </cell>
          <cell r="AH534">
            <v>0</v>
          </cell>
          <cell r="AI534">
            <v>0</v>
          </cell>
          <cell r="AJ534">
            <v>-0.22767132867132867</v>
          </cell>
          <cell r="AK534">
            <v>0</v>
          </cell>
          <cell r="AL534">
            <v>0</v>
          </cell>
          <cell r="AM534">
            <v>-9.7573426573426561E-2</v>
          </cell>
          <cell r="AN534">
            <v>-50.087692307692308</v>
          </cell>
          <cell r="AO534">
            <v>0</v>
          </cell>
        </row>
        <row r="535">
          <cell r="B535">
            <v>524</v>
          </cell>
          <cell r="C535" t="str">
            <v>Balnearios 2 (220/60)</v>
          </cell>
          <cell r="D535" t="str">
            <v>2R</v>
          </cell>
          <cell r="E535" t="str">
            <v>16630S</v>
          </cell>
          <cell r="F535">
            <v>38056</v>
          </cell>
          <cell r="G535">
            <v>2</v>
          </cell>
          <cell r="H535">
            <v>50</v>
          </cell>
          <cell r="I535">
            <v>2</v>
          </cell>
          <cell r="J535">
            <v>5</v>
          </cell>
          <cell r="K535">
            <v>505</v>
          </cell>
          <cell r="L535">
            <v>9460</v>
          </cell>
          <cell r="M535">
            <v>10</v>
          </cell>
          <cell r="N535">
            <v>67200</v>
          </cell>
          <cell r="O535">
            <v>25700</v>
          </cell>
          <cell r="P535">
            <v>574</v>
          </cell>
          <cell r="Q535" t="str">
            <v>No</v>
          </cell>
          <cell r="R535">
            <v>13953</v>
          </cell>
          <cell r="S535">
            <v>1.1323210412147506</v>
          </cell>
          <cell r="T535">
            <v>3.4672451193058551</v>
          </cell>
          <cell r="U535">
            <v>6.247288503253802E-2</v>
          </cell>
          <cell r="V535">
            <v>1.3822125813449024</v>
          </cell>
          <cell r="W535">
            <v>94.435574837310199</v>
          </cell>
          <cell r="X535">
            <v>-1350.1952277657267</v>
          </cell>
          <cell r="Y535">
            <v>1.436876355748373</v>
          </cell>
          <cell r="Z535">
            <v>1.3915003223708157E-4</v>
          </cell>
          <cell r="AA535">
            <v>0.28310195227765733</v>
          </cell>
          <cell r="AB535">
            <v>3.1453362255965292E-3</v>
          </cell>
          <cell r="AC535">
            <v>9.6312364425162646E-3</v>
          </cell>
          <cell r="AD535">
            <v>1.7353579175705006E-4</v>
          </cell>
          <cell r="AE535">
            <v>3.839479392624729E-3</v>
          </cell>
          <cell r="AF535">
            <v>0.26232104121475058</v>
          </cell>
          <cell r="AG535">
            <v>-3.7505422993492408</v>
          </cell>
          <cell r="AH535">
            <v>3.9913232104121475E-3</v>
          </cell>
          <cell r="AI535">
            <v>4.3886876355748367E-2</v>
          </cell>
          <cell r="AJ535">
            <v>0.13438464208242942</v>
          </cell>
          <cell r="AK535">
            <v>2.4213449023861191E-3</v>
          </cell>
          <cell r="AL535">
            <v>5.3572255965292838E-2</v>
          </cell>
          <cell r="AM535">
            <v>3.6601654880694143</v>
          </cell>
          <cell r="AN535">
            <v>-52.331316702819954</v>
          </cell>
          <cell r="AO535">
            <v>5.5690932754880684E-2</v>
          </cell>
        </row>
        <row r="536">
          <cell r="B536">
            <v>525</v>
          </cell>
          <cell r="C536" t="str">
            <v>Balnearios 2 (220/60)</v>
          </cell>
          <cell r="D536" t="str">
            <v>2R</v>
          </cell>
          <cell r="E536" t="str">
            <v>16630S</v>
          </cell>
          <cell r="F536">
            <v>37595</v>
          </cell>
          <cell r="G536">
            <v>0.55000000000000004</v>
          </cell>
          <cell r="H536">
            <v>45.56</v>
          </cell>
          <cell r="I536">
            <v>1.92</v>
          </cell>
          <cell r="J536">
            <v>3.23</v>
          </cell>
          <cell r="K536">
            <v>384.07</v>
          </cell>
          <cell r="L536">
            <v>11189</v>
          </cell>
          <cell r="M536">
            <v>8.16</v>
          </cell>
          <cell r="N536">
            <v>71928</v>
          </cell>
          <cell r="O536">
            <v>22900</v>
          </cell>
          <cell r="P536">
            <v>443.49</v>
          </cell>
          <cell r="Q536" t="str">
            <v>No</v>
          </cell>
          <cell r="R536">
            <v>13953</v>
          </cell>
          <cell r="S536">
            <v>0.17853922452660057</v>
          </cell>
          <cell r="T536">
            <v>14.46492335437331</v>
          </cell>
          <cell r="U536">
            <v>0.29864743011722272</v>
          </cell>
          <cell r="V536">
            <v>0.72389540126239849</v>
          </cell>
          <cell r="W536">
            <v>94.486203787195663</v>
          </cell>
          <cell r="X536">
            <v>3161.442741208296</v>
          </cell>
          <cell r="Y536">
            <v>-4.8173128944995485</v>
          </cell>
          <cell r="Z536">
            <v>1.4381699771176862E-4</v>
          </cell>
          <cell r="AA536">
            <v>0.29259693417493238</v>
          </cell>
          <cell r="AB536">
            <v>4.9594229035166825E-4</v>
          </cell>
          <cell r="AC536">
            <v>4.0180342651036975E-2</v>
          </cell>
          <cell r="AD536">
            <v>8.2957619477006309E-4</v>
          </cell>
          <cell r="AE536">
            <v>2.0108205590622184E-3</v>
          </cell>
          <cell r="AF536">
            <v>0.26246167718665464</v>
          </cell>
          <cell r="AG536">
            <v>8.7817853922452667</v>
          </cell>
          <cell r="AH536">
            <v>-1.3381424706943193E-2</v>
          </cell>
          <cell r="AI536">
            <v>6.9198827772768258E-3</v>
          </cell>
          <cell r="AJ536">
            <v>0.56063632100991889</v>
          </cell>
          <cell r="AK536">
            <v>1.1575076645626689E-2</v>
          </cell>
          <cell r="AL536">
            <v>2.8056979260595128E-2</v>
          </cell>
          <cell r="AM536">
            <v>3.6621277817853919</v>
          </cell>
          <cell r="AN536">
            <v>122.5322515779982</v>
          </cell>
          <cell r="AO536">
            <v>-0.18671101893597833</v>
          </cell>
        </row>
        <row r="537">
          <cell r="B537">
            <v>526</v>
          </cell>
          <cell r="C537" t="str">
            <v>Balnearios 2 (220/60)</v>
          </cell>
          <cell r="D537" t="str">
            <v>2R</v>
          </cell>
          <cell r="E537" t="str">
            <v>16630S</v>
          </cell>
          <cell r="F537">
            <v>36486</v>
          </cell>
          <cell r="G537">
            <v>0</v>
          </cell>
          <cell r="H537">
            <v>1</v>
          </cell>
          <cell r="I537">
            <v>1</v>
          </cell>
          <cell r="J537">
            <v>1</v>
          </cell>
          <cell r="K537">
            <v>93</v>
          </cell>
          <cell r="L537">
            <v>1450</v>
          </cell>
          <cell r="M537">
            <v>23</v>
          </cell>
          <cell r="N537">
            <v>7000</v>
          </cell>
          <cell r="O537">
            <v>5000</v>
          </cell>
          <cell r="P537">
            <v>119</v>
          </cell>
          <cell r="Q537" t="str">
            <v>No</v>
          </cell>
          <cell r="R537">
            <v>13953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  <cell r="Z537" t="str">
            <v xml:space="preserve"> </v>
          </cell>
          <cell r="AA537" t="str">
            <v xml:space="preserve"> </v>
          </cell>
          <cell r="AB537" t="str">
            <v xml:space="preserve"> </v>
          </cell>
          <cell r="AC537" t="str">
            <v xml:space="preserve"> </v>
          </cell>
          <cell r="AD537" t="str">
            <v xml:space="preserve"> </v>
          </cell>
          <cell r="AE537" t="str">
            <v xml:space="preserve"> </v>
          </cell>
          <cell r="AF537" t="str">
            <v xml:space="preserve"> </v>
          </cell>
          <cell r="AG537" t="str">
            <v xml:space="preserve"> </v>
          </cell>
          <cell r="AH537" t="str">
            <v xml:space="preserve"> </v>
          </cell>
          <cell r="AI537" t="str">
            <v xml:space="preserve"> </v>
          </cell>
          <cell r="AJ537" t="str">
            <v xml:space="preserve"> </v>
          </cell>
          <cell r="AK537" t="str">
            <v xml:space="preserve"> </v>
          </cell>
          <cell r="AL537" t="str">
            <v xml:space="preserve"> </v>
          </cell>
          <cell r="AM537" t="str">
            <v xml:space="preserve"> </v>
          </cell>
          <cell r="AN537" t="str">
            <v xml:space="preserve"> </v>
          </cell>
          <cell r="AO537" t="str">
            <v xml:space="preserve"> </v>
          </cell>
        </row>
        <row r="538">
          <cell r="B538">
            <v>527</v>
          </cell>
          <cell r="C538" t="str">
            <v>Balnearios 2 (220/60)</v>
          </cell>
          <cell r="D538" t="str">
            <v>2S</v>
          </cell>
          <cell r="E538" t="str">
            <v>16631S</v>
          </cell>
          <cell r="F538">
            <v>39632</v>
          </cell>
          <cell r="G538">
            <v>1</v>
          </cell>
          <cell r="H538">
            <v>8</v>
          </cell>
          <cell r="I538">
            <v>1</v>
          </cell>
          <cell r="J538">
            <v>7</v>
          </cell>
          <cell r="K538">
            <v>405</v>
          </cell>
          <cell r="L538">
            <v>4817</v>
          </cell>
          <cell r="M538">
            <v>1</v>
          </cell>
          <cell r="N538">
            <v>64110</v>
          </cell>
          <cell r="O538">
            <v>21792</v>
          </cell>
          <cell r="Q538" t="str">
            <v>No</v>
          </cell>
          <cell r="R538">
            <v>13953</v>
          </cell>
          <cell r="S538">
            <v>-1.6901408450704225</v>
          </cell>
          <cell r="T538">
            <v>8.4507042253521121</v>
          </cell>
          <cell r="U538">
            <v>-1.6901408450704225</v>
          </cell>
          <cell r="V538">
            <v>3.380281690140845</v>
          </cell>
          <cell r="W538">
            <v>314.36619718309856</v>
          </cell>
          <cell r="X538">
            <v>3476.6197183098593</v>
          </cell>
          <cell r="Y538">
            <v>-15.211267605633802</v>
          </cell>
          <cell r="Z538">
            <v>4.1998350295520371E-4</v>
          </cell>
          <cell r="AA538">
            <v>0.85446009389671362</v>
          </cell>
          <cell r="AB538">
            <v>-4.6948356807511738E-3</v>
          </cell>
          <cell r="AC538">
            <v>2.3474178403755867E-2</v>
          </cell>
          <cell r="AD538">
            <v>-4.6948356807511738E-3</v>
          </cell>
          <cell r="AE538">
            <v>9.3896713615023476E-3</v>
          </cell>
          <cell r="AF538">
            <v>0.87323943661971826</v>
          </cell>
          <cell r="AG538">
            <v>9.657276995305164</v>
          </cell>
          <cell r="AH538">
            <v>-4.2253521126760563E-2</v>
          </cell>
          <cell r="AI538">
            <v>-6.5507042253521122E-2</v>
          </cell>
          <cell r="AJ538">
            <v>0.32753521126760565</v>
          </cell>
          <cell r="AK538">
            <v>-6.5507042253521122E-2</v>
          </cell>
          <cell r="AL538">
            <v>0.13101408450704224</v>
          </cell>
          <cell r="AM538">
            <v>12.184309859154929</v>
          </cell>
          <cell r="AN538">
            <v>134.74798591549296</v>
          </cell>
          <cell r="AO538">
            <v>-0.58956338028169009</v>
          </cell>
        </row>
        <row r="539">
          <cell r="B539">
            <v>528</v>
          </cell>
          <cell r="C539" t="str">
            <v>Balnearios 2 (220/60)</v>
          </cell>
          <cell r="D539" t="str">
            <v>2S</v>
          </cell>
          <cell r="E539" t="str">
            <v>16631S</v>
          </cell>
          <cell r="F539">
            <v>39419</v>
          </cell>
          <cell r="G539">
            <v>2</v>
          </cell>
          <cell r="H539">
            <v>3</v>
          </cell>
          <cell r="I539">
            <v>2</v>
          </cell>
          <cell r="J539">
            <v>5</v>
          </cell>
          <cell r="K539">
            <v>219</v>
          </cell>
          <cell r="L539">
            <v>2760</v>
          </cell>
          <cell r="M539">
            <v>10</v>
          </cell>
          <cell r="N539">
            <v>68900</v>
          </cell>
          <cell r="O539">
            <v>29600</v>
          </cell>
          <cell r="P539">
            <v>10.15</v>
          </cell>
          <cell r="Q539" t="str">
            <v>No</v>
          </cell>
          <cell r="R539">
            <v>13953</v>
          </cell>
          <cell r="S539">
            <v>0</v>
          </cell>
          <cell r="T539">
            <v>-7.5195822454308097</v>
          </cell>
          <cell r="U539">
            <v>0</v>
          </cell>
          <cell r="V539">
            <v>0</v>
          </cell>
          <cell r="W539">
            <v>-239.68668407310705</v>
          </cell>
          <cell r="X539">
            <v>-3299.2167101827677</v>
          </cell>
          <cell r="Y539">
            <v>0</v>
          </cell>
          <cell r="Z539">
            <v>-3.3751837506165256E-4</v>
          </cell>
          <cell r="AA539">
            <v>-0.6866840731070496</v>
          </cell>
          <cell r="AB539">
            <v>0</v>
          </cell>
          <cell r="AC539">
            <v>-2.0887728459530026E-2</v>
          </cell>
          <cell r="AD539">
            <v>0</v>
          </cell>
          <cell r="AE539">
            <v>0</v>
          </cell>
          <cell r="AF539">
            <v>-0.66579634464751958</v>
          </cell>
          <cell r="AG539">
            <v>-9.1644908616187983</v>
          </cell>
          <cell r="AH539">
            <v>0</v>
          </cell>
          <cell r="AI539">
            <v>0</v>
          </cell>
          <cell r="AJ539">
            <v>-0.29144647519582245</v>
          </cell>
          <cell r="AK539">
            <v>0</v>
          </cell>
          <cell r="AL539">
            <v>0</v>
          </cell>
          <cell r="AM539">
            <v>-9.2898563968668402</v>
          </cell>
          <cell r="AN539">
            <v>-127.8721409921671</v>
          </cell>
          <cell r="AO539">
            <v>0</v>
          </cell>
        </row>
        <row r="540">
          <cell r="B540">
            <v>529</v>
          </cell>
          <cell r="C540" t="str">
            <v>Balnearios 2 (220/60)</v>
          </cell>
          <cell r="D540" t="str">
            <v>2S</v>
          </cell>
          <cell r="E540" t="str">
            <v>16631S</v>
          </cell>
          <cell r="F540">
            <v>39036</v>
          </cell>
          <cell r="G540">
            <v>2</v>
          </cell>
          <cell r="H540">
            <v>11</v>
          </cell>
          <cell r="I540">
            <v>2</v>
          </cell>
          <cell r="J540">
            <v>5</v>
          </cell>
          <cell r="K540">
            <v>474</v>
          </cell>
          <cell r="L540">
            <v>6270</v>
          </cell>
          <cell r="M540">
            <v>10</v>
          </cell>
          <cell r="N540">
            <v>69100</v>
          </cell>
          <cell r="O540">
            <v>25700</v>
          </cell>
          <cell r="P540">
            <v>504</v>
          </cell>
          <cell r="Q540" t="str">
            <v>No</v>
          </cell>
          <cell r="R540">
            <v>13953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-180</v>
          </cell>
          <cell r="X540">
            <v>4860</v>
          </cell>
          <cell r="Y540">
            <v>0</v>
          </cell>
          <cell r="Z540">
            <v>-2.4575957727873183E-4</v>
          </cell>
          <cell r="AA540">
            <v>-0.5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-0.5</v>
          </cell>
          <cell r="AG540">
            <v>13.5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-6.9764999999999997</v>
          </cell>
          <cell r="AN540">
            <v>188.3655</v>
          </cell>
          <cell r="AO540">
            <v>0</v>
          </cell>
        </row>
        <row r="541">
          <cell r="B541">
            <v>530</v>
          </cell>
          <cell r="C541" t="str">
            <v>Balnearios 2 (220/60)</v>
          </cell>
          <cell r="D541" t="str">
            <v>2S</v>
          </cell>
          <cell r="E541" t="str">
            <v>16631S</v>
          </cell>
          <cell r="F541">
            <v>39016</v>
          </cell>
          <cell r="G541">
            <v>2</v>
          </cell>
          <cell r="H541">
            <v>11</v>
          </cell>
          <cell r="I541">
            <v>2</v>
          </cell>
          <cell r="J541">
            <v>5</v>
          </cell>
          <cell r="K541">
            <v>484</v>
          </cell>
          <cell r="L541">
            <v>6000</v>
          </cell>
          <cell r="M541">
            <v>10</v>
          </cell>
          <cell r="N541">
            <v>68900</v>
          </cell>
          <cell r="O541">
            <v>26900</v>
          </cell>
          <cell r="P541">
            <v>514</v>
          </cell>
          <cell r="Q541" t="str">
            <v>No</v>
          </cell>
          <cell r="R541">
            <v>13953</v>
          </cell>
          <cell r="S541">
            <v>0</v>
          </cell>
          <cell r="T541">
            <v>-33.220338983050844</v>
          </cell>
          <cell r="U541">
            <v>0</v>
          </cell>
          <cell r="V541">
            <v>0</v>
          </cell>
          <cell r="W541">
            <v>-123.38983050847457</v>
          </cell>
          <cell r="X541">
            <v>-2983.0508474576272</v>
          </cell>
          <cell r="Y541">
            <v>0</v>
          </cell>
          <cell r="Z541">
            <v>-2.1382471695437685E-4</v>
          </cell>
          <cell r="AA541">
            <v>-0.43502824858757061</v>
          </cell>
          <cell r="AB541">
            <v>0</v>
          </cell>
          <cell r="AC541">
            <v>-9.2278719397363471E-2</v>
          </cell>
          <cell r="AD541">
            <v>0</v>
          </cell>
          <cell r="AE541">
            <v>0</v>
          </cell>
          <cell r="AF541">
            <v>-0.34274952919020718</v>
          </cell>
          <cell r="AG541">
            <v>-8.2862523540489637</v>
          </cell>
          <cell r="AH541">
            <v>0</v>
          </cell>
          <cell r="AI541">
            <v>0</v>
          </cell>
          <cell r="AJ541">
            <v>-1.2875649717514124</v>
          </cell>
          <cell r="AK541">
            <v>0</v>
          </cell>
          <cell r="AL541">
            <v>0</v>
          </cell>
          <cell r="AM541">
            <v>-4.7823841807909604</v>
          </cell>
          <cell r="AN541">
            <v>-115.61807909604519</v>
          </cell>
          <cell r="AO541">
            <v>0</v>
          </cell>
        </row>
        <row r="542">
          <cell r="B542">
            <v>531</v>
          </cell>
          <cell r="C542" t="str">
            <v>Balnearios 2 (220/60)</v>
          </cell>
          <cell r="D542" t="str">
            <v>2S</v>
          </cell>
          <cell r="E542" t="str">
            <v>16631S</v>
          </cell>
          <cell r="F542">
            <v>38485</v>
          </cell>
          <cell r="G542">
            <v>2</v>
          </cell>
          <cell r="H542">
            <v>60</v>
          </cell>
          <cell r="I542">
            <v>2</v>
          </cell>
          <cell r="J542">
            <v>5</v>
          </cell>
          <cell r="K542">
            <v>666</v>
          </cell>
          <cell r="L542">
            <v>10400</v>
          </cell>
          <cell r="M542">
            <v>10</v>
          </cell>
          <cell r="N542">
            <v>67800</v>
          </cell>
          <cell r="O542">
            <v>24400</v>
          </cell>
          <cell r="P542">
            <v>745</v>
          </cell>
          <cell r="Q542" t="str">
            <v>No</v>
          </cell>
          <cell r="R542">
            <v>13953</v>
          </cell>
          <cell r="S542">
            <v>0</v>
          </cell>
          <cell r="T542">
            <v>31.04895104895105</v>
          </cell>
          <cell r="U542">
            <v>0</v>
          </cell>
          <cell r="V542">
            <v>0</v>
          </cell>
          <cell r="W542">
            <v>49.510489510489514</v>
          </cell>
          <cell r="X542">
            <v>2744.0559440559441</v>
          </cell>
          <cell r="Y542">
            <v>0</v>
          </cell>
          <cell r="Z542">
            <v>1.0999030032055131E-4</v>
          </cell>
          <cell r="AA542">
            <v>0.22377622377622378</v>
          </cell>
          <cell r="AB542">
            <v>0</v>
          </cell>
          <cell r="AC542">
            <v>8.6247086247086241E-2</v>
          </cell>
          <cell r="AD542">
            <v>0</v>
          </cell>
          <cell r="AE542">
            <v>0</v>
          </cell>
          <cell r="AF542">
            <v>0.13752913752913754</v>
          </cell>
          <cell r="AG542">
            <v>7.6223776223776225</v>
          </cell>
          <cell r="AH542">
            <v>0</v>
          </cell>
          <cell r="AI542">
            <v>0</v>
          </cell>
          <cell r="AJ542">
            <v>1.2034055944055944</v>
          </cell>
          <cell r="AK542">
            <v>0</v>
          </cell>
          <cell r="AL542">
            <v>0</v>
          </cell>
          <cell r="AM542">
            <v>1.9189440559440558</v>
          </cell>
          <cell r="AN542">
            <v>106.35503496503496</v>
          </cell>
          <cell r="AO542">
            <v>0</v>
          </cell>
        </row>
        <row r="543">
          <cell r="B543">
            <v>532</v>
          </cell>
          <cell r="C543" t="str">
            <v>Balnearios 2 (220/60)</v>
          </cell>
          <cell r="D543" t="str">
            <v>2S</v>
          </cell>
          <cell r="E543" t="str">
            <v>16631S</v>
          </cell>
          <cell r="F543">
            <v>38056</v>
          </cell>
          <cell r="G543">
            <v>2</v>
          </cell>
          <cell r="H543">
            <v>23</v>
          </cell>
          <cell r="I543">
            <v>2</v>
          </cell>
          <cell r="J543">
            <v>5</v>
          </cell>
          <cell r="K543">
            <v>607</v>
          </cell>
          <cell r="L543">
            <v>7130</v>
          </cell>
          <cell r="M543">
            <v>10</v>
          </cell>
          <cell r="N543">
            <v>66600</v>
          </cell>
          <cell r="O543">
            <v>22700</v>
          </cell>
          <cell r="P543">
            <v>649</v>
          </cell>
          <cell r="Q543" t="str">
            <v>No</v>
          </cell>
          <cell r="R543">
            <v>13953</v>
          </cell>
          <cell r="S543">
            <v>0.99722991689750695</v>
          </cell>
          <cell r="T543">
            <v>3.5650969529085872</v>
          </cell>
          <cell r="U543">
            <v>-0.41883656509695288</v>
          </cell>
          <cell r="V543">
            <v>-0.68310249307479232</v>
          </cell>
          <cell r="W543">
            <v>-69.586703601107999</v>
          </cell>
          <cell r="X543">
            <v>-2942.3268698060942</v>
          </cell>
          <cell r="Y543">
            <v>-3.0515235457063716</v>
          </cell>
          <cell r="Z543">
            <v>-9.4450647511499258E-5</v>
          </cell>
          <cell r="AA543">
            <v>-0.19216066481994445</v>
          </cell>
          <cell r="AB543">
            <v>2.7700831024930748E-3</v>
          </cell>
          <cell r="AC543">
            <v>9.9030470914127436E-3</v>
          </cell>
          <cell r="AD543">
            <v>-1.1634349030470912E-3</v>
          </cell>
          <cell r="AE543">
            <v>-1.8975069252077563E-3</v>
          </cell>
          <cell r="AF543">
            <v>-0.19329639889196668</v>
          </cell>
          <cell r="AG543">
            <v>-8.1731301939058163</v>
          </cell>
          <cell r="AH543">
            <v>-8.4764542936288101E-3</v>
          </cell>
          <cell r="AI543">
            <v>3.8650969529085873E-2</v>
          </cell>
          <cell r="AJ543">
            <v>0.13817721606648198</v>
          </cell>
          <cell r="AK543">
            <v>-1.6233407202216062E-2</v>
          </cell>
          <cell r="AL543">
            <v>-2.6475914127423825E-2</v>
          </cell>
          <cell r="AM543">
            <v>-2.697064653739611</v>
          </cell>
          <cell r="AN543">
            <v>-114.03968559556786</v>
          </cell>
          <cell r="AO543">
            <v>-0.11827196675900278</v>
          </cell>
        </row>
        <row r="544">
          <cell r="B544">
            <v>533</v>
          </cell>
          <cell r="C544" t="str">
            <v>Balnearios 2 (220/60)</v>
          </cell>
          <cell r="D544" t="str">
            <v>2S</v>
          </cell>
          <cell r="E544" t="str">
            <v>16631S</v>
          </cell>
          <cell r="F544">
            <v>37334</v>
          </cell>
          <cell r="G544">
            <v>0</v>
          </cell>
          <cell r="H544">
            <v>15.85</v>
          </cell>
          <cell r="I544">
            <v>2.84</v>
          </cell>
          <cell r="J544">
            <v>6.37</v>
          </cell>
          <cell r="K544">
            <v>746.56</v>
          </cell>
          <cell r="L544">
            <v>13031</v>
          </cell>
          <cell r="M544">
            <v>16.12</v>
          </cell>
          <cell r="N544">
            <v>76872</v>
          </cell>
          <cell r="O544">
            <v>2768</v>
          </cell>
          <cell r="P544">
            <v>787.7399999999999</v>
          </cell>
          <cell r="Q544" t="str">
            <v>No</v>
          </cell>
          <cell r="R544">
            <v>13953</v>
          </cell>
          <cell r="S544">
            <v>0</v>
          </cell>
          <cell r="T544">
            <v>6.3042452830188678</v>
          </cell>
          <cell r="U544">
            <v>0.78113207547169805</v>
          </cell>
          <cell r="V544">
            <v>2.2797169811320757</v>
          </cell>
          <cell r="W544">
            <v>251.13396226415091</v>
          </cell>
          <cell r="X544">
            <v>4988.632075471698</v>
          </cell>
          <cell r="Y544">
            <v>4.2962264150943401</v>
          </cell>
          <cell r="Z544">
            <v>3.6153320455621738E-4</v>
          </cell>
          <cell r="AA544">
            <v>0.7355424528301886</v>
          </cell>
          <cell r="AB544">
            <v>0</v>
          </cell>
          <cell r="AC544">
            <v>1.7511792452830188E-2</v>
          </cell>
          <cell r="AD544">
            <v>2.1698113207547168E-3</v>
          </cell>
          <cell r="AE544">
            <v>6.3325471698113213E-3</v>
          </cell>
          <cell r="AF544">
            <v>0.69759433962264139</v>
          </cell>
          <cell r="AG544">
            <v>13.857311320754716</v>
          </cell>
          <cell r="AH544">
            <v>1.1933962264150945E-2</v>
          </cell>
          <cell r="AI544">
            <v>0</v>
          </cell>
          <cell r="AJ544">
            <v>0.2443420400943396</v>
          </cell>
          <cell r="AK544">
            <v>3.0275377358490563E-2</v>
          </cell>
          <cell r="AL544">
            <v>8.8358030660377354E-2</v>
          </cell>
          <cell r="AM544">
            <v>9.7335338207547153</v>
          </cell>
          <cell r="AN544">
            <v>193.35106485849053</v>
          </cell>
          <cell r="AO544">
            <v>0.16651457547169812</v>
          </cell>
        </row>
        <row r="545">
          <cell r="B545">
            <v>534</v>
          </cell>
          <cell r="C545" t="str">
            <v>Balnearios 2 (220/60)</v>
          </cell>
          <cell r="D545" t="str">
            <v>2S</v>
          </cell>
          <cell r="E545" t="str">
            <v>16631S</v>
          </cell>
          <cell r="F545">
            <v>36486</v>
          </cell>
          <cell r="G545">
            <v>0</v>
          </cell>
          <cell r="H545">
            <v>1</v>
          </cell>
          <cell r="I545">
            <v>1</v>
          </cell>
          <cell r="J545">
            <v>1</v>
          </cell>
          <cell r="K545">
            <v>155</v>
          </cell>
          <cell r="L545">
            <v>1280</v>
          </cell>
          <cell r="M545">
            <v>6</v>
          </cell>
          <cell r="N545">
            <v>7000</v>
          </cell>
          <cell r="O545">
            <v>4000</v>
          </cell>
          <cell r="P545">
            <v>164</v>
          </cell>
          <cell r="Q545" t="str">
            <v>No</v>
          </cell>
          <cell r="R545">
            <v>13953</v>
          </cell>
          <cell r="S545" t="str">
            <v xml:space="preserve"> </v>
          </cell>
          <cell r="T545" t="str">
            <v xml:space="preserve"> </v>
          </cell>
          <cell r="U545" t="str">
            <v xml:space="preserve"> </v>
          </cell>
          <cell r="V545" t="str">
            <v xml:space="preserve"> </v>
          </cell>
          <cell r="W545" t="str">
            <v xml:space="preserve"> </v>
          </cell>
          <cell r="X545" t="str">
            <v xml:space="preserve"> </v>
          </cell>
          <cell r="Y545" t="str">
            <v xml:space="preserve"> </v>
          </cell>
          <cell r="Z545" t="str">
            <v xml:space="preserve"> </v>
          </cell>
          <cell r="AA545" t="str">
            <v xml:space="preserve"> </v>
          </cell>
          <cell r="AB545" t="str">
            <v xml:space="preserve"> </v>
          </cell>
          <cell r="AC545" t="str">
            <v xml:space="preserve"> </v>
          </cell>
          <cell r="AD545" t="str">
            <v xml:space="preserve"> </v>
          </cell>
          <cell r="AE545" t="str">
            <v xml:space="preserve"> </v>
          </cell>
          <cell r="AF545" t="str">
            <v xml:space="preserve"> </v>
          </cell>
          <cell r="AG545" t="str">
            <v xml:space="preserve"> </v>
          </cell>
          <cell r="AH545" t="str">
            <v xml:space="preserve"> </v>
          </cell>
          <cell r="AI545" t="str">
            <v xml:space="preserve"> </v>
          </cell>
          <cell r="AJ545" t="str">
            <v xml:space="preserve"> </v>
          </cell>
          <cell r="AK545" t="str">
            <v xml:space="preserve"> </v>
          </cell>
          <cell r="AL545" t="str">
            <v xml:space="preserve"> </v>
          </cell>
          <cell r="AM545" t="str">
            <v xml:space="preserve"> </v>
          </cell>
          <cell r="AN545" t="str">
            <v xml:space="preserve"> </v>
          </cell>
          <cell r="AO545" t="str">
            <v xml:space="preserve"> </v>
          </cell>
        </row>
        <row r="546">
          <cell r="B546">
            <v>535</v>
          </cell>
          <cell r="C546" t="str">
            <v>Balnearios 2 (220/60)</v>
          </cell>
          <cell r="D546" t="str">
            <v>2T</v>
          </cell>
          <cell r="E546" t="str">
            <v>16627S</v>
          </cell>
          <cell r="F546">
            <v>39632</v>
          </cell>
          <cell r="G546">
            <v>11</v>
          </cell>
          <cell r="H546">
            <v>26</v>
          </cell>
          <cell r="I546">
            <v>1</v>
          </cell>
          <cell r="J546">
            <v>6</v>
          </cell>
          <cell r="K546">
            <v>396</v>
          </cell>
          <cell r="L546">
            <v>5236</v>
          </cell>
          <cell r="M546">
            <v>1</v>
          </cell>
          <cell r="N546">
            <v>68224</v>
          </cell>
          <cell r="O546">
            <v>23536</v>
          </cell>
          <cell r="Q546" t="str">
            <v>No</v>
          </cell>
          <cell r="R546">
            <v>13953</v>
          </cell>
          <cell r="S546">
            <v>15.211267605633802</v>
          </cell>
          <cell r="T546">
            <v>27.04225352112676</v>
          </cell>
          <cell r="U546">
            <v>-1.6901408450704225</v>
          </cell>
          <cell r="V546">
            <v>1.6901408450704225</v>
          </cell>
          <cell r="W546">
            <v>214.64788732394365</v>
          </cell>
          <cell r="X546">
            <v>4539.7183098591549</v>
          </cell>
          <cell r="Y546">
            <v>-15.211267605633802</v>
          </cell>
          <cell r="Z546">
            <v>3.2998703803623146E-4</v>
          </cell>
          <cell r="AA546">
            <v>0.67136150234741787</v>
          </cell>
          <cell r="AB546">
            <v>4.2253521126760563E-2</v>
          </cell>
          <cell r="AC546">
            <v>7.5117370892018781E-2</v>
          </cell>
          <cell r="AD546">
            <v>-4.6948356807511738E-3</v>
          </cell>
          <cell r="AE546">
            <v>4.6948356807511738E-3</v>
          </cell>
          <cell r="AF546">
            <v>0.59624413145539901</v>
          </cell>
          <cell r="AG546">
            <v>12.610328638497652</v>
          </cell>
          <cell r="AH546">
            <v>-4.2253521126760563E-2</v>
          </cell>
          <cell r="AI546">
            <v>0.58956338028169009</v>
          </cell>
          <cell r="AJ546">
            <v>1.048112676056338</v>
          </cell>
          <cell r="AK546">
            <v>-6.5507042253521122E-2</v>
          </cell>
          <cell r="AL546">
            <v>6.5507042253521122E-2</v>
          </cell>
          <cell r="AM546">
            <v>8.3193943661971836</v>
          </cell>
          <cell r="AN546">
            <v>175.95191549295777</v>
          </cell>
          <cell r="AO546">
            <v>-0.58956338028169009</v>
          </cell>
        </row>
        <row r="547">
          <cell r="B547">
            <v>536</v>
          </cell>
          <cell r="C547" t="str">
            <v>Balnearios 2 (220/60)</v>
          </cell>
          <cell r="D547" t="str">
            <v>2T</v>
          </cell>
          <cell r="E547" t="str">
            <v>16627S</v>
          </cell>
          <cell r="F547">
            <v>39419</v>
          </cell>
          <cell r="G547">
            <v>2</v>
          </cell>
          <cell r="H547">
            <v>10</v>
          </cell>
          <cell r="I547">
            <v>2</v>
          </cell>
          <cell r="J547">
            <v>5</v>
          </cell>
          <cell r="K547">
            <v>269</v>
          </cell>
          <cell r="L547">
            <v>2550</v>
          </cell>
          <cell r="M547">
            <v>10</v>
          </cell>
          <cell r="N547">
            <v>63500</v>
          </cell>
          <cell r="O547">
            <v>25900</v>
          </cell>
          <cell r="P547">
            <v>9.2200000000000006</v>
          </cell>
          <cell r="Q547" t="str">
            <v>No</v>
          </cell>
          <cell r="R547">
            <v>13953</v>
          </cell>
          <cell r="S547">
            <v>0</v>
          </cell>
          <cell r="T547">
            <v>-34.778067885117494</v>
          </cell>
          <cell r="U547">
            <v>0</v>
          </cell>
          <cell r="V547">
            <v>0</v>
          </cell>
          <cell r="W547">
            <v>-147.57180156657964</v>
          </cell>
          <cell r="X547">
            <v>-3506.0052219321151</v>
          </cell>
          <cell r="Y547">
            <v>0</v>
          </cell>
          <cell r="Z547">
            <v>-2.4896792685156122E-4</v>
          </cell>
          <cell r="AA547">
            <v>-0.50652741514360311</v>
          </cell>
          <cell r="AB547">
            <v>0</v>
          </cell>
          <cell r="AC547">
            <v>-9.6605744125326368E-2</v>
          </cell>
          <cell r="AD547">
            <v>0</v>
          </cell>
          <cell r="AE547">
            <v>0</v>
          </cell>
          <cell r="AF547">
            <v>-0.40992167101827676</v>
          </cell>
          <cell r="AG547">
            <v>-9.7389033942558747</v>
          </cell>
          <cell r="AH547">
            <v>0</v>
          </cell>
          <cell r="AI547">
            <v>0</v>
          </cell>
          <cell r="AJ547">
            <v>-1.3479399477806788</v>
          </cell>
          <cell r="AK547">
            <v>0</v>
          </cell>
          <cell r="AL547">
            <v>0</v>
          </cell>
          <cell r="AM547">
            <v>-5.7196370757180155</v>
          </cell>
          <cell r="AN547">
            <v>-135.88691906005221</v>
          </cell>
          <cell r="AO547">
            <v>0</v>
          </cell>
        </row>
        <row r="548">
          <cell r="B548">
            <v>537</v>
          </cell>
          <cell r="C548" t="str">
            <v>Balnearios 2 (220/60)</v>
          </cell>
          <cell r="D548" t="str">
            <v>2T</v>
          </cell>
          <cell r="E548" t="str">
            <v>16627S</v>
          </cell>
          <cell r="F548">
            <v>39036</v>
          </cell>
          <cell r="G548">
            <v>2</v>
          </cell>
          <cell r="H548">
            <v>47</v>
          </cell>
          <cell r="I548">
            <v>2</v>
          </cell>
          <cell r="J548">
            <v>5</v>
          </cell>
          <cell r="K548">
            <v>426</v>
          </cell>
          <cell r="L548">
            <v>6280</v>
          </cell>
          <cell r="M548">
            <v>10</v>
          </cell>
          <cell r="N548">
            <v>67300</v>
          </cell>
          <cell r="O548">
            <v>25100</v>
          </cell>
          <cell r="P548">
            <v>492</v>
          </cell>
          <cell r="Q548" t="str">
            <v>No</v>
          </cell>
          <cell r="R548">
            <v>13953</v>
          </cell>
          <cell r="S548">
            <v>0</v>
          </cell>
          <cell r="T548">
            <v>-36</v>
          </cell>
          <cell r="U548">
            <v>0</v>
          </cell>
          <cell r="V548">
            <v>0</v>
          </cell>
          <cell r="W548">
            <v>-306</v>
          </cell>
          <cell r="X548">
            <v>-1260</v>
          </cell>
          <cell r="Y548">
            <v>0</v>
          </cell>
          <cell r="Z548">
            <v>-4.6694319682959043E-4</v>
          </cell>
          <cell r="AA548">
            <v>-0.95</v>
          </cell>
          <cell r="AB548">
            <v>0</v>
          </cell>
          <cell r="AC548">
            <v>-0.1</v>
          </cell>
          <cell r="AD548">
            <v>0</v>
          </cell>
          <cell r="AE548">
            <v>0</v>
          </cell>
          <cell r="AF548">
            <v>-0.85</v>
          </cell>
          <cell r="AG548">
            <v>-3.5</v>
          </cell>
          <cell r="AH548">
            <v>0</v>
          </cell>
          <cell r="AI548">
            <v>0</v>
          </cell>
          <cell r="AJ548">
            <v>-1.3953</v>
          </cell>
          <cell r="AK548">
            <v>0</v>
          </cell>
          <cell r="AL548">
            <v>0</v>
          </cell>
          <cell r="AM548">
            <v>-11.860049999999999</v>
          </cell>
          <cell r="AN548">
            <v>-48.835499999999996</v>
          </cell>
          <cell r="AO548">
            <v>0</v>
          </cell>
        </row>
        <row r="549">
          <cell r="B549">
            <v>538</v>
          </cell>
          <cell r="C549" t="str">
            <v>Balnearios 2 (220/60)</v>
          </cell>
          <cell r="D549" t="str">
            <v>2T</v>
          </cell>
          <cell r="E549" t="str">
            <v>16627S</v>
          </cell>
          <cell r="F549">
            <v>39016</v>
          </cell>
          <cell r="G549">
            <v>2</v>
          </cell>
          <cell r="H549">
            <v>49</v>
          </cell>
          <cell r="I549">
            <v>2</v>
          </cell>
          <cell r="J549">
            <v>5</v>
          </cell>
          <cell r="K549">
            <v>443</v>
          </cell>
          <cell r="L549">
            <v>6350</v>
          </cell>
          <cell r="M549">
            <v>10</v>
          </cell>
          <cell r="N549">
            <v>68500</v>
          </cell>
          <cell r="O549">
            <v>26900</v>
          </cell>
          <cell r="P549">
            <v>511</v>
          </cell>
          <cell r="Q549" t="str">
            <v>No</v>
          </cell>
          <cell r="R549">
            <v>13953</v>
          </cell>
          <cell r="S549">
            <v>0</v>
          </cell>
          <cell r="T549">
            <v>22.372881355932204</v>
          </cell>
          <cell r="U549">
            <v>0</v>
          </cell>
          <cell r="V549">
            <v>0</v>
          </cell>
          <cell r="W549">
            <v>10.847457627118644</v>
          </cell>
          <cell r="X549">
            <v>637.28813559322032</v>
          </cell>
          <cell r="Y549">
            <v>0</v>
          </cell>
          <cell r="Z549">
            <v>4.5356758141837515E-5</v>
          </cell>
          <cell r="AA549">
            <v>9.2278719397363471E-2</v>
          </cell>
          <cell r="AB549">
            <v>0</v>
          </cell>
          <cell r="AC549">
            <v>6.2146892655367235E-2</v>
          </cell>
          <cell r="AD549">
            <v>0</v>
          </cell>
          <cell r="AE549">
            <v>0</v>
          </cell>
          <cell r="AF549">
            <v>3.0131826741996232E-2</v>
          </cell>
          <cell r="AG549">
            <v>1.7702448210922788</v>
          </cell>
          <cell r="AH549">
            <v>0</v>
          </cell>
          <cell r="AI549">
            <v>0</v>
          </cell>
          <cell r="AJ549">
            <v>0.86713559322033895</v>
          </cell>
          <cell r="AK549">
            <v>0</v>
          </cell>
          <cell r="AL549">
            <v>0</v>
          </cell>
          <cell r="AM549">
            <v>0.42042937853107343</v>
          </cell>
          <cell r="AN549">
            <v>24.700225988700563</v>
          </cell>
          <cell r="AO549">
            <v>0</v>
          </cell>
        </row>
        <row r="550">
          <cell r="B550">
            <v>539</v>
          </cell>
          <cell r="C550" t="str">
            <v>Balnearios 2 (220/60)</v>
          </cell>
          <cell r="D550" t="str">
            <v>2T</v>
          </cell>
          <cell r="E550" t="str">
            <v>16627S</v>
          </cell>
          <cell r="F550">
            <v>38485</v>
          </cell>
          <cell r="G550">
            <v>2</v>
          </cell>
          <cell r="H550">
            <v>16</v>
          </cell>
          <cell r="I550">
            <v>2</v>
          </cell>
          <cell r="J550">
            <v>5</v>
          </cell>
          <cell r="K550">
            <v>427</v>
          </cell>
          <cell r="L550">
            <v>5410</v>
          </cell>
          <cell r="M550">
            <v>10</v>
          </cell>
          <cell r="N550">
            <v>67600</v>
          </cell>
          <cell r="O550">
            <v>27600</v>
          </cell>
          <cell r="P550">
            <v>462</v>
          </cell>
          <cell r="Q550" t="str">
            <v>No</v>
          </cell>
          <cell r="R550">
            <v>13953</v>
          </cell>
          <cell r="S550">
            <v>0</v>
          </cell>
          <cell r="T550">
            <v>1.8</v>
          </cell>
          <cell r="U550">
            <v>0</v>
          </cell>
          <cell r="V550">
            <v>0</v>
          </cell>
          <cell r="W550">
            <v>624.6</v>
          </cell>
          <cell r="X550">
            <v>5310</v>
          </cell>
          <cell r="Y550">
            <v>0</v>
          </cell>
          <cell r="Z550">
            <v>8.5524332892998687E-4</v>
          </cell>
          <cell r="AA550">
            <v>1.74</v>
          </cell>
          <cell r="AB550">
            <v>0</v>
          </cell>
          <cell r="AC550">
            <v>5.0000000000000001E-3</v>
          </cell>
          <cell r="AD550">
            <v>0</v>
          </cell>
          <cell r="AE550">
            <v>0</v>
          </cell>
          <cell r="AF550">
            <v>1.7350000000000001</v>
          </cell>
          <cell r="AG550">
            <v>14.75</v>
          </cell>
          <cell r="AH550">
            <v>0</v>
          </cell>
          <cell r="AI550">
            <v>0</v>
          </cell>
          <cell r="AJ550">
            <v>6.9764999999999994E-2</v>
          </cell>
          <cell r="AK550">
            <v>0</v>
          </cell>
          <cell r="AL550">
            <v>0</v>
          </cell>
          <cell r="AM550">
            <v>24.208455000000001</v>
          </cell>
          <cell r="AN550">
            <v>205.80674999999999</v>
          </cell>
          <cell r="AO550">
            <v>0</v>
          </cell>
        </row>
        <row r="551">
          <cell r="B551">
            <v>540</v>
          </cell>
          <cell r="C551" t="str">
            <v>Balnearios 2 (220/60)</v>
          </cell>
          <cell r="D551" t="str">
            <v>2T</v>
          </cell>
          <cell r="E551" t="str">
            <v>16627S</v>
          </cell>
          <cell r="F551">
            <v>38285</v>
          </cell>
          <cell r="G551">
            <v>2</v>
          </cell>
          <cell r="H551">
            <v>15</v>
          </cell>
          <cell r="I551">
            <v>2</v>
          </cell>
          <cell r="J551">
            <v>5</v>
          </cell>
          <cell r="K551">
            <v>80</v>
          </cell>
          <cell r="L551">
            <v>2460</v>
          </cell>
          <cell r="M551">
            <v>10</v>
          </cell>
          <cell r="N551">
            <v>30700</v>
          </cell>
          <cell r="O551">
            <v>14200</v>
          </cell>
          <cell r="P551">
            <v>114</v>
          </cell>
          <cell r="Q551" t="str">
            <v>No</v>
          </cell>
          <cell r="R551">
            <v>13953</v>
          </cell>
          <cell r="S551">
            <v>0</v>
          </cell>
          <cell r="T551">
            <v>-25.222929936305732</v>
          </cell>
          <cell r="U551">
            <v>0</v>
          </cell>
          <cell r="V551">
            <v>0</v>
          </cell>
          <cell r="W551">
            <v>-841.52866242038215</v>
          </cell>
          <cell r="X551">
            <v>-9171.9745222929942</v>
          </cell>
          <cell r="Y551">
            <v>0</v>
          </cell>
          <cell r="Z551">
            <v>-1.1834028052402628E-3</v>
          </cell>
          <cell r="AA551">
            <v>-2.4076433121019107</v>
          </cell>
          <cell r="AB551">
            <v>0</v>
          </cell>
          <cell r="AC551">
            <v>-7.0063694267515922E-2</v>
          </cell>
          <cell r="AD551">
            <v>0</v>
          </cell>
          <cell r="AE551">
            <v>0</v>
          </cell>
          <cell r="AF551">
            <v>-2.3375796178343951</v>
          </cell>
          <cell r="AG551">
            <v>-25.477707006369428</v>
          </cell>
          <cell r="AH551">
            <v>0</v>
          </cell>
          <cell r="AI551">
            <v>0</v>
          </cell>
          <cell r="AJ551">
            <v>-0.97759872611464971</v>
          </cell>
          <cell r="AK551">
            <v>0</v>
          </cell>
          <cell r="AL551">
            <v>0</v>
          </cell>
          <cell r="AM551">
            <v>-32.616248407643312</v>
          </cell>
          <cell r="AN551">
            <v>-355.49044585987264</v>
          </cell>
          <cell r="AO551">
            <v>0</v>
          </cell>
        </row>
        <row r="552">
          <cell r="B552">
            <v>541</v>
          </cell>
          <cell r="C552" t="str">
            <v>Balnearios 2 (220/60)</v>
          </cell>
          <cell r="D552" t="str">
            <v>2T</v>
          </cell>
          <cell r="E552" t="str">
            <v>16627S</v>
          </cell>
          <cell r="F552">
            <v>38128</v>
          </cell>
          <cell r="G552">
            <v>2</v>
          </cell>
          <cell r="H552">
            <v>26</v>
          </cell>
          <cell r="I552">
            <v>2</v>
          </cell>
          <cell r="J552">
            <v>5</v>
          </cell>
          <cell r="K552">
            <v>447</v>
          </cell>
          <cell r="L552">
            <v>6460</v>
          </cell>
          <cell r="M552">
            <v>10</v>
          </cell>
          <cell r="N552">
            <v>68100</v>
          </cell>
          <cell r="O552">
            <v>28800</v>
          </cell>
          <cell r="P552">
            <v>492</v>
          </cell>
          <cell r="Q552" t="str">
            <v>No</v>
          </cell>
          <cell r="R552">
            <v>13953</v>
          </cell>
          <cell r="S552">
            <v>1.7037433155080215</v>
          </cell>
          <cell r="T552">
            <v>-16.517647058823524</v>
          </cell>
          <cell r="U552">
            <v>-4.6973262032085561</v>
          </cell>
          <cell r="V552">
            <v>-9.5582887700534744</v>
          </cell>
          <cell r="W552">
            <v>-74.550802139037472</v>
          </cell>
          <cell r="X552">
            <v>-3793.475935828877</v>
          </cell>
          <cell r="Y552">
            <v>-8.81711229946524</v>
          </cell>
          <cell r="Z552">
            <v>-1.5351431134721222E-4</v>
          </cell>
          <cell r="AA552">
            <v>-0.31232620320855636</v>
          </cell>
          <cell r="AB552">
            <v>4.7326203208556154E-3</v>
          </cell>
          <cell r="AC552">
            <v>-4.5882352941176464E-2</v>
          </cell>
          <cell r="AD552">
            <v>-1.3048128342245989E-2</v>
          </cell>
          <cell r="AE552">
            <v>-2.6550802139037433E-2</v>
          </cell>
          <cell r="AF552">
            <v>-0.20708556149732632</v>
          </cell>
          <cell r="AG552">
            <v>-10.537433155080214</v>
          </cell>
          <cell r="AH552">
            <v>-2.449197860962567E-2</v>
          </cell>
          <cell r="AI552">
            <v>6.60342513368984E-2</v>
          </cell>
          <cell r="AJ552">
            <v>-0.64019647058823514</v>
          </cell>
          <cell r="AK552">
            <v>-0.18206053475935827</v>
          </cell>
          <cell r="AL552">
            <v>-0.37046334224598931</v>
          </cell>
          <cell r="AM552">
            <v>-2.8894648395721942</v>
          </cell>
          <cell r="AN552">
            <v>-147.02880481283424</v>
          </cell>
          <cell r="AO552">
            <v>-0.34173657754010694</v>
          </cell>
        </row>
        <row r="553">
          <cell r="B553">
            <v>542</v>
          </cell>
          <cell r="C553" t="str">
            <v>Balnearios 2 (220/60)</v>
          </cell>
          <cell r="D553" t="str">
            <v>2T</v>
          </cell>
          <cell r="E553" t="str">
            <v>16627S</v>
          </cell>
          <cell r="F553">
            <v>37754</v>
          </cell>
          <cell r="G553">
            <v>0.23</v>
          </cell>
          <cell r="H553">
            <v>43.16</v>
          </cell>
          <cell r="I553">
            <v>6.88</v>
          </cell>
          <cell r="J553">
            <v>14.93</v>
          </cell>
          <cell r="K553">
            <v>524.45000000000005</v>
          </cell>
          <cell r="L553">
            <v>10401</v>
          </cell>
          <cell r="M553">
            <v>19.16</v>
          </cell>
          <cell r="N553">
            <v>81844</v>
          </cell>
          <cell r="O553">
            <v>5009</v>
          </cell>
          <cell r="P553">
            <v>608.81000000000006</v>
          </cell>
          <cell r="Q553" t="str">
            <v>No</v>
          </cell>
          <cell r="R553">
            <v>13953</v>
          </cell>
          <cell r="S553">
            <v>6.5662172878667727E-2</v>
          </cell>
          <cell r="T553">
            <v>12.03616177636796</v>
          </cell>
          <cell r="U553">
            <v>1.678667724028549</v>
          </cell>
          <cell r="V553">
            <v>3.9768437747819192</v>
          </cell>
          <cell r="W553">
            <v>122.60269627279939</v>
          </cell>
          <cell r="X553">
            <v>2486.883425852498</v>
          </cell>
          <cell r="Y553">
            <v>-2.8091990483743063</v>
          </cell>
          <cell r="Z553">
            <v>1.8780241384403775E-4</v>
          </cell>
          <cell r="AA553">
            <v>0.38208564631245046</v>
          </cell>
          <cell r="AB553">
            <v>1.8239492466296591E-4</v>
          </cell>
          <cell r="AC553">
            <v>3.3433782712133223E-2</v>
          </cell>
          <cell r="AD553">
            <v>4.6629659000793017E-3</v>
          </cell>
          <cell r="AE553">
            <v>1.1046788263283109E-2</v>
          </cell>
          <cell r="AF553">
            <v>0.34056304520222047</v>
          </cell>
          <cell r="AG553">
            <v>6.9080095162569393</v>
          </cell>
          <cell r="AH553">
            <v>-7.8033306899286279E-3</v>
          </cell>
          <cell r="AI553">
            <v>2.5449563838223633E-3</v>
          </cell>
          <cell r="AJ553">
            <v>0.46650157018239491</v>
          </cell>
          <cell r="AK553">
            <v>6.5062363203806498E-2</v>
          </cell>
          <cell r="AL553">
            <v>0.1541358366375892</v>
          </cell>
          <cell r="AM553">
            <v>4.7518761697065823</v>
          </cell>
          <cell r="AN553">
            <v>96.387456780333068</v>
          </cell>
          <cell r="AO553">
            <v>-0.10887987311657414</v>
          </cell>
        </row>
        <row r="554">
          <cell r="B554">
            <v>543</v>
          </cell>
          <cell r="C554" t="str">
            <v>Balnearios 2 (220/60)</v>
          </cell>
          <cell r="D554" t="str">
            <v>2T</v>
          </cell>
          <cell r="E554" t="str">
            <v>16627S</v>
          </cell>
          <cell r="F554">
            <v>36493</v>
          </cell>
          <cell r="G554">
            <v>0</v>
          </cell>
          <cell r="H554">
            <v>1</v>
          </cell>
          <cell r="I554">
            <v>1</v>
          </cell>
          <cell r="J554">
            <v>1</v>
          </cell>
          <cell r="K554">
            <v>95</v>
          </cell>
          <cell r="L554">
            <v>1690</v>
          </cell>
          <cell r="M554">
            <v>29</v>
          </cell>
          <cell r="N554">
            <v>7000</v>
          </cell>
          <cell r="O554">
            <v>5000</v>
          </cell>
          <cell r="P554">
            <v>127</v>
          </cell>
          <cell r="Q554" t="str">
            <v>No</v>
          </cell>
          <cell r="R554">
            <v>13953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  <cell r="Z554" t="str">
            <v xml:space="preserve"> </v>
          </cell>
          <cell r="AA554" t="str">
            <v xml:space="preserve"> </v>
          </cell>
          <cell r="AB554" t="str">
            <v xml:space="preserve"> </v>
          </cell>
          <cell r="AC554" t="str">
            <v xml:space="preserve"> </v>
          </cell>
          <cell r="AD554" t="str">
            <v xml:space="preserve"> </v>
          </cell>
          <cell r="AE554" t="str">
            <v xml:space="preserve"> </v>
          </cell>
          <cell r="AF554" t="str">
            <v xml:space="preserve"> </v>
          </cell>
          <cell r="AG554" t="str">
            <v xml:space="preserve"> </v>
          </cell>
          <cell r="AH554" t="str">
            <v xml:space="preserve"> </v>
          </cell>
          <cell r="AI554" t="str">
            <v xml:space="preserve"> </v>
          </cell>
          <cell r="AJ554" t="str">
            <v xml:space="preserve"> </v>
          </cell>
          <cell r="AK554" t="str">
            <v xml:space="preserve"> </v>
          </cell>
          <cell r="AL554" t="str">
            <v xml:space="preserve"> </v>
          </cell>
          <cell r="AM554" t="str">
            <v xml:space="preserve"> </v>
          </cell>
          <cell r="AN554" t="str">
            <v xml:space="preserve"> </v>
          </cell>
          <cell r="AO554" t="str">
            <v xml:space="preserve"> </v>
          </cell>
        </row>
        <row r="555">
          <cell r="B555">
            <v>544</v>
          </cell>
          <cell r="C555" t="str">
            <v>Balnearios 3 (220/60)</v>
          </cell>
          <cell r="D555" t="str">
            <v>3R</v>
          </cell>
          <cell r="E555">
            <v>185634</v>
          </cell>
          <cell r="F555">
            <v>39632</v>
          </cell>
          <cell r="G555">
            <v>1</v>
          </cell>
          <cell r="H555">
            <v>1</v>
          </cell>
          <cell r="I555">
            <v>6</v>
          </cell>
          <cell r="J555">
            <v>15</v>
          </cell>
          <cell r="K555">
            <v>154</v>
          </cell>
          <cell r="L555">
            <v>1519</v>
          </cell>
          <cell r="M555">
            <v>6</v>
          </cell>
          <cell r="N555">
            <v>16108</v>
          </cell>
          <cell r="O555">
            <v>1442</v>
          </cell>
          <cell r="Q555" t="str">
            <v>No</v>
          </cell>
          <cell r="R555">
            <v>22800</v>
          </cell>
          <cell r="S555">
            <v>-1.0650887573964498</v>
          </cell>
          <cell r="T555">
            <v>-1.0650887573964498</v>
          </cell>
          <cell r="U555">
            <v>3.195266272189349</v>
          </cell>
          <cell r="V555">
            <v>10.650887573964496</v>
          </cell>
          <cell r="W555">
            <v>-36.213017751479292</v>
          </cell>
          <cell r="X555">
            <v>201.30177514792899</v>
          </cell>
          <cell r="Y555">
            <v>-20.236686390532544</v>
          </cell>
          <cell r="Z555">
            <v>-9.9802240235123072E-5</v>
          </cell>
          <cell r="AA555">
            <v>-0.1242603550295858</v>
          </cell>
          <cell r="AB555">
            <v>-2.9585798816568047E-3</v>
          </cell>
          <cell r="AC555">
            <v>-2.9585798816568047E-3</v>
          </cell>
          <cell r="AD555">
            <v>8.8757396449704144E-3</v>
          </cell>
          <cell r="AE555">
            <v>2.9585798816568046E-2</v>
          </cell>
          <cell r="AF555">
            <v>-0.10059171597633136</v>
          </cell>
          <cell r="AG555">
            <v>0.55917159763313606</v>
          </cell>
          <cell r="AH555">
            <v>-5.6213017751479293E-2</v>
          </cell>
          <cell r="AI555">
            <v>-6.7455621301775154E-2</v>
          </cell>
          <cell r="AJ555">
            <v>-6.7455621301775154E-2</v>
          </cell>
          <cell r="AK555">
            <v>0.20236686390532546</v>
          </cell>
          <cell r="AL555">
            <v>0.67455621301775148</v>
          </cell>
          <cell r="AM555">
            <v>-2.2934911242603553</v>
          </cell>
          <cell r="AN555">
            <v>12.749112426035502</v>
          </cell>
          <cell r="AO555">
            <v>-1.2816568047337278</v>
          </cell>
        </row>
        <row r="556">
          <cell r="B556">
            <v>545</v>
          </cell>
          <cell r="C556" t="str">
            <v>Balnearios 3 (220/60)</v>
          </cell>
          <cell r="D556" t="str">
            <v>3R</v>
          </cell>
          <cell r="E556">
            <v>185634</v>
          </cell>
          <cell r="F556">
            <v>39294</v>
          </cell>
          <cell r="G556">
            <v>2</v>
          </cell>
          <cell r="H556">
            <v>2</v>
          </cell>
          <cell r="I556">
            <v>3</v>
          </cell>
          <cell r="J556">
            <v>5</v>
          </cell>
          <cell r="K556">
            <v>188</v>
          </cell>
          <cell r="L556">
            <v>1330</v>
          </cell>
          <cell r="M556">
            <v>25</v>
          </cell>
          <cell r="N556">
            <v>14000</v>
          </cell>
          <cell r="O556">
            <v>2620</v>
          </cell>
          <cell r="P556">
            <v>225</v>
          </cell>
          <cell r="Q556" t="str">
            <v>No</v>
          </cell>
          <cell r="R556">
            <v>22800</v>
          </cell>
          <cell r="S556">
            <v>0</v>
          </cell>
          <cell r="T556">
            <v>0</v>
          </cell>
          <cell r="U556">
            <v>3.75</v>
          </cell>
          <cell r="V556">
            <v>0</v>
          </cell>
          <cell r="W556">
            <v>3.75</v>
          </cell>
          <cell r="X556">
            <v>75</v>
          </cell>
          <cell r="Y556">
            <v>-56.25</v>
          </cell>
          <cell r="Z556">
            <v>-1.087626596213122E-4</v>
          </cell>
          <cell r="AA556">
            <v>-0.13541666666666666</v>
          </cell>
          <cell r="AB556">
            <v>0</v>
          </cell>
          <cell r="AC556">
            <v>0</v>
          </cell>
          <cell r="AD556">
            <v>1.0416666666666666E-2</v>
          </cell>
          <cell r="AE556">
            <v>0</v>
          </cell>
          <cell r="AF556">
            <v>1.0416666666666666E-2</v>
          </cell>
          <cell r="AG556">
            <v>0.20833333333333334</v>
          </cell>
          <cell r="AH556">
            <v>-0.15625</v>
          </cell>
          <cell r="AI556">
            <v>0</v>
          </cell>
          <cell r="AJ556">
            <v>0</v>
          </cell>
          <cell r="AK556">
            <v>0.23750000000000002</v>
          </cell>
          <cell r="AL556">
            <v>0</v>
          </cell>
          <cell r="AM556">
            <v>0.23750000000000002</v>
          </cell>
          <cell r="AN556">
            <v>4.75</v>
          </cell>
          <cell r="AO556">
            <v>-3.5625</v>
          </cell>
        </row>
        <row r="557">
          <cell r="B557">
            <v>546</v>
          </cell>
          <cell r="C557" t="str">
            <v>Balnearios 3 (220/60)</v>
          </cell>
          <cell r="D557" t="str">
            <v>3R</v>
          </cell>
          <cell r="E557">
            <v>185634</v>
          </cell>
          <cell r="F557">
            <v>39198</v>
          </cell>
          <cell r="G557">
            <v>2</v>
          </cell>
          <cell r="H557">
            <v>2</v>
          </cell>
          <cell r="I557">
            <v>2</v>
          </cell>
          <cell r="J557">
            <v>5</v>
          </cell>
          <cell r="K557">
            <v>187</v>
          </cell>
          <cell r="L557">
            <v>1310</v>
          </cell>
          <cell r="M557">
            <v>40</v>
          </cell>
          <cell r="N557">
            <v>38700</v>
          </cell>
          <cell r="O557">
            <v>8700</v>
          </cell>
          <cell r="P557">
            <v>238</v>
          </cell>
          <cell r="Q557" t="str">
            <v>No</v>
          </cell>
          <cell r="R557">
            <v>22800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214.11764705882354</v>
          </cell>
          <cell r="X557">
            <v>2002.3529411764705</v>
          </cell>
          <cell r="Y557">
            <v>11.764705882352942</v>
          </cell>
          <cell r="Z557">
            <v>5.0395006086979041E-4</v>
          </cell>
          <cell r="AA557">
            <v>0.62745098039215685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0.59477124183006536</v>
          </cell>
          <cell r="AG557">
            <v>5.5620915032679736</v>
          </cell>
          <cell r="AH557">
            <v>3.2679738562091505E-2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13.560784313725492</v>
          </cell>
          <cell r="AN557">
            <v>126.8156862745098</v>
          </cell>
          <cell r="AO557">
            <v>0.74509803921568629</v>
          </cell>
        </row>
        <row r="558">
          <cell r="B558">
            <v>547</v>
          </cell>
          <cell r="C558" t="str">
            <v>Balnearios 3 (220/60)</v>
          </cell>
          <cell r="D558" t="str">
            <v>3R</v>
          </cell>
          <cell r="E558">
            <v>185634</v>
          </cell>
          <cell r="F558">
            <v>39045</v>
          </cell>
          <cell r="G558">
            <v>2</v>
          </cell>
          <cell r="H558">
            <v>2</v>
          </cell>
          <cell r="I558">
            <v>2</v>
          </cell>
          <cell r="J558">
            <v>5</v>
          </cell>
          <cell r="K558">
            <v>96</v>
          </cell>
          <cell r="L558">
            <v>459</v>
          </cell>
          <cell r="M558">
            <v>35</v>
          </cell>
          <cell r="N558">
            <v>8570</v>
          </cell>
          <cell r="O558">
            <v>2150</v>
          </cell>
          <cell r="P558">
            <v>142</v>
          </cell>
          <cell r="Q558" t="str">
            <v>No</v>
          </cell>
          <cell r="R558">
            <v>22800</v>
          </cell>
          <cell r="S558">
            <v>16.744186046511629</v>
          </cell>
          <cell r="T558">
            <v>16.744186046511629</v>
          </cell>
          <cell r="U558">
            <v>16.744186046511629</v>
          </cell>
          <cell r="V558">
            <v>41.860465116279073</v>
          </cell>
          <cell r="W558">
            <v>798.11162790697676</v>
          </cell>
          <cell r="X558">
            <v>3539.3860465116281</v>
          </cell>
          <cell r="Y558">
            <v>293.02325581395348</v>
          </cell>
          <cell r="Z558">
            <v>2.6398156738656267E-3</v>
          </cell>
          <cell r="AA558">
            <v>3.2867441860465121</v>
          </cell>
          <cell r="AB558">
            <v>4.6511627906976744E-2</v>
          </cell>
          <cell r="AC558">
            <v>4.6511627906976744E-2</v>
          </cell>
          <cell r="AD558">
            <v>4.6511627906976744E-2</v>
          </cell>
          <cell r="AE558">
            <v>0.11627906976744186</v>
          </cell>
          <cell r="AF558">
            <v>2.2169767441860464</v>
          </cell>
          <cell r="AG558">
            <v>9.8316279069767436</v>
          </cell>
          <cell r="AH558">
            <v>0.81395348837209303</v>
          </cell>
          <cell r="AI558">
            <v>1.0604651162790697</v>
          </cell>
          <cell r="AJ558">
            <v>1.0604651162790697</v>
          </cell>
          <cell r="AK558">
            <v>1.0604651162790697</v>
          </cell>
          <cell r="AL558">
            <v>2.6511627906976742</v>
          </cell>
          <cell r="AM558">
            <v>50.547069767441855</v>
          </cell>
          <cell r="AN558">
            <v>224.16111627906977</v>
          </cell>
          <cell r="AO558">
            <v>18.558139534883722</v>
          </cell>
        </row>
        <row r="559">
          <cell r="B559">
            <v>548</v>
          </cell>
          <cell r="C559" t="str">
            <v>Balnearios 3 (220/60)</v>
          </cell>
          <cell r="D559" t="str">
            <v>3R</v>
          </cell>
          <cell r="E559">
            <v>185634</v>
          </cell>
          <cell r="F559">
            <v>39002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0.67</v>
          </cell>
          <cell r="L559">
            <v>36.24</v>
          </cell>
          <cell r="M559">
            <v>0</v>
          </cell>
          <cell r="N559">
            <v>862.59</v>
          </cell>
          <cell r="O559">
            <v>438.64</v>
          </cell>
          <cell r="P559">
            <v>0.67</v>
          </cell>
          <cell r="Q559" t="str">
            <v>No</v>
          </cell>
          <cell r="R559">
            <v>22800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  <cell r="Z559" t="str">
            <v xml:space="preserve"> </v>
          </cell>
          <cell r="AA559" t="str">
            <v xml:space="preserve"> </v>
          </cell>
          <cell r="AB559" t="str">
            <v xml:space="preserve"> </v>
          </cell>
          <cell r="AC559" t="str">
            <v xml:space="preserve"> </v>
          </cell>
          <cell r="AD559" t="str">
            <v xml:space="preserve"> </v>
          </cell>
          <cell r="AE559" t="str">
            <v xml:space="preserve"> </v>
          </cell>
          <cell r="AF559" t="str">
            <v xml:space="preserve"> </v>
          </cell>
          <cell r="AG559" t="str">
            <v xml:space="preserve"> </v>
          </cell>
          <cell r="AH559" t="str">
            <v xml:space="preserve"> </v>
          </cell>
          <cell r="AI559" t="str">
            <v xml:space="preserve"> </v>
          </cell>
          <cell r="AJ559" t="str">
            <v xml:space="preserve"> </v>
          </cell>
          <cell r="AK559" t="str">
            <v xml:space="preserve"> </v>
          </cell>
          <cell r="AL559" t="str">
            <v xml:space="preserve"> </v>
          </cell>
          <cell r="AM559" t="str">
            <v xml:space="preserve"> </v>
          </cell>
          <cell r="AN559" t="str">
            <v xml:space="preserve"> </v>
          </cell>
          <cell r="AO559" t="str">
            <v xml:space="preserve"> </v>
          </cell>
        </row>
        <row r="560">
          <cell r="B560">
            <v>549</v>
          </cell>
          <cell r="C560" t="str">
            <v>Balnearios 3 (220/60)</v>
          </cell>
          <cell r="D560" t="str">
            <v>3S</v>
          </cell>
          <cell r="E560">
            <v>185635</v>
          </cell>
          <cell r="F560">
            <v>39632</v>
          </cell>
          <cell r="G560">
            <v>1</v>
          </cell>
          <cell r="H560">
            <v>1</v>
          </cell>
          <cell r="I560">
            <v>12</v>
          </cell>
          <cell r="J560">
            <v>22</v>
          </cell>
          <cell r="K560">
            <v>186</v>
          </cell>
          <cell r="L560">
            <v>2240</v>
          </cell>
          <cell r="M560">
            <v>16</v>
          </cell>
          <cell r="N560">
            <v>18701</v>
          </cell>
          <cell r="O560">
            <v>2472</v>
          </cell>
          <cell r="Q560" t="str">
            <v>No</v>
          </cell>
          <cell r="R560">
            <v>22800</v>
          </cell>
          <cell r="S560">
            <v>-1.0650887573964498</v>
          </cell>
          <cell r="T560">
            <v>-1.0650887573964498</v>
          </cell>
          <cell r="U560">
            <v>8.5207100591715985</v>
          </cell>
          <cell r="V560">
            <v>18.106508875739646</v>
          </cell>
          <cell r="W560">
            <v>8.5207100591715985</v>
          </cell>
          <cell r="X560">
            <v>820.11834319526622</v>
          </cell>
          <cell r="Y560">
            <v>-41.53846153846154</v>
          </cell>
          <cell r="Z560">
            <v>-1.9009950520975826E-5</v>
          </cell>
          <cell r="AA560">
            <v>-2.3668639053254437E-2</v>
          </cell>
          <cell r="AB560">
            <v>-2.9585798816568047E-3</v>
          </cell>
          <cell r="AC560">
            <v>-2.9585798816568047E-3</v>
          </cell>
          <cell r="AD560">
            <v>2.3668639053254437E-2</v>
          </cell>
          <cell r="AE560">
            <v>5.0295857988165681E-2</v>
          </cell>
          <cell r="AF560">
            <v>2.3668639053254437E-2</v>
          </cell>
          <cell r="AG560">
            <v>2.2781065088757395</v>
          </cell>
          <cell r="AH560">
            <v>-0.11538461538461539</v>
          </cell>
          <cell r="AI560">
            <v>-6.7455621301775154E-2</v>
          </cell>
          <cell r="AJ560">
            <v>-6.7455621301775154E-2</v>
          </cell>
          <cell r="AK560">
            <v>0.53964497041420123</v>
          </cell>
          <cell r="AL560">
            <v>1.1467455621301776</v>
          </cell>
          <cell r="AM560">
            <v>0.53964497041420123</v>
          </cell>
          <cell r="AN560">
            <v>51.940828402366861</v>
          </cell>
          <cell r="AO560">
            <v>-2.6307692307692307</v>
          </cell>
        </row>
        <row r="561">
          <cell r="B561">
            <v>550</v>
          </cell>
          <cell r="C561" t="str">
            <v>Balnearios 3 (220/60)</v>
          </cell>
          <cell r="D561" t="str">
            <v>3S</v>
          </cell>
          <cell r="E561">
            <v>185635</v>
          </cell>
          <cell r="F561">
            <v>39294</v>
          </cell>
          <cell r="G561">
            <v>2</v>
          </cell>
          <cell r="H561">
            <v>2</v>
          </cell>
          <cell r="I561">
            <v>4</v>
          </cell>
          <cell r="J561">
            <v>5</v>
          </cell>
          <cell r="K561">
            <v>178</v>
          </cell>
          <cell r="L561">
            <v>1470</v>
          </cell>
          <cell r="M561">
            <v>55</v>
          </cell>
          <cell r="N561">
            <v>14900</v>
          </cell>
          <cell r="O561">
            <v>2990</v>
          </cell>
          <cell r="P561">
            <v>246</v>
          </cell>
          <cell r="Q561" t="str">
            <v>No</v>
          </cell>
          <cell r="R561">
            <v>22800</v>
          </cell>
          <cell r="S561">
            <v>0</v>
          </cell>
          <cell r="T561">
            <v>0</v>
          </cell>
          <cell r="U561">
            <v>7.5</v>
          </cell>
          <cell r="V561">
            <v>0</v>
          </cell>
          <cell r="W561">
            <v>15</v>
          </cell>
          <cell r="X561">
            <v>300</v>
          </cell>
          <cell r="Y561">
            <v>-56.25</v>
          </cell>
          <cell r="Z561">
            <v>-7.5297225891677672E-5</v>
          </cell>
          <cell r="AA561">
            <v>-9.375E-2</v>
          </cell>
          <cell r="AB561">
            <v>0</v>
          </cell>
          <cell r="AC561">
            <v>0</v>
          </cell>
          <cell r="AD561">
            <v>2.0833333333333332E-2</v>
          </cell>
          <cell r="AE561">
            <v>0</v>
          </cell>
          <cell r="AF561">
            <v>4.1666666666666664E-2</v>
          </cell>
          <cell r="AG561">
            <v>0.83333333333333337</v>
          </cell>
          <cell r="AH561">
            <v>-0.15625</v>
          </cell>
          <cell r="AI561">
            <v>0</v>
          </cell>
          <cell r="AJ561">
            <v>0</v>
          </cell>
          <cell r="AK561">
            <v>0.47500000000000003</v>
          </cell>
          <cell r="AL561">
            <v>0</v>
          </cell>
          <cell r="AM561">
            <v>0.95000000000000007</v>
          </cell>
          <cell r="AN561">
            <v>19</v>
          </cell>
          <cell r="AO561">
            <v>-3.5625</v>
          </cell>
        </row>
        <row r="562">
          <cell r="B562">
            <v>551</v>
          </cell>
          <cell r="C562" t="str">
            <v>Balnearios 3 (220/60)</v>
          </cell>
          <cell r="D562" t="str">
            <v>3S</v>
          </cell>
          <cell r="E562">
            <v>185635</v>
          </cell>
          <cell r="F562">
            <v>39198</v>
          </cell>
          <cell r="G562">
            <v>2</v>
          </cell>
          <cell r="H562">
            <v>2</v>
          </cell>
          <cell r="I562">
            <v>2</v>
          </cell>
          <cell r="J562">
            <v>5</v>
          </cell>
          <cell r="K562">
            <v>174</v>
          </cell>
          <cell r="L562">
            <v>1390</v>
          </cell>
          <cell r="M562">
            <v>70</v>
          </cell>
          <cell r="N562">
            <v>27100</v>
          </cell>
          <cell r="O562">
            <v>5530</v>
          </cell>
          <cell r="P562">
            <v>255</v>
          </cell>
          <cell r="Q562" t="str">
            <v>No</v>
          </cell>
          <cell r="R562">
            <v>22800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202.35294117647058</v>
          </cell>
          <cell r="X562">
            <v>2110.5882352941176</v>
          </cell>
          <cell r="Y562">
            <v>58.823529411764703</v>
          </cell>
          <cell r="Z562">
            <v>5.826922578806952E-4</v>
          </cell>
          <cell r="AA562">
            <v>0.72549019607843135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0.56209150326797386</v>
          </cell>
          <cell r="AG562">
            <v>5.8627450980392153</v>
          </cell>
          <cell r="AH562">
            <v>0.16339869281045752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12.815686274509803</v>
          </cell>
          <cell r="AN562">
            <v>133.67058823529413</v>
          </cell>
          <cell r="AO562">
            <v>3.7254901960784315</v>
          </cell>
        </row>
        <row r="563">
          <cell r="B563">
            <v>552</v>
          </cell>
          <cell r="C563" t="str">
            <v>Balnearios 3 (220/60)</v>
          </cell>
          <cell r="D563" t="str">
            <v>3S</v>
          </cell>
          <cell r="E563">
            <v>185635</v>
          </cell>
          <cell r="F563">
            <v>39045</v>
          </cell>
          <cell r="G563">
            <v>2</v>
          </cell>
          <cell r="H563">
            <v>2</v>
          </cell>
          <cell r="I563">
            <v>2</v>
          </cell>
          <cell r="J563">
            <v>5</v>
          </cell>
          <cell r="K563">
            <v>88</v>
          </cell>
          <cell r="L563">
            <v>493</v>
          </cell>
          <cell r="M563">
            <v>45</v>
          </cell>
          <cell r="N563">
            <v>9760</v>
          </cell>
          <cell r="O563">
            <v>2430</v>
          </cell>
          <cell r="P563">
            <v>144</v>
          </cell>
          <cell r="Q563" t="str">
            <v>No</v>
          </cell>
          <cell r="R563">
            <v>22800</v>
          </cell>
          <cell r="S563">
            <v>16.744186046511629</v>
          </cell>
          <cell r="T563">
            <v>16.744186046511629</v>
          </cell>
          <cell r="U563">
            <v>16.744186046511629</v>
          </cell>
          <cell r="V563">
            <v>41.860465116279073</v>
          </cell>
          <cell r="W563">
            <v>728.12093023255818</v>
          </cell>
          <cell r="X563">
            <v>3461.525581395349</v>
          </cell>
          <cell r="Y563">
            <v>376.74418604651163</v>
          </cell>
          <cell r="Z563">
            <v>2.6704482197167519E-3</v>
          </cell>
          <cell r="AA563">
            <v>3.3248837209302327</v>
          </cell>
          <cell r="AB563">
            <v>4.6511627906976744E-2</v>
          </cell>
          <cell r="AC563">
            <v>4.6511627906976744E-2</v>
          </cell>
          <cell r="AD563">
            <v>4.6511627906976744E-2</v>
          </cell>
          <cell r="AE563">
            <v>0.11627906976744186</v>
          </cell>
          <cell r="AF563">
            <v>2.0225581395348837</v>
          </cell>
          <cell r="AG563">
            <v>9.6153488372093019</v>
          </cell>
          <cell r="AH563">
            <v>1.0465116279069768</v>
          </cell>
          <cell r="AI563">
            <v>1.0604651162790697</v>
          </cell>
          <cell r="AJ563">
            <v>1.0604651162790697</v>
          </cell>
          <cell r="AK563">
            <v>1.0604651162790697</v>
          </cell>
          <cell r="AL563">
            <v>2.6511627906976742</v>
          </cell>
          <cell r="AM563">
            <v>46.114325581395349</v>
          </cell>
          <cell r="AN563">
            <v>219.22995348837208</v>
          </cell>
          <cell r="AO563">
            <v>23.86046511627907</v>
          </cell>
        </row>
        <row r="564">
          <cell r="B564">
            <v>553</v>
          </cell>
          <cell r="C564" t="str">
            <v>Balnearios 3 (220/60)</v>
          </cell>
          <cell r="D564" t="str">
            <v>3S</v>
          </cell>
          <cell r="E564">
            <v>185635</v>
          </cell>
          <cell r="F564">
            <v>39002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1.03</v>
          </cell>
          <cell r="L564">
            <v>79.540000000000006</v>
          </cell>
          <cell r="M564">
            <v>0</v>
          </cell>
          <cell r="N564">
            <v>1457.38</v>
          </cell>
          <cell r="O564">
            <v>610.84</v>
          </cell>
          <cell r="P564">
            <v>1.03</v>
          </cell>
          <cell r="Q564" t="str">
            <v>No</v>
          </cell>
          <cell r="R564">
            <v>22800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  <cell r="Z564" t="str">
            <v xml:space="preserve"> </v>
          </cell>
          <cell r="AA564" t="str">
            <v xml:space="preserve"> </v>
          </cell>
          <cell r="AB564" t="str">
            <v xml:space="preserve"> </v>
          </cell>
          <cell r="AC564" t="str">
            <v xml:space="preserve"> </v>
          </cell>
          <cell r="AD564" t="str">
            <v xml:space="preserve"> </v>
          </cell>
          <cell r="AE564" t="str">
            <v xml:space="preserve"> </v>
          </cell>
          <cell r="AF564" t="str">
            <v xml:space="preserve"> </v>
          </cell>
          <cell r="AG564" t="str">
            <v xml:space="preserve"> </v>
          </cell>
          <cell r="AH564" t="str">
            <v xml:space="preserve"> </v>
          </cell>
          <cell r="AI564" t="str">
            <v xml:space="preserve"> </v>
          </cell>
          <cell r="AJ564" t="str">
            <v xml:space="preserve"> </v>
          </cell>
          <cell r="AK564" t="str">
            <v xml:space="preserve"> </v>
          </cell>
          <cell r="AL564" t="str">
            <v xml:space="preserve"> </v>
          </cell>
          <cell r="AM564" t="str">
            <v xml:space="preserve"> </v>
          </cell>
          <cell r="AN564" t="str">
            <v xml:space="preserve"> </v>
          </cell>
          <cell r="AO564" t="str">
            <v xml:space="preserve"> </v>
          </cell>
        </row>
        <row r="565">
          <cell r="B565">
            <v>554</v>
          </cell>
          <cell r="C565" t="str">
            <v>Balnearios 3 (220/60)</v>
          </cell>
          <cell r="D565" t="str">
            <v>3T</v>
          </cell>
          <cell r="E565">
            <v>185636</v>
          </cell>
          <cell r="F565">
            <v>39632</v>
          </cell>
          <cell r="G565">
            <v>1</v>
          </cell>
          <cell r="H565">
            <v>1</v>
          </cell>
          <cell r="I565">
            <v>5</v>
          </cell>
          <cell r="J565">
            <v>16</v>
          </cell>
          <cell r="K565">
            <v>174</v>
          </cell>
          <cell r="L565">
            <v>1668</v>
          </cell>
          <cell r="M565">
            <v>16</v>
          </cell>
          <cell r="N565">
            <v>16386</v>
          </cell>
          <cell r="O565">
            <v>984</v>
          </cell>
          <cell r="Q565" t="str">
            <v>No</v>
          </cell>
          <cell r="R565">
            <v>22800</v>
          </cell>
          <cell r="S565">
            <v>-1.0650887573964498</v>
          </cell>
          <cell r="T565">
            <v>-1.0650887573964498</v>
          </cell>
          <cell r="U565">
            <v>2.1301775147928996</v>
          </cell>
          <cell r="V565">
            <v>11.715976331360947</v>
          </cell>
          <cell r="W565">
            <v>10.650887573964496</v>
          </cell>
          <cell r="X565">
            <v>402.60355029585799</v>
          </cell>
          <cell r="Y565">
            <v>-25.562130177514792</v>
          </cell>
          <cell r="Z565">
            <v>-7.128731445365934E-6</v>
          </cell>
          <cell r="AA565">
            <v>-8.8757396449704144E-3</v>
          </cell>
          <cell r="AB565">
            <v>-2.9585798816568047E-3</v>
          </cell>
          <cell r="AC565">
            <v>-2.9585798816568047E-3</v>
          </cell>
          <cell r="AD565">
            <v>5.9171597633136093E-3</v>
          </cell>
          <cell r="AE565">
            <v>3.2544378698224852E-2</v>
          </cell>
          <cell r="AF565">
            <v>2.9585798816568046E-2</v>
          </cell>
          <cell r="AG565">
            <v>1.1183431952662721</v>
          </cell>
          <cell r="AH565">
            <v>-7.1005917159763315E-2</v>
          </cell>
          <cell r="AI565">
            <v>-6.7455621301775154E-2</v>
          </cell>
          <cell r="AJ565">
            <v>-6.7455621301775154E-2</v>
          </cell>
          <cell r="AK565">
            <v>0.13491124260355031</v>
          </cell>
          <cell r="AL565">
            <v>0.74201183431952666</v>
          </cell>
          <cell r="AM565">
            <v>0.67455621301775148</v>
          </cell>
          <cell r="AN565">
            <v>25.498224852071004</v>
          </cell>
          <cell r="AO565">
            <v>-1.6189349112426037</v>
          </cell>
        </row>
        <row r="566">
          <cell r="B566">
            <v>555</v>
          </cell>
          <cell r="C566" t="str">
            <v>Balnearios 3 (220/60)</v>
          </cell>
          <cell r="D566" t="str">
            <v>3T</v>
          </cell>
          <cell r="E566">
            <v>185636</v>
          </cell>
          <cell r="F566">
            <v>39294</v>
          </cell>
          <cell r="G566">
            <v>2</v>
          </cell>
          <cell r="H566">
            <v>2</v>
          </cell>
          <cell r="I566">
            <v>3</v>
          </cell>
          <cell r="J566">
            <v>5</v>
          </cell>
          <cell r="K566">
            <v>164</v>
          </cell>
          <cell r="L566">
            <v>1290</v>
          </cell>
          <cell r="M566">
            <v>40</v>
          </cell>
          <cell r="N566">
            <v>13900</v>
          </cell>
          <cell r="O566">
            <v>2720</v>
          </cell>
          <cell r="P566">
            <v>216</v>
          </cell>
          <cell r="Q566" t="str">
            <v>No</v>
          </cell>
          <cell r="R566">
            <v>22800</v>
          </cell>
          <cell r="S566">
            <v>0</v>
          </cell>
          <cell r="T566">
            <v>0</v>
          </cell>
          <cell r="U566">
            <v>3.75</v>
          </cell>
          <cell r="V566">
            <v>0</v>
          </cell>
          <cell r="W566">
            <v>-30</v>
          </cell>
          <cell r="X566">
            <v>0</v>
          </cell>
          <cell r="Y566">
            <v>-56.25</v>
          </cell>
          <cell r="Z566">
            <v>-1.8405988551298987E-4</v>
          </cell>
          <cell r="AA566">
            <v>-0.22916666666666666</v>
          </cell>
          <cell r="AB566">
            <v>0</v>
          </cell>
          <cell r="AC566">
            <v>0</v>
          </cell>
          <cell r="AD566">
            <v>1.0416666666666666E-2</v>
          </cell>
          <cell r="AE566">
            <v>0</v>
          </cell>
          <cell r="AF566">
            <v>-8.3333333333333329E-2</v>
          </cell>
          <cell r="AG566">
            <v>0</v>
          </cell>
          <cell r="AH566">
            <v>-0.15625</v>
          </cell>
          <cell r="AI566">
            <v>0</v>
          </cell>
          <cell r="AJ566">
            <v>0</v>
          </cell>
          <cell r="AK566">
            <v>0.23750000000000002</v>
          </cell>
          <cell r="AL566">
            <v>0</v>
          </cell>
          <cell r="AM566">
            <v>-1.9000000000000001</v>
          </cell>
          <cell r="AN566">
            <v>0</v>
          </cell>
          <cell r="AO566">
            <v>-3.5625</v>
          </cell>
        </row>
        <row r="567">
          <cell r="B567">
            <v>556</v>
          </cell>
          <cell r="C567" t="str">
            <v>Balnearios 3 (220/60)</v>
          </cell>
          <cell r="D567" t="str">
            <v>3T</v>
          </cell>
          <cell r="E567">
            <v>185636</v>
          </cell>
          <cell r="F567">
            <v>39198</v>
          </cell>
          <cell r="G567">
            <v>2</v>
          </cell>
          <cell r="H567">
            <v>2</v>
          </cell>
          <cell r="I567">
            <v>2</v>
          </cell>
          <cell r="J567">
            <v>5</v>
          </cell>
          <cell r="K567">
            <v>172</v>
          </cell>
          <cell r="L567">
            <v>1290</v>
          </cell>
          <cell r="M567">
            <v>55</v>
          </cell>
          <cell r="N567">
            <v>66500</v>
          </cell>
          <cell r="O567">
            <v>16300</v>
          </cell>
          <cell r="P567">
            <v>238</v>
          </cell>
          <cell r="Q567" t="str">
            <v>No</v>
          </cell>
          <cell r="R567">
            <v>22800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195.29411764705881</v>
          </cell>
          <cell r="X567">
            <v>1696.4705882352941</v>
          </cell>
          <cell r="Y567">
            <v>23.529411764705884</v>
          </cell>
          <cell r="Z567">
            <v>4.8820162146760948E-4</v>
          </cell>
          <cell r="AA567">
            <v>0.60784313725490191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0.54248366013071891</v>
          </cell>
          <cell r="AG567">
            <v>4.7124183006535949</v>
          </cell>
          <cell r="AH567">
            <v>6.535947712418301E-2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12.368627450980393</v>
          </cell>
          <cell r="AN567">
            <v>107.44313725490196</v>
          </cell>
          <cell r="AO567">
            <v>1.4901960784313726</v>
          </cell>
        </row>
        <row r="568">
          <cell r="B568">
            <v>557</v>
          </cell>
          <cell r="C568" t="str">
            <v>Balnearios 3 (220/60)</v>
          </cell>
          <cell r="D568" t="str">
            <v>3T</v>
          </cell>
          <cell r="E568">
            <v>185636</v>
          </cell>
          <cell r="F568">
            <v>39045</v>
          </cell>
          <cell r="G568">
            <v>2</v>
          </cell>
          <cell r="H568">
            <v>2</v>
          </cell>
          <cell r="I568">
            <v>2</v>
          </cell>
          <cell r="J568">
            <v>5</v>
          </cell>
          <cell r="K568">
            <v>89</v>
          </cell>
          <cell r="L568">
            <v>569</v>
          </cell>
          <cell r="M568">
            <v>45</v>
          </cell>
          <cell r="N568">
            <v>23900</v>
          </cell>
          <cell r="O568">
            <v>6330</v>
          </cell>
          <cell r="P568">
            <v>145</v>
          </cell>
          <cell r="Q568" t="str">
            <v>No</v>
          </cell>
          <cell r="R568">
            <v>22800</v>
          </cell>
          <cell r="S568">
            <v>16.744186046511629</v>
          </cell>
          <cell r="T568">
            <v>16.744186046511629</v>
          </cell>
          <cell r="U568">
            <v>16.744186046511629</v>
          </cell>
          <cell r="V568">
            <v>41.860465116279073</v>
          </cell>
          <cell r="W568">
            <v>740.09302325581405</v>
          </cell>
          <cell r="X568">
            <v>4411.0046511627907</v>
          </cell>
          <cell r="Y568">
            <v>376.74418604651163</v>
          </cell>
          <cell r="Z568">
            <v>2.6971583054284046E-3</v>
          </cell>
          <cell r="AA568">
            <v>3.3581395348837209</v>
          </cell>
          <cell r="AB568">
            <v>4.6511627906976744E-2</v>
          </cell>
          <cell r="AC568">
            <v>4.6511627906976744E-2</v>
          </cell>
          <cell r="AD568">
            <v>4.6511627906976744E-2</v>
          </cell>
          <cell r="AE568">
            <v>0.11627906976744186</v>
          </cell>
          <cell r="AF568">
            <v>2.0558139534883724</v>
          </cell>
          <cell r="AG568">
            <v>12.252790697674419</v>
          </cell>
          <cell r="AH568">
            <v>1.0465116279069768</v>
          </cell>
          <cell r="AI568">
            <v>1.0604651162790697</v>
          </cell>
          <cell r="AJ568">
            <v>1.0604651162790697</v>
          </cell>
          <cell r="AK568">
            <v>1.0604651162790697</v>
          </cell>
          <cell r="AL568">
            <v>2.6511627906976742</v>
          </cell>
          <cell r="AM568">
            <v>46.872558139534888</v>
          </cell>
          <cell r="AN568">
            <v>279.36362790697677</v>
          </cell>
          <cell r="AO568">
            <v>23.86046511627907</v>
          </cell>
        </row>
        <row r="569">
          <cell r="B569">
            <v>558</v>
          </cell>
          <cell r="C569" t="str">
            <v>Balnearios 3 (220/60)</v>
          </cell>
          <cell r="D569" t="str">
            <v>3T</v>
          </cell>
          <cell r="E569">
            <v>185636</v>
          </cell>
          <cell r="F569">
            <v>39002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0.6</v>
          </cell>
          <cell r="L569">
            <v>42.13</v>
          </cell>
          <cell r="M569">
            <v>0</v>
          </cell>
          <cell r="N569">
            <v>1353.87</v>
          </cell>
          <cell r="O569">
            <v>634.11</v>
          </cell>
          <cell r="P569">
            <v>0.6</v>
          </cell>
          <cell r="Q569" t="str">
            <v>No</v>
          </cell>
          <cell r="R569">
            <v>22800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  <cell r="Z569" t="str">
            <v xml:space="preserve"> </v>
          </cell>
          <cell r="AA569" t="str">
            <v xml:space="preserve"> </v>
          </cell>
          <cell r="AB569" t="str">
            <v xml:space="preserve"> </v>
          </cell>
          <cell r="AC569" t="str">
            <v xml:space="preserve"> </v>
          </cell>
          <cell r="AD569" t="str">
            <v xml:space="preserve"> </v>
          </cell>
          <cell r="AE569" t="str">
            <v xml:space="preserve"> </v>
          </cell>
          <cell r="AF569" t="str">
            <v xml:space="preserve"> </v>
          </cell>
          <cell r="AG569" t="str">
            <v xml:space="preserve"> </v>
          </cell>
          <cell r="AH569" t="str">
            <v xml:space="preserve"> </v>
          </cell>
          <cell r="AI569" t="str">
            <v xml:space="preserve"> </v>
          </cell>
          <cell r="AJ569" t="str">
            <v xml:space="preserve"> </v>
          </cell>
          <cell r="AK569" t="str">
            <v xml:space="preserve"> </v>
          </cell>
          <cell r="AL569" t="str">
            <v xml:space="preserve"> </v>
          </cell>
          <cell r="AM569" t="str">
            <v xml:space="preserve"> </v>
          </cell>
          <cell r="AN569" t="str">
            <v xml:space="preserve"> </v>
          </cell>
          <cell r="AO569" t="str">
            <v xml:space="preserve"> </v>
          </cell>
        </row>
        <row r="570">
          <cell r="B570">
            <v>559</v>
          </cell>
          <cell r="C570" t="str">
            <v>Balnearios 4 (220/60)</v>
          </cell>
          <cell r="D570" t="str">
            <v>4R</v>
          </cell>
          <cell r="E570" t="str">
            <v>16625S</v>
          </cell>
          <cell r="F570">
            <v>39632</v>
          </cell>
          <cell r="G570">
            <v>1</v>
          </cell>
          <cell r="H570">
            <v>6</v>
          </cell>
          <cell r="I570">
            <v>1</v>
          </cell>
          <cell r="J570">
            <v>5</v>
          </cell>
          <cell r="K570">
            <v>286</v>
          </cell>
          <cell r="L570">
            <v>3410</v>
          </cell>
          <cell r="M570">
            <v>1</v>
          </cell>
          <cell r="N570">
            <v>66003</v>
          </cell>
          <cell r="O570">
            <v>21953</v>
          </cell>
          <cell r="Q570" t="str">
            <v>No</v>
          </cell>
          <cell r="R570">
            <v>13953</v>
          </cell>
          <cell r="S570">
            <v>-0.60402684563758391</v>
          </cell>
          <cell r="T570">
            <v>-2.4161073825503356</v>
          </cell>
          <cell r="U570">
            <v>-0.60402684563758391</v>
          </cell>
          <cell r="V570">
            <v>0</v>
          </cell>
          <cell r="W570">
            <v>-54.36241610738255</v>
          </cell>
          <cell r="X570">
            <v>-2712.0805369127515</v>
          </cell>
          <cell r="Y570">
            <v>-5.4362416107382554</v>
          </cell>
          <cell r="Z570">
            <v>-8.6593139645190745E-5</v>
          </cell>
          <cell r="AA570">
            <v>-0.1761744966442953</v>
          </cell>
          <cell r="AB570">
            <v>-1.6778523489932886E-3</v>
          </cell>
          <cell r="AC570">
            <v>-6.7114093959731542E-3</v>
          </cell>
          <cell r="AD570">
            <v>-1.6778523489932886E-3</v>
          </cell>
          <cell r="AE570">
            <v>0</v>
          </cell>
          <cell r="AF570">
            <v>-0.15100671140939598</v>
          </cell>
          <cell r="AG570">
            <v>-7.5335570469798654</v>
          </cell>
          <cell r="AH570">
            <v>-1.5100671140939598E-2</v>
          </cell>
          <cell r="AI570">
            <v>-2.3411073825503354E-2</v>
          </cell>
          <cell r="AJ570">
            <v>-9.3644295302013417E-2</v>
          </cell>
          <cell r="AK570">
            <v>-2.3411073825503354E-2</v>
          </cell>
          <cell r="AL570">
            <v>0</v>
          </cell>
          <cell r="AM570">
            <v>-2.1069966442953021</v>
          </cell>
          <cell r="AN570">
            <v>-105.11572147651006</v>
          </cell>
          <cell r="AO570">
            <v>-0.2106996644295302</v>
          </cell>
        </row>
        <row r="571">
          <cell r="B571">
            <v>560</v>
          </cell>
          <cell r="C571" t="str">
            <v>Balnearios 4 (220/60)</v>
          </cell>
          <cell r="D571" t="str">
            <v>4R</v>
          </cell>
          <cell r="E571" t="str">
            <v>16625S</v>
          </cell>
          <cell r="F571">
            <v>39036</v>
          </cell>
          <cell r="G571">
            <v>2</v>
          </cell>
          <cell r="H571">
            <v>10</v>
          </cell>
          <cell r="I571">
            <v>2</v>
          </cell>
          <cell r="J571">
            <v>5</v>
          </cell>
          <cell r="K571">
            <v>376</v>
          </cell>
          <cell r="L571">
            <v>7900</v>
          </cell>
          <cell r="M571">
            <v>10</v>
          </cell>
          <cell r="N571">
            <v>65200</v>
          </cell>
          <cell r="O571">
            <v>26300</v>
          </cell>
          <cell r="P571">
            <v>405</v>
          </cell>
          <cell r="Q571" t="str">
            <v>No</v>
          </cell>
          <cell r="R571">
            <v>13953</v>
          </cell>
          <cell r="S571">
            <v>0</v>
          </cell>
          <cell r="T571">
            <v>36</v>
          </cell>
          <cell r="U571">
            <v>0</v>
          </cell>
          <cell r="V571">
            <v>0</v>
          </cell>
          <cell r="W571">
            <v>-558</v>
          </cell>
          <cell r="X571">
            <v>-1260</v>
          </cell>
          <cell r="Y571">
            <v>0</v>
          </cell>
          <cell r="Z571">
            <v>-7.1270277410832232E-4</v>
          </cell>
          <cell r="AA571">
            <v>-1.45</v>
          </cell>
          <cell r="AB571">
            <v>0</v>
          </cell>
          <cell r="AC571">
            <v>0.1</v>
          </cell>
          <cell r="AD571">
            <v>0</v>
          </cell>
          <cell r="AE571">
            <v>0</v>
          </cell>
          <cell r="AF571">
            <v>-1.55</v>
          </cell>
          <cell r="AG571">
            <v>-3.5</v>
          </cell>
          <cell r="AH571">
            <v>0</v>
          </cell>
          <cell r="AI571">
            <v>0</v>
          </cell>
          <cell r="AJ571">
            <v>1.3953</v>
          </cell>
          <cell r="AK571">
            <v>0</v>
          </cell>
          <cell r="AL571">
            <v>0</v>
          </cell>
          <cell r="AM571">
            <v>-21.62715</v>
          </cell>
          <cell r="AN571">
            <v>-48.835499999999996</v>
          </cell>
          <cell r="AO571">
            <v>0</v>
          </cell>
        </row>
        <row r="572">
          <cell r="B572">
            <v>561</v>
          </cell>
          <cell r="C572" t="str">
            <v>Balnearios 4 (220/60)</v>
          </cell>
          <cell r="D572" t="str">
            <v>4R</v>
          </cell>
          <cell r="E572" t="str">
            <v>16625S</v>
          </cell>
          <cell r="F572">
            <v>39016</v>
          </cell>
          <cell r="G572">
            <v>2</v>
          </cell>
          <cell r="H572">
            <v>8</v>
          </cell>
          <cell r="I572">
            <v>2</v>
          </cell>
          <cell r="J572">
            <v>5</v>
          </cell>
          <cell r="K572">
            <v>407</v>
          </cell>
          <cell r="L572">
            <v>7970</v>
          </cell>
          <cell r="M572">
            <v>10</v>
          </cell>
          <cell r="N572">
            <v>68300</v>
          </cell>
          <cell r="O572">
            <v>28200</v>
          </cell>
          <cell r="P572">
            <v>434</v>
          </cell>
          <cell r="Q572" t="str">
            <v>No</v>
          </cell>
          <cell r="R572">
            <v>13953</v>
          </cell>
          <cell r="S572">
            <v>0</v>
          </cell>
          <cell r="T572">
            <v>-40.677966101694913</v>
          </cell>
          <cell r="U572">
            <v>-1.3559322033898304</v>
          </cell>
          <cell r="V572">
            <v>0</v>
          </cell>
          <cell r="W572">
            <v>-101.01694915254237</v>
          </cell>
          <cell r="X572">
            <v>-4088.1355932203392</v>
          </cell>
          <cell r="Y572">
            <v>0</v>
          </cell>
          <cell r="Z572">
            <v>-1.9531175444750438E-4</v>
          </cell>
          <cell r="AA572">
            <v>-0.39736346516007531</v>
          </cell>
          <cell r="AB572">
            <v>0</v>
          </cell>
          <cell r="AC572">
            <v>-0.11299435028248588</v>
          </cell>
          <cell r="AD572">
            <v>-3.766478342749529E-3</v>
          </cell>
          <cell r="AE572">
            <v>0</v>
          </cell>
          <cell r="AF572">
            <v>-0.28060263653483991</v>
          </cell>
          <cell r="AG572">
            <v>-11.35593220338983</v>
          </cell>
          <cell r="AH572">
            <v>0</v>
          </cell>
          <cell r="AI572">
            <v>0</v>
          </cell>
          <cell r="AJ572">
            <v>-1.5766101694915253</v>
          </cell>
          <cell r="AK572">
            <v>-5.2553672316384178E-2</v>
          </cell>
          <cell r="AL572">
            <v>0</v>
          </cell>
          <cell r="AM572">
            <v>-3.9152485875706211</v>
          </cell>
          <cell r="AN572">
            <v>-158.44932203389831</v>
          </cell>
          <cell r="AO572">
            <v>0</v>
          </cell>
        </row>
        <row r="573">
          <cell r="B573">
            <v>562</v>
          </cell>
          <cell r="C573" t="str">
            <v>Balnearios 4 (220/60)</v>
          </cell>
          <cell r="D573" t="str">
            <v>4R</v>
          </cell>
          <cell r="E573" t="str">
            <v>16625S</v>
          </cell>
          <cell r="F573">
            <v>38485</v>
          </cell>
          <cell r="G573">
            <v>2</v>
          </cell>
          <cell r="H573">
            <v>68</v>
          </cell>
          <cell r="I573">
            <v>4</v>
          </cell>
          <cell r="J573">
            <v>5</v>
          </cell>
          <cell r="K573">
            <v>556</v>
          </cell>
          <cell r="L573">
            <v>14000</v>
          </cell>
          <cell r="M573">
            <v>10</v>
          </cell>
          <cell r="N573">
            <v>75900</v>
          </cell>
          <cell r="O573">
            <v>27800</v>
          </cell>
          <cell r="P573">
            <v>645</v>
          </cell>
          <cell r="Q573" t="str">
            <v>No</v>
          </cell>
          <cell r="R573">
            <v>13953</v>
          </cell>
          <cell r="S573">
            <v>0</v>
          </cell>
          <cell r="T573">
            <v>14.117647058823529</v>
          </cell>
          <cell r="U573">
            <v>2.0168067226890756</v>
          </cell>
          <cell r="V573">
            <v>0</v>
          </cell>
          <cell r="W573">
            <v>-22.184873949579831</v>
          </cell>
          <cell r="X573">
            <v>-1210.0840336134454</v>
          </cell>
          <cell r="Y573">
            <v>0</v>
          </cell>
          <cell r="Z573">
            <v>-8.2608261270161955E-6</v>
          </cell>
          <cell r="AA573">
            <v>-1.680672268907563E-2</v>
          </cell>
          <cell r="AB573">
            <v>0</v>
          </cell>
          <cell r="AC573">
            <v>3.9215686274509803E-2</v>
          </cell>
          <cell r="AD573">
            <v>5.6022408963585435E-3</v>
          </cell>
          <cell r="AE573">
            <v>0</v>
          </cell>
          <cell r="AF573">
            <v>-6.1624649859943981E-2</v>
          </cell>
          <cell r="AG573">
            <v>-3.3613445378151261</v>
          </cell>
          <cell r="AH573">
            <v>0</v>
          </cell>
          <cell r="AI573">
            <v>0</v>
          </cell>
          <cell r="AJ573">
            <v>0.54717647058823526</v>
          </cell>
          <cell r="AK573">
            <v>7.816806722689075E-2</v>
          </cell>
          <cell r="AL573">
            <v>0</v>
          </cell>
          <cell r="AM573">
            <v>-0.85984873949579832</v>
          </cell>
          <cell r="AN573">
            <v>-46.900840336134451</v>
          </cell>
          <cell r="AO573">
            <v>0</v>
          </cell>
        </row>
        <row r="574">
          <cell r="B574">
            <v>563</v>
          </cell>
          <cell r="C574" t="str">
            <v>Balnearios 4 (220/60)</v>
          </cell>
          <cell r="D574" t="str">
            <v>4R</v>
          </cell>
          <cell r="E574" t="str">
            <v>16625S</v>
          </cell>
          <cell r="F574">
            <v>38128</v>
          </cell>
          <cell r="G574">
            <v>2</v>
          </cell>
          <cell r="H574">
            <v>54</v>
          </cell>
          <cell r="I574">
            <v>2</v>
          </cell>
          <cell r="J574">
            <v>5</v>
          </cell>
          <cell r="K574">
            <v>578</v>
          </cell>
          <cell r="L574">
            <v>15200</v>
          </cell>
          <cell r="M574">
            <v>10</v>
          </cell>
          <cell r="N574">
            <v>69200</v>
          </cell>
          <cell r="O574">
            <v>26400</v>
          </cell>
          <cell r="P574">
            <v>651</v>
          </cell>
          <cell r="Q574" t="str">
            <v>No</v>
          </cell>
          <cell r="R574">
            <v>13953</v>
          </cell>
          <cell r="S574">
            <v>1.9251336898395721</v>
          </cell>
          <cell r="T574">
            <v>-18.693048128342248</v>
          </cell>
          <cell r="U574">
            <v>-4.302673796791443</v>
          </cell>
          <cell r="V574">
            <v>-6.737967914438503</v>
          </cell>
          <cell r="W574">
            <v>-104.03422459893052</v>
          </cell>
          <cell r="X574">
            <v>-2888.6631016042779</v>
          </cell>
          <cell r="Y574">
            <v>-14.14010695187166</v>
          </cell>
          <cell r="Z574">
            <v>-1.9931495984006672E-4</v>
          </cell>
          <cell r="AA574">
            <v>-0.4055080213903744</v>
          </cell>
          <cell r="AB574">
            <v>5.3475935828877002E-3</v>
          </cell>
          <cell r="AC574">
            <v>-5.192513368983958E-2</v>
          </cell>
          <cell r="AD574">
            <v>-1.195187165775401E-2</v>
          </cell>
          <cell r="AE574">
            <v>-1.871657754010695E-2</v>
          </cell>
          <cell r="AF574">
            <v>-0.28898395721925146</v>
          </cell>
          <cell r="AG574">
            <v>-8.0240641711229941</v>
          </cell>
          <cell r="AH574">
            <v>-3.9278074866310166E-2</v>
          </cell>
          <cell r="AI574">
            <v>7.4614973262032078E-2</v>
          </cell>
          <cell r="AJ574">
            <v>-0.72451139037433154</v>
          </cell>
          <cell r="AK574">
            <v>-0.1667644652406417</v>
          </cell>
          <cell r="AL574">
            <v>-0.26115240641711229</v>
          </cell>
          <cell r="AM574">
            <v>-4.0321931550802148</v>
          </cell>
          <cell r="AN574">
            <v>-111.95976737967915</v>
          </cell>
          <cell r="AO574">
            <v>-0.5480469786096257</v>
          </cell>
        </row>
        <row r="575">
          <cell r="B575">
            <v>564</v>
          </cell>
          <cell r="C575" t="str">
            <v>Balnearios 4 (220/60)</v>
          </cell>
          <cell r="D575" t="str">
            <v>4R</v>
          </cell>
          <cell r="E575" t="str">
            <v>16625S</v>
          </cell>
          <cell r="F575">
            <v>37754</v>
          </cell>
          <cell r="G575">
            <v>0</v>
          </cell>
          <cell r="H575">
            <v>73.42</v>
          </cell>
          <cell r="I575">
            <v>6.47</v>
          </cell>
          <cell r="J575">
            <v>12</v>
          </cell>
          <cell r="K575">
            <v>686.08</v>
          </cell>
          <cell r="L575">
            <v>18201</v>
          </cell>
          <cell r="M575">
            <v>24.69</v>
          </cell>
          <cell r="N575">
            <v>85256</v>
          </cell>
          <cell r="O575">
            <v>3163</v>
          </cell>
          <cell r="P575">
            <v>802.66000000000008</v>
          </cell>
          <cell r="Q575" t="str">
            <v>No</v>
          </cell>
          <cell r="R575">
            <v>13953</v>
          </cell>
          <cell r="S575">
            <v>-0.39279869067103107</v>
          </cell>
          <cell r="T575">
            <v>13.241243862520459</v>
          </cell>
          <cell r="U575">
            <v>-1.6752864157119478</v>
          </cell>
          <cell r="V575">
            <v>-1.3747954173486088</v>
          </cell>
          <cell r="W575">
            <v>-79.329623567921431</v>
          </cell>
          <cell r="X575">
            <v>2409.8199672667756</v>
          </cell>
          <cell r="Y575">
            <v>-3.7924713584288048</v>
          </cell>
          <cell r="Z575">
            <v>-1.0011116266365708E-4</v>
          </cell>
          <cell r="AA575">
            <v>-0.20367703218767044</v>
          </cell>
          <cell r="AB575">
            <v>-1.0911074740861974E-3</v>
          </cell>
          <cell r="AC575">
            <v>3.6781232951445718E-2</v>
          </cell>
          <cell r="AD575">
            <v>-4.6535733769776325E-3</v>
          </cell>
          <cell r="AE575">
            <v>-3.8188761593016913E-3</v>
          </cell>
          <cell r="AF575">
            <v>-0.22036006546644843</v>
          </cell>
          <cell r="AG575">
            <v>6.6939443535188214</v>
          </cell>
          <cell r="AH575">
            <v>-1.0534642662302236E-2</v>
          </cell>
          <cell r="AI575">
            <v>-1.5224222585924712E-2</v>
          </cell>
          <cell r="AJ575">
            <v>0.51320854337152211</v>
          </cell>
          <cell r="AK575">
            <v>-6.49313093289689E-2</v>
          </cell>
          <cell r="AL575">
            <v>-5.3284779050736496E-2</v>
          </cell>
          <cell r="AM575">
            <v>-3.074683993453355</v>
          </cell>
          <cell r="AN575">
            <v>93.400605564648117</v>
          </cell>
          <cell r="AO575">
            <v>-0.1469898690671031</v>
          </cell>
        </row>
        <row r="576">
          <cell r="B576">
            <v>565</v>
          </cell>
          <cell r="C576" t="str">
            <v>Balnearios 4 (220/60)</v>
          </cell>
          <cell r="D576" t="str">
            <v>4R</v>
          </cell>
          <cell r="E576" t="str">
            <v>16625S</v>
          </cell>
          <cell r="F576">
            <v>35921</v>
          </cell>
          <cell r="G576">
            <v>2</v>
          </cell>
          <cell r="H576">
            <v>6</v>
          </cell>
          <cell r="I576">
            <v>15</v>
          </cell>
          <cell r="J576">
            <v>19</v>
          </cell>
          <cell r="K576">
            <v>1090</v>
          </cell>
          <cell r="L576">
            <v>5931</v>
          </cell>
          <cell r="M576">
            <v>44</v>
          </cell>
          <cell r="N576">
            <v>71516</v>
          </cell>
          <cell r="O576">
            <v>1650</v>
          </cell>
          <cell r="P576">
            <v>1176</v>
          </cell>
          <cell r="Q576" t="str">
            <v>No</v>
          </cell>
          <cell r="R576">
            <v>13953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  <cell r="Z576" t="str">
            <v xml:space="preserve"> </v>
          </cell>
          <cell r="AA576" t="str">
            <v xml:space="preserve"> </v>
          </cell>
          <cell r="AB576" t="str">
            <v xml:space="preserve"> </v>
          </cell>
          <cell r="AC576" t="str">
            <v xml:space="preserve"> </v>
          </cell>
          <cell r="AD576" t="str">
            <v xml:space="preserve"> </v>
          </cell>
          <cell r="AE576" t="str">
            <v xml:space="preserve"> </v>
          </cell>
          <cell r="AF576" t="str">
            <v xml:space="preserve"> </v>
          </cell>
          <cell r="AG576" t="str">
            <v xml:space="preserve"> </v>
          </cell>
          <cell r="AH576" t="str">
            <v xml:space="preserve"> </v>
          </cell>
          <cell r="AI576" t="str">
            <v xml:space="preserve"> </v>
          </cell>
          <cell r="AJ576" t="str">
            <v xml:space="preserve"> </v>
          </cell>
          <cell r="AK576" t="str">
            <v xml:space="preserve"> </v>
          </cell>
          <cell r="AL576" t="str">
            <v xml:space="preserve"> </v>
          </cell>
          <cell r="AM576" t="str">
            <v xml:space="preserve"> </v>
          </cell>
          <cell r="AN576" t="str">
            <v xml:space="preserve"> </v>
          </cell>
          <cell r="AO576" t="str">
            <v xml:space="preserve"> </v>
          </cell>
        </row>
        <row r="577">
          <cell r="B577">
            <v>566</v>
          </cell>
          <cell r="C577" t="str">
            <v>Balnearios 4 (220/60)</v>
          </cell>
          <cell r="D577" t="str">
            <v>4S</v>
          </cell>
          <cell r="E577" t="str">
            <v>16626S</v>
          </cell>
          <cell r="F577">
            <v>39632</v>
          </cell>
          <cell r="G577">
            <v>1</v>
          </cell>
          <cell r="H577">
            <v>21</v>
          </cell>
          <cell r="I577">
            <v>1</v>
          </cell>
          <cell r="J577">
            <v>6</v>
          </cell>
          <cell r="K577">
            <v>402</v>
          </cell>
          <cell r="L577">
            <v>4462</v>
          </cell>
          <cell r="M577">
            <v>1</v>
          </cell>
          <cell r="N577">
            <v>73221</v>
          </cell>
          <cell r="O577">
            <v>24936</v>
          </cell>
          <cell r="Q577" t="str">
            <v>No</v>
          </cell>
          <cell r="R577">
            <v>13953</v>
          </cell>
          <cell r="S577">
            <v>-0.60402684563758391</v>
          </cell>
          <cell r="T577">
            <v>9.0604026845637584</v>
          </cell>
          <cell r="U577">
            <v>-0.60402684563758391</v>
          </cell>
          <cell r="V577">
            <v>0.60402684563758391</v>
          </cell>
          <cell r="W577">
            <v>93.020134228187914</v>
          </cell>
          <cell r="X577">
            <v>943.489932885906</v>
          </cell>
          <cell r="Y577">
            <v>-5.4362416107382554</v>
          </cell>
          <cell r="Z577">
            <v>1.3112675431986025E-4</v>
          </cell>
          <cell r="AA577">
            <v>0.26677852348993286</v>
          </cell>
          <cell r="AB577">
            <v>-1.6778523489932886E-3</v>
          </cell>
          <cell r="AC577">
            <v>2.5167785234899327E-2</v>
          </cell>
          <cell r="AD577">
            <v>-1.6778523489932886E-3</v>
          </cell>
          <cell r="AE577">
            <v>1.6778523489932886E-3</v>
          </cell>
          <cell r="AF577">
            <v>0.25838926174496646</v>
          </cell>
          <cell r="AG577">
            <v>2.6208053691275168</v>
          </cell>
          <cell r="AH577">
            <v>-1.5100671140939598E-2</v>
          </cell>
          <cell r="AI577">
            <v>-2.3411073825503354E-2</v>
          </cell>
          <cell r="AJ577">
            <v>0.35116610738255033</v>
          </cell>
          <cell r="AK577">
            <v>-2.3411073825503354E-2</v>
          </cell>
          <cell r="AL577">
            <v>2.3411073825503354E-2</v>
          </cell>
          <cell r="AM577">
            <v>3.6053053691275161</v>
          </cell>
          <cell r="AN577">
            <v>36.568097315436241</v>
          </cell>
          <cell r="AO577">
            <v>-0.2106996644295302</v>
          </cell>
        </row>
        <row r="578">
          <cell r="B578">
            <v>567</v>
          </cell>
          <cell r="C578" t="str">
            <v>Balnearios 4 (220/60)</v>
          </cell>
          <cell r="D578" t="str">
            <v>4S</v>
          </cell>
          <cell r="E578" t="str">
            <v>16626S</v>
          </cell>
          <cell r="F578">
            <v>39036</v>
          </cell>
          <cell r="G578">
            <v>2</v>
          </cell>
          <cell r="H578">
            <v>6</v>
          </cell>
          <cell r="I578">
            <v>2</v>
          </cell>
          <cell r="J578">
            <v>5</v>
          </cell>
          <cell r="K578">
            <v>248</v>
          </cell>
          <cell r="L578">
            <v>2900</v>
          </cell>
          <cell r="M578">
            <v>10</v>
          </cell>
          <cell r="N578">
            <v>59400</v>
          </cell>
          <cell r="O578">
            <v>25600</v>
          </cell>
          <cell r="P578">
            <v>273</v>
          </cell>
          <cell r="Q578" t="str">
            <v>No</v>
          </cell>
          <cell r="R578">
            <v>13953</v>
          </cell>
          <cell r="S578">
            <v>0</v>
          </cell>
          <cell r="T578">
            <v>18</v>
          </cell>
          <cell r="U578">
            <v>0</v>
          </cell>
          <cell r="V578">
            <v>0</v>
          </cell>
          <cell r="W578">
            <v>90</v>
          </cell>
          <cell r="X578">
            <v>4680</v>
          </cell>
          <cell r="Y578">
            <v>0</v>
          </cell>
          <cell r="Z578">
            <v>1.4745574636723909E-4</v>
          </cell>
          <cell r="AA578">
            <v>0.3</v>
          </cell>
          <cell r="AB578">
            <v>0</v>
          </cell>
          <cell r="AC578">
            <v>0.05</v>
          </cell>
          <cell r="AD578">
            <v>0</v>
          </cell>
          <cell r="AE578">
            <v>0</v>
          </cell>
          <cell r="AF578">
            <v>0.25</v>
          </cell>
          <cell r="AG578">
            <v>13</v>
          </cell>
          <cell r="AH578">
            <v>0</v>
          </cell>
          <cell r="AI578">
            <v>0</v>
          </cell>
          <cell r="AJ578">
            <v>0.69764999999999999</v>
          </cell>
          <cell r="AK578">
            <v>0</v>
          </cell>
          <cell r="AL578">
            <v>0</v>
          </cell>
          <cell r="AM578">
            <v>3.4882499999999999</v>
          </cell>
          <cell r="AN578">
            <v>181.38899999999998</v>
          </cell>
          <cell r="AO578">
            <v>0</v>
          </cell>
        </row>
        <row r="579">
          <cell r="B579">
            <v>568</v>
          </cell>
          <cell r="C579" t="str">
            <v>Balnearios 4 (220/60)</v>
          </cell>
          <cell r="D579" t="str">
            <v>4S</v>
          </cell>
          <cell r="E579" t="str">
            <v>16626S</v>
          </cell>
          <cell r="F579">
            <v>39016</v>
          </cell>
          <cell r="G579">
            <v>2</v>
          </cell>
          <cell r="H579">
            <v>5</v>
          </cell>
          <cell r="I579">
            <v>2</v>
          </cell>
          <cell r="J579">
            <v>5</v>
          </cell>
          <cell r="K579">
            <v>243</v>
          </cell>
          <cell r="L579">
            <v>2640</v>
          </cell>
          <cell r="M579">
            <v>10</v>
          </cell>
          <cell r="N579">
            <v>56900</v>
          </cell>
          <cell r="O579">
            <v>24200</v>
          </cell>
          <cell r="P579">
            <v>267</v>
          </cell>
          <cell r="Q579" t="str">
            <v>No</v>
          </cell>
          <cell r="R579">
            <v>13953</v>
          </cell>
          <cell r="S579">
            <v>0</v>
          </cell>
          <cell r="T579">
            <v>-19.661016949152543</v>
          </cell>
          <cell r="U579">
            <v>0</v>
          </cell>
          <cell r="V579">
            <v>0</v>
          </cell>
          <cell r="W579">
            <v>-160.67796610169492</v>
          </cell>
          <cell r="X579">
            <v>-2535.593220338983</v>
          </cell>
          <cell r="Y579">
            <v>0</v>
          </cell>
          <cell r="Z579">
            <v>-2.4622240134140368E-4</v>
          </cell>
          <cell r="AA579">
            <v>-0.50094161958568739</v>
          </cell>
          <cell r="AB579">
            <v>0</v>
          </cell>
          <cell r="AC579">
            <v>-5.4613935969868174E-2</v>
          </cell>
          <cell r="AD579">
            <v>0</v>
          </cell>
          <cell r="AE579">
            <v>0</v>
          </cell>
          <cell r="AF579">
            <v>-0.4463276836158192</v>
          </cell>
          <cell r="AG579">
            <v>-7.0433145009416194</v>
          </cell>
          <cell r="AH579">
            <v>0</v>
          </cell>
          <cell r="AI579">
            <v>0</v>
          </cell>
          <cell r="AJ579">
            <v>-0.76202824858757057</v>
          </cell>
          <cell r="AK579">
            <v>0</v>
          </cell>
          <cell r="AL579">
            <v>0</v>
          </cell>
          <cell r="AM579">
            <v>-6.2276101694915251</v>
          </cell>
          <cell r="AN579">
            <v>-98.275367231638427</v>
          </cell>
          <cell r="AO579">
            <v>0</v>
          </cell>
        </row>
        <row r="580">
          <cell r="B580">
            <v>569</v>
          </cell>
          <cell r="C580" t="str">
            <v>Balnearios 4 (220/60)</v>
          </cell>
          <cell r="D580" t="str">
            <v>4S</v>
          </cell>
          <cell r="E580" t="str">
            <v>16626S</v>
          </cell>
          <cell r="F580">
            <v>38485</v>
          </cell>
          <cell r="G580">
            <v>2</v>
          </cell>
          <cell r="H580">
            <v>34</v>
          </cell>
          <cell r="I580">
            <v>2</v>
          </cell>
          <cell r="J580">
            <v>5</v>
          </cell>
          <cell r="K580">
            <v>480</v>
          </cell>
          <cell r="L580">
            <v>6380</v>
          </cell>
          <cell r="M580">
            <v>10</v>
          </cell>
          <cell r="N580">
            <v>69200</v>
          </cell>
          <cell r="O580">
            <v>27200</v>
          </cell>
          <cell r="P580">
            <v>533</v>
          </cell>
          <cell r="Q580" t="str">
            <v>No</v>
          </cell>
          <cell r="R580">
            <v>13953</v>
          </cell>
          <cell r="S580">
            <v>0</v>
          </cell>
          <cell r="T580">
            <v>7.0588235294117645</v>
          </cell>
          <cell r="U580">
            <v>0</v>
          </cell>
          <cell r="V580">
            <v>0</v>
          </cell>
          <cell r="W580">
            <v>-24.201680672268907</v>
          </cell>
          <cell r="X580">
            <v>715.96638655462186</v>
          </cell>
          <cell r="Y580">
            <v>0</v>
          </cell>
          <cell r="Z580">
            <v>-2.3405674026545891E-5</v>
          </cell>
          <cell r="AA580">
            <v>-4.7619047619047616E-2</v>
          </cell>
          <cell r="AB580">
            <v>0</v>
          </cell>
          <cell r="AC580">
            <v>1.9607843137254902E-2</v>
          </cell>
          <cell r="AD580">
            <v>0</v>
          </cell>
          <cell r="AE580">
            <v>0</v>
          </cell>
          <cell r="AF580">
            <v>-6.7226890756302518E-2</v>
          </cell>
          <cell r="AG580">
            <v>1.988795518207283</v>
          </cell>
          <cell r="AH580">
            <v>0</v>
          </cell>
          <cell r="AI580">
            <v>0</v>
          </cell>
          <cell r="AJ580">
            <v>0.27358823529411763</v>
          </cell>
          <cell r="AK580">
            <v>0</v>
          </cell>
          <cell r="AL580">
            <v>0</v>
          </cell>
          <cell r="AM580">
            <v>-0.93801680672268895</v>
          </cell>
          <cell r="AN580">
            <v>27.749663865546218</v>
          </cell>
          <cell r="AO580">
            <v>0</v>
          </cell>
        </row>
        <row r="581">
          <cell r="B581">
            <v>570</v>
          </cell>
          <cell r="C581" t="str">
            <v>Balnearios 4 (220/60)</v>
          </cell>
          <cell r="D581" t="str">
            <v>4S</v>
          </cell>
          <cell r="E581" t="str">
            <v>16626S</v>
          </cell>
          <cell r="F581">
            <v>38128</v>
          </cell>
          <cell r="G581">
            <v>2</v>
          </cell>
          <cell r="H581">
            <v>27</v>
          </cell>
          <cell r="I581">
            <v>2</v>
          </cell>
          <cell r="J581">
            <v>5</v>
          </cell>
          <cell r="K581">
            <v>504</v>
          </cell>
          <cell r="L581">
            <v>5670</v>
          </cell>
          <cell r="M581">
            <v>10</v>
          </cell>
          <cell r="N581">
            <v>68500</v>
          </cell>
          <cell r="O581">
            <v>27800</v>
          </cell>
          <cell r="P581">
            <v>550</v>
          </cell>
          <cell r="Q581" t="str">
            <v>No</v>
          </cell>
          <cell r="R581">
            <v>13953</v>
          </cell>
          <cell r="S581">
            <v>1.9251336898395721</v>
          </cell>
          <cell r="T581">
            <v>-15.093048128342247</v>
          </cell>
          <cell r="U581">
            <v>-0.19251336898395738</v>
          </cell>
          <cell r="V581">
            <v>-28.877005347593585</v>
          </cell>
          <cell r="W581">
            <v>-82.819251336898361</v>
          </cell>
          <cell r="X581">
            <v>-2221.6042780748662</v>
          </cell>
          <cell r="Y581">
            <v>-24.064171122994651</v>
          </cell>
          <cell r="Z581">
            <v>-2.0359932466321461E-4</v>
          </cell>
          <cell r="AA581">
            <v>-0.41422459893048119</v>
          </cell>
          <cell r="AB581">
            <v>5.3475935828877002E-3</v>
          </cell>
          <cell r="AC581">
            <v>-4.1925133689839571E-2</v>
          </cell>
          <cell r="AD581">
            <v>-5.347593582887705E-4</v>
          </cell>
          <cell r="AE581">
            <v>-8.0213903743315509E-2</v>
          </cell>
          <cell r="AF581">
            <v>-0.23005347593582878</v>
          </cell>
          <cell r="AG581">
            <v>-6.1711229946524062</v>
          </cell>
          <cell r="AH581">
            <v>-6.684491978609626E-2</v>
          </cell>
          <cell r="AI581">
            <v>7.4614973262032078E-2</v>
          </cell>
          <cell r="AJ581">
            <v>-0.5849813903743315</v>
          </cell>
          <cell r="AK581">
            <v>-7.4614973262032147E-3</v>
          </cell>
          <cell r="AL581">
            <v>-1.1192245989304812</v>
          </cell>
          <cell r="AM581">
            <v>-3.2099361497326191</v>
          </cell>
          <cell r="AN581">
            <v>-86.105679144385022</v>
          </cell>
          <cell r="AO581">
            <v>-0.93268716577540101</v>
          </cell>
        </row>
        <row r="582">
          <cell r="B582">
            <v>571</v>
          </cell>
          <cell r="C582" t="str">
            <v>Balnearios 4 (220/60)</v>
          </cell>
          <cell r="D582" t="str">
            <v>4S</v>
          </cell>
          <cell r="E582" t="str">
            <v>16626S</v>
          </cell>
          <cell r="F582">
            <v>37754</v>
          </cell>
          <cell r="G582">
            <v>0</v>
          </cell>
          <cell r="H582">
            <v>42.68</v>
          </cell>
          <cell r="I582">
            <v>2.2000000000000002</v>
          </cell>
          <cell r="J582">
            <v>35</v>
          </cell>
          <cell r="K582">
            <v>590.04</v>
          </cell>
          <cell r="L582">
            <v>7978</v>
          </cell>
          <cell r="M582">
            <v>35</v>
          </cell>
          <cell r="N582">
            <v>82479</v>
          </cell>
          <cell r="O582">
            <v>2563</v>
          </cell>
          <cell r="P582">
            <v>704.92</v>
          </cell>
          <cell r="Q582" t="str">
            <v>No</v>
          </cell>
          <cell r="R582">
            <v>13953</v>
          </cell>
          <cell r="S582">
            <v>-0.39279869067103107</v>
          </cell>
          <cell r="T582">
            <v>7.7931260229132562</v>
          </cell>
          <cell r="U582">
            <v>-0.54991816693944351</v>
          </cell>
          <cell r="V582">
            <v>4.5171849427168578</v>
          </cell>
          <cell r="W582">
            <v>-41.825204582651395</v>
          </cell>
          <cell r="X582">
            <v>787.75777414075287</v>
          </cell>
          <cell r="Y582">
            <v>2.5531914893617023</v>
          </cell>
          <cell r="Z582">
            <v>-3.8098767855714376E-5</v>
          </cell>
          <cell r="AA582">
            <v>-7.7512274959083485E-2</v>
          </cell>
          <cell r="AB582">
            <v>-1.0911074740861974E-3</v>
          </cell>
          <cell r="AC582">
            <v>2.1647572285870158E-2</v>
          </cell>
          <cell r="AD582">
            <v>-1.5275504637206764E-3</v>
          </cell>
          <cell r="AE582">
            <v>1.2547735951991271E-2</v>
          </cell>
          <cell r="AF582">
            <v>-0.11618112384069833</v>
          </cell>
          <cell r="AG582">
            <v>2.1882160392798689</v>
          </cell>
          <cell r="AH582">
            <v>7.0921985815602835E-3</v>
          </cell>
          <cell r="AI582">
            <v>-1.5224222585924712E-2</v>
          </cell>
          <cell r="AJ582">
            <v>0.30204857610474634</v>
          </cell>
          <cell r="AK582">
            <v>-2.1313911620294598E-2</v>
          </cell>
          <cell r="AL582">
            <v>0.17507855973813419</v>
          </cell>
          <cell r="AM582">
            <v>-1.6210752209492636</v>
          </cell>
          <cell r="AN582">
            <v>30.532178396072013</v>
          </cell>
          <cell r="AO582">
            <v>9.8957446808510624E-2</v>
          </cell>
        </row>
        <row r="583">
          <cell r="B583">
            <v>572</v>
          </cell>
          <cell r="C583" t="str">
            <v>Balnearios 4 (220/60)</v>
          </cell>
          <cell r="D583" t="str">
            <v>4S</v>
          </cell>
          <cell r="E583" t="str">
            <v>16626S</v>
          </cell>
          <cell r="F583">
            <v>35921</v>
          </cell>
          <cell r="G583">
            <v>2</v>
          </cell>
          <cell r="H583">
            <v>3</v>
          </cell>
          <cell r="I583">
            <v>5</v>
          </cell>
          <cell r="J583">
            <v>12</v>
          </cell>
          <cell r="K583">
            <v>803</v>
          </cell>
          <cell r="L583">
            <v>3967</v>
          </cell>
          <cell r="M583">
            <v>22</v>
          </cell>
          <cell r="N583">
            <v>71953</v>
          </cell>
          <cell r="O583">
            <v>12195</v>
          </cell>
          <cell r="P583">
            <v>847</v>
          </cell>
          <cell r="Q583" t="str">
            <v>No</v>
          </cell>
          <cell r="R583">
            <v>13953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  <cell r="Z583" t="str">
            <v xml:space="preserve"> </v>
          </cell>
          <cell r="AA583" t="str">
            <v xml:space="preserve"> </v>
          </cell>
          <cell r="AB583" t="str">
            <v xml:space="preserve"> </v>
          </cell>
          <cell r="AC583" t="str">
            <v xml:space="preserve"> </v>
          </cell>
          <cell r="AD583" t="str">
            <v xml:space="preserve"> </v>
          </cell>
          <cell r="AE583" t="str">
            <v xml:space="preserve"> </v>
          </cell>
          <cell r="AF583" t="str">
            <v xml:space="preserve"> </v>
          </cell>
          <cell r="AG583" t="str">
            <v xml:space="preserve"> </v>
          </cell>
          <cell r="AH583" t="str">
            <v xml:space="preserve"> </v>
          </cell>
          <cell r="AI583" t="str">
            <v xml:space="preserve"> </v>
          </cell>
          <cell r="AJ583" t="str">
            <v xml:space="preserve"> </v>
          </cell>
          <cell r="AK583" t="str">
            <v xml:space="preserve"> </v>
          </cell>
          <cell r="AL583" t="str">
            <v xml:space="preserve"> </v>
          </cell>
          <cell r="AM583" t="str">
            <v xml:space="preserve"> </v>
          </cell>
          <cell r="AN583" t="str">
            <v xml:space="preserve"> </v>
          </cell>
          <cell r="AO583" t="str">
            <v xml:space="preserve"> </v>
          </cell>
        </row>
        <row r="584">
          <cell r="B584">
            <v>573</v>
          </cell>
          <cell r="C584" t="str">
            <v>Balnearios 4 (220/60)</v>
          </cell>
          <cell r="D584" t="str">
            <v>4T</v>
          </cell>
          <cell r="E584" t="str">
            <v>16629S</v>
          </cell>
          <cell r="F584">
            <v>39632</v>
          </cell>
          <cell r="G584">
            <v>1</v>
          </cell>
          <cell r="H584">
            <v>85</v>
          </cell>
          <cell r="I584">
            <v>1</v>
          </cell>
          <cell r="J584">
            <v>11</v>
          </cell>
          <cell r="K584">
            <v>611</v>
          </cell>
          <cell r="L584">
            <v>7319</v>
          </cell>
          <cell r="M584">
            <v>6</v>
          </cell>
          <cell r="N584">
            <v>74051</v>
          </cell>
          <cell r="O584">
            <v>23685</v>
          </cell>
          <cell r="Q584" t="str">
            <v>No</v>
          </cell>
          <cell r="R584">
            <v>13953</v>
          </cell>
          <cell r="S584">
            <v>-0.60606060606060608</v>
          </cell>
          <cell r="T584">
            <v>47.878787878787875</v>
          </cell>
          <cell r="U584">
            <v>-0.60606060606060608</v>
          </cell>
          <cell r="V584">
            <v>3.6363636363636362</v>
          </cell>
          <cell r="W584">
            <v>249.69696969696969</v>
          </cell>
          <cell r="X584">
            <v>3569.090909090909</v>
          </cell>
          <cell r="Y584">
            <v>-2.4242424242424243</v>
          </cell>
          <cell r="Z584">
            <v>4.0628940216786975E-4</v>
          </cell>
          <cell r="AA584">
            <v>0.82659932659932656</v>
          </cell>
          <cell r="AB584">
            <v>-1.6835016835016834E-3</v>
          </cell>
          <cell r="AC584">
            <v>0.132996632996633</v>
          </cell>
          <cell r="AD584">
            <v>-1.6835016835016834E-3</v>
          </cell>
          <cell r="AE584">
            <v>1.0101010101010102E-2</v>
          </cell>
          <cell r="AF584">
            <v>0.69360269360269355</v>
          </cell>
          <cell r="AG584">
            <v>9.9141414141414135</v>
          </cell>
          <cell r="AH584">
            <v>-6.7340067340067337E-3</v>
          </cell>
          <cell r="AI584">
            <v>-2.3489898989898988E-2</v>
          </cell>
          <cell r="AJ584">
            <v>1.8557020202020202</v>
          </cell>
          <cell r="AK584">
            <v>-2.3489898989898988E-2</v>
          </cell>
          <cell r="AL584">
            <v>0.14093939393939392</v>
          </cell>
          <cell r="AM584">
            <v>9.6778383838383828</v>
          </cell>
          <cell r="AN584">
            <v>138.33201515151512</v>
          </cell>
          <cell r="AO584">
            <v>-9.3959595959595951E-2</v>
          </cell>
        </row>
        <row r="585">
          <cell r="B585">
            <v>574</v>
          </cell>
          <cell r="C585" t="str">
            <v>Balnearios 4 (220/60)</v>
          </cell>
          <cell r="D585" t="str">
            <v>4T</v>
          </cell>
          <cell r="E585" t="str">
            <v>16629S</v>
          </cell>
          <cell r="F585">
            <v>39038</v>
          </cell>
          <cell r="G585">
            <v>2</v>
          </cell>
          <cell r="H585">
            <v>6</v>
          </cell>
          <cell r="I585">
            <v>2</v>
          </cell>
          <cell r="J585">
            <v>5</v>
          </cell>
          <cell r="K585">
            <v>199</v>
          </cell>
          <cell r="L585">
            <v>1430</v>
          </cell>
          <cell r="M585">
            <v>10</v>
          </cell>
          <cell r="N585">
            <v>62500</v>
          </cell>
          <cell r="O585">
            <v>28600</v>
          </cell>
          <cell r="P585">
            <v>224</v>
          </cell>
          <cell r="Q585" t="str">
            <v>No</v>
          </cell>
          <cell r="R585">
            <v>13953</v>
          </cell>
          <cell r="S585">
            <v>0</v>
          </cell>
          <cell r="T585">
            <v>-16740</v>
          </cell>
          <cell r="U585">
            <v>0</v>
          </cell>
          <cell r="V585">
            <v>0</v>
          </cell>
          <cell r="W585">
            <v>-50580</v>
          </cell>
          <cell r="X585">
            <v>-1326600</v>
          </cell>
          <cell r="Y585">
            <v>0</v>
          </cell>
          <cell r="Z585">
            <v>-9.1914081902245703E-2</v>
          </cell>
          <cell r="AA585">
            <v>-187</v>
          </cell>
          <cell r="AB585">
            <v>0</v>
          </cell>
          <cell r="AC585">
            <v>-46.5</v>
          </cell>
          <cell r="AD585">
            <v>0</v>
          </cell>
          <cell r="AE585">
            <v>0</v>
          </cell>
          <cell r="AF585">
            <v>-140.5</v>
          </cell>
          <cell r="AG585">
            <v>-3685</v>
          </cell>
          <cell r="AH585">
            <v>0</v>
          </cell>
          <cell r="AI585">
            <v>0</v>
          </cell>
          <cell r="AJ585">
            <v>-648.81449999999995</v>
          </cell>
          <cell r="AK585">
            <v>0</v>
          </cell>
          <cell r="AL585">
            <v>0</v>
          </cell>
          <cell r="AM585">
            <v>-1960.3964999999998</v>
          </cell>
          <cell r="AN585">
            <v>-51416.805</v>
          </cell>
          <cell r="AO585">
            <v>0</v>
          </cell>
        </row>
        <row r="586">
          <cell r="B586">
            <v>575</v>
          </cell>
          <cell r="C586" t="str">
            <v>Balnearios 4 (220/60)</v>
          </cell>
          <cell r="D586" t="str">
            <v>4T</v>
          </cell>
          <cell r="E586" t="str">
            <v>16629S</v>
          </cell>
          <cell r="F586">
            <v>39036</v>
          </cell>
          <cell r="G586">
            <v>2</v>
          </cell>
          <cell r="H586">
            <v>99</v>
          </cell>
          <cell r="I586">
            <v>2</v>
          </cell>
          <cell r="J586">
            <v>5</v>
          </cell>
          <cell r="K586">
            <v>480</v>
          </cell>
          <cell r="L586">
            <v>8800</v>
          </cell>
          <cell r="M586">
            <v>10</v>
          </cell>
          <cell r="N586">
            <v>66700</v>
          </cell>
          <cell r="O586">
            <v>24500</v>
          </cell>
          <cell r="P586">
            <v>598</v>
          </cell>
          <cell r="Q586" t="str">
            <v>No</v>
          </cell>
          <cell r="R586">
            <v>13953</v>
          </cell>
          <cell r="S586">
            <v>0</v>
          </cell>
          <cell r="T586">
            <v>-54</v>
          </cell>
          <cell r="U586">
            <v>0</v>
          </cell>
          <cell r="V586">
            <v>0</v>
          </cell>
          <cell r="W586">
            <v>-630</v>
          </cell>
          <cell r="X586">
            <v>-3240</v>
          </cell>
          <cell r="Y586">
            <v>0</v>
          </cell>
          <cell r="Z586">
            <v>-9.3388639365918086E-4</v>
          </cell>
          <cell r="AA586">
            <v>-1.9</v>
          </cell>
          <cell r="AB586">
            <v>0</v>
          </cell>
          <cell r="AC586">
            <v>-0.15</v>
          </cell>
          <cell r="AD586">
            <v>0</v>
          </cell>
          <cell r="AE586">
            <v>0</v>
          </cell>
          <cell r="AF586">
            <v>-1.75</v>
          </cell>
          <cell r="AG586">
            <v>-9</v>
          </cell>
          <cell r="AH586">
            <v>0</v>
          </cell>
          <cell r="AI586">
            <v>0</v>
          </cell>
          <cell r="AJ586">
            <v>-2.0929499999999996</v>
          </cell>
          <cell r="AK586">
            <v>0</v>
          </cell>
          <cell r="AL586">
            <v>0</v>
          </cell>
          <cell r="AM586">
            <v>-24.417749999999998</v>
          </cell>
          <cell r="AN586">
            <v>-125.577</v>
          </cell>
          <cell r="AO586">
            <v>0</v>
          </cell>
        </row>
        <row r="587">
          <cell r="B587">
            <v>576</v>
          </cell>
          <cell r="C587" t="str">
            <v>Balnearios 4 (220/60)</v>
          </cell>
          <cell r="D587" t="str">
            <v>4T</v>
          </cell>
          <cell r="E587" t="str">
            <v>16629S</v>
          </cell>
          <cell r="F587">
            <v>39016</v>
          </cell>
          <cell r="G587">
            <v>2</v>
          </cell>
          <cell r="H587">
            <v>102</v>
          </cell>
          <cell r="I587">
            <v>2</v>
          </cell>
          <cell r="J587">
            <v>5</v>
          </cell>
          <cell r="K587">
            <v>515</v>
          </cell>
          <cell r="L587">
            <v>8980</v>
          </cell>
          <cell r="M587">
            <v>10</v>
          </cell>
          <cell r="N587">
            <v>68900</v>
          </cell>
          <cell r="O587">
            <v>26400</v>
          </cell>
          <cell r="P587">
            <v>636</v>
          </cell>
          <cell r="Q587" t="str">
            <v>No</v>
          </cell>
          <cell r="R587">
            <v>13953</v>
          </cell>
          <cell r="S587">
            <v>0</v>
          </cell>
          <cell r="T587">
            <v>-6.101694915254237</v>
          </cell>
          <cell r="U587">
            <v>-0.67796610169491522</v>
          </cell>
          <cell r="V587">
            <v>0</v>
          </cell>
          <cell r="W587">
            <v>-22.372881355932204</v>
          </cell>
          <cell r="X587">
            <v>-1030.5084745762713</v>
          </cell>
          <cell r="Y587">
            <v>0</v>
          </cell>
          <cell r="Z587">
            <v>-3.9802869389775777E-5</v>
          </cell>
          <cell r="AA587">
            <v>-8.0979284369114876E-2</v>
          </cell>
          <cell r="AB587">
            <v>0</v>
          </cell>
          <cell r="AC587">
            <v>-1.6949152542372881E-2</v>
          </cell>
          <cell r="AD587">
            <v>-1.8832391713747645E-3</v>
          </cell>
          <cell r="AE587">
            <v>0</v>
          </cell>
          <cell r="AF587">
            <v>-6.2146892655367235E-2</v>
          </cell>
          <cell r="AG587">
            <v>-2.8625235404896423</v>
          </cell>
          <cell r="AH587">
            <v>0</v>
          </cell>
          <cell r="AI587">
            <v>0</v>
          </cell>
          <cell r="AJ587">
            <v>-0.23649152542372881</v>
          </cell>
          <cell r="AK587">
            <v>-2.6276836158192089E-2</v>
          </cell>
          <cell r="AL587">
            <v>0</v>
          </cell>
          <cell r="AM587">
            <v>-0.86713559322033895</v>
          </cell>
          <cell r="AN587">
            <v>-39.94079096045197</v>
          </cell>
          <cell r="AO587">
            <v>0</v>
          </cell>
        </row>
        <row r="588">
          <cell r="B588">
            <v>577</v>
          </cell>
          <cell r="C588" t="str">
            <v>Balnearios 4 (220/60)</v>
          </cell>
          <cell r="D588" t="str">
            <v>4T</v>
          </cell>
          <cell r="E588" t="str">
            <v>16629S</v>
          </cell>
          <cell r="F588">
            <v>38485</v>
          </cell>
          <cell r="G588">
            <v>2</v>
          </cell>
          <cell r="H588">
            <v>111</v>
          </cell>
          <cell r="I588">
            <v>3</v>
          </cell>
          <cell r="J588">
            <v>5</v>
          </cell>
          <cell r="K588">
            <v>548</v>
          </cell>
          <cell r="L588">
            <v>10500</v>
          </cell>
          <cell r="M588">
            <v>10</v>
          </cell>
          <cell r="N588">
            <v>67600</v>
          </cell>
          <cell r="O588">
            <v>25400</v>
          </cell>
          <cell r="P588">
            <v>679</v>
          </cell>
          <cell r="Q588" t="str">
            <v>No</v>
          </cell>
          <cell r="R588">
            <v>13953</v>
          </cell>
          <cell r="S588">
            <v>0</v>
          </cell>
          <cell r="T588">
            <v>20.168067226890756</v>
          </cell>
          <cell r="U588">
            <v>1.0084033613445378</v>
          </cell>
          <cell r="V588">
            <v>0</v>
          </cell>
          <cell r="W588">
            <v>-22.184873949579831</v>
          </cell>
          <cell r="X588">
            <v>-201.68067226890756</v>
          </cell>
          <cell r="Y588">
            <v>0</v>
          </cell>
          <cell r="Z588">
            <v>-1.3768043545026995E-6</v>
          </cell>
          <cell r="AA588">
            <v>-2.8011204481792717E-3</v>
          </cell>
          <cell r="AB588">
            <v>0</v>
          </cell>
          <cell r="AC588">
            <v>5.6022408963585436E-2</v>
          </cell>
          <cell r="AD588">
            <v>2.8011204481792717E-3</v>
          </cell>
          <cell r="AE588">
            <v>0</v>
          </cell>
          <cell r="AF588">
            <v>-6.1624649859943981E-2</v>
          </cell>
          <cell r="AG588">
            <v>-0.56022408963585435</v>
          </cell>
          <cell r="AH588">
            <v>0</v>
          </cell>
          <cell r="AI588">
            <v>0</v>
          </cell>
          <cell r="AJ588">
            <v>0.78168067226890758</v>
          </cell>
          <cell r="AK588">
            <v>3.9084033613445375E-2</v>
          </cell>
          <cell r="AL588">
            <v>0</v>
          </cell>
          <cell r="AM588">
            <v>-0.85984873949579832</v>
          </cell>
          <cell r="AN588">
            <v>-7.8168067226890754</v>
          </cell>
          <cell r="AO588">
            <v>0</v>
          </cell>
        </row>
        <row r="589">
          <cell r="B589">
            <v>578</v>
          </cell>
          <cell r="C589" t="str">
            <v>Balnearios 4 (220/60)</v>
          </cell>
          <cell r="D589" t="str">
            <v>4T</v>
          </cell>
          <cell r="E589" t="str">
            <v>16629S</v>
          </cell>
          <cell r="F589">
            <v>38128</v>
          </cell>
          <cell r="G589">
            <v>2</v>
          </cell>
          <cell r="H589">
            <v>91</v>
          </cell>
          <cell r="I589">
            <v>2</v>
          </cell>
          <cell r="J589">
            <v>5</v>
          </cell>
          <cell r="K589">
            <v>570</v>
          </cell>
          <cell r="L589">
            <v>10700</v>
          </cell>
          <cell r="M589">
            <v>10</v>
          </cell>
          <cell r="N589">
            <v>67300</v>
          </cell>
          <cell r="O589">
            <v>26500</v>
          </cell>
          <cell r="P589">
            <v>680</v>
          </cell>
          <cell r="Q589" t="str">
            <v>No</v>
          </cell>
          <cell r="R589">
            <v>13953</v>
          </cell>
          <cell r="S589">
            <v>1.9251336898395721</v>
          </cell>
          <cell r="T589">
            <v>13.427807486631018</v>
          </cell>
          <cell r="U589">
            <v>-0.36577540106951861</v>
          </cell>
          <cell r="V589">
            <v>-0.60641711229946516</v>
          </cell>
          <cell r="W589">
            <v>-49.60106951871655</v>
          </cell>
          <cell r="X589">
            <v>-616.04278074866306</v>
          </cell>
          <cell r="Y589">
            <v>6.2759358288770049</v>
          </cell>
          <cell r="Z589">
            <v>-3.9518665715355322E-5</v>
          </cell>
          <cell r="AA589">
            <v>-8.0401069518716353E-2</v>
          </cell>
          <cell r="AB589">
            <v>5.3475935828877002E-3</v>
          </cell>
          <cell r="AC589">
            <v>3.7299465240641719E-2</v>
          </cell>
          <cell r="AD589">
            <v>-1.0160427807486628E-3</v>
          </cell>
          <cell r="AE589">
            <v>-1.6844919786096254E-3</v>
          </cell>
          <cell r="AF589">
            <v>-0.13778074866310153</v>
          </cell>
          <cell r="AG589">
            <v>-1.7112299465240641</v>
          </cell>
          <cell r="AH589">
            <v>1.7433155080213904E-2</v>
          </cell>
          <cell r="AI589">
            <v>7.4614973262032078E-2</v>
          </cell>
          <cell r="AJ589">
            <v>0.52043943850267393</v>
          </cell>
          <cell r="AK589">
            <v>-1.417684491978609E-2</v>
          </cell>
          <cell r="AL589">
            <v>-2.3503716577540103E-2</v>
          </cell>
          <cell r="AM589">
            <v>-1.9224547860962555</v>
          </cell>
          <cell r="AN589">
            <v>-23.876791443850269</v>
          </cell>
          <cell r="AO589">
            <v>0.24324481283422458</v>
          </cell>
        </row>
        <row r="590">
          <cell r="B590">
            <v>579</v>
          </cell>
          <cell r="C590" t="str">
            <v>Balnearios 4 (220/60)</v>
          </cell>
          <cell r="D590" t="str">
            <v>4T</v>
          </cell>
          <cell r="E590" t="str">
            <v>16629S</v>
          </cell>
          <cell r="F590">
            <v>37754</v>
          </cell>
          <cell r="G590">
            <v>0</v>
          </cell>
          <cell r="H590">
            <v>77.05</v>
          </cell>
          <cell r="I590">
            <v>2.38</v>
          </cell>
          <cell r="J590">
            <v>5.63</v>
          </cell>
          <cell r="K590">
            <v>621.53</v>
          </cell>
          <cell r="L590">
            <v>11340</v>
          </cell>
          <cell r="M590">
            <v>3.48</v>
          </cell>
          <cell r="N590">
            <v>85151</v>
          </cell>
          <cell r="O590">
            <v>3555</v>
          </cell>
          <cell r="P590">
            <v>710.06999999999994</v>
          </cell>
          <cell r="Q590" t="str">
            <v>No</v>
          </cell>
          <cell r="R590">
            <v>13953</v>
          </cell>
          <cell r="S590">
            <v>-0.39279869067103107</v>
          </cell>
          <cell r="T590">
            <v>14.150572831423895</v>
          </cell>
          <cell r="U590">
            <v>-1.8893617021276596</v>
          </cell>
          <cell r="V590">
            <v>-2.2330605564648121</v>
          </cell>
          <cell r="W590">
            <v>-64.511292962356805</v>
          </cell>
          <cell r="X590">
            <v>1101.0147299509001</v>
          </cell>
          <cell r="Y590">
            <v>-7.761702127659575</v>
          </cell>
          <cell r="Z590">
            <v>-8.5521115091659534E-5</v>
          </cell>
          <cell r="AA590">
            <v>-0.17399345335515551</v>
          </cell>
          <cell r="AB590">
            <v>-1.0911074740861974E-3</v>
          </cell>
          <cell r="AC590">
            <v>3.930714675395526E-2</v>
          </cell>
          <cell r="AD590">
            <v>-5.24822695035461E-3</v>
          </cell>
          <cell r="AE590">
            <v>-6.2029459901800331E-3</v>
          </cell>
          <cell r="AF590">
            <v>-0.17919803600654666</v>
          </cell>
          <cell r="AG590">
            <v>3.0583742498636117</v>
          </cell>
          <cell r="AH590">
            <v>-2.1560283687943264E-2</v>
          </cell>
          <cell r="AI590">
            <v>-1.5224222585924712E-2</v>
          </cell>
          <cell r="AJ590">
            <v>0.54845261865793782</v>
          </cell>
          <cell r="AK590">
            <v>-7.3228510638297883E-2</v>
          </cell>
          <cell r="AL590">
            <v>-8.6549705400982002E-2</v>
          </cell>
          <cell r="AM590">
            <v>-2.5003501963993453</v>
          </cell>
          <cell r="AN590">
            <v>42.673495908346972</v>
          </cell>
          <cell r="AO590">
            <v>-0.30083063829787232</v>
          </cell>
        </row>
        <row r="591">
          <cell r="B591">
            <v>580</v>
          </cell>
          <cell r="C591" t="str">
            <v>Balnearios 4 (220/60)</v>
          </cell>
          <cell r="D591" t="str">
            <v>4T</v>
          </cell>
          <cell r="E591" t="str">
            <v>16629S</v>
          </cell>
          <cell r="F591">
            <v>35921</v>
          </cell>
          <cell r="G591">
            <v>2</v>
          </cell>
          <cell r="H591">
            <v>5</v>
          </cell>
          <cell r="I591">
            <v>12</v>
          </cell>
          <cell r="J591">
            <v>17</v>
          </cell>
          <cell r="K591">
            <v>950</v>
          </cell>
          <cell r="L591">
            <v>5734</v>
          </cell>
          <cell r="M591">
            <v>43</v>
          </cell>
          <cell r="N591">
            <v>68269</v>
          </cell>
          <cell r="O591">
            <v>300</v>
          </cell>
          <cell r="P591">
            <v>1029</v>
          </cell>
          <cell r="Q591" t="str">
            <v>No</v>
          </cell>
          <cell r="R591">
            <v>13953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  <cell r="Z591" t="str">
            <v xml:space="preserve"> </v>
          </cell>
          <cell r="AA591" t="str">
            <v xml:space="preserve"> </v>
          </cell>
          <cell r="AB591" t="str">
            <v xml:space="preserve"> </v>
          </cell>
          <cell r="AC591" t="str">
            <v xml:space="preserve"> </v>
          </cell>
          <cell r="AD591" t="str">
            <v xml:space="preserve"> </v>
          </cell>
          <cell r="AE591" t="str">
            <v xml:space="preserve"> </v>
          </cell>
          <cell r="AF591" t="str">
            <v xml:space="preserve"> </v>
          </cell>
          <cell r="AG591" t="str">
            <v xml:space="preserve"> </v>
          </cell>
          <cell r="AH591" t="str">
            <v xml:space="preserve"> </v>
          </cell>
          <cell r="AI591" t="str">
            <v xml:space="preserve"> </v>
          </cell>
          <cell r="AJ591" t="str">
            <v xml:space="preserve"> </v>
          </cell>
          <cell r="AK591" t="str">
            <v xml:space="preserve"> </v>
          </cell>
          <cell r="AL591" t="str">
            <v xml:space="preserve"> </v>
          </cell>
          <cell r="AM591" t="str">
            <v xml:space="preserve"> </v>
          </cell>
          <cell r="AN591" t="str">
            <v xml:space="preserve"> </v>
          </cell>
          <cell r="AO591" t="str">
            <v xml:space="preserve"> </v>
          </cell>
        </row>
        <row r="592">
          <cell r="B592">
            <v>581</v>
          </cell>
          <cell r="C592" t="str">
            <v>Chilca (220/60)</v>
          </cell>
          <cell r="D592" t="str">
            <v>1R</v>
          </cell>
          <cell r="E592">
            <v>551874</v>
          </cell>
          <cell r="F592">
            <v>39526</v>
          </cell>
          <cell r="G592">
            <v>2</v>
          </cell>
          <cell r="H592">
            <v>2</v>
          </cell>
          <cell r="I592">
            <v>2</v>
          </cell>
          <cell r="J592">
            <v>5</v>
          </cell>
          <cell r="K592">
            <v>58</v>
          </cell>
          <cell r="L592">
            <v>511</v>
          </cell>
          <cell r="M592">
            <v>10</v>
          </cell>
          <cell r="N592">
            <v>24800</v>
          </cell>
          <cell r="O592">
            <v>9600</v>
          </cell>
          <cell r="P592">
            <v>79</v>
          </cell>
          <cell r="Q592" t="str">
            <v>No</v>
          </cell>
          <cell r="R592">
            <v>13953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720</v>
          </cell>
          <cell r="X592">
            <v>6120</v>
          </cell>
          <cell r="Y592">
            <v>0</v>
          </cell>
          <cell r="Z592">
            <v>9.8303830911492733E-4</v>
          </cell>
          <cell r="AA592">
            <v>2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2</v>
          </cell>
          <cell r="AG592">
            <v>17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27.905999999999999</v>
          </cell>
          <cell r="AN592">
            <v>237.20099999999996</v>
          </cell>
          <cell r="AO592">
            <v>0</v>
          </cell>
        </row>
        <row r="593">
          <cell r="B593">
            <v>582</v>
          </cell>
          <cell r="C593" t="str">
            <v>Chilca (220/60)</v>
          </cell>
          <cell r="D593" t="str">
            <v>1R</v>
          </cell>
          <cell r="E593">
            <v>551874</v>
          </cell>
          <cell r="F593">
            <v>39505</v>
          </cell>
          <cell r="G593">
            <v>2</v>
          </cell>
          <cell r="H593">
            <v>2</v>
          </cell>
          <cell r="I593">
            <v>2</v>
          </cell>
          <cell r="J593">
            <v>5</v>
          </cell>
          <cell r="K593">
            <v>16</v>
          </cell>
          <cell r="L593">
            <v>154</v>
          </cell>
          <cell r="M593">
            <v>10</v>
          </cell>
          <cell r="N593">
            <v>13500</v>
          </cell>
          <cell r="O593">
            <v>6110</v>
          </cell>
          <cell r="P593">
            <v>37</v>
          </cell>
          <cell r="Q593" t="str">
            <v>No</v>
          </cell>
          <cell r="R593">
            <v>13953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-7.5989445910290234</v>
          </cell>
          <cell r="X593">
            <v>-239.36675461741424</v>
          </cell>
          <cell r="Y593">
            <v>0</v>
          </cell>
          <cell r="Z593">
            <v>-1.0375074502532214E-5</v>
          </cell>
          <cell r="AA593">
            <v>-2.1108179419525065E-2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-2.1108179419525065E-2</v>
          </cell>
          <cell r="AG593">
            <v>-0.66490765171503963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-0.29452242744063323</v>
          </cell>
          <cell r="AN593">
            <v>-9.2774564643799469</v>
          </cell>
          <cell r="AO593">
            <v>0</v>
          </cell>
        </row>
        <row r="594">
          <cell r="B594">
            <v>583</v>
          </cell>
          <cell r="C594" t="str">
            <v>Chilca (220/60)</v>
          </cell>
          <cell r="D594" t="str">
            <v>1R</v>
          </cell>
          <cell r="E594">
            <v>551874</v>
          </cell>
          <cell r="F594">
            <v>39126</v>
          </cell>
          <cell r="G594">
            <v>2</v>
          </cell>
          <cell r="H594">
            <v>2</v>
          </cell>
          <cell r="I594">
            <v>2</v>
          </cell>
          <cell r="J594">
            <v>5</v>
          </cell>
          <cell r="K594">
            <v>24</v>
          </cell>
          <cell r="L594">
            <v>406</v>
          </cell>
          <cell r="M594">
            <v>10</v>
          </cell>
          <cell r="N594">
            <v>5750</v>
          </cell>
          <cell r="O594">
            <v>2520</v>
          </cell>
          <cell r="P594">
            <v>45</v>
          </cell>
          <cell r="Q594" t="str">
            <v>No</v>
          </cell>
          <cell r="R594">
            <v>13953</v>
          </cell>
          <cell r="S594">
            <v>0</v>
          </cell>
          <cell r="T594">
            <v>-47.368421052631582</v>
          </cell>
          <cell r="U594">
            <v>0</v>
          </cell>
          <cell r="V594">
            <v>0</v>
          </cell>
          <cell r="W594">
            <v>-2136.3157894736842</v>
          </cell>
          <cell r="X594">
            <v>-33366.315789473687</v>
          </cell>
          <cell r="Y594">
            <v>0</v>
          </cell>
          <cell r="Z594">
            <v>-2.9814517138288255E-3</v>
          </cell>
          <cell r="AA594">
            <v>-6.0657894736842106</v>
          </cell>
          <cell r="AB594">
            <v>0</v>
          </cell>
          <cell r="AC594">
            <v>-0.13157894736842105</v>
          </cell>
          <cell r="AD594">
            <v>0</v>
          </cell>
          <cell r="AE594">
            <v>0</v>
          </cell>
          <cell r="AF594">
            <v>-5.9342105263157894</v>
          </cell>
          <cell r="AG594">
            <v>-92.684210526315795</v>
          </cell>
          <cell r="AH594">
            <v>0</v>
          </cell>
          <cell r="AI594">
            <v>0</v>
          </cell>
          <cell r="AJ594">
            <v>-1.835921052631579</v>
          </cell>
          <cell r="AK594">
            <v>0</v>
          </cell>
          <cell r="AL594">
            <v>0</v>
          </cell>
          <cell r="AM594">
            <v>-82.800039473684208</v>
          </cell>
          <cell r="AN594">
            <v>-1293.2227894736843</v>
          </cell>
          <cell r="AO594">
            <v>0</v>
          </cell>
        </row>
        <row r="595">
          <cell r="B595">
            <v>584</v>
          </cell>
          <cell r="C595" t="str">
            <v>Chilca (220/60)</v>
          </cell>
          <cell r="D595" t="str">
            <v>1R</v>
          </cell>
          <cell r="E595">
            <v>551874</v>
          </cell>
          <cell r="F595">
            <v>39050</v>
          </cell>
          <cell r="G595">
            <v>2</v>
          </cell>
          <cell r="H595">
            <v>12</v>
          </cell>
          <cell r="I595">
            <v>2</v>
          </cell>
          <cell r="J595">
            <v>5</v>
          </cell>
          <cell r="K595">
            <v>475</v>
          </cell>
          <cell r="L595">
            <v>7450</v>
          </cell>
          <cell r="M595">
            <v>10</v>
          </cell>
          <cell r="N595">
            <v>73100</v>
          </cell>
          <cell r="O595">
            <v>26900</v>
          </cell>
          <cell r="P595">
            <v>506</v>
          </cell>
          <cell r="Q595" t="str">
            <v>No</v>
          </cell>
          <cell r="R595">
            <v>18605</v>
          </cell>
          <cell r="S595">
            <v>0</v>
          </cell>
          <cell r="T595">
            <v>-1.3043478260869565</v>
          </cell>
          <cell r="U595">
            <v>0</v>
          </cell>
          <cell r="V595">
            <v>0</v>
          </cell>
          <cell r="W595">
            <v>9.7826086956521738</v>
          </cell>
          <cell r="X595">
            <v>508.69565217391306</v>
          </cell>
          <cell r="Y595">
            <v>0</v>
          </cell>
          <cell r="Z595">
            <v>1.5435005966853649E-5</v>
          </cell>
          <cell r="AA595">
            <v>2.355072463768116E-2</v>
          </cell>
          <cell r="AB595">
            <v>0</v>
          </cell>
          <cell r="AC595">
            <v>-3.6231884057971015E-3</v>
          </cell>
          <cell r="AD595">
            <v>0</v>
          </cell>
          <cell r="AE595">
            <v>0</v>
          </cell>
          <cell r="AF595">
            <v>2.717391304347826E-2</v>
          </cell>
          <cell r="AG595">
            <v>1.4130434782608696</v>
          </cell>
          <cell r="AH595">
            <v>0</v>
          </cell>
          <cell r="AI595">
            <v>0</v>
          </cell>
          <cell r="AJ595">
            <v>-6.7409420289855068E-2</v>
          </cell>
          <cell r="AK595">
            <v>0</v>
          </cell>
          <cell r="AL595">
            <v>0</v>
          </cell>
          <cell r="AM595">
            <v>0.50557065217391306</v>
          </cell>
          <cell r="AN595">
            <v>26.289673913043476</v>
          </cell>
          <cell r="AO595">
            <v>0</v>
          </cell>
        </row>
        <row r="596">
          <cell r="B596">
            <v>585</v>
          </cell>
          <cell r="C596" t="str">
            <v>Chilca (220/60)</v>
          </cell>
          <cell r="D596" t="str">
            <v>1R</v>
          </cell>
          <cell r="E596">
            <v>551874</v>
          </cell>
          <cell r="F596">
            <v>38498</v>
          </cell>
          <cell r="G596">
            <v>2</v>
          </cell>
          <cell r="H596">
            <v>14</v>
          </cell>
          <cell r="I596">
            <v>2</v>
          </cell>
          <cell r="J596">
            <v>5</v>
          </cell>
          <cell r="K596">
            <v>460</v>
          </cell>
          <cell r="L596">
            <v>6670</v>
          </cell>
          <cell r="M596">
            <v>10</v>
          </cell>
          <cell r="N596">
            <v>64100</v>
          </cell>
          <cell r="O596">
            <v>25400</v>
          </cell>
          <cell r="P596">
            <v>493</v>
          </cell>
          <cell r="Q596" t="str">
            <v>No</v>
          </cell>
          <cell r="R596">
            <v>18605</v>
          </cell>
          <cell r="S596">
            <v>0</v>
          </cell>
          <cell r="T596">
            <v>2.4489795918367347</v>
          </cell>
          <cell r="U596">
            <v>0</v>
          </cell>
          <cell r="V596">
            <v>0</v>
          </cell>
          <cell r="W596">
            <v>72.65306122448979</v>
          </cell>
          <cell r="X596">
            <v>1502.0408163265306</v>
          </cell>
          <cell r="Y596">
            <v>0</v>
          </cell>
          <cell r="Z596">
            <v>1.3672620670167378E-4</v>
          </cell>
          <cell r="AA596">
            <v>0.20861678004535147</v>
          </cell>
          <cell r="AB596">
            <v>0</v>
          </cell>
          <cell r="AC596">
            <v>6.8027210884353739E-3</v>
          </cell>
          <cell r="AD596">
            <v>0</v>
          </cell>
          <cell r="AE596">
            <v>0</v>
          </cell>
          <cell r="AF596">
            <v>0.20181405895691609</v>
          </cell>
          <cell r="AG596">
            <v>4.1723356009070294</v>
          </cell>
          <cell r="AH596">
            <v>0</v>
          </cell>
          <cell r="AI596">
            <v>0</v>
          </cell>
          <cell r="AJ596">
            <v>0.12656462585034012</v>
          </cell>
          <cell r="AK596">
            <v>0</v>
          </cell>
          <cell r="AL596">
            <v>0</v>
          </cell>
          <cell r="AM596">
            <v>3.7547505668934242</v>
          </cell>
          <cell r="AN596">
            <v>77.626303854875289</v>
          </cell>
          <cell r="AO596">
            <v>0</v>
          </cell>
        </row>
        <row r="597">
          <cell r="B597">
            <v>586</v>
          </cell>
          <cell r="C597" t="str">
            <v>Chilca (220/60)</v>
          </cell>
          <cell r="D597" t="str">
            <v>1R</v>
          </cell>
          <cell r="E597">
            <v>551874</v>
          </cell>
          <cell r="F597">
            <v>38057</v>
          </cell>
          <cell r="G597">
            <v>2</v>
          </cell>
          <cell r="H597">
            <v>11</v>
          </cell>
          <cell r="I597">
            <v>2</v>
          </cell>
          <cell r="J597">
            <v>5</v>
          </cell>
          <cell r="K597">
            <v>371</v>
          </cell>
          <cell r="L597">
            <v>4830</v>
          </cell>
          <cell r="M597">
            <v>10</v>
          </cell>
          <cell r="N597">
            <v>64400</v>
          </cell>
          <cell r="O597">
            <v>25500</v>
          </cell>
          <cell r="P597">
            <v>401</v>
          </cell>
          <cell r="Q597" t="str">
            <v>No</v>
          </cell>
          <cell r="R597">
            <v>18605</v>
          </cell>
          <cell r="S597" t="str">
            <v xml:space="preserve"> </v>
          </cell>
          <cell r="T597" t="str">
            <v xml:space="preserve"> </v>
          </cell>
          <cell r="U597" t="str">
            <v xml:space="preserve"> </v>
          </cell>
          <cell r="V597" t="str">
            <v xml:space="preserve"> </v>
          </cell>
          <cell r="W597" t="str">
            <v xml:space="preserve"> </v>
          </cell>
          <cell r="X597" t="str">
            <v xml:space="preserve"> </v>
          </cell>
          <cell r="Y597" t="str">
            <v xml:space="preserve"> </v>
          </cell>
          <cell r="Z597" t="str">
            <v xml:space="preserve"> </v>
          </cell>
          <cell r="AA597" t="str">
            <v xml:space="preserve"> </v>
          </cell>
          <cell r="AB597" t="str">
            <v xml:space="preserve"> </v>
          </cell>
          <cell r="AC597" t="str">
            <v xml:space="preserve"> </v>
          </cell>
          <cell r="AD597" t="str">
            <v xml:space="preserve"> </v>
          </cell>
          <cell r="AE597" t="str">
            <v xml:space="preserve"> </v>
          </cell>
          <cell r="AF597" t="str">
            <v xml:space="preserve"> </v>
          </cell>
          <cell r="AG597" t="str">
            <v xml:space="preserve"> </v>
          </cell>
          <cell r="AH597" t="str">
            <v xml:space="preserve"> </v>
          </cell>
          <cell r="AI597" t="str">
            <v xml:space="preserve"> </v>
          </cell>
          <cell r="AJ597" t="str">
            <v xml:space="preserve"> </v>
          </cell>
          <cell r="AK597" t="str">
            <v xml:space="preserve"> </v>
          </cell>
          <cell r="AL597" t="str">
            <v xml:space="preserve"> </v>
          </cell>
          <cell r="AM597" t="str">
            <v xml:space="preserve"> </v>
          </cell>
          <cell r="AN597" t="str">
            <v xml:space="preserve"> </v>
          </cell>
          <cell r="AO597" t="str">
            <v xml:space="preserve"> </v>
          </cell>
        </row>
        <row r="598">
          <cell r="B598">
            <v>587</v>
          </cell>
          <cell r="C598" t="str">
            <v>Balnearios Reserva</v>
          </cell>
          <cell r="D598" t="str">
            <v>Reserva-1</v>
          </cell>
          <cell r="E598">
            <v>6620502</v>
          </cell>
          <cell r="F598">
            <v>39038</v>
          </cell>
          <cell r="G598">
            <v>2</v>
          </cell>
          <cell r="H598">
            <v>6</v>
          </cell>
          <cell r="I598">
            <v>2</v>
          </cell>
          <cell r="J598">
            <v>5</v>
          </cell>
          <cell r="K598">
            <v>199</v>
          </cell>
          <cell r="L598">
            <v>1430</v>
          </cell>
          <cell r="M598">
            <v>10</v>
          </cell>
          <cell r="N598">
            <v>62500</v>
          </cell>
          <cell r="O598">
            <v>28600</v>
          </cell>
          <cell r="P598">
            <v>224</v>
          </cell>
          <cell r="Q598" t="str">
            <v>No</v>
          </cell>
          <cell r="R598">
            <v>23256</v>
          </cell>
          <cell r="S598">
            <v>0</v>
          </cell>
          <cell r="T598">
            <v>0.67669172932330823</v>
          </cell>
          <cell r="U598">
            <v>0</v>
          </cell>
          <cell r="V598">
            <v>0</v>
          </cell>
          <cell r="W598">
            <v>-47.368421052631582</v>
          </cell>
          <cell r="X598">
            <v>-270.6766917293233</v>
          </cell>
          <cell r="Y598">
            <v>0</v>
          </cell>
          <cell r="Z598">
            <v>-1.06254010190602E-4</v>
          </cell>
          <cell r="AA598">
            <v>-0.12969924812030076</v>
          </cell>
          <cell r="AB598">
            <v>0</v>
          </cell>
          <cell r="AC598">
            <v>1.8796992481203006E-3</v>
          </cell>
          <cell r="AD598">
            <v>0</v>
          </cell>
          <cell r="AE598">
            <v>0</v>
          </cell>
          <cell r="AF598">
            <v>-0.13157894736842105</v>
          </cell>
          <cell r="AG598">
            <v>-0.75187969924812026</v>
          </cell>
          <cell r="AH598">
            <v>0</v>
          </cell>
          <cell r="AI598">
            <v>0</v>
          </cell>
          <cell r="AJ598">
            <v>4.3714285714285712E-2</v>
          </cell>
          <cell r="AK598">
            <v>0</v>
          </cell>
          <cell r="AL598">
            <v>0</v>
          </cell>
          <cell r="AM598">
            <v>-3.06</v>
          </cell>
          <cell r="AN598">
            <v>-17.485714285714284</v>
          </cell>
          <cell r="AO598">
            <v>0</v>
          </cell>
        </row>
        <row r="599">
          <cell r="B599">
            <v>588</v>
          </cell>
          <cell r="C599" t="str">
            <v>Balnearios Reserva</v>
          </cell>
          <cell r="D599" t="str">
            <v>Reserva-1</v>
          </cell>
          <cell r="E599">
            <v>6620502</v>
          </cell>
          <cell r="F599">
            <v>38506</v>
          </cell>
          <cell r="G599">
            <v>2</v>
          </cell>
          <cell r="H599">
            <v>5</v>
          </cell>
          <cell r="I599">
            <v>2</v>
          </cell>
          <cell r="J599">
            <v>5</v>
          </cell>
          <cell r="K599">
            <v>269</v>
          </cell>
          <cell r="L599">
            <v>1830</v>
          </cell>
          <cell r="M599">
            <v>10</v>
          </cell>
          <cell r="N599">
            <v>56200</v>
          </cell>
          <cell r="O599">
            <v>25300</v>
          </cell>
          <cell r="P599">
            <v>293</v>
          </cell>
          <cell r="Q599" t="str">
            <v>No</v>
          </cell>
          <cell r="R599">
            <v>23256</v>
          </cell>
          <cell r="S599">
            <v>0</v>
          </cell>
          <cell r="T599">
            <v>1.8227848101265822</v>
          </cell>
          <cell r="U599">
            <v>0</v>
          </cell>
          <cell r="V599">
            <v>0</v>
          </cell>
          <cell r="W599">
            <v>82.025316455696199</v>
          </cell>
          <cell r="X599">
            <v>437.46835443037975</v>
          </cell>
          <cell r="Y599">
            <v>0</v>
          </cell>
          <cell r="Z599">
            <v>1.9080888918616122E-4</v>
          </cell>
          <cell r="AA599">
            <v>0.23291139240506328</v>
          </cell>
          <cell r="AB599">
            <v>0</v>
          </cell>
          <cell r="AC599">
            <v>5.0632911392405064E-3</v>
          </cell>
          <cell r="AD599">
            <v>0</v>
          </cell>
          <cell r="AE599">
            <v>0</v>
          </cell>
          <cell r="AF599">
            <v>0.22784810126582278</v>
          </cell>
          <cell r="AG599">
            <v>1.2151898734177216</v>
          </cell>
          <cell r="AH599">
            <v>0</v>
          </cell>
          <cell r="AI599">
            <v>0</v>
          </cell>
          <cell r="AJ599">
            <v>0.11775189873417721</v>
          </cell>
          <cell r="AK599">
            <v>0</v>
          </cell>
          <cell r="AL599">
            <v>0</v>
          </cell>
          <cell r="AM599">
            <v>5.2988354430379747</v>
          </cell>
          <cell r="AN599">
            <v>28.260455696202534</v>
          </cell>
          <cell r="AO599">
            <v>0</v>
          </cell>
        </row>
        <row r="600">
          <cell r="B600">
            <v>589</v>
          </cell>
          <cell r="C600" t="str">
            <v>Balnearios Reserva</v>
          </cell>
          <cell r="D600" t="str">
            <v>Reserva-1</v>
          </cell>
          <cell r="E600">
            <v>6620502</v>
          </cell>
          <cell r="F600">
            <v>38111</v>
          </cell>
          <cell r="G600">
            <v>2</v>
          </cell>
          <cell r="H600">
            <v>3</v>
          </cell>
          <cell r="I600">
            <v>2</v>
          </cell>
          <cell r="J600">
            <v>5</v>
          </cell>
          <cell r="K600">
            <v>179</v>
          </cell>
          <cell r="L600">
            <v>1350</v>
          </cell>
          <cell r="M600">
            <v>10</v>
          </cell>
          <cell r="N600">
            <v>43400</v>
          </cell>
          <cell r="O600">
            <v>16800</v>
          </cell>
          <cell r="P600">
            <v>201</v>
          </cell>
          <cell r="Q600" t="str">
            <v>No</v>
          </cell>
          <cell r="R600">
            <v>23256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  <cell r="Z600" t="str">
            <v xml:space="preserve"> </v>
          </cell>
          <cell r="AA600" t="str">
            <v xml:space="preserve"> </v>
          </cell>
          <cell r="AB600" t="str">
            <v xml:space="preserve"> </v>
          </cell>
          <cell r="AC600" t="str">
            <v xml:space="preserve"> </v>
          </cell>
          <cell r="AD600" t="str">
            <v xml:space="preserve"> </v>
          </cell>
          <cell r="AE600" t="str">
            <v xml:space="preserve"> </v>
          </cell>
          <cell r="AF600" t="str">
            <v xml:space="preserve"> </v>
          </cell>
          <cell r="AG600" t="str">
            <v xml:space="preserve"> </v>
          </cell>
          <cell r="AH600" t="str">
            <v xml:space="preserve"> </v>
          </cell>
          <cell r="AI600" t="str">
            <v xml:space="preserve"> </v>
          </cell>
          <cell r="AJ600" t="str">
            <v xml:space="preserve"> </v>
          </cell>
          <cell r="AK600" t="str">
            <v xml:space="preserve"> </v>
          </cell>
          <cell r="AL600" t="str">
            <v xml:space="preserve"> </v>
          </cell>
          <cell r="AM600" t="str">
            <v xml:space="preserve"> </v>
          </cell>
          <cell r="AN600" t="str">
            <v xml:space="preserve"> </v>
          </cell>
          <cell r="AO600" t="str">
            <v xml:space="preserve"> </v>
          </cell>
        </row>
        <row r="601">
          <cell r="B601">
            <v>590</v>
          </cell>
          <cell r="C601" t="str">
            <v>Chilca (220/60)</v>
          </cell>
          <cell r="D601" t="str">
            <v>1S</v>
          </cell>
          <cell r="E601">
            <v>551873</v>
          </cell>
          <cell r="F601">
            <v>40055</v>
          </cell>
          <cell r="G601">
            <v>2</v>
          </cell>
          <cell r="H601">
            <v>9</v>
          </cell>
          <cell r="I601">
            <v>2</v>
          </cell>
          <cell r="J601">
            <v>8</v>
          </cell>
          <cell r="K601">
            <v>773</v>
          </cell>
          <cell r="L601">
            <v>8592</v>
          </cell>
          <cell r="M601">
            <v>10</v>
          </cell>
          <cell r="N601">
            <v>15205</v>
          </cell>
          <cell r="O601">
            <v>8198</v>
          </cell>
          <cell r="P601">
            <v>804</v>
          </cell>
          <cell r="Q601" t="str">
            <v>No</v>
          </cell>
          <cell r="R601">
            <v>23256</v>
          </cell>
          <cell r="S601">
            <v>3.5643564356435644</v>
          </cell>
          <cell r="T601">
            <v>10.693069306930694</v>
          </cell>
          <cell r="U601">
            <v>3.5643564356435644</v>
          </cell>
          <cell r="V601">
            <v>0</v>
          </cell>
          <cell r="W601">
            <v>256.63366336633663</v>
          </cell>
          <cell r="X601">
            <v>8515.2475247524744</v>
          </cell>
          <cell r="Y601">
            <v>32.079207920792079</v>
          </cell>
          <cell r="Z601">
            <v>6.9756542893391056E-4</v>
          </cell>
          <cell r="AA601">
            <v>0.85148514851485146</v>
          </cell>
          <cell r="AB601">
            <v>9.9009900990099011E-3</v>
          </cell>
          <cell r="AC601">
            <v>2.9702970297029702E-2</v>
          </cell>
          <cell r="AD601">
            <v>9.9009900990099011E-3</v>
          </cell>
          <cell r="AE601">
            <v>0</v>
          </cell>
          <cell r="AF601">
            <v>0.71287128712871284</v>
          </cell>
          <cell r="AG601">
            <v>23.653465346534652</v>
          </cell>
          <cell r="AH601">
            <v>8.9108910891089105E-2</v>
          </cell>
          <cell r="AI601">
            <v>0.23025742574257427</v>
          </cell>
          <cell r="AJ601">
            <v>0.69077227722772283</v>
          </cell>
          <cell r="AK601">
            <v>0.23025742574257427</v>
          </cell>
          <cell r="AL601">
            <v>0</v>
          </cell>
          <cell r="AM601">
            <v>16.578534653465347</v>
          </cell>
          <cell r="AN601">
            <v>550.08499009900993</v>
          </cell>
          <cell r="AO601">
            <v>2.0723168316831684</v>
          </cell>
        </row>
        <row r="602">
          <cell r="B602">
            <v>591</v>
          </cell>
          <cell r="C602" t="str">
            <v>Chilca (220/60)</v>
          </cell>
          <cell r="D602" t="str">
            <v>1S</v>
          </cell>
          <cell r="E602">
            <v>551873</v>
          </cell>
          <cell r="F602">
            <v>39954</v>
          </cell>
          <cell r="G602">
            <v>1</v>
          </cell>
          <cell r="H602">
            <v>6</v>
          </cell>
          <cell r="I602">
            <v>1</v>
          </cell>
          <cell r="J602">
            <v>8</v>
          </cell>
          <cell r="K602">
            <v>701</v>
          </cell>
          <cell r="L602">
            <v>6203</v>
          </cell>
          <cell r="M602">
            <v>1</v>
          </cell>
          <cell r="N602">
            <v>21518</v>
          </cell>
          <cell r="O602">
            <v>11717</v>
          </cell>
          <cell r="P602">
            <v>718</v>
          </cell>
          <cell r="Q602" t="str">
            <v>No</v>
          </cell>
          <cell r="R602">
            <v>23256</v>
          </cell>
          <cell r="S602">
            <v>-0.84112149532710279</v>
          </cell>
          <cell r="T602">
            <v>3.3644859813084111</v>
          </cell>
          <cell r="U602">
            <v>-0.84112149532710279</v>
          </cell>
          <cell r="V602">
            <v>2.5233644859813085</v>
          </cell>
          <cell r="W602">
            <v>543.36448598130846</v>
          </cell>
          <cell r="X602">
            <v>4820.467289719626</v>
          </cell>
          <cell r="Y602">
            <v>-7.5700934579439254</v>
          </cell>
          <cell r="Z602">
            <v>1.2288507265521796E-3</v>
          </cell>
          <cell r="AA602">
            <v>1.5</v>
          </cell>
          <cell r="AB602">
            <v>-2.3364485981308409E-3</v>
          </cell>
          <cell r="AC602">
            <v>9.3457943925233638E-3</v>
          </cell>
          <cell r="AD602">
            <v>-2.3364485981308409E-3</v>
          </cell>
          <cell r="AE602">
            <v>7.0093457943925233E-3</v>
          </cell>
          <cell r="AF602">
            <v>1.5093457943925233</v>
          </cell>
          <cell r="AG602">
            <v>13.390186915887851</v>
          </cell>
          <cell r="AH602">
            <v>-2.1028037383177569E-2</v>
          </cell>
          <cell r="AI602">
            <v>-5.4336448598130839E-2</v>
          </cell>
          <cell r="AJ602">
            <v>0.21734579439252336</v>
          </cell>
          <cell r="AK602">
            <v>-5.4336448598130839E-2</v>
          </cell>
          <cell r="AL602">
            <v>0.16300934579439252</v>
          </cell>
          <cell r="AM602">
            <v>35.101345794392522</v>
          </cell>
          <cell r="AN602">
            <v>311.40218691588785</v>
          </cell>
          <cell r="AO602">
            <v>-0.48902803738317757</v>
          </cell>
        </row>
        <row r="603">
          <cell r="B603">
            <v>592</v>
          </cell>
          <cell r="C603" t="str">
            <v>Chilca (220/60)</v>
          </cell>
          <cell r="D603" t="str">
            <v>1S</v>
          </cell>
          <cell r="E603">
            <v>551873</v>
          </cell>
          <cell r="F603">
            <v>39526</v>
          </cell>
          <cell r="G603">
            <v>2</v>
          </cell>
          <cell r="H603">
            <v>2</v>
          </cell>
          <cell r="I603">
            <v>2</v>
          </cell>
          <cell r="J603">
            <v>5</v>
          </cell>
          <cell r="K603">
            <v>55</v>
          </cell>
          <cell r="L603">
            <v>472</v>
          </cell>
          <cell r="M603">
            <v>10</v>
          </cell>
          <cell r="N603">
            <v>22500</v>
          </cell>
          <cell r="O603">
            <v>8790</v>
          </cell>
          <cell r="P603">
            <v>76</v>
          </cell>
          <cell r="Q603" t="str">
            <v>No</v>
          </cell>
          <cell r="R603">
            <v>23256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565.71428571428567</v>
          </cell>
          <cell r="X603">
            <v>5297.1428571428569</v>
          </cell>
          <cell r="Y603">
            <v>0</v>
          </cell>
          <cell r="Z603">
            <v>1.287367427816569E-3</v>
          </cell>
          <cell r="AA603">
            <v>1.5714285714285714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1.5714285714285714</v>
          </cell>
          <cell r="AG603">
            <v>14.714285714285714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36.545142857142856</v>
          </cell>
          <cell r="AN603">
            <v>342.19542857142858</v>
          </cell>
          <cell r="AO603">
            <v>0</v>
          </cell>
        </row>
        <row r="604">
          <cell r="B604">
            <v>593</v>
          </cell>
          <cell r="C604" t="str">
            <v>Chilca (220/60)</v>
          </cell>
          <cell r="D604" t="str">
            <v>1S</v>
          </cell>
          <cell r="E604">
            <v>551873</v>
          </cell>
          <cell r="F604">
            <v>39505</v>
          </cell>
          <cell r="G604">
            <v>2</v>
          </cell>
          <cell r="H604">
            <v>2</v>
          </cell>
          <cell r="I604">
            <v>2</v>
          </cell>
          <cell r="J604">
            <v>5</v>
          </cell>
          <cell r="K604">
            <v>22</v>
          </cell>
          <cell r="L604">
            <v>163</v>
          </cell>
          <cell r="M604">
            <v>10</v>
          </cell>
          <cell r="N604">
            <v>19100</v>
          </cell>
          <cell r="O604">
            <v>6420</v>
          </cell>
          <cell r="P604">
            <v>43</v>
          </cell>
          <cell r="Q604" t="str">
            <v>No</v>
          </cell>
          <cell r="R604">
            <v>23256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-2.8496042216358841</v>
          </cell>
          <cell r="X604">
            <v>-270.71240105540898</v>
          </cell>
          <cell r="Y604">
            <v>0</v>
          </cell>
          <cell r="Z604">
            <v>-6.4847004039692859E-6</v>
          </cell>
          <cell r="AA604">
            <v>-7.9155672823219003E-3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-7.9155672823219003E-3</v>
          </cell>
          <cell r="AG604">
            <v>-0.75197889182058042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-0.1840844327176781</v>
          </cell>
          <cell r="AN604">
            <v>-17.488021108179421</v>
          </cell>
          <cell r="AO604">
            <v>0</v>
          </cell>
        </row>
        <row r="605">
          <cell r="B605">
            <v>594</v>
          </cell>
          <cell r="C605" t="str">
            <v>Chilca (220/60)</v>
          </cell>
          <cell r="D605" t="str">
            <v>1S</v>
          </cell>
          <cell r="E605">
            <v>551873</v>
          </cell>
          <cell r="F605">
            <v>39126</v>
          </cell>
          <cell r="G605">
            <v>2</v>
          </cell>
          <cell r="H605">
            <v>2</v>
          </cell>
          <cell r="I605">
            <v>2</v>
          </cell>
          <cell r="J605">
            <v>5</v>
          </cell>
          <cell r="K605">
            <v>25</v>
          </cell>
          <cell r="L605">
            <v>448</v>
          </cell>
          <cell r="M605">
            <v>10</v>
          </cell>
          <cell r="N605">
            <v>5620</v>
          </cell>
          <cell r="O605">
            <v>2310</v>
          </cell>
          <cell r="P605">
            <v>46</v>
          </cell>
          <cell r="Q605" t="str">
            <v>No</v>
          </cell>
          <cell r="R605">
            <v>23256</v>
          </cell>
          <cell r="S605">
            <v>0</v>
          </cell>
          <cell r="T605">
            <v>-56.842105263157897</v>
          </cell>
          <cell r="U605">
            <v>0</v>
          </cell>
          <cell r="V605">
            <v>0</v>
          </cell>
          <cell r="W605">
            <v>-2453.6842105263158</v>
          </cell>
          <cell r="X605">
            <v>-42451.57894736842</v>
          </cell>
          <cell r="Y605">
            <v>0</v>
          </cell>
          <cell r="Z605">
            <v>-5.7130779392338179E-3</v>
          </cell>
          <cell r="AA605">
            <v>-6.9736842105263159</v>
          </cell>
          <cell r="AB605">
            <v>0</v>
          </cell>
          <cell r="AC605">
            <v>-0.15789473684210525</v>
          </cell>
          <cell r="AD605">
            <v>0</v>
          </cell>
          <cell r="AE605">
            <v>0</v>
          </cell>
          <cell r="AF605">
            <v>-6.8157894736842106</v>
          </cell>
          <cell r="AG605">
            <v>-117.92105263157895</v>
          </cell>
          <cell r="AH605">
            <v>0</v>
          </cell>
          <cell r="AI605">
            <v>0</v>
          </cell>
          <cell r="AJ605">
            <v>-3.6720000000000002</v>
          </cell>
          <cell r="AK605">
            <v>0</v>
          </cell>
          <cell r="AL605">
            <v>0</v>
          </cell>
          <cell r="AM605">
            <v>-158.50800000000001</v>
          </cell>
          <cell r="AN605">
            <v>-2742.3719999999998</v>
          </cell>
          <cell r="AO605">
            <v>0</v>
          </cell>
        </row>
        <row r="606">
          <cell r="B606">
            <v>595</v>
          </cell>
          <cell r="C606" t="str">
            <v>Chilca (220/60)</v>
          </cell>
          <cell r="D606" t="str">
            <v>1S</v>
          </cell>
          <cell r="E606">
            <v>551873</v>
          </cell>
          <cell r="F606">
            <v>39050</v>
          </cell>
          <cell r="G606">
            <v>2</v>
          </cell>
          <cell r="H606">
            <v>14</v>
          </cell>
          <cell r="I606">
            <v>2</v>
          </cell>
          <cell r="J606">
            <v>5</v>
          </cell>
          <cell r="K606">
            <v>543</v>
          </cell>
          <cell r="L606">
            <v>9410</v>
          </cell>
          <cell r="M606">
            <v>10</v>
          </cell>
          <cell r="N606">
            <v>66900</v>
          </cell>
          <cell r="O606">
            <v>24400</v>
          </cell>
          <cell r="P606">
            <v>576</v>
          </cell>
          <cell r="Q606" t="str">
            <v>No</v>
          </cell>
          <cell r="R606">
            <v>23256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31.956521739130434</v>
          </cell>
          <cell r="X606">
            <v>1376.0869565217392</v>
          </cell>
          <cell r="Y606">
            <v>0</v>
          </cell>
          <cell r="Z606">
            <v>7.2721842513353622E-5</v>
          </cell>
          <cell r="AA606">
            <v>8.8768115942028991E-2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8.8768115942028991E-2</v>
          </cell>
          <cell r="AG606">
            <v>3.8224637681159419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2.0643913043478261</v>
          </cell>
          <cell r="AN606">
            <v>88.895217391304357</v>
          </cell>
          <cell r="AO606">
            <v>0</v>
          </cell>
        </row>
        <row r="607">
          <cell r="B607">
            <v>596</v>
          </cell>
          <cell r="C607" t="str">
            <v>Chilca (220/60)</v>
          </cell>
          <cell r="D607" t="str">
            <v>1S</v>
          </cell>
          <cell r="E607">
            <v>551873</v>
          </cell>
          <cell r="F607">
            <v>38498</v>
          </cell>
          <cell r="G607">
            <v>2</v>
          </cell>
          <cell r="H607">
            <v>14</v>
          </cell>
          <cell r="I607">
            <v>2</v>
          </cell>
          <cell r="J607">
            <v>5</v>
          </cell>
          <cell r="K607">
            <v>494</v>
          </cell>
          <cell r="L607">
            <v>7300</v>
          </cell>
          <cell r="M607">
            <v>10</v>
          </cell>
          <cell r="N607">
            <v>66000</v>
          </cell>
          <cell r="O607">
            <v>24300</v>
          </cell>
          <cell r="P607">
            <v>527</v>
          </cell>
          <cell r="Q607" t="str">
            <v>No</v>
          </cell>
          <cell r="R607">
            <v>18605</v>
          </cell>
          <cell r="S607">
            <v>0</v>
          </cell>
          <cell r="T607">
            <v>0.81632653061224492</v>
          </cell>
          <cell r="U607">
            <v>0</v>
          </cell>
          <cell r="V607">
            <v>0</v>
          </cell>
          <cell r="W607">
            <v>93.877551020408163</v>
          </cell>
          <cell r="X607">
            <v>1657.1428571428571</v>
          </cell>
          <cell r="Y607">
            <v>0</v>
          </cell>
          <cell r="Z607">
            <v>1.7239391279776257E-4</v>
          </cell>
          <cell r="AA607">
            <v>0.26303854875283444</v>
          </cell>
          <cell r="AB607">
            <v>0</v>
          </cell>
          <cell r="AC607">
            <v>2.2675736961451248E-3</v>
          </cell>
          <cell r="AD607">
            <v>0</v>
          </cell>
          <cell r="AE607">
            <v>0</v>
          </cell>
          <cell r="AF607">
            <v>0.26077097505668934</v>
          </cell>
          <cell r="AG607">
            <v>4.6031746031746028</v>
          </cell>
          <cell r="AH607">
            <v>0</v>
          </cell>
          <cell r="AI607">
            <v>0</v>
          </cell>
          <cell r="AJ607">
            <v>4.2188208616780049E-2</v>
          </cell>
          <cell r="AK607">
            <v>0</v>
          </cell>
          <cell r="AL607">
            <v>0</v>
          </cell>
          <cell r="AM607">
            <v>4.8516439909297056</v>
          </cell>
          <cell r="AN607">
            <v>85.6420634920635</v>
          </cell>
          <cell r="AO607">
            <v>0</v>
          </cell>
        </row>
        <row r="608">
          <cell r="B608">
            <v>597</v>
          </cell>
          <cell r="C608" t="str">
            <v>Chilca (220/60)</v>
          </cell>
          <cell r="D608" t="str">
            <v>1S</v>
          </cell>
          <cell r="E608">
            <v>551873</v>
          </cell>
          <cell r="F608">
            <v>38057</v>
          </cell>
          <cell r="G608">
            <v>2</v>
          </cell>
          <cell r="H608">
            <v>13</v>
          </cell>
          <cell r="I608">
            <v>2</v>
          </cell>
          <cell r="J608">
            <v>5</v>
          </cell>
          <cell r="K608">
            <v>379</v>
          </cell>
          <cell r="L608">
            <v>5270</v>
          </cell>
          <cell r="M608">
            <v>10</v>
          </cell>
          <cell r="N608">
            <v>63300</v>
          </cell>
          <cell r="O608">
            <v>23900</v>
          </cell>
          <cell r="P608">
            <v>411</v>
          </cell>
          <cell r="Q608" t="str">
            <v>No</v>
          </cell>
          <cell r="R608">
            <v>18605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  <cell r="Z608" t="str">
            <v xml:space="preserve"> </v>
          </cell>
          <cell r="AA608" t="str">
            <v xml:space="preserve"> </v>
          </cell>
          <cell r="AB608" t="str">
            <v xml:space="preserve"> </v>
          </cell>
          <cell r="AC608" t="str">
            <v xml:space="preserve"> </v>
          </cell>
          <cell r="AD608" t="str">
            <v xml:space="preserve"> </v>
          </cell>
          <cell r="AE608" t="str">
            <v xml:space="preserve"> </v>
          </cell>
          <cell r="AF608" t="str">
            <v xml:space="preserve"> </v>
          </cell>
          <cell r="AG608" t="str">
            <v xml:space="preserve"> </v>
          </cell>
          <cell r="AH608" t="str">
            <v xml:space="preserve"> </v>
          </cell>
          <cell r="AI608" t="str">
            <v xml:space="preserve"> </v>
          </cell>
          <cell r="AJ608" t="str">
            <v xml:space="preserve"> </v>
          </cell>
          <cell r="AK608" t="str">
            <v xml:space="preserve"> </v>
          </cell>
          <cell r="AL608" t="str">
            <v xml:space="preserve"> </v>
          </cell>
          <cell r="AM608" t="str">
            <v xml:space="preserve"> </v>
          </cell>
          <cell r="AN608" t="str">
            <v xml:space="preserve"> </v>
          </cell>
          <cell r="AO608" t="str">
            <v xml:space="preserve"> </v>
          </cell>
        </row>
        <row r="609">
          <cell r="B609">
            <v>598</v>
          </cell>
          <cell r="C609" t="str">
            <v>Chilca (220/60)</v>
          </cell>
          <cell r="D609" t="str">
            <v>1T</v>
          </cell>
          <cell r="E609">
            <v>551875</v>
          </cell>
          <cell r="F609">
            <v>39526</v>
          </cell>
          <cell r="G609">
            <v>2</v>
          </cell>
          <cell r="H609">
            <v>2</v>
          </cell>
          <cell r="I609">
            <v>2</v>
          </cell>
          <cell r="J609">
            <v>5</v>
          </cell>
          <cell r="K609">
            <v>46</v>
          </cell>
          <cell r="L609">
            <v>428</v>
          </cell>
          <cell r="M609">
            <v>10</v>
          </cell>
          <cell r="N609">
            <v>26600</v>
          </cell>
          <cell r="O609">
            <v>9780</v>
          </cell>
          <cell r="P609">
            <v>3.69</v>
          </cell>
          <cell r="Q609" t="str">
            <v>No</v>
          </cell>
          <cell r="R609">
            <v>18605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514.28571428571433</v>
          </cell>
          <cell r="X609">
            <v>4457.1428571428569</v>
          </cell>
          <cell r="Y609">
            <v>0</v>
          </cell>
          <cell r="Z609">
            <v>9.3627728502233127E-4</v>
          </cell>
          <cell r="AA609">
            <v>1.4285714285714286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1.4285714285714286</v>
          </cell>
          <cell r="AG609">
            <v>12.380952380952381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26.578571428571429</v>
          </cell>
          <cell r="AN609">
            <v>230.34761904761905</v>
          </cell>
          <cell r="AO609">
            <v>0</v>
          </cell>
        </row>
        <row r="610">
          <cell r="B610">
            <v>599</v>
          </cell>
          <cell r="C610" t="str">
            <v>Chilca (220/60)</v>
          </cell>
          <cell r="D610" t="str">
            <v>1T</v>
          </cell>
          <cell r="E610">
            <v>551875</v>
          </cell>
          <cell r="F610">
            <v>39505</v>
          </cell>
          <cell r="G610">
            <v>2</v>
          </cell>
          <cell r="H610">
            <v>2</v>
          </cell>
          <cell r="I610">
            <v>2</v>
          </cell>
          <cell r="J610">
            <v>5</v>
          </cell>
          <cell r="K610">
            <v>16</v>
          </cell>
          <cell r="L610">
            <v>168</v>
          </cell>
          <cell r="M610">
            <v>10</v>
          </cell>
          <cell r="N610">
            <v>42200</v>
          </cell>
          <cell r="O610">
            <v>12400</v>
          </cell>
          <cell r="P610">
            <v>5.48</v>
          </cell>
          <cell r="Q610" t="str">
            <v>No</v>
          </cell>
          <cell r="R610">
            <v>18605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-41.794195250659634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-0.11609498680738786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-2.159947229551451</v>
          </cell>
          <cell r="AO610">
            <v>0</v>
          </cell>
        </row>
        <row r="611">
          <cell r="B611">
            <v>600</v>
          </cell>
          <cell r="C611" t="str">
            <v>Chilca (220/60)</v>
          </cell>
          <cell r="D611" t="str">
            <v>1T</v>
          </cell>
          <cell r="E611">
            <v>551875</v>
          </cell>
          <cell r="F611">
            <v>39126</v>
          </cell>
          <cell r="G611">
            <v>2</v>
          </cell>
          <cell r="H611">
            <v>2</v>
          </cell>
          <cell r="I611">
            <v>2</v>
          </cell>
          <cell r="J611">
            <v>5</v>
          </cell>
          <cell r="K611">
            <v>16</v>
          </cell>
          <cell r="L611">
            <v>212</v>
          </cell>
          <cell r="M611">
            <v>10</v>
          </cell>
          <cell r="N611">
            <v>6060</v>
          </cell>
          <cell r="O611">
            <v>2060</v>
          </cell>
          <cell r="P611">
            <v>37</v>
          </cell>
          <cell r="Q611" t="str">
            <v>No</v>
          </cell>
          <cell r="R611">
            <v>18605</v>
          </cell>
          <cell r="S611">
            <v>0</v>
          </cell>
          <cell r="T611">
            <v>-33.157894736842103</v>
          </cell>
          <cell r="U611">
            <v>0</v>
          </cell>
          <cell r="V611">
            <v>0</v>
          </cell>
          <cell r="W611">
            <v>-1430.5263157894738</v>
          </cell>
          <cell r="X611">
            <v>-22016.842105263157</v>
          </cell>
          <cell r="Y611">
            <v>0</v>
          </cell>
          <cell r="Z611">
            <v>-2.6646944309253978E-3</v>
          </cell>
          <cell r="AA611">
            <v>-4.0657894736842106</v>
          </cell>
          <cell r="AB611">
            <v>0</v>
          </cell>
          <cell r="AC611">
            <v>-9.2105263157894732E-2</v>
          </cell>
          <cell r="AD611">
            <v>0</v>
          </cell>
          <cell r="AE611">
            <v>0</v>
          </cell>
          <cell r="AF611">
            <v>-3.9736842105263159</v>
          </cell>
          <cell r="AG611">
            <v>-61.157894736842103</v>
          </cell>
          <cell r="AH611">
            <v>0</v>
          </cell>
          <cell r="AI611">
            <v>0</v>
          </cell>
          <cell r="AJ611">
            <v>-1.7136184210526317</v>
          </cell>
          <cell r="AK611">
            <v>0</v>
          </cell>
          <cell r="AL611">
            <v>0</v>
          </cell>
          <cell r="AM611">
            <v>-73.930394736842103</v>
          </cell>
          <cell r="AN611">
            <v>-1137.8426315789475</v>
          </cell>
          <cell r="AO611">
            <v>0</v>
          </cell>
        </row>
        <row r="612">
          <cell r="B612">
            <v>601</v>
          </cell>
          <cell r="C612" t="str">
            <v>Chilca (220/60)</v>
          </cell>
          <cell r="D612" t="str">
            <v>1T</v>
          </cell>
          <cell r="E612">
            <v>551875</v>
          </cell>
          <cell r="F612">
            <v>39050</v>
          </cell>
          <cell r="G612">
            <v>2</v>
          </cell>
          <cell r="H612">
            <v>9</v>
          </cell>
          <cell r="I612">
            <v>2</v>
          </cell>
          <cell r="J612">
            <v>5</v>
          </cell>
          <cell r="K612">
            <v>318</v>
          </cell>
          <cell r="L612">
            <v>4860</v>
          </cell>
          <cell r="M612">
            <v>10</v>
          </cell>
          <cell r="N612">
            <v>66300</v>
          </cell>
          <cell r="O612">
            <v>27600</v>
          </cell>
          <cell r="P612">
            <v>346</v>
          </cell>
          <cell r="Q612" t="str">
            <v>No</v>
          </cell>
          <cell r="R612">
            <v>18605</v>
          </cell>
          <cell r="S612">
            <v>0</v>
          </cell>
          <cell r="T612">
            <v>0.65217391304347827</v>
          </cell>
          <cell r="U612">
            <v>0</v>
          </cell>
          <cell r="V612">
            <v>0</v>
          </cell>
          <cell r="W612">
            <v>-56.739130434782609</v>
          </cell>
          <cell r="X612">
            <v>-384.78260869565219</v>
          </cell>
          <cell r="Y612">
            <v>0</v>
          </cell>
          <cell r="Z612">
            <v>-1.0210850101149337E-4</v>
          </cell>
          <cell r="AA612">
            <v>-0.15579710144927536</v>
          </cell>
          <cell r="AB612">
            <v>0</v>
          </cell>
          <cell r="AC612">
            <v>1.8115942028985507E-3</v>
          </cell>
          <cell r="AD612">
            <v>0</v>
          </cell>
          <cell r="AE612">
            <v>0</v>
          </cell>
          <cell r="AF612">
            <v>-0.15760869565217392</v>
          </cell>
          <cell r="AG612">
            <v>-1.068840579710145</v>
          </cell>
          <cell r="AH612">
            <v>0</v>
          </cell>
          <cell r="AI612">
            <v>0</v>
          </cell>
          <cell r="AJ612">
            <v>3.3704710144927534E-2</v>
          </cell>
          <cell r="AK612">
            <v>0</v>
          </cell>
          <cell r="AL612">
            <v>0</v>
          </cell>
          <cell r="AM612">
            <v>-2.9323097826086957</v>
          </cell>
          <cell r="AN612">
            <v>-19.885778985507248</v>
          </cell>
          <cell r="AO612">
            <v>0</v>
          </cell>
        </row>
        <row r="613">
          <cell r="B613">
            <v>602</v>
          </cell>
          <cell r="C613" t="str">
            <v>Chilca (220/60)</v>
          </cell>
          <cell r="D613" t="str">
            <v>1T</v>
          </cell>
          <cell r="E613">
            <v>551875</v>
          </cell>
          <cell r="F613">
            <v>38498</v>
          </cell>
          <cell r="G613">
            <v>2</v>
          </cell>
          <cell r="H613">
            <v>8</v>
          </cell>
          <cell r="I613">
            <v>2</v>
          </cell>
          <cell r="J613">
            <v>5</v>
          </cell>
          <cell r="K613">
            <v>405</v>
          </cell>
          <cell r="L613">
            <v>5450</v>
          </cell>
          <cell r="M613">
            <v>10</v>
          </cell>
          <cell r="N613">
            <v>64100</v>
          </cell>
          <cell r="O613">
            <v>26000</v>
          </cell>
          <cell r="P613">
            <v>432</v>
          </cell>
          <cell r="Q613" t="str">
            <v>No</v>
          </cell>
          <cell r="R613">
            <v>18605</v>
          </cell>
          <cell r="S613">
            <v>0</v>
          </cell>
          <cell r="T613">
            <v>0.81632653061224492</v>
          </cell>
          <cell r="U613">
            <v>0</v>
          </cell>
          <cell r="V613">
            <v>0</v>
          </cell>
          <cell r="W613">
            <v>66.938775510204081</v>
          </cell>
          <cell r="X613">
            <v>1069.3877551020407</v>
          </cell>
          <cell r="Y613">
            <v>0</v>
          </cell>
          <cell r="Z613">
            <v>1.2335081691564048E-4</v>
          </cell>
          <cell r="AA613">
            <v>0.18820861678004536</v>
          </cell>
          <cell r="AB613">
            <v>0</v>
          </cell>
          <cell r="AC613">
            <v>2.2675736961451248E-3</v>
          </cell>
          <cell r="AD613">
            <v>0</v>
          </cell>
          <cell r="AE613">
            <v>0</v>
          </cell>
          <cell r="AF613">
            <v>0.18594104308390022</v>
          </cell>
          <cell r="AG613">
            <v>2.9705215419501134</v>
          </cell>
          <cell r="AH613">
            <v>0</v>
          </cell>
          <cell r="AI613">
            <v>0</v>
          </cell>
          <cell r="AJ613">
            <v>4.2188208616780049E-2</v>
          </cell>
          <cell r="AK613">
            <v>0</v>
          </cell>
          <cell r="AL613">
            <v>0</v>
          </cell>
          <cell r="AM613">
            <v>3.4594331065759638</v>
          </cell>
          <cell r="AN613">
            <v>55.266553287981857</v>
          </cell>
          <cell r="AO613">
            <v>0</v>
          </cell>
        </row>
        <row r="614">
          <cell r="B614">
            <v>603</v>
          </cell>
          <cell r="C614" t="str">
            <v>Chilca (220/60)</v>
          </cell>
          <cell r="D614" t="str">
            <v>1T</v>
          </cell>
          <cell r="E614">
            <v>551875</v>
          </cell>
          <cell r="F614">
            <v>38057</v>
          </cell>
          <cell r="G614">
            <v>2</v>
          </cell>
          <cell r="H614">
            <v>7</v>
          </cell>
          <cell r="I614">
            <v>2</v>
          </cell>
          <cell r="J614">
            <v>5</v>
          </cell>
          <cell r="K614">
            <v>323</v>
          </cell>
          <cell r="L614">
            <v>4140</v>
          </cell>
          <cell r="M614">
            <v>10</v>
          </cell>
          <cell r="N614">
            <v>68200</v>
          </cell>
          <cell r="O614">
            <v>24800</v>
          </cell>
          <cell r="P614">
            <v>349</v>
          </cell>
          <cell r="Q614" t="str">
            <v>No</v>
          </cell>
          <cell r="R614">
            <v>18605</v>
          </cell>
          <cell r="S614">
            <v>1.5584415584415585</v>
          </cell>
          <cell r="T614">
            <v>-3.5766233766233761</v>
          </cell>
          <cell r="U614">
            <v>0.59220779220779229</v>
          </cell>
          <cell r="V614">
            <v>2.0493506493506493</v>
          </cell>
          <cell r="W614">
            <v>57.646753246753235</v>
          </cell>
          <cell r="X614">
            <v>-1107.2727272727273</v>
          </cell>
          <cell r="Y614">
            <v>3.2181818181818183</v>
          </cell>
          <cell r="Z614">
            <v>1.1194187963804868E-4</v>
          </cell>
          <cell r="AA614">
            <v>0.17080086580086573</v>
          </cell>
          <cell r="AB614">
            <v>4.329004329004329E-3</v>
          </cell>
          <cell r="AC614">
            <v>-9.9350649350649356E-3</v>
          </cell>
          <cell r="AD614">
            <v>1.645021645021645E-3</v>
          </cell>
          <cell r="AE614">
            <v>5.6926406926406927E-3</v>
          </cell>
          <cell r="AF614">
            <v>0.16012987012987009</v>
          </cell>
          <cell r="AG614">
            <v>-3.0757575757575757</v>
          </cell>
          <cell r="AH614">
            <v>8.9393939393939397E-3</v>
          </cell>
          <cell r="AI614">
            <v>8.0541125541125538E-2</v>
          </cell>
          <cell r="AJ614">
            <v>-0.18484188311688313</v>
          </cell>
          <cell r="AK614">
            <v>3.0605627705627709E-2</v>
          </cell>
          <cell r="AL614">
            <v>0.1059115800865801</v>
          </cell>
          <cell r="AM614">
            <v>2.9792162337662336</v>
          </cell>
          <cell r="AN614">
            <v>-57.224469696969699</v>
          </cell>
          <cell r="AO614">
            <v>0.16631742424242424</v>
          </cell>
        </row>
        <row r="615">
          <cell r="B615">
            <v>604</v>
          </cell>
          <cell r="C615" t="str">
            <v>Chilca (220/60)</v>
          </cell>
          <cell r="D615" t="str">
            <v>1T</v>
          </cell>
          <cell r="E615">
            <v>551875</v>
          </cell>
          <cell r="F615">
            <v>37595</v>
          </cell>
          <cell r="G615">
            <v>0</v>
          </cell>
          <cell r="H615">
            <v>11.59</v>
          </cell>
          <cell r="I615">
            <v>1.24</v>
          </cell>
          <cell r="J615">
            <v>2.37</v>
          </cell>
          <cell r="K615">
            <v>249.02</v>
          </cell>
          <cell r="L615">
            <v>5561</v>
          </cell>
          <cell r="M615">
            <v>5.87</v>
          </cell>
          <cell r="N615">
            <v>69284</v>
          </cell>
          <cell r="O615">
            <v>23966</v>
          </cell>
          <cell r="P615">
            <v>270.09000000000003</v>
          </cell>
          <cell r="Q615" t="str">
            <v>No</v>
          </cell>
          <cell r="R615">
            <v>18605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  <cell r="Z615" t="str">
            <v xml:space="preserve"> </v>
          </cell>
          <cell r="AA615" t="str">
            <v xml:space="preserve"> </v>
          </cell>
          <cell r="AB615" t="str">
            <v xml:space="preserve"> </v>
          </cell>
          <cell r="AC615" t="str">
            <v xml:space="preserve"> </v>
          </cell>
          <cell r="AD615" t="str">
            <v xml:space="preserve"> </v>
          </cell>
          <cell r="AE615" t="str">
            <v xml:space="preserve"> </v>
          </cell>
          <cell r="AF615" t="str">
            <v xml:space="preserve"> </v>
          </cell>
          <cell r="AG615" t="str">
            <v xml:space="preserve"> </v>
          </cell>
          <cell r="AH615" t="str">
            <v xml:space="preserve"> </v>
          </cell>
          <cell r="AI615" t="str">
            <v xml:space="preserve"> </v>
          </cell>
          <cell r="AJ615" t="str">
            <v xml:space="preserve"> </v>
          </cell>
          <cell r="AK615" t="str">
            <v xml:space="preserve"> </v>
          </cell>
          <cell r="AL615" t="str">
            <v xml:space="preserve"> </v>
          </cell>
          <cell r="AM615" t="str">
            <v xml:space="preserve"> </v>
          </cell>
          <cell r="AN615" t="str">
            <v xml:space="preserve"> </v>
          </cell>
          <cell r="AO615" t="str">
            <v xml:space="preserve"> </v>
          </cell>
        </row>
        <row r="616">
          <cell r="B616">
            <v>605</v>
          </cell>
          <cell r="C616" t="str">
            <v>San Juan 1 (220/60)</v>
          </cell>
          <cell r="D616" t="str">
            <v>1R</v>
          </cell>
          <cell r="E616" t="str">
            <v>LP-000474</v>
          </cell>
          <cell r="F616">
            <v>39632</v>
          </cell>
          <cell r="G616">
            <v>1</v>
          </cell>
          <cell r="H616">
            <v>1</v>
          </cell>
          <cell r="I616">
            <v>6</v>
          </cell>
          <cell r="J616">
            <v>6</v>
          </cell>
          <cell r="K616">
            <v>78</v>
          </cell>
          <cell r="L616">
            <v>555</v>
          </cell>
          <cell r="M616">
            <v>1</v>
          </cell>
          <cell r="N616">
            <v>20669</v>
          </cell>
          <cell r="O616">
            <v>4535</v>
          </cell>
          <cell r="Q616" t="str">
            <v>No</v>
          </cell>
          <cell r="R616">
            <v>19767</v>
          </cell>
          <cell r="S616">
            <v>-1.988950276243094</v>
          </cell>
          <cell r="T616">
            <v>-1.988950276243094</v>
          </cell>
          <cell r="U616">
            <v>-17.900552486187845</v>
          </cell>
          <cell r="V616">
            <v>-7.9558011049723758</v>
          </cell>
          <cell r="W616">
            <v>-31.823204419889503</v>
          </cell>
          <cell r="X616">
            <v>-924.86187845303868</v>
          </cell>
          <cell r="Y616">
            <v>-17.900552486187845</v>
          </cell>
          <cell r="Z616">
            <v>-1.5388455447134296E-4</v>
          </cell>
          <cell r="AA616">
            <v>-0.22099447513812154</v>
          </cell>
          <cell r="AB616">
            <v>-5.5248618784530384E-3</v>
          </cell>
          <cell r="AC616">
            <v>-5.5248618784530384E-3</v>
          </cell>
          <cell r="AD616">
            <v>-4.9723756906077346E-2</v>
          </cell>
          <cell r="AE616">
            <v>-2.2099447513812154E-2</v>
          </cell>
          <cell r="AF616">
            <v>-8.8397790055248615E-2</v>
          </cell>
          <cell r="AG616">
            <v>-2.569060773480663</v>
          </cell>
          <cell r="AH616">
            <v>-4.9723756906077346E-2</v>
          </cell>
          <cell r="AI616">
            <v>-0.10920994475138121</v>
          </cell>
          <cell r="AJ616">
            <v>-0.10920994475138121</v>
          </cell>
          <cell r="AK616">
            <v>-0.98288950276243092</v>
          </cell>
          <cell r="AL616">
            <v>-0.43683977900552484</v>
          </cell>
          <cell r="AM616">
            <v>-1.7473591160220994</v>
          </cell>
          <cell r="AN616">
            <v>-50.782624309392268</v>
          </cell>
          <cell r="AO616">
            <v>-0.98288950276243092</v>
          </cell>
        </row>
        <row r="617">
          <cell r="B617">
            <v>606</v>
          </cell>
          <cell r="C617" t="str">
            <v>San Juan 1 (220/60)</v>
          </cell>
          <cell r="D617" t="str">
            <v>1R</v>
          </cell>
          <cell r="E617" t="str">
            <v>LP-000474</v>
          </cell>
          <cell r="F617">
            <v>39451</v>
          </cell>
          <cell r="G617">
            <v>2</v>
          </cell>
          <cell r="H617">
            <v>2</v>
          </cell>
          <cell r="I617">
            <v>15</v>
          </cell>
          <cell r="J617">
            <v>10</v>
          </cell>
          <cell r="K617">
            <v>94</v>
          </cell>
          <cell r="L617">
            <v>1020</v>
          </cell>
          <cell r="M617">
            <v>10</v>
          </cell>
          <cell r="N617">
            <v>52900</v>
          </cell>
          <cell r="O617">
            <v>12900</v>
          </cell>
          <cell r="P617">
            <v>6.7</v>
          </cell>
          <cell r="Q617" t="str">
            <v>No</v>
          </cell>
          <cell r="R617">
            <v>19767</v>
          </cell>
          <cell r="S617">
            <v>-0.88452088452088451</v>
          </cell>
          <cell r="T617">
            <v>-7.9606879606879604</v>
          </cell>
          <cell r="U617">
            <v>-370.61425061425064</v>
          </cell>
          <cell r="V617">
            <v>-119.41031941031942</v>
          </cell>
          <cell r="W617">
            <v>-50.417690417690416</v>
          </cell>
          <cell r="X617">
            <v>-1194.103194103194</v>
          </cell>
          <cell r="Y617">
            <v>0</v>
          </cell>
          <cell r="Z617">
            <v>-1.0624556392588096E-3</v>
          </cell>
          <cell r="AA617">
            <v>-1.5257985257985258</v>
          </cell>
          <cell r="AB617">
            <v>-2.4570024570024569E-3</v>
          </cell>
          <cell r="AC617">
            <v>-2.2113022113022112E-2</v>
          </cell>
          <cell r="AD617">
            <v>-1.0294840294840295</v>
          </cell>
          <cell r="AE617">
            <v>-0.33169533169533172</v>
          </cell>
          <cell r="AF617">
            <v>-0.14004914004914004</v>
          </cell>
          <cell r="AG617">
            <v>-3.3169533169533167</v>
          </cell>
          <cell r="AH617">
            <v>0</v>
          </cell>
          <cell r="AI617">
            <v>-4.8567567567567568E-2</v>
          </cell>
          <cell r="AJ617">
            <v>-0.43710810810810807</v>
          </cell>
          <cell r="AK617">
            <v>-20.349810810810808</v>
          </cell>
          <cell r="AL617">
            <v>-6.5566216216216215</v>
          </cell>
          <cell r="AM617">
            <v>-2.7683513513513516</v>
          </cell>
          <cell r="AN617">
            <v>-65.566216216216219</v>
          </cell>
          <cell r="AO617">
            <v>0</v>
          </cell>
        </row>
        <row r="618">
          <cell r="B618">
            <v>607</v>
          </cell>
          <cell r="C618" t="str">
            <v>San Juan 1 (220/60)</v>
          </cell>
          <cell r="D618" t="str">
            <v>1R</v>
          </cell>
          <cell r="E618" t="str">
            <v>LP-000474</v>
          </cell>
          <cell r="F618">
            <v>39044</v>
          </cell>
          <cell r="G618">
            <v>3</v>
          </cell>
          <cell r="H618">
            <v>11</v>
          </cell>
          <cell r="I618">
            <v>434</v>
          </cell>
          <cell r="J618">
            <v>145</v>
          </cell>
          <cell r="K618">
            <v>151</v>
          </cell>
          <cell r="L618">
            <v>2370</v>
          </cell>
          <cell r="M618">
            <v>10</v>
          </cell>
          <cell r="N618">
            <v>65100</v>
          </cell>
          <cell r="O618">
            <v>3300</v>
          </cell>
          <cell r="P618">
            <v>754</v>
          </cell>
          <cell r="Q618" t="str">
            <v>No</v>
          </cell>
          <cell r="R618">
            <v>19767</v>
          </cell>
          <cell r="S618">
            <v>0.69364161849710981</v>
          </cell>
          <cell r="T618">
            <v>0.69364161849710981</v>
          </cell>
          <cell r="U618">
            <v>30.520231213872833</v>
          </cell>
          <cell r="V618">
            <v>13.872832369942197</v>
          </cell>
          <cell r="W618">
            <v>0.69364161849710981</v>
          </cell>
          <cell r="X618">
            <v>159.53757225433526</v>
          </cell>
          <cell r="Y618">
            <v>0</v>
          </cell>
          <cell r="Z618">
            <v>8.9892003471771508E-5</v>
          </cell>
          <cell r="AA618">
            <v>0.12909441233140656</v>
          </cell>
          <cell r="AB618">
            <v>1.9267822736030828E-3</v>
          </cell>
          <cell r="AC618">
            <v>1.9267822736030828E-3</v>
          </cell>
          <cell r="AD618">
            <v>8.477842003853564E-2</v>
          </cell>
          <cell r="AE618">
            <v>3.8535645472061654E-2</v>
          </cell>
          <cell r="AF618">
            <v>1.9267822736030828E-3</v>
          </cell>
          <cell r="AG618">
            <v>0.44315992292870904</v>
          </cell>
          <cell r="AH618">
            <v>0</v>
          </cell>
          <cell r="AI618">
            <v>3.8086705202312138E-2</v>
          </cell>
          <cell r="AJ618">
            <v>3.8086705202312138E-2</v>
          </cell>
          <cell r="AK618">
            <v>1.6758150289017339</v>
          </cell>
          <cell r="AL618">
            <v>0.76173410404624275</v>
          </cell>
          <cell r="AM618">
            <v>3.8086705202312138E-2</v>
          </cell>
          <cell r="AN618">
            <v>8.7599421965317923</v>
          </cell>
          <cell r="AO618">
            <v>0</v>
          </cell>
        </row>
        <row r="619">
          <cell r="B619">
            <v>608</v>
          </cell>
          <cell r="C619" t="str">
            <v>San Juan 1 (220/60)</v>
          </cell>
          <cell r="D619" t="str">
            <v>1R</v>
          </cell>
          <cell r="E619" t="str">
            <v>LP-000474</v>
          </cell>
          <cell r="F619">
            <v>38525</v>
          </cell>
          <cell r="G619">
            <v>2</v>
          </cell>
          <cell r="H619">
            <v>10</v>
          </cell>
          <cell r="I619">
            <v>390</v>
          </cell>
          <cell r="J619">
            <v>125</v>
          </cell>
          <cell r="K619">
            <v>150</v>
          </cell>
          <cell r="L619">
            <v>2140</v>
          </cell>
          <cell r="M619">
            <v>10</v>
          </cell>
          <cell r="N619">
            <v>56900</v>
          </cell>
          <cell r="O619">
            <v>2120</v>
          </cell>
          <cell r="P619">
            <v>687</v>
          </cell>
          <cell r="Q619" t="str">
            <v>No</v>
          </cell>
          <cell r="R619">
            <v>19767</v>
          </cell>
          <cell r="S619">
            <v>0</v>
          </cell>
          <cell r="T619">
            <v>0</v>
          </cell>
          <cell r="U619">
            <v>7.6595744680851068</v>
          </cell>
          <cell r="V619">
            <v>-38.297872340425535</v>
          </cell>
          <cell r="W619">
            <v>-53.617021276595743</v>
          </cell>
          <cell r="X619">
            <v>-382.97872340425533</v>
          </cell>
          <cell r="Y619">
            <v>0</v>
          </cell>
          <cell r="Z619">
            <v>-1.629702914640659E-4</v>
          </cell>
          <cell r="AA619">
            <v>-0.23404255319148937</v>
          </cell>
          <cell r="AB619">
            <v>0</v>
          </cell>
          <cell r="AC619">
            <v>0</v>
          </cell>
          <cell r="AD619">
            <v>2.1276595744680851E-2</v>
          </cell>
          <cell r="AE619">
            <v>-0.10638297872340426</v>
          </cell>
          <cell r="AF619">
            <v>-0.14893617021276595</v>
          </cell>
          <cell r="AG619">
            <v>-1.0638297872340425</v>
          </cell>
          <cell r="AH619">
            <v>0</v>
          </cell>
          <cell r="AI619">
            <v>0</v>
          </cell>
          <cell r="AJ619">
            <v>0</v>
          </cell>
          <cell r="AK619">
            <v>0.42057446808510635</v>
          </cell>
          <cell r="AL619">
            <v>-2.1028723404255318</v>
          </cell>
          <cell r="AM619">
            <v>-2.9440212765957448</v>
          </cell>
          <cell r="AN619">
            <v>-21.02872340425532</v>
          </cell>
          <cell r="AO619">
            <v>0</v>
          </cell>
        </row>
        <row r="620">
          <cell r="B620">
            <v>609</v>
          </cell>
          <cell r="C620" t="str">
            <v>San Juan 1 (220/60)</v>
          </cell>
          <cell r="D620" t="str">
            <v>1R</v>
          </cell>
          <cell r="E620" t="str">
            <v>LP-000474</v>
          </cell>
          <cell r="F620">
            <v>38478</v>
          </cell>
          <cell r="G620">
            <v>2</v>
          </cell>
          <cell r="H620">
            <v>10</v>
          </cell>
          <cell r="I620">
            <v>389</v>
          </cell>
          <cell r="J620">
            <v>130</v>
          </cell>
          <cell r="K620">
            <v>157</v>
          </cell>
          <cell r="L620">
            <v>2190</v>
          </cell>
          <cell r="M620">
            <v>10</v>
          </cell>
          <cell r="N620">
            <v>63100</v>
          </cell>
          <cell r="O620">
            <v>2410</v>
          </cell>
          <cell r="P620">
            <v>698</v>
          </cell>
          <cell r="Q620" t="str">
            <v>No</v>
          </cell>
          <cell r="R620">
            <v>19767</v>
          </cell>
          <cell r="S620">
            <v>0</v>
          </cell>
          <cell r="T620">
            <v>0</v>
          </cell>
          <cell r="U620">
            <v>43.902439024390247</v>
          </cell>
          <cell r="V620">
            <v>14.634146341463415</v>
          </cell>
          <cell r="W620">
            <v>8.7804878048780495</v>
          </cell>
          <cell r="X620">
            <v>380.48780487804879</v>
          </cell>
          <cell r="Y620">
            <v>0</v>
          </cell>
          <cell r="Z620">
            <v>1.3020760167971559E-4</v>
          </cell>
          <cell r="AA620">
            <v>0.18699186991869918</v>
          </cell>
          <cell r="AB620">
            <v>0</v>
          </cell>
          <cell r="AC620">
            <v>0</v>
          </cell>
          <cell r="AD620">
            <v>0.12195121951219512</v>
          </cell>
          <cell r="AE620">
            <v>4.065040650406504E-2</v>
          </cell>
          <cell r="AF620">
            <v>2.4390243902439025E-2</v>
          </cell>
          <cell r="AG620">
            <v>1.056910569105691</v>
          </cell>
          <cell r="AH620">
            <v>0</v>
          </cell>
          <cell r="AI620">
            <v>0</v>
          </cell>
          <cell r="AJ620">
            <v>0</v>
          </cell>
          <cell r="AK620">
            <v>2.410609756097561</v>
          </cell>
          <cell r="AL620">
            <v>0.8035365853658536</v>
          </cell>
          <cell r="AM620">
            <v>0.48212195121951223</v>
          </cell>
          <cell r="AN620">
            <v>20.891951219512194</v>
          </cell>
          <cell r="AO620">
            <v>0</v>
          </cell>
        </row>
        <row r="621">
          <cell r="B621">
            <v>610</v>
          </cell>
          <cell r="C621" t="str">
            <v>San Juan 1 (220/60)</v>
          </cell>
          <cell r="D621" t="str">
            <v>1R</v>
          </cell>
          <cell r="E621" t="str">
            <v>LP-000474</v>
          </cell>
          <cell r="F621">
            <v>38355</v>
          </cell>
          <cell r="G621">
            <v>2</v>
          </cell>
          <cell r="H621">
            <v>10</v>
          </cell>
          <cell r="I621">
            <v>374</v>
          </cell>
          <cell r="J621">
            <v>125</v>
          </cell>
          <cell r="K621">
            <v>154</v>
          </cell>
          <cell r="L621">
            <v>2060</v>
          </cell>
          <cell r="M621">
            <v>10</v>
          </cell>
          <cell r="N621">
            <v>60900</v>
          </cell>
          <cell r="O621">
            <v>3110</v>
          </cell>
          <cell r="P621">
            <v>675</v>
          </cell>
          <cell r="Q621" t="str">
            <v>No</v>
          </cell>
          <cell r="R621">
            <v>19767</v>
          </cell>
          <cell r="S621">
            <v>0</v>
          </cell>
          <cell r="T621">
            <v>9.473684210526315</v>
          </cell>
          <cell r="U621">
            <v>388.42105263157896</v>
          </cell>
          <cell r="V621">
            <v>94.736842105263165</v>
          </cell>
          <cell r="W621">
            <v>104.21052631578948</v>
          </cell>
          <cell r="X621">
            <v>2084.2105263157896</v>
          </cell>
          <cell r="Y621">
            <v>0</v>
          </cell>
          <cell r="Z621">
            <v>1.1544378780504762E-3</v>
          </cell>
          <cell r="AA621">
            <v>1.6578947368421053</v>
          </cell>
          <cell r="AB621">
            <v>0</v>
          </cell>
          <cell r="AC621">
            <v>2.6315789473684209E-2</v>
          </cell>
          <cell r="AD621">
            <v>1.0789473684210527</v>
          </cell>
          <cell r="AE621">
            <v>0.26315789473684209</v>
          </cell>
          <cell r="AF621">
            <v>0.28947368421052633</v>
          </cell>
          <cell r="AG621">
            <v>5.7894736842105265</v>
          </cell>
          <cell r="AH621">
            <v>0</v>
          </cell>
          <cell r="AI621">
            <v>0</v>
          </cell>
          <cell r="AJ621">
            <v>0.5201842105263158</v>
          </cell>
          <cell r="AK621">
            <v>21.327552631578946</v>
          </cell>
          <cell r="AL621">
            <v>5.2018421052631574</v>
          </cell>
          <cell r="AM621">
            <v>5.7220263157894733</v>
          </cell>
          <cell r="AN621">
            <v>114.44052631578947</v>
          </cell>
          <cell r="AO621">
            <v>0</v>
          </cell>
        </row>
        <row r="622">
          <cell r="B622">
            <v>611</v>
          </cell>
          <cell r="C622" t="str">
            <v>San Juan 1 (220/60)</v>
          </cell>
          <cell r="D622" t="str">
            <v>1R</v>
          </cell>
          <cell r="E622" t="str">
            <v>LP-000474</v>
          </cell>
          <cell r="F622">
            <v>38317</v>
          </cell>
          <cell r="G622">
            <v>2</v>
          </cell>
          <cell r="H622">
            <v>9</v>
          </cell>
          <cell r="I622">
            <v>333</v>
          </cell>
          <cell r="J622">
            <v>115</v>
          </cell>
          <cell r="K622">
            <v>143</v>
          </cell>
          <cell r="L622">
            <v>1840</v>
          </cell>
          <cell r="M622">
            <v>10</v>
          </cell>
          <cell r="N622">
            <v>56700</v>
          </cell>
          <cell r="O622">
            <v>2540</v>
          </cell>
          <cell r="P622">
            <v>612</v>
          </cell>
          <cell r="Q622" t="str">
            <v>No</v>
          </cell>
          <cell r="R622">
            <v>19767</v>
          </cell>
          <cell r="S622">
            <v>0</v>
          </cell>
          <cell r="T622">
            <v>-11.25</v>
          </cell>
          <cell r="U622">
            <v>-393.75</v>
          </cell>
          <cell r="V622">
            <v>0</v>
          </cell>
          <cell r="W622">
            <v>-180</v>
          </cell>
          <cell r="X622">
            <v>-1912.5</v>
          </cell>
          <cell r="Y622">
            <v>0</v>
          </cell>
          <cell r="Z622">
            <v>-1.1315323645970938E-3</v>
          </cell>
          <cell r="AA622">
            <v>-1.625</v>
          </cell>
          <cell r="AB622">
            <v>0</v>
          </cell>
          <cell r="AC622">
            <v>-3.125E-2</v>
          </cell>
          <cell r="AD622">
            <v>-1.09375</v>
          </cell>
          <cell r="AE622">
            <v>0</v>
          </cell>
          <cell r="AF622">
            <v>-0.5</v>
          </cell>
          <cell r="AG622">
            <v>-5.3125</v>
          </cell>
          <cell r="AH622">
            <v>0</v>
          </cell>
          <cell r="AI622">
            <v>0</v>
          </cell>
          <cell r="AJ622">
            <v>-0.61771874999999998</v>
          </cell>
          <cell r="AK622">
            <v>-21.620156250000001</v>
          </cell>
          <cell r="AL622">
            <v>0</v>
          </cell>
          <cell r="AM622">
            <v>-9.8834999999999997</v>
          </cell>
          <cell r="AN622">
            <v>-105.0121875</v>
          </cell>
          <cell r="AO622">
            <v>0</v>
          </cell>
        </row>
        <row r="623">
          <cell r="B623">
            <v>612</v>
          </cell>
          <cell r="C623" t="str">
            <v>San Juan 1 (220/60)</v>
          </cell>
          <cell r="D623" t="str">
            <v>1R</v>
          </cell>
          <cell r="E623" t="str">
            <v>LP-000474</v>
          </cell>
          <cell r="F623">
            <v>38285</v>
          </cell>
          <cell r="G623">
            <v>2</v>
          </cell>
          <cell r="H623">
            <v>10</v>
          </cell>
          <cell r="I623">
            <v>368</v>
          </cell>
          <cell r="J623">
            <v>115</v>
          </cell>
          <cell r="K623">
            <v>159</v>
          </cell>
          <cell r="L623">
            <v>2010</v>
          </cell>
          <cell r="M623">
            <v>10</v>
          </cell>
          <cell r="N623">
            <v>83000</v>
          </cell>
          <cell r="O623">
            <v>8250</v>
          </cell>
          <cell r="P623">
            <v>664</v>
          </cell>
          <cell r="Q623" t="str">
            <v>No</v>
          </cell>
          <cell r="R623">
            <v>19767</v>
          </cell>
          <cell r="S623">
            <v>0</v>
          </cell>
          <cell r="T623">
            <v>-36</v>
          </cell>
          <cell r="U623">
            <v>504</v>
          </cell>
          <cell r="V623">
            <v>0</v>
          </cell>
          <cell r="W623">
            <v>504</v>
          </cell>
          <cell r="X623">
            <v>3240</v>
          </cell>
          <cell r="Y623">
            <v>0</v>
          </cell>
          <cell r="Z623">
            <v>1.8800845442536328E-3</v>
          </cell>
          <cell r="AA623">
            <v>2.7</v>
          </cell>
          <cell r="AB623">
            <v>0</v>
          </cell>
          <cell r="AC623">
            <v>-0.1</v>
          </cell>
          <cell r="AD623">
            <v>1.4</v>
          </cell>
          <cell r="AE623">
            <v>0</v>
          </cell>
          <cell r="AF623">
            <v>1.4</v>
          </cell>
          <cell r="AG623">
            <v>9</v>
          </cell>
          <cell r="AH623">
            <v>0</v>
          </cell>
          <cell r="AI623">
            <v>0</v>
          </cell>
          <cell r="AJ623">
            <v>-1.9766999999999999</v>
          </cell>
          <cell r="AK623">
            <v>27.6738</v>
          </cell>
          <cell r="AL623">
            <v>0</v>
          </cell>
          <cell r="AM623">
            <v>27.6738</v>
          </cell>
          <cell r="AN623">
            <v>177.90299999999999</v>
          </cell>
          <cell r="AO623">
            <v>0</v>
          </cell>
        </row>
        <row r="624">
          <cell r="B624">
            <v>613</v>
          </cell>
          <cell r="C624" t="str">
            <v>San Juan 1 (220/60)</v>
          </cell>
          <cell r="D624" t="str">
            <v>1R</v>
          </cell>
          <cell r="E624" t="str">
            <v>LP-000474</v>
          </cell>
          <cell r="F624">
            <v>38275</v>
          </cell>
          <cell r="G624">
            <v>2</v>
          </cell>
          <cell r="H624">
            <v>11</v>
          </cell>
          <cell r="I624">
            <v>354</v>
          </cell>
          <cell r="J624">
            <v>115</v>
          </cell>
          <cell r="K624">
            <v>145</v>
          </cell>
          <cell r="L624">
            <v>1920</v>
          </cell>
          <cell r="M624">
            <v>10</v>
          </cell>
          <cell r="N624">
            <v>57800</v>
          </cell>
          <cell r="O624">
            <v>2520</v>
          </cell>
          <cell r="P624">
            <v>637</v>
          </cell>
          <cell r="Q624" t="str">
            <v>No</v>
          </cell>
          <cell r="R624">
            <v>19767</v>
          </cell>
          <cell r="S624">
            <v>0</v>
          </cell>
          <cell r="T624">
            <v>0</v>
          </cell>
          <cell r="U624">
            <v>120</v>
          </cell>
          <cell r="V624">
            <v>35.294117647058826</v>
          </cell>
          <cell r="W624">
            <v>42.352941176470587</v>
          </cell>
          <cell r="X624">
            <v>635.29411764705878</v>
          </cell>
          <cell r="Y624">
            <v>0</v>
          </cell>
          <cell r="Z624">
            <v>3.8229751081410112E-4</v>
          </cell>
          <cell r="AA624">
            <v>0.5490196078431373</v>
          </cell>
          <cell r="AB624">
            <v>0</v>
          </cell>
          <cell r="AC624">
            <v>0</v>
          </cell>
          <cell r="AD624">
            <v>0.33333333333333331</v>
          </cell>
          <cell r="AE624">
            <v>9.8039215686274508E-2</v>
          </cell>
          <cell r="AF624">
            <v>0.11764705882352941</v>
          </cell>
          <cell r="AG624">
            <v>1.7647058823529411</v>
          </cell>
          <cell r="AH624">
            <v>0</v>
          </cell>
          <cell r="AI624">
            <v>0</v>
          </cell>
          <cell r="AJ624">
            <v>0</v>
          </cell>
          <cell r="AK624">
            <v>6.5889999999999995</v>
          </cell>
          <cell r="AL624">
            <v>1.9379411764705881</v>
          </cell>
          <cell r="AM624">
            <v>2.3255294117647058</v>
          </cell>
          <cell r="AN624">
            <v>34.882941176470588</v>
          </cell>
          <cell r="AO624">
            <v>0</v>
          </cell>
        </row>
        <row r="625">
          <cell r="B625">
            <v>614</v>
          </cell>
          <cell r="C625" t="str">
            <v>San Juan 1 (220/60)</v>
          </cell>
          <cell r="D625" t="str">
            <v>1R</v>
          </cell>
          <cell r="E625" t="str">
            <v>LP-000474</v>
          </cell>
          <cell r="F625">
            <v>38224</v>
          </cell>
          <cell r="G625">
            <v>2</v>
          </cell>
          <cell r="H625">
            <v>11</v>
          </cell>
          <cell r="I625">
            <v>337</v>
          </cell>
          <cell r="J625">
            <v>110</v>
          </cell>
          <cell r="K625">
            <v>139</v>
          </cell>
          <cell r="L625">
            <v>1830</v>
          </cell>
          <cell r="M625">
            <v>10</v>
          </cell>
          <cell r="N625">
            <v>57200</v>
          </cell>
          <cell r="O625">
            <v>2170</v>
          </cell>
          <cell r="P625">
            <v>609</v>
          </cell>
          <cell r="Q625" t="str">
            <v>No</v>
          </cell>
          <cell r="R625">
            <v>19767</v>
          </cell>
          <cell r="S625">
            <v>0</v>
          </cell>
          <cell r="T625">
            <v>12</v>
          </cell>
          <cell r="U625">
            <v>60</v>
          </cell>
          <cell r="V625">
            <v>-60</v>
          </cell>
          <cell r="W625">
            <v>-48</v>
          </cell>
          <cell r="X625">
            <v>-360</v>
          </cell>
          <cell r="Y625">
            <v>0</v>
          </cell>
          <cell r="Z625">
            <v>-6.9632760898282695E-5</v>
          </cell>
          <cell r="AA625">
            <v>-0.1</v>
          </cell>
          <cell r="AB625">
            <v>0</v>
          </cell>
          <cell r="AC625">
            <v>3.3333333333333333E-2</v>
          </cell>
          <cell r="AD625">
            <v>0.16666666666666666</v>
          </cell>
          <cell r="AE625">
            <v>-0.16666666666666666</v>
          </cell>
          <cell r="AF625">
            <v>-0.13333333333333333</v>
          </cell>
          <cell r="AG625">
            <v>-1</v>
          </cell>
          <cell r="AH625">
            <v>0</v>
          </cell>
          <cell r="AI625">
            <v>0</v>
          </cell>
          <cell r="AJ625">
            <v>0.65889999999999993</v>
          </cell>
          <cell r="AK625">
            <v>3.2944999999999998</v>
          </cell>
          <cell r="AL625">
            <v>-3.2944999999999998</v>
          </cell>
          <cell r="AM625">
            <v>-2.6355999999999997</v>
          </cell>
          <cell r="AN625">
            <v>-19.766999999999999</v>
          </cell>
          <cell r="AO625">
            <v>0</v>
          </cell>
        </row>
        <row r="626">
          <cell r="B626">
            <v>615</v>
          </cell>
          <cell r="C626" t="str">
            <v>San Juan 1 (220/60)</v>
          </cell>
          <cell r="D626" t="str">
            <v>1R</v>
          </cell>
          <cell r="E626" t="str">
            <v>LP-000474</v>
          </cell>
          <cell r="F626">
            <v>38194</v>
          </cell>
          <cell r="G626">
            <v>2</v>
          </cell>
          <cell r="H626">
            <v>10</v>
          </cell>
          <cell r="I626">
            <v>332</v>
          </cell>
          <cell r="J626">
            <v>115</v>
          </cell>
          <cell r="K626">
            <v>143</v>
          </cell>
          <cell r="L626">
            <v>1860</v>
          </cell>
          <cell r="M626">
            <v>10</v>
          </cell>
          <cell r="N626">
            <v>60600</v>
          </cell>
          <cell r="O626">
            <v>2960</v>
          </cell>
          <cell r="P626">
            <v>612</v>
          </cell>
          <cell r="Q626" t="str">
            <v>No</v>
          </cell>
          <cell r="R626">
            <v>19767</v>
          </cell>
          <cell r="S626">
            <v>0</v>
          </cell>
          <cell r="T626">
            <v>-3384</v>
          </cell>
          <cell r="U626">
            <v>3394.2857142857142</v>
          </cell>
          <cell r="V626">
            <v>0</v>
          </cell>
          <cell r="W626">
            <v>-82.285714285714292</v>
          </cell>
          <cell r="X626">
            <v>308.57142857142856</v>
          </cell>
          <cell r="Y626">
            <v>0</v>
          </cell>
          <cell r="Z626">
            <v>-1.3926552179656539E-4</v>
          </cell>
          <cell r="AA626">
            <v>-0.2</v>
          </cell>
          <cell r="AB626">
            <v>0</v>
          </cell>
          <cell r="AC626">
            <v>-9.4</v>
          </cell>
          <cell r="AD626">
            <v>9.4285714285714288</v>
          </cell>
          <cell r="AE626">
            <v>0</v>
          </cell>
          <cell r="AF626">
            <v>-0.22857142857142856</v>
          </cell>
          <cell r="AG626">
            <v>0.8571428571428571</v>
          </cell>
          <cell r="AH626">
            <v>0</v>
          </cell>
          <cell r="AI626">
            <v>0</v>
          </cell>
          <cell r="AJ626">
            <v>-185.8098</v>
          </cell>
          <cell r="AK626">
            <v>186.37457142857141</v>
          </cell>
          <cell r="AL626">
            <v>0</v>
          </cell>
          <cell r="AM626">
            <v>-4.5181714285714287</v>
          </cell>
          <cell r="AN626">
            <v>16.943142857142856</v>
          </cell>
          <cell r="AO626">
            <v>0</v>
          </cell>
        </row>
        <row r="627">
          <cell r="B627">
            <v>616</v>
          </cell>
          <cell r="C627" t="str">
            <v>San Juan 1 (220/60)</v>
          </cell>
          <cell r="D627" t="str">
            <v>1R</v>
          </cell>
          <cell r="E627" t="str">
            <v>LP-000474</v>
          </cell>
          <cell r="F627">
            <v>38159</v>
          </cell>
          <cell r="G627">
            <v>2</v>
          </cell>
          <cell r="H627">
            <v>339</v>
          </cell>
          <cell r="I627">
            <v>2</v>
          </cell>
          <cell r="J627">
            <v>115</v>
          </cell>
          <cell r="K627">
            <v>151</v>
          </cell>
          <cell r="L627">
            <v>1830</v>
          </cell>
          <cell r="M627">
            <v>10</v>
          </cell>
          <cell r="N627">
            <v>57000</v>
          </cell>
          <cell r="O627">
            <v>2860</v>
          </cell>
          <cell r="P627">
            <v>619</v>
          </cell>
          <cell r="Q627" t="str">
            <v>No</v>
          </cell>
          <cell r="R627">
            <v>19767</v>
          </cell>
          <cell r="S627">
            <v>0</v>
          </cell>
          <cell r="T627">
            <v>3843.8709677419356</v>
          </cell>
          <cell r="U627">
            <v>-3762.5806451612902</v>
          </cell>
          <cell r="V627">
            <v>58.064516129032256</v>
          </cell>
          <cell r="W627">
            <v>162.58064516129033</v>
          </cell>
          <cell r="X627">
            <v>-232.25806451612902</v>
          </cell>
          <cell r="Y627">
            <v>0</v>
          </cell>
          <cell r="Z627">
            <v>5.8401670430817745E-4</v>
          </cell>
          <cell r="AA627">
            <v>0.83870967741935487</v>
          </cell>
          <cell r="AB627">
            <v>0</v>
          </cell>
          <cell r="AC627">
            <v>10.67741935483871</v>
          </cell>
          <cell r="AD627">
            <v>-10.451612903225806</v>
          </cell>
          <cell r="AE627">
            <v>0.16129032258064516</v>
          </cell>
          <cell r="AF627">
            <v>0.45161290322580644</v>
          </cell>
          <cell r="AG627">
            <v>-0.64516129032258063</v>
          </cell>
          <cell r="AH627">
            <v>0</v>
          </cell>
          <cell r="AI627">
            <v>0</v>
          </cell>
          <cell r="AJ627">
            <v>211.06054838709676</v>
          </cell>
          <cell r="AK627">
            <v>-206.5970322580645</v>
          </cell>
          <cell r="AL627">
            <v>3.1882258064516127</v>
          </cell>
          <cell r="AM627">
            <v>8.9270322580645161</v>
          </cell>
          <cell r="AN627">
            <v>-12.752903225806451</v>
          </cell>
          <cell r="AO627">
            <v>0</v>
          </cell>
        </row>
        <row r="628">
          <cell r="B628">
            <v>617</v>
          </cell>
          <cell r="C628" t="str">
            <v>San Juan 1 (220/60)</v>
          </cell>
          <cell r="D628" t="str">
            <v>1R</v>
          </cell>
          <cell r="E628" t="str">
            <v>LP-000474</v>
          </cell>
          <cell r="F628">
            <v>38128</v>
          </cell>
          <cell r="G628">
            <v>2</v>
          </cell>
          <cell r="H628">
            <v>8</v>
          </cell>
          <cell r="I628">
            <v>326</v>
          </cell>
          <cell r="J628">
            <v>110</v>
          </cell>
          <cell r="K628">
            <v>137</v>
          </cell>
          <cell r="L628">
            <v>1850</v>
          </cell>
          <cell r="M628">
            <v>10</v>
          </cell>
          <cell r="N628">
            <v>58100</v>
          </cell>
          <cell r="O628">
            <v>3430</v>
          </cell>
          <cell r="P628">
            <v>593</v>
          </cell>
          <cell r="Q628" t="str">
            <v>No</v>
          </cell>
          <cell r="R628">
            <v>19767</v>
          </cell>
          <cell r="S628">
            <v>0</v>
          </cell>
          <cell r="T628">
            <v>-63.529411764705884</v>
          </cell>
          <cell r="U628">
            <v>211.76470588235293</v>
          </cell>
          <cell r="V628">
            <v>0</v>
          </cell>
          <cell r="W628">
            <v>-232.94117647058823</v>
          </cell>
          <cell r="X628">
            <v>-635.29411764705878</v>
          </cell>
          <cell r="Y628">
            <v>0</v>
          </cell>
          <cell r="Z628">
            <v>-1.6384179034890047E-4</v>
          </cell>
          <cell r="AA628">
            <v>-0.23529411764705882</v>
          </cell>
          <cell r="AB628">
            <v>0</v>
          </cell>
          <cell r="AC628">
            <v>-0.17647058823529413</v>
          </cell>
          <cell r="AD628">
            <v>0.58823529411764708</v>
          </cell>
          <cell r="AE628">
            <v>0</v>
          </cell>
          <cell r="AF628">
            <v>-0.6470588235294118</v>
          </cell>
          <cell r="AG628">
            <v>-1.7647058823529411</v>
          </cell>
          <cell r="AH628">
            <v>0</v>
          </cell>
          <cell r="AI628">
            <v>0</v>
          </cell>
          <cell r="AJ628">
            <v>-3.488294117647059</v>
          </cell>
          <cell r="AK628">
            <v>11.627647058823529</v>
          </cell>
          <cell r="AL628">
            <v>0</v>
          </cell>
          <cell r="AM628">
            <v>-12.790411764705881</v>
          </cell>
          <cell r="AN628">
            <v>-34.882941176470588</v>
          </cell>
          <cell r="AO628">
            <v>0</v>
          </cell>
        </row>
        <row r="629">
          <cell r="B629">
            <v>618</v>
          </cell>
          <cell r="C629" t="str">
            <v>San Juan 1 (220/60)</v>
          </cell>
          <cell r="D629" t="str">
            <v>1R</v>
          </cell>
          <cell r="E629" t="str">
            <v>LP-000474</v>
          </cell>
          <cell r="F629">
            <v>38111</v>
          </cell>
          <cell r="G629">
            <v>2</v>
          </cell>
          <cell r="H629">
            <v>11</v>
          </cell>
          <cell r="I629">
            <v>316</v>
          </cell>
          <cell r="J629">
            <v>110</v>
          </cell>
          <cell r="K629">
            <v>148</v>
          </cell>
          <cell r="L629">
            <v>1880</v>
          </cell>
          <cell r="M629">
            <v>10</v>
          </cell>
          <cell r="N629">
            <v>58900</v>
          </cell>
          <cell r="O629">
            <v>2450</v>
          </cell>
          <cell r="P629">
            <v>597</v>
          </cell>
          <cell r="Q629" t="str">
            <v>No</v>
          </cell>
          <cell r="R629">
            <v>19767</v>
          </cell>
          <cell r="S629">
            <v>0</v>
          </cell>
          <cell r="T629">
            <v>6.4285714285714288</v>
          </cell>
          <cell r="U629">
            <v>180</v>
          </cell>
          <cell r="V629">
            <v>64.285714285714292</v>
          </cell>
          <cell r="W629">
            <v>135</v>
          </cell>
          <cell r="X629">
            <v>835.71428571428567</v>
          </cell>
          <cell r="Y629">
            <v>0</v>
          </cell>
          <cell r="Z629">
            <v>7.4606529533874323E-4</v>
          </cell>
          <cell r="AA629">
            <v>1.0714285714285714</v>
          </cell>
          <cell r="AB629">
            <v>0</v>
          </cell>
          <cell r="AC629">
            <v>1.7857142857142856E-2</v>
          </cell>
          <cell r="AD629">
            <v>0.5</v>
          </cell>
          <cell r="AE629">
            <v>0.17857142857142858</v>
          </cell>
          <cell r="AF629">
            <v>0.375</v>
          </cell>
          <cell r="AG629">
            <v>2.3214285714285716</v>
          </cell>
          <cell r="AH629">
            <v>0</v>
          </cell>
          <cell r="AI629">
            <v>0</v>
          </cell>
          <cell r="AJ629">
            <v>0.35298214285714286</v>
          </cell>
          <cell r="AK629">
            <v>9.8834999999999997</v>
          </cell>
          <cell r="AL629">
            <v>3.5298214285714282</v>
          </cell>
          <cell r="AM629">
            <v>7.4126249999999994</v>
          </cell>
          <cell r="AN629">
            <v>45.887678571428573</v>
          </cell>
          <cell r="AO629">
            <v>0</v>
          </cell>
        </row>
        <row r="630">
          <cell r="B630">
            <v>619</v>
          </cell>
          <cell r="C630" t="str">
            <v>San Juan 1 (220/60)</v>
          </cell>
          <cell r="D630" t="str">
            <v>1R</v>
          </cell>
          <cell r="E630" t="str">
            <v>LP-000474</v>
          </cell>
          <cell r="F630">
            <v>38055</v>
          </cell>
          <cell r="G630">
            <v>2</v>
          </cell>
          <cell r="H630">
            <v>10</v>
          </cell>
          <cell r="I630">
            <v>288</v>
          </cell>
          <cell r="J630">
            <v>100</v>
          </cell>
          <cell r="K630">
            <v>127</v>
          </cell>
          <cell r="L630">
            <v>1750</v>
          </cell>
          <cell r="M630">
            <v>10</v>
          </cell>
          <cell r="N630">
            <v>70000</v>
          </cell>
          <cell r="O630">
            <v>5950</v>
          </cell>
          <cell r="P630">
            <v>537</v>
          </cell>
          <cell r="Q630" t="str">
            <v>No</v>
          </cell>
          <cell r="R630">
            <v>19767</v>
          </cell>
          <cell r="S630">
            <v>4.645161290322581</v>
          </cell>
          <cell r="T630">
            <v>-7.2232258064516124</v>
          </cell>
          <cell r="U630">
            <v>-439.734193548387</v>
          </cell>
          <cell r="V630">
            <v>-59.388387096774174</v>
          </cell>
          <cell r="W630">
            <v>-47.63612903225804</v>
          </cell>
          <cell r="X630">
            <v>88.258064516129039</v>
          </cell>
          <cell r="Y630">
            <v>8.0593548387096767</v>
          </cell>
          <cell r="Z630">
            <v>-1.0469622533770826E-3</v>
          </cell>
          <cell r="AA630">
            <v>-1.5035483870967741</v>
          </cell>
          <cell r="AB630">
            <v>1.2903225806451613E-2</v>
          </cell>
          <cell r="AC630">
            <v>-2.0064516129032255E-2</v>
          </cell>
          <cell r="AD630">
            <v>-1.2214838709677418</v>
          </cell>
          <cell r="AE630">
            <v>-0.16496774193548383</v>
          </cell>
          <cell r="AF630">
            <v>-0.13232258064516123</v>
          </cell>
          <cell r="AG630">
            <v>0.24516129032258063</v>
          </cell>
          <cell r="AH630">
            <v>2.2387096774193548E-2</v>
          </cell>
          <cell r="AI630">
            <v>0.255058064516129</v>
          </cell>
          <cell r="AJ630">
            <v>-0.39661529032258053</v>
          </cell>
          <cell r="AK630">
            <v>-24.145071677419352</v>
          </cell>
          <cell r="AL630">
            <v>-3.2609173548387087</v>
          </cell>
          <cell r="AM630">
            <v>-2.615620451612902</v>
          </cell>
          <cell r="AN630">
            <v>4.8461032258064511</v>
          </cell>
          <cell r="AO630">
            <v>0.44252574193548383</v>
          </cell>
        </row>
        <row r="631">
          <cell r="B631">
            <v>620</v>
          </cell>
          <cell r="C631" t="str">
            <v>San Juan 1 (220/60)</v>
          </cell>
          <cell r="D631" t="str">
            <v>1R</v>
          </cell>
          <cell r="E631" t="str">
            <v>LP-000474</v>
          </cell>
          <cell r="F631">
            <v>37900</v>
          </cell>
          <cell r="G631">
            <v>0</v>
          </cell>
          <cell r="H631">
            <v>13.11</v>
          </cell>
          <cell r="I631">
            <v>477.33</v>
          </cell>
          <cell r="J631">
            <v>125.57</v>
          </cell>
          <cell r="K631">
            <v>147.51</v>
          </cell>
          <cell r="L631">
            <v>1712</v>
          </cell>
          <cell r="M631">
            <v>6.53</v>
          </cell>
          <cell r="N631">
            <v>80900</v>
          </cell>
          <cell r="O631">
            <v>5775</v>
          </cell>
          <cell r="P631">
            <v>770.05</v>
          </cell>
          <cell r="Q631" t="str">
            <v>No</v>
          </cell>
          <cell r="R631">
            <v>19767</v>
          </cell>
          <cell r="S631">
            <v>0</v>
          </cell>
          <cell r="T631">
            <v>6.4209836065573764</v>
          </cell>
          <cell r="U631">
            <v>280.5285245901639</v>
          </cell>
          <cell r="V631">
            <v>74.313442622950816</v>
          </cell>
          <cell r="W631">
            <v>80.014426229508189</v>
          </cell>
          <cell r="X631">
            <v>715.27868852459017</v>
          </cell>
          <cell r="Y631">
            <v>4.2609836065573772</v>
          </cell>
          <cell r="Z631">
            <v>8.6177961495982852E-4</v>
          </cell>
          <cell r="AA631">
            <v>1.2376065573770492</v>
          </cell>
          <cell r="AB631">
            <v>0</v>
          </cell>
          <cell r="AC631">
            <v>1.7836065573770491E-2</v>
          </cell>
          <cell r="AD631">
            <v>0.77924590163934426</v>
          </cell>
          <cell r="AE631">
            <v>0.2064262295081967</v>
          </cell>
          <cell r="AF631">
            <v>0.22226229508196718</v>
          </cell>
          <cell r="AG631">
            <v>1.9868852459016393</v>
          </cell>
          <cell r="AH631">
            <v>1.1836065573770493E-2</v>
          </cell>
          <cell r="AI631">
            <v>0</v>
          </cell>
          <cell r="AJ631">
            <v>0.35256550819672128</v>
          </cell>
          <cell r="AK631">
            <v>15.403353737704915</v>
          </cell>
          <cell r="AL631">
            <v>4.0804272786885241</v>
          </cell>
          <cell r="AM631">
            <v>4.3934587868852457</v>
          </cell>
          <cell r="AN631">
            <v>39.274760655737701</v>
          </cell>
          <cell r="AO631">
            <v>0.23396350819672135</v>
          </cell>
        </row>
        <row r="632">
          <cell r="B632">
            <v>621</v>
          </cell>
          <cell r="C632" t="str">
            <v>San Juan 1 (220/60)</v>
          </cell>
          <cell r="D632" t="str">
            <v>1R</v>
          </cell>
          <cell r="E632" t="str">
            <v>LP-000474</v>
          </cell>
          <cell r="F632">
            <v>37595</v>
          </cell>
          <cell r="G632">
            <v>0</v>
          </cell>
          <cell r="H632">
            <v>7.67</v>
          </cell>
          <cell r="I632">
            <v>239.66</v>
          </cell>
          <cell r="J632">
            <v>62.61</v>
          </cell>
          <cell r="K632">
            <v>79.72</v>
          </cell>
          <cell r="L632">
            <v>1106</v>
          </cell>
          <cell r="M632">
            <v>2.92</v>
          </cell>
          <cell r="N632">
            <v>44965</v>
          </cell>
          <cell r="O632">
            <v>4305</v>
          </cell>
          <cell r="P632">
            <v>392.58</v>
          </cell>
          <cell r="Q632" t="str">
            <v>No</v>
          </cell>
          <cell r="R632">
            <v>19767</v>
          </cell>
          <cell r="S632">
            <v>0</v>
          </cell>
          <cell r="T632">
            <v>1.9148404993065187</v>
          </cell>
          <cell r="U632">
            <v>59.831900138696263</v>
          </cell>
          <cell r="V632">
            <v>15.630790568654644</v>
          </cell>
          <cell r="W632">
            <v>18.404438280166435</v>
          </cell>
          <cell r="X632">
            <v>221.19278779472955</v>
          </cell>
          <cell r="Y632">
            <v>-2.5165048543689323</v>
          </cell>
          <cell r="Z632">
            <v>1.8039810552274927E-4</v>
          </cell>
          <cell r="AA632">
            <v>0.25907073509015255</v>
          </cell>
          <cell r="AB632">
            <v>0</v>
          </cell>
          <cell r="AC632">
            <v>5.3190013869625517E-3</v>
          </cell>
          <cell r="AD632">
            <v>0.16619972260748961</v>
          </cell>
          <cell r="AE632">
            <v>4.3418862690707348E-2</v>
          </cell>
          <cell r="AF632">
            <v>5.1123439667128984E-2</v>
          </cell>
          <cell r="AG632">
            <v>0.61442441054091534</v>
          </cell>
          <cell r="AH632">
            <v>-6.9902912621359224E-3</v>
          </cell>
          <cell r="AI632">
            <v>0</v>
          </cell>
          <cell r="AJ632">
            <v>0.10514070041608876</v>
          </cell>
          <cell r="AK632">
            <v>3.2852699167822466</v>
          </cell>
          <cell r="AL632">
            <v>0.85826065880721214</v>
          </cell>
          <cell r="AM632">
            <v>1.0105570319001387</v>
          </cell>
          <cell r="AN632">
            <v>12.145327323162274</v>
          </cell>
          <cell r="AO632">
            <v>-0.13817708737864079</v>
          </cell>
        </row>
        <row r="633">
          <cell r="B633">
            <v>622</v>
          </cell>
          <cell r="C633" t="str">
            <v>San Juan 1 (220/60)</v>
          </cell>
          <cell r="D633" t="str">
            <v>1R</v>
          </cell>
          <cell r="E633" t="str">
            <v>LP-000474</v>
          </cell>
          <cell r="F633">
            <v>36153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6</v>
          </cell>
          <cell r="L633">
            <v>220</v>
          </cell>
          <cell r="M633">
            <v>13</v>
          </cell>
          <cell r="N633">
            <v>4000</v>
          </cell>
          <cell r="O633">
            <v>3000</v>
          </cell>
          <cell r="P633">
            <v>19</v>
          </cell>
          <cell r="Q633" t="str">
            <v>No</v>
          </cell>
          <cell r="R633">
            <v>19767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144</v>
          </cell>
          <cell r="X633">
            <v>1440</v>
          </cell>
          <cell r="Y633">
            <v>324</v>
          </cell>
          <cell r="Z633">
            <v>9.0522589167767512E-4</v>
          </cell>
          <cell r="AA633">
            <v>1.3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0.4</v>
          </cell>
          <cell r="AG633">
            <v>4</v>
          </cell>
          <cell r="AH633">
            <v>0.9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7.9067999999999996</v>
          </cell>
          <cell r="AN633">
            <v>79.067999999999998</v>
          </cell>
          <cell r="AO633">
            <v>17.790299999999998</v>
          </cell>
        </row>
        <row r="634">
          <cell r="B634">
            <v>623</v>
          </cell>
          <cell r="C634" t="str">
            <v>San Juan 1 (220/60)</v>
          </cell>
          <cell r="D634" t="str">
            <v>1R</v>
          </cell>
          <cell r="E634" t="str">
            <v>LP-000474</v>
          </cell>
          <cell r="F634">
            <v>36143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2</v>
          </cell>
          <cell r="L634">
            <v>180</v>
          </cell>
          <cell r="M634">
            <v>4</v>
          </cell>
          <cell r="N634">
            <v>4000</v>
          </cell>
          <cell r="O634">
            <v>3000</v>
          </cell>
          <cell r="P634">
            <v>6</v>
          </cell>
          <cell r="Q634" t="str">
            <v>No</v>
          </cell>
          <cell r="R634">
            <v>19767</v>
          </cell>
          <cell r="S634" t="str">
            <v xml:space="preserve"> </v>
          </cell>
          <cell r="T634" t="str">
            <v xml:space="preserve"> </v>
          </cell>
          <cell r="U634" t="str">
            <v xml:space="preserve"> </v>
          </cell>
          <cell r="V634" t="str">
            <v xml:space="preserve"> </v>
          </cell>
          <cell r="W634" t="str">
            <v xml:space="preserve"> </v>
          </cell>
          <cell r="X634" t="str">
            <v xml:space="preserve"> </v>
          </cell>
          <cell r="Y634" t="str">
            <v xml:space="preserve"> </v>
          </cell>
          <cell r="Z634" t="str">
            <v xml:space="preserve"> </v>
          </cell>
          <cell r="AA634" t="str">
            <v xml:space="preserve"> </v>
          </cell>
          <cell r="AB634" t="str">
            <v xml:space="preserve"> </v>
          </cell>
          <cell r="AC634" t="str">
            <v xml:space="preserve"> </v>
          </cell>
          <cell r="AD634" t="str">
            <v xml:space="preserve"> </v>
          </cell>
          <cell r="AE634" t="str">
            <v xml:space="preserve"> </v>
          </cell>
          <cell r="AF634" t="str">
            <v xml:space="preserve"> </v>
          </cell>
          <cell r="AG634" t="str">
            <v xml:space="preserve"> </v>
          </cell>
          <cell r="AH634" t="str">
            <v xml:space="preserve"> </v>
          </cell>
          <cell r="AI634" t="str">
            <v xml:space="preserve"> </v>
          </cell>
          <cell r="AJ634" t="str">
            <v xml:space="preserve"> </v>
          </cell>
          <cell r="AK634" t="str">
            <v xml:space="preserve"> </v>
          </cell>
          <cell r="AL634" t="str">
            <v xml:space="preserve"> </v>
          </cell>
          <cell r="AM634" t="str">
            <v xml:space="preserve"> </v>
          </cell>
          <cell r="AN634" t="str">
            <v xml:space="preserve"> </v>
          </cell>
          <cell r="AO634" t="str">
            <v xml:space="preserve"> </v>
          </cell>
        </row>
        <row r="635">
          <cell r="B635">
            <v>624</v>
          </cell>
          <cell r="C635" t="str">
            <v>San Juan 1 (220/60)</v>
          </cell>
          <cell r="D635" t="str">
            <v>1S</v>
          </cell>
          <cell r="E635" t="str">
            <v>LP-000472</v>
          </cell>
          <cell r="F635">
            <v>42250</v>
          </cell>
          <cell r="G635">
            <v>1</v>
          </cell>
          <cell r="H635">
            <v>1</v>
          </cell>
          <cell r="I635">
            <v>4</v>
          </cell>
          <cell r="J635">
            <v>25</v>
          </cell>
          <cell r="K635">
            <v>311</v>
          </cell>
          <cell r="L635">
            <v>2137</v>
          </cell>
          <cell r="M635">
            <v>1463</v>
          </cell>
          <cell r="N635">
            <v>17781</v>
          </cell>
          <cell r="O635">
            <v>2189</v>
          </cell>
          <cell r="P635">
            <v>1805</v>
          </cell>
          <cell r="Q635" t="str">
            <v>No</v>
          </cell>
          <cell r="R635">
            <v>19767</v>
          </cell>
          <cell r="S635">
            <v>0</v>
          </cell>
          <cell r="T635">
            <v>0</v>
          </cell>
          <cell r="U635">
            <v>8.3720930232558146</v>
          </cell>
          <cell r="V635">
            <v>30.697674418604652</v>
          </cell>
          <cell r="W635">
            <v>443.72093023255815</v>
          </cell>
          <cell r="X635">
            <v>2185.1162790697676</v>
          </cell>
          <cell r="Y635">
            <v>2118.1395348837209</v>
          </cell>
          <cell r="Z635">
            <v>5.0308320276898823E-3</v>
          </cell>
          <cell r="AA635">
            <v>7.224806201550388</v>
          </cell>
          <cell r="AB635">
            <v>0</v>
          </cell>
          <cell r="AC635">
            <v>0</v>
          </cell>
          <cell r="AD635">
            <v>2.3255813953488372E-2</v>
          </cell>
          <cell r="AE635">
            <v>8.5271317829457363E-2</v>
          </cell>
          <cell r="AF635">
            <v>1.2325581395348837</v>
          </cell>
          <cell r="AG635">
            <v>6.0697674418604652</v>
          </cell>
          <cell r="AH635">
            <v>5.8837209302325579</v>
          </cell>
          <cell r="AI635">
            <v>0</v>
          </cell>
          <cell r="AJ635">
            <v>0</v>
          </cell>
          <cell r="AK635">
            <v>0.45969767441860465</v>
          </cell>
          <cell r="AL635">
            <v>1.6855581395348835</v>
          </cell>
          <cell r="AM635">
            <v>24.363976744186047</v>
          </cell>
          <cell r="AN635">
            <v>119.98109302325581</v>
          </cell>
          <cell r="AO635">
            <v>116.30351162790699</v>
          </cell>
        </row>
        <row r="636">
          <cell r="B636">
            <v>625</v>
          </cell>
          <cell r="C636" t="str">
            <v>San Juan 1 (220/60)</v>
          </cell>
          <cell r="D636" t="str">
            <v>1S</v>
          </cell>
          <cell r="E636" t="str">
            <v>LP-000472</v>
          </cell>
          <cell r="F636">
            <v>42121</v>
          </cell>
          <cell r="G636">
            <v>1</v>
          </cell>
          <cell r="H636">
            <v>1</v>
          </cell>
          <cell r="I636">
            <v>1</v>
          </cell>
          <cell r="J636">
            <v>14</v>
          </cell>
          <cell r="K636">
            <v>152</v>
          </cell>
          <cell r="L636">
            <v>1354</v>
          </cell>
          <cell r="M636">
            <v>704</v>
          </cell>
          <cell r="N636">
            <v>31196</v>
          </cell>
          <cell r="O636">
            <v>10399</v>
          </cell>
          <cell r="P636">
            <v>873</v>
          </cell>
          <cell r="Q636" t="str">
            <v>No</v>
          </cell>
          <cell r="R636">
            <v>19767</v>
          </cell>
          <cell r="S636">
            <v>0</v>
          </cell>
          <cell r="T636">
            <v>0</v>
          </cell>
          <cell r="U636">
            <v>0</v>
          </cell>
          <cell r="V636">
            <v>-51.428571428571431</v>
          </cell>
          <cell r="W636">
            <v>-82.285714285714292</v>
          </cell>
          <cell r="X636">
            <v>853.71428571428567</v>
          </cell>
          <cell r="Y636">
            <v>1357.7142857142858</v>
          </cell>
          <cell r="Z636">
            <v>2.3675138705416118E-3</v>
          </cell>
          <cell r="AA636">
            <v>3.4</v>
          </cell>
          <cell r="AB636">
            <v>0</v>
          </cell>
          <cell r="AC636">
            <v>0</v>
          </cell>
          <cell r="AD636">
            <v>0</v>
          </cell>
          <cell r="AE636">
            <v>-0.14285714285714285</v>
          </cell>
          <cell r="AF636">
            <v>-0.22857142857142856</v>
          </cell>
          <cell r="AG636">
            <v>2.3714285714285714</v>
          </cell>
          <cell r="AH636">
            <v>3.7714285714285714</v>
          </cell>
          <cell r="AI636">
            <v>0</v>
          </cell>
          <cell r="AJ636">
            <v>0</v>
          </cell>
          <cell r="AK636">
            <v>0</v>
          </cell>
          <cell r="AL636">
            <v>-2.8238571428571428</v>
          </cell>
          <cell r="AM636">
            <v>-4.5181714285714287</v>
          </cell>
          <cell r="AN636">
            <v>46.87602857142857</v>
          </cell>
          <cell r="AO636">
            <v>74.549828571428577</v>
          </cell>
        </row>
        <row r="637">
          <cell r="B637">
            <v>626</v>
          </cell>
          <cell r="C637" t="str">
            <v>San Juan 1 (220/60)</v>
          </cell>
          <cell r="D637" t="str">
            <v>1S</v>
          </cell>
          <cell r="E637" t="str">
            <v>LP-000472</v>
          </cell>
          <cell r="F637">
            <v>42086</v>
          </cell>
          <cell r="G637">
            <v>1</v>
          </cell>
          <cell r="H637">
            <v>1</v>
          </cell>
          <cell r="I637">
            <v>1</v>
          </cell>
          <cell r="J637">
            <v>19</v>
          </cell>
          <cell r="K637">
            <v>160</v>
          </cell>
          <cell r="L637">
            <v>1271</v>
          </cell>
          <cell r="M637">
            <v>572</v>
          </cell>
          <cell r="N637">
            <v>21511</v>
          </cell>
          <cell r="O637">
            <v>7634</v>
          </cell>
          <cell r="P637">
            <v>754</v>
          </cell>
          <cell r="Q637" t="str">
            <v>No</v>
          </cell>
          <cell r="R637">
            <v>19767</v>
          </cell>
          <cell r="S637">
            <v>0</v>
          </cell>
          <cell r="T637">
            <v>0</v>
          </cell>
          <cell r="U637">
            <v>0</v>
          </cell>
          <cell r="V637">
            <v>60</v>
          </cell>
          <cell r="W637">
            <v>401.25</v>
          </cell>
          <cell r="X637">
            <v>2407.5</v>
          </cell>
          <cell r="Y637">
            <v>1387.5</v>
          </cell>
          <cell r="Z637">
            <v>3.5759324086305591E-3</v>
          </cell>
          <cell r="AA637">
            <v>5.135416666666667</v>
          </cell>
          <cell r="AB637">
            <v>0</v>
          </cell>
          <cell r="AC637">
            <v>0</v>
          </cell>
          <cell r="AD637">
            <v>0</v>
          </cell>
          <cell r="AE637">
            <v>0.16666666666666666</v>
          </cell>
          <cell r="AF637">
            <v>1.1145833333333333</v>
          </cell>
          <cell r="AG637">
            <v>6.6875</v>
          </cell>
          <cell r="AH637">
            <v>3.8541666666666665</v>
          </cell>
          <cell r="AI637">
            <v>0</v>
          </cell>
          <cell r="AJ637">
            <v>0</v>
          </cell>
          <cell r="AK637">
            <v>0</v>
          </cell>
          <cell r="AL637">
            <v>3.2944999999999998</v>
          </cell>
          <cell r="AM637">
            <v>22.031968750000001</v>
          </cell>
          <cell r="AN637">
            <v>132.1918125</v>
          </cell>
          <cell r="AO637">
            <v>76.185312499999995</v>
          </cell>
        </row>
        <row r="638">
          <cell r="B638">
            <v>627</v>
          </cell>
          <cell r="C638" t="str">
            <v>San Juan 1 (220/60)</v>
          </cell>
          <cell r="D638" t="str">
            <v>1S</v>
          </cell>
          <cell r="E638" t="str">
            <v>LP-000472</v>
          </cell>
          <cell r="F638">
            <v>41990</v>
          </cell>
          <cell r="G638">
            <v>1</v>
          </cell>
          <cell r="H638">
            <v>1</v>
          </cell>
          <cell r="I638">
            <v>1</v>
          </cell>
          <cell r="J638">
            <v>3</v>
          </cell>
          <cell r="K638">
            <v>53</v>
          </cell>
          <cell r="L638">
            <v>629</v>
          </cell>
          <cell r="M638">
            <v>202</v>
          </cell>
          <cell r="N638">
            <v>18827</v>
          </cell>
          <cell r="O638">
            <v>1787</v>
          </cell>
          <cell r="P638">
            <v>261</v>
          </cell>
          <cell r="Q638" t="str">
            <v>No</v>
          </cell>
          <cell r="R638">
            <v>19767</v>
          </cell>
          <cell r="S638">
            <v>0</v>
          </cell>
          <cell r="T638">
            <v>0</v>
          </cell>
          <cell r="U638">
            <v>0</v>
          </cell>
          <cell r="V638">
            <v>20.571428571428573</v>
          </cell>
          <cell r="W638">
            <v>205.71428571428572</v>
          </cell>
          <cell r="X638">
            <v>1059.4285714285713</v>
          </cell>
          <cell r="Y638">
            <v>2067.4285714285716</v>
          </cell>
          <cell r="Z638">
            <v>4.4366016229477256E-3</v>
          </cell>
          <cell r="AA638">
            <v>6.371428571428571</v>
          </cell>
          <cell r="AB638">
            <v>0</v>
          </cell>
          <cell r="AC638">
            <v>0</v>
          </cell>
          <cell r="AD638">
            <v>0</v>
          </cell>
          <cell r="AE638">
            <v>5.7142857142857141E-2</v>
          </cell>
          <cell r="AF638">
            <v>0.5714285714285714</v>
          </cell>
          <cell r="AG638">
            <v>2.9428571428571431</v>
          </cell>
          <cell r="AH638">
            <v>5.7428571428571429</v>
          </cell>
          <cell r="AI638">
            <v>0</v>
          </cell>
          <cell r="AJ638">
            <v>0</v>
          </cell>
          <cell r="AK638">
            <v>0</v>
          </cell>
          <cell r="AL638">
            <v>1.1295428571428572</v>
          </cell>
          <cell r="AM638">
            <v>11.295428571428571</v>
          </cell>
          <cell r="AN638">
            <v>58.171457142857143</v>
          </cell>
          <cell r="AO638">
            <v>113.51905714285714</v>
          </cell>
        </row>
        <row r="639">
          <cell r="B639">
            <v>628</v>
          </cell>
          <cell r="C639" t="str">
            <v>San Juan 1 (220/60)</v>
          </cell>
          <cell r="D639" t="str">
            <v>1S</v>
          </cell>
          <cell r="E639" t="str">
            <v>LP-000472</v>
          </cell>
          <cell r="F639">
            <v>41955</v>
          </cell>
          <cell r="G639">
            <v>1</v>
          </cell>
          <cell r="H639">
            <v>1</v>
          </cell>
          <cell r="I639">
            <v>1</v>
          </cell>
          <cell r="J639">
            <v>1</v>
          </cell>
          <cell r="K639">
            <v>33</v>
          </cell>
          <cell r="L639">
            <v>526</v>
          </cell>
          <cell r="M639">
            <v>1</v>
          </cell>
          <cell r="N639">
            <v>17175</v>
          </cell>
          <cell r="O639">
            <v>34284</v>
          </cell>
          <cell r="P639">
            <v>38</v>
          </cell>
          <cell r="Q639" t="str">
            <v>No</v>
          </cell>
          <cell r="R639">
            <v>19767</v>
          </cell>
          <cell r="S639">
            <v>0</v>
          </cell>
          <cell r="T639">
            <v>-8.1818181818181817</v>
          </cell>
          <cell r="U639">
            <v>0</v>
          </cell>
          <cell r="V639">
            <v>0</v>
          </cell>
          <cell r="W639">
            <v>-1186.3636363636363</v>
          </cell>
          <cell r="X639">
            <v>-5154.545454545455</v>
          </cell>
          <cell r="Y639">
            <v>-24.545454545454547</v>
          </cell>
          <cell r="Z639">
            <v>-2.3580184940554822E-3</v>
          </cell>
          <cell r="AA639">
            <v>-3.3863636363636362</v>
          </cell>
          <cell r="AB639">
            <v>0</v>
          </cell>
          <cell r="AC639">
            <v>-2.2727272727272728E-2</v>
          </cell>
          <cell r="AD639">
            <v>0</v>
          </cell>
          <cell r="AE639">
            <v>0</v>
          </cell>
          <cell r="AF639">
            <v>-3.2954545454545454</v>
          </cell>
          <cell r="AG639">
            <v>-14.318181818181818</v>
          </cell>
          <cell r="AH639">
            <v>-6.8181818181818177E-2</v>
          </cell>
          <cell r="AI639">
            <v>0</v>
          </cell>
          <cell r="AJ639">
            <v>-0.44924999999999998</v>
          </cell>
          <cell r="AK639">
            <v>0</v>
          </cell>
          <cell r="AL639">
            <v>0</v>
          </cell>
          <cell r="AM639">
            <v>-65.141249999999999</v>
          </cell>
          <cell r="AN639">
            <v>-283.02749999999997</v>
          </cell>
          <cell r="AO639">
            <v>-1.34775</v>
          </cell>
        </row>
        <row r="640">
          <cell r="B640">
            <v>629</v>
          </cell>
          <cell r="C640" t="str">
            <v>San Juan 1 (220/60)</v>
          </cell>
          <cell r="D640" t="str">
            <v>1S</v>
          </cell>
          <cell r="E640" t="str">
            <v>LP-000472</v>
          </cell>
          <cell r="F640">
            <v>41911</v>
          </cell>
          <cell r="G640">
            <v>1</v>
          </cell>
          <cell r="H640">
            <v>2</v>
          </cell>
          <cell r="I640">
            <v>1</v>
          </cell>
          <cell r="J640">
            <v>1</v>
          </cell>
          <cell r="K640">
            <v>178</v>
          </cell>
          <cell r="L640">
            <v>1156</v>
          </cell>
          <cell r="M640">
            <v>4</v>
          </cell>
          <cell r="N640">
            <v>18490</v>
          </cell>
          <cell r="O640">
            <v>3244</v>
          </cell>
          <cell r="P640">
            <v>187</v>
          </cell>
          <cell r="Q640" t="str">
            <v>No</v>
          </cell>
          <cell r="R640">
            <v>19767</v>
          </cell>
          <cell r="S640">
            <v>0</v>
          </cell>
          <cell r="T640">
            <v>1.9251336898395721</v>
          </cell>
          <cell r="U640">
            <v>0</v>
          </cell>
          <cell r="V640">
            <v>0</v>
          </cell>
          <cell r="W640">
            <v>259.89304812834223</v>
          </cell>
          <cell r="X640">
            <v>562.13903743315507</v>
          </cell>
          <cell r="Y640">
            <v>5.7754010695187166</v>
          </cell>
          <cell r="Z640">
            <v>5.1759111042039003E-4</v>
          </cell>
          <cell r="AA640">
            <v>0.74331550802139035</v>
          </cell>
          <cell r="AB640">
            <v>0</v>
          </cell>
          <cell r="AC640">
            <v>5.3475935828877002E-3</v>
          </cell>
          <cell r="AD640">
            <v>0</v>
          </cell>
          <cell r="AE640">
            <v>0</v>
          </cell>
          <cell r="AF640">
            <v>0.72192513368983957</v>
          </cell>
          <cell r="AG640">
            <v>1.5614973262032086</v>
          </cell>
          <cell r="AH640">
            <v>1.6042780748663103E-2</v>
          </cell>
          <cell r="AI640">
            <v>0</v>
          </cell>
          <cell r="AJ640">
            <v>0.10570588235294118</v>
          </cell>
          <cell r="AK640">
            <v>0</v>
          </cell>
          <cell r="AL640">
            <v>0</v>
          </cell>
          <cell r="AM640">
            <v>14.27029411764706</v>
          </cell>
          <cell r="AN640">
            <v>30.866117647058822</v>
          </cell>
          <cell r="AO640">
            <v>0.31711764705882356</v>
          </cell>
        </row>
        <row r="641">
          <cell r="B641">
            <v>630</v>
          </cell>
          <cell r="C641" t="str">
            <v>San Juan 1 (220/60)</v>
          </cell>
          <cell r="D641" t="str">
            <v>1S</v>
          </cell>
          <cell r="E641" t="str">
            <v>LP-000472</v>
          </cell>
          <cell r="F641">
            <v>41724</v>
          </cell>
          <cell r="G641">
            <v>1</v>
          </cell>
          <cell r="H641">
            <v>1</v>
          </cell>
          <cell r="I641">
            <v>1</v>
          </cell>
          <cell r="J641">
            <v>1</v>
          </cell>
          <cell r="K641">
            <v>43</v>
          </cell>
          <cell r="L641">
            <v>864</v>
          </cell>
          <cell r="M641">
            <v>1</v>
          </cell>
          <cell r="N641">
            <v>28472</v>
          </cell>
          <cell r="O641">
            <v>6234</v>
          </cell>
          <cell r="P641">
            <v>48</v>
          </cell>
          <cell r="Q641" t="str">
            <v>No</v>
          </cell>
          <cell r="R641">
            <v>19767</v>
          </cell>
          <cell r="S641">
            <v>0</v>
          </cell>
          <cell r="T641">
            <v>-16.363636363636363</v>
          </cell>
          <cell r="U641">
            <v>-81.818181818181813</v>
          </cell>
          <cell r="V641">
            <v>-49.090909090909093</v>
          </cell>
          <cell r="W641">
            <v>-278.18181818181819</v>
          </cell>
          <cell r="X641">
            <v>-6872.727272727273</v>
          </cell>
          <cell r="Y641">
            <v>0</v>
          </cell>
          <cell r="Z641">
            <v>-8.2293262879788644E-4</v>
          </cell>
          <cell r="AA641">
            <v>-1.1818181818181819</v>
          </cell>
          <cell r="AB641">
            <v>0</v>
          </cell>
          <cell r="AC641">
            <v>-4.5454545454545456E-2</v>
          </cell>
          <cell r="AD641">
            <v>-0.22727272727272727</v>
          </cell>
          <cell r="AE641">
            <v>-0.13636363636363635</v>
          </cell>
          <cell r="AF641">
            <v>-0.77272727272727271</v>
          </cell>
          <cell r="AG641">
            <v>-19.09090909090909</v>
          </cell>
          <cell r="AH641">
            <v>0</v>
          </cell>
          <cell r="AI641">
            <v>0</v>
          </cell>
          <cell r="AJ641">
            <v>-0.89849999999999997</v>
          </cell>
          <cell r="AK641">
            <v>-4.4924999999999997</v>
          </cell>
          <cell r="AL641">
            <v>-2.6955</v>
          </cell>
          <cell r="AM641">
            <v>-15.2745</v>
          </cell>
          <cell r="AN641">
            <v>-377.36999999999995</v>
          </cell>
          <cell r="AO641">
            <v>0</v>
          </cell>
        </row>
        <row r="642">
          <cell r="B642">
            <v>631</v>
          </cell>
          <cell r="C642" t="str">
            <v>San Juan 1 (220/60)</v>
          </cell>
          <cell r="D642" t="str">
            <v>1S</v>
          </cell>
          <cell r="E642" t="str">
            <v>LP-000472</v>
          </cell>
          <cell r="F642">
            <v>41702</v>
          </cell>
          <cell r="G642">
            <v>1</v>
          </cell>
          <cell r="H642">
            <v>2</v>
          </cell>
          <cell r="I642">
            <v>6</v>
          </cell>
          <cell r="J642">
            <v>4</v>
          </cell>
          <cell r="K642">
            <v>60</v>
          </cell>
          <cell r="L642">
            <v>1284</v>
          </cell>
          <cell r="M642">
            <v>1</v>
          </cell>
          <cell r="N642">
            <v>24277</v>
          </cell>
          <cell r="O642">
            <v>3358</v>
          </cell>
          <cell r="P642">
            <v>74</v>
          </cell>
          <cell r="Q642" t="str">
            <v>No</v>
          </cell>
          <cell r="R642">
            <v>19767</v>
          </cell>
          <cell r="S642">
            <v>-51.428571428571431</v>
          </cell>
          <cell r="T642">
            <v>0</v>
          </cell>
          <cell r="U642">
            <v>205.71428571428572</v>
          </cell>
          <cell r="V642">
            <v>-51.428571428571431</v>
          </cell>
          <cell r="W642">
            <v>1131.4285714285713</v>
          </cell>
          <cell r="X642">
            <v>30137.142857142859</v>
          </cell>
          <cell r="Y642">
            <v>-462.85714285714283</v>
          </cell>
          <cell r="Z642">
            <v>1.4921305906774865E-3</v>
          </cell>
          <cell r="AA642">
            <v>2.1428571428571428</v>
          </cell>
          <cell r="AB642">
            <v>-0.14285714285714285</v>
          </cell>
          <cell r="AC642">
            <v>0</v>
          </cell>
          <cell r="AD642">
            <v>0.5714285714285714</v>
          </cell>
          <cell r="AE642">
            <v>-0.14285714285714285</v>
          </cell>
          <cell r="AF642">
            <v>3.1428571428571428</v>
          </cell>
          <cell r="AG642">
            <v>83.714285714285708</v>
          </cell>
          <cell r="AH642">
            <v>-1.2857142857142858</v>
          </cell>
          <cell r="AI642">
            <v>-2.8238571428571428</v>
          </cell>
          <cell r="AJ642">
            <v>0</v>
          </cell>
          <cell r="AK642">
            <v>11.295428571428571</v>
          </cell>
          <cell r="AL642">
            <v>-2.8238571428571428</v>
          </cell>
          <cell r="AM642">
            <v>62.124857142857138</v>
          </cell>
          <cell r="AN642">
            <v>1654.7802857142856</v>
          </cell>
          <cell r="AO642">
            <v>-25.414714285714286</v>
          </cell>
        </row>
        <row r="643">
          <cell r="B643">
            <v>632</v>
          </cell>
          <cell r="C643" t="str">
            <v>San Juan 1 (220/60)</v>
          </cell>
          <cell r="D643" t="str">
            <v>1S</v>
          </cell>
          <cell r="E643" t="str">
            <v>LP-000472</v>
          </cell>
          <cell r="F643">
            <v>41695</v>
          </cell>
          <cell r="G643">
            <v>2</v>
          </cell>
          <cell r="H643">
            <v>2</v>
          </cell>
          <cell r="I643">
            <v>2</v>
          </cell>
          <cell r="J643">
            <v>5</v>
          </cell>
          <cell r="K643">
            <v>38</v>
          </cell>
          <cell r="L643">
            <v>698</v>
          </cell>
          <cell r="M643">
            <v>10</v>
          </cell>
          <cell r="N643">
            <v>60500</v>
          </cell>
          <cell r="O643">
            <v>18900</v>
          </cell>
          <cell r="P643">
            <v>59</v>
          </cell>
          <cell r="Q643" t="str">
            <v>No</v>
          </cell>
          <cell r="R643">
            <v>19767</v>
          </cell>
          <cell r="S643">
            <v>1.0256410256410255</v>
          </cell>
          <cell r="T643">
            <v>1.0256410256410255</v>
          </cell>
          <cell r="U643">
            <v>1.0256410256410255</v>
          </cell>
          <cell r="V643">
            <v>-7.1794871794871797</v>
          </cell>
          <cell r="W643">
            <v>-488.20512820512823</v>
          </cell>
          <cell r="X643">
            <v>-2283.0769230769229</v>
          </cell>
          <cell r="Y643">
            <v>-361.02564102564105</v>
          </cell>
          <cell r="Z643">
            <v>-1.6505543324037378E-3</v>
          </cell>
          <cell r="AA643">
            <v>-2.3703703703703702</v>
          </cell>
          <cell r="AB643">
            <v>2.8490028490028491E-3</v>
          </cell>
          <cell r="AC643">
            <v>2.8490028490028491E-3</v>
          </cell>
          <cell r="AD643">
            <v>2.8490028490028491E-3</v>
          </cell>
          <cell r="AE643">
            <v>-1.9943019943019943E-2</v>
          </cell>
          <cell r="AF643">
            <v>-1.3561253561253561</v>
          </cell>
          <cell r="AG643">
            <v>-6.3418803418803416</v>
          </cell>
          <cell r="AH643">
            <v>-1.0028490028490029</v>
          </cell>
          <cell r="AI643">
            <v>5.6316239316239317E-2</v>
          </cell>
          <cell r="AJ643">
            <v>5.6316239316239317E-2</v>
          </cell>
          <cell r="AK643">
            <v>5.6316239316239317E-2</v>
          </cell>
          <cell r="AL643">
            <v>-0.39421367521367523</v>
          </cell>
          <cell r="AM643">
            <v>-26.806529914529918</v>
          </cell>
          <cell r="AN643">
            <v>-125.35994871794871</v>
          </cell>
          <cell r="AO643">
            <v>-19.823316239316238</v>
          </cell>
        </row>
        <row r="644">
          <cell r="B644">
            <v>633</v>
          </cell>
          <cell r="C644" t="str">
            <v>San Juan 1 (220/60)</v>
          </cell>
          <cell r="D644" t="str">
            <v>1S</v>
          </cell>
          <cell r="E644" t="str">
            <v>LP-000472</v>
          </cell>
          <cell r="F644">
            <v>41344</v>
          </cell>
          <cell r="G644">
            <v>1</v>
          </cell>
          <cell r="H644">
            <v>1</v>
          </cell>
          <cell r="I644">
            <v>1</v>
          </cell>
          <cell r="J644">
            <v>12</v>
          </cell>
          <cell r="K644">
            <v>514</v>
          </cell>
          <cell r="L644">
            <v>2924</v>
          </cell>
          <cell r="M644">
            <v>362</v>
          </cell>
          <cell r="N644">
            <v>18202</v>
          </cell>
          <cell r="O644">
            <v>1432</v>
          </cell>
          <cell r="P644">
            <v>891</v>
          </cell>
          <cell r="Q644" t="str">
            <v>No</v>
          </cell>
          <cell r="R644">
            <v>19767</v>
          </cell>
          <cell r="S644">
            <v>0</v>
          </cell>
          <cell r="T644">
            <v>0</v>
          </cell>
          <cell r="U644">
            <v>-10.76923076923077</v>
          </cell>
          <cell r="V644">
            <v>-1.5384615384615385</v>
          </cell>
          <cell r="W644">
            <v>544.61538461538464</v>
          </cell>
          <cell r="X644">
            <v>3575.3846153846152</v>
          </cell>
          <cell r="Y644">
            <v>418.46153846153845</v>
          </cell>
          <cell r="Z644">
            <v>1.8390190698777224E-3</v>
          </cell>
          <cell r="AA644">
            <v>2.641025641025641</v>
          </cell>
          <cell r="AB644">
            <v>0</v>
          </cell>
          <cell r="AC644">
            <v>0</v>
          </cell>
          <cell r="AD644">
            <v>-2.9914529914529916E-2</v>
          </cell>
          <cell r="AE644">
            <v>-4.2735042735042739E-3</v>
          </cell>
          <cell r="AF644">
            <v>1.5128205128205128</v>
          </cell>
          <cell r="AG644">
            <v>9.9316239316239319</v>
          </cell>
          <cell r="AH644">
            <v>1.1623931623931625</v>
          </cell>
          <cell r="AI644">
            <v>0</v>
          </cell>
          <cell r="AJ644">
            <v>0</v>
          </cell>
          <cell r="AK644">
            <v>-0.59132051282051279</v>
          </cell>
          <cell r="AL644">
            <v>-8.4474358974358968E-2</v>
          </cell>
          <cell r="AM644">
            <v>29.903923076923078</v>
          </cell>
          <cell r="AN644">
            <v>196.31841025641026</v>
          </cell>
          <cell r="AO644">
            <v>22.977025641025641</v>
          </cell>
        </row>
        <row r="645">
          <cell r="B645">
            <v>634</v>
          </cell>
          <cell r="C645" t="str">
            <v>San Juan 1 (220/60)</v>
          </cell>
          <cell r="D645" t="str">
            <v>1S</v>
          </cell>
          <cell r="E645" t="str">
            <v>LP-000472</v>
          </cell>
          <cell r="F645">
            <v>41110</v>
          </cell>
          <cell r="G645">
            <v>1</v>
          </cell>
          <cell r="H645">
            <v>1</v>
          </cell>
          <cell r="I645">
            <v>8</v>
          </cell>
          <cell r="J645">
            <v>13</v>
          </cell>
          <cell r="K645">
            <v>160</v>
          </cell>
          <cell r="L645">
            <v>600</v>
          </cell>
          <cell r="M645">
            <v>90</v>
          </cell>
          <cell r="N645">
            <v>5050</v>
          </cell>
          <cell r="O645">
            <v>978</v>
          </cell>
          <cell r="P645">
            <v>273</v>
          </cell>
          <cell r="Q645" t="str">
            <v>No</v>
          </cell>
          <cell r="R645">
            <v>19767</v>
          </cell>
          <cell r="S645">
            <v>0</v>
          </cell>
          <cell r="T645">
            <v>0</v>
          </cell>
          <cell r="U645">
            <v>-8.1447963800904972</v>
          </cell>
          <cell r="V645">
            <v>-11.402714932126697</v>
          </cell>
          <cell r="W645">
            <v>-52.126696832579185</v>
          </cell>
          <cell r="X645">
            <v>-198.73303167420815</v>
          </cell>
          <cell r="Y645">
            <v>-32.579185520361989</v>
          </cell>
          <cell r="Z645">
            <v>-2.0165143427556981E-4</v>
          </cell>
          <cell r="AA645">
            <v>-0.2895927601809955</v>
          </cell>
          <cell r="AB645">
            <v>0</v>
          </cell>
          <cell r="AC645">
            <v>0</v>
          </cell>
          <cell r="AD645">
            <v>-2.2624434389140271E-2</v>
          </cell>
          <cell r="AE645">
            <v>-3.1674208144796379E-2</v>
          </cell>
          <cell r="AF645">
            <v>-0.14479638009049775</v>
          </cell>
          <cell r="AG645">
            <v>-0.55203619909502266</v>
          </cell>
          <cell r="AH645">
            <v>-9.0497737556561084E-2</v>
          </cell>
          <cell r="AI645">
            <v>0</v>
          </cell>
          <cell r="AJ645">
            <v>0</v>
          </cell>
          <cell r="AK645">
            <v>-0.4472171945701357</v>
          </cell>
          <cell r="AL645">
            <v>-0.62610407239818999</v>
          </cell>
          <cell r="AM645">
            <v>-2.8621900452488687</v>
          </cell>
          <cell r="AN645">
            <v>-10.912099547511312</v>
          </cell>
          <cell r="AO645">
            <v>-1.7888687782805428</v>
          </cell>
        </row>
        <row r="646">
          <cell r="B646">
            <v>635</v>
          </cell>
          <cell r="C646" t="str">
            <v>San Juan 1 (220/60)</v>
          </cell>
          <cell r="D646" t="str">
            <v>1S</v>
          </cell>
          <cell r="E646" t="str">
            <v>LP-000472</v>
          </cell>
          <cell r="F646">
            <v>40889</v>
          </cell>
          <cell r="G646">
            <v>1</v>
          </cell>
          <cell r="H646">
            <v>1</v>
          </cell>
          <cell r="I646">
            <v>13</v>
          </cell>
          <cell r="J646">
            <v>20</v>
          </cell>
          <cell r="K646">
            <v>192</v>
          </cell>
          <cell r="L646">
            <v>722</v>
          </cell>
          <cell r="M646">
            <v>110</v>
          </cell>
          <cell r="N646">
            <v>36593</v>
          </cell>
          <cell r="O646">
            <v>1626</v>
          </cell>
          <cell r="P646">
            <v>337</v>
          </cell>
          <cell r="Q646" t="str">
            <v>No</v>
          </cell>
          <cell r="R646">
            <v>19767</v>
          </cell>
          <cell r="S646">
            <v>0</v>
          </cell>
          <cell r="T646">
            <v>0</v>
          </cell>
          <cell r="U646">
            <v>17.211155378486055</v>
          </cell>
          <cell r="V646">
            <v>10.039840637450199</v>
          </cell>
          <cell r="W646">
            <v>50.199203187250994</v>
          </cell>
          <cell r="X646">
            <v>40.159362549800797</v>
          </cell>
          <cell r="Y646">
            <v>17.211155378486055</v>
          </cell>
          <cell r="Z646">
            <v>1.8309809638592263E-4</v>
          </cell>
          <cell r="AA646">
            <v>0.26294820717131473</v>
          </cell>
          <cell r="AB646">
            <v>0</v>
          </cell>
          <cell r="AC646">
            <v>0</v>
          </cell>
          <cell r="AD646">
            <v>4.7808764940239043E-2</v>
          </cell>
          <cell r="AE646">
            <v>2.7888446215139442E-2</v>
          </cell>
          <cell r="AF646">
            <v>0.1394422310756972</v>
          </cell>
          <cell r="AG646">
            <v>0.11155378486055777</v>
          </cell>
          <cell r="AH646">
            <v>4.7808764940239043E-2</v>
          </cell>
          <cell r="AI646">
            <v>0</v>
          </cell>
          <cell r="AJ646">
            <v>0</v>
          </cell>
          <cell r="AK646">
            <v>0.94503585657370526</v>
          </cell>
          <cell r="AL646">
            <v>0.5512709163346613</v>
          </cell>
          <cell r="AM646">
            <v>2.7563545816733068</v>
          </cell>
          <cell r="AN646">
            <v>2.2050836653386452</v>
          </cell>
          <cell r="AO646">
            <v>0.94503585657370526</v>
          </cell>
        </row>
        <row r="647">
          <cell r="B647">
            <v>636</v>
          </cell>
          <cell r="C647" t="str">
            <v>San Juan 1 (220/60)</v>
          </cell>
          <cell r="D647" t="str">
            <v>1S</v>
          </cell>
          <cell r="E647" t="str">
            <v>LP-000472</v>
          </cell>
          <cell r="F647">
            <v>40638</v>
          </cell>
          <cell r="G647">
            <v>1</v>
          </cell>
          <cell r="H647">
            <v>1</v>
          </cell>
          <cell r="I647">
            <v>1</v>
          </cell>
          <cell r="J647">
            <v>13</v>
          </cell>
          <cell r="K647">
            <v>157</v>
          </cell>
          <cell r="L647">
            <v>694</v>
          </cell>
          <cell r="M647">
            <v>98</v>
          </cell>
          <cell r="N647">
            <v>12918</v>
          </cell>
          <cell r="O647">
            <v>396</v>
          </cell>
          <cell r="P647">
            <v>271</v>
          </cell>
          <cell r="Q647" t="str">
            <v>No</v>
          </cell>
          <cell r="R647">
            <v>19767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43.2</v>
          </cell>
          <cell r="X647">
            <v>1512</v>
          </cell>
          <cell r="Y647">
            <v>1094.4000000000001</v>
          </cell>
          <cell r="Z647">
            <v>2.2003952443857334E-3</v>
          </cell>
          <cell r="AA647">
            <v>3.16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0.12</v>
          </cell>
          <cell r="AG647">
            <v>4.2</v>
          </cell>
          <cell r="AH647">
            <v>3.04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2.3720400000000001</v>
          </cell>
          <cell r="AN647">
            <v>83.0214</v>
          </cell>
          <cell r="AO647">
            <v>60.091679999999997</v>
          </cell>
        </row>
        <row r="648">
          <cell r="B648">
            <v>637</v>
          </cell>
          <cell r="C648" t="str">
            <v>San Juan 1 (220/60)</v>
          </cell>
          <cell r="D648" t="str">
            <v>1S</v>
          </cell>
          <cell r="E648" t="str">
            <v>LP-000472</v>
          </cell>
          <cell r="F648">
            <v>40613</v>
          </cell>
          <cell r="G648">
            <v>1</v>
          </cell>
          <cell r="H648">
            <v>1</v>
          </cell>
          <cell r="I648">
            <v>1</v>
          </cell>
          <cell r="J648">
            <v>13</v>
          </cell>
          <cell r="K648">
            <v>154</v>
          </cell>
          <cell r="L648">
            <v>589</v>
          </cell>
          <cell r="M648">
            <v>22</v>
          </cell>
          <cell r="N648">
            <v>12415</v>
          </cell>
          <cell r="O648">
            <v>793</v>
          </cell>
          <cell r="P648">
            <v>192</v>
          </cell>
          <cell r="Q648" t="str">
            <v>No</v>
          </cell>
          <cell r="R648">
            <v>19767</v>
          </cell>
          <cell r="S648">
            <v>0</v>
          </cell>
          <cell r="T648">
            <v>0</v>
          </cell>
          <cell r="U648">
            <v>0</v>
          </cell>
          <cell r="V648">
            <v>49.655172413793103</v>
          </cell>
          <cell r="W648">
            <v>695.17241379310349</v>
          </cell>
          <cell r="X648">
            <v>-360</v>
          </cell>
          <cell r="Y648">
            <v>74.482758620689651</v>
          </cell>
          <cell r="Z648">
            <v>1.5847455928574684E-3</v>
          </cell>
          <cell r="AA648">
            <v>2.2758620689655173</v>
          </cell>
          <cell r="AB648">
            <v>0</v>
          </cell>
          <cell r="AC648">
            <v>0</v>
          </cell>
          <cell r="AD648">
            <v>0</v>
          </cell>
          <cell r="AE648">
            <v>0.13793103448275862</v>
          </cell>
          <cell r="AF648">
            <v>1.9310344827586208</v>
          </cell>
          <cell r="AG648">
            <v>-1</v>
          </cell>
          <cell r="AH648">
            <v>0.20689655172413793</v>
          </cell>
          <cell r="AI648">
            <v>0</v>
          </cell>
          <cell r="AJ648">
            <v>0</v>
          </cell>
          <cell r="AK648">
            <v>0</v>
          </cell>
          <cell r="AL648">
            <v>2.7264827586206897</v>
          </cell>
          <cell r="AM648">
            <v>38.170758620689654</v>
          </cell>
          <cell r="AN648">
            <v>-19.766999999999999</v>
          </cell>
          <cell r="AO648">
            <v>4.089724137931035</v>
          </cell>
        </row>
        <row r="649">
          <cell r="B649">
            <v>638</v>
          </cell>
          <cell r="C649" t="str">
            <v>San Juan 1 (220/60)</v>
          </cell>
          <cell r="D649" t="str">
            <v>1S</v>
          </cell>
          <cell r="E649" t="str">
            <v>LP-000472</v>
          </cell>
          <cell r="F649">
            <v>40555</v>
          </cell>
          <cell r="G649">
            <v>1</v>
          </cell>
          <cell r="H649">
            <v>1</v>
          </cell>
          <cell r="I649">
            <v>1</v>
          </cell>
          <cell r="J649">
            <v>5</v>
          </cell>
          <cell r="K649">
            <v>42</v>
          </cell>
          <cell r="L649">
            <v>647</v>
          </cell>
          <cell r="M649">
            <v>10</v>
          </cell>
          <cell r="N649">
            <v>21360</v>
          </cell>
          <cell r="O649">
            <v>4658</v>
          </cell>
          <cell r="P649">
            <v>60</v>
          </cell>
          <cell r="Q649" t="str">
            <v>No</v>
          </cell>
          <cell r="R649">
            <v>19767</v>
          </cell>
          <cell r="S649">
            <v>0</v>
          </cell>
          <cell r="T649">
            <v>0</v>
          </cell>
          <cell r="U649">
            <v>0</v>
          </cell>
          <cell r="V649">
            <v>31.304347826086957</v>
          </cell>
          <cell r="W649">
            <v>156.52173913043478</v>
          </cell>
          <cell r="X649">
            <v>187.82608695652175</v>
          </cell>
          <cell r="Y649">
            <v>-78.260869565217391</v>
          </cell>
          <cell r="Z649">
            <v>2.119257940382517E-4</v>
          </cell>
          <cell r="AA649">
            <v>0.30434782608695654</v>
          </cell>
          <cell r="AB649">
            <v>0</v>
          </cell>
          <cell r="AC649">
            <v>0</v>
          </cell>
          <cell r="AD649">
            <v>0</v>
          </cell>
          <cell r="AE649">
            <v>8.6956521739130432E-2</v>
          </cell>
          <cell r="AF649">
            <v>0.43478260869565216</v>
          </cell>
          <cell r="AG649">
            <v>0.52173913043478259</v>
          </cell>
          <cell r="AH649">
            <v>-0.21739130434782608</v>
          </cell>
          <cell r="AI649">
            <v>0</v>
          </cell>
          <cell r="AJ649">
            <v>0</v>
          </cell>
          <cell r="AK649">
            <v>0</v>
          </cell>
          <cell r="AL649">
            <v>1.7188695652173913</v>
          </cell>
          <cell r="AM649">
            <v>8.5943478260869561</v>
          </cell>
          <cell r="AN649">
            <v>10.313217391304349</v>
          </cell>
          <cell r="AO649">
            <v>-4.2971739130434781</v>
          </cell>
        </row>
        <row r="650">
          <cell r="B650">
            <v>639</v>
          </cell>
          <cell r="C650" t="str">
            <v>San Juan 1 (220/60)</v>
          </cell>
          <cell r="D650" t="str">
            <v>1S</v>
          </cell>
          <cell r="E650" t="str">
            <v>LP-000472</v>
          </cell>
          <cell r="F650">
            <v>40532</v>
          </cell>
          <cell r="G650">
            <v>1</v>
          </cell>
          <cell r="H650">
            <v>1</v>
          </cell>
          <cell r="I650">
            <v>1</v>
          </cell>
          <cell r="J650">
            <v>3</v>
          </cell>
          <cell r="K650">
            <v>32</v>
          </cell>
          <cell r="L650">
            <v>635</v>
          </cell>
          <cell r="M650">
            <v>15</v>
          </cell>
          <cell r="N650">
            <v>18458</v>
          </cell>
          <cell r="O650">
            <v>7278</v>
          </cell>
          <cell r="P650">
            <v>53</v>
          </cell>
          <cell r="Q650" t="str">
            <v>No</v>
          </cell>
          <cell r="R650">
            <v>19767</v>
          </cell>
          <cell r="S650">
            <v>0</v>
          </cell>
          <cell r="T650">
            <v>0</v>
          </cell>
          <cell r="U650">
            <v>0</v>
          </cell>
          <cell r="V650">
            <v>102.85714285714286</v>
          </cell>
          <cell r="W650">
            <v>462.85714285714283</v>
          </cell>
          <cell r="X650">
            <v>7148.5714285714284</v>
          </cell>
          <cell r="Y650">
            <v>720</v>
          </cell>
          <cell r="Z650">
            <v>2.4868843177958109E-3</v>
          </cell>
          <cell r="AA650">
            <v>3.5714285714285716</v>
          </cell>
          <cell r="AB650">
            <v>0</v>
          </cell>
          <cell r="AC650">
            <v>0</v>
          </cell>
          <cell r="AD650">
            <v>0</v>
          </cell>
          <cell r="AE650">
            <v>0.2857142857142857</v>
          </cell>
          <cell r="AF650">
            <v>1.2857142857142858</v>
          </cell>
          <cell r="AG650">
            <v>19.857142857142858</v>
          </cell>
          <cell r="AH650">
            <v>2</v>
          </cell>
          <cell r="AI650">
            <v>0</v>
          </cell>
          <cell r="AJ650">
            <v>0</v>
          </cell>
          <cell r="AK650">
            <v>0</v>
          </cell>
          <cell r="AL650">
            <v>5.6477142857142857</v>
          </cell>
          <cell r="AM650">
            <v>25.414714285714286</v>
          </cell>
          <cell r="AN650">
            <v>392.51614285714282</v>
          </cell>
          <cell r="AO650">
            <v>39.533999999999999</v>
          </cell>
        </row>
        <row r="651">
          <cell r="B651">
            <v>640</v>
          </cell>
          <cell r="C651" t="str">
            <v>San Juan 1 (220/60)</v>
          </cell>
          <cell r="D651" t="str">
            <v>1S</v>
          </cell>
          <cell r="E651" t="str">
            <v>LP-000472</v>
          </cell>
          <cell r="F651">
            <v>40525</v>
          </cell>
          <cell r="G651">
            <v>1</v>
          </cell>
          <cell r="H651">
            <v>1</v>
          </cell>
          <cell r="I651">
            <v>1</v>
          </cell>
          <cell r="J651">
            <v>1</v>
          </cell>
          <cell r="K651">
            <v>23</v>
          </cell>
          <cell r="L651">
            <v>496</v>
          </cell>
          <cell r="M651">
            <v>1</v>
          </cell>
          <cell r="N651">
            <v>6109</v>
          </cell>
          <cell r="O651">
            <v>3080</v>
          </cell>
          <cell r="P651">
            <v>28</v>
          </cell>
          <cell r="Q651" t="str">
            <v>No</v>
          </cell>
          <cell r="R651">
            <v>19767</v>
          </cell>
          <cell r="S651">
            <v>0</v>
          </cell>
          <cell r="T651">
            <v>0</v>
          </cell>
          <cell r="U651">
            <v>-0.80627099664053747</v>
          </cell>
          <cell r="V651">
            <v>-2.0156774916013438</v>
          </cell>
          <cell r="W651">
            <v>-46.763717805151174</v>
          </cell>
          <cell r="X651">
            <v>-101.59014557670773</v>
          </cell>
          <cell r="Y651">
            <v>0</v>
          </cell>
          <cell r="Z651">
            <v>-9.5910745694163192E-5</v>
          </cell>
          <cell r="AA651">
            <v>-0.13773796192609183</v>
          </cell>
          <cell r="AB651">
            <v>0</v>
          </cell>
          <cell r="AC651">
            <v>0</v>
          </cell>
          <cell r="AD651">
            <v>-2.2396416573348264E-3</v>
          </cell>
          <cell r="AE651">
            <v>-5.5991041433370659E-3</v>
          </cell>
          <cell r="AF651">
            <v>-0.12989921612541994</v>
          </cell>
          <cell r="AG651">
            <v>-0.2821948488241881</v>
          </cell>
          <cell r="AH651">
            <v>0</v>
          </cell>
          <cell r="AI651">
            <v>0</v>
          </cell>
          <cell r="AJ651">
            <v>0</v>
          </cell>
          <cell r="AK651">
            <v>-4.4270996640537512E-2</v>
          </cell>
          <cell r="AL651">
            <v>-0.11067749160134378</v>
          </cell>
          <cell r="AM651">
            <v>-2.5677178051511755</v>
          </cell>
          <cell r="AN651">
            <v>-5.5781455767077261</v>
          </cell>
          <cell r="AO651">
            <v>0</v>
          </cell>
        </row>
        <row r="652">
          <cell r="B652">
            <v>641</v>
          </cell>
          <cell r="C652" t="str">
            <v>San Juan 1 (220/60)</v>
          </cell>
          <cell r="D652" t="str">
            <v>1S</v>
          </cell>
          <cell r="E652" t="str">
            <v>LP-000472</v>
          </cell>
          <cell r="F652">
            <v>39632</v>
          </cell>
          <cell r="G652">
            <v>1</v>
          </cell>
          <cell r="H652">
            <v>1</v>
          </cell>
          <cell r="I652">
            <v>3</v>
          </cell>
          <cell r="J652">
            <v>6</v>
          </cell>
          <cell r="K652">
            <v>139</v>
          </cell>
          <cell r="L652">
            <v>748</v>
          </cell>
          <cell r="M652">
            <v>1</v>
          </cell>
          <cell r="N652">
            <v>29963</v>
          </cell>
          <cell r="O652">
            <v>6852</v>
          </cell>
          <cell r="P652">
            <v>151</v>
          </cell>
          <cell r="Q652" t="str">
            <v>No</v>
          </cell>
          <cell r="R652">
            <v>19767</v>
          </cell>
          <cell r="S652">
            <v>-1.988950276243094</v>
          </cell>
          <cell r="T652">
            <v>-1.988950276243094</v>
          </cell>
          <cell r="U652">
            <v>-1.988950276243094</v>
          </cell>
          <cell r="V652">
            <v>1.988950276243094</v>
          </cell>
          <cell r="W652">
            <v>159.11602209944752</v>
          </cell>
          <cell r="X652">
            <v>445.52486187845307</v>
          </cell>
          <cell r="Y652">
            <v>-17.900552486187845</v>
          </cell>
          <cell r="Z652">
            <v>2.6545085646306667E-4</v>
          </cell>
          <cell r="AA652">
            <v>0.38121546961325969</v>
          </cell>
          <cell r="AB652">
            <v>-5.5248618784530384E-3</v>
          </cell>
          <cell r="AC652">
            <v>-5.5248618784530384E-3</v>
          </cell>
          <cell r="AD652">
            <v>-5.5248618784530384E-3</v>
          </cell>
          <cell r="AE652">
            <v>5.5248618784530384E-3</v>
          </cell>
          <cell r="AF652">
            <v>0.44198895027624308</v>
          </cell>
          <cell r="AG652">
            <v>1.2375690607734806</v>
          </cell>
          <cell r="AH652">
            <v>-4.9723756906077346E-2</v>
          </cell>
          <cell r="AI652">
            <v>-0.10920994475138121</v>
          </cell>
          <cell r="AJ652">
            <v>-0.10920994475138121</v>
          </cell>
          <cell r="AK652">
            <v>-0.10920994475138121</v>
          </cell>
          <cell r="AL652">
            <v>0.10920994475138121</v>
          </cell>
          <cell r="AM652">
            <v>8.7367955801104973</v>
          </cell>
          <cell r="AN652">
            <v>24.463027624309394</v>
          </cell>
          <cell r="AO652">
            <v>-0.98288950276243092</v>
          </cell>
        </row>
        <row r="653">
          <cell r="B653">
            <v>642</v>
          </cell>
          <cell r="C653" t="str">
            <v>San Juan 1 (220/60)</v>
          </cell>
          <cell r="D653" t="str">
            <v>1S</v>
          </cell>
          <cell r="E653" t="str">
            <v>LP-000472</v>
          </cell>
          <cell r="F653">
            <v>39451</v>
          </cell>
          <cell r="G653">
            <v>2</v>
          </cell>
          <cell r="H653">
            <v>2</v>
          </cell>
          <cell r="I653">
            <v>4</v>
          </cell>
          <cell r="J653">
            <v>5</v>
          </cell>
          <cell r="K653">
            <v>59</v>
          </cell>
          <cell r="L653">
            <v>524</v>
          </cell>
          <cell r="M653">
            <v>10</v>
          </cell>
          <cell r="N653">
            <v>4560</v>
          </cell>
          <cell r="O653">
            <v>1130</v>
          </cell>
          <cell r="P653">
            <v>82</v>
          </cell>
          <cell r="Q653" t="str">
            <v>No</v>
          </cell>
          <cell r="R653">
            <v>19767</v>
          </cell>
          <cell r="S653">
            <v>0</v>
          </cell>
          <cell r="T653">
            <v>-14.152334152334152</v>
          </cell>
          <cell r="U653">
            <v>-405.11056511056512</v>
          </cell>
          <cell r="V653">
            <v>-137.10073710073709</v>
          </cell>
          <cell r="W653">
            <v>-144.17690417690417</v>
          </cell>
          <cell r="X653">
            <v>-1615.1351351351352</v>
          </cell>
          <cell r="Y653">
            <v>0</v>
          </cell>
          <cell r="Z653">
            <v>-1.3550158877503661E-3</v>
          </cell>
          <cell r="AA653">
            <v>-1.9459459459459461</v>
          </cell>
          <cell r="AB653">
            <v>0</v>
          </cell>
          <cell r="AC653">
            <v>-3.9312039312039311E-2</v>
          </cell>
          <cell r="AD653">
            <v>-1.1253071253071254</v>
          </cell>
          <cell r="AE653">
            <v>-0.38083538083538082</v>
          </cell>
          <cell r="AF653">
            <v>-0.40049140049140047</v>
          </cell>
          <cell r="AG653">
            <v>-4.4864864864864868</v>
          </cell>
          <cell r="AH653">
            <v>0</v>
          </cell>
          <cell r="AI653">
            <v>0</v>
          </cell>
          <cell r="AJ653">
            <v>-0.77708108108108109</v>
          </cell>
          <cell r="AK653">
            <v>-22.243945945945946</v>
          </cell>
          <cell r="AL653">
            <v>-7.5279729729729725</v>
          </cell>
          <cell r="AM653">
            <v>-7.9165135135135127</v>
          </cell>
          <cell r="AN653">
            <v>-88.684378378378383</v>
          </cell>
          <cell r="AO653">
            <v>0</v>
          </cell>
        </row>
        <row r="654">
          <cell r="B654">
            <v>643</v>
          </cell>
          <cell r="C654" t="str">
            <v>San Juan 1 (220/60)</v>
          </cell>
          <cell r="D654" t="str">
            <v>1S</v>
          </cell>
          <cell r="E654" t="str">
            <v>LP-000472</v>
          </cell>
          <cell r="F654">
            <v>39044</v>
          </cell>
          <cell r="G654">
            <v>2</v>
          </cell>
          <cell r="H654">
            <v>18</v>
          </cell>
          <cell r="I654">
            <v>462</v>
          </cell>
          <cell r="J654">
            <v>160</v>
          </cell>
          <cell r="K654">
            <v>222</v>
          </cell>
          <cell r="L654">
            <v>2350</v>
          </cell>
          <cell r="M654">
            <v>10</v>
          </cell>
          <cell r="N654">
            <v>74900</v>
          </cell>
          <cell r="O654">
            <v>2900</v>
          </cell>
          <cell r="P654">
            <v>874</v>
          </cell>
          <cell r="Q654" t="str">
            <v>No</v>
          </cell>
          <cell r="R654">
            <v>19767</v>
          </cell>
          <cell r="S654">
            <v>0</v>
          </cell>
          <cell r="T654">
            <v>-2.0809248554913293</v>
          </cell>
          <cell r="U654">
            <v>3.4682080924855492</v>
          </cell>
          <cell r="V654">
            <v>3.4682080924855492</v>
          </cell>
          <cell r="W654">
            <v>-8.3236994219653173</v>
          </cell>
          <cell r="X654">
            <v>34.682080924855491</v>
          </cell>
          <cell r="Y654">
            <v>0</v>
          </cell>
          <cell r="Z654">
            <v>-6.7083584680426478E-6</v>
          </cell>
          <cell r="AA654">
            <v>-9.6339113680154135E-3</v>
          </cell>
          <cell r="AB654">
            <v>0</v>
          </cell>
          <cell r="AC654">
            <v>-5.7803468208092483E-3</v>
          </cell>
          <cell r="AD654">
            <v>9.6339113680154135E-3</v>
          </cell>
          <cell r="AE654">
            <v>9.6339113680154135E-3</v>
          </cell>
          <cell r="AF654">
            <v>-2.3121387283236993E-2</v>
          </cell>
          <cell r="AG654">
            <v>9.6339113680154145E-2</v>
          </cell>
          <cell r="AH654">
            <v>0</v>
          </cell>
          <cell r="AI654">
            <v>0</v>
          </cell>
          <cell r="AJ654">
            <v>-0.11426011560693641</v>
          </cell>
          <cell r="AK654">
            <v>0.19043352601156069</v>
          </cell>
          <cell r="AL654">
            <v>0.19043352601156069</v>
          </cell>
          <cell r="AM654">
            <v>-0.45704046242774565</v>
          </cell>
          <cell r="AN654">
            <v>1.9043352601156069</v>
          </cell>
          <cell r="AO654">
            <v>0</v>
          </cell>
        </row>
        <row r="655">
          <cell r="B655">
            <v>644</v>
          </cell>
          <cell r="C655" t="str">
            <v>San Juan 1 (220/60)</v>
          </cell>
          <cell r="D655" t="str">
            <v>1S</v>
          </cell>
          <cell r="E655" t="str">
            <v>LP-000472</v>
          </cell>
          <cell r="F655">
            <v>38525</v>
          </cell>
          <cell r="G655">
            <v>2</v>
          </cell>
          <cell r="H655">
            <v>21</v>
          </cell>
          <cell r="I655">
            <v>457</v>
          </cell>
          <cell r="J655">
            <v>155</v>
          </cell>
          <cell r="K655">
            <v>234</v>
          </cell>
          <cell r="L655">
            <v>2300</v>
          </cell>
          <cell r="M655">
            <v>10</v>
          </cell>
          <cell r="N655">
            <v>74700</v>
          </cell>
          <cell r="O655">
            <v>2390</v>
          </cell>
          <cell r="P655">
            <v>879</v>
          </cell>
          <cell r="Q655" t="str">
            <v>No</v>
          </cell>
          <cell r="R655">
            <v>19767</v>
          </cell>
          <cell r="S655">
            <v>0</v>
          </cell>
          <cell r="T655">
            <v>-15.319148936170214</v>
          </cell>
          <cell r="U655">
            <v>99.574468085106389</v>
          </cell>
          <cell r="V655">
            <v>0</v>
          </cell>
          <cell r="W655">
            <v>68.936170212765958</v>
          </cell>
          <cell r="X655">
            <v>76.59574468085107</v>
          </cell>
          <cell r="Y655">
            <v>0</v>
          </cell>
          <cell r="Z655">
            <v>2.9630962084375615E-4</v>
          </cell>
          <cell r="AA655">
            <v>0.42553191489361702</v>
          </cell>
          <cell r="AB655">
            <v>0</v>
          </cell>
          <cell r="AC655">
            <v>-4.2553191489361701E-2</v>
          </cell>
          <cell r="AD655">
            <v>0.27659574468085107</v>
          </cell>
          <cell r="AE655">
            <v>0</v>
          </cell>
          <cell r="AF655">
            <v>0.19148936170212766</v>
          </cell>
          <cell r="AG655">
            <v>0.21276595744680851</v>
          </cell>
          <cell r="AH655">
            <v>0</v>
          </cell>
          <cell r="AI655">
            <v>0</v>
          </cell>
          <cell r="AJ655">
            <v>-0.84114893617021269</v>
          </cell>
          <cell r="AK655">
            <v>5.4674680851063835</v>
          </cell>
          <cell r="AL655">
            <v>0</v>
          </cell>
          <cell r="AM655">
            <v>3.7851702127659572</v>
          </cell>
          <cell r="AN655">
            <v>4.2057446808510637</v>
          </cell>
          <cell r="AO655">
            <v>0</v>
          </cell>
        </row>
        <row r="656">
          <cell r="B656">
            <v>645</v>
          </cell>
          <cell r="C656" t="str">
            <v>San Juan 1 (220/60)</v>
          </cell>
          <cell r="D656" t="str">
            <v>1S</v>
          </cell>
          <cell r="E656" t="str">
            <v>LP-000472</v>
          </cell>
          <cell r="F656">
            <v>38478</v>
          </cell>
          <cell r="G656">
            <v>2</v>
          </cell>
          <cell r="H656">
            <v>23</v>
          </cell>
          <cell r="I656">
            <v>444</v>
          </cell>
          <cell r="J656">
            <v>155</v>
          </cell>
          <cell r="K656">
            <v>225</v>
          </cell>
          <cell r="L656">
            <v>2290</v>
          </cell>
          <cell r="M656">
            <v>10</v>
          </cell>
          <cell r="N656">
            <v>75300</v>
          </cell>
          <cell r="O656">
            <v>2420</v>
          </cell>
          <cell r="P656">
            <v>859</v>
          </cell>
          <cell r="Q656" t="str">
            <v>No</v>
          </cell>
          <cell r="R656">
            <v>19767</v>
          </cell>
          <cell r="S656">
            <v>0</v>
          </cell>
          <cell r="T656">
            <v>-1.8652849740932642</v>
          </cell>
          <cell r="U656">
            <v>69.015544041450781</v>
          </cell>
          <cell r="V656">
            <v>37.305699481865283</v>
          </cell>
          <cell r="W656">
            <v>18.652849740932641</v>
          </cell>
          <cell r="X656">
            <v>540.93264248704668</v>
          </cell>
          <cell r="Y656">
            <v>0</v>
          </cell>
          <cell r="Z656">
            <v>2.381223947816921E-4</v>
          </cell>
          <cell r="AA656">
            <v>0.34196891191709844</v>
          </cell>
          <cell r="AB656">
            <v>0</v>
          </cell>
          <cell r="AC656">
            <v>-5.1813471502590676E-3</v>
          </cell>
          <cell r="AD656">
            <v>0.19170984455958548</v>
          </cell>
          <cell r="AE656">
            <v>0.10362694300518134</v>
          </cell>
          <cell r="AF656">
            <v>5.181347150259067E-2</v>
          </cell>
          <cell r="AG656">
            <v>1.5025906735751295</v>
          </cell>
          <cell r="AH656">
            <v>0</v>
          </cell>
          <cell r="AI656">
            <v>0</v>
          </cell>
          <cell r="AJ656">
            <v>-0.10241968911917099</v>
          </cell>
          <cell r="AK656">
            <v>3.7895284974093264</v>
          </cell>
          <cell r="AL656">
            <v>2.0483937823834197</v>
          </cell>
          <cell r="AM656">
            <v>1.0241968911917099</v>
          </cell>
          <cell r="AN656">
            <v>29.701709844559588</v>
          </cell>
          <cell r="AO656">
            <v>0</v>
          </cell>
        </row>
        <row r="657">
          <cell r="B657">
            <v>646</v>
          </cell>
          <cell r="C657" t="str">
            <v>San Juan 1 (220/60)</v>
          </cell>
          <cell r="D657" t="str">
            <v>1S</v>
          </cell>
          <cell r="E657" t="str">
            <v>LP-000472</v>
          </cell>
          <cell r="F657">
            <v>38285</v>
          </cell>
          <cell r="G657">
            <v>2</v>
          </cell>
          <cell r="H657">
            <v>24</v>
          </cell>
          <cell r="I657">
            <v>407</v>
          </cell>
          <cell r="J657">
            <v>135</v>
          </cell>
          <cell r="K657">
            <v>215</v>
          </cell>
          <cell r="L657">
            <v>2000</v>
          </cell>
          <cell r="M657">
            <v>10</v>
          </cell>
          <cell r="N657">
            <v>85500</v>
          </cell>
          <cell r="O657">
            <v>5300</v>
          </cell>
          <cell r="P657">
            <v>793</v>
          </cell>
          <cell r="Q657" t="str">
            <v>No</v>
          </cell>
          <cell r="R657">
            <v>19767</v>
          </cell>
          <cell r="S657">
            <v>0</v>
          </cell>
          <cell r="T657">
            <v>0</v>
          </cell>
          <cell r="U657">
            <v>18.620689655172413</v>
          </cell>
          <cell r="V657">
            <v>-20.689655172413794</v>
          </cell>
          <cell r="W657">
            <v>-35.172413793103445</v>
          </cell>
          <cell r="X657">
            <v>-372.41379310344826</v>
          </cell>
          <cell r="Y657">
            <v>0</v>
          </cell>
          <cell r="Z657">
            <v>-7.2033890584430373E-5</v>
          </cell>
          <cell r="AA657">
            <v>-0.10344827586206896</v>
          </cell>
          <cell r="AB657">
            <v>0</v>
          </cell>
          <cell r="AC657">
            <v>0</v>
          </cell>
          <cell r="AD657">
            <v>5.1724137931034482E-2</v>
          </cell>
          <cell r="AE657">
            <v>-5.7471264367816091E-2</v>
          </cell>
          <cell r="AF657">
            <v>-9.7701149425287362E-2</v>
          </cell>
          <cell r="AG657">
            <v>-1.0344827586206897</v>
          </cell>
          <cell r="AH657">
            <v>0</v>
          </cell>
          <cell r="AI657">
            <v>0</v>
          </cell>
          <cell r="AJ657">
            <v>0</v>
          </cell>
          <cell r="AK657">
            <v>1.0224310344827585</v>
          </cell>
          <cell r="AL657">
            <v>-1.1360344827586206</v>
          </cell>
          <cell r="AM657">
            <v>-1.9312586206896551</v>
          </cell>
          <cell r="AN657">
            <v>-20.448620689655172</v>
          </cell>
          <cell r="AO657">
            <v>0</v>
          </cell>
        </row>
        <row r="658">
          <cell r="B658">
            <v>647</v>
          </cell>
          <cell r="C658" t="str">
            <v>San Juan 1 (220/60)</v>
          </cell>
          <cell r="D658" t="str">
            <v>1S</v>
          </cell>
          <cell r="E658" t="str">
            <v>LP-000472</v>
          </cell>
          <cell r="F658">
            <v>38111</v>
          </cell>
          <cell r="G658">
            <v>2</v>
          </cell>
          <cell r="H658">
            <v>24</v>
          </cell>
          <cell r="I658">
            <v>398</v>
          </cell>
          <cell r="J658">
            <v>145</v>
          </cell>
          <cell r="K658">
            <v>232</v>
          </cell>
          <cell r="L658">
            <v>2180</v>
          </cell>
          <cell r="M658">
            <v>10</v>
          </cell>
          <cell r="N658">
            <v>79000</v>
          </cell>
          <cell r="O658">
            <v>2910</v>
          </cell>
          <cell r="P658">
            <v>811</v>
          </cell>
          <cell r="Q658" t="str">
            <v>No</v>
          </cell>
          <cell r="R658">
            <v>19767</v>
          </cell>
          <cell r="S658">
            <v>3.4123222748815167</v>
          </cell>
          <cell r="T658">
            <v>-8.513744075829381</v>
          </cell>
          <cell r="U658">
            <v>-243.62274881516581</v>
          </cell>
          <cell r="V658">
            <v>35.829383886255926</v>
          </cell>
          <cell r="W658">
            <v>218.9345971563981</v>
          </cell>
          <cell r="X658">
            <v>595.4502369668246</v>
          </cell>
          <cell r="Y658">
            <v>7.7971563981042653</v>
          </cell>
          <cell r="Z658">
            <v>2.6764061179387209E-5</v>
          </cell>
          <cell r="AA658">
            <v>3.8436018957345802E-2</v>
          </cell>
          <cell r="AB658">
            <v>9.4786729857819912E-3</v>
          </cell>
          <cell r="AC658">
            <v>-2.3649289099526058E-2</v>
          </cell>
          <cell r="AD658">
            <v>-0.67672985781990502</v>
          </cell>
          <cell r="AE658">
            <v>9.9526066350710901E-2</v>
          </cell>
          <cell r="AF658">
            <v>0.60815165876777244</v>
          </cell>
          <cell r="AG658">
            <v>1.6540284360189574</v>
          </cell>
          <cell r="AH658">
            <v>2.1658767772511849E-2</v>
          </cell>
          <cell r="AI658">
            <v>0.1873649289099526</v>
          </cell>
          <cell r="AJ658">
            <v>-0.46747549763033158</v>
          </cell>
          <cell r="AK658">
            <v>-13.376919099526063</v>
          </cell>
          <cell r="AL658">
            <v>1.9673317535545023</v>
          </cell>
          <cell r="AM658">
            <v>12.02133383886256</v>
          </cell>
          <cell r="AN658">
            <v>32.695180094786728</v>
          </cell>
          <cell r="AO658">
            <v>0.42812886255924171</v>
          </cell>
        </row>
        <row r="659">
          <cell r="B659">
            <v>648</v>
          </cell>
          <cell r="C659" t="str">
            <v>San Juan 1 (220/60)</v>
          </cell>
          <cell r="D659" t="str">
            <v>1S</v>
          </cell>
          <cell r="E659" t="str">
            <v>LP-000472</v>
          </cell>
          <cell r="F659">
            <v>37900</v>
          </cell>
          <cell r="G659">
            <v>0</v>
          </cell>
          <cell r="H659">
            <v>28.99</v>
          </cell>
          <cell r="I659">
            <v>540.79</v>
          </cell>
          <cell r="J659">
            <v>124</v>
          </cell>
          <cell r="K659">
            <v>103.68</v>
          </cell>
          <cell r="L659">
            <v>1831</v>
          </cell>
          <cell r="M659">
            <v>5.43</v>
          </cell>
          <cell r="N659">
            <v>74007</v>
          </cell>
          <cell r="O659">
            <v>14965</v>
          </cell>
          <cell r="P659">
            <v>802.89</v>
          </cell>
          <cell r="Q659" t="str">
            <v>No</v>
          </cell>
          <cell r="R659">
            <v>19767</v>
          </cell>
          <cell r="S659">
            <v>0</v>
          </cell>
          <cell r="T659">
            <v>-8.3803278688524649</v>
          </cell>
          <cell r="U659">
            <v>11.095081967213089</v>
          </cell>
          <cell r="V659">
            <v>-36.33049180327869</v>
          </cell>
          <cell r="W659">
            <v>-132.97573770491803</v>
          </cell>
          <cell r="X659">
            <v>-762.49180327868851</v>
          </cell>
          <cell r="Y659">
            <v>2.3842622950819665</v>
          </cell>
          <cell r="Z659">
            <v>-3.1761671134980627E-4</v>
          </cell>
          <cell r="AA659">
            <v>-0.45613114754098372</v>
          </cell>
          <cell r="AB659">
            <v>0</v>
          </cell>
          <cell r="AC659">
            <v>-2.3278688524590179E-2</v>
          </cell>
          <cell r="AD659">
            <v>3.0819672131147467E-2</v>
          </cell>
          <cell r="AE659">
            <v>-0.10091803278688526</v>
          </cell>
          <cell r="AF659">
            <v>-0.36937704918032788</v>
          </cell>
          <cell r="AG659">
            <v>-2.1180327868852458</v>
          </cell>
          <cell r="AH659">
            <v>6.6229508196721295E-3</v>
          </cell>
          <cell r="AI659">
            <v>0</v>
          </cell>
          <cell r="AJ659">
            <v>-0.46014983606557414</v>
          </cell>
          <cell r="AK659">
            <v>0.60921245901639198</v>
          </cell>
          <cell r="AL659">
            <v>-1.9948467540983608</v>
          </cell>
          <cell r="AM659">
            <v>-7.30147613114754</v>
          </cell>
          <cell r="AN659">
            <v>-41.867154098360658</v>
          </cell>
          <cell r="AO659">
            <v>0.13091586885245898</v>
          </cell>
        </row>
        <row r="660">
          <cell r="B660">
            <v>649</v>
          </cell>
          <cell r="C660" t="str">
            <v>San Juan 1 (220/60)</v>
          </cell>
          <cell r="D660" t="str">
            <v>1S</v>
          </cell>
          <cell r="E660" t="str">
            <v>LP-000472</v>
          </cell>
          <cell r="F660">
            <v>37595</v>
          </cell>
          <cell r="G660">
            <v>0</v>
          </cell>
          <cell r="H660">
            <v>36.090000000000003</v>
          </cell>
          <cell r="I660">
            <v>531.39</v>
          </cell>
          <cell r="J660">
            <v>154.78</v>
          </cell>
          <cell r="K660">
            <v>216.34</v>
          </cell>
          <cell r="L660">
            <v>2477</v>
          </cell>
          <cell r="M660">
            <v>3.41</v>
          </cell>
          <cell r="N660">
            <v>84794</v>
          </cell>
          <cell r="O660">
            <v>3351</v>
          </cell>
          <cell r="P660">
            <v>942.01</v>
          </cell>
          <cell r="Q660" t="str">
            <v>No</v>
          </cell>
          <cell r="R660">
            <v>19767</v>
          </cell>
          <cell r="S660">
            <v>0</v>
          </cell>
          <cell r="T660">
            <v>9.0476323119777167</v>
          </cell>
          <cell r="U660">
            <v>133.2175487465181</v>
          </cell>
          <cell r="V660">
            <v>38.802785515320338</v>
          </cell>
          <cell r="W660">
            <v>52.982172701949857</v>
          </cell>
          <cell r="X660">
            <v>568.32869080779949</v>
          </cell>
          <cell r="Y660">
            <v>-2.1534818941504179</v>
          </cell>
          <cell r="Z660">
            <v>4.4854456934902842E-4</v>
          </cell>
          <cell r="AA660">
            <v>0.64415738161559888</v>
          </cell>
          <cell r="AB660">
            <v>0</v>
          </cell>
          <cell r="AC660">
            <v>2.5132311977715881E-2</v>
          </cell>
          <cell r="AD660">
            <v>0.37004874651810582</v>
          </cell>
          <cell r="AE660">
            <v>0.10778551532033426</v>
          </cell>
          <cell r="AF660">
            <v>0.14717270194986073</v>
          </cell>
          <cell r="AG660">
            <v>1.5786908077994428</v>
          </cell>
          <cell r="AH660">
            <v>-5.9818941504178273E-3</v>
          </cell>
          <cell r="AI660">
            <v>0</v>
          </cell>
          <cell r="AJ660">
            <v>0.49679041086350972</v>
          </cell>
          <cell r="AK660">
            <v>7.3147535724233981</v>
          </cell>
          <cell r="AL660">
            <v>2.1305962813370471</v>
          </cell>
          <cell r="AM660">
            <v>2.909162799442897</v>
          </cell>
          <cell r="AN660">
            <v>31.205981197771585</v>
          </cell>
          <cell r="AO660">
            <v>-0.11824410167130919</v>
          </cell>
        </row>
        <row r="661">
          <cell r="B661">
            <v>650</v>
          </cell>
          <cell r="C661" t="str">
            <v>San Juan 1 (220/60)</v>
          </cell>
          <cell r="D661" t="str">
            <v>1S</v>
          </cell>
          <cell r="E661" t="str">
            <v>LP-000472</v>
          </cell>
          <cell r="F661">
            <v>36159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5</v>
          </cell>
          <cell r="L661">
            <v>210</v>
          </cell>
          <cell r="M661">
            <v>12</v>
          </cell>
          <cell r="N661">
            <v>8000</v>
          </cell>
          <cell r="O661">
            <v>4000</v>
          </cell>
          <cell r="P661">
            <v>17</v>
          </cell>
          <cell r="Q661" t="str">
            <v>No</v>
          </cell>
          <cell r="R661">
            <v>19767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-90</v>
          </cell>
          <cell r="X661">
            <v>900</v>
          </cell>
          <cell r="Y661">
            <v>180</v>
          </cell>
          <cell r="Z661">
            <v>1.7408190224570672E-4</v>
          </cell>
          <cell r="AA661">
            <v>0.25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-0.25</v>
          </cell>
          <cell r="AG661">
            <v>2.5</v>
          </cell>
          <cell r="AH661">
            <v>0.5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-4.9417499999999999</v>
          </cell>
          <cell r="AN661">
            <v>49.417499999999997</v>
          </cell>
          <cell r="AO661">
            <v>9.8834999999999997</v>
          </cell>
        </row>
        <row r="662">
          <cell r="B662">
            <v>651</v>
          </cell>
          <cell r="C662" t="str">
            <v>San Juan 1 (220/60)</v>
          </cell>
          <cell r="D662" t="str">
            <v>1S</v>
          </cell>
          <cell r="E662" t="str">
            <v>LP-000472</v>
          </cell>
          <cell r="F662">
            <v>36155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6</v>
          </cell>
          <cell r="L662">
            <v>200</v>
          </cell>
          <cell r="M662">
            <v>10</v>
          </cell>
          <cell r="N662">
            <v>8000</v>
          </cell>
          <cell r="O662">
            <v>4000</v>
          </cell>
          <cell r="P662">
            <v>16</v>
          </cell>
          <cell r="Q662" t="str">
            <v>No</v>
          </cell>
          <cell r="R662">
            <v>19767</v>
          </cell>
          <cell r="S662" t="str">
            <v xml:space="preserve"> </v>
          </cell>
          <cell r="T662" t="str">
            <v xml:space="preserve"> </v>
          </cell>
          <cell r="U662" t="str">
            <v xml:space="preserve"> </v>
          </cell>
          <cell r="V662" t="str">
            <v xml:space="preserve"> </v>
          </cell>
          <cell r="W662" t="str">
            <v xml:space="preserve"> </v>
          </cell>
          <cell r="X662" t="str">
            <v xml:space="preserve"> </v>
          </cell>
          <cell r="Y662" t="str">
            <v xml:space="preserve"> </v>
          </cell>
          <cell r="Z662" t="str">
            <v xml:space="preserve"> </v>
          </cell>
          <cell r="AA662" t="str">
            <v xml:space="preserve"> </v>
          </cell>
          <cell r="AB662" t="str">
            <v xml:space="preserve"> </v>
          </cell>
          <cell r="AC662" t="str">
            <v xml:space="preserve"> </v>
          </cell>
          <cell r="AD662" t="str">
            <v xml:space="preserve"> </v>
          </cell>
          <cell r="AE662" t="str">
            <v xml:space="preserve"> </v>
          </cell>
          <cell r="AF662" t="str">
            <v xml:space="preserve"> </v>
          </cell>
          <cell r="AG662" t="str">
            <v xml:space="preserve"> </v>
          </cell>
          <cell r="AH662" t="str">
            <v xml:space="preserve"> </v>
          </cell>
          <cell r="AI662" t="str">
            <v xml:space="preserve"> </v>
          </cell>
          <cell r="AJ662" t="str">
            <v xml:space="preserve"> </v>
          </cell>
          <cell r="AK662" t="str">
            <v xml:space="preserve"> </v>
          </cell>
          <cell r="AL662" t="str">
            <v xml:space="preserve"> </v>
          </cell>
          <cell r="AM662" t="str">
            <v xml:space="preserve"> </v>
          </cell>
          <cell r="AN662" t="str">
            <v xml:space="preserve"> </v>
          </cell>
          <cell r="AO662" t="str">
            <v xml:space="preserve"> </v>
          </cell>
        </row>
        <row r="663">
          <cell r="B663">
            <v>652</v>
          </cell>
          <cell r="C663" t="str">
            <v>San Juan 1 (220/60)</v>
          </cell>
          <cell r="D663" t="str">
            <v>1T</v>
          </cell>
          <cell r="E663" t="str">
            <v>LP-000475</v>
          </cell>
          <cell r="F663">
            <v>39632</v>
          </cell>
          <cell r="G663">
            <v>1</v>
          </cell>
          <cell r="H663">
            <v>20</v>
          </cell>
          <cell r="I663">
            <v>448</v>
          </cell>
          <cell r="J663">
            <v>175</v>
          </cell>
          <cell r="K663">
            <v>156</v>
          </cell>
          <cell r="L663">
            <v>2237</v>
          </cell>
          <cell r="M663">
            <v>1</v>
          </cell>
          <cell r="N663">
            <v>78210</v>
          </cell>
          <cell r="O663">
            <v>1615</v>
          </cell>
          <cell r="P663">
            <v>7.16</v>
          </cell>
          <cell r="Q663" t="str">
            <v>No</v>
          </cell>
          <cell r="R663">
            <v>19767</v>
          </cell>
          <cell r="S663">
            <v>-1.988950276243094</v>
          </cell>
          <cell r="T663">
            <v>0</v>
          </cell>
          <cell r="U663">
            <v>294.36464088397793</v>
          </cell>
          <cell r="V663">
            <v>29.834254143646408</v>
          </cell>
          <cell r="W663">
            <v>27.845303867403317</v>
          </cell>
          <cell r="X663">
            <v>-403.75690607734805</v>
          </cell>
          <cell r="Y663">
            <v>-17.900552486187845</v>
          </cell>
          <cell r="Z663">
            <v>6.4246801491785687E-4</v>
          </cell>
          <cell r="AA663">
            <v>0.92265193370165743</v>
          </cell>
          <cell r="AB663">
            <v>-5.5248618784530384E-3</v>
          </cell>
          <cell r="AC663">
            <v>0</v>
          </cell>
          <cell r="AD663">
            <v>0.81767955801104975</v>
          </cell>
          <cell r="AE663">
            <v>8.2872928176795577E-2</v>
          </cell>
          <cell r="AF663">
            <v>7.7348066298342538E-2</v>
          </cell>
          <cell r="AG663">
            <v>-1.1215469613259668</v>
          </cell>
          <cell r="AH663">
            <v>-4.9723756906077346E-2</v>
          </cell>
          <cell r="AI663">
            <v>-0.10920994475138121</v>
          </cell>
          <cell r="AJ663">
            <v>0</v>
          </cell>
          <cell r="AK663">
            <v>16.163071823204419</v>
          </cell>
          <cell r="AL663">
            <v>1.6381491712707181</v>
          </cell>
          <cell r="AM663">
            <v>1.5289392265193371</v>
          </cell>
          <cell r="AN663">
            <v>-22.169618784530385</v>
          </cell>
          <cell r="AO663">
            <v>-0.98288950276243092</v>
          </cell>
        </row>
        <row r="664">
          <cell r="B664">
            <v>653</v>
          </cell>
          <cell r="C664" t="str">
            <v>San Juan 1 (220/60)</v>
          </cell>
          <cell r="D664" t="str">
            <v>1T</v>
          </cell>
          <cell r="E664" t="str">
            <v>LP-000475</v>
          </cell>
          <cell r="F664">
            <v>39451</v>
          </cell>
          <cell r="G664">
            <v>2</v>
          </cell>
          <cell r="H664">
            <v>20</v>
          </cell>
          <cell r="I664">
            <v>300</v>
          </cell>
          <cell r="J664">
            <v>160</v>
          </cell>
          <cell r="K664">
            <v>142</v>
          </cell>
          <cell r="L664">
            <v>2440</v>
          </cell>
          <cell r="M664">
            <v>10</v>
          </cell>
          <cell r="N664">
            <v>65600</v>
          </cell>
          <cell r="O664">
            <v>2260</v>
          </cell>
          <cell r="P664">
            <v>7.16</v>
          </cell>
          <cell r="Q664" t="str">
            <v>No</v>
          </cell>
          <cell r="R664">
            <v>19767</v>
          </cell>
          <cell r="S664">
            <v>0</v>
          </cell>
          <cell r="T664">
            <v>0</v>
          </cell>
          <cell r="U664">
            <v>-183.98034398034397</v>
          </cell>
          <cell r="V664">
            <v>8.8452088452088447</v>
          </cell>
          <cell r="W664">
            <v>4.4226044226044223</v>
          </cell>
          <cell r="X664">
            <v>114.98771498771499</v>
          </cell>
          <cell r="Y664">
            <v>0</v>
          </cell>
          <cell r="Z664">
            <v>-3.3019957870684421E-4</v>
          </cell>
          <cell r="AA664">
            <v>-0.47420147420147418</v>
          </cell>
          <cell r="AB664">
            <v>0</v>
          </cell>
          <cell r="AC664">
            <v>0</v>
          </cell>
          <cell r="AD664">
            <v>-0.51105651105651106</v>
          </cell>
          <cell r="AE664">
            <v>2.4570024570024569E-2</v>
          </cell>
          <cell r="AF664">
            <v>1.2285012285012284E-2</v>
          </cell>
          <cell r="AG664">
            <v>0.31941031941031939</v>
          </cell>
          <cell r="AH664">
            <v>0</v>
          </cell>
          <cell r="AI664">
            <v>0</v>
          </cell>
          <cell r="AJ664">
            <v>0</v>
          </cell>
          <cell r="AK664">
            <v>-10.102054054054054</v>
          </cell>
          <cell r="AL664">
            <v>0.48567567567567566</v>
          </cell>
          <cell r="AM664">
            <v>0.24283783783783783</v>
          </cell>
          <cell r="AN664">
            <v>6.3137837837837836</v>
          </cell>
          <cell r="AO664">
            <v>0</v>
          </cell>
        </row>
        <row r="665">
          <cell r="B665">
            <v>654</v>
          </cell>
          <cell r="C665" t="str">
            <v>San Juan 1 (220/60)</v>
          </cell>
          <cell r="D665" t="str">
            <v>1T</v>
          </cell>
          <cell r="E665" t="str">
            <v>LP-000475</v>
          </cell>
          <cell r="F665">
            <v>39044</v>
          </cell>
          <cell r="G665">
            <v>2</v>
          </cell>
          <cell r="H665">
            <v>20</v>
          </cell>
          <cell r="I665">
            <v>508</v>
          </cell>
          <cell r="J665">
            <v>150</v>
          </cell>
          <cell r="K665">
            <v>137</v>
          </cell>
          <cell r="L665">
            <v>2310</v>
          </cell>
          <cell r="M665">
            <v>10</v>
          </cell>
          <cell r="N665">
            <v>66200</v>
          </cell>
          <cell r="O665">
            <v>2730</v>
          </cell>
          <cell r="P665">
            <v>827</v>
          </cell>
          <cell r="Q665" t="str">
            <v>No</v>
          </cell>
          <cell r="R665">
            <v>19767</v>
          </cell>
          <cell r="S665">
            <v>0</v>
          </cell>
          <cell r="T665">
            <v>-2.0809248554913293</v>
          </cell>
          <cell r="U665">
            <v>13.872832369942197</v>
          </cell>
          <cell r="V665">
            <v>3.4682080924855492</v>
          </cell>
          <cell r="W665">
            <v>-4.1618497109826587</v>
          </cell>
          <cell r="X665">
            <v>13.872832369942197</v>
          </cell>
          <cell r="Y665">
            <v>0</v>
          </cell>
          <cell r="Z665">
            <v>2.1466747097736476E-5</v>
          </cell>
          <cell r="AA665">
            <v>3.0828516377649325E-2</v>
          </cell>
          <cell r="AB665">
            <v>0</v>
          </cell>
          <cell r="AC665">
            <v>-5.7803468208092483E-3</v>
          </cell>
          <cell r="AD665">
            <v>3.8535645472061654E-2</v>
          </cell>
          <cell r="AE665">
            <v>9.6339113680154135E-3</v>
          </cell>
          <cell r="AF665">
            <v>-1.1560693641618497E-2</v>
          </cell>
          <cell r="AG665">
            <v>3.8535645472061654E-2</v>
          </cell>
          <cell r="AH665">
            <v>0</v>
          </cell>
          <cell r="AI665">
            <v>0</v>
          </cell>
          <cell r="AJ665">
            <v>-0.11426011560693641</v>
          </cell>
          <cell r="AK665">
            <v>0.76173410404624275</v>
          </cell>
          <cell r="AL665">
            <v>0.19043352601156069</v>
          </cell>
          <cell r="AM665">
            <v>-0.22852023121387283</v>
          </cell>
          <cell r="AN665">
            <v>0.76173410404624275</v>
          </cell>
          <cell r="AO665">
            <v>0</v>
          </cell>
        </row>
        <row r="666">
          <cell r="B666">
            <v>655</v>
          </cell>
          <cell r="C666" t="str">
            <v>San Juan 1 (220/60)</v>
          </cell>
          <cell r="D666" t="str">
            <v>1T</v>
          </cell>
          <cell r="E666" t="str">
            <v>LP-000475</v>
          </cell>
          <cell r="F666">
            <v>38525</v>
          </cell>
          <cell r="G666">
            <v>2</v>
          </cell>
          <cell r="H666">
            <v>23</v>
          </cell>
          <cell r="I666">
            <v>488</v>
          </cell>
          <cell r="J666">
            <v>145</v>
          </cell>
          <cell r="K666">
            <v>143</v>
          </cell>
          <cell r="L666">
            <v>2290</v>
          </cell>
          <cell r="M666">
            <v>10</v>
          </cell>
          <cell r="N666">
            <v>65500</v>
          </cell>
          <cell r="O666">
            <v>2190</v>
          </cell>
          <cell r="P666">
            <v>811</v>
          </cell>
          <cell r="Q666" t="str">
            <v>No</v>
          </cell>
          <cell r="R666">
            <v>19767</v>
          </cell>
          <cell r="S666">
            <v>0</v>
          </cell>
          <cell r="T666">
            <v>7.6595744680851068</v>
          </cell>
          <cell r="U666">
            <v>61.276595744680854</v>
          </cell>
          <cell r="V666">
            <v>0</v>
          </cell>
          <cell r="W666">
            <v>30.638297872340427</v>
          </cell>
          <cell r="X666">
            <v>229.78723404255319</v>
          </cell>
          <cell r="Y666">
            <v>0</v>
          </cell>
          <cell r="Z666">
            <v>1.926012535484415E-4</v>
          </cell>
          <cell r="AA666">
            <v>0.27659574468085107</v>
          </cell>
          <cell r="AB666">
            <v>0</v>
          </cell>
          <cell r="AC666">
            <v>2.1276595744680851E-2</v>
          </cell>
          <cell r="AD666">
            <v>0.1702127659574468</v>
          </cell>
          <cell r="AE666">
            <v>0</v>
          </cell>
          <cell r="AF666">
            <v>8.5106382978723402E-2</v>
          </cell>
          <cell r="AG666">
            <v>0.63829787234042556</v>
          </cell>
          <cell r="AH666">
            <v>0</v>
          </cell>
          <cell r="AI666">
            <v>0</v>
          </cell>
          <cell r="AJ666">
            <v>0.42057446808510635</v>
          </cell>
          <cell r="AK666">
            <v>3.3645957446808508</v>
          </cell>
          <cell r="AL666">
            <v>0</v>
          </cell>
          <cell r="AM666">
            <v>1.6822978723404254</v>
          </cell>
          <cell r="AN666">
            <v>12.617234042553191</v>
          </cell>
          <cell r="AO666">
            <v>0</v>
          </cell>
        </row>
        <row r="667">
          <cell r="B667">
            <v>656</v>
          </cell>
          <cell r="C667" t="str">
            <v>San Juan 1 (220/60)</v>
          </cell>
          <cell r="D667" t="str">
            <v>1T</v>
          </cell>
          <cell r="E667" t="str">
            <v>LP-000475</v>
          </cell>
          <cell r="F667">
            <v>38478</v>
          </cell>
          <cell r="G667">
            <v>2</v>
          </cell>
          <cell r="H667">
            <v>22</v>
          </cell>
          <cell r="I667">
            <v>480</v>
          </cell>
          <cell r="J667">
            <v>145</v>
          </cell>
          <cell r="K667">
            <v>139</v>
          </cell>
          <cell r="L667">
            <v>2260</v>
          </cell>
          <cell r="M667">
            <v>10</v>
          </cell>
          <cell r="N667">
            <v>74100</v>
          </cell>
          <cell r="O667">
            <v>4900</v>
          </cell>
          <cell r="P667">
            <v>798</v>
          </cell>
          <cell r="Q667" t="str">
            <v>No</v>
          </cell>
          <cell r="R667">
            <v>19767</v>
          </cell>
          <cell r="S667">
            <v>0</v>
          </cell>
          <cell r="T667">
            <v>0</v>
          </cell>
          <cell r="U667">
            <v>83.937823834196891</v>
          </cell>
          <cell r="V667">
            <v>27.979274611398964</v>
          </cell>
          <cell r="W667">
            <v>16.787564766839377</v>
          </cell>
          <cell r="X667">
            <v>503.62694300518137</v>
          </cell>
          <cell r="Y667">
            <v>0</v>
          </cell>
          <cell r="Z667">
            <v>2.4894613999904176E-4</v>
          </cell>
          <cell r="AA667">
            <v>0.35751295336787564</v>
          </cell>
          <cell r="AB667">
            <v>0</v>
          </cell>
          <cell r="AC667">
            <v>0</v>
          </cell>
          <cell r="AD667">
            <v>0.23316062176165803</v>
          </cell>
          <cell r="AE667">
            <v>7.7720207253886009E-2</v>
          </cell>
          <cell r="AF667">
            <v>4.6632124352331605E-2</v>
          </cell>
          <cell r="AG667">
            <v>1.3989637305699483</v>
          </cell>
          <cell r="AH667">
            <v>0</v>
          </cell>
          <cell r="AI667">
            <v>0</v>
          </cell>
          <cell r="AJ667">
            <v>0</v>
          </cell>
          <cell r="AK667">
            <v>4.6088860103626939</v>
          </cell>
          <cell r="AL667">
            <v>1.5362953367875647</v>
          </cell>
          <cell r="AM667">
            <v>0.92177720207253877</v>
          </cell>
          <cell r="AN667">
            <v>27.653316062176167</v>
          </cell>
          <cell r="AO667">
            <v>0</v>
          </cell>
        </row>
        <row r="668">
          <cell r="B668">
            <v>657</v>
          </cell>
          <cell r="C668" t="str">
            <v>San Juan 1 (220/60)</v>
          </cell>
          <cell r="D668" t="str">
            <v>1T</v>
          </cell>
          <cell r="E668" t="str">
            <v>LP-000475</v>
          </cell>
          <cell r="F668">
            <v>38285</v>
          </cell>
          <cell r="G668">
            <v>2</v>
          </cell>
          <cell r="H668">
            <v>22</v>
          </cell>
          <cell r="I668">
            <v>435</v>
          </cell>
          <cell r="J668">
            <v>130</v>
          </cell>
          <cell r="K668">
            <v>130</v>
          </cell>
          <cell r="L668">
            <v>1990</v>
          </cell>
          <cell r="M668">
            <v>10</v>
          </cell>
          <cell r="N668">
            <v>70100</v>
          </cell>
          <cell r="O668">
            <v>3990</v>
          </cell>
          <cell r="P668">
            <v>729</v>
          </cell>
          <cell r="Q668" t="str">
            <v>No</v>
          </cell>
          <cell r="R668">
            <v>19767</v>
          </cell>
          <cell r="S668">
            <v>0</v>
          </cell>
          <cell r="T668">
            <v>0</v>
          </cell>
          <cell r="U668">
            <v>97.241379310344826</v>
          </cell>
          <cell r="V668">
            <v>20.689655172413794</v>
          </cell>
          <cell r="W668">
            <v>14.482758620689655</v>
          </cell>
          <cell r="X668">
            <v>289.65517241379308</v>
          </cell>
          <cell r="Y668">
            <v>0</v>
          </cell>
          <cell r="Z668">
            <v>2.5612049985575242E-4</v>
          </cell>
          <cell r="AA668">
            <v>0.36781609195402298</v>
          </cell>
          <cell r="AB668">
            <v>0</v>
          </cell>
          <cell r="AC668">
            <v>0</v>
          </cell>
          <cell r="AD668">
            <v>0.27011494252873564</v>
          </cell>
          <cell r="AE668">
            <v>5.7471264367816091E-2</v>
          </cell>
          <cell r="AF668">
            <v>4.0229885057471264E-2</v>
          </cell>
          <cell r="AG668">
            <v>0.8045977011494253</v>
          </cell>
          <cell r="AH668">
            <v>0</v>
          </cell>
          <cell r="AI668">
            <v>0</v>
          </cell>
          <cell r="AJ668">
            <v>0</v>
          </cell>
          <cell r="AK668">
            <v>5.3393620689655172</v>
          </cell>
          <cell r="AL668">
            <v>1.1360344827586206</v>
          </cell>
          <cell r="AM668">
            <v>0.79522413793103452</v>
          </cell>
          <cell r="AN668">
            <v>15.90448275862069</v>
          </cell>
          <cell r="AO668">
            <v>0</v>
          </cell>
        </row>
        <row r="669">
          <cell r="B669">
            <v>658</v>
          </cell>
          <cell r="C669" t="str">
            <v>San Juan 1 (220/60)</v>
          </cell>
          <cell r="D669" t="str">
            <v>1T</v>
          </cell>
          <cell r="E669" t="str">
            <v>LP-000475</v>
          </cell>
          <cell r="F669">
            <v>38111</v>
          </cell>
          <cell r="G669">
            <v>2</v>
          </cell>
          <cell r="H669">
            <v>22</v>
          </cell>
          <cell r="I669">
            <v>388</v>
          </cell>
          <cell r="J669">
            <v>120</v>
          </cell>
          <cell r="K669">
            <v>123</v>
          </cell>
          <cell r="L669">
            <v>1850</v>
          </cell>
          <cell r="M669">
            <v>10</v>
          </cell>
          <cell r="N669">
            <v>62400</v>
          </cell>
          <cell r="O669">
            <v>4800</v>
          </cell>
          <cell r="P669">
            <v>665</v>
          </cell>
          <cell r="Q669" t="str">
            <v>No</v>
          </cell>
          <cell r="R669">
            <v>19767</v>
          </cell>
          <cell r="S669">
            <v>3.4123222748815167</v>
          </cell>
          <cell r="T669">
            <v>-17.761137440758286</v>
          </cell>
          <cell r="U669">
            <v>-298.64644549763028</v>
          </cell>
          <cell r="V669">
            <v>-59.749763033175377</v>
          </cell>
          <cell r="W669">
            <v>-34.600947867298579</v>
          </cell>
          <cell r="X669">
            <v>-68.246445497630333</v>
          </cell>
          <cell r="Y669">
            <v>11.260663507109005</v>
          </cell>
          <cell r="Z669">
            <v>-7.6612537642352233E-4</v>
          </cell>
          <cell r="AA669">
            <v>-1.1002369668246441</v>
          </cell>
          <cell r="AB669">
            <v>9.4786729857819912E-3</v>
          </cell>
          <cell r="AC669">
            <v>-4.9336492890995245E-2</v>
          </cell>
          <cell r="AD669">
            <v>-0.82957345971563967</v>
          </cell>
          <cell r="AE669">
            <v>-0.16597156398104271</v>
          </cell>
          <cell r="AF669">
            <v>-9.6113744075829385E-2</v>
          </cell>
          <cell r="AG669">
            <v>-0.1895734597156398</v>
          </cell>
          <cell r="AH669">
            <v>3.1279620853080566E-2</v>
          </cell>
          <cell r="AI669">
            <v>0.1873649289099526</v>
          </cell>
          <cell r="AJ669">
            <v>-0.9752344549763029</v>
          </cell>
          <cell r="AK669">
            <v>-16.398178578199047</v>
          </cell>
          <cell r="AL669">
            <v>-3.2807599052132708</v>
          </cell>
          <cell r="AM669">
            <v>-1.8998803791469197</v>
          </cell>
          <cell r="AN669">
            <v>-3.747298578199052</v>
          </cell>
          <cell r="AO669">
            <v>0.61830426540284356</v>
          </cell>
        </row>
        <row r="670">
          <cell r="B670">
            <v>659</v>
          </cell>
          <cell r="C670" t="str">
            <v>San Juan 1 (220/60)</v>
          </cell>
          <cell r="D670" t="str">
            <v>1T</v>
          </cell>
          <cell r="E670" t="str">
            <v>LP-000475</v>
          </cell>
          <cell r="F670">
            <v>37900</v>
          </cell>
          <cell r="G670">
            <v>0</v>
          </cell>
          <cell r="H670">
            <v>32.409999999999997</v>
          </cell>
          <cell r="I670">
            <v>563.04</v>
          </cell>
          <cell r="J670">
            <v>155.02000000000001</v>
          </cell>
          <cell r="K670">
            <v>143.28</v>
          </cell>
          <cell r="L670">
            <v>1890</v>
          </cell>
          <cell r="M670">
            <v>3.4</v>
          </cell>
          <cell r="N670">
            <v>80897</v>
          </cell>
          <cell r="O670">
            <v>2405</v>
          </cell>
          <cell r="P670">
            <v>897.14999999999986</v>
          </cell>
          <cell r="Q670" t="str">
            <v>No</v>
          </cell>
          <cell r="R670">
            <v>19767</v>
          </cell>
          <cell r="S670">
            <v>0</v>
          </cell>
          <cell r="T670">
            <v>-2.384262295081971</v>
          </cell>
          <cell r="U670">
            <v>52.430163934426183</v>
          </cell>
          <cell r="V670">
            <v>19.439999999999998</v>
          </cell>
          <cell r="W670">
            <v>12.971803278688535</v>
          </cell>
          <cell r="X670">
            <v>-304.52459016393442</v>
          </cell>
          <cell r="Y670">
            <v>0.43672131147540999</v>
          </cell>
          <cell r="Z670">
            <v>1.6033799337332436E-4</v>
          </cell>
          <cell r="AA670">
            <v>0.23026229508196719</v>
          </cell>
          <cell r="AB670">
            <v>0</v>
          </cell>
          <cell r="AC670">
            <v>-6.6229508196721416E-3</v>
          </cell>
          <cell r="AD670">
            <v>0.14563934426229494</v>
          </cell>
          <cell r="AE670">
            <v>5.3999999999999999E-2</v>
          </cell>
          <cell r="AF670">
            <v>3.6032786885245929E-2</v>
          </cell>
          <cell r="AG670">
            <v>-0.84590163934426232</v>
          </cell>
          <cell r="AH670">
            <v>1.213114754098361E-3</v>
          </cell>
          <cell r="AI670">
            <v>0</v>
          </cell>
          <cell r="AJ670">
            <v>-0.13091586885245921</v>
          </cell>
          <cell r="AK670">
            <v>2.8788529180327842</v>
          </cell>
          <cell r="AL670">
            <v>1.067418</v>
          </cell>
          <cell r="AM670">
            <v>0.71226009836065629</v>
          </cell>
          <cell r="AN670">
            <v>-16.720937704918033</v>
          </cell>
          <cell r="AO670">
            <v>2.39796393442623E-2</v>
          </cell>
        </row>
        <row r="671">
          <cell r="B671">
            <v>660</v>
          </cell>
          <cell r="C671" t="str">
            <v>San Juan 1 (220/60)</v>
          </cell>
          <cell r="D671" t="str">
            <v>1T</v>
          </cell>
          <cell r="E671" t="str">
            <v>LP-000475</v>
          </cell>
          <cell r="F671">
            <v>37595</v>
          </cell>
          <cell r="G671">
            <v>0</v>
          </cell>
          <cell r="H671">
            <v>34.43</v>
          </cell>
          <cell r="I671">
            <v>518.62</v>
          </cell>
          <cell r="J671">
            <v>138.55000000000001</v>
          </cell>
          <cell r="K671">
            <v>132.29</v>
          </cell>
          <cell r="L671">
            <v>2148</v>
          </cell>
          <cell r="M671">
            <v>3.03</v>
          </cell>
          <cell r="N671">
            <v>73349</v>
          </cell>
          <cell r="O671">
            <v>3361</v>
          </cell>
          <cell r="P671">
            <v>826.91999999999985</v>
          </cell>
          <cell r="Q671" t="str">
            <v>No</v>
          </cell>
          <cell r="R671">
            <v>19767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  <cell r="Z671" t="str">
            <v xml:space="preserve"> </v>
          </cell>
          <cell r="AA671" t="str">
            <v xml:space="preserve"> </v>
          </cell>
          <cell r="AB671" t="str">
            <v xml:space="preserve"> </v>
          </cell>
          <cell r="AC671" t="str">
            <v xml:space="preserve"> </v>
          </cell>
          <cell r="AD671" t="str">
            <v xml:space="preserve"> </v>
          </cell>
          <cell r="AE671" t="str">
            <v xml:space="preserve"> </v>
          </cell>
          <cell r="AF671" t="str">
            <v xml:space="preserve"> </v>
          </cell>
          <cell r="AG671" t="str">
            <v xml:space="preserve"> </v>
          </cell>
          <cell r="AH671" t="str">
            <v xml:space="preserve"> </v>
          </cell>
          <cell r="AI671" t="str">
            <v xml:space="preserve"> </v>
          </cell>
          <cell r="AJ671" t="str">
            <v xml:space="preserve"> </v>
          </cell>
          <cell r="AK671" t="str">
            <v xml:space="preserve"> </v>
          </cell>
          <cell r="AL671" t="str">
            <v xml:space="preserve"> </v>
          </cell>
          <cell r="AM671" t="str">
            <v xml:space="preserve"> </v>
          </cell>
          <cell r="AN671" t="str">
            <v xml:space="preserve"> </v>
          </cell>
          <cell r="AO671" t="str">
            <v xml:space="preserve"> </v>
          </cell>
        </row>
        <row r="672">
          <cell r="B672">
            <v>661</v>
          </cell>
          <cell r="C672" t="str">
            <v>San Juan 2 (220/60)</v>
          </cell>
          <cell r="D672" t="str">
            <v>2R</v>
          </cell>
          <cell r="E672" t="str">
            <v>LP-000476</v>
          </cell>
          <cell r="F672">
            <v>40381</v>
          </cell>
          <cell r="G672">
            <v>1</v>
          </cell>
          <cell r="H672">
            <v>1</v>
          </cell>
          <cell r="I672">
            <v>981</v>
          </cell>
          <cell r="J672">
            <v>385</v>
          </cell>
          <cell r="K672">
            <v>374</v>
          </cell>
          <cell r="L672">
            <v>3117</v>
          </cell>
          <cell r="M672">
            <v>1</v>
          </cell>
          <cell r="N672">
            <v>31632</v>
          </cell>
          <cell r="O672">
            <v>761</v>
          </cell>
          <cell r="P672">
            <v>1743</v>
          </cell>
          <cell r="Q672" t="str">
            <v>No</v>
          </cell>
          <cell r="R672">
            <v>19767</v>
          </cell>
          <cell r="S672">
            <v>0</v>
          </cell>
          <cell r="T672">
            <v>-13.012048192771084</v>
          </cell>
          <cell r="U672">
            <v>36.867469879518069</v>
          </cell>
          <cell r="V672">
            <v>-86.746987951807228</v>
          </cell>
          <cell r="W672">
            <v>-219.03614457831324</v>
          </cell>
          <cell r="X672">
            <v>-490.12048192771084</v>
          </cell>
          <cell r="Y672">
            <v>0</v>
          </cell>
          <cell r="Z672">
            <v>-5.4531680221546691E-4</v>
          </cell>
          <cell r="AA672">
            <v>-0.7831325301204819</v>
          </cell>
          <cell r="AB672">
            <v>0</v>
          </cell>
          <cell r="AC672">
            <v>-3.614457831325301E-2</v>
          </cell>
          <cell r="AD672">
            <v>0.10240963855421686</v>
          </cell>
          <cell r="AE672">
            <v>-0.24096385542168675</v>
          </cell>
          <cell r="AF672">
            <v>-0.60843373493975905</v>
          </cell>
          <cell r="AG672">
            <v>-1.3614457831325302</v>
          </cell>
          <cell r="AH672">
            <v>0</v>
          </cell>
          <cell r="AI672">
            <v>0</v>
          </cell>
          <cell r="AJ672">
            <v>-0.71446987951807228</v>
          </cell>
          <cell r="AK672">
            <v>2.0243313253012047</v>
          </cell>
          <cell r="AL672">
            <v>-4.7631325301204814</v>
          </cell>
          <cell r="AM672">
            <v>-12.026909638554216</v>
          </cell>
          <cell r="AN672">
            <v>-26.911698795180722</v>
          </cell>
          <cell r="AO672">
            <v>0</v>
          </cell>
        </row>
        <row r="673">
          <cell r="B673">
            <v>662</v>
          </cell>
          <cell r="C673" t="str">
            <v>San Juan 2 (220/60)</v>
          </cell>
          <cell r="D673" t="str">
            <v>2R</v>
          </cell>
          <cell r="E673" t="str">
            <v>LP-000476</v>
          </cell>
          <cell r="F673">
            <v>40248</v>
          </cell>
          <cell r="G673">
            <v>1</v>
          </cell>
          <cell r="H673">
            <v>21</v>
          </cell>
          <cell r="I673">
            <v>1089</v>
          </cell>
          <cell r="J673">
            <v>483</v>
          </cell>
          <cell r="K673">
            <v>518</v>
          </cell>
          <cell r="L673">
            <v>4002</v>
          </cell>
          <cell r="M673">
            <v>1</v>
          </cell>
          <cell r="N673">
            <v>40627</v>
          </cell>
          <cell r="O673">
            <v>775</v>
          </cell>
          <cell r="P673">
            <v>2113</v>
          </cell>
          <cell r="Q673" t="str">
            <v>No</v>
          </cell>
          <cell r="R673">
            <v>19767</v>
          </cell>
          <cell r="S673">
            <v>0</v>
          </cell>
          <cell r="T673">
            <v>1.9529837251356239</v>
          </cell>
          <cell r="U673">
            <v>345.02712477396022</v>
          </cell>
          <cell r="V673">
            <v>201.15732368896926</v>
          </cell>
          <cell r="W673">
            <v>242.16998191681736</v>
          </cell>
          <cell r="X673">
            <v>1447.1609403254972</v>
          </cell>
          <cell r="Y673">
            <v>-3.2549728752260396</v>
          </cell>
          <cell r="Z673">
            <v>1.5223509570709544E-3</v>
          </cell>
          <cell r="AA673">
            <v>2.1862567811934901</v>
          </cell>
          <cell r="AB673">
            <v>0</v>
          </cell>
          <cell r="AC673">
            <v>5.4249547920433997E-3</v>
          </cell>
          <cell r="AD673">
            <v>0.95840867992766732</v>
          </cell>
          <cell r="AE673">
            <v>0.55877034358047017</v>
          </cell>
          <cell r="AF673">
            <v>0.67269439421338151</v>
          </cell>
          <cell r="AG673">
            <v>4.0198915009041594</v>
          </cell>
          <cell r="AH673">
            <v>-9.0415913200723331E-3</v>
          </cell>
          <cell r="AI673">
            <v>0</v>
          </cell>
          <cell r="AJ673">
            <v>0.10723508137432189</v>
          </cell>
          <cell r="AK673">
            <v>18.944864376130198</v>
          </cell>
          <cell r="AL673">
            <v>11.045213381555152</v>
          </cell>
          <cell r="AM673">
            <v>13.297150090415913</v>
          </cell>
          <cell r="AN673">
            <v>79.461195298372502</v>
          </cell>
          <cell r="AO673">
            <v>-0.1787251356238698</v>
          </cell>
        </row>
        <row r="674">
          <cell r="B674">
            <v>663</v>
          </cell>
          <cell r="C674" t="str">
            <v>San Juan 2 (220/60)</v>
          </cell>
          <cell r="D674" t="str">
            <v>2R</v>
          </cell>
          <cell r="E674" t="str">
            <v>LP-000476</v>
          </cell>
          <cell r="F674">
            <v>40156</v>
          </cell>
          <cell r="G674">
            <v>1</v>
          </cell>
          <cell r="H674">
            <v>28</v>
          </cell>
          <cell r="I674">
            <v>1098</v>
          </cell>
          <cell r="J674">
            <v>459</v>
          </cell>
          <cell r="K674">
            <v>517</v>
          </cell>
          <cell r="L674">
            <v>3911</v>
          </cell>
          <cell r="M674">
            <v>1</v>
          </cell>
          <cell r="N674">
            <v>29651</v>
          </cell>
          <cell r="O674">
            <v>587</v>
          </cell>
          <cell r="P674">
            <v>2104</v>
          </cell>
          <cell r="Q674" t="str">
            <v>No</v>
          </cell>
          <cell r="R674">
            <v>19767</v>
          </cell>
          <cell r="S674">
            <v>0</v>
          </cell>
          <cell r="T674">
            <v>4.921875</v>
          </cell>
          <cell r="U674">
            <v>368.4375</v>
          </cell>
          <cell r="V674">
            <v>195.46875</v>
          </cell>
          <cell r="W674">
            <v>252.421875</v>
          </cell>
          <cell r="X674">
            <v>1505.390625</v>
          </cell>
          <cell r="Y674">
            <v>-3.515625</v>
          </cell>
          <cell r="Z674">
            <v>1.581697283685601E-3</v>
          </cell>
          <cell r="AA674">
            <v>2.271484375</v>
          </cell>
          <cell r="AB674">
            <v>0</v>
          </cell>
          <cell r="AC674">
            <v>1.3671875E-2</v>
          </cell>
          <cell r="AD674">
            <v>1.0234375</v>
          </cell>
          <cell r="AE674">
            <v>0.54296875</v>
          </cell>
          <cell r="AF674">
            <v>0.701171875</v>
          </cell>
          <cell r="AG674">
            <v>4.181640625</v>
          </cell>
          <cell r="AH674">
            <v>-9.765625E-3</v>
          </cell>
          <cell r="AI674">
            <v>0</v>
          </cell>
          <cell r="AJ674">
            <v>0.270251953125</v>
          </cell>
          <cell r="AK674">
            <v>20.230289062499999</v>
          </cell>
          <cell r="AL674">
            <v>10.732863281249999</v>
          </cell>
          <cell r="AM674">
            <v>13.860064453125</v>
          </cell>
          <cell r="AN674">
            <v>82.658490234374995</v>
          </cell>
          <cell r="AO674">
            <v>-0.19303710937499999</v>
          </cell>
        </row>
        <row r="675">
          <cell r="B675">
            <v>664</v>
          </cell>
          <cell r="C675" t="str">
            <v>San Juan 2 (220/60)</v>
          </cell>
          <cell r="D675" t="str">
            <v>2R</v>
          </cell>
          <cell r="E675" t="str">
            <v>LP-000476</v>
          </cell>
          <cell r="F675">
            <v>40099</v>
          </cell>
          <cell r="G675">
            <v>1</v>
          </cell>
          <cell r="H675">
            <v>20</v>
          </cell>
          <cell r="I675">
            <v>1154</v>
          </cell>
          <cell r="J675">
            <v>576</v>
          </cell>
          <cell r="K675">
            <v>755</v>
          </cell>
          <cell r="L675">
            <v>4418</v>
          </cell>
          <cell r="M675">
            <v>1</v>
          </cell>
          <cell r="N675">
            <v>41482</v>
          </cell>
          <cell r="O675">
            <v>796</v>
          </cell>
          <cell r="P675">
            <v>2507</v>
          </cell>
          <cell r="Q675" t="str">
            <v>No</v>
          </cell>
          <cell r="R675">
            <v>19767</v>
          </cell>
          <cell r="S675">
            <v>-0.55555555555555558</v>
          </cell>
          <cell r="T675">
            <v>4.4444444444444446</v>
          </cell>
          <cell r="U675">
            <v>474.44444444444446</v>
          </cell>
          <cell r="V675">
            <v>225.55555555555554</v>
          </cell>
          <cell r="W675">
            <v>338.33333333333331</v>
          </cell>
          <cell r="X675">
            <v>1437.7777777777778</v>
          </cell>
          <cell r="Y675">
            <v>-5</v>
          </cell>
          <cell r="Z675">
            <v>2.0062401943995957E-3</v>
          </cell>
          <cell r="AA675">
            <v>2.8811728395061729</v>
          </cell>
          <cell r="AB675">
            <v>-1.5432098765432098E-3</v>
          </cell>
          <cell r="AC675">
            <v>1.2345679012345678E-2</v>
          </cell>
          <cell r="AD675">
            <v>1.3179012345679013</v>
          </cell>
          <cell r="AE675">
            <v>0.62654320987654322</v>
          </cell>
          <cell r="AF675">
            <v>0.93981481481481477</v>
          </cell>
          <cell r="AG675">
            <v>3.9938271604938271</v>
          </cell>
          <cell r="AH675">
            <v>-1.3888888888888888E-2</v>
          </cell>
          <cell r="AI675">
            <v>-3.0504629629629628E-2</v>
          </cell>
          <cell r="AJ675">
            <v>0.24403703703703702</v>
          </cell>
          <cell r="AK675">
            <v>26.050953703703705</v>
          </cell>
          <cell r="AL675">
            <v>12.38487962962963</v>
          </cell>
          <cell r="AM675">
            <v>18.577319444444441</v>
          </cell>
          <cell r="AN675">
            <v>78.945981481481482</v>
          </cell>
          <cell r="AO675">
            <v>-0.27454166666666663</v>
          </cell>
        </row>
        <row r="676">
          <cell r="B676">
            <v>665</v>
          </cell>
          <cell r="C676" t="str">
            <v>San Juan 2 (220/60)</v>
          </cell>
          <cell r="D676" t="str">
            <v>2R</v>
          </cell>
          <cell r="E676" t="str">
            <v>LP-000476</v>
          </cell>
          <cell r="F676">
            <v>40049</v>
          </cell>
          <cell r="G676">
            <v>1</v>
          </cell>
          <cell r="H676">
            <v>13</v>
          </cell>
          <cell r="I676">
            <v>947</v>
          </cell>
          <cell r="J676">
            <v>465</v>
          </cell>
          <cell r="K676">
            <v>576</v>
          </cell>
          <cell r="L676">
            <v>3569</v>
          </cell>
          <cell r="M676">
            <v>1</v>
          </cell>
          <cell r="N676">
            <v>52804</v>
          </cell>
          <cell r="O676">
            <v>6196</v>
          </cell>
          <cell r="P676">
            <v>2003</v>
          </cell>
          <cell r="Q676" t="str">
            <v>No</v>
          </cell>
          <cell r="R676">
            <v>19767</v>
          </cell>
          <cell r="S676">
            <v>0</v>
          </cell>
          <cell r="T676">
            <v>-5.0847457627118642</v>
          </cell>
          <cell r="U676">
            <v>394.57627118644069</v>
          </cell>
          <cell r="V676">
            <v>295.93220338983053</v>
          </cell>
          <cell r="W676">
            <v>437.28813559322032</v>
          </cell>
          <cell r="X676">
            <v>1820.3389830508474</v>
          </cell>
          <cell r="Y676">
            <v>-5.0847457627118642</v>
          </cell>
          <cell r="Z676">
            <v>2.1617628312771944E-3</v>
          </cell>
          <cell r="AA676">
            <v>3.1045197740112993</v>
          </cell>
          <cell r="AB676">
            <v>0</v>
          </cell>
          <cell r="AC676">
            <v>-1.4124293785310734E-2</v>
          </cell>
          <cell r="AD676">
            <v>1.0960451977401129</v>
          </cell>
          <cell r="AE676">
            <v>0.82203389830508478</v>
          </cell>
          <cell r="AF676">
            <v>1.2146892655367232</v>
          </cell>
          <cell r="AG676">
            <v>5.0564971751412431</v>
          </cell>
          <cell r="AH676">
            <v>-1.4124293785310734E-2</v>
          </cell>
          <cell r="AI676">
            <v>0</v>
          </cell>
          <cell r="AJ676">
            <v>-0.27919491525423729</v>
          </cell>
          <cell r="AK676">
            <v>21.665525423728813</v>
          </cell>
          <cell r="AL676">
            <v>16.24914406779661</v>
          </cell>
          <cell r="AM676">
            <v>24.010762711864405</v>
          </cell>
          <cell r="AN676">
            <v>99.951779661016957</v>
          </cell>
          <cell r="AO676">
            <v>-0.27919491525423729</v>
          </cell>
        </row>
        <row r="677">
          <cell r="B677">
            <v>666</v>
          </cell>
          <cell r="C677" t="str">
            <v>San Juan 2 (220/60)</v>
          </cell>
          <cell r="D677" t="str">
            <v>2R</v>
          </cell>
          <cell r="E677" t="str">
            <v>LP-000476</v>
          </cell>
          <cell r="F677">
            <v>39695</v>
          </cell>
          <cell r="G677">
            <v>1</v>
          </cell>
          <cell r="H677">
            <v>18</v>
          </cell>
          <cell r="I677">
            <v>559</v>
          </cell>
          <cell r="J677">
            <v>174</v>
          </cell>
          <cell r="K677">
            <v>146</v>
          </cell>
          <cell r="L677">
            <v>1779</v>
          </cell>
          <cell r="M677">
            <v>6</v>
          </cell>
          <cell r="N677">
            <v>82443</v>
          </cell>
          <cell r="O677">
            <v>560</v>
          </cell>
          <cell r="P677">
            <v>904</v>
          </cell>
          <cell r="Q677" t="str">
            <v>No</v>
          </cell>
          <cell r="R677">
            <v>19767</v>
          </cell>
          <cell r="S677">
            <v>0</v>
          </cell>
          <cell r="T677">
            <v>-21.176470588235293</v>
          </cell>
          <cell r="U677">
            <v>-105.88235294117646</v>
          </cell>
          <cell r="V677">
            <v>-49.411764705882355</v>
          </cell>
          <cell r="W677">
            <v>-84.705882352941174</v>
          </cell>
          <cell r="X677">
            <v>63.529411764705884</v>
          </cell>
          <cell r="Y677">
            <v>0</v>
          </cell>
          <cell r="Z677">
            <v>-5.0517885357577647E-4</v>
          </cell>
          <cell r="AA677">
            <v>-0.72549019607843135</v>
          </cell>
          <cell r="AB677">
            <v>0</v>
          </cell>
          <cell r="AC677">
            <v>-5.8823529411764705E-2</v>
          </cell>
          <cell r="AD677">
            <v>-0.29411764705882354</v>
          </cell>
          <cell r="AE677">
            <v>-0.13725490196078433</v>
          </cell>
          <cell r="AF677">
            <v>-0.23529411764705882</v>
          </cell>
          <cell r="AG677">
            <v>0.17647058823529413</v>
          </cell>
          <cell r="AH677">
            <v>0</v>
          </cell>
          <cell r="AI677">
            <v>0</v>
          </cell>
          <cell r="AJ677">
            <v>-1.1627647058823529</v>
          </cell>
          <cell r="AK677">
            <v>-5.8138235294117644</v>
          </cell>
          <cell r="AL677">
            <v>-2.7131176470588234</v>
          </cell>
          <cell r="AM677">
            <v>-4.6510588235294117</v>
          </cell>
          <cell r="AN677">
            <v>3.4882941176470585</v>
          </cell>
          <cell r="AO677">
            <v>0</v>
          </cell>
        </row>
        <row r="678">
          <cell r="B678">
            <v>667</v>
          </cell>
          <cell r="C678" t="str">
            <v>San Juan 2 (220/60)</v>
          </cell>
          <cell r="D678" t="str">
            <v>2R</v>
          </cell>
          <cell r="E678" t="str">
            <v>LP-000476</v>
          </cell>
          <cell r="F678">
            <v>39644</v>
          </cell>
          <cell r="G678">
            <v>1</v>
          </cell>
          <cell r="H678">
            <v>21</v>
          </cell>
          <cell r="I678">
            <v>574</v>
          </cell>
          <cell r="J678">
            <v>181</v>
          </cell>
          <cell r="K678">
            <v>158</v>
          </cell>
          <cell r="L678">
            <v>1770</v>
          </cell>
          <cell r="M678">
            <v>6</v>
          </cell>
          <cell r="N678">
            <v>84710</v>
          </cell>
          <cell r="O678">
            <v>579</v>
          </cell>
          <cell r="P678">
            <v>941</v>
          </cell>
          <cell r="Q678" t="str">
            <v>No</v>
          </cell>
          <cell r="R678">
            <v>19767</v>
          </cell>
          <cell r="S678">
            <v>-1.8652849740932642</v>
          </cell>
          <cell r="T678">
            <v>16.787564766839377</v>
          </cell>
          <cell r="U678">
            <v>511.0880829015544</v>
          </cell>
          <cell r="V678">
            <v>20.518134715025905</v>
          </cell>
          <cell r="W678">
            <v>22.383419689119172</v>
          </cell>
          <cell r="X678">
            <v>-111.91709844559585</v>
          </cell>
          <cell r="Y678">
            <v>-7.4611398963730569</v>
          </cell>
          <cell r="Z678">
            <v>1.0859824368074141E-3</v>
          </cell>
          <cell r="AA678">
            <v>1.5595854922279793</v>
          </cell>
          <cell r="AB678">
            <v>-5.1813471502590676E-3</v>
          </cell>
          <cell r="AC678">
            <v>4.6632124352331605E-2</v>
          </cell>
          <cell r="AD678">
            <v>1.4196891191709844</v>
          </cell>
          <cell r="AE678">
            <v>5.6994818652849742E-2</v>
          </cell>
          <cell r="AF678">
            <v>6.2176165803108807E-2</v>
          </cell>
          <cell r="AG678">
            <v>-0.31088082901554404</v>
          </cell>
          <cell r="AH678">
            <v>-2.072538860103627E-2</v>
          </cell>
          <cell r="AI678">
            <v>-0.10241968911917099</v>
          </cell>
          <cell r="AJ678">
            <v>0.92177720207253877</v>
          </cell>
          <cell r="AK678">
            <v>28.062994818652847</v>
          </cell>
          <cell r="AL678">
            <v>1.1266165803108807</v>
          </cell>
          <cell r="AM678">
            <v>1.2290362694300518</v>
          </cell>
          <cell r="AN678">
            <v>-6.1451813471502588</v>
          </cell>
          <cell r="AO678">
            <v>-0.40967875647668395</v>
          </cell>
        </row>
        <row r="679">
          <cell r="B679">
            <v>668</v>
          </cell>
          <cell r="C679" t="str">
            <v>San Juan 2 (220/60)</v>
          </cell>
          <cell r="D679" t="str">
            <v>2R</v>
          </cell>
          <cell r="E679" t="str">
            <v>LP-000476</v>
          </cell>
          <cell r="F679">
            <v>39451</v>
          </cell>
          <cell r="G679">
            <v>2</v>
          </cell>
          <cell r="H679">
            <v>12</v>
          </cell>
          <cell r="I679">
            <v>300</v>
          </cell>
          <cell r="J679">
            <v>170</v>
          </cell>
          <cell r="K679">
            <v>146</v>
          </cell>
          <cell r="L679">
            <v>1830</v>
          </cell>
          <cell r="M679">
            <v>10</v>
          </cell>
          <cell r="N679">
            <v>78900</v>
          </cell>
          <cell r="O679">
            <v>2510</v>
          </cell>
          <cell r="P679">
            <v>640</v>
          </cell>
          <cell r="Q679" t="str">
            <v>No</v>
          </cell>
          <cell r="R679">
            <v>19767</v>
          </cell>
          <cell r="S679">
            <v>0</v>
          </cell>
          <cell r="T679">
            <v>0</v>
          </cell>
          <cell r="U679">
            <v>-326.38820638820641</v>
          </cell>
          <cell r="V679">
            <v>4.4226044226044223</v>
          </cell>
          <cell r="W679">
            <v>5.3071253071253075</v>
          </cell>
          <cell r="X679">
            <v>70.761670761670757</v>
          </cell>
          <cell r="Y679">
            <v>0</v>
          </cell>
          <cell r="Z679">
            <v>-6.1249455532150373E-4</v>
          </cell>
          <cell r="AA679">
            <v>-0.87960687960687955</v>
          </cell>
          <cell r="AB679">
            <v>0</v>
          </cell>
          <cell r="AC679">
            <v>0</v>
          </cell>
          <cell r="AD679">
            <v>-0.90663390663390664</v>
          </cell>
          <cell r="AE679">
            <v>1.2285012285012284E-2</v>
          </cell>
          <cell r="AF679">
            <v>1.4742014742014743E-2</v>
          </cell>
          <cell r="AG679">
            <v>0.19656019656019655</v>
          </cell>
          <cell r="AH679">
            <v>0</v>
          </cell>
          <cell r="AI679">
            <v>0</v>
          </cell>
          <cell r="AJ679">
            <v>0</v>
          </cell>
          <cell r="AK679">
            <v>-17.921432432432432</v>
          </cell>
          <cell r="AL679">
            <v>0.24283783783783783</v>
          </cell>
          <cell r="AM679">
            <v>0.29140540540540544</v>
          </cell>
          <cell r="AN679">
            <v>3.8854054054054052</v>
          </cell>
          <cell r="AO679">
            <v>0</v>
          </cell>
        </row>
        <row r="680">
          <cell r="B680">
            <v>669</v>
          </cell>
          <cell r="C680" t="str">
            <v>San Juan 2 (220/60)</v>
          </cell>
          <cell r="D680" t="str">
            <v>2R</v>
          </cell>
          <cell r="E680" t="str">
            <v>LP-000476</v>
          </cell>
          <cell r="F680">
            <v>39044</v>
          </cell>
          <cell r="G680">
            <v>2</v>
          </cell>
          <cell r="H680">
            <v>12</v>
          </cell>
          <cell r="I680">
            <v>669</v>
          </cell>
          <cell r="J680">
            <v>165</v>
          </cell>
          <cell r="K680">
            <v>140</v>
          </cell>
          <cell r="L680">
            <v>1750</v>
          </cell>
          <cell r="M680">
            <v>10</v>
          </cell>
          <cell r="N680">
            <v>82200</v>
          </cell>
          <cell r="O680">
            <v>3080</v>
          </cell>
          <cell r="P680">
            <v>998</v>
          </cell>
          <cell r="Q680" t="str">
            <v>No</v>
          </cell>
          <cell r="R680">
            <v>19767</v>
          </cell>
          <cell r="S680">
            <v>0</v>
          </cell>
          <cell r="T680">
            <v>-2.0809248554913293</v>
          </cell>
          <cell r="U680">
            <v>35.375722543352602</v>
          </cell>
          <cell r="V680">
            <v>6.9364161849710984</v>
          </cell>
          <cell r="W680">
            <v>-1.3872832369942196</v>
          </cell>
          <cell r="X680">
            <v>-27.745664739884393</v>
          </cell>
          <cell r="Y680">
            <v>0</v>
          </cell>
          <cell r="Z680">
            <v>7.5133614842077669E-5</v>
          </cell>
          <cell r="AA680">
            <v>0.10789980732177264</v>
          </cell>
          <cell r="AB680">
            <v>0</v>
          </cell>
          <cell r="AC680">
            <v>-5.7803468208092483E-3</v>
          </cell>
          <cell r="AD680">
            <v>9.8265895953757232E-2</v>
          </cell>
          <cell r="AE680">
            <v>1.9267822736030827E-2</v>
          </cell>
          <cell r="AF680">
            <v>-3.8535645472061657E-3</v>
          </cell>
          <cell r="AG680">
            <v>-7.7071290944123308E-2</v>
          </cell>
          <cell r="AH680">
            <v>0</v>
          </cell>
          <cell r="AI680">
            <v>0</v>
          </cell>
          <cell r="AJ680">
            <v>-0.11426011560693641</v>
          </cell>
          <cell r="AK680">
            <v>1.9424219653179191</v>
          </cell>
          <cell r="AL680">
            <v>0.38086705202312138</v>
          </cell>
          <cell r="AM680">
            <v>-7.6173410404624275E-2</v>
          </cell>
          <cell r="AN680">
            <v>-1.5234682080924855</v>
          </cell>
          <cell r="AO680">
            <v>0</v>
          </cell>
        </row>
        <row r="681">
          <cell r="B681">
            <v>670</v>
          </cell>
          <cell r="C681" t="str">
            <v>San Juan 2 (220/60)</v>
          </cell>
          <cell r="D681" t="str">
            <v>2R</v>
          </cell>
          <cell r="E681" t="str">
            <v>LP-000476</v>
          </cell>
          <cell r="F681">
            <v>38525</v>
          </cell>
          <cell r="G681">
            <v>2</v>
          </cell>
          <cell r="H681">
            <v>15</v>
          </cell>
          <cell r="I681">
            <v>618</v>
          </cell>
          <cell r="J681">
            <v>155</v>
          </cell>
          <cell r="K681">
            <v>142</v>
          </cell>
          <cell r="L681">
            <v>1790</v>
          </cell>
          <cell r="M681">
            <v>10</v>
          </cell>
          <cell r="N681">
            <v>78300</v>
          </cell>
          <cell r="O681">
            <v>2550</v>
          </cell>
          <cell r="P681">
            <v>942</v>
          </cell>
          <cell r="Q681" t="str">
            <v>No</v>
          </cell>
          <cell r="R681">
            <v>19767</v>
          </cell>
          <cell r="S681">
            <v>0</v>
          </cell>
          <cell r="T681">
            <v>15.319148936170214</v>
          </cell>
          <cell r="U681">
            <v>-84.255319148936167</v>
          </cell>
          <cell r="V681">
            <v>76.59574468085107</v>
          </cell>
          <cell r="W681">
            <v>-12929.36170212766</v>
          </cell>
          <cell r="X681">
            <v>-306.38297872340428</v>
          </cell>
          <cell r="Y681">
            <v>0</v>
          </cell>
          <cell r="Z681">
            <v>-2.4993716518170832E-2</v>
          </cell>
          <cell r="AA681">
            <v>-35.893617021276597</v>
          </cell>
          <cell r="AB681">
            <v>0</v>
          </cell>
          <cell r="AC681">
            <v>4.2553191489361701E-2</v>
          </cell>
          <cell r="AD681">
            <v>-0.23404255319148937</v>
          </cell>
          <cell r="AE681">
            <v>0.21276595744680851</v>
          </cell>
          <cell r="AF681">
            <v>-35.914893617021278</v>
          </cell>
          <cell r="AG681">
            <v>-0.85106382978723405</v>
          </cell>
          <cell r="AH681">
            <v>0</v>
          </cell>
          <cell r="AI681">
            <v>0</v>
          </cell>
          <cell r="AJ681">
            <v>0.84114893617021269</v>
          </cell>
          <cell r="AK681">
            <v>-4.6263191489361697</v>
          </cell>
          <cell r="AL681">
            <v>4.2057446808510637</v>
          </cell>
          <cell r="AM681">
            <v>-709.92970212765954</v>
          </cell>
          <cell r="AN681">
            <v>-16.822978723404255</v>
          </cell>
          <cell r="AO681">
            <v>0</v>
          </cell>
        </row>
        <row r="682">
          <cell r="B682">
            <v>671</v>
          </cell>
          <cell r="C682" t="str">
            <v>San Juan 2 (220/60)</v>
          </cell>
          <cell r="D682" t="str">
            <v>2R</v>
          </cell>
          <cell r="E682" t="str">
            <v>LP-000476</v>
          </cell>
          <cell r="F682">
            <v>38478</v>
          </cell>
          <cell r="G682">
            <v>2</v>
          </cell>
          <cell r="H682">
            <v>13</v>
          </cell>
          <cell r="I682">
            <v>629</v>
          </cell>
          <cell r="J682">
            <v>145</v>
          </cell>
          <cell r="K682">
            <v>1830</v>
          </cell>
          <cell r="L682">
            <v>1830</v>
          </cell>
          <cell r="M682">
            <v>10</v>
          </cell>
          <cell r="N682">
            <v>79100</v>
          </cell>
          <cell r="O682">
            <v>2550</v>
          </cell>
          <cell r="P682">
            <v>2629</v>
          </cell>
          <cell r="Q682" t="str">
            <v>No</v>
          </cell>
          <cell r="R682">
            <v>19767</v>
          </cell>
          <cell r="S682">
            <v>0</v>
          </cell>
          <cell r="T682">
            <v>3.7305699481865284</v>
          </cell>
          <cell r="U682">
            <v>55.958549222797927</v>
          </cell>
          <cell r="V682">
            <v>9.3264248704663206</v>
          </cell>
          <cell r="W682">
            <v>3182.1761658031087</v>
          </cell>
          <cell r="X682">
            <v>354.40414507772022</v>
          </cell>
          <cell r="Y682">
            <v>0</v>
          </cell>
          <cell r="Z682">
            <v>6.2885959712801424E-3</v>
          </cell>
          <cell r="AA682">
            <v>9.0310880829015545</v>
          </cell>
          <cell r="AB682">
            <v>0</v>
          </cell>
          <cell r="AC682">
            <v>1.0362694300518135E-2</v>
          </cell>
          <cell r="AD682">
            <v>0.15544041450777202</v>
          </cell>
          <cell r="AE682">
            <v>2.5906735751295335E-2</v>
          </cell>
          <cell r="AF682">
            <v>8.8393782383419683</v>
          </cell>
          <cell r="AG682">
            <v>0.98445595854922274</v>
          </cell>
          <cell r="AH682">
            <v>0</v>
          </cell>
          <cell r="AI682">
            <v>0</v>
          </cell>
          <cell r="AJ682">
            <v>0.20483937823834197</v>
          </cell>
          <cell r="AK682">
            <v>3.0725906735751294</v>
          </cell>
          <cell r="AL682">
            <v>0.51209844559585493</v>
          </cell>
          <cell r="AM682">
            <v>174.72798963730571</v>
          </cell>
          <cell r="AN682">
            <v>19.459740932642486</v>
          </cell>
          <cell r="AO682">
            <v>0</v>
          </cell>
        </row>
        <row r="683">
          <cell r="B683">
            <v>672</v>
          </cell>
          <cell r="C683" t="str">
            <v>San Juan 2 (220/60)</v>
          </cell>
          <cell r="D683" t="str">
            <v>2R</v>
          </cell>
          <cell r="E683" t="str">
            <v>LP-000476</v>
          </cell>
          <cell r="F683">
            <v>38285</v>
          </cell>
          <cell r="G683">
            <v>2</v>
          </cell>
          <cell r="H683">
            <v>11</v>
          </cell>
          <cell r="I683">
            <v>599</v>
          </cell>
          <cell r="J683">
            <v>140</v>
          </cell>
          <cell r="K683">
            <v>124</v>
          </cell>
          <cell r="L683">
            <v>1640</v>
          </cell>
          <cell r="M683">
            <v>10</v>
          </cell>
          <cell r="N683">
            <v>78600</v>
          </cell>
          <cell r="O683">
            <v>3250</v>
          </cell>
          <cell r="P683">
            <v>886</v>
          </cell>
          <cell r="Q683" t="str">
            <v>No</v>
          </cell>
          <cell r="R683">
            <v>19767</v>
          </cell>
          <cell r="S683">
            <v>0</v>
          </cell>
          <cell r="T683">
            <v>0</v>
          </cell>
          <cell r="U683">
            <v>153.10344827586206</v>
          </cell>
          <cell r="V683">
            <v>20.689655172413794</v>
          </cell>
          <cell r="W683">
            <v>-6.2068965517241379</v>
          </cell>
          <cell r="X683">
            <v>-62.068965517241381</v>
          </cell>
          <cell r="Y683">
            <v>0</v>
          </cell>
          <cell r="Z683">
            <v>3.241525076299367E-4</v>
          </cell>
          <cell r="AA683">
            <v>0.46551724137931033</v>
          </cell>
          <cell r="AB683">
            <v>0</v>
          </cell>
          <cell r="AC683">
            <v>0</v>
          </cell>
          <cell r="AD683">
            <v>0.42528735632183906</v>
          </cell>
          <cell r="AE683">
            <v>5.7471264367816091E-2</v>
          </cell>
          <cell r="AF683">
            <v>-1.7241379310344827E-2</v>
          </cell>
          <cell r="AG683">
            <v>-0.17241379310344829</v>
          </cell>
          <cell r="AH683">
            <v>0</v>
          </cell>
          <cell r="AI683">
            <v>0</v>
          </cell>
          <cell r="AJ683">
            <v>0</v>
          </cell>
          <cell r="AK683">
            <v>8.4066551724137941</v>
          </cell>
          <cell r="AL683">
            <v>1.1360344827586206</v>
          </cell>
          <cell r="AM683">
            <v>-0.34081034482758621</v>
          </cell>
          <cell r="AN683">
            <v>-3.4081034482758619</v>
          </cell>
          <cell r="AO683">
            <v>0</v>
          </cell>
        </row>
        <row r="684">
          <cell r="B684">
            <v>673</v>
          </cell>
          <cell r="C684" t="str">
            <v>San Juan 2 (220/60)</v>
          </cell>
          <cell r="D684" t="str">
            <v>2R</v>
          </cell>
          <cell r="E684" t="str">
            <v>LP-000476</v>
          </cell>
          <cell r="F684">
            <v>38111</v>
          </cell>
          <cell r="G684">
            <v>2</v>
          </cell>
          <cell r="H684">
            <v>11</v>
          </cell>
          <cell r="I684">
            <v>525</v>
          </cell>
          <cell r="J684">
            <v>130</v>
          </cell>
          <cell r="K684">
            <v>127</v>
          </cell>
          <cell r="L684">
            <v>1670</v>
          </cell>
          <cell r="M684">
            <v>10</v>
          </cell>
          <cell r="N684">
            <v>75900</v>
          </cell>
          <cell r="O684">
            <v>4420</v>
          </cell>
          <cell r="P684">
            <v>805</v>
          </cell>
          <cell r="Q684" t="str">
            <v>No</v>
          </cell>
          <cell r="R684">
            <v>19767</v>
          </cell>
          <cell r="S684">
            <v>3.4123222748815167</v>
          </cell>
          <cell r="T684">
            <v>-4.879620853080568</v>
          </cell>
          <cell r="U684">
            <v>-218.54218009478677</v>
          </cell>
          <cell r="V684">
            <v>-48.881516587677737</v>
          </cell>
          <cell r="W684">
            <v>-16.345023696682485</v>
          </cell>
          <cell r="X684">
            <v>141.61137440758293</v>
          </cell>
          <cell r="Y684">
            <v>-0.85308056872037918</v>
          </cell>
          <cell r="Z684">
            <v>-5.5336594063621074E-4</v>
          </cell>
          <cell r="AA684">
            <v>-0.79469194312796243</v>
          </cell>
          <cell r="AB684">
            <v>9.4786729857819912E-3</v>
          </cell>
          <cell r="AC684">
            <v>-1.3554502369668243E-2</v>
          </cell>
          <cell r="AD684">
            <v>-0.60706161137440773</v>
          </cell>
          <cell r="AE684">
            <v>-0.13578199052132703</v>
          </cell>
          <cell r="AF684">
            <v>-4.5402843601895795E-2</v>
          </cell>
          <cell r="AG684">
            <v>0.39336492890995262</v>
          </cell>
          <cell r="AH684">
            <v>-2.3696682464454978E-3</v>
          </cell>
          <cell r="AI684">
            <v>0.1873649289099526</v>
          </cell>
          <cell r="AJ684">
            <v>-0.26793184834123218</v>
          </cell>
          <cell r="AK684">
            <v>-11.999786872037918</v>
          </cell>
          <cell r="AL684">
            <v>-2.6840026066350715</v>
          </cell>
          <cell r="AM684">
            <v>-0.89747800947867407</v>
          </cell>
          <cell r="AN684">
            <v>7.7756445497630331</v>
          </cell>
          <cell r="AO684">
            <v>-4.684123222748815E-2</v>
          </cell>
        </row>
        <row r="685">
          <cell r="B685">
            <v>674</v>
          </cell>
          <cell r="C685" t="str">
            <v>San Juan 2 (220/60)</v>
          </cell>
          <cell r="D685" t="str">
            <v>2R</v>
          </cell>
          <cell r="E685" t="str">
            <v>LP-000476</v>
          </cell>
          <cell r="F685">
            <v>37900</v>
          </cell>
          <cell r="G685">
            <v>0</v>
          </cell>
          <cell r="H685">
            <v>13.86</v>
          </cell>
          <cell r="I685">
            <v>653.09</v>
          </cell>
          <cell r="J685">
            <v>158.65</v>
          </cell>
          <cell r="K685">
            <v>136.58000000000001</v>
          </cell>
          <cell r="L685">
            <v>1587</v>
          </cell>
          <cell r="M685">
            <v>10.5</v>
          </cell>
          <cell r="N685">
            <v>84693</v>
          </cell>
          <cell r="O685">
            <v>2231</v>
          </cell>
          <cell r="P685">
            <v>972.68000000000006</v>
          </cell>
          <cell r="Q685" t="str">
            <v>No</v>
          </cell>
          <cell r="R685">
            <v>19767</v>
          </cell>
          <cell r="S685">
            <v>0</v>
          </cell>
          <cell r="T685">
            <v>0.53114754098360573</v>
          </cell>
          <cell r="U685">
            <v>25.058360655737726</v>
          </cell>
          <cell r="V685">
            <v>15.320655737704939</v>
          </cell>
          <cell r="W685">
            <v>-3.0098360655737504</v>
          </cell>
          <cell r="X685">
            <v>-407.21311475409834</v>
          </cell>
          <cell r="Y685">
            <v>8.392131147540983</v>
          </cell>
          <cell r="Z685">
            <v>8.9540881391169061E-5</v>
          </cell>
          <cell r="AA685">
            <v>0.12859016393442665</v>
          </cell>
          <cell r="AB685">
            <v>0</v>
          </cell>
          <cell r="AC685">
            <v>1.4754098360655714E-3</v>
          </cell>
          <cell r="AD685">
            <v>6.9606557377049239E-2</v>
          </cell>
          <cell r="AE685">
            <v>4.2557377049180389E-2</v>
          </cell>
          <cell r="AF685">
            <v>-8.3606557377048623E-3</v>
          </cell>
          <cell r="AG685">
            <v>-1.1311475409836065</v>
          </cell>
          <cell r="AH685">
            <v>2.3311475409836063E-2</v>
          </cell>
          <cell r="AI685">
            <v>0</v>
          </cell>
          <cell r="AJ685">
            <v>2.9164426229508149E-2</v>
          </cell>
          <cell r="AK685">
            <v>1.3759128196721322</v>
          </cell>
          <cell r="AL685">
            <v>0.8412316721311488</v>
          </cell>
          <cell r="AM685">
            <v>-0.16526508196721201</v>
          </cell>
          <cell r="AN685">
            <v>-22.359393442622949</v>
          </cell>
          <cell r="AO685">
            <v>0.46079793442622946</v>
          </cell>
        </row>
        <row r="686">
          <cell r="B686">
            <v>675</v>
          </cell>
          <cell r="C686" t="str">
            <v>San Juan 2 (220/60)</v>
          </cell>
          <cell r="D686" t="str">
            <v>2R</v>
          </cell>
          <cell r="E686" t="str">
            <v>LP-000476</v>
          </cell>
          <cell r="F686">
            <v>37595</v>
          </cell>
          <cell r="G686">
            <v>0</v>
          </cell>
          <cell r="H686">
            <v>13.41</v>
          </cell>
          <cell r="I686">
            <v>631.86</v>
          </cell>
          <cell r="J686">
            <v>145.66999999999999</v>
          </cell>
          <cell r="K686">
            <v>139.13</v>
          </cell>
          <cell r="L686">
            <v>1932</v>
          </cell>
          <cell r="M686">
            <v>3.39</v>
          </cell>
          <cell r="N686">
            <v>83737</v>
          </cell>
          <cell r="O686">
            <v>1467</v>
          </cell>
          <cell r="P686">
            <v>933.45999999999992</v>
          </cell>
          <cell r="Q686" t="str">
            <v>No</v>
          </cell>
          <cell r="R686">
            <v>19767</v>
          </cell>
          <cell r="S686" t="str">
            <v xml:space="preserve"> </v>
          </cell>
          <cell r="T686" t="str">
            <v xml:space="preserve"> </v>
          </cell>
          <cell r="U686" t="str">
            <v xml:space="preserve"> </v>
          </cell>
          <cell r="V686" t="str">
            <v xml:space="preserve"> </v>
          </cell>
          <cell r="W686" t="str">
            <v xml:space="preserve"> </v>
          </cell>
          <cell r="X686" t="str">
            <v xml:space="preserve"> </v>
          </cell>
          <cell r="Y686" t="str">
            <v xml:space="preserve"> </v>
          </cell>
          <cell r="Z686" t="str">
            <v xml:space="preserve"> </v>
          </cell>
          <cell r="AA686" t="str">
            <v xml:space="preserve"> </v>
          </cell>
          <cell r="AB686" t="str">
            <v xml:space="preserve"> </v>
          </cell>
          <cell r="AC686" t="str">
            <v xml:space="preserve"> </v>
          </cell>
          <cell r="AD686" t="str">
            <v xml:space="preserve"> </v>
          </cell>
          <cell r="AE686" t="str">
            <v xml:space="preserve"> </v>
          </cell>
          <cell r="AF686" t="str">
            <v xml:space="preserve"> </v>
          </cell>
          <cell r="AG686" t="str">
            <v xml:space="preserve"> </v>
          </cell>
          <cell r="AH686" t="str">
            <v xml:space="preserve"> </v>
          </cell>
          <cell r="AI686" t="str">
            <v xml:space="preserve"> </v>
          </cell>
          <cell r="AJ686" t="str">
            <v xml:space="preserve"> </v>
          </cell>
          <cell r="AK686" t="str">
            <v xml:space="preserve"> </v>
          </cell>
          <cell r="AL686" t="str">
            <v xml:space="preserve"> </v>
          </cell>
          <cell r="AM686" t="str">
            <v xml:space="preserve"> </v>
          </cell>
          <cell r="AN686" t="str">
            <v xml:space="preserve"> </v>
          </cell>
          <cell r="AO686" t="str">
            <v xml:space="preserve"> </v>
          </cell>
        </row>
        <row r="687">
          <cell r="B687">
            <v>676</v>
          </cell>
          <cell r="C687" t="str">
            <v>San Juan 2 (220/60)</v>
          </cell>
          <cell r="D687" t="str">
            <v>2S</v>
          </cell>
          <cell r="E687" t="str">
            <v>LP-000473</v>
          </cell>
          <cell r="F687">
            <v>40381</v>
          </cell>
          <cell r="G687">
            <v>1</v>
          </cell>
          <cell r="H687">
            <v>109</v>
          </cell>
          <cell r="I687">
            <v>65</v>
          </cell>
          <cell r="J687">
            <v>222</v>
          </cell>
          <cell r="K687">
            <v>326</v>
          </cell>
          <cell r="L687">
            <v>2127</v>
          </cell>
          <cell r="M687">
            <v>41</v>
          </cell>
          <cell r="N687">
            <v>4333</v>
          </cell>
          <cell r="O687">
            <v>1101</v>
          </cell>
          <cell r="P687">
            <v>764</v>
          </cell>
          <cell r="Q687" t="str">
            <v>No</v>
          </cell>
          <cell r="R687">
            <v>19767</v>
          </cell>
          <cell r="S687">
            <v>0</v>
          </cell>
          <cell r="T687">
            <v>37.951807228915662</v>
          </cell>
          <cell r="U687">
            <v>-696.14457831325296</v>
          </cell>
          <cell r="V687">
            <v>-425.06024096385545</v>
          </cell>
          <cell r="W687">
            <v>-575.7831325301205</v>
          </cell>
          <cell r="X687">
            <v>-3681.3253012048194</v>
          </cell>
          <cell r="Y687">
            <v>43.373493975903614</v>
          </cell>
          <cell r="Z687">
            <v>-3.1250847511578679E-3</v>
          </cell>
          <cell r="AA687">
            <v>-4.4879518072289155</v>
          </cell>
          <cell r="AB687">
            <v>0</v>
          </cell>
          <cell r="AC687">
            <v>0.10542168674698796</v>
          </cell>
          <cell r="AD687">
            <v>-1.9337349397590362</v>
          </cell>
          <cell r="AE687">
            <v>-1.1807228915662651</v>
          </cell>
          <cell r="AF687">
            <v>-1.5993975903614457</v>
          </cell>
          <cell r="AG687">
            <v>-10.225903614457831</v>
          </cell>
          <cell r="AH687">
            <v>0.12048192771084337</v>
          </cell>
          <cell r="AI687">
            <v>0</v>
          </cell>
          <cell r="AJ687">
            <v>2.0838704819277107</v>
          </cell>
          <cell r="AK687">
            <v>-38.224138554216864</v>
          </cell>
          <cell r="AL687">
            <v>-23.339349397590361</v>
          </cell>
          <cell r="AM687">
            <v>-31.615292168674699</v>
          </cell>
          <cell r="AN687">
            <v>-202.13543674698795</v>
          </cell>
          <cell r="AO687">
            <v>2.3815662650602407</v>
          </cell>
        </row>
        <row r="688">
          <cell r="B688">
            <v>677</v>
          </cell>
          <cell r="C688" t="str">
            <v>San Juan 2 (220/60)</v>
          </cell>
          <cell r="D688" t="str">
            <v>2S</v>
          </cell>
          <cell r="E688" t="str">
            <v>LP-000473</v>
          </cell>
          <cell r="F688">
            <v>40248</v>
          </cell>
          <cell r="G688">
            <v>1</v>
          </cell>
          <cell r="H688">
            <v>154</v>
          </cell>
          <cell r="I688">
            <v>73</v>
          </cell>
          <cell r="J688">
            <v>253</v>
          </cell>
          <cell r="K688">
            <v>180</v>
          </cell>
          <cell r="L688">
            <v>1968</v>
          </cell>
          <cell r="M688">
            <v>103</v>
          </cell>
          <cell r="N688">
            <v>11482</v>
          </cell>
          <cell r="O688">
            <v>4199</v>
          </cell>
          <cell r="P688">
            <v>764</v>
          </cell>
          <cell r="Q688" t="str">
            <v>No</v>
          </cell>
          <cell r="R688">
            <v>19767</v>
          </cell>
          <cell r="S688">
            <v>0</v>
          </cell>
          <cell r="T688">
            <v>67.94701986754967</v>
          </cell>
          <cell r="U688">
            <v>-154.96688741721854</v>
          </cell>
          <cell r="V688">
            <v>44.701986754966889</v>
          </cell>
          <cell r="W688">
            <v>-9.5364238410596034</v>
          </cell>
          <cell r="X688">
            <v>-118.6092715231788</v>
          </cell>
          <cell r="Y688">
            <v>56.622516556291387</v>
          </cell>
          <cell r="Z688">
            <v>9.2228822381831391E-6</v>
          </cell>
          <cell r="AA688">
            <v>1.3245033112582781E-2</v>
          </cell>
          <cell r="AB688">
            <v>0</v>
          </cell>
          <cell r="AC688">
            <v>0.18874172185430463</v>
          </cell>
          <cell r="AD688">
            <v>-0.43046357615894038</v>
          </cell>
          <cell r="AE688">
            <v>0.12417218543046357</v>
          </cell>
          <cell r="AF688">
            <v>-2.6490066225165563E-2</v>
          </cell>
          <cell r="AG688">
            <v>-0.32947019867549671</v>
          </cell>
          <cell r="AH688">
            <v>0.15728476821192053</v>
          </cell>
          <cell r="AI688">
            <v>0</v>
          </cell>
          <cell r="AJ688">
            <v>3.7308576158940401</v>
          </cell>
          <cell r="AK688">
            <v>-8.5089735099337744</v>
          </cell>
          <cell r="AL688">
            <v>2.4545115894039733</v>
          </cell>
          <cell r="AM688">
            <v>-0.52362913907284769</v>
          </cell>
          <cell r="AN688">
            <v>-6.5126374172185431</v>
          </cell>
          <cell r="AO688">
            <v>3.1090480132450331</v>
          </cell>
        </row>
        <row r="689">
          <cell r="B689">
            <v>678</v>
          </cell>
          <cell r="C689" t="str">
            <v>San Juan 2 (220/60)</v>
          </cell>
          <cell r="D689" t="str">
            <v>2S</v>
          </cell>
          <cell r="E689" t="str">
            <v>LP-000473</v>
          </cell>
          <cell r="F689">
            <v>40156</v>
          </cell>
          <cell r="G689">
            <v>1</v>
          </cell>
          <cell r="H689">
            <v>116</v>
          </cell>
          <cell r="I689">
            <v>53</v>
          </cell>
          <cell r="J689">
            <v>162</v>
          </cell>
          <cell r="K689">
            <v>67</v>
          </cell>
          <cell r="L689">
            <v>1297</v>
          </cell>
          <cell r="M689">
            <v>19</v>
          </cell>
          <cell r="N689">
            <v>2667</v>
          </cell>
          <cell r="O689">
            <v>546</v>
          </cell>
          <cell r="P689">
            <v>418</v>
          </cell>
          <cell r="Q689" t="str">
            <v>No</v>
          </cell>
          <cell r="R689">
            <v>19767</v>
          </cell>
          <cell r="S689">
            <v>-0.51063829787234039</v>
          </cell>
          <cell r="T689">
            <v>37.276595744680854</v>
          </cell>
          <cell r="U689">
            <v>-126.12765957446808</v>
          </cell>
          <cell r="V689">
            <v>-4.0851063829787231</v>
          </cell>
          <cell r="W689">
            <v>-60.255319148936174</v>
          </cell>
          <cell r="X689">
            <v>-501.95744680851061</v>
          </cell>
          <cell r="Y689">
            <v>4.5957446808510642</v>
          </cell>
          <cell r="Z689">
            <v>-2.884080309545893E-4</v>
          </cell>
          <cell r="AA689">
            <v>-0.41418439716312055</v>
          </cell>
          <cell r="AB689">
            <v>-1.4184397163120568E-3</v>
          </cell>
          <cell r="AC689">
            <v>0.10354609929078014</v>
          </cell>
          <cell r="AD689">
            <v>-0.35035460992907802</v>
          </cell>
          <cell r="AE689">
            <v>-1.1347517730496455E-2</v>
          </cell>
          <cell r="AF689">
            <v>-0.16737588652482269</v>
          </cell>
          <cell r="AG689">
            <v>-1.3943262411347517</v>
          </cell>
          <cell r="AH689">
            <v>1.276595744680851E-2</v>
          </cell>
          <cell r="AI689">
            <v>-2.8038297872340426E-2</v>
          </cell>
          <cell r="AJ689">
            <v>2.0467957446808511</v>
          </cell>
          <cell r="AK689">
            <v>-6.9254595744680847</v>
          </cell>
          <cell r="AL689">
            <v>-0.22430638297872341</v>
          </cell>
          <cell r="AM689">
            <v>-3.3085191489361701</v>
          </cell>
          <cell r="AN689">
            <v>-27.561646808510638</v>
          </cell>
          <cell r="AO689">
            <v>0.25234468085106382</v>
          </cell>
        </row>
        <row r="690">
          <cell r="B690">
            <v>679</v>
          </cell>
          <cell r="C690" t="str">
            <v>San Juan 2 (220/60)</v>
          </cell>
          <cell r="D690" t="str">
            <v>2S</v>
          </cell>
          <cell r="E690" t="str">
            <v>LP-000473</v>
          </cell>
          <cell r="F690">
            <v>40103</v>
          </cell>
          <cell r="G690">
            <v>1</v>
          </cell>
          <cell r="H690">
            <v>1</v>
          </cell>
          <cell r="I690">
            <v>12</v>
          </cell>
          <cell r="J690">
            <v>1</v>
          </cell>
          <cell r="K690">
            <v>1</v>
          </cell>
          <cell r="L690">
            <v>313</v>
          </cell>
          <cell r="M690">
            <v>1</v>
          </cell>
          <cell r="N690">
            <v>29011</v>
          </cell>
          <cell r="O690">
            <v>11018</v>
          </cell>
          <cell r="P690">
            <v>17</v>
          </cell>
          <cell r="Q690" t="str">
            <v>No</v>
          </cell>
          <cell r="R690">
            <v>19767</v>
          </cell>
          <cell r="S690">
            <v>-0.33994334277620397</v>
          </cell>
          <cell r="T690">
            <v>-12.917847025495751</v>
          </cell>
          <cell r="U690">
            <v>-121.01983002832861</v>
          </cell>
          <cell r="V690">
            <v>-52.351274787535409</v>
          </cell>
          <cell r="W690">
            <v>-59.150141643059492</v>
          </cell>
          <cell r="X690">
            <v>-614.27762039660058</v>
          </cell>
          <cell r="Y690">
            <v>-3.0594900849858355</v>
          </cell>
          <cell r="Z690">
            <v>-4.8131426796546676E-4</v>
          </cell>
          <cell r="AA690">
            <v>-0.69121813031161472</v>
          </cell>
          <cell r="AB690">
            <v>-9.4428706326723328E-4</v>
          </cell>
          <cell r="AC690">
            <v>-3.588290840415486E-2</v>
          </cell>
          <cell r="AD690">
            <v>-0.33616619452313501</v>
          </cell>
          <cell r="AE690">
            <v>-0.14542020774315392</v>
          </cell>
          <cell r="AF690">
            <v>-0.1643059490084986</v>
          </cell>
          <cell r="AG690">
            <v>-1.7063267233238906</v>
          </cell>
          <cell r="AH690">
            <v>-8.4985835694051E-3</v>
          </cell>
          <cell r="AI690">
            <v>-1.86657223796034E-2</v>
          </cell>
          <cell r="AJ690">
            <v>-0.70929745042492909</v>
          </cell>
          <cell r="AK690">
            <v>-6.6449971671388095</v>
          </cell>
          <cell r="AL690">
            <v>-2.8745212464589236</v>
          </cell>
          <cell r="AM690">
            <v>-3.2478356940509916</v>
          </cell>
          <cell r="AN690">
            <v>-33.728960339943342</v>
          </cell>
          <cell r="AO690">
            <v>-0.1679915014164306</v>
          </cell>
        </row>
        <row r="691">
          <cell r="B691">
            <v>680</v>
          </cell>
          <cell r="C691" t="str">
            <v>San Juan 2 (220/60)</v>
          </cell>
          <cell r="D691" t="str">
            <v>2S</v>
          </cell>
          <cell r="E691" t="str">
            <v>LP-000473</v>
          </cell>
          <cell r="F691">
            <v>40049</v>
          </cell>
          <cell r="G691">
            <v>1</v>
          </cell>
          <cell r="H691">
            <v>74</v>
          </cell>
          <cell r="I691">
            <v>707</v>
          </cell>
          <cell r="J691">
            <v>614</v>
          </cell>
          <cell r="K691">
            <v>857</v>
          </cell>
          <cell r="L691">
            <v>5522</v>
          </cell>
          <cell r="M691">
            <v>1</v>
          </cell>
          <cell r="N691">
            <v>45755</v>
          </cell>
          <cell r="O691">
            <v>3420</v>
          </cell>
          <cell r="P691">
            <v>2254</v>
          </cell>
          <cell r="Q691" t="str">
            <v>No</v>
          </cell>
          <cell r="R691">
            <v>19767</v>
          </cell>
          <cell r="S691">
            <v>0</v>
          </cell>
          <cell r="T691">
            <v>30.222222222222221</v>
          </cell>
          <cell r="U691">
            <v>332.44444444444446</v>
          </cell>
          <cell r="V691">
            <v>387.55555555555554</v>
          </cell>
          <cell r="W691">
            <v>587.55555555555554</v>
          </cell>
          <cell r="X691">
            <v>2982.2222222222222</v>
          </cell>
          <cell r="Y691">
            <v>-6.2222222222222223</v>
          </cell>
          <cell r="Z691">
            <v>2.5755524895216663E-3</v>
          </cell>
          <cell r="AA691">
            <v>3.6987654320987655</v>
          </cell>
          <cell r="AB691">
            <v>0</v>
          </cell>
          <cell r="AC691">
            <v>8.3950617283950618E-2</v>
          </cell>
          <cell r="AD691">
            <v>0.92345679012345683</v>
          </cell>
          <cell r="AE691">
            <v>1.0765432098765433</v>
          </cell>
          <cell r="AF691">
            <v>1.6320987654320989</v>
          </cell>
          <cell r="AG691">
            <v>8.283950617283951</v>
          </cell>
          <cell r="AH691">
            <v>-1.7283950617283949E-2</v>
          </cell>
          <cell r="AI691">
            <v>0</v>
          </cell>
          <cell r="AJ691">
            <v>1.6594518518518517</v>
          </cell>
          <cell r="AK691">
            <v>18.253970370370372</v>
          </cell>
          <cell r="AL691">
            <v>21.280029629629631</v>
          </cell>
          <cell r="AM691">
            <v>32.261696296296293</v>
          </cell>
          <cell r="AN691">
            <v>163.74885185185187</v>
          </cell>
          <cell r="AO691">
            <v>-0.34165185185185187</v>
          </cell>
        </row>
        <row r="692">
          <cell r="B692">
            <v>681</v>
          </cell>
          <cell r="C692" t="str">
            <v>San Juan 2 (220/60)</v>
          </cell>
          <cell r="D692" t="str">
            <v>2S</v>
          </cell>
          <cell r="E692" t="str">
            <v>LP-000473</v>
          </cell>
          <cell r="F692">
            <v>39644</v>
          </cell>
          <cell r="G692">
            <v>1</v>
          </cell>
          <cell r="H692">
            <v>40</v>
          </cell>
          <cell r="I692">
            <v>333</v>
          </cell>
          <cell r="J692">
            <v>178</v>
          </cell>
          <cell r="K692">
            <v>196</v>
          </cell>
          <cell r="L692">
            <v>2167</v>
          </cell>
          <cell r="M692">
            <v>8</v>
          </cell>
          <cell r="N692">
            <v>64247</v>
          </cell>
          <cell r="O692">
            <v>1582</v>
          </cell>
          <cell r="P692">
            <v>756</v>
          </cell>
          <cell r="Q692" t="str">
            <v>No</v>
          </cell>
          <cell r="R692">
            <v>19767</v>
          </cell>
          <cell r="S692">
            <v>-1.8652849740932642</v>
          </cell>
          <cell r="T692">
            <v>-5.5958549222797931</v>
          </cell>
          <cell r="U692">
            <v>61.554404145077719</v>
          </cell>
          <cell r="V692">
            <v>14.922279792746114</v>
          </cell>
          <cell r="W692">
            <v>20.518134715025905</v>
          </cell>
          <cell r="X692">
            <v>-210.77720207253887</v>
          </cell>
          <cell r="Y692">
            <v>-3.7305699481865284</v>
          </cell>
          <cell r="Z692">
            <v>1.6596409333269452E-4</v>
          </cell>
          <cell r="AA692">
            <v>0.23834196891191708</v>
          </cell>
          <cell r="AB692">
            <v>-5.1813471502590676E-3</v>
          </cell>
          <cell r="AC692">
            <v>-1.5544041450777202E-2</v>
          </cell>
          <cell r="AD692">
            <v>0.17098445595854922</v>
          </cell>
          <cell r="AE692">
            <v>4.145077720207254E-2</v>
          </cell>
          <cell r="AF692">
            <v>5.6994818652849742E-2</v>
          </cell>
          <cell r="AG692">
            <v>-0.58549222797927458</v>
          </cell>
          <cell r="AH692">
            <v>-1.0362694300518135E-2</v>
          </cell>
          <cell r="AI692">
            <v>-0.10241968911917099</v>
          </cell>
          <cell r="AJ692">
            <v>-0.30725906735751296</v>
          </cell>
          <cell r="AK692">
            <v>3.3798497409326425</v>
          </cell>
          <cell r="AL692">
            <v>0.81935751295336789</v>
          </cell>
          <cell r="AM692">
            <v>1.1266165803108807</v>
          </cell>
          <cell r="AN692">
            <v>-11.573424870466321</v>
          </cell>
          <cell r="AO692">
            <v>-0.20483937823834197</v>
          </cell>
        </row>
        <row r="693">
          <cell r="B693">
            <v>682</v>
          </cell>
          <cell r="C693" t="str">
            <v>San Juan 2 (220/60)</v>
          </cell>
          <cell r="D693" t="str">
            <v>2S</v>
          </cell>
          <cell r="E693" t="str">
            <v>LP-000473</v>
          </cell>
          <cell r="F693">
            <v>39451</v>
          </cell>
          <cell r="G693">
            <v>2</v>
          </cell>
          <cell r="H693">
            <v>43</v>
          </cell>
          <cell r="I693">
            <v>300</v>
          </cell>
          <cell r="J693">
            <v>170</v>
          </cell>
          <cell r="K693">
            <v>185</v>
          </cell>
          <cell r="L693">
            <v>2280</v>
          </cell>
          <cell r="M693">
            <v>10</v>
          </cell>
          <cell r="N693">
            <v>56100</v>
          </cell>
          <cell r="O693">
            <v>2100</v>
          </cell>
          <cell r="P693">
            <v>710</v>
          </cell>
          <cell r="Q693" t="str">
            <v>No</v>
          </cell>
          <cell r="R693">
            <v>19767</v>
          </cell>
          <cell r="S693">
            <v>0</v>
          </cell>
          <cell r="T693">
            <v>3.538083538083538</v>
          </cell>
          <cell r="U693">
            <v>-60.147420147420149</v>
          </cell>
          <cell r="V693">
            <v>13.267813267813267</v>
          </cell>
          <cell r="W693">
            <v>8.8452088452088447</v>
          </cell>
          <cell r="X693">
            <v>141.52334152334151</v>
          </cell>
          <cell r="Y693">
            <v>0</v>
          </cell>
          <cell r="Z693">
            <v>-6.6724267199828635E-5</v>
          </cell>
          <cell r="AA693">
            <v>-9.5823095823095825E-2</v>
          </cell>
          <cell r="AB693">
            <v>0</v>
          </cell>
          <cell r="AC693">
            <v>9.8280098280098278E-3</v>
          </cell>
          <cell r="AD693">
            <v>-0.16707616707616707</v>
          </cell>
          <cell r="AE693">
            <v>3.6855036855036855E-2</v>
          </cell>
          <cell r="AF693">
            <v>2.4570024570024569E-2</v>
          </cell>
          <cell r="AG693">
            <v>0.3931203931203931</v>
          </cell>
          <cell r="AH693">
            <v>0</v>
          </cell>
          <cell r="AI693">
            <v>0</v>
          </cell>
          <cell r="AJ693">
            <v>0.19427027027027027</v>
          </cell>
          <cell r="AK693">
            <v>-3.3025945945945945</v>
          </cell>
          <cell r="AL693">
            <v>0.72851351351351346</v>
          </cell>
          <cell r="AM693">
            <v>0.48567567567567566</v>
          </cell>
          <cell r="AN693">
            <v>7.7708108108108105</v>
          </cell>
          <cell r="AO693">
            <v>0</v>
          </cell>
        </row>
        <row r="694">
          <cell r="B694">
            <v>683</v>
          </cell>
          <cell r="C694" t="str">
            <v>San Juan 2 (220/60)</v>
          </cell>
          <cell r="D694" t="str">
            <v>2S</v>
          </cell>
          <cell r="E694" t="str">
            <v>LP-000473</v>
          </cell>
          <cell r="F694">
            <v>39044</v>
          </cell>
          <cell r="G694">
            <v>2</v>
          </cell>
          <cell r="H694">
            <v>39</v>
          </cell>
          <cell r="I694">
            <v>368</v>
          </cell>
          <cell r="J694">
            <v>155</v>
          </cell>
          <cell r="K694">
            <v>175</v>
          </cell>
          <cell r="L694">
            <v>2120</v>
          </cell>
          <cell r="M694">
            <v>10</v>
          </cell>
          <cell r="N694">
            <v>59700</v>
          </cell>
          <cell r="O694">
            <v>3070</v>
          </cell>
          <cell r="P694">
            <v>749</v>
          </cell>
          <cell r="Q694" t="str">
            <v>No</v>
          </cell>
          <cell r="R694">
            <v>19767</v>
          </cell>
          <cell r="S694">
            <v>0</v>
          </cell>
          <cell r="T694">
            <v>2.7745664739884393</v>
          </cell>
          <cell r="U694">
            <v>32.601156069364158</v>
          </cell>
          <cell r="V694">
            <v>10.404624277456648</v>
          </cell>
          <cell r="W694">
            <v>-4.1618497109826587</v>
          </cell>
          <cell r="X694">
            <v>6.9364161849710984</v>
          </cell>
          <cell r="Y694">
            <v>0</v>
          </cell>
          <cell r="Z694">
            <v>8.0500301616511787E-5</v>
          </cell>
          <cell r="AA694">
            <v>0.11560693641618497</v>
          </cell>
          <cell r="AB694">
            <v>0</v>
          </cell>
          <cell r="AC694">
            <v>7.7071290944123313E-3</v>
          </cell>
          <cell r="AD694">
            <v>9.05587668593449E-2</v>
          </cell>
          <cell r="AE694">
            <v>2.8901734104046242E-2</v>
          </cell>
          <cell r="AF694">
            <v>-1.1560693641618497E-2</v>
          </cell>
          <cell r="AG694">
            <v>1.9267822736030827E-2</v>
          </cell>
          <cell r="AH694">
            <v>0</v>
          </cell>
          <cell r="AI694">
            <v>0</v>
          </cell>
          <cell r="AJ694">
            <v>0.15234682080924855</v>
          </cell>
          <cell r="AK694">
            <v>1.7900751445086704</v>
          </cell>
          <cell r="AL694">
            <v>0.57130057803468204</v>
          </cell>
          <cell r="AM694">
            <v>-0.22852023121387283</v>
          </cell>
          <cell r="AN694">
            <v>0.38086705202312138</v>
          </cell>
          <cell r="AO694">
            <v>0</v>
          </cell>
        </row>
        <row r="695">
          <cell r="B695">
            <v>684</v>
          </cell>
          <cell r="C695" t="str">
            <v>San Juan 2 (220/60)</v>
          </cell>
          <cell r="D695" t="str">
            <v>2S</v>
          </cell>
          <cell r="E695" t="str">
            <v>LP-000473</v>
          </cell>
          <cell r="F695">
            <v>38525</v>
          </cell>
          <cell r="G695">
            <v>2</v>
          </cell>
          <cell r="H695">
            <v>35</v>
          </cell>
          <cell r="I695">
            <v>321</v>
          </cell>
          <cell r="J695">
            <v>140</v>
          </cell>
          <cell r="K695">
            <v>181</v>
          </cell>
          <cell r="L695">
            <v>2110</v>
          </cell>
          <cell r="M695">
            <v>10</v>
          </cell>
          <cell r="N695">
            <v>52600</v>
          </cell>
          <cell r="O695">
            <v>2030</v>
          </cell>
          <cell r="P695">
            <v>689</v>
          </cell>
          <cell r="Q695" t="str">
            <v>No</v>
          </cell>
          <cell r="R695">
            <v>19767</v>
          </cell>
          <cell r="S695">
            <v>0</v>
          </cell>
          <cell r="T695">
            <v>-22.978723404255319</v>
          </cell>
          <cell r="U695">
            <v>-107.23404255319149</v>
          </cell>
          <cell r="V695">
            <v>-38.297872340425535</v>
          </cell>
          <cell r="W695">
            <v>-22.978723404255319</v>
          </cell>
          <cell r="X695">
            <v>382.97872340425533</v>
          </cell>
          <cell r="Y695">
            <v>0</v>
          </cell>
          <cell r="Z695">
            <v>-3.7038702605469515E-4</v>
          </cell>
          <cell r="AA695">
            <v>-0.53191489361702127</v>
          </cell>
          <cell r="AB695">
            <v>0</v>
          </cell>
          <cell r="AC695">
            <v>-6.3829787234042548E-2</v>
          </cell>
          <cell r="AD695">
            <v>-0.2978723404255319</v>
          </cell>
          <cell r="AE695">
            <v>-0.10638297872340426</v>
          </cell>
          <cell r="AF695">
            <v>-6.3829787234042548E-2</v>
          </cell>
          <cell r="AG695">
            <v>1.0638297872340425</v>
          </cell>
          <cell r="AH695">
            <v>0</v>
          </cell>
          <cell r="AI695">
            <v>0</v>
          </cell>
          <cell r="AJ695">
            <v>-1.2617234042553191</v>
          </cell>
          <cell r="AK695">
            <v>-5.8880425531914895</v>
          </cell>
          <cell r="AL695">
            <v>-2.1028723404255318</v>
          </cell>
          <cell r="AM695">
            <v>-1.2617234042553191</v>
          </cell>
          <cell r="AN695">
            <v>21.02872340425532</v>
          </cell>
          <cell r="AO695">
            <v>0</v>
          </cell>
        </row>
        <row r="696">
          <cell r="B696">
            <v>685</v>
          </cell>
          <cell r="C696" t="str">
            <v>San Juan 2 (220/60)</v>
          </cell>
          <cell r="D696" t="str">
            <v>2S</v>
          </cell>
          <cell r="E696" t="str">
            <v>LP-000473</v>
          </cell>
          <cell r="F696">
            <v>38478</v>
          </cell>
          <cell r="G696">
            <v>2</v>
          </cell>
          <cell r="H696">
            <v>38</v>
          </cell>
          <cell r="I696">
            <v>335</v>
          </cell>
          <cell r="J696">
            <v>145</v>
          </cell>
          <cell r="K696">
            <v>184</v>
          </cell>
          <cell r="L696">
            <v>2060</v>
          </cell>
          <cell r="M696">
            <v>10</v>
          </cell>
          <cell r="N696">
            <v>52900</v>
          </cell>
          <cell r="O696">
            <v>1970</v>
          </cell>
          <cell r="P696">
            <v>714</v>
          </cell>
          <cell r="Q696" t="str">
            <v>No</v>
          </cell>
          <cell r="R696">
            <v>19767</v>
          </cell>
          <cell r="S696">
            <v>0</v>
          </cell>
          <cell r="T696">
            <v>5.5958549222797931</v>
          </cell>
          <cell r="U696">
            <v>78.341968911917093</v>
          </cell>
          <cell r="V696">
            <v>27.979274611398964</v>
          </cell>
          <cell r="W696">
            <v>11.191709844559586</v>
          </cell>
          <cell r="X696">
            <v>354.40414507772022</v>
          </cell>
          <cell r="Y696">
            <v>0</v>
          </cell>
          <cell r="Z696">
            <v>2.381223947816921E-4</v>
          </cell>
          <cell r="AA696">
            <v>0.34196891191709844</v>
          </cell>
          <cell r="AB696">
            <v>0</v>
          </cell>
          <cell r="AC696">
            <v>1.5544041450777202E-2</v>
          </cell>
          <cell r="AD696">
            <v>0.21761658031088082</v>
          </cell>
          <cell r="AE696">
            <v>7.7720207253886009E-2</v>
          </cell>
          <cell r="AF696">
            <v>3.1088082901554404E-2</v>
          </cell>
          <cell r="AG696">
            <v>0.98445595854922274</v>
          </cell>
          <cell r="AH696">
            <v>0</v>
          </cell>
          <cell r="AI696">
            <v>0</v>
          </cell>
          <cell r="AJ696">
            <v>0.30725906735751296</v>
          </cell>
          <cell r="AK696">
            <v>4.3016269430051812</v>
          </cell>
          <cell r="AL696">
            <v>1.5362953367875647</v>
          </cell>
          <cell r="AM696">
            <v>0.61451813471502592</v>
          </cell>
          <cell r="AN696">
            <v>19.459740932642486</v>
          </cell>
          <cell r="AO696">
            <v>0</v>
          </cell>
        </row>
        <row r="697">
          <cell r="B697">
            <v>686</v>
          </cell>
          <cell r="C697" t="str">
            <v>San Juan 2 (220/60)</v>
          </cell>
          <cell r="D697" t="str">
            <v>2S</v>
          </cell>
          <cell r="E697" t="str">
            <v>LP-000473</v>
          </cell>
          <cell r="F697">
            <v>38285</v>
          </cell>
          <cell r="G697">
            <v>2</v>
          </cell>
          <cell r="H697">
            <v>35</v>
          </cell>
          <cell r="I697">
            <v>293</v>
          </cell>
          <cell r="J697">
            <v>130</v>
          </cell>
          <cell r="K697">
            <v>178</v>
          </cell>
          <cell r="L697">
            <v>1870</v>
          </cell>
          <cell r="M697">
            <v>10</v>
          </cell>
          <cell r="N697">
            <v>53000</v>
          </cell>
          <cell r="O697">
            <v>2650</v>
          </cell>
          <cell r="P697">
            <v>648</v>
          </cell>
          <cell r="Q697" t="str">
            <v>No</v>
          </cell>
          <cell r="R697">
            <v>19767</v>
          </cell>
          <cell r="S697">
            <v>0</v>
          </cell>
          <cell r="T697">
            <v>10.344827586206897</v>
          </cell>
          <cell r="U697">
            <v>35.172413793103445</v>
          </cell>
          <cell r="V697">
            <v>20.689655172413794</v>
          </cell>
          <cell r="W697">
            <v>-2.0689655172413794</v>
          </cell>
          <cell r="X697">
            <v>-82.758620689655174</v>
          </cell>
          <cell r="Y697">
            <v>0</v>
          </cell>
          <cell r="Z697">
            <v>1.240583671176301E-4</v>
          </cell>
          <cell r="AA697">
            <v>0.17816091954022989</v>
          </cell>
          <cell r="AB697">
            <v>0</v>
          </cell>
          <cell r="AC697">
            <v>2.8735632183908046E-2</v>
          </cell>
          <cell r="AD697">
            <v>9.7701149425287362E-2</v>
          </cell>
          <cell r="AE697">
            <v>5.7471264367816091E-2</v>
          </cell>
          <cell r="AF697">
            <v>-5.7471264367816091E-3</v>
          </cell>
          <cell r="AG697">
            <v>-0.22988505747126436</v>
          </cell>
          <cell r="AH697">
            <v>0</v>
          </cell>
          <cell r="AI697">
            <v>0</v>
          </cell>
          <cell r="AJ697">
            <v>0.56801724137931031</v>
          </cell>
          <cell r="AK697">
            <v>1.9312586206896551</v>
          </cell>
          <cell r="AL697">
            <v>1.1360344827586206</v>
          </cell>
          <cell r="AM697">
            <v>-0.11360344827586207</v>
          </cell>
          <cell r="AN697">
            <v>-4.5441379310344825</v>
          </cell>
          <cell r="AO697">
            <v>0</v>
          </cell>
        </row>
        <row r="698">
          <cell r="B698">
            <v>687</v>
          </cell>
          <cell r="C698" t="str">
            <v>San Juan 2 (220/60)</v>
          </cell>
          <cell r="D698" t="str">
            <v>2S</v>
          </cell>
          <cell r="E698" t="str">
            <v>LP-000473</v>
          </cell>
          <cell r="F698">
            <v>38111</v>
          </cell>
          <cell r="G698">
            <v>2</v>
          </cell>
          <cell r="H698">
            <v>30</v>
          </cell>
          <cell r="I698">
            <v>276</v>
          </cell>
          <cell r="J698">
            <v>120</v>
          </cell>
          <cell r="K698">
            <v>179</v>
          </cell>
          <cell r="L698">
            <v>1910</v>
          </cell>
          <cell r="M698">
            <v>10</v>
          </cell>
          <cell r="N698">
            <v>54400</v>
          </cell>
          <cell r="O698">
            <v>2550</v>
          </cell>
          <cell r="P698">
            <v>617</v>
          </cell>
          <cell r="Q698" t="str">
            <v>No</v>
          </cell>
          <cell r="R698">
            <v>19767</v>
          </cell>
          <cell r="S698">
            <v>3.4123222748815167</v>
          </cell>
          <cell r="T698">
            <v>-9.3156398104265428</v>
          </cell>
          <cell r="U698">
            <v>-202.38483412322276</v>
          </cell>
          <cell r="V698">
            <v>-0.83601895734596288</v>
          </cell>
          <cell r="W698">
            <v>59.476777251184863</v>
          </cell>
          <cell r="X698">
            <v>445.30805687203792</v>
          </cell>
          <cell r="Y698">
            <v>12.301421800947868</v>
          </cell>
          <cell r="Z698">
            <v>-2.6566053328491712E-4</v>
          </cell>
          <cell r="AA698">
            <v>-0.38151658767772478</v>
          </cell>
          <cell r="AB698">
            <v>9.4786729857819912E-3</v>
          </cell>
          <cell r="AC698">
            <v>-2.5876777251184837E-2</v>
          </cell>
          <cell r="AD698">
            <v>-0.56218009478672992</v>
          </cell>
          <cell r="AE698">
            <v>-2.3222748815165633E-3</v>
          </cell>
          <cell r="AF698">
            <v>0.16521327014218015</v>
          </cell>
          <cell r="AG698">
            <v>1.2369668246445498</v>
          </cell>
          <cell r="AH698">
            <v>3.4170616113744078E-2</v>
          </cell>
          <cell r="AI698">
            <v>0.1873649289099526</v>
          </cell>
          <cell r="AJ698">
            <v>-0.51150625592417065</v>
          </cell>
          <cell r="AK698">
            <v>-11.112613933649289</v>
          </cell>
          <cell r="AL698">
            <v>-4.5904407582937908E-2</v>
          </cell>
          <cell r="AM698">
            <v>3.2657707109004752</v>
          </cell>
          <cell r="AN698">
            <v>24.451123222748816</v>
          </cell>
          <cell r="AO698">
            <v>0.67545056872037912</v>
          </cell>
        </row>
        <row r="699">
          <cell r="B699">
            <v>688</v>
          </cell>
          <cell r="C699" t="str">
            <v>San Juan 2 (220/60)</v>
          </cell>
          <cell r="D699" t="str">
            <v>2S</v>
          </cell>
          <cell r="E699" t="str">
            <v>LP-000473</v>
          </cell>
          <cell r="F699">
            <v>37900</v>
          </cell>
          <cell r="G699">
            <v>0</v>
          </cell>
          <cell r="H699">
            <v>35.46</v>
          </cell>
          <cell r="I699">
            <v>394.62</v>
          </cell>
          <cell r="J699">
            <v>120.49</v>
          </cell>
          <cell r="K699">
            <v>144.13999999999999</v>
          </cell>
          <cell r="L699">
            <v>1649</v>
          </cell>
          <cell r="M699">
            <v>2.79</v>
          </cell>
          <cell r="N699">
            <v>62437</v>
          </cell>
          <cell r="O699">
            <v>7421</v>
          </cell>
          <cell r="P699">
            <v>697.49999999999989</v>
          </cell>
          <cell r="Q699" t="str">
            <v>No</v>
          </cell>
          <cell r="R699">
            <v>19767</v>
          </cell>
          <cell r="S699">
            <v>0</v>
          </cell>
          <cell r="T699">
            <v>1.2275409836065563</v>
          </cell>
          <cell r="U699">
            <v>26.274098360655728</v>
          </cell>
          <cell r="V699">
            <v>-2.1954098360655729</v>
          </cell>
          <cell r="W699">
            <v>-38.750163934426247</v>
          </cell>
          <cell r="X699">
            <v>-601.96721311475414</v>
          </cell>
          <cell r="Y699">
            <v>-4.6268852459016392</v>
          </cell>
          <cell r="Z699">
            <v>-3.49533629295973E-5</v>
          </cell>
          <cell r="AA699">
            <v>-5.0196721311475859E-2</v>
          </cell>
          <cell r="AB699">
            <v>0</v>
          </cell>
          <cell r="AC699">
            <v>3.4098360655737676E-3</v>
          </cell>
          <cell r="AD699">
            <v>7.2983606557377026E-2</v>
          </cell>
          <cell r="AE699">
            <v>-6.0983606557377034E-3</v>
          </cell>
          <cell r="AF699">
            <v>-0.10763934426229513</v>
          </cell>
          <cell r="AG699">
            <v>-1.6721311475409837</v>
          </cell>
          <cell r="AH699">
            <v>-1.2852459016393442E-2</v>
          </cell>
          <cell r="AI699">
            <v>0</v>
          </cell>
          <cell r="AJ699">
            <v>6.7402229508196673E-2</v>
          </cell>
          <cell r="AK699">
            <v>1.4426669508196717</v>
          </cell>
          <cell r="AL699">
            <v>-0.12054629508196718</v>
          </cell>
          <cell r="AM699">
            <v>-2.1277069180327874</v>
          </cell>
          <cell r="AN699">
            <v>-33.053016393442626</v>
          </cell>
          <cell r="AO699">
            <v>-0.25405455737704918</v>
          </cell>
        </row>
        <row r="700">
          <cell r="B700">
            <v>689</v>
          </cell>
          <cell r="C700" t="str">
            <v>San Juan 2 (220/60)</v>
          </cell>
          <cell r="D700" t="str">
            <v>2S</v>
          </cell>
          <cell r="E700" t="str">
            <v>LP-000473</v>
          </cell>
          <cell r="F700">
            <v>37595</v>
          </cell>
          <cell r="G700">
            <v>0</v>
          </cell>
          <cell r="H700">
            <v>34.42</v>
          </cell>
          <cell r="I700">
            <v>372.36</v>
          </cell>
          <cell r="J700">
            <v>122.35</v>
          </cell>
          <cell r="K700">
            <v>176.97</v>
          </cell>
          <cell r="L700">
            <v>2159</v>
          </cell>
          <cell r="M700">
            <v>6.71</v>
          </cell>
          <cell r="N700">
            <v>66520</v>
          </cell>
          <cell r="O700">
            <v>3964</v>
          </cell>
          <cell r="P700">
            <v>712.81000000000006</v>
          </cell>
          <cell r="Q700" t="str">
            <v>No</v>
          </cell>
          <cell r="R700">
            <v>19767</v>
          </cell>
          <cell r="S700">
            <v>0</v>
          </cell>
          <cell r="T700">
            <v>8.4929403701165178</v>
          </cell>
          <cell r="U700">
            <v>91.877724468814264</v>
          </cell>
          <cell r="V700">
            <v>30.18917066483893</v>
          </cell>
          <cell r="W700">
            <v>43.172858122001372</v>
          </cell>
          <cell r="X700">
            <v>500.64427690198767</v>
          </cell>
          <cell r="Y700">
            <v>1.6556545579163811</v>
          </cell>
          <cell r="Z700">
            <v>3.3924374759498508E-4</v>
          </cell>
          <cell r="AA700">
            <v>0.48718985606579851</v>
          </cell>
          <cell r="AB700">
            <v>0</v>
          </cell>
          <cell r="AC700">
            <v>2.3591501028101442E-2</v>
          </cell>
          <cell r="AD700">
            <v>0.25521590130226185</v>
          </cell>
          <cell r="AE700">
            <v>8.3858807402330357E-2</v>
          </cell>
          <cell r="AF700">
            <v>0.11992460589444826</v>
          </cell>
          <cell r="AG700">
            <v>1.3906785469499656</v>
          </cell>
          <cell r="AH700">
            <v>4.5990404386566141E-3</v>
          </cell>
          <cell r="AI700">
            <v>0</v>
          </cell>
          <cell r="AJ700">
            <v>0.46633320082248114</v>
          </cell>
          <cell r="AK700">
            <v>5.0448527210418099</v>
          </cell>
          <cell r="AL700">
            <v>1.6576370459218641</v>
          </cell>
          <cell r="AM700">
            <v>2.3705496847155585</v>
          </cell>
          <cell r="AN700">
            <v>27.489542837559974</v>
          </cell>
          <cell r="AO700">
            <v>9.0909232350925295E-2</v>
          </cell>
        </row>
        <row r="701">
          <cell r="B701">
            <v>690</v>
          </cell>
          <cell r="C701" t="str">
            <v>San Juan 2 (220/60)</v>
          </cell>
          <cell r="D701" t="str">
            <v>2S</v>
          </cell>
          <cell r="E701" t="str">
            <v>LP-000473</v>
          </cell>
          <cell r="F701">
            <v>36136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2</v>
          </cell>
          <cell r="L701">
            <v>130</v>
          </cell>
          <cell r="M701">
            <v>0</v>
          </cell>
          <cell r="N701">
            <v>8000</v>
          </cell>
          <cell r="O701">
            <v>3000</v>
          </cell>
          <cell r="P701">
            <v>2</v>
          </cell>
          <cell r="Q701" t="str">
            <v>No</v>
          </cell>
          <cell r="R701">
            <v>19767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120</v>
          </cell>
          <cell r="X701">
            <v>2700</v>
          </cell>
          <cell r="Y701">
            <v>0</v>
          </cell>
          <cell r="Z701">
            <v>2.3210920299427564E-4</v>
          </cell>
          <cell r="AA701">
            <v>0.33333333333333331</v>
          </cell>
          <cell r="AB701">
            <v>0</v>
          </cell>
          <cell r="AC701">
            <v>0</v>
          </cell>
          <cell r="AD701">
            <v>0</v>
          </cell>
          <cell r="AE701">
            <v>0</v>
          </cell>
          <cell r="AF701">
            <v>0.33333333333333331</v>
          </cell>
          <cell r="AG701">
            <v>7.5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6.5889999999999995</v>
          </cell>
          <cell r="AN701">
            <v>148.2525</v>
          </cell>
          <cell r="AO701">
            <v>0</v>
          </cell>
        </row>
        <row r="702">
          <cell r="B702">
            <v>691</v>
          </cell>
          <cell r="C702" t="str">
            <v>San Juan 2 (220/60)</v>
          </cell>
          <cell r="D702" t="str">
            <v>2S</v>
          </cell>
          <cell r="E702" t="str">
            <v>LP-000473</v>
          </cell>
          <cell r="F702">
            <v>36130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85</v>
          </cell>
          <cell r="M702">
            <v>0</v>
          </cell>
          <cell r="N702">
            <v>5000</v>
          </cell>
          <cell r="O702">
            <v>3000</v>
          </cell>
          <cell r="P702">
            <v>0</v>
          </cell>
          <cell r="Q702" t="str">
            <v>No</v>
          </cell>
          <cell r="R702">
            <v>19767</v>
          </cell>
          <cell r="S702" t="str">
            <v xml:space="preserve"> </v>
          </cell>
          <cell r="T702" t="str">
            <v xml:space="preserve"> </v>
          </cell>
          <cell r="U702" t="str">
            <v xml:space="preserve"> </v>
          </cell>
          <cell r="V702" t="str">
            <v xml:space="preserve"> </v>
          </cell>
          <cell r="W702" t="str">
            <v xml:space="preserve"> </v>
          </cell>
          <cell r="X702" t="str">
            <v xml:space="preserve"> </v>
          </cell>
          <cell r="Y702" t="str">
            <v xml:space="preserve"> </v>
          </cell>
          <cell r="Z702" t="str">
            <v xml:space="preserve"> </v>
          </cell>
          <cell r="AA702" t="str">
            <v xml:space="preserve"> </v>
          </cell>
          <cell r="AB702" t="str">
            <v xml:space="preserve"> </v>
          </cell>
          <cell r="AC702" t="str">
            <v xml:space="preserve"> </v>
          </cell>
          <cell r="AD702" t="str">
            <v xml:space="preserve"> </v>
          </cell>
          <cell r="AE702" t="str">
            <v xml:space="preserve"> </v>
          </cell>
          <cell r="AF702" t="str">
            <v xml:space="preserve"> </v>
          </cell>
          <cell r="AG702" t="str">
            <v xml:space="preserve"> </v>
          </cell>
          <cell r="AH702" t="str">
            <v xml:space="preserve"> </v>
          </cell>
          <cell r="AI702" t="str">
            <v xml:space="preserve"> </v>
          </cell>
          <cell r="AJ702" t="str">
            <v xml:space="preserve"> </v>
          </cell>
          <cell r="AK702" t="str">
            <v xml:space="preserve"> </v>
          </cell>
          <cell r="AL702" t="str">
            <v xml:space="preserve"> </v>
          </cell>
          <cell r="AM702" t="str">
            <v xml:space="preserve"> </v>
          </cell>
          <cell r="AN702" t="str">
            <v xml:space="preserve"> </v>
          </cell>
          <cell r="AO702" t="str">
            <v xml:space="preserve"> </v>
          </cell>
        </row>
        <row r="703">
          <cell r="B703">
            <v>692</v>
          </cell>
          <cell r="C703" t="str">
            <v>San Juan 2 (220/60)</v>
          </cell>
          <cell r="D703" t="str">
            <v>2T</v>
          </cell>
          <cell r="E703" t="str">
            <v>LP-000471</v>
          </cell>
          <cell r="F703">
            <v>40381</v>
          </cell>
          <cell r="G703">
            <v>1</v>
          </cell>
          <cell r="H703">
            <v>825</v>
          </cell>
          <cell r="I703">
            <v>1189</v>
          </cell>
          <cell r="J703">
            <v>1873</v>
          </cell>
          <cell r="K703">
            <v>377</v>
          </cell>
          <cell r="L703">
            <v>3450</v>
          </cell>
          <cell r="M703">
            <v>30</v>
          </cell>
          <cell r="N703">
            <v>27735</v>
          </cell>
          <cell r="O703">
            <v>562</v>
          </cell>
          <cell r="P703">
            <v>4295</v>
          </cell>
          <cell r="Q703" t="str">
            <v>No</v>
          </cell>
          <cell r="R703">
            <v>19767</v>
          </cell>
          <cell r="S703">
            <v>0</v>
          </cell>
          <cell r="T703">
            <v>-449.3233082706767</v>
          </cell>
          <cell r="U703">
            <v>-40.601503759398497</v>
          </cell>
          <cell r="V703">
            <v>213.8345864661654</v>
          </cell>
          <cell r="W703">
            <v>62.255639097744364</v>
          </cell>
          <cell r="X703">
            <v>-655.03759398496243</v>
          </cell>
          <cell r="Y703">
            <v>-2.7067669172932329</v>
          </cell>
          <cell r="Z703">
            <v>-4.188436745761365E-4</v>
          </cell>
          <cell r="AA703">
            <v>-0.60150375939849621</v>
          </cell>
          <cell r="AB703">
            <v>0</v>
          </cell>
          <cell r="AC703">
            <v>-1.2481203007518797</v>
          </cell>
          <cell r="AD703">
            <v>-0.11278195488721804</v>
          </cell>
          <cell r="AE703">
            <v>0.59398496240601506</v>
          </cell>
          <cell r="AF703">
            <v>0.17293233082706766</v>
          </cell>
          <cell r="AG703">
            <v>-1.8195488721804511</v>
          </cell>
          <cell r="AH703">
            <v>-7.5187969924812026E-3</v>
          </cell>
          <cell r="AI703">
            <v>0</v>
          </cell>
          <cell r="AJ703">
            <v>-24.671593984962406</v>
          </cell>
          <cell r="AK703">
            <v>-2.2293609022556389</v>
          </cell>
          <cell r="AL703">
            <v>11.741300751879699</v>
          </cell>
          <cell r="AM703">
            <v>3.4183533834586464</v>
          </cell>
          <cell r="AN703">
            <v>-35.967022556390972</v>
          </cell>
          <cell r="AO703">
            <v>-0.14862406015037594</v>
          </cell>
        </row>
        <row r="704">
          <cell r="B704">
            <v>693</v>
          </cell>
          <cell r="C704" t="str">
            <v>San Juan 2 (220/60)</v>
          </cell>
          <cell r="D704" t="str">
            <v>2T</v>
          </cell>
          <cell r="E704" t="str">
            <v>LP-000471</v>
          </cell>
          <cell r="F704">
            <v>40248</v>
          </cell>
          <cell r="G704">
            <v>1</v>
          </cell>
          <cell r="H704">
            <v>991</v>
          </cell>
          <cell r="I704">
            <v>1204</v>
          </cell>
          <cell r="J704">
            <v>1794</v>
          </cell>
          <cell r="K704">
            <v>354</v>
          </cell>
          <cell r="L704">
            <v>3692</v>
          </cell>
          <cell r="M704">
            <v>31</v>
          </cell>
          <cell r="N704">
            <v>24299</v>
          </cell>
          <cell r="O704">
            <v>484</v>
          </cell>
          <cell r="P704">
            <v>4375</v>
          </cell>
          <cell r="Q704" t="str">
            <v>No</v>
          </cell>
          <cell r="R704">
            <v>19767</v>
          </cell>
          <cell r="S704">
            <v>0</v>
          </cell>
          <cell r="T704">
            <v>340.43478260869563</v>
          </cell>
          <cell r="U704">
            <v>532.17391304347825</v>
          </cell>
          <cell r="V704">
            <v>1584.7826086956522</v>
          </cell>
          <cell r="W704">
            <v>90</v>
          </cell>
          <cell r="X704">
            <v>1522.1739130434783</v>
          </cell>
          <cell r="Y704">
            <v>117.39130434782609</v>
          </cell>
          <cell r="Z704">
            <v>5.1543380621446215E-3</v>
          </cell>
          <cell r="AA704">
            <v>7.4021739130434785</v>
          </cell>
          <cell r="AB704">
            <v>0</v>
          </cell>
          <cell r="AC704">
            <v>0.94565217391304346</v>
          </cell>
          <cell r="AD704">
            <v>1.4782608695652173</v>
          </cell>
          <cell r="AE704">
            <v>4.4021739130434785</v>
          </cell>
          <cell r="AF704">
            <v>0.25</v>
          </cell>
          <cell r="AG704">
            <v>4.2282608695652177</v>
          </cell>
          <cell r="AH704">
            <v>0.32608695652173914</v>
          </cell>
          <cell r="AI704">
            <v>0</v>
          </cell>
          <cell r="AJ704">
            <v>18.692706521739129</v>
          </cell>
          <cell r="AK704">
            <v>29.22078260869565</v>
          </cell>
          <cell r="AL704">
            <v>87.017771739130438</v>
          </cell>
          <cell r="AM704">
            <v>4.9417499999999999</v>
          </cell>
          <cell r="AN704">
            <v>83.580032608695646</v>
          </cell>
          <cell r="AO704">
            <v>6.4457608695652171</v>
          </cell>
        </row>
        <row r="705">
          <cell r="B705">
            <v>694</v>
          </cell>
          <cell r="C705" t="str">
            <v>San Juan 2 (220/60)</v>
          </cell>
          <cell r="D705" t="str">
            <v>2T</v>
          </cell>
          <cell r="E705" t="str">
            <v>LP-000471</v>
          </cell>
          <cell r="F705">
            <v>40156</v>
          </cell>
          <cell r="G705">
            <v>1</v>
          </cell>
          <cell r="H705">
            <v>904</v>
          </cell>
          <cell r="I705">
            <v>1068</v>
          </cell>
          <cell r="J705">
            <v>1389</v>
          </cell>
          <cell r="K705">
            <v>331</v>
          </cell>
          <cell r="L705">
            <v>3303</v>
          </cell>
          <cell r="M705">
            <v>1</v>
          </cell>
          <cell r="N705">
            <v>20386</v>
          </cell>
          <cell r="O705">
            <v>1715</v>
          </cell>
          <cell r="P705">
            <v>3694</v>
          </cell>
          <cell r="Q705" t="str">
            <v>No</v>
          </cell>
          <cell r="R705">
            <v>19767</v>
          </cell>
          <cell r="S705">
            <v>0</v>
          </cell>
          <cell r="T705">
            <v>-808.42105263157896</v>
          </cell>
          <cell r="U705">
            <v>-915.78947368421052</v>
          </cell>
          <cell r="V705">
            <v>-2936.8421052631579</v>
          </cell>
          <cell r="W705">
            <v>-1117.8947368421052</v>
          </cell>
          <cell r="X705">
            <v>-4389.4736842105267</v>
          </cell>
          <cell r="Y705">
            <v>0</v>
          </cell>
          <cell r="Z705">
            <v>-1.1177890565250644E-2</v>
          </cell>
          <cell r="AA705">
            <v>-16.05263157894737</v>
          </cell>
          <cell r="AB705">
            <v>0</v>
          </cell>
          <cell r="AC705">
            <v>-2.2456140350877192</v>
          </cell>
          <cell r="AD705">
            <v>-2.5438596491228069</v>
          </cell>
          <cell r="AE705">
            <v>-8.1578947368421044</v>
          </cell>
          <cell r="AF705">
            <v>-3.1052631578947367</v>
          </cell>
          <cell r="AG705">
            <v>-12.192982456140351</v>
          </cell>
          <cell r="AH705">
            <v>0</v>
          </cell>
          <cell r="AI705">
            <v>0</v>
          </cell>
          <cell r="AJ705">
            <v>-44.389052631578949</v>
          </cell>
          <cell r="AK705">
            <v>-50.284473684210532</v>
          </cell>
          <cell r="AL705">
            <v>-161.25710526315791</v>
          </cell>
          <cell r="AM705">
            <v>-61.381736842105262</v>
          </cell>
          <cell r="AN705">
            <v>-241.01868421052632</v>
          </cell>
          <cell r="AO705">
            <v>0</v>
          </cell>
        </row>
        <row r="706">
          <cell r="B706">
            <v>695</v>
          </cell>
          <cell r="C706" t="str">
            <v>San Juan 2 (220/60)</v>
          </cell>
          <cell r="D706" t="str">
            <v>2T</v>
          </cell>
          <cell r="E706" t="str">
            <v>LP-000471</v>
          </cell>
          <cell r="F706">
            <v>40099</v>
          </cell>
          <cell r="G706">
            <v>1</v>
          </cell>
          <cell r="H706">
            <v>1032</v>
          </cell>
          <cell r="I706">
            <v>1213</v>
          </cell>
          <cell r="J706">
            <v>1854</v>
          </cell>
          <cell r="K706">
            <v>508</v>
          </cell>
          <cell r="L706">
            <v>3998</v>
          </cell>
          <cell r="M706">
            <v>1</v>
          </cell>
          <cell r="N706">
            <v>28882</v>
          </cell>
          <cell r="O706">
            <v>1997</v>
          </cell>
          <cell r="P706">
            <v>4609</v>
          </cell>
          <cell r="Q706" t="str">
            <v>No</v>
          </cell>
          <cell r="R706">
            <v>19767</v>
          </cell>
          <cell r="S706">
            <v>0</v>
          </cell>
          <cell r="T706">
            <v>-453.6</v>
          </cell>
          <cell r="U706">
            <v>-619.20000000000005</v>
          </cell>
          <cell r="V706">
            <v>-3542.4</v>
          </cell>
          <cell r="W706">
            <v>-1188</v>
          </cell>
          <cell r="X706">
            <v>-1425.6</v>
          </cell>
          <cell r="Y706">
            <v>0</v>
          </cell>
          <cell r="Z706">
            <v>-1.1224801056803171E-2</v>
          </cell>
          <cell r="AA706">
            <v>-16.12</v>
          </cell>
          <cell r="AB706">
            <v>0</v>
          </cell>
          <cell r="AC706">
            <v>-1.26</v>
          </cell>
          <cell r="AD706">
            <v>-1.72</v>
          </cell>
          <cell r="AE706">
            <v>-9.84</v>
          </cell>
          <cell r="AF706">
            <v>-3.3</v>
          </cell>
          <cell r="AG706">
            <v>-3.96</v>
          </cell>
          <cell r="AH706">
            <v>0</v>
          </cell>
          <cell r="AI706">
            <v>0</v>
          </cell>
          <cell r="AJ706">
            <v>-24.906419999999997</v>
          </cell>
          <cell r="AK706">
            <v>-33.99924</v>
          </cell>
          <cell r="AL706">
            <v>-194.50727999999998</v>
          </cell>
          <cell r="AM706">
            <v>-65.231099999999998</v>
          </cell>
          <cell r="AN706">
            <v>-78.277320000000003</v>
          </cell>
          <cell r="AO706">
            <v>0</v>
          </cell>
        </row>
        <row r="707">
          <cell r="B707">
            <v>696</v>
          </cell>
          <cell r="C707" t="str">
            <v>San Juan 2 (220/60)</v>
          </cell>
          <cell r="D707" t="str">
            <v>2T</v>
          </cell>
          <cell r="E707" t="str">
            <v>LP-000471</v>
          </cell>
          <cell r="F707">
            <v>40049</v>
          </cell>
          <cell r="G707">
            <v>1</v>
          </cell>
          <cell r="H707">
            <v>1095</v>
          </cell>
          <cell r="I707">
            <v>1299</v>
          </cell>
          <cell r="J707">
            <v>2346</v>
          </cell>
          <cell r="K707">
            <v>673</v>
          </cell>
          <cell r="L707">
            <v>4196</v>
          </cell>
          <cell r="M707">
            <v>1</v>
          </cell>
          <cell r="N707">
            <v>36383</v>
          </cell>
          <cell r="O707">
            <v>726</v>
          </cell>
          <cell r="P707">
            <v>5415</v>
          </cell>
          <cell r="Q707" t="str">
            <v>No</v>
          </cell>
          <cell r="R707">
            <v>19767</v>
          </cell>
          <cell r="S707">
            <v>0</v>
          </cell>
          <cell r="T707">
            <v>598.98305084745766</v>
          </cell>
          <cell r="U707">
            <v>751.52542372881351</v>
          </cell>
          <cell r="V707">
            <v>1750.1694915254238</v>
          </cell>
          <cell r="W707">
            <v>553.22033898305085</v>
          </cell>
          <cell r="X707">
            <v>2604.406779661017</v>
          </cell>
          <cell r="Y707">
            <v>-32.542372881355931</v>
          </cell>
          <cell r="Z707">
            <v>7.0045836598526742E-3</v>
          </cell>
          <cell r="AA707">
            <v>10.059322033898304</v>
          </cell>
          <cell r="AB707">
            <v>0</v>
          </cell>
          <cell r="AC707">
            <v>1.6638418079096045</v>
          </cell>
          <cell r="AD707">
            <v>2.0875706214689265</v>
          </cell>
          <cell r="AE707">
            <v>4.861581920903955</v>
          </cell>
          <cell r="AF707">
            <v>1.536723163841808</v>
          </cell>
          <cell r="AG707">
            <v>7.2344632768361583</v>
          </cell>
          <cell r="AH707">
            <v>-9.03954802259887E-2</v>
          </cell>
          <cell r="AI707">
            <v>0</v>
          </cell>
          <cell r="AJ707">
            <v>32.889161016949153</v>
          </cell>
          <cell r="AK707">
            <v>41.26500847457627</v>
          </cell>
          <cell r="AL707">
            <v>96.098889830508469</v>
          </cell>
          <cell r="AM707">
            <v>30.376406779661014</v>
          </cell>
          <cell r="AN707">
            <v>143.00363559322034</v>
          </cell>
          <cell r="AO707">
            <v>-1.7868474576271185</v>
          </cell>
        </row>
        <row r="708">
          <cell r="B708">
            <v>697</v>
          </cell>
          <cell r="C708" t="str">
            <v>San Juan 2 (220/60)</v>
          </cell>
          <cell r="D708" t="str">
            <v>2T</v>
          </cell>
          <cell r="E708" t="str">
            <v>LP-000471</v>
          </cell>
          <cell r="F708">
            <v>39695</v>
          </cell>
          <cell r="G708">
            <v>1</v>
          </cell>
          <cell r="H708">
            <v>506</v>
          </cell>
          <cell r="I708">
            <v>560</v>
          </cell>
          <cell r="J708">
            <v>625</v>
          </cell>
          <cell r="K708">
            <v>129</v>
          </cell>
          <cell r="L708">
            <v>1635</v>
          </cell>
          <cell r="M708">
            <v>33</v>
          </cell>
          <cell r="N708">
            <v>63177</v>
          </cell>
          <cell r="O708">
            <v>434</v>
          </cell>
          <cell r="P708">
            <v>1854</v>
          </cell>
          <cell r="Q708" t="str">
            <v>No</v>
          </cell>
          <cell r="R708">
            <v>19767</v>
          </cell>
          <cell r="S708">
            <v>0</v>
          </cell>
          <cell r="T708">
            <v>-360</v>
          </cell>
          <cell r="U708">
            <v>-162.35294117647058</v>
          </cell>
          <cell r="V708">
            <v>-374.11764705882354</v>
          </cell>
          <cell r="W708">
            <v>-148.23529411764707</v>
          </cell>
          <cell r="X708">
            <v>-938.82352941176475</v>
          </cell>
          <cell r="Y708">
            <v>49.411764705882355</v>
          </cell>
          <cell r="Z708">
            <v>-1.9251410365995804E-3</v>
          </cell>
          <cell r="AA708">
            <v>-2.7647058823529411</v>
          </cell>
          <cell r="AB708">
            <v>0</v>
          </cell>
          <cell r="AC708">
            <v>-1</v>
          </cell>
          <cell r="AD708">
            <v>-0.45098039215686275</v>
          </cell>
          <cell r="AE708">
            <v>-1.0392156862745099</v>
          </cell>
          <cell r="AF708">
            <v>-0.41176470588235292</v>
          </cell>
          <cell r="AG708">
            <v>-2.607843137254902</v>
          </cell>
          <cell r="AH708">
            <v>0.13725490196078433</v>
          </cell>
          <cell r="AI708">
            <v>0</v>
          </cell>
          <cell r="AJ708">
            <v>-19.766999999999999</v>
          </cell>
          <cell r="AK708">
            <v>-8.9145294117647058</v>
          </cell>
          <cell r="AL708">
            <v>-20.542176470588238</v>
          </cell>
          <cell r="AM708">
            <v>-8.1393529411764707</v>
          </cell>
          <cell r="AN708">
            <v>-51.549235294117643</v>
          </cell>
          <cell r="AO708">
            <v>2.7131176470588234</v>
          </cell>
        </row>
        <row r="709">
          <cell r="B709">
            <v>698</v>
          </cell>
          <cell r="C709" t="str">
            <v>San Juan 2 (220/60)</v>
          </cell>
          <cell r="D709" t="str">
            <v>2T</v>
          </cell>
          <cell r="E709" t="str">
            <v>LP-000471</v>
          </cell>
          <cell r="F709">
            <v>39644</v>
          </cell>
          <cell r="G709">
            <v>1</v>
          </cell>
          <cell r="H709">
            <v>557</v>
          </cell>
          <cell r="I709">
            <v>583</v>
          </cell>
          <cell r="J709">
            <v>678</v>
          </cell>
          <cell r="K709">
            <v>150</v>
          </cell>
          <cell r="L709">
            <v>1768</v>
          </cell>
          <cell r="M709">
            <v>26</v>
          </cell>
          <cell r="N709">
            <v>69469</v>
          </cell>
          <cell r="O709">
            <v>468</v>
          </cell>
          <cell r="P709">
            <v>1995</v>
          </cell>
          <cell r="Q709" t="str">
            <v>No</v>
          </cell>
          <cell r="R709">
            <v>19767</v>
          </cell>
          <cell r="S709">
            <v>-1.8652849740932642</v>
          </cell>
          <cell r="T709">
            <v>-158.54922279792746</v>
          </cell>
          <cell r="U709">
            <v>527.87564766839375</v>
          </cell>
          <cell r="V709">
            <v>332.02072538860102</v>
          </cell>
          <cell r="W709">
            <v>26.1139896373057</v>
          </cell>
          <cell r="X709">
            <v>-59.689119170984455</v>
          </cell>
          <cell r="Y709">
            <v>29.844559585492227</v>
          </cell>
          <cell r="Z709">
            <v>1.4612056043422014E-3</v>
          </cell>
          <cell r="AA709">
            <v>2.0984455958549222</v>
          </cell>
          <cell r="AB709">
            <v>-5.1813471502590676E-3</v>
          </cell>
          <cell r="AC709">
            <v>-0.44041450777202074</v>
          </cell>
          <cell r="AD709">
            <v>1.4663212435233162</v>
          </cell>
          <cell r="AE709">
            <v>0.92227979274611394</v>
          </cell>
          <cell r="AF709">
            <v>7.2538860103626937E-2</v>
          </cell>
          <cell r="AG709">
            <v>-0.16580310880829016</v>
          </cell>
          <cell r="AH709">
            <v>8.2901554404145081E-2</v>
          </cell>
          <cell r="AI709">
            <v>-0.10241968911917099</v>
          </cell>
          <cell r="AJ709">
            <v>-8.7056735751295342</v>
          </cell>
          <cell r="AK709">
            <v>28.984772020725387</v>
          </cell>
          <cell r="AL709">
            <v>18.230704663212435</v>
          </cell>
          <cell r="AM709">
            <v>1.4338756476683938</v>
          </cell>
          <cell r="AN709">
            <v>-3.2774300518134716</v>
          </cell>
          <cell r="AO709">
            <v>1.6387150259067358</v>
          </cell>
        </row>
        <row r="710">
          <cell r="B710">
            <v>699</v>
          </cell>
          <cell r="C710" t="str">
            <v>San Juan 2 (220/60)</v>
          </cell>
          <cell r="D710" t="str">
            <v>2T</v>
          </cell>
          <cell r="E710" t="str">
            <v>LP-000471</v>
          </cell>
          <cell r="F710">
            <v>39451</v>
          </cell>
          <cell r="G710">
            <v>2</v>
          </cell>
          <cell r="H710">
            <v>642</v>
          </cell>
          <cell r="I710">
            <v>300</v>
          </cell>
          <cell r="J710">
            <v>500</v>
          </cell>
          <cell r="K710">
            <v>136</v>
          </cell>
          <cell r="L710">
            <v>1800</v>
          </cell>
          <cell r="M710">
            <v>10</v>
          </cell>
          <cell r="N710">
            <v>70700</v>
          </cell>
          <cell r="O710">
            <v>3280</v>
          </cell>
          <cell r="P710">
            <v>1590</v>
          </cell>
          <cell r="Q710" t="str">
            <v>No</v>
          </cell>
          <cell r="R710">
            <v>19767</v>
          </cell>
          <cell r="S710">
            <v>0</v>
          </cell>
          <cell r="T710">
            <v>-64.570024570024572</v>
          </cell>
          <cell r="U710">
            <v>-390.95823095823096</v>
          </cell>
          <cell r="V710">
            <v>-216.70761670761669</v>
          </cell>
          <cell r="W710">
            <v>-4.4226044226044223</v>
          </cell>
          <cell r="X710">
            <v>70.761670761670757</v>
          </cell>
          <cell r="Y710">
            <v>0</v>
          </cell>
          <cell r="Z710">
            <v>-1.3088221643043308E-3</v>
          </cell>
          <cell r="AA710">
            <v>-1.8796068796068797</v>
          </cell>
          <cell r="AB710">
            <v>0</v>
          </cell>
          <cell r="AC710">
            <v>-0.17936117936117937</v>
          </cell>
          <cell r="AD710">
            <v>-1.085995085995086</v>
          </cell>
          <cell r="AE710">
            <v>-0.601965601965602</v>
          </cell>
          <cell r="AF710">
            <v>-1.2285012285012284E-2</v>
          </cell>
          <cell r="AG710">
            <v>0.19656019656019655</v>
          </cell>
          <cell r="AH710">
            <v>0</v>
          </cell>
          <cell r="AI710">
            <v>0</v>
          </cell>
          <cell r="AJ710">
            <v>-3.5454324324324324</v>
          </cell>
          <cell r="AK710">
            <v>-21.466864864864863</v>
          </cell>
          <cell r="AL710">
            <v>-11.899054054054053</v>
          </cell>
          <cell r="AM710">
            <v>-0.24283783783783783</v>
          </cell>
          <cell r="AN710">
            <v>3.8854054054054052</v>
          </cell>
          <cell r="AO710">
            <v>0</v>
          </cell>
        </row>
        <row r="711">
          <cell r="B711">
            <v>700</v>
          </cell>
          <cell r="C711" t="str">
            <v>San Juan 2 (220/60)</v>
          </cell>
          <cell r="D711" t="str">
            <v>2T</v>
          </cell>
          <cell r="E711" t="str">
            <v>LP-000471</v>
          </cell>
          <cell r="F711">
            <v>39044</v>
          </cell>
          <cell r="G711">
            <v>2</v>
          </cell>
          <cell r="H711">
            <v>715</v>
          </cell>
          <cell r="I711">
            <v>742</v>
          </cell>
          <cell r="J711">
            <v>745</v>
          </cell>
          <cell r="K711">
            <v>141</v>
          </cell>
          <cell r="L711">
            <v>1720</v>
          </cell>
          <cell r="M711">
            <v>10</v>
          </cell>
          <cell r="N711">
            <v>66800</v>
          </cell>
          <cell r="O711">
            <v>2470</v>
          </cell>
          <cell r="P711">
            <v>2355</v>
          </cell>
          <cell r="Q711" t="str">
            <v>No</v>
          </cell>
          <cell r="R711">
            <v>19767</v>
          </cell>
          <cell r="S711">
            <v>0</v>
          </cell>
          <cell r="T711">
            <v>-70.751445086705203</v>
          </cell>
          <cell r="U711">
            <v>-3.4682080924855492</v>
          </cell>
          <cell r="V711">
            <v>-49.942196531791907</v>
          </cell>
          <cell r="W711">
            <v>0.69364161849710981</v>
          </cell>
          <cell r="X711">
            <v>48.554913294797686</v>
          </cell>
          <cell r="Y711">
            <v>-3.4682080924855492</v>
          </cell>
          <cell r="Z711">
            <v>-2.4552591993036091E-4</v>
          </cell>
          <cell r="AA711">
            <v>-0.35260115606936415</v>
          </cell>
          <cell r="AB711">
            <v>0</v>
          </cell>
          <cell r="AC711">
            <v>-0.19653179190751446</v>
          </cell>
          <cell r="AD711">
            <v>-9.6339113680154135E-3</v>
          </cell>
          <cell r="AE711">
            <v>-0.13872832369942195</v>
          </cell>
          <cell r="AF711">
            <v>1.9267822736030828E-3</v>
          </cell>
          <cell r="AG711">
            <v>0.13487475915221581</v>
          </cell>
          <cell r="AH711">
            <v>-9.6339113680154135E-3</v>
          </cell>
          <cell r="AI711">
            <v>0</v>
          </cell>
          <cell r="AJ711">
            <v>-3.8848439306358382</v>
          </cell>
          <cell r="AK711">
            <v>-0.19043352601156069</v>
          </cell>
          <cell r="AL711">
            <v>-2.7422427745664737</v>
          </cell>
          <cell r="AM711">
            <v>3.8086705202312138E-2</v>
          </cell>
          <cell r="AN711">
            <v>2.6660693641618498</v>
          </cell>
          <cell r="AO711">
            <v>-0.19043352601156069</v>
          </cell>
        </row>
        <row r="712">
          <cell r="B712">
            <v>701</v>
          </cell>
          <cell r="C712" t="str">
            <v>San Juan 2 (220/60)</v>
          </cell>
          <cell r="D712" t="str">
            <v>2T</v>
          </cell>
          <cell r="E712" t="str">
            <v>LP-000471</v>
          </cell>
          <cell r="F712">
            <v>38525</v>
          </cell>
          <cell r="G712">
            <v>2</v>
          </cell>
          <cell r="H712">
            <v>817</v>
          </cell>
          <cell r="I712">
            <v>747</v>
          </cell>
          <cell r="J712">
            <v>817</v>
          </cell>
          <cell r="K712">
            <v>140</v>
          </cell>
          <cell r="L712">
            <v>1650</v>
          </cell>
          <cell r="M712">
            <v>15</v>
          </cell>
          <cell r="N712">
            <v>66500</v>
          </cell>
          <cell r="O712">
            <v>2100</v>
          </cell>
          <cell r="P712">
            <v>2538</v>
          </cell>
          <cell r="Q712" t="str">
            <v>No</v>
          </cell>
          <cell r="R712">
            <v>19767</v>
          </cell>
          <cell r="S712">
            <v>0</v>
          </cell>
          <cell r="T712">
            <v>-22.978723404255319</v>
          </cell>
          <cell r="U712">
            <v>-30.638297872340427</v>
          </cell>
          <cell r="V712">
            <v>-482.55319148936172</v>
          </cell>
          <cell r="W712">
            <v>-38.297872340425535</v>
          </cell>
          <cell r="X712">
            <v>229.78723404255319</v>
          </cell>
          <cell r="Y712">
            <v>0</v>
          </cell>
          <cell r="Z712">
            <v>-1.1111610781640855E-3</v>
          </cell>
          <cell r="AA712">
            <v>-1.5957446808510638</v>
          </cell>
          <cell r="AB712">
            <v>0</v>
          </cell>
          <cell r="AC712">
            <v>-6.3829787234042548E-2</v>
          </cell>
          <cell r="AD712">
            <v>-8.5106382978723402E-2</v>
          </cell>
          <cell r="AE712">
            <v>-1.3404255319148937</v>
          </cell>
          <cell r="AF712">
            <v>-0.10638297872340426</v>
          </cell>
          <cell r="AG712">
            <v>0.63829787234042556</v>
          </cell>
          <cell r="AH712">
            <v>0</v>
          </cell>
          <cell r="AI712">
            <v>0</v>
          </cell>
          <cell r="AJ712">
            <v>-1.2617234042553191</v>
          </cell>
          <cell r="AK712">
            <v>-1.6822978723404254</v>
          </cell>
          <cell r="AL712">
            <v>-26.496191489361699</v>
          </cell>
          <cell r="AM712">
            <v>-2.1028723404255318</v>
          </cell>
          <cell r="AN712">
            <v>12.617234042553191</v>
          </cell>
          <cell r="AO712">
            <v>0</v>
          </cell>
        </row>
        <row r="713">
          <cell r="B713">
            <v>702</v>
          </cell>
          <cell r="C713" t="str">
            <v>San Juan 2 (220/60)</v>
          </cell>
          <cell r="D713" t="str">
            <v>2T</v>
          </cell>
          <cell r="E713" t="str">
            <v>LP-000471</v>
          </cell>
          <cell r="F713">
            <v>38478</v>
          </cell>
          <cell r="G713">
            <v>2</v>
          </cell>
          <cell r="H713">
            <v>820</v>
          </cell>
          <cell r="I713">
            <v>751</v>
          </cell>
          <cell r="J713">
            <v>880</v>
          </cell>
          <cell r="K713">
            <v>145</v>
          </cell>
          <cell r="L713">
            <v>1620</v>
          </cell>
          <cell r="M713">
            <v>15</v>
          </cell>
          <cell r="N713">
            <v>67400</v>
          </cell>
          <cell r="O713">
            <v>2290</v>
          </cell>
          <cell r="P713">
            <v>2613</v>
          </cell>
          <cell r="Q713" t="str">
            <v>No</v>
          </cell>
          <cell r="R713">
            <v>19767</v>
          </cell>
          <cell r="S713">
            <v>0</v>
          </cell>
          <cell r="T713">
            <v>-57.823834196891191</v>
          </cell>
          <cell r="U713">
            <v>70.880829015544037</v>
          </cell>
          <cell r="V713">
            <v>-167.87564766839378</v>
          </cell>
          <cell r="W713">
            <v>9.3264248704663206</v>
          </cell>
          <cell r="X713">
            <v>37.305699481865283</v>
          </cell>
          <cell r="Y713">
            <v>-18.652849740932641</v>
          </cell>
          <cell r="Z713">
            <v>-3.174965263755895E-4</v>
          </cell>
          <cell r="AA713">
            <v>-0.45595854922279794</v>
          </cell>
          <cell r="AB713">
            <v>0</v>
          </cell>
          <cell r="AC713">
            <v>-0.16062176165803108</v>
          </cell>
          <cell r="AD713">
            <v>0.19689119170984457</v>
          </cell>
          <cell r="AE713">
            <v>-0.46632124352331605</v>
          </cell>
          <cell r="AF713">
            <v>2.5906735751295335E-2</v>
          </cell>
          <cell r="AG713">
            <v>0.10362694300518134</v>
          </cell>
          <cell r="AH713">
            <v>-5.181347150259067E-2</v>
          </cell>
          <cell r="AI713">
            <v>0</v>
          </cell>
          <cell r="AJ713">
            <v>-3.1750103626943003</v>
          </cell>
          <cell r="AK713">
            <v>3.8919481865284973</v>
          </cell>
          <cell r="AL713">
            <v>-9.2177720207253877</v>
          </cell>
          <cell r="AM713">
            <v>0.51209844559585493</v>
          </cell>
          <cell r="AN713">
            <v>2.0483937823834197</v>
          </cell>
          <cell r="AO713">
            <v>-1.0241968911917099</v>
          </cell>
        </row>
        <row r="714">
          <cell r="B714">
            <v>703</v>
          </cell>
          <cell r="C714" t="str">
            <v>San Juan 2 (220/60)</v>
          </cell>
          <cell r="D714" t="str">
            <v>2T</v>
          </cell>
          <cell r="E714" t="str">
            <v>LP-000471</v>
          </cell>
          <cell r="F714">
            <v>38285</v>
          </cell>
          <cell r="G714">
            <v>2</v>
          </cell>
          <cell r="H714">
            <v>851</v>
          </cell>
          <cell r="I714">
            <v>713</v>
          </cell>
          <cell r="J714">
            <v>970</v>
          </cell>
          <cell r="K714">
            <v>140</v>
          </cell>
          <cell r="L714">
            <v>1600</v>
          </cell>
          <cell r="M714">
            <v>25</v>
          </cell>
          <cell r="N714">
            <v>69900</v>
          </cell>
          <cell r="O714">
            <v>2520</v>
          </cell>
          <cell r="P714">
            <v>2701</v>
          </cell>
          <cell r="Q714" t="str">
            <v>No</v>
          </cell>
          <cell r="R714">
            <v>19767</v>
          </cell>
          <cell r="S714">
            <v>0</v>
          </cell>
          <cell r="T714">
            <v>43.448275862068968</v>
          </cell>
          <cell r="U714">
            <v>138.62068965517241</v>
          </cell>
          <cell r="V714">
            <v>175.86206896551724</v>
          </cell>
          <cell r="W714">
            <v>33.103448275862071</v>
          </cell>
          <cell r="X714">
            <v>372.41379310344826</v>
          </cell>
          <cell r="Y714">
            <v>-20.689655172413794</v>
          </cell>
          <cell r="Z714">
            <v>7.1633702303405768E-4</v>
          </cell>
          <cell r="AA714">
            <v>1.0287356321839081</v>
          </cell>
          <cell r="AB714">
            <v>0</v>
          </cell>
          <cell r="AC714">
            <v>0.1206896551724138</v>
          </cell>
          <cell r="AD714">
            <v>0.38505747126436779</v>
          </cell>
          <cell r="AE714">
            <v>0.4885057471264368</v>
          </cell>
          <cell r="AF714">
            <v>9.1954022988505746E-2</v>
          </cell>
          <cell r="AG714">
            <v>1.0344827586206897</v>
          </cell>
          <cell r="AH714">
            <v>-5.7471264367816091E-2</v>
          </cell>
          <cell r="AI714">
            <v>0</v>
          </cell>
          <cell r="AJ714">
            <v>2.3856724137931034</v>
          </cell>
          <cell r="AK714">
            <v>7.6114310344827576</v>
          </cell>
          <cell r="AL714">
            <v>9.6562931034482755</v>
          </cell>
          <cell r="AM714">
            <v>1.817655172413793</v>
          </cell>
          <cell r="AN714">
            <v>20.448620689655172</v>
          </cell>
          <cell r="AO714">
            <v>-1.1360344827586206</v>
          </cell>
        </row>
        <row r="715">
          <cell r="B715">
            <v>704</v>
          </cell>
          <cell r="C715" t="str">
            <v>San Juan 2 (220/60)</v>
          </cell>
          <cell r="D715" t="str">
            <v>2T</v>
          </cell>
          <cell r="E715" t="str">
            <v>LP-000471</v>
          </cell>
          <cell r="F715">
            <v>38111</v>
          </cell>
          <cell r="G715">
            <v>2</v>
          </cell>
          <cell r="H715">
            <v>830</v>
          </cell>
          <cell r="I715">
            <v>646</v>
          </cell>
          <cell r="J715">
            <v>885</v>
          </cell>
          <cell r="K715">
            <v>124</v>
          </cell>
          <cell r="L715">
            <v>1420</v>
          </cell>
          <cell r="M715">
            <v>35</v>
          </cell>
          <cell r="N715">
            <v>65000</v>
          </cell>
          <cell r="O715">
            <v>3780</v>
          </cell>
          <cell r="P715">
            <v>2522</v>
          </cell>
          <cell r="Q715" t="str">
            <v>No</v>
          </cell>
          <cell r="R715">
            <v>19767</v>
          </cell>
          <cell r="S715">
            <v>3.4123222748815167</v>
          </cell>
          <cell r="T715">
            <v>39.66824644549763</v>
          </cell>
          <cell r="U715">
            <v>-555.9355450236967</v>
          </cell>
          <cell r="V715">
            <v>-270.39241706161141</v>
          </cell>
          <cell r="W715">
            <v>-25.694786729857821</v>
          </cell>
          <cell r="X715">
            <v>78.483412322274887</v>
          </cell>
          <cell r="Y715">
            <v>-74.576303317535533</v>
          </cell>
          <cell r="Z715">
            <v>-1.7089397584628778E-3</v>
          </cell>
          <cell r="AA715">
            <v>-2.4542180094786739</v>
          </cell>
          <cell r="AB715">
            <v>9.4786729857819912E-3</v>
          </cell>
          <cell r="AC715">
            <v>0.11018957345971564</v>
          </cell>
          <cell r="AD715">
            <v>-1.544265402843602</v>
          </cell>
          <cell r="AE715">
            <v>-0.75109004739336505</v>
          </cell>
          <cell r="AF715">
            <v>-7.1374407582938393E-2</v>
          </cell>
          <cell r="AG715">
            <v>0.21800947867298578</v>
          </cell>
          <cell r="AH715">
            <v>-0.20715639810426537</v>
          </cell>
          <cell r="AI715">
            <v>0.1873649289099526</v>
          </cell>
          <cell r="AJ715">
            <v>2.1781172985781989</v>
          </cell>
          <cell r="AK715">
            <v>-30.525494218009481</v>
          </cell>
          <cell r="AL715">
            <v>-14.846796966824646</v>
          </cell>
          <cell r="AM715">
            <v>-1.4108579146919433</v>
          </cell>
          <cell r="AN715">
            <v>4.3093933649289093</v>
          </cell>
          <cell r="AO715">
            <v>-4.0948605213270133</v>
          </cell>
        </row>
        <row r="716">
          <cell r="B716">
            <v>705</v>
          </cell>
          <cell r="C716" t="str">
            <v>San Juan 2 (220/60)</v>
          </cell>
          <cell r="D716" t="str">
            <v>2T</v>
          </cell>
          <cell r="E716" t="str">
            <v>LP-000471</v>
          </cell>
          <cell r="F716">
            <v>37900</v>
          </cell>
          <cell r="G716">
            <v>0</v>
          </cell>
          <cell r="H716">
            <v>806.75</v>
          </cell>
          <cell r="I716">
            <v>971.84</v>
          </cell>
          <cell r="J716">
            <v>1043.48</v>
          </cell>
          <cell r="K716">
            <v>139.06</v>
          </cell>
          <cell r="L716">
            <v>1374</v>
          </cell>
          <cell r="M716">
            <v>78.709999999999994</v>
          </cell>
          <cell r="N716">
            <v>80153</v>
          </cell>
          <cell r="O716">
            <v>3507</v>
          </cell>
          <cell r="P716">
            <v>3039.84</v>
          </cell>
          <cell r="Q716" t="str">
            <v>No</v>
          </cell>
          <cell r="R716">
            <v>19767</v>
          </cell>
          <cell r="S716">
            <v>0</v>
          </cell>
          <cell r="T716">
            <v>9.0350442477875781</v>
          </cell>
          <cell r="U716">
            <v>226.93380530973457</v>
          </cell>
          <cell r="V716">
            <v>54.299469026548692</v>
          </cell>
          <cell r="W716">
            <v>5.6516814159292066</v>
          </cell>
          <cell r="X716">
            <v>-173.30973451327435</v>
          </cell>
          <cell r="Y716">
            <v>-5.5115044247787646</v>
          </cell>
          <cell r="Z716">
            <v>5.6172070375609337E-4</v>
          </cell>
          <cell r="AA716">
            <v>0.8066902654867254</v>
          </cell>
          <cell r="AB716">
            <v>0</v>
          </cell>
          <cell r="AC716">
            <v>2.5097345132743275E-2</v>
          </cell>
          <cell r="AD716">
            <v>0.63037168141592936</v>
          </cell>
          <cell r="AE716">
            <v>0.15083185840707969</v>
          </cell>
          <cell r="AF716">
            <v>1.5699115044247796E-2</v>
          </cell>
          <cell r="AG716">
            <v>-0.48141592920353982</v>
          </cell>
          <cell r="AH716">
            <v>-1.5309734513274347E-2</v>
          </cell>
          <cell r="AI716">
            <v>0</v>
          </cell>
          <cell r="AJ716">
            <v>0.49609922123893624</v>
          </cell>
          <cell r="AK716">
            <v>12.460557026548676</v>
          </cell>
          <cell r="AL716">
            <v>2.9814933451327441</v>
          </cell>
          <cell r="AM716">
            <v>0.3103244070796462</v>
          </cell>
          <cell r="AN716">
            <v>-9.5161486725663718</v>
          </cell>
          <cell r="AO716">
            <v>-0.30262752212389399</v>
          </cell>
        </row>
        <row r="717">
          <cell r="B717">
            <v>706</v>
          </cell>
          <cell r="C717" t="str">
            <v>San Juan 2 (220/60)</v>
          </cell>
          <cell r="D717" t="str">
            <v>2T</v>
          </cell>
          <cell r="E717" t="str">
            <v>LP-000471</v>
          </cell>
          <cell r="F717">
            <v>37335</v>
          </cell>
          <cell r="G717">
            <v>0</v>
          </cell>
          <cell r="H717">
            <v>792.57</v>
          </cell>
          <cell r="I717">
            <v>615.67999999999995</v>
          </cell>
          <cell r="J717">
            <v>958.26</v>
          </cell>
          <cell r="K717">
            <v>130.19</v>
          </cell>
          <cell r="L717">
            <v>1646</v>
          </cell>
          <cell r="M717">
            <v>87.36</v>
          </cell>
          <cell r="N717">
            <v>73520</v>
          </cell>
          <cell r="O717">
            <v>1398</v>
          </cell>
          <cell r="P717">
            <v>2584.0600000000004</v>
          </cell>
          <cell r="Q717" t="str">
            <v>No</v>
          </cell>
          <cell r="R717">
            <v>19767</v>
          </cell>
          <cell r="S717">
            <v>0</v>
          </cell>
          <cell r="T717">
            <v>230.367987065481</v>
          </cell>
          <cell r="U717">
            <v>179.17930476960387</v>
          </cell>
          <cell r="V717">
            <v>278.58819725141467</v>
          </cell>
          <cell r="W717">
            <v>36.142603071948265</v>
          </cell>
          <cell r="X717">
            <v>417.91430881164109</v>
          </cell>
          <cell r="Y717">
            <v>20.476637025060629</v>
          </cell>
          <cell r="Z717">
            <v>1.440536888475015E-3</v>
          </cell>
          <cell r="AA717">
            <v>2.0687631366208574</v>
          </cell>
          <cell r="AB717">
            <v>0</v>
          </cell>
          <cell r="AC717">
            <v>0.63991107518189172</v>
          </cell>
          <cell r="AD717">
            <v>0.49772029102667742</v>
          </cell>
          <cell r="AE717">
            <v>0.77385610347615197</v>
          </cell>
          <cell r="AF717">
            <v>0.10039611964430073</v>
          </cell>
          <cell r="AG717">
            <v>1.1608730800323364</v>
          </cell>
          <cell r="AH717">
            <v>5.6879547291835086E-2</v>
          </cell>
          <cell r="AI717">
            <v>0</v>
          </cell>
          <cell r="AJ717">
            <v>12.649122223120454</v>
          </cell>
          <cell r="AK717">
            <v>9.8384369927243327</v>
          </cell>
          <cell r="AL717">
            <v>15.296813597413095</v>
          </cell>
          <cell r="AM717">
            <v>1.9845300970088926</v>
          </cell>
          <cell r="AN717">
            <v>22.946978172999192</v>
          </cell>
          <cell r="AO717">
            <v>1.1243380113177042</v>
          </cell>
        </row>
        <row r="718">
          <cell r="B718">
            <v>707</v>
          </cell>
          <cell r="C718" t="str">
            <v>San Juan 2 (220/60)</v>
          </cell>
          <cell r="D718" t="str">
            <v>2T</v>
          </cell>
          <cell r="E718" t="str">
            <v>LP-000471</v>
          </cell>
          <cell r="F718">
            <v>36098</v>
          </cell>
          <cell r="G718">
            <v>0</v>
          </cell>
          <cell r="H718">
            <v>1</v>
          </cell>
          <cell r="I718">
            <v>0</v>
          </cell>
          <cell r="J718">
            <v>1</v>
          </cell>
          <cell r="K718">
            <v>6</v>
          </cell>
          <cell r="L718">
            <v>210</v>
          </cell>
          <cell r="M718">
            <v>17</v>
          </cell>
          <cell r="N718">
            <v>4000</v>
          </cell>
          <cell r="O718">
            <v>2000</v>
          </cell>
          <cell r="P718">
            <v>25</v>
          </cell>
          <cell r="Q718" t="str">
            <v>No</v>
          </cell>
          <cell r="R718">
            <v>19767</v>
          </cell>
          <cell r="S718">
            <v>0</v>
          </cell>
          <cell r="T718">
            <v>36</v>
          </cell>
          <cell r="U718">
            <v>0</v>
          </cell>
          <cell r="V718">
            <v>36</v>
          </cell>
          <cell r="W718">
            <v>180</v>
          </cell>
          <cell r="X718">
            <v>2880</v>
          </cell>
          <cell r="Y718">
            <v>180</v>
          </cell>
          <cell r="Z718">
            <v>8.3559313077939223E-4</v>
          </cell>
          <cell r="AA718">
            <v>1.2</v>
          </cell>
          <cell r="AB718">
            <v>0</v>
          </cell>
          <cell r="AC718">
            <v>0.1</v>
          </cell>
          <cell r="AD718">
            <v>0</v>
          </cell>
          <cell r="AE718">
            <v>0.1</v>
          </cell>
          <cell r="AF718">
            <v>0.5</v>
          </cell>
          <cell r="AG718">
            <v>8</v>
          </cell>
          <cell r="AH718">
            <v>0.5</v>
          </cell>
          <cell r="AI718">
            <v>0</v>
          </cell>
          <cell r="AJ718">
            <v>1.9766999999999999</v>
          </cell>
          <cell r="AK718">
            <v>0</v>
          </cell>
          <cell r="AL718">
            <v>1.9766999999999999</v>
          </cell>
          <cell r="AM718">
            <v>9.8834999999999997</v>
          </cell>
          <cell r="AN718">
            <v>158.136</v>
          </cell>
          <cell r="AO718">
            <v>9.8834999999999997</v>
          </cell>
        </row>
        <row r="719">
          <cell r="B719">
            <v>708</v>
          </cell>
          <cell r="C719" t="str">
            <v>San Juan 2 (220/60)</v>
          </cell>
          <cell r="D719" t="str">
            <v>2T</v>
          </cell>
          <cell r="E719" t="str">
            <v>LP-000471</v>
          </cell>
          <cell r="F719">
            <v>36088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1</v>
          </cell>
          <cell r="L719">
            <v>130</v>
          </cell>
          <cell r="M719">
            <v>12</v>
          </cell>
          <cell r="N719">
            <v>6000</v>
          </cell>
          <cell r="O719">
            <v>4000</v>
          </cell>
          <cell r="P719">
            <v>13</v>
          </cell>
          <cell r="Q719" t="str">
            <v>No</v>
          </cell>
          <cell r="R719">
            <v>19767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  <cell r="Z719" t="str">
            <v xml:space="preserve"> </v>
          </cell>
          <cell r="AA719" t="str">
            <v xml:space="preserve"> </v>
          </cell>
          <cell r="AB719" t="str">
            <v xml:space="preserve"> </v>
          </cell>
          <cell r="AC719" t="str">
            <v xml:space="preserve"> </v>
          </cell>
          <cell r="AD719" t="str">
            <v xml:space="preserve"> </v>
          </cell>
          <cell r="AE719" t="str">
            <v xml:space="preserve"> </v>
          </cell>
          <cell r="AF719" t="str">
            <v xml:space="preserve"> </v>
          </cell>
          <cell r="AG719" t="str">
            <v xml:space="preserve"> </v>
          </cell>
          <cell r="AH719" t="str">
            <v xml:space="preserve"> </v>
          </cell>
          <cell r="AI719" t="str">
            <v xml:space="preserve"> </v>
          </cell>
          <cell r="AJ719" t="str">
            <v xml:space="preserve"> </v>
          </cell>
          <cell r="AK719" t="str">
            <v xml:space="preserve"> </v>
          </cell>
          <cell r="AL719" t="str">
            <v xml:space="preserve"> </v>
          </cell>
          <cell r="AM719" t="str">
            <v xml:space="preserve"> </v>
          </cell>
          <cell r="AN719" t="str">
            <v xml:space="preserve"> </v>
          </cell>
          <cell r="AO719" t="str">
            <v xml:space="preserve"> </v>
          </cell>
        </row>
        <row r="720">
          <cell r="B720">
            <v>709</v>
          </cell>
          <cell r="C720" t="str">
            <v>San Juan</v>
          </cell>
          <cell r="D720" t="str">
            <v>Reserva</v>
          </cell>
          <cell r="E720" t="str">
            <v>16628S</v>
          </cell>
          <cell r="F720">
            <v>39044</v>
          </cell>
          <cell r="G720">
            <v>2</v>
          </cell>
          <cell r="H720">
            <v>8</v>
          </cell>
          <cell r="I720">
            <v>2</v>
          </cell>
          <cell r="J720">
            <v>5</v>
          </cell>
          <cell r="K720">
            <v>134</v>
          </cell>
          <cell r="L720">
            <v>1320</v>
          </cell>
          <cell r="M720">
            <v>10</v>
          </cell>
          <cell r="N720">
            <v>66100</v>
          </cell>
          <cell r="O720">
            <v>28100</v>
          </cell>
          <cell r="P720">
            <v>161</v>
          </cell>
          <cell r="Q720" t="str">
            <v>No</v>
          </cell>
          <cell r="R720">
            <v>13953</v>
          </cell>
          <cell r="S720">
            <v>0</v>
          </cell>
          <cell r="T720">
            <v>-0.63604240282685509</v>
          </cell>
          <cell r="U720">
            <v>0</v>
          </cell>
          <cell r="V720">
            <v>0</v>
          </cell>
          <cell r="W720">
            <v>-8.9045936395759711</v>
          </cell>
          <cell r="X720">
            <v>-190.81272084805653</v>
          </cell>
          <cell r="Y720">
            <v>0</v>
          </cell>
          <cell r="Z720">
            <v>-1.3026126004173067E-5</v>
          </cell>
          <cell r="AA720">
            <v>-2.6501766784452298E-2</v>
          </cell>
          <cell r="AB720">
            <v>0</v>
          </cell>
          <cell r="AC720">
            <v>-1.7667844522968198E-3</v>
          </cell>
          <cell r="AD720">
            <v>0</v>
          </cell>
          <cell r="AE720">
            <v>0</v>
          </cell>
          <cell r="AF720">
            <v>-2.4734982332155476E-2</v>
          </cell>
          <cell r="AG720">
            <v>-0.53003533568904593</v>
          </cell>
          <cell r="AH720">
            <v>0</v>
          </cell>
          <cell r="AI720">
            <v>0</v>
          </cell>
          <cell r="AJ720">
            <v>-2.4651943462897525E-2</v>
          </cell>
          <cell r="AK720">
            <v>0</v>
          </cell>
          <cell r="AL720">
            <v>0</v>
          </cell>
          <cell r="AM720">
            <v>-0.34512720848056533</v>
          </cell>
          <cell r="AN720">
            <v>-7.3955830388692574</v>
          </cell>
          <cell r="AO720">
            <v>0</v>
          </cell>
        </row>
        <row r="721">
          <cell r="B721">
            <v>710</v>
          </cell>
          <cell r="C721" t="str">
            <v>San Juan</v>
          </cell>
          <cell r="D721" t="str">
            <v>Reserva</v>
          </cell>
          <cell r="E721" t="str">
            <v>16628S</v>
          </cell>
          <cell r="F721">
            <v>38478</v>
          </cell>
          <cell r="G721">
            <v>2</v>
          </cell>
          <cell r="H721">
            <v>9</v>
          </cell>
          <cell r="I721">
            <v>2</v>
          </cell>
          <cell r="J721">
            <v>5</v>
          </cell>
          <cell r="K721">
            <v>148</v>
          </cell>
          <cell r="L721">
            <v>1620</v>
          </cell>
          <cell r="M721">
            <v>10</v>
          </cell>
          <cell r="N721">
            <v>67100</v>
          </cell>
          <cell r="O721">
            <v>26900</v>
          </cell>
          <cell r="P721">
            <v>176</v>
          </cell>
          <cell r="Q721" t="str">
            <v>No</v>
          </cell>
          <cell r="R721">
            <v>13953</v>
          </cell>
          <cell r="S721">
            <v>0</v>
          </cell>
          <cell r="T721">
            <v>2.5531914893617023</v>
          </cell>
          <cell r="U721">
            <v>0</v>
          </cell>
          <cell r="V721">
            <v>0</v>
          </cell>
          <cell r="W721">
            <v>22.978723404255319</v>
          </cell>
          <cell r="X721">
            <v>51.063829787234042</v>
          </cell>
          <cell r="Y721">
            <v>0</v>
          </cell>
          <cell r="Z721">
            <v>3.4859514507621538E-5</v>
          </cell>
          <cell r="AA721">
            <v>7.0921985815602842E-2</v>
          </cell>
          <cell r="AB721">
            <v>0</v>
          </cell>
          <cell r="AC721">
            <v>7.0921985815602835E-3</v>
          </cell>
          <cell r="AD721">
            <v>0</v>
          </cell>
          <cell r="AE721">
            <v>0</v>
          </cell>
          <cell r="AF721">
            <v>6.3829787234042548E-2</v>
          </cell>
          <cell r="AG721">
            <v>0.14184397163120568</v>
          </cell>
          <cell r="AH721">
            <v>0</v>
          </cell>
          <cell r="AI721">
            <v>0</v>
          </cell>
          <cell r="AJ721">
            <v>9.8957446808510624E-2</v>
          </cell>
          <cell r="AK721">
            <v>0</v>
          </cell>
          <cell r="AL721">
            <v>0</v>
          </cell>
          <cell r="AM721">
            <v>0.8906170212765957</v>
          </cell>
          <cell r="AN721">
            <v>1.9791489361702126</v>
          </cell>
          <cell r="AO721">
            <v>0</v>
          </cell>
        </row>
        <row r="722">
          <cell r="B722">
            <v>711</v>
          </cell>
          <cell r="C722" t="str">
            <v>San Juan</v>
          </cell>
          <cell r="D722" t="str">
            <v>Reserva</v>
          </cell>
          <cell r="E722" t="str">
            <v>16628S</v>
          </cell>
          <cell r="F722">
            <v>38055</v>
          </cell>
          <cell r="G722">
            <v>2</v>
          </cell>
          <cell r="H722">
            <v>6</v>
          </cell>
          <cell r="I722">
            <v>2</v>
          </cell>
          <cell r="J722">
            <v>5</v>
          </cell>
          <cell r="K722">
            <v>121</v>
          </cell>
          <cell r="L722">
            <v>1560</v>
          </cell>
          <cell r="M722">
            <v>10</v>
          </cell>
          <cell r="N722">
            <v>62000</v>
          </cell>
          <cell r="O722">
            <v>27300</v>
          </cell>
          <cell r="P722">
            <v>146</v>
          </cell>
          <cell r="Q722" t="str">
            <v>No</v>
          </cell>
          <cell r="R722">
            <v>13953</v>
          </cell>
          <cell r="S722">
            <v>1.5652173913043479</v>
          </cell>
          <cell r="T722">
            <v>-0.81391304347826099</v>
          </cell>
          <cell r="U722">
            <v>1.4869565217391305</v>
          </cell>
          <cell r="V722">
            <v>2.6530434782608694</v>
          </cell>
          <cell r="W722">
            <v>-17.530434782608701</v>
          </cell>
          <cell r="X722">
            <v>-363.13043478260869</v>
          </cell>
          <cell r="Y722">
            <v>6.0182608695652169</v>
          </cell>
          <cell r="Z722">
            <v>-9.0396783642524911E-6</v>
          </cell>
          <cell r="AA722">
            <v>-1.8391304347826102E-2</v>
          </cell>
          <cell r="AB722">
            <v>4.3478260869565218E-3</v>
          </cell>
          <cell r="AC722">
            <v>-2.2608695652173915E-3</v>
          </cell>
          <cell r="AD722">
            <v>4.1304347826086954E-3</v>
          </cell>
          <cell r="AE722">
            <v>7.3695652173913035E-3</v>
          </cell>
          <cell r="AF722">
            <v>-4.8695652173913057E-2</v>
          </cell>
          <cell r="AG722">
            <v>-1.008695652173913</v>
          </cell>
          <cell r="AH722">
            <v>1.6717391304347826E-2</v>
          </cell>
          <cell r="AI722">
            <v>6.0665217391304344E-2</v>
          </cell>
          <cell r="AJ722">
            <v>-3.1545913043478258E-2</v>
          </cell>
          <cell r="AK722">
            <v>5.7631956521739122E-2</v>
          </cell>
          <cell r="AL722">
            <v>0.10282754347826087</v>
          </cell>
          <cell r="AM722">
            <v>-0.67945043478260891</v>
          </cell>
          <cell r="AN722">
            <v>-14.074330434782608</v>
          </cell>
          <cell r="AO722">
            <v>0.23325776086956518</v>
          </cell>
        </row>
        <row r="723">
          <cell r="B723">
            <v>712</v>
          </cell>
          <cell r="C723" t="str">
            <v>San Juan</v>
          </cell>
          <cell r="D723" t="str">
            <v>Reserva</v>
          </cell>
          <cell r="E723" t="str">
            <v>16628S</v>
          </cell>
          <cell r="F723">
            <v>37595</v>
          </cell>
          <cell r="G723">
            <v>0</v>
          </cell>
          <cell r="H723">
            <v>7.04</v>
          </cell>
          <cell r="I723">
            <v>0.1</v>
          </cell>
          <cell r="J723">
            <v>1.61</v>
          </cell>
          <cell r="K723">
            <v>143.4</v>
          </cell>
          <cell r="L723">
            <v>2024</v>
          </cell>
          <cell r="M723">
            <v>2.31</v>
          </cell>
          <cell r="N723">
            <v>70244</v>
          </cell>
          <cell r="O723">
            <v>25396</v>
          </cell>
          <cell r="P723">
            <v>154.46</v>
          </cell>
          <cell r="Q723" t="str">
            <v>No</v>
          </cell>
          <cell r="R723">
            <v>13953</v>
          </cell>
          <cell r="S723" t="str">
            <v xml:space="preserve"> </v>
          </cell>
          <cell r="T723" t="str">
            <v xml:space="preserve"> </v>
          </cell>
          <cell r="U723" t="str">
            <v xml:space="preserve"> </v>
          </cell>
          <cell r="V723" t="str">
            <v xml:space="preserve"> </v>
          </cell>
          <cell r="W723" t="str">
            <v xml:space="preserve"> </v>
          </cell>
          <cell r="X723" t="str">
            <v xml:space="preserve"> </v>
          </cell>
          <cell r="Y723" t="str">
            <v xml:space="preserve"> </v>
          </cell>
          <cell r="Z723" t="str">
            <v xml:space="preserve"> </v>
          </cell>
          <cell r="AA723" t="str">
            <v xml:space="preserve"> </v>
          </cell>
          <cell r="AB723" t="str">
            <v xml:space="preserve"> </v>
          </cell>
          <cell r="AC723" t="str">
            <v xml:space="preserve"> </v>
          </cell>
          <cell r="AD723" t="str">
            <v xml:space="preserve"> </v>
          </cell>
          <cell r="AE723" t="str">
            <v xml:space="preserve"> </v>
          </cell>
          <cell r="AF723" t="str">
            <v xml:space="preserve"> </v>
          </cell>
          <cell r="AG723" t="str">
            <v xml:space="preserve"> </v>
          </cell>
          <cell r="AH723" t="str">
            <v xml:space="preserve"> </v>
          </cell>
          <cell r="AI723" t="str">
            <v xml:space="preserve"> </v>
          </cell>
          <cell r="AJ723" t="str">
            <v xml:space="preserve"> </v>
          </cell>
          <cell r="AK723" t="str">
            <v xml:space="preserve"> </v>
          </cell>
          <cell r="AL723" t="str">
            <v xml:space="preserve"> </v>
          </cell>
          <cell r="AM723" t="str">
            <v xml:space="preserve"> </v>
          </cell>
          <cell r="AN723" t="str">
            <v xml:space="preserve"> </v>
          </cell>
          <cell r="AO723" t="str">
            <v xml:space="preserve"> </v>
          </cell>
        </row>
        <row r="724">
          <cell r="B724">
            <v>713</v>
          </cell>
          <cell r="C724" t="str">
            <v>Santa Rosa Nueva 3(220/60)</v>
          </cell>
          <cell r="D724" t="str">
            <v>3R</v>
          </cell>
          <cell r="E724">
            <v>6620501</v>
          </cell>
          <cell r="F724">
            <v>40262</v>
          </cell>
          <cell r="G724">
            <v>1</v>
          </cell>
          <cell r="H724">
            <v>1</v>
          </cell>
          <cell r="I724">
            <v>1</v>
          </cell>
          <cell r="J724">
            <v>18</v>
          </cell>
          <cell r="K724">
            <v>1465</v>
          </cell>
          <cell r="L724">
            <v>4893</v>
          </cell>
          <cell r="M724">
            <v>1</v>
          </cell>
          <cell r="N724">
            <v>35043</v>
          </cell>
          <cell r="O724">
            <v>17617</v>
          </cell>
          <cell r="P724">
            <v>1487</v>
          </cell>
          <cell r="Q724" t="str">
            <v>No</v>
          </cell>
          <cell r="R724">
            <v>23256</v>
          </cell>
          <cell r="S724">
            <v>0</v>
          </cell>
          <cell r="T724">
            <v>0</v>
          </cell>
          <cell r="U724">
            <v>0</v>
          </cell>
          <cell r="V724">
            <v>28.333333333333332</v>
          </cell>
          <cell r="W724">
            <v>2440</v>
          </cell>
          <cell r="X724">
            <v>7900</v>
          </cell>
          <cell r="Y724">
            <v>0</v>
          </cell>
          <cell r="Z724">
            <v>5.6170615000733894E-3</v>
          </cell>
          <cell r="AA724">
            <v>6.8564814814814818</v>
          </cell>
          <cell r="AB724">
            <v>0</v>
          </cell>
          <cell r="AC724">
            <v>0</v>
          </cell>
          <cell r="AD724">
            <v>0</v>
          </cell>
          <cell r="AE724">
            <v>7.8703703703703706E-2</v>
          </cell>
          <cell r="AF724">
            <v>6.7777777777777777</v>
          </cell>
          <cell r="AG724">
            <v>21.944444444444443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1.8303333333333331</v>
          </cell>
          <cell r="AM724">
            <v>157.624</v>
          </cell>
          <cell r="AN724">
            <v>510.34000000000003</v>
          </cell>
          <cell r="AO724">
            <v>0</v>
          </cell>
        </row>
        <row r="725">
          <cell r="B725">
            <v>714</v>
          </cell>
          <cell r="C725" t="str">
            <v>Santa Rosa Nueva 3(220/60)</v>
          </cell>
          <cell r="D725" t="str">
            <v>3R</v>
          </cell>
          <cell r="E725">
            <v>6620501</v>
          </cell>
          <cell r="F725">
            <v>40046</v>
          </cell>
          <cell r="G725">
            <v>1</v>
          </cell>
          <cell r="H725">
            <v>1</v>
          </cell>
          <cell r="I725">
            <v>1</v>
          </cell>
          <cell r="J725">
            <v>1</v>
          </cell>
          <cell r="K725">
            <v>1</v>
          </cell>
          <cell r="L725">
            <v>153</v>
          </cell>
          <cell r="M725">
            <v>1</v>
          </cell>
          <cell r="N725">
            <v>3462</v>
          </cell>
          <cell r="O725">
            <v>1697</v>
          </cell>
          <cell r="P725">
            <v>6</v>
          </cell>
          <cell r="Q725" t="str">
            <v>No</v>
          </cell>
          <cell r="R725">
            <v>23256</v>
          </cell>
          <cell r="S725">
            <v>0</v>
          </cell>
          <cell r="T725">
            <v>-7.1641791044776122</v>
          </cell>
          <cell r="U725">
            <v>0</v>
          </cell>
          <cell r="V725">
            <v>-7.1641791044776122</v>
          </cell>
          <cell r="W725">
            <v>-457.61194029850748</v>
          </cell>
          <cell r="X725">
            <v>-2853.1343283582091</v>
          </cell>
          <cell r="Y725">
            <v>-7.1641791044776122</v>
          </cell>
          <cell r="Z725">
            <v>-1.0902738618663618E-3</v>
          </cell>
          <cell r="AA725">
            <v>-1.3308457711442787</v>
          </cell>
          <cell r="AB725">
            <v>0</v>
          </cell>
          <cell r="AC725">
            <v>-1.9900497512437811E-2</v>
          </cell>
          <cell r="AD725">
            <v>0</v>
          </cell>
          <cell r="AE725">
            <v>-1.9900497512437811E-2</v>
          </cell>
          <cell r="AF725">
            <v>-1.2711442786069651</v>
          </cell>
          <cell r="AG725">
            <v>-7.9253731343283578</v>
          </cell>
          <cell r="AH725">
            <v>-1.9900497512437811E-2</v>
          </cell>
          <cell r="AI725">
            <v>0</v>
          </cell>
          <cell r="AJ725">
            <v>-0.46280597014925373</v>
          </cell>
          <cell r="AK725">
            <v>0</v>
          </cell>
          <cell r="AL725">
            <v>-0.46280597014925373</v>
          </cell>
          <cell r="AM725">
            <v>-29.561731343283583</v>
          </cell>
          <cell r="AN725">
            <v>-184.3124776119403</v>
          </cell>
          <cell r="AO725">
            <v>-0.46280597014925373</v>
          </cell>
        </row>
        <row r="726">
          <cell r="B726">
            <v>715</v>
          </cell>
          <cell r="C726" t="str">
            <v>Santa Rosa Nueva 3(220/60)</v>
          </cell>
          <cell r="D726" t="str">
            <v>3R</v>
          </cell>
          <cell r="E726">
            <v>6620501</v>
          </cell>
          <cell r="F726">
            <v>39644</v>
          </cell>
          <cell r="G726">
            <v>1</v>
          </cell>
          <cell r="H726">
            <v>9</v>
          </cell>
          <cell r="I726">
            <v>1</v>
          </cell>
          <cell r="J726">
            <v>9</v>
          </cell>
          <cell r="K726">
            <v>512</v>
          </cell>
          <cell r="L726">
            <v>3339</v>
          </cell>
          <cell r="M726">
            <v>9</v>
          </cell>
          <cell r="N726">
            <v>69154</v>
          </cell>
          <cell r="O726">
            <v>24867</v>
          </cell>
          <cell r="Q726" t="str">
            <v>No</v>
          </cell>
          <cell r="R726">
            <v>23256</v>
          </cell>
          <cell r="S726">
            <v>-0.90909090909090906</v>
          </cell>
          <cell r="T726">
            <v>1.8181818181818181</v>
          </cell>
          <cell r="U726">
            <v>-0.90909090909090906</v>
          </cell>
          <cell r="V726">
            <v>3.6363636363636362</v>
          </cell>
          <cell r="W726">
            <v>253.63636363636363</v>
          </cell>
          <cell r="X726">
            <v>1362.7272727272727</v>
          </cell>
          <cell r="Y726">
            <v>-0.90909090909090906</v>
          </cell>
          <cell r="Z726">
            <v>5.8339377927224686E-4</v>
          </cell>
          <cell r="AA726">
            <v>0.71212121212121215</v>
          </cell>
          <cell r="AB726">
            <v>-2.5252525252525255E-3</v>
          </cell>
          <cell r="AC726">
            <v>5.0505050505050509E-3</v>
          </cell>
          <cell r="AD726">
            <v>-2.5252525252525255E-3</v>
          </cell>
          <cell r="AE726">
            <v>1.0101010101010102E-2</v>
          </cell>
          <cell r="AF726">
            <v>0.70454545454545459</v>
          </cell>
          <cell r="AG726">
            <v>3.7853535353535355</v>
          </cell>
          <cell r="AH726">
            <v>-2.5252525252525255E-3</v>
          </cell>
          <cell r="AI726">
            <v>-5.8727272727272725E-2</v>
          </cell>
          <cell r="AJ726">
            <v>0.11745454545454545</v>
          </cell>
          <cell r="AK726">
            <v>-5.8727272727272725E-2</v>
          </cell>
          <cell r="AL726">
            <v>0.2349090909090909</v>
          </cell>
          <cell r="AM726">
            <v>16.38490909090909</v>
          </cell>
          <cell r="AN726">
            <v>88.032181818181812</v>
          </cell>
          <cell r="AO726">
            <v>-5.8727272727272725E-2</v>
          </cell>
        </row>
        <row r="727">
          <cell r="B727">
            <v>716</v>
          </cell>
          <cell r="C727" t="str">
            <v>Santa Rosa Nueva 3(220/60)</v>
          </cell>
          <cell r="D727" t="str">
            <v>3R</v>
          </cell>
          <cell r="E727">
            <v>6620501</v>
          </cell>
          <cell r="F727">
            <v>39248</v>
          </cell>
          <cell r="G727">
            <v>2</v>
          </cell>
          <cell r="H727">
            <v>7</v>
          </cell>
          <cell r="I727">
            <v>2</v>
          </cell>
          <cell r="J727">
            <v>5</v>
          </cell>
          <cell r="K727">
            <v>233</v>
          </cell>
          <cell r="L727">
            <v>1840</v>
          </cell>
          <cell r="M727">
            <v>10</v>
          </cell>
          <cell r="N727">
            <v>50000</v>
          </cell>
          <cell r="O727">
            <v>20600</v>
          </cell>
          <cell r="P727">
            <v>259</v>
          </cell>
          <cell r="Q727" t="str">
            <v>No</v>
          </cell>
          <cell r="R727">
            <v>23256</v>
          </cell>
          <cell r="S727">
            <v>0</v>
          </cell>
          <cell r="T727">
            <v>9.5364238410596034</v>
          </cell>
          <cell r="U727">
            <v>0</v>
          </cell>
          <cell r="V727">
            <v>0</v>
          </cell>
          <cell r="W727">
            <v>407.68211920529802</v>
          </cell>
          <cell r="X727">
            <v>2541.4569536423842</v>
          </cell>
          <cell r="Y727">
            <v>0</v>
          </cell>
          <cell r="Z727">
            <v>9.4944316621029326E-4</v>
          </cell>
          <cell r="AA727">
            <v>1.1589403973509933</v>
          </cell>
          <cell r="AB727">
            <v>0</v>
          </cell>
          <cell r="AC727">
            <v>2.6490066225165563E-2</v>
          </cell>
          <cell r="AD727">
            <v>0</v>
          </cell>
          <cell r="AE727">
            <v>0</v>
          </cell>
          <cell r="AF727">
            <v>1.1324503311258278</v>
          </cell>
          <cell r="AG727">
            <v>7.0596026490066226</v>
          </cell>
          <cell r="AH727">
            <v>0</v>
          </cell>
          <cell r="AI727">
            <v>0</v>
          </cell>
          <cell r="AJ727">
            <v>0.61605298013245036</v>
          </cell>
          <cell r="AK727">
            <v>0</v>
          </cell>
          <cell r="AL727">
            <v>0</v>
          </cell>
          <cell r="AM727">
            <v>26.33626490066225</v>
          </cell>
          <cell r="AN727">
            <v>164.17811920529803</v>
          </cell>
          <cell r="AO727">
            <v>0</v>
          </cell>
        </row>
        <row r="728">
          <cell r="B728">
            <v>717</v>
          </cell>
          <cell r="C728" t="str">
            <v>Santa Rosa Nueva 3(220/60)</v>
          </cell>
          <cell r="D728" t="str">
            <v>3R</v>
          </cell>
          <cell r="E728">
            <v>6620501</v>
          </cell>
          <cell r="F728">
            <v>39097</v>
          </cell>
          <cell r="G728">
            <v>2</v>
          </cell>
          <cell r="H728">
            <v>3</v>
          </cell>
          <cell r="I728">
            <v>2</v>
          </cell>
          <cell r="J728">
            <v>5</v>
          </cell>
          <cell r="K728">
            <v>62</v>
          </cell>
          <cell r="L728">
            <v>774</v>
          </cell>
          <cell r="M728">
            <v>10</v>
          </cell>
          <cell r="N728">
            <v>21000</v>
          </cell>
          <cell r="O728">
            <v>8130</v>
          </cell>
          <cell r="P728">
            <v>84</v>
          </cell>
          <cell r="Q728" t="str">
            <v>No</v>
          </cell>
          <cell r="R728">
            <v>23256</v>
          </cell>
          <cell r="S728">
            <v>0</v>
          </cell>
          <cell r="T728">
            <v>20</v>
          </cell>
          <cell r="U728">
            <v>0</v>
          </cell>
          <cell r="V728">
            <v>0</v>
          </cell>
          <cell r="W728">
            <v>500</v>
          </cell>
          <cell r="X728">
            <v>4800</v>
          </cell>
          <cell r="Y728">
            <v>0</v>
          </cell>
          <cell r="Z728">
            <v>1.1833377366798766E-3</v>
          </cell>
          <cell r="AA728">
            <v>1.4444444444444444</v>
          </cell>
          <cell r="AB728">
            <v>0</v>
          </cell>
          <cell r="AC728">
            <v>5.5555555555555552E-2</v>
          </cell>
          <cell r="AD728">
            <v>0</v>
          </cell>
          <cell r="AE728">
            <v>0</v>
          </cell>
          <cell r="AF728">
            <v>1.3888888888888888</v>
          </cell>
          <cell r="AG728">
            <v>13.333333333333334</v>
          </cell>
          <cell r="AH728">
            <v>0</v>
          </cell>
          <cell r="AI728">
            <v>0</v>
          </cell>
          <cell r="AJ728">
            <v>1.292</v>
          </cell>
          <cell r="AK728">
            <v>0</v>
          </cell>
          <cell r="AL728">
            <v>0</v>
          </cell>
          <cell r="AM728">
            <v>32.299999999999997</v>
          </cell>
          <cell r="AN728">
            <v>310.08000000000004</v>
          </cell>
          <cell r="AO728">
            <v>0</v>
          </cell>
        </row>
        <row r="729">
          <cell r="B729">
            <v>718</v>
          </cell>
          <cell r="C729" t="str">
            <v>Santa Rosa Nueva 3(220/60)</v>
          </cell>
          <cell r="D729" t="str">
            <v>3R</v>
          </cell>
          <cell r="E729">
            <v>6620501</v>
          </cell>
          <cell r="F729">
            <v>39079</v>
          </cell>
          <cell r="G729">
            <v>2</v>
          </cell>
          <cell r="H729">
            <v>2</v>
          </cell>
          <cell r="I729">
            <v>2</v>
          </cell>
          <cell r="J729">
            <v>5</v>
          </cell>
          <cell r="K729">
            <v>37</v>
          </cell>
          <cell r="L729">
            <v>534</v>
          </cell>
          <cell r="M729">
            <v>10</v>
          </cell>
          <cell r="N729">
            <v>14200</v>
          </cell>
          <cell r="O729">
            <v>5510</v>
          </cell>
          <cell r="P729">
            <v>58</v>
          </cell>
          <cell r="Q729" t="str">
            <v>No</v>
          </cell>
          <cell r="R729">
            <v>23256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828</v>
          </cell>
          <cell r="X729">
            <v>9576</v>
          </cell>
          <cell r="Y729">
            <v>0</v>
          </cell>
          <cell r="Z729">
            <v>1.884237780713342E-3</v>
          </cell>
          <cell r="AA729">
            <v>2.2999999999999998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2.2999999999999998</v>
          </cell>
          <cell r="AG729">
            <v>26.6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  <cell r="AM729">
            <v>53.488800000000005</v>
          </cell>
          <cell r="AN729">
            <v>618.6096</v>
          </cell>
          <cell r="AO729">
            <v>0</v>
          </cell>
        </row>
        <row r="730">
          <cell r="B730">
            <v>719</v>
          </cell>
          <cell r="C730" t="str">
            <v>Santa Rosa Nueva 3(220/60)</v>
          </cell>
          <cell r="D730" t="str">
            <v>3R</v>
          </cell>
          <cell r="E730">
            <v>6620501</v>
          </cell>
          <cell r="F730">
            <v>39069</v>
          </cell>
          <cell r="G730">
            <v>2</v>
          </cell>
          <cell r="H730">
            <v>2</v>
          </cell>
          <cell r="I730">
            <v>2</v>
          </cell>
          <cell r="J730">
            <v>5</v>
          </cell>
          <cell r="K730">
            <v>14</v>
          </cell>
          <cell r="L730">
            <v>268</v>
          </cell>
          <cell r="M730">
            <v>10</v>
          </cell>
          <cell r="N730">
            <v>22100</v>
          </cell>
          <cell r="O730">
            <v>7330</v>
          </cell>
          <cell r="P730">
            <v>35</v>
          </cell>
          <cell r="Q730" t="str">
            <v>No</v>
          </cell>
          <cell r="R730">
            <v>23256</v>
          </cell>
          <cell r="S730">
            <v>0</v>
          </cell>
          <cell r="T730">
            <v>-196.36363636363637</v>
          </cell>
          <cell r="U730">
            <v>-10.909090909090908</v>
          </cell>
          <cell r="V730">
            <v>0</v>
          </cell>
          <cell r="W730">
            <v>-4832.727272727273</v>
          </cell>
          <cell r="X730">
            <v>-49876.36363636364</v>
          </cell>
          <cell r="Y730">
            <v>-1800</v>
          </cell>
          <cell r="Z730">
            <v>-1.556544253632761E-2</v>
          </cell>
          <cell r="AA730">
            <v>-19</v>
          </cell>
          <cell r="AB730">
            <v>0</v>
          </cell>
          <cell r="AC730">
            <v>-0.54545454545454541</v>
          </cell>
          <cell r="AD730">
            <v>-3.0303030303030304E-2</v>
          </cell>
          <cell r="AE730">
            <v>0</v>
          </cell>
          <cell r="AF730">
            <v>-13.424242424242424</v>
          </cell>
          <cell r="AG730">
            <v>-138.54545454545453</v>
          </cell>
          <cell r="AH730">
            <v>-5</v>
          </cell>
          <cell r="AI730">
            <v>0</v>
          </cell>
          <cell r="AJ730">
            <v>-12.68509090909091</v>
          </cell>
          <cell r="AK730">
            <v>-0.70472727272727276</v>
          </cell>
          <cell r="AL730">
            <v>0</v>
          </cell>
          <cell r="AM730">
            <v>-312.19418181818179</v>
          </cell>
          <cell r="AN730">
            <v>-3222.0130909090908</v>
          </cell>
          <cell r="AO730">
            <v>-116.28</v>
          </cell>
        </row>
        <row r="731">
          <cell r="B731">
            <v>720</v>
          </cell>
          <cell r="C731" t="str">
            <v>Santa Rosa Nueva 3(220/60)</v>
          </cell>
          <cell r="D731" t="str">
            <v>3R</v>
          </cell>
          <cell r="E731">
            <v>6620501</v>
          </cell>
          <cell r="F731">
            <v>39036</v>
          </cell>
          <cell r="G731">
            <v>2</v>
          </cell>
          <cell r="H731">
            <v>20</v>
          </cell>
          <cell r="I731">
            <v>3</v>
          </cell>
          <cell r="J731">
            <v>5</v>
          </cell>
          <cell r="K731">
            <v>457</v>
          </cell>
          <cell r="L731">
            <v>4840</v>
          </cell>
          <cell r="M731">
            <v>175</v>
          </cell>
          <cell r="N731">
            <v>64400</v>
          </cell>
          <cell r="O731">
            <v>25600</v>
          </cell>
          <cell r="P731">
            <v>662</v>
          </cell>
          <cell r="Q731" t="str">
            <v>No</v>
          </cell>
          <cell r="R731">
            <v>23256</v>
          </cell>
          <cell r="S731">
            <v>0</v>
          </cell>
          <cell r="T731">
            <v>7.8402903811252269</v>
          </cell>
          <cell r="U731">
            <v>0.65335753176043554</v>
          </cell>
          <cell r="V731">
            <v>-3.266787658802178</v>
          </cell>
          <cell r="W731">
            <v>43.121597096188751</v>
          </cell>
          <cell r="X731">
            <v>1064.9727767695099</v>
          </cell>
          <cell r="Y731">
            <v>-26.134301270417424</v>
          </cell>
          <cell r="Z731">
            <v>5.0551633034209448E-5</v>
          </cell>
          <cell r="AA731">
            <v>6.1705989110707807E-2</v>
          </cell>
          <cell r="AB731">
            <v>0</v>
          </cell>
          <cell r="AC731">
            <v>2.1778584392014518E-2</v>
          </cell>
          <cell r="AD731">
            <v>1.8148820326678765E-3</v>
          </cell>
          <cell r="AE731">
            <v>-9.0744101633393835E-3</v>
          </cell>
          <cell r="AF731">
            <v>0.11978221415607986</v>
          </cell>
          <cell r="AG731">
            <v>2.958257713248639</v>
          </cell>
          <cell r="AH731">
            <v>-7.2595281306715068E-2</v>
          </cell>
          <cell r="AI731">
            <v>0</v>
          </cell>
          <cell r="AJ731">
            <v>0.5064827586206897</v>
          </cell>
          <cell r="AK731">
            <v>4.2206896551724139E-2</v>
          </cell>
          <cell r="AL731">
            <v>-0.21103448275862069</v>
          </cell>
          <cell r="AM731">
            <v>2.7856551724137932</v>
          </cell>
          <cell r="AN731">
            <v>68.797241379310336</v>
          </cell>
          <cell r="AO731">
            <v>-1.6882758620689655</v>
          </cell>
        </row>
        <row r="732">
          <cell r="B732">
            <v>721</v>
          </cell>
          <cell r="C732" t="str">
            <v>Santa Rosa Nueva 3(220/60)</v>
          </cell>
          <cell r="D732" t="str">
            <v>3R</v>
          </cell>
          <cell r="E732">
            <v>6620501</v>
          </cell>
          <cell r="F732">
            <v>38485</v>
          </cell>
          <cell r="G732">
            <v>2</v>
          </cell>
          <cell r="H732">
            <v>8</v>
          </cell>
          <cell r="I732">
            <v>2</v>
          </cell>
          <cell r="J732">
            <v>10</v>
          </cell>
          <cell r="K732">
            <v>391</v>
          </cell>
          <cell r="L732">
            <v>3210</v>
          </cell>
          <cell r="M732">
            <v>215</v>
          </cell>
          <cell r="N732">
            <v>70700</v>
          </cell>
          <cell r="O732">
            <v>27200</v>
          </cell>
          <cell r="P732">
            <v>628</v>
          </cell>
          <cell r="Q732" t="str">
            <v>No</v>
          </cell>
          <cell r="R732">
            <v>23256</v>
          </cell>
          <cell r="S732">
            <v>0</v>
          </cell>
          <cell r="T732">
            <v>5.034965034965035</v>
          </cell>
          <cell r="U732">
            <v>0</v>
          </cell>
          <cell r="V732">
            <v>4.1958041958041958</v>
          </cell>
          <cell r="W732">
            <v>320.55944055944053</v>
          </cell>
          <cell r="X732">
            <v>2551.048951048951</v>
          </cell>
          <cell r="Y732">
            <v>172.02797202797203</v>
          </cell>
          <cell r="Z732">
            <v>1.1419622913414196E-3</v>
          </cell>
          <cell r="AA732">
            <v>1.393939393939394</v>
          </cell>
          <cell r="AB732">
            <v>0</v>
          </cell>
          <cell r="AC732">
            <v>1.3986013986013986E-2</v>
          </cell>
          <cell r="AD732">
            <v>0</v>
          </cell>
          <cell r="AE732">
            <v>1.1655011655011656E-2</v>
          </cell>
          <cell r="AF732">
            <v>0.89044289044289049</v>
          </cell>
          <cell r="AG732">
            <v>7.0862470862470861</v>
          </cell>
          <cell r="AH732">
            <v>0.47785547785547783</v>
          </cell>
          <cell r="AI732">
            <v>0</v>
          </cell>
          <cell r="AJ732">
            <v>0.32525874125874127</v>
          </cell>
          <cell r="AK732">
            <v>0</v>
          </cell>
          <cell r="AL732">
            <v>0.27104895104895105</v>
          </cell>
          <cell r="AM732">
            <v>20.708139860139859</v>
          </cell>
          <cell r="AN732">
            <v>164.79776223776224</v>
          </cell>
          <cell r="AO732">
            <v>11.113006993006994</v>
          </cell>
        </row>
        <row r="733">
          <cell r="B733">
            <v>722</v>
          </cell>
          <cell r="C733" t="str">
            <v>Santa Rosa Nueva 3(220/60)</v>
          </cell>
          <cell r="D733" t="str">
            <v>3R</v>
          </cell>
          <cell r="E733">
            <v>6620501</v>
          </cell>
          <cell r="F733">
            <v>38056</v>
          </cell>
          <cell r="G733">
            <v>2</v>
          </cell>
          <cell r="H733">
            <v>2</v>
          </cell>
          <cell r="I733">
            <v>2</v>
          </cell>
          <cell r="J733">
            <v>5</v>
          </cell>
          <cell r="K733">
            <v>9</v>
          </cell>
          <cell r="L733">
            <v>170</v>
          </cell>
          <cell r="M733">
            <v>10</v>
          </cell>
          <cell r="N733">
            <v>4510</v>
          </cell>
          <cell r="O733">
            <v>2200</v>
          </cell>
          <cell r="P733">
            <v>30</v>
          </cell>
          <cell r="Q733" t="str">
            <v>No</v>
          </cell>
          <cell r="R733">
            <v>23256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  <cell r="Z733" t="str">
            <v xml:space="preserve"> </v>
          </cell>
          <cell r="AA733" t="str">
            <v xml:space="preserve"> </v>
          </cell>
          <cell r="AB733" t="str">
            <v xml:space="preserve"> </v>
          </cell>
          <cell r="AC733" t="str">
            <v xml:space="preserve"> </v>
          </cell>
          <cell r="AD733" t="str">
            <v xml:space="preserve"> </v>
          </cell>
          <cell r="AE733" t="str">
            <v xml:space="preserve"> </v>
          </cell>
          <cell r="AF733" t="str">
            <v xml:space="preserve"> </v>
          </cell>
          <cell r="AG733" t="str">
            <v xml:space="preserve"> </v>
          </cell>
          <cell r="AH733" t="str">
            <v xml:space="preserve"> </v>
          </cell>
          <cell r="AI733" t="str">
            <v xml:space="preserve"> </v>
          </cell>
          <cell r="AJ733" t="str">
            <v xml:space="preserve"> </v>
          </cell>
          <cell r="AK733" t="str">
            <v xml:space="preserve"> </v>
          </cell>
          <cell r="AL733" t="str">
            <v xml:space="preserve"> </v>
          </cell>
          <cell r="AM733" t="str">
            <v xml:space="preserve"> </v>
          </cell>
          <cell r="AN733" t="str">
            <v xml:space="preserve"> </v>
          </cell>
          <cell r="AO733" t="str">
            <v xml:space="preserve"> </v>
          </cell>
        </row>
        <row r="734">
          <cell r="B734">
            <v>723</v>
          </cell>
          <cell r="C734" t="str">
            <v>Santa Rosa Nueva 3(220/60)</v>
          </cell>
          <cell r="D734" t="str">
            <v>3S</v>
          </cell>
          <cell r="E734">
            <v>6620500</v>
          </cell>
          <cell r="F734">
            <v>40248</v>
          </cell>
          <cell r="G734">
            <v>1</v>
          </cell>
          <cell r="H734">
            <v>6</v>
          </cell>
          <cell r="I734">
            <v>1</v>
          </cell>
          <cell r="J734">
            <v>29</v>
          </cell>
          <cell r="K734">
            <v>2585</v>
          </cell>
          <cell r="L734">
            <v>9915</v>
          </cell>
          <cell r="M734">
            <v>50</v>
          </cell>
          <cell r="N734">
            <v>39207</v>
          </cell>
          <cell r="O734">
            <v>20343</v>
          </cell>
          <cell r="P734">
            <v>2672</v>
          </cell>
          <cell r="Q734" t="str">
            <v>No</v>
          </cell>
          <cell r="R734">
            <v>23256</v>
          </cell>
          <cell r="S734">
            <v>0</v>
          </cell>
          <cell r="T734">
            <v>4.8979591836734695</v>
          </cell>
          <cell r="U734">
            <v>0</v>
          </cell>
          <cell r="V734">
            <v>-7.3469387755102042</v>
          </cell>
          <cell r="W734">
            <v>156.73469387755102</v>
          </cell>
          <cell r="X734">
            <v>1263.6734693877552</v>
          </cell>
          <cell r="Y734">
            <v>-46.530612244897959</v>
          </cell>
          <cell r="Z734">
            <v>2.4521284339363219E-4</v>
          </cell>
          <cell r="AA734">
            <v>0.29931972789115646</v>
          </cell>
          <cell r="AB734">
            <v>0</v>
          </cell>
          <cell r="AC734">
            <v>1.3605442176870748E-2</v>
          </cell>
          <cell r="AD734">
            <v>0</v>
          </cell>
          <cell r="AE734">
            <v>-2.0408163265306121E-2</v>
          </cell>
          <cell r="AF734">
            <v>0.43537414965986393</v>
          </cell>
          <cell r="AG734">
            <v>3.510204081632653</v>
          </cell>
          <cell r="AH734">
            <v>-0.12925170068027211</v>
          </cell>
          <cell r="AI734">
            <v>0</v>
          </cell>
          <cell r="AJ734">
            <v>0.31640816326530613</v>
          </cell>
          <cell r="AK734">
            <v>0</v>
          </cell>
          <cell r="AL734">
            <v>-0.47461224489795917</v>
          </cell>
          <cell r="AM734">
            <v>10.125061224489796</v>
          </cell>
          <cell r="AN734">
            <v>81.633306122448971</v>
          </cell>
          <cell r="AO734">
            <v>-3.0058775510204083</v>
          </cell>
        </row>
        <row r="735">
          <cell r="B735">
            <v>724</v>
          </cell>
          <cell r="C735" t="str">
            <v>Santa Rosa Nueva 3(220/60)</v>
          </cell>
          <cell r="D735" t="str">
            <v>3S</v>
          </cell>
          <cell r="E735">
            <v>6620500</v>
          </cell>
          <cell r="F735">
            <v>40101</v>
          </cell>
          <cell r="G735">
            <v>1</v>
          </cell>
          <cell r="H735">
            <v>4</v>
          </cell>
          <cell r="I735">
            <v>1</v>
          </cell>
          <cell r="J735">
            <v>32</v>
          </cell>
          <cell r="K735">
            <v>2521</v>
          </cell>
          <cell r="L735">
            <v>9399</v>
          </cell>
          <cell r="M735">
            <v>69</v>
          </cell>
          <cell r="N735">
            <v>41590</v>
          </cell>
          <cell r="O735">
            <v>22564</v>
          </cell>
          <cell r="P735">
            <v>2628</v>
          </cell>
          <cell r="Q735" t="str">
            <v>No</v>
          </cell>
          <cell r="R735">
            <v>23256</v>
          </cell>
          <cell r="S735">
            <v>0</v>
          </cell>
          <cell r="T735">
            <v>2.3632385120350108</v>
          </cell>
          <cell r="U735">
            <v>-0.78774617067833697</v>
          </cell>
          <cell r="V735">
            <v>18.118161925601751</v>
          </cell>
          <cell r="W735">
            <v>1727.5273522975931</v>
          </cell>
          <cell r="X735">
            <v>5719.0371991247266</v>
          </cell>
          <cell r="Y735">
            <v>-2.3632385120350108</v>
          </cell>
          <cell r="Z735">
            <v>3.9706846962991654E-3</v>
          </cell>
          <cell r="AA735">
            <v>4.8468271334792119</v>
          </cell>
          <cell r="AB735">
            <v>0</v>
          </cell>
          <cell r="AC735">
            <v>6.5645514223194746E-3</v>
          </cell>
          <cell r="AD735">
            <v>-2.1881838074398249E-3</v>
          </cell>
          <cell r="AE735">
            <v>5.0328227571115977E-2</v>
          </cell>
          <cell r="AF735">
            <v>4.7986870897155365</v>
          </cell>
          <cell r="AG735">
            <v>15.886214442013129</v>
          </cell>
          <cell r="AH735">
            <v>-6.5645514223194746E-3</v>
          </cell>
          <cell r="AI735">
            <v>0</v>
          </cell>
          <cell r="AJ735">
            <v>0.15266520787746171</v>
          </cell>
          <cell r="AK735">
            <v>-5.0888402625820568E-2</v>
          </cell>
          <cell r="AL735">
            <v>1.1704332603938732</v>
          </cell>
          <cell r="AM735">
            <v>111.59826695842452</v>
          </cell>
          <cell r="AN735">
            <v>369.44980306345735</v>
          </cell>
          <cell r="AO735">
            <v>-0.15266520787746171</v>
          </cell>
        </row>
        <row r="736">
          <cell r="B736">
            <v>725</v>
          </cell>
          <cell r="C736" t="str">
            <v>Santa Rosa Nueva 3(220/60)</v>
          </cell>
          <cell r="D736" t="str">
            <v>3S</v>
          </cell>
          <cell r="E736">
            <v>6620500</v>
          </cell>
          <cell r="F736">
            <v>39644</v>
          </cell>
          <cell r="G736">
            <v>1</v>
          </cell>
          <cell r="H736">
            <v>1</v>
          </cell>
          <cell r="I736">
            <v>2</v>
          </cell>
          <cell r="J736">
            <v>9</v>
          </cell>
          <cell r="K736">
            <v>328</v>
          </cell>
          <cell r="L736">
            <v>2139</v>
          </cell>
          <cell r="M736">
            <v>72</v>
          </cell>
          <cell r="N736">
            <v>59113</v>
          </cell>
          <cell r="O736">
            <v>24765</v>
          </cell>
          <cell r="Q736" t="str">
            <v>No</v>
          </cell>
          <cell r="R736">
            <v>23256</v>
          </cell>
          <cell r="S736">
            <v>-0.90909090909090906</v>
          </cell>
          <cell r="T736">
            <v>-4.5454545454545459</v>
          </cell>
          <cell r="U736">
            <v>0</v>
          </cell>
          <cell r="V736">
            <v>3.6363636363636362</v>
          </cell>
          <cell r="W736">
            <v>70.909090909090907</v>
          </cell>
          <cell r="X736">
            <v>53.636363636363633</v>
          </cell>
          <cell r="Y736">
            <v>-57.272727272727273</v>
          </cell>
          <cell r="Z736">
            <v>2.68940394699972E-5</v>
          </cell>
          <cell r="AA736">
            <v>3.2828282828282832E-2</v>
          </cell>
          <cell r="AB736">
            <v>-2.5252525252525255E-3</v>
          </cell>
          <cell r="AC736">
            <v>-1.2626262626262626E-2</v>
          </cell>
          <cell r="AD736">
            <v>0</v>
          </cell>
          <cell r="AE736">
            <v>1.0101010101010102E-2</v>
          </cell>
          <cell r="AF736">
            <v>0.19696969696969696</v>
          </cell>
          <cell r="AG736">
            <v>0.14898989898989898</v>
          </cell>
          <cell r="AH736">
            <v>-0.15909090909090909</v>
          </cell>
          <cell r="AI736">
            <v>-5.8727272727272725E-2</v>
          </cell>
          <cell r="AJ736">
            <v>-0.29363636363636364</v>
          </cell>
          <cell r="AK736">
            <v>0</v>
          </cell>
          <cell r="AL736">
            <v>0.2349090909090909</v>
          </cell>
          <cell r="AM736">
            <v>4.5807272727272732</v>
          </cell>
          <cell r="AN736">
            <v>3.4649090909090909</v>
          </cell>
          <cell r="AO736">
            <v>-3.6998181818181815</v>
          </cell>
        </row>
        <row r="737">
          <cell r="B737">
            <v>726</v>
          </cell>
          <cell r="C737" t="str">
            <v>Santa Rosa Nueva 3(220/60)</v>
          </cell>
          <cell r="D737" t="str">
            <v>3S</v>
          </cell>
          <cell r="E737">
            <v>6620500</v>
          </cell>
          <cell r="F737">
            <v>39248</v>
          </cell>
          <cell r="G737">
            <v>2</v>
          </cell>
          <cell r="H737">
            <v>6</v>
          </cell>
          <cell r="I737">
            <v>2</v>
          </cell>
          <cell r="J737">
            <v>5</v>
          </cell>
          <cell r="K737">
            <v>250</v>
          </cell>
          <cell r="L737">
            <v>2080</v>
          </cell>
          <cell r="M737">
            <v>135</v>
          </cell>
          <cell r="N737">
            <v>49600</v>
          </cell>
          <cell r="O737">
            <v>20600</v>
          </cell>
          <cell r="P737">
            <v>400</v>
          </cell>
          <cell r="Q737" t="str">
            <v>No</v>
          </cell>
          <cell r="R737">
            <v>23256</v>
          </cell>
          <cell r="S737">
            <v>0</v>
          </cell>
          <cell r="T737">
            <v>9.5364238410596034</v>
          </cell>
          <cell r="U737">
            <v>0</v>
          </cell>
          <cell r="V737">
            <v>0</v>
          </cell>
          <cell r="W737">
            <v>457.74834437086093</v>
          </cell>
          <cell r="X737">
            <v>3297.2185430463578</v>
          </cell>
          <cell r="Y737">
            <v>226.49006622516555</v>
          </cell>
          <cell r="Z737">
            <v>1.578788350669688E-3</v>
          </cell>
          <cell r="AA737">
            <v>1.9271523178807948</v>
          </cell>
          <cell r="AB737">
            <v>0</v>
          </cell>
          <cell r="AC737">
            <v>2.6490066225165563E-2</v>
          </cell>
          <cell r="AD737">
            <v>0</v>
          </cell>
          <cell r="AE737">
            <v>0</v>
          </cell>
          <cell r="AF737">
            <v>1.2715231788079471</v>
          </cell>
          <cell r="AG737">
            <v>9.1589403973509942</v>
          </cell>
          <cell r="AH737">
            <v>0.62913907284768211</v>
          </cell>
          <cell r="AI737">
            <v>0</v>
          </cell>
          <cell r="AJ737">
            <v>0.61605298013245036</v>
          </cell>
          <cell r="AK737">
            <v>0</v>
          </cell>
          <cell r="AL737">
            <v>0</v>
          </cell>
          <cell r="AM737">
            <v>29.570543046357617</v>
          </cell>
          <cell r="AN737">
            <v>213.00031788079468</v>
          </cell>
          <cell r="AO737">
            <v>14.631258278145696</v>
          </cell>
        </row>
        <row r="738">
          <cell r="B738">
            <v>727</v>
          </cell>
          <cell r="C738" t="str">
            <v>Santa Rosa Nueva 3(220/60)</v>
          </cell>
          <cell r="D738" t="str">
            <v>3S</v>
          </cell>
          <cell r="E738">
            <v>6620500</v>
          </cell>
          <cell r="F738">
            <v>39097</v>
          </cell>
          <cell r="G738">
            <v>2</v>
          </cell>
          <cell r="H738">
            <v>2</v>
          </cell>
          <cell r="I738">
            <v>2</v>
          </cell>
          <cell r="J738">
            <v>5</v>
          </cell>
          <cell r="K738">
            <v>58</v>
          </cell>
          <cell r="L738">
            <v>697</v>
          </cell>
          <cell r="M738">
            <v>40</v>
          </cell>
          <cell r="N738">
            <v>25000</v>
          </cell>
          <cell r="O738">
            <v>9990</v>
          </cell>
          <cell r="P738">
            <v>109</v>
          </cell>
          <cell r="Q738" t="str">
            <v>No</v>
          </cell>
          <cell r="R738">
            <v>23256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540</v>
          </cell>
          <cell r="X738">
            <v>5320</v>
          </cell>
          <cell r="Y738">
            <v>500</v>
          </cell>
          <cell r="Z738">
            <v>2.3666754733597532E-3</v>
          </cell>
          <cell r="AA738">
            <v>2.8888888888888888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1.5</v>
          </cell>
          <cell r="AG738">
            <v>14.777777777777779</v>
          </cell>
          <cell r="AH738">
            <v>1.3888888888888888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  <cell r="AM738">
            <v>34.884</v>
          </cell>
          <cell r="AN738">
            <v>343.67200000000003</v>
          </cell>
          <cell r="AO738">
            <v>32.299999999999997</v>
          </cell>
        </row>
        <row r="739">
          <cell r="B739">
            <v>728</v>
          </cell>
          <cell r="C739" t="str">
            <v>Santa Rosa Nueva 3(220/60)</v>
          </cell>
          <cell r="D739" t="str">
            <v>3S</v>
          </cell>
          <cell r="E739">
            <v>6620500</v>
          </cell>
          <cell r="F739">
            <v>39079</v>
          </cell>
          <cell r="G739">
            <v>2</v>
          </cell>
          <cell r="H739">
            <v>2</v>
          </cell>
          <cell r="I739">
            <v>2</v>
          </cell>
          <cell r="J739">
            <v>5</v>
          </cell>
          <cell r="K739">
            <v>31</v>
          </cell>
          <cell r="L739">
            <v>431</v>
          </cell>
          <cell r="M739">
            <v>15</v>
          </cell>
          <cell r="N739">
            <v>19300</v>
          </cell>
          <cell r="O739">
            <v>8090</v>
          </cell>
          <cell r="P739">
            <v>57</v>
          </cell>
          <cell r="Q739" t="str">
            <v>No</v>
          </cell>
          <cell r="R739">
            <v>23256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612</v>
          </cell>
          <cell r="X739">
            <v>7668</v>
          </cell>
          <cell r="Y739">
            <v>180</v>
          </cell>
          <cell r="Z739">
            <v>1.802314398943197E-3</v>
          </cell>
          <cell r="AA739">
            <v>2.2000000000000002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1.7</v>
          </cell>
          <cell r="AG739">
            <v>21.3</v>
          </cell>
          <cell r="AH739">
            <v>0.5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  <cell r="AM739">
            <v>39.535199999999996</v>
          </cell>
          <cell r="AN739">
            <v>495.3528</v>
          </cell>
          <cell r="AO739">
            <v>11.628</v>
          </cell>
        </row>
        <row r="740">
          <cell r="B740">
            <v>729</v>
          </cell>
          <cell r="C740" t="str">
            <v>Santa Rosa Nueva 3(220/60)</v>
          </cell>
          <cell r="D740" t="str">
            <v>3S</v>
          </cell>
          <cell r="E740">
            <v>6620500</v>
          </cell>
          <cell r="F740">
            <v>39069</v>
          </cell>
          <cell r="G740">
            <v>2</v>
          </cell>
          <cell r="H740">
            <v>2</v>
          </cell>
          <cell r="I740">
            <v>2</v>
          </cell>
          <cell r="J740">
            <v>5</v>
          </cell>
          <cell r="K740">
            <v>14</v>
          </cell>
          <cell r="L740">
            <v>218</v>
          </cell>
          <cell r="M740">
            <v>10</v>
          </cell>
          <cell r="N740">
            <v>16200</v>
          </cell>
          <cell r="O740">
            <v>6660</v>
          </cell>
          <cell r="P740">
            <v>35</v>
          </cell>
          <cell r="Q740" t="str">
            <v>No</v>
          </cell>
          <cell r="R740">
            <v>23256</v>
          </cell>
          <cell r="S740">
            <v>0</v>
          </cell>
          <cell r="T740">
            <v>-197.41935483870967</v>
          </cell>
          <cell r="U740">
            <v>0</v>
          </cell>
          <cell r="V740">
            <v>0</v>
          </cell>
          <cell r="W740">
            <v>-4656.7741935483873</v>
          </cell>
          <cell r="X740">
            <v>-44268.387096774197</v>
          </cell>
          <cell r="Y740">
            <v>0</v>
          </cell>
          <cell r="Z740">
            <v>-1.1046443090297014E-2</v>
          </cell>
          <cell r="AA740">
            <v>-13.483870967741936</v>
          </cell>
          <cell r="AB740">
            <v>0</v>
          </cell>
          <cell r="AC740">
            <v>-0.54838709677419351</v>
          </cell>
          <cell r="AD740">
            <v>0</v>
          </cell>
          <cell r="AE740">
            <v>0</v>
          </cell>
          <cell r="AF740">
            <v>-12.935483870967742</v>
          </cell>
          <cell r="AG740">
            <v>-122.96774193548387</v>
          </cell>
          <cell r="AH740">
            <v>0</v>
          </cell>
          <cell r="AI740">
            <v>0</v>
          </cell>
          <cell r="AJ740">
            <v>-12.753290322580645</v>
          </cell>
          <cell r="AK740">
            <v>0</v>
          </cell>
          <cell r="AL740">
            <v>0</v>
          </cell>
          <cell r="AM740">
            <v>-300.82761290322583</v>
          </cell>
          <cell r="AN740">
            <v>-2859.7378064516129</v>
          </cell>
          <cell r="AO740">
            <v>0</v>
          </cell>
        </row>
        <row r="741">
          <cell r="B741">
            <v>730</v>
          </cell>
          <cell r="C741" t="str">
            <v>Santa Rosa Nueva 3(220/60)</v>
          </cell>
          <cell r="D741" t="str">
            <v>3S</v>
          </cell>
          <cell r="E741">
            <v>6620500</v>
          </cell>
          <cell r="F741">
            <v>39038</v>
          </cell>
          <cell r="G741">
            <v>2</v>
          </cell>
          <cell r="H741">
            <v>19</v>
          </cell>
          <cell r="I741">
            <v>2</v>
          </cell>
          <cell r="J741">
            <v>5</v>
          </cell>
          <cell r="K741">
            <v>415</v>
          </cell>
          <cell r="L741">
            <v>4030</v>
          </cell>
          <cell r="M741">
            <v>10</v>
          </cell>
          <cell r="N741">
            <v>67800</v>
          </cell>
          <cell r="O741">
            <v>27000</v>
          </cell>
          <cell r="P741">
            <v>453</v>
          </cell>
          <cell r="Q741" t="str">
            <v>No</v>
          </cell>
          <cell r="R741">
            <v>23256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</row>
        <row r="742">
          <cell r="B742">
            <v>731</v>
          </cell>
          <cell r="C742" t="str">
            <v>Santa Rosa Nueva 3(220/60)</v>
          </cell>
          <cell r="D742" t="str">
            <v>3S</v>
          </cell>
          <cell r="E742">
            <v>6620500</v>
          </cell>
          <cell r="F742">
            <v>39036</v>
          </cell>
          <cell r="G742">
            <v>2</v>
          </cell>
          <cell r="H742">
            <v>19</v>
          </cell>
          <cell r="I742">
            <v>2</v>
          </cell>
          <cell r="J742">
            <v>5</v>
          </cell>
          <cell r="K742">
            <v>415</v>
          </cell>
          <cell r="L742">
            <v>4030</v>
          </cell>
          <cell r="M742">
            <v>10</v>
          </cell>
          <cell r="N742">
            <v>67800</v>
          </cell>
          <cell r="O742">
            <v>27000</v>
          </cell>
          <cell r="P742">
            <v>453</v>
          </cell>
          <cell r="Q742" t="str">
            <v>No</v>
          </cell>
          <cell r="R742">
            <v>23256</v>
          </cell>
          <cell r="S742">
            <v>0</v>
          </cell>
          <cell r="T742">
            <v>-3.266787658802178</v>
          </cell>
          <cell r="U742">
            <v>-0.65335753176043554</v>
          </cell>
          <cell r="V742">
            <v>0</v>
          </cell>
          <cell r="W742">
            <v>-105.84392014519057</v>
          </cell>
          <cell r="X742">
            <v>-450.81669691470057</v>
          </cell>
          <cell r="Y742">
            <v>0</v>
          </cell>
          <cell r="Z742">
            <v>-2.4978453969844665E-4</v>
          </cell>
          <cell r="AA742">
            <v>-0.30490018148820325</v>
          </cell>
          <cell r="AB742">
            <v>0</v>
          </cell>
          <cell r="AC742">
            <v>-9.0744101633393835E-3</v>
          </cell>
          <cell r="AD742">
            <v>-1.8148820326678765E-3</v>
          </cell>
          <cell r="AE742">
            <v>0</v>
          </cell>
          <cell r="AF742">
            <v>-0.29401088929219599</v>
          </cell>
          <cell r="AG742">
            <v>-1.2522686025408349</v>
          </cell>
          <cell r="AH742">
            <v>0</v>
          </cell>
          <cell r="AI742">
            <v>0</v>
          </cell>
          <cell r="AJ742">
            <v>-0.21103448275862069</v>
          </cell>
          <cell r="AK742">
            <v>-4.2206896551724139E-2</v>
          </cell>
          <cell r="AL742">
            <v>0</v>
          </cell>
          <cell r="AM742">
            <v>-6.8375172413793104</v>
          </cell>
          <cell r="AN742">
            <v>-29.122758620689655</v>
          </cell>
          <cell r="AO742">
            <v>0</v>
          </cell>
        </row>
        <row r="743">
          <cell r="B743">
            <v>732</v>
          </cell>
          <cell r="C743" t="str">
            <v>Santa Rosa Nueva 3(220/60)</v>
          </cell>
          <cell r="D743" t="str">
            <v>3S</v>
          </cell>
          <cell r="E743">
            <v>6620500</v>
          </cell>
          <cell r="F743">
            <v>38485</v>
          </cell>
          <cell r="G743">
            <v>2</v>
          </cell>
          <cell r="H743">
            <v>24</v>
          </cell>
          <cell r="I743">
            <v>3</v>
          </cell>
          <cell r="J743">
            <v>5</v>
          </cell>
          <cell r="K743">
            <v>577</v>
          </cell>
          <cell r="L743">
            <v>4720</v>
          </cell>
          <cell r="M743">
            <v>10</v>
          </cell>
          <cell r="N743">
            <v>67200</v>
          </cell>
          <cell r="O743">
            <v>25500</v>
          </cell>
          <cell r="P743">
            <v>621</v>
          </cell>
          <cell r="Q743" t="str">
            <v>No</v>
          </cell>
          <cell r="R743">
            <v>23256</v>
          </cell>
          <cell r="S743">
            <v>0</v>
          </cell>
          <cell r="T743">
            <v>-17.622377622377623</v>
          </cell>
          <cell r="U743">
            <v>-0.83916083916083917</v>
          </cell>
          <cell r="V743">
            <v>0</v>
          </cell>
          <cell r="W743">
            <v>119.16083916083916</v>
          </cell>
          <cell r="X743">
            <v>495.10489510489509</v>
          </cell>
          <cell r="Y743">
            <v>0</v>
          </cell>
          <cell r="Z743">
            <v>2.2915631264376312E-4</v>
          </cell>
          <cell r="AA743">
            <v>0.27972027972027974</v>
          </cell>
          <cell r="AB743">
            <v>0</v>
          </cell>
          <cell r="AC743">
            <v>-4.8951048951048952E-2</v>
          </cell>
          <cell r="AD743">
            <v>-2.331002331002331E-3</v>
          </cell>
          <cell r="AE743">
            <v>0</v>
          </cell>
          <cell r="AF743">
            <v>0.33100233100233101</v>
          </cell>
          <cell r="AG743">
            <v>1.3752913752913754</v>
          </cell>
          <cell r="AH743">
            <v>0</v>
          </cell>
          <cell r="AI743">
            <v>0</v>
          </cell>
          <cell r="AJ743">
            <v>-1.1384055944055944</v>
          </cell>
          <cell r="AK743">
            <v>-5.4209790209790214E-2</v>
          </cell>
          <cell r="AL743">
            <v>0</v>
          </cell>
          <cell r="AM743">
            <v>7.6977902097902096</v>
          </cell>
          <cell r="AN743">
            <v>31.983776223776225</v>
          </cell>
          <cell r="AO743">
            <v>0</v>
          </cell>
        </row>
        <row r="744">
          <cell r="B744">
            <v>733</v>
          </cell>
          <cell r="C744" t="str">
            <v>Santa Rosa Nueva 3(220/60)</v>
          </cell>
          <cell r="D744" t="str">
            <v>3S</v>
          </cell>
          <cell r="E744">
            <v>6620500</v>
          </cell>
          <cell r="F744">
            <v>38056</v>
          </cell>
          <cell r="G744">
            <v>2</v>
          </cell>
          <cell r="H744">
            <v>45</v>
          </cell>
          <cell r="I744">
            <v>4</v>
          </cell>
          <cell r="J744">
            <v>5</v>
          </cell>
          <cell r="K744">
            <v>435</v>
          </cell>
          <cell r="L744">
            <v>4130</v>
          </cell>
          <cell r="M744">
            <v>10</v>
          </cell>
          <cell r="N744">
            <v>64400</v>
          </cell>
          <cell r="O744">
            <v>26700</v>
          </cell>
          <cell r="P744">
            <v>501</v>
          </cell>
          <cell r="Q744" t="str">
            <v>No</v>
          </cell>
          <cell r="R744">
            <v>23256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  <cell r="Z744" t="str">
            <v xml:space="preserve"> </v>
          </cell>
          <cell r="AA744" t="str">
            <v xml:space="preserve"> </v>
          </cell>
          <cell r="AB744" t="str">
            <v xml:space="preserve"> </v>
          </cell>
          <cell r="AC744" t="str">
            <v xml:space="preserve"> </v>
          </cell>
          <cell r="AD744" t="str">
            <v xml:space="preserve"> </v>
          </cell>
          <cell r="AE744" t="str">
            <v xml:space="preserve"> </v>
          </cell>
          <cell r="AF744" t="str">
            <v xml:space="preserve"> </v>
          </cell>
          <cell r="AG744" t="str">
            <v xml:space="preserve"> </v>
          </cell>
          <cell r="AH744" t="str">
            <v xml:space="preserve"> </v>
          </cell>
          <cell r="AI744" t="str">
            <v xml:space="preserve"> </v>
          </cell>
          <cell r="AJ744" t="str">
            <v xml:space="preserve"> </v>
          </cell>
          <cell r="AK744" t="str">
            <v xml:space="preserve"> </v>
          </cell>
          <cell r="AL744" t="str">
            <v xml:space="preserve"> </v>
          </cell>
          <cell r="AM744" t="str">
            <v xml:space="preserve"> </v>
          </cell>
          <cell r="AN744" t="str">
            <v xml:space="preserve"> </v>
          </cell>
          <cell r="AO744" t="str">
            <v xml:space="preserve"> </v>
          </cell>
        </row>
        <row r="745">
          <cell r="B745">
            <v>734</v>
          </cell>
          <cell r="C745" t="str">
            <v>Santa Rosa Nueva 3(220/60)</v>
          </cell>
          <cell r="D745" t="str">
            <v>3T</v>
          </cell>
          <cell r="E745">
            <v>6620503</v>
          </cell>
          <cell r="F745">
            <v>40249</v>
          </cell>
          <cell r="G745">
            <v>1</v>
          </cell>
          <cell r="H745">
            <v>1</v>
          </cell>
          <cell r="I745">
            <v>1</v>
          </cell>
          <cell r="J745">
            <v>41</v>
          </cell>
          <cell r="K745">
            <v>1358</v>
          </cell>
          <cell r="L745">
            <v>4285</v>
          </cell>
          <cell r="M745">
            <v>197</v>
          </cell>
          <cell r="N745">
            <v>28505</v>
          </cell>
          <cell r="O745">
            <v>15456</v>
          </cell>
          <cell r="P745">
            <v>1599</v>
          </cell>
          <cell r="Q745" t="str">
            <v>No</v>
          </cell>
          <cell r="R745">
            <v>23256</v>
          </cell>
          <cell r="S745">
            <v>0</v>
          </cell>
          <cell r="T745">
            <v>0</v>
          </cell>
          <cell r="U745">
            <v>0</v>
          </cell>
          <cell r="V745">
            <v>73.469387755102048</v>
          </cell>
          <cell r="W745">
            <v>2452.0408163265306</v>
          </cell>
          <cell r="X745">
            <v>7444.2857142857147</v>
          </cell>
          <cell r="Y745">
            <v>360</v>
          </cell>
          <cell r="Z745">
            <v>6.5664098347397084E-3</v>
          </cell>
          <cell r="AA745">
            <v>8.0153061224489797</v>
          </cell>
          <cell r="AB745">
            <v>0</v>
          </cell>
          <cell r="AC745">
            <v>0</v>
          </cell>
          <cell r="AD745">
            <v>0</v>
          </cell>
          <cell r="AE745">
            <v>0.20408163265306123</v>
          </cell>
          <cell r="AF745">
            <v>6.8112244897959187</v>
          </cell>
          <cell r="AG745">
            <v>20.678571428571427</v>
          </cell>
          <cell r="AH745">
            <v>1</v>
          </cell>
          <cell r="AI745">
            <v>0</v>
          </cell>
          <cell r="AJ745">
            <v>0</v>
          </cell>
          <cell r="AK745">
            <v>0</v>
          </cell>
          <cell r="AL745">
            <v>4.7461224489795919</v>
          </cell>
          <cell r="AM745">
            <v>158.40183673469389</v>
          </cell>
          <cell r="AN745">
            <v>480.90085714285715</v>
          </cell>
          <cell r="AO745">
            <v>23.256</v>
          </cell>
        </row>
        <row r="746">
          <cell r="B746">
            <v>735</v>
          </cell>
          <cell r="C746" t="str">
            <v>Santa Rosa Nueva 3(220/60)</v>
          </cell>
          <cell r="D746" t="str">
            <v>3T</v>
          </cell>
          <cell r="E746">
            <v>6620503</v>
          </cell>
          <cell r="F746">
            <v>40053</v>
          </cell>
          <cell r="G746">
            <v>1</v>
          </cell>
          <cell r="H746">
            <v>1</v>
          </cell>
          <cell r="I746">
            <v>1</v>
          </cell>
          <cell r="J746">
            <v>1</v>
          </cell>
          <cell r="K746">
            <v>23</v>
          </cell>
          <cell r="L746">
            <v>232</v>
          </cell>
          <cell r="M746">
            <v>1</v>
          </cell>
          <cell r="N746">
            <v>4274</v>
          </cell>
          <cell r="O746">
            <v>1850</v>
          </cell>
          <cell r="P746">
            <v>28</v>
          </cell>
          <cell r="Q746" t="str">
            <v>No</v>
          </cell>
          <cell r="R746">
            <v>23256</v>
          </cell>
          <cell r="S746">
            <v>0</v>
          </cell>
          <cell r="T746">
            <v>-14.963325183374083</v>
          </cell>
          <cell r="U746">
            <v>0</v>
          </cell>
          <cell r="V746">
            <v>-12.322738386308069</v>
          </cell>
          <cell r="W746">
            <v>-481.46699266503668</v>
          </cell>
          <cell r="X746">
            <v>-2585.1344743276281</v>
          </cell>
          <cell r="Y746">
            <v>-81.858190709046454</v>
          </cell>
          <cell r="Z746">
            <v>-1.3440241850309902E-3</v>
          </cell>
          <cell r="AA746">
            <v>-1.6405867970660146</v>
          </cell>
          <cell r="AB746">
            <v>0</v>
          </cell>
          <cell r="AC746">
            <v>-4.1564792176039117E-2</v>
          </cell>
          <cell r="AD746">
            <v>0</v>
          </cell>
          <cell r="AE746">
            <v>-3.4229828850855744E-2</v>
          </cell>
          <cell r="AF746">
            <v>-1.3374083129584351</v>
          </cell>
          <cell r="AG746">
            <v>-7.1809290953545233</v>
          </cell>
          <cell r="AH746">
            <v>-0.22738386308068459</v>
          </cell>
          <cell r="AI746">
            <v>0</v>
          </cell>
          <cell r="AJ746">
            <v>-0.9666308068459657</v>
          </cell>
          <cell r="AK746">
            <v>0</v>
          </cell>
          <cell r="AL746">
            <v>-0.79604889975550119</v>
          </cell>
          <cell r="AM746">
            <v>-31.102767726161368</v>
          </cell>
          <cell r="AN746">
            <v>-166.99968704156481</v>
          </cell>
          <cell r="AO746">
            <v>-5.2880391198044006</v>
          </cell>
        </row>
        <row r="747">
          <cell r="B747">
            <v>736</v>
          </cell>
          <cell r="C747" t="str">
            <v>Santa Rosa Nueva 3(220/60)</v>
          </cell>
          <cell r="D747" t="str">
            <v>3T</v>
          </cell>
          <cell r="E747">
            <v>6620503</v>
          </cell>
          <cell r="F747">
            <v>39644</v>
          </cell>
          <cell r="G747">
            <v>1</v>
          </cell>
          <cell r="H747">
            <v>18</v>
          </cell>
          <cell r="I747">
            <v>1</v>
          </cell>
          <cell r="J747">
            <v>15</v>
          </cell>
          <cell r="K747">
            <v>570</v>
          </cell>
          <cell r="L747">
            <v>3169</v>
          </cell>
          <cell r="M747">
            <v>94</v>
          </cell>
          <cell r="N747">
            <v>66978</v>
          </cell>
          <cell r="O747">
            <v>23442</v>
          </cell>
          <cell r="Q747" t="str">
            <v>No</v>
          </cell>
          <cell r="R747">
            <v>23256</v>
          </cell>
          <cell r="S747">
            <v>-0.90909090909090906</v>
          </cell>
          <cell r="T747">
            <v>5.4545454545454541</v>
          </cell>
          <cell r="U747">
            <v>-0.90909090909090906</v>
          </cell>
          <cell r="V747">
            <v>9.0909090909090917</v>
          </cell>
          <cell r="W747">
            <v>231.81818181818181</v>
          </cell>
          <cell r="X747">
            <v>790</v>
          </cell>
          <cell r="Y747">
            <v>8.1818181818181817</v>
          </cell>
          <cell r="Z747">
            <v>5.7511869020455541E-4</v>
          </cell>
          <cell r="AA747">
            <v>0.70202020202020199</v>
          </cell>
          <cell r="AB747">
            <v>-2.5252525252525255E-3</v>
          </cell>
          <cell r="AC747">
            <v>1.5151515151515152E-2</v>
          </cell>
          <cell r="AD747">
            <v>-2.5252525252525255E-3</v>
          </cell>
          <cell r="AE747">
            <v>2.5252525252525252E-2</v>
          </cell>
          <cell r="AF747">
            <v>0.64393939393939392</v>
          </cell>
          <cell r="AG747">
            <v>2.1944444444444446</v>
          </cell>
          <cell r="AH747">
            <v>2.2727272727272728E-2</v>
          </cell>
          <cell r="AI747">
            <v>-5.8727272727272725E-2</v>
          </cell>
          <cell r="AJ747">
            <v>0.35236363636363638</v>
          </cell>
          <cell r="AK747">
            <v>-5.8727272727272725E-2</v>
          </cell>
          <cell r="AL747">
            <v>0.58727272727272728</v>
          </cell>
          <cell r="AM747">
            <v>14.975454545454545</v>
          </cell>
          <cell r="AN747">
            <v>51.033999999999999</v>
          </cell>
          <cell r="AO747">
            <v>0.52854545454545454</v>
          </cell>
        </row>
        <row r="748">
          <cell r="B748">
            <v>737</v>
          </cell>
          <cell r="C748" t="str">
            <v>Santa Rosa Nueva 3(220/60)</v>
          </cell>
          <cell r="D748" t="str">
            <v>3T</v>
          </cell>
          <cell r="E748">
            <v>6620503</v>
          </cell>
          <cell r="F748">
            <v>39248</v>
          </cell>
          <cell r="G748">
            <v>2</v>
          </cell>
          <cell r="H748">
            <v>12</v>
          </cell>
          <cell r="I748">
            <v>2</v>
          </cell>
          <cell r="J748">
            <v>5</v>
          </cell>
          <cell r="K748">
            <v>315</v>
          </cell>
          <cell r="L748">
            <v>2300</v>
          </cell>
          <cell r="M748">
            <v>85</v>
          </cell>
          <cell r="N748">
            <v>52700</v>
          </cell>
          <cell r="O748">
            <v>21000</v>
          </cell>
          <cell r="P748">
            <v>421</v>
          </cell>
          <cell r="Q748" t="str">
            <v>No</v>
          </cell>
          <cell r="R748">
            <v>23256</v>
          </cell>
          <cell r="S748">
            <v>0</v>
          </cell>
          <cell r="T748">
            <v>16.688741721854306</v>
          </cell>
          <cell r="U748">
            <v>0</v>
          </cell>
          <cell r="V748">
            <v>0</v>
          </cell>
          <cell r="W748">
            <v>545.9602649006622</v>
          </cell>
          <cell r="X748">
            <v>2694.0397350993376</v>
          </cell>
          <cell r="Y748">
            <v>143.04635761589404</v>
          </cell>
          <cell r="Z748">
            <v>1.6059152982756961E-3</v>
          </cell>
          <cell r="AA748">
            <v>1.9602649006622517</v>
          </cell>
          <cell r="AB748">
            <v>0</v>
          </cell>
          <cell r="AC748">
            <v>4.6357615894039736E-2</v>
          </cell>
          <cell r="AD748">
            <v>0</v>
          </cell>
          <cell r="AE748">
            <v>0</v>
          </cell>
          <cell r="AF748">
            <v>1.5165562913907285</v>
          </cell>
          <cell r="AG748">
            <v>7.4834437086092711</v>
          </cell>
          <cell r="AH748">
            <v>0.39735099337748342</v>
          </cell>
          <cell r="AI748">
            <v>0</v>
          </cell>
          <cell r="AJ748">
            <v>1.0780927152317881</v>
          </cell>
          <cell r="AK748">
            <v>0</v>
          </cell>
          <cell r="AL748">
            <v>0</v>
          </cell>
          <cell r="AM748">
            <v>35.269033112582783</v>
          </cell>
          <cell r="AN748">
            <v>174.0349668874172</v>
          </cell>
          <cell r="AO748">
            <v>9.240794701986756</v>
          </cell>
        </row>
        <row r="749">
          <cell r="B749">
            <v>738</v>
          </cell>
          <cell r="C749" t="str">
            <v>Santa Rosa Nueva 3(220/60)</v>
          </cell>
          <cell r="D749" t="str">
            <v>3T</v>
          </cell>
          <cell r="E749">
            <v>6620503</v>
          </cell>
          <cell r="F749">
            <v>39097</v>
          </cell>
          <cell r="G749">
            <v>2</v>
          </cell>
          <cell r="H749">
            <v>5</v>
          </cell>
          <cell r="I749">
            <v>2</v>
          </cell>
          <cell r="J749">
            <v>5</v>
          </cell>
          <cell r="K749">
            <v>86</v>
          </cell>
          <cell r="L749">
            <v>1170</v>
          </cell>
          <cell r="M749">
            <v>25</v>
          </cell>
          <cell r="N749">
            <v>33500</v>
          </cell>
          <cell r="O749">
            <v>12400</v>
          </cell>
          <cell r="P749">
            <v>125</v>
          </cell>
          <cell r="Q749" t="str">
            <v>No</v>
          </cell>
          <cell r="R749">
            <v>23256</v>
          </cell>
          <cell r="S749">
            <v>0</v>
          </cell>
          <cell r="T749">
            <v>20</v>
          </cell>
          <cell r="U749">
            <v>0</v>
          </cell>
          <cell r="V749">
            <v>0</v>
          </cell>
          <cell r="W749">
            <v>620</v>
          </cell>
          <cell r="X749">
            <v>6780</v>
          </cell>
          <cell r="Y749">
            <v>300</v>
          </cell>
          <cell r="Z749">
            <v>2.1391105239982385E-3</v>
          </cell>
          <cell r="AA749">
            <v>2.6111111111111112</v>
          </cell>
          <cell r="AB749">
            <v>0</v>
          </cell>
          <cell r="AC749">
            <v>5.5555555555555552E-2</v>
          </cell>
          <cell r="AD749">
            <v>0</v>
          </cell>
          <cell r="AE749">
            <v>0</v>
          </cell>
          <cell r="AF749">
            <v>1.7222222222222223</v>
          </cell>
          <cell r="AG749">
            <v>18.833333333333332</v>
          </cell>
          <cell r="AH749">
            <v>0.83333333333333337</v>
          </cell>
          <cell r="AI749">
            <v>0</v>
          </cell>
          <cell r="AJ749">
            <v>1.292</v>
          </cell>
          <cell r="AK749">
            <v>0</v>
          </cell>
          <cell r="AL749">
            <v>0</v>
          </cell>
          <cell r="AM749">
            <v>40.052</v>
          </cell>
          <cell r="AN749">
            <v>437.988</v>
          </cell>
          <cell r="AO749">
            <v>19.380000000000003</v>
          </cell>
        </row>
        <row r="750">
          <cell r="B750">
            <v>739</v>
          </cell>
          <cell r="C750" t="str">
            <v>Santa Rosa Nueva 3(220/60)</v>
          </cell>
          <cell r="D750" t="str">
            <v>3T</v>
          </cell>
          <cell r="E750">
            <v>6620503</v>
          </cell>
          <cell r="F750">
            <v>39079</v>
          </cell>
          <cell r="G750">
            <v>2</v>
          </cell>
          <cell r="H750">
            <v>4</v>
          </cell>
          <cell r="I750">
            <v>2</v>
          </cell>
          <cell r="J750">
            <v>5</v>
          </cell>
          <cell r="K750">
            <v>55</v>
          </cell>
          <cell r="L750">
            <v>831</v>
          </cell>
          <cell r="M750">
            <v>10</v>
          </cell>
          <cell r="N750">
            <v>29000</v>
          </cell>
          <cell r="O750">
            <v>10600</v>
          </cell>
          <cell r="P750">
            <v>78</v>
          </cell>
          <cell r="Q750" t="str">
            <v>No</v>
          </cell>
          <cell r="R750">
            <v>23256</v>
          </cell>
          <cell r="S750">
            <v>0</v>
          </cell>
          <cell r="T750">
            <v>36</v>
          </cell>
          <cell r="U750">
            <v>0</v>
          </cell>
          <cell r="V750">
            <v>0</v>
          </cell>
          <cell r="W750">
            <v>900</v>
          </cell>
          <cell r="X750">
            <v>11952</v>
          </cell>
          <cell r="Y750">
            <v>0</v>
          </cell>
          <cell r="Z750">
            <v>2.1300079260237782E-3</v>
          </cell>
          <cell r="AA750">
            <v>2.6</v>
          </cell>
          <cell r="AB750">
            <v>0</v>
          </cell>
          <cell r="AC750">
            <v>0.1</v>
          </cell>
          <cell r="AD750">
            <v>0</v>
          </cell>
          <cell r="AE750">
            <v>0</v>
          </cell>
          <cell r="AF750">
            <v>2.5</v>
          </cell>
          <cell r="AG750">
            <v>33.200000000000003</v>
          </cell>
          <cell r="AH750">
            <v>0</v>
          </cell>
          <cell r="AI750">
            <v>0</v>
          </cell>
          <cell r="AJ750">
            <v>2.3256000000000001</v>
          </cell>
          <cell r="AK750">
            <v>0</v>
          </cell>
          <cell r="AL750">
            <v>0</v>
          </cell>
          <cell r="AM750">
            <v>58.14</v>
          </cell>
          <cell r="AN750">
            <v>772.0992</v>
          </cell>
          <cell r="AO750">
            <v>0</v>
          </cell>
        </row>
        <row r="751">
          <cell r="B751">
            <v>740</v>
          </cell>
          <cell r="C751" t="str">
            <v>Santa Rosa Nueva 3(220/60)</v>
          </cell>
          <cell r="D751" t="str">
            <v>3T</v>
          </cell>
          <cell r="E751">
            <v>6620503</v>
          </cell>
          <cell r="F751">
            <v>39069</v>
          </cell>
          <cell r="G751">
            <v>2</v>
          </cell>
          <cell r="H751">
            <v>3</v>
          </cell>
          <cell r="I751">
            <v>2</v>
          </cell>
          <cell r="J751">
            <v>5</v>
          </cell>
          <cell r="K751">
            <v>30</v>
          </cell>
          <cell r="L751">
            <v>499</v>
          </cell>
          <cell r="M751">
            <v>10</v>
          </cell>
          <cell r="N751">
            <v>37000</v>
          </cell>
          <cell r="O751">
            <v>12900</v>
          </cell>
          <cell r="P751">
            <v>52</v>
          </cell>
          <cell r="Q751" t="str">
            <v>No</v>
          </cell>
          <cell r="R751">
            <v>23256</v>
          </cell>
          <cell r="S751">
            <v>-21.818181818181817</v>
          </cell>
          <cell r="T751">
            <v>-905.4545454545455</v>
          </cell>
          <cell r="U751">
            <v>0</v>
          </cell>
          <cell r="V751">
            <v>0</v>
          </cell>
          <cell r="W751">
            <v>-6294.545454545455</v>
          </cell>
          <cell r="X751">
            <v>-55538.181818181816</v>
          </cell>
          <cell r="Y751">
            <v>0</v>
          </cell>
          <cell r="Z751">
            <v>-1.6434326888435213E-2</v>
          </cell>
          <cell r="AA751">
            <v>-20.060606060606062</v>
          </cell>
          <cell r="AB751">
            <v>-6.0606060606060608E-2</v>
          </cell>
          <cell r="AC751">
            <v>-2.5151515151515151</v>
          </cell>
          <cell r="AD751">
            <v>0</v>
          </cell>
          <cell r="AE751">
            <v>0</v>
          </cell>
          <cell r="AF751">
            <v>-17.484848484848484</v>
          </cell>
          <cell r="AG751">
            <v>-154.27272727272728</v>
          </cell>
          <cell r="AH751">
            <v>0</v>
          </cell>
          <cell r="AI751">
            <v>-1.4094545454545455</v>
          </cell>
          <cell r="AJ751">
            <v>-58.492363636363635</v>
          </cell>
          <cell r="AK751">
            <v>0</v>
          </cell>
          <cell r="AL751">
            <v>0</v>
          </cell>
          <cell r="AM751">
            <v>-406.62763636363633</v>
          </cell>
          <cell r="AN751">
            <v>-3587.7665454545454</v>
          </cell>
          <cell r="AO751">
            <v>0</v>
          </cell>
        </row>
        <row r="752">
          <cell r="B752">
            <v>741</v>
          </cell>
          <cell r="C752" t="str">
            <v>Santa Rosa Nueva 3(220/60)</v>
          </cell>
          <cell r="D752" t="str">
            <v>3T</v>
          </cell>
          <cell r="E752">
            <v>6620503</v>
          </cell>
          <cell r="F752">
            <v>39036</v>
          </cell>
          <cell r="G752">
            <v>4</v>
          </cell>
          <cell r="H752">
            <v>86</v>
          </cell>
          <cell r="I752">
            <v>2</v>
          </cell>
          <cell r="J752">
            <v>5</v>
          </cell>
          <cell r="K752">
            <v>607</v>
          </cell>
          <cell r="L752">
            <v>5590</v>
          </cell>
          <cell r="M752">
            <v>10</v>
          </cell>
          <cell r="N752">
            <v>72900</v>
          </cell>
          <cell r="O752">
            <v>27000</v>
          </cell>
          <cell r="P752">
            <v>714</v>
          </cell>
          <cell r="Q752" t="str">
            <v>No</v>
          </cell>
          <cell r="R752">
            <v>23256</v>
          </cell>
          <cell r="S752">
            <v>1.3067150635208711</v>
          </cell>
          <cell r="T752">
            <v>3.9201451905626135</v>
          </cell>
          <cell r="U752">
            <v>0</v>
          </cell>
          <cell r="V752">
            <v>0</v>
          </cell>
          <cell r="W752">
            <v>-48.348457350272234</v>
          </cell>
          <cell r="X752">
            <v>-104.5372050816697</v>
          </cell>
          <cell r="Y752">
            <v>0</v>
          </cell>
          <cell r="Z752">
            <v>-9.8129640595818343E-5</v>
          </cell>
          <cell r="AA752">
            <v>-0.11978221415607986</v>
          </cell>
          <cell r="AB752">
            <v>3.629764065335753E-3</v>
          </cell>
          <cell r="AC752">
            <v>1.0889292196007259E-2</v>
          </cell>
          <cell r="AD752">
            <v>0</v>
          </cell>
          <cell r="AE752">
            <v>0</v>
          </cell>
          <cell r="AF752">
            <v>-0.13430127041742287</v>
          </cell>
          <cell r="AG752">
            <v>-0.29038112522686027</v>
          </cell>
          <cell r="AH752">
            <v>0</v>
          </cell>
          <cell r="AI752">
            <v>8.4413793103448279E-2</v>
          </cell>
          <cell r="AJ752">
            <v>0.25324137931034485</v>
          </cell>
          <cell r="AK752">
            <v>0</v>
          </cell>
          <cell r="AL752">
            <v>0</v>
          </cell>
          <cell r="AM752">
            <v>-3.1233103448275861</v>
          </cell>
          <cell r="AN752">
            <v>-6.7531034482758621</v>
          </cell>
          <cell r="AO752">
            <v>0</v>
          </cell>
        </row>
        <row r="753">
          <cell r="B753">
            <v>742</v>
          </cell>
          <cell r="C753" t="str">
            <v>Santa Rosa Nueva 3(220/60)</v>
          </cell>
          <cell r="D753" t="str">
            <v>3T</v>
          </cell>
          <cell r="E753">
            <v>6620503</v>
          </cell>
          <cell r="F753">
            <v>38485</v>
          </cell>
          <cell r="G753">
            <v>2</v>
          </cell>
          <cell r="H753">
            <v>80</v>
          </cell>
          <cell r="I753">
            <v>2</v>
          </cell>
          <cell r="J753">
            <v>5</v>
          </cell>
          <cell r="K753">
            <v>681</v>
          </cell>
          <cell r="L753">
            <v>5750</v>
          </cell>
          <cell r="M753">
            <v>10</v>
          </cell>
          <cell r="N753">
            <v>66400</v>
          </cell>
          <cell r="O753">
            <v>24400</v>
          </cell>
          <cell r="P753">
            <v>780</v>
          </cell>
          <cell r="Q753" t="str">
            <v>No</v>
          </cell>
          <cell r="R753">
            <v>23256</v>
          </cell>
          <cell r="S753">
            <v>0</v>
          </cell>
          <cell r="T753">
            <v>14.265734265734265</v>
          </cell>
          <cell r="U753">
            <v>0</v>
          </cell>
          <cell r="V753">
            <v>0</v>
          </cell>
          <cell r="W753">
            <v>104.05594405594405</v>
          </cell>
          <cell r="X753">
            <v>1779.020979020979</v>
          </cell>
          <cell r="Y753">
            <v>0</v>
          </cell>
          <cell r="Z753">
            <v>2.6925866735642162E-4</v>
          </cell>
          <cell r="AA753">
            <v>0.32867132867132864</v>
          </cell>
          <cell r="AB753">
            <v>0</v>
          </cell>
          <cell r="AC753">
            <v>3.9627039627039624E-2</v>
          </cell>
          <cell r="AD753">
            <v>0</v>
          </cell>
          <cell r="AE753">
            <v>0</v>
          </cell>
          <cell r="AF753">
            <v>0.28904428904428903</v>
          </cell>
          <cell r="AG753">
            <v>4.9417249417249414</v>
          </cell>
          <cell r="AH753">
            <v>0</v>
          </cell>
          <cell r="AI753">
            <v>0</v>
          </cell>
          <cell r="AJ753">
            <v>0.92156643356643353</v>
          </cell>
          <cell r="AK753">
            <v>0</v>
          </cell>
          <cell r="AL753">
            <v>0</v>
          </cell>
          <cell r="AM753">
            <v>6.7220139860139865</v>
          </cell>
          <cell r="AN753">
            <v>114.92475524475525</v>
          </cell>
          <cell r="AO753">
            <v>0</v>
          </cell>
        </row>
        <row r="754">
          <cell r="B754">
            <v>743</v>
          </cell>
          <cell r="C754" t="str">
            <v>Santa Rosa Nueva 3(220/60)</v>
          </cell>
          <cell r="D754" t="str">
            <v>3T</v>
          </cell>
          <cell r="E754">
            <v>6620503</v>
          </cell>
          <cell r="F754">
            <v>38056</v>
          </cell>
          <cell r="G754">
            <v>2</v>
          </cell>
          <cell r="H754">
            <v>63</v>
          </cell>
          <cell r="I754">
            <v>2</v>
          </cell>
          <cell r="J754">
            <v>5</v>
          </cell>
          <cell r="K754">
            <v>557</v>
          </cell>
          <cell r="L754">
            <v>3630</v>
          </cell>
          <cell r="M754">
            <v>10</v>
          </cell>
          <cell r="N754">
            <v>64500</v>
          </cell>
          <cell r="O754">
            <v>25000</v>
          </cell>
          <cell r="P754">
            <v>639</v>
          </cell>
          <cell r="Q754" t="str">
            <v>No</v>
          </cell>
          <cell r="R754">
            <v>23256</v>
          </cell>
          <cell r="S754">
            <v>0.99722991689750695</v>
          </cell>
          <cell r="T754">
            <v>2.677562326869805</v>
          </cell>
          <cell r="U754">
            <v>0.5983379501385041</v>
          </cell>
          <cell r="V754">
            <v>0.74792243767313016</v>
          </cell>
          <cell r="W754">
            <v>-13.417728531855939</v>
          </cell>
          <cell r="X754">
            <v>-254.79224376731301</v>
          </cell>
          <cell r="Y754">
            <v>-3.6498614958448758</v>
          </cell>
          <cell r="Z754">
            <v>-2.7413696725300612E-5</v>
          </cell>
          <cell r="AA754">
            <v>-3.3462603878116233E-2</v>
          </cell>
          <cell r="AB754">
            <v>2.7700831024930748E-3</v>
          </cell>
          <cell r="AC754">
            <v>7.4376731301939022E-3</v>
          </cell>
          <cell r="AD754">
            <v>1.6620498614958448E-3</v>
          </cell>
          <cell r="AE754">
            <v>2.0775623268698062E-3</v>
          </cell>
          <cell r="AF754">
            <v>-3.7271468144044279E-2</v>
          </cell>
          <cell r="AG754">
            <v>-0.70775623268698062</v>
          </cell>
          <cell r="AH754">
            <v>-1.0138504155124654E-2</v>
          </cell>
          <cell r="AI754">
            <v>6.4421052631578948E-2</v>
          </cell>
          <cell r="AJ754">
            <v>0.17297052631578941</v>
          </cell>
          <cell r="AK754">
            <v>3.8652631578947369E-2</v>
          </cell>
          <cell r="AL754">
            <v>4.8315789473684208E-2</v>
          </cell>
          <cell r="AM754">
            <v>-0.86678526315789373</v>
          </cell>
          <cell r="AN754">
            <v>-16.459578947368421</v>
          </cell>
          <cell r="AO754">
            <v>-0.23578105263157897</v>
          </cell>
        </row>
        <row r="755">
          <cell r="B755">
            <v>744</v>
          </cell>
          <cell r="C755" t="str">
            <v>Santa Rosa Nueva 3(220/60)</v>
          </cell>
          <cell r="D755" t="str">
            <v>3T</v>
          </cell>
          <cell r="E755">
            <v>6620503</v>
          </cell>
          <cell r="F755">
            <v>37334</v>
          </cell>
          <cell r="G755">
            <v>0</v>
          </cell>
          <cell r="H755">
            <v>57.63</v>
          </cell>
          <cell r="I755">
            <v>0.8</v>
          </cell>
          <cell r="J755">
            <v>3.5</v>
          </cell>
          <cell r="K755">
            <v>583.91</v>
          </cell>
          <cell r="L755">
            <v>4141</v>
          </cell>
          <cell r="M755">
            <v>17.32</v>
          </cell>
          <cell r="N755">
            <v>76096</v>
          </cell>
          <cell r="O755">
            <v>17497</v>
          </cell>
          <cell r="P755">
            <v>663.16</v>
          </cell>
          <cell r="Q755" t="str">
            <v>No</v>
          </cell>
          <cell r="R755">
            <v>23256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  <cell r="Z755" t="str">
            <v xml:space="preserve"> </v>
          </cell>
          <cell r="AA755" t="str">
            <v xml:space="preserve"> </v>
          </cell>
          <cell r="AB755" t="str">
            <v xml:space="preserve"> </v>
          </cell>
          <cell r="AC755" t="str">
            <v xml:space="preserve"> </v>
          </cell>
          <cell r="AD755" t="str">
            <v xml:space="preserve"> </v>
          </cell>
          <cell r="AE755" t="str">
            <v xml:space="preserve"> </v>
          </cell>
          <cell r="AF755" t="str">
            <v xml:space="preserve"> </v>
          </cell>
          <cell r="AG755" t="str">
            <v xml:space="preserve"> </v>
          </cell>
          <cell r="AH755" t="str">
            <v xml:space="preserve"> </v>
          </cell>
          <cell r="AI755" t="str">
            <v xml:space="preserve"> </v>
          </cell>
          <cell r="AJ755" t="str">
            <v xml:space="preserve"> </v>
          </cell>
          <cell r="AK755" t="str">
            <v xml:space="preserve"> </v>
          </cell>
          <cell r="AL755" t="str">
            <v xml:space="preserve"> </v>
          </cell>
          <cell r="AM755" t="str">
            <v xml:space="preserve"> </v>
          </cell>
          <cell r="AN755" t="str">
            <v xml:space="preserve"> </v>
          </cell>
          <cell r="AO755" t="str">
            <v xml:space="preserve"> </v>
          </cell>
        </row>
        <row r="756">
          <cell r="B756">
            <v>745</v>
          </cell>
          <cell r="C756" t="str">
            <v>Santa Rosa Nueva 3(220/60)</v>
          </cell>
          <cell r="D756" t="str">
            <v>4R</v>
          </cell>
          <cell r="E756">
            <v>59571</v>
          </cell>
          <cell r="F756">
            <v>39644</v>
          </cell>
          <cell r="G756">
            <v>1</v>
          </cell>
          <cell r="H756">
            <v>5</v>
          </cell>
          <cell r="I756">
            <v>83</v>
          </cell>
          <cell r="J756">
            <v>101</v>
          </cell>
          <cell r="K756">
            <v>408</v>
          </cell>
          <cell r="L756">
            <v>2340</v>
          </cell>
          <cell r="M756">
            <v>26</v>
          </cell>
          <cell r="N756">
            <v>61445</v>
          </cell>
          <cell r="O756">
            <v>1591</v>
          </cell>
          <cell r="Q756" t="str">
            <v>No</v>
          </cell>
          <cell r="R756">
            <v>16744</v>
          </cell>
          <cell r="S756">
            <v>-0.60606060606060608</v>
          </cell>
          <cell r="T756">
            <v>1.2121212121212122</v>
          </cell>
          <cell r="U756">
            <v>0</v>
          </cell>
          <cell r="V756">
            <v>15.757575757575758</v>
          </cell>
          <cell r="W756">
            <v>3.0303030303030303</v>
          </cell>
          <cell r="X756">
            <v>-115.15151515151516</v>
          </cell>
          <cell r="Y756">
            <v>9.6969696969696972</v>
          </cell>
          <cell r="Z756">
            <v>4.7663602115385472E-5</v>
          </cell>
          <cell r="AA756">
            <v>8.0808080808080815E-2</v>
          </cell>
          <cell r="AB756">
            <v>-1.6835016835016834E-3</v>
          </cell>
          <cell r="AC756">
            <v>3.3670033670033669E-3</v>
          </cell>
          <cell r="AD756">
            <v>0</v>
          </cell>
          <cell r="AE756">
            <v>4.3771043771043773E-2</v>
          </cell>
          <cell r="AF756">
            <v>8.4175084175084174E-3</v>
          </cell>
          <cell r="AG756">
            <v>-0.31986531986531985</v>
          </cell>
          <cell r="AH756">
            <v>2.6936026936026935E-2</v>
          </cell>
          <cell r="AI756">
            <v>-2.818855218855219E-2</v>
          </cell>
          <cell r="AJ756">
            <v>5.637710437710438E-2</v>
          </cell>
          <cell r="AK756">
            <v>0</v>
          </cell>
          <cell r="AL756">
            <v>0.73290235690235694</v>
          </cell>
          <cell r="AM756">
            <v>0.14094276094276095</v>
          </cell>
          <cell r="AN756">
            <v>-5.3558249158249156</v>
          </cell>
          <cell r="AO756">
            <v>0.45101683501683504</v>
          </cell>
        </row>
        <row r="757">
          <cell r="B757">
            <v>746</v>
          </cell>
          <cell r="C757" t="str">
            <v>Santa Rosa Nueva 3(220/60)</v>
          </cell>
          <cell r="D757" t="str">
            <v>4R</v>
          </cell>
          <cell r="E757">
            <v>59571</v>
          </cell>
          <cell r="F757">
            <v>39050</v>
          </cell>
          <cell r="G757">
            <v>2</v>
          </cell>
          <cell r="H757">
            <v>3</v>
          </cell>
          <cell r="I757">
            <v>83</v>
          </cell>
          <cell r="J757">
            <v>75</v>
          </cell>
          <cell r="K757">
            <v>403</v>
          </cell>
          <cell r="L757">
            <v>2530</v>
          </cell>
          <cell r="M757">
            <v>10</v>
          </cell>
          <cell r="N757">
            <v>53300</v>
          </cell>
          <cell r="O757">
            <v>2610</v>
          </cell>
          <cell r="P757">
            <v>576</v>
          </cell>
          <cell r="Q757" t="str">
            <v>No</v>
          </cell>
          <cell r="R757">
            <v>16744</v>
          </cell>
          <cell r="S757">
            <v>0</v>
          </cell>
          <cell r="T757">
            <v>-1.3043478260869565</v>
          </cell>
          <cell r="U757">
            <v>8.4782608695652169</v>
          </cell>
          <cell r="V757">
            <v>6.5217391304347823</v>
          </cell>
          <cell r="W757">
            <v>-17.608695652173914</v>
          </cell>
          <cell r="X757">
            <v>-52.173913043478258</v>
          </cell>
          <cell r="Y757">
            <v>0</v>
          </cell>
          <cell r="Z757">
            <v>-6.4112725671510345E-6</v>
          </cell>
          <cell r="AA757">
            <v>-1.0869565217391304E-2</v>
          </cell>
          <cell r="AB757">
            <v>0</v>
          </cell>
          <cell r="AC757">
            <v>-3.6231884057971015E-3</v>
          </cell>
          <cell r="AD757">
            <v>2.355072463768116E-2</v>
          </cell>
          <cell r="AE757">
            <v>1.8115942028985508E-2</v>
          </cell>
          <cell r="AF757">
            <v>-4.8913043478260872E-2</v>
          </cell>
          <cell r="AG757">
            <v>-0.14492753623188406</v>
          </cell>
          <cell r="AH757">
            <v>0</v>
          </cell>
          <cell r="AI757">
            <v>0</v>
          </cell>
          <cell r="AJ757">
            <v>-6.0666666666666667E-2</v>
          </cell>
          <cell r="AK757">
            <v>0.39433333333333331</v>
          </cell>
          <cell r="AL757">
            <v>0.30333333333333334</v>
          </cell>
          <cell r="AM757">
            <v>-0.81899999999999995</v>
          </cell>
          <cell r="AN757">
            <v>-2.4266666666666667</v>
          </cell>
          <cell r="AO757">
            <v>0</v>
          </cell>
        </row>
        <row r="758">
          <cell r="B758">
            <v>747</v>
          </cell>
          <cell r="C758" t="str">
            <v>Santa Rosa Nueva 3(220/60)</v>
          </cell>
          <cell r="D758" t="str">
            <v>4R</v>
          </cell>
          <cell r="E758">
            <v>59571</v>
          </cell>
          <cell r="F758">
            <v>38498</v>
          </cell>
          <cell r="G758">
            <v>2</v>
          </cell>
          <cell r="H758">
            <v>5</v>
          </cell>
          <cell r="I758">
            <v>70</v>
          </cell>
          <cell r="J758">
            <v>65</v>
          </cell>
          <cell r="K758">
            <v>430</v>
          </cell>
          <cell r="L758">
            <v>2610</v>
          </cell>
          <cell r="M758">
            <v>10</v>
          </cell>
          <cell r="N758">
            <v>57700</v>
          </cell>
          <cell r="O758">
            <v>4820</v>
          </cell>
          <cell r="P758">
            <v>582</v>
          </cell>
          <cell r="Q758" t="str">
            <v>No</v>
          </cell>
          <cell r="R758">
            <v>16744</v>
          </cell>
          <cell r="S758">
            <v>0</v>
          </cell>
          <cell r="T758">
            <v>1.6326530612244898</v>
          </cell>
          <cell r="U758">
            <v>17.959183673469386</v>
          </cell>
          <cell r="V758">
            <v>12.244897959183673</v>
          </cell>
          <cell r="W758">
            <v>-7.3469387755102042</v>
          </cell>
          <cell r="X758">
            <v>97.959183673469383</v>
          </cell>
          <cell r="Y758">
            <v>0</v>
          </cell>
          <cell r="Z758">
            <v>4.01249711685643E-5</v>
          </cell>
          <cell r="AA758">
            <v>6.8027210884353748E-2</v>
          </cell>
          <cell r="AB758">
            <v>0</v>
          </cell>
          <cell r="AC758">
            <v>4.5351473922902496E-3</v>
          </cell>
          <cell r="AD758">
            <v>4.9886621315192746E-2</v>
          </cell>
          <cell r="AE758">
            <v>3.4013605442176874E-2</v>
          </cell>
          <cell r="AF758">
            <v>-2.0408163265306121E-2</v>
          </cell>
          <cell r="AG758">
            <v>0.27210884353741499</v>
          </cell>
          <cell r="AH758">
            <v>0</v>
          </cell>
          <cell r="AI758">
            <v>0</v>
          </cell>
          <cell r="AJ758">
            <v>7.5936507936507941E-2</v>
          </cell>
          <cell r="AK758">
            <v>0.83530158730158732</v>
          </cell>
          <cell r="AL758">
            <v>0.56952380952380954</v>
          </cell>
          <cell r="AM758">
            <v>-0.34171428571428569</v>
          </cell>
          <cell r="AN758">
            <v>4.5561904761904763</v>
          </cell>
          <cell r="AO758">
            <v>0</v>
          </cell>
        </row>
        <row r="759">
          <cell r="B759">
            <v>748</v>
          </cell>
          <cell r="C759" t="str">
            <v>Santa Rosa Nueva 3(220/60)</v>
          </cell>
          <cell r="D759" t="str">
            <v>4R</v>
          </cell>
          <cell r="E759">
            <v>59571</v>
          </cell>
          <cell r="F759">
            <v>38057</v>
          </cell>
          <cell r="G759">
            <v>2</v>
          </cell>
          <cell r="H759">
            <v>3</v>
          </cell>
          <cell r="I759">
            <v>48</v>
          </cell>
          <cell r="J759">
            <v>50</v>
          </cell>
          <cell r="K759">
            <v>439</v>
          </cell>
          <cell r="L759">
            <v>2490</v>
          </cell>
          <cell r="M759">
            <v>10</v>
          </cell>
          <cell r="N759">
            <v>61300</v>
          </cell>
          <cell r="O759">
            <v>6230</v>
          </cell>
          <cell r="P759">
            <v>552</v>
          </cell>
          <cell r="Q759" t="str">
            <v>No</v>
          </cell>
          <cell r="R759">
            <v>16744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  <cell r="Z759" t="str">
            <v xml:space="preserve"> </v>
          </cell>
          <cell r="AA759" t="str">
            <v xml:space="preserve"> </v>
          </cell>
          <cell r="AB759" t="str">
            <v xml:space="preserve"> </v>
          </cell>
          <cell r="AC759" t="str">
            <v xml:space="preserve"> </v>
          </cell>
          <cell r="AD759" t="str">
            <v xml:space="preserve"> </v>
          </cell>
          <cell r="AE759" t="str">
            <v xml:space="preserve"> </v>
          </cell>
          <cell r="AF759" t="str">
            <v xml:space="preserve"> </v>
          </cell>
          <cell r="AG759" t="str">
            <v xml:space="preserve"> </v>
          </cell>
          <cell r="AH759" t="str">
            <v xml:space="preserve"> </v>
          </cell>
          <cell r="AI759" t="str">
            <v xml:space="preserve"> </v>
          </cell>
          <cell r="AJ759" t="str">
            <v xml:space="preserve"> </v>
          </cell>
          <cell r="AK759" t="str">
            <v xml:space="preserve"> </v>
          </cell>
          <cell r="AL759" t="str">
            <v xml:space="preserve"> </v>
          </cell>
          <cell r="AM759" t="str">
            <v xml:space="preserve"> </v>
          </cell>
          <cell r="AN759" t="str">
            <v xml:space="preserve"> </v>
          </cell>
          <cell r="AO759" t="str">
            <v xml:space="preserve"> </v>
          </cell>
        </row>
        <row r="760">
          <cell r="B760">
            <v>749</v>
          </cell>
          <cell r="C760" t="str">
            <v>Santa Rosa Nueva 3(220/60)</v>
          </cell>
          <cell r="D760" t="str">
            <v>4S</v>
          </cell>
          <cell r="E760">
            <v>59572</v>
          </cell>
          <cell r="F760">
            <v>39644</v>
          </cell>
          <cell r="G760">
            <v>1</v>
          </cell>
          <cell r="H760">
            <v>5</v>
          </cell>
          <cell r="I760">
            <v>78</v>
          </cell>
          <cell r="J760">
            <v>91</v>
          </cell>
          <cell r="K760">
            <v>402</v>
          </cell>
          <cell r="L760">
            <v>2269</v>
          </cell>
          <cell r="M760">
            <v>30</v>
          </cell>
          <cell r="N760">
            <v>70390</v>
          </cell>
          <cell r="O760">
            <v>1536</v>
          </cell>
          <cell r="Q760" t="str">
            <v>No</v>
          </cell>
          <cell r="R760">
            <v>16744</v>
          </cell>
          <cell r="S760">
            <v>-0.60606060606060608</v>
          </cell>
          <cell r="T760">
            <v>0.60606060606060608</v>
          </cell>
          <cell r="U760">
            <v>-10.303030303030303</v>
          </cell>
          <cell r="V760">
            <v>9.6969696969696972</v>
          </cell>
          <cell r="W760">
            <v>8.4848484848484844</v>
          </cell>
          <cell r="X760">
            <v>-273.33333333333331</v>
          </cell>
          <cell r="Y760">
            <v>12.121212121212121</v>
          </cell>
          <cell r="Z760">
            <v>3.2768726454327508E-5</v>
          </cell>
          <cell r="AA760">
            <v>5.5555555555555552E-2</v>
          </cell>
          <cell r="AB760">
            <v>-1.6835016835016834E-3</v>
          </cell>
          <cell r="AC760">
            <v>1.6835016835016834E-3</v>
          </cell>
          <cell r="AD760">
            <v>-2.8619528619528621E-2</v>
          </cell>
          <cell r="AE760">
            <v>2.6936026936026935E-2</v>
          </cell>
          <cell r="AF760">
            <v>2.3569023569023569E-2</v>
          </cell>
          <cell r="AG760">
            <v>-0.7592592592592593</v>
          </cell>
          <cell r="AH760">
            <v>3.3670033670033669E-2</v>
          </cell>
          <cell r="AI760">
            <v>-2.818855218855219E-2</v>
          </cell>
          <cell r="AJ760">
            <v>2.818855218855219E-2</v>
          </cell>
          <cell r="AK760">
            <v>-0.47920538720538725</v>
          </cell>
          <cell r="AL760">
            <v>0.45101683501683504</v>
          </cell>
          <cell r="AM760">
            <v>0.39463973063973062</v>
          </cell>
          <cell r="AN760">
            <v>-12.713037037037036</v>
          </cell>
          <cell r="AO760">
            <v>0.56377104377104381</v>
          </cell>
        </row>
        <row r="761">
          <cell r="B761">
            <v>750</v>
          </cell>
          <cell r="C761" t="str">
            <v>Santa Rosa Nueva 3(220/60)</v>
          </cell>
          <cell r="D761" t="str">
            <v>4S</v>
          </cell>
          <cell r="E761">
            <v>59572</v>
          </cell>
          <cell r="F761">
            <v>39050</v>
          </cell>
          <cell r="G761">
            <v>2</v>
          </cell>
          <cell r="H761">
            <v>4</v>
          </cell>
          <cell r="I761">
            <v>95</v>
          </cell>
          <cell r="J761">
            <v>75</v>
          </cell>
          <cell r="K761">
            <v>388</v>
          </cell>
          <cell r="L761">
            <v>2720</v>
          </cell>
          <cell r="M761">
            <v>10</v>
          </cell>
          <cell r="N761">
            <v>65600</v>
          </cell>
          <cell r="O761">
            <v>4570</v>
          </cell>
          <cell r="P761">
            <v>574</v>
          </cell>
          <cell r="Q761" t="str">
            <v>No</v>
          </cell>
          <cell r="R761">
            <v>16744</v>
          </cell>
          <cell r="S761">
            <v>0</v>
          </cell>
          <cell r="T761">
            <v>-0.65217391304347827</v>
          </cell>
          <cell r="U761">
            <v>9.1304347826086953</v>
          </cell>
          <cell r="V761">
            <v>6.5217391304347823</v>
          </cell>
          <cell r="W761">
            <v>-43.695652173913047</v>
          </cell>
          <cell r="X761">
            <v>-150</v>
          </cell>
          <cell r="Y761">
            <v>0</v>
          </cell>
          <cell r="Z761">
            <v>-4.701599882577425E-5</v>
          </cell>
          <cell r="AA761">
            <v>-7.9710144927536225E-2</v>
          </cell>
          <cell r="AB761">
            <v>0</v>
          </cell>
          <cell r="AC761">
            <v>-1.8115942028985507E-3</v>
          </cell>
          <cell r="AD761">
            <v>2.5362318840579712E-2</v>
          </cell>
          <cell r="AE761">
            <v>1.8115942028985508E-2</v>
          </cell>
          <cell r="AF761">
            <v>-0.1213768115942029</v>
          </cell>
          <cell r="AG761">
            <v>-0.41666666666666669</v>
          </cell>
          <cell r="AH761">
            <v>0</v>
          </cell>
          <cell r="AI761">
            <v>0</v>
          </cell>
          <cell r="AJ761">
            <v>-3.0333333333333334E-2</v>
          </cell>
          <cell r="AK761">
            <v>0.42466666666666664</v>
          </cell>
          <cell r="AL761">
            <v>0.30333333333333334</v>
          </cell>
          <cell r="AM761">
            <v>-2.0323333333333333</v>
          </cell>
          <cell r="AN761">
            <v>-6.9766666666666666</v>
          </cell>
          <cell r="AO761">
            <v>0</v>
          </cell>
        </row>
        <row r="762">
          <cell r="B762">
            <v>751</v>
          </cell>
          <cell r="C762" t="str">
            <v>Santa Rosa Nueva 3(220/60)</v>
          </cell>
          <cell r="D762" t="str">
            <v>4S</v>
          </cell>
          <cell r="E762">
            <v>59572</v>
          </cell>
          <cell r="F762">
            <v>38498</v>
          </cell>
          <cell r="G762">
            <v>2</v>
          </cell>
          <cell r="H762">
            <v>5</v>
          </cell>
          <cell r="I762">
            <v>81</v>
          </cell>
          <cell r="J762">
            <v>65</v>
          </cell>
          <cell r="K762">
            <v>455</v>
          </cell>
          <cell r="L762">
            <v>2950</v>
          </cell>
          <cell r="M762">
            <v>10</v>
          </cell>
          <cell r="N762">
            <v>64900</v>
          </cell>
          <cell r="O762">
            <v>2530</v>
          </cell>
          <cell r="P762">
            <v>618</v>
          </cell>
          <cell r="Q762" t="str">
            <v>No</v>
          </cell>
          <cell r="R762">
            <v>16744</v>
          </cell>
          <cell r="S762">
            <v>0</v>
          </cell>
          <cell r="T762">
            <v>1.6326530612244898</v>
          </cell>
          <cell r="U762">
            <v>16.326530612244898</v>
          </cell>
          <cell r="V762">
            <v>8.1632653061224492</v>
          </cell>
          <cell r="W762">
            <v>-26.938775510204081</v>
          </cell>
          <cell r="X762">
            <v>97.959183673469383</v>
          </cell>
          <cell r="Y762">
            <v>0</v>
          </cell>
          <cell r="Z762">
            <v>-1.3374990389521434E-6</v>
          </cell>
          <cell r="AA762">
            <v>-2.2675736961451248E-3</v>
          </cell>
          <cell r="AB762">
            <v>0</v>
          </cell>
          <cell r="AC762">
            <v>4.5351473922902496E-3</v>
          </cell>
          <cell r="AD762">
            <v>4.5351473922902494E-2</v>
          </cell>
          <cell r="AE762">
            <v>2.2675736961451247E-2</v>
          </cell>
          <cell r="AF762">
            <v>-7.4829931972789115E-2</v>
          </cell>
          <cell r="AG762">
            <v>0.27210884353741499</v>
          </cell>
          <cell r="AH762">
            <v>0</v>
          </cell>
          <cell r="AI762">
            <v>0</v>
          </cell>
          <cell r="AJ762">
            <v>7.5936507936507941E-2</v>
          </cell>
          <cell r="AK762">
            <v>0.75936507936507935</v>
          </cell>
          <cell r="AL762">
            <v>0.37968253968253968</v>
          </cell>
          <cell r="AM762">
            <v>-1.252952380952381</v>
          </cell>
          <cell r="AN762">
            <v>4.5561904761904763</v>
          </cell>
          <cell r="AO762">
            <v>0</v>
          </cell>
        </row>
        <row r="763">
          <cell r="B763">
            <v>752</v>
          </cell>
          <cell r="C763" t="str">
            <v>Santa Rosa Nueva 3(220/60)</v>
          </cell>
          <cell r="D763" t="str">
            <v>4S</v>
          </cell>
          <cell r="E763">
            <v>59572</v>
          </cell>
          <cell r="F763">
            <v>38057</v>
          </cell>
          <cell r="G763">
            <v>2</v>
          </cell>
          <cell r="H763">
            <v>3</v>
          </cell>
          <cell r="I763">
            <v>61</v>
          </cell>
          <cell r="J763">
            <v>55</v>
          </cell>
          <cell r="K763">
            <v>488</v>
          </cell>
          <cell r="L763">
            <v>2830</v>
          </cell>
          <cell r="M763">
            <v>10</v>
          </cell>
          <cell r="N763">
            <v>65500</v>
          </cell>
          <cell r="O763">
            <v>2380</v>
          </cell>
          <cell r="P763">
            <v>619</v>
          </cell>
          <cell r="Q763" t="str">
            <v>No</v>
          </cell>
          <cell r="R763">
            <v>16744</v>
          </cell>
          <cell r="S763" t="str">
            <v xml:space="preserve"> </v>
          </cell>
          <cell r="T763" t="str">
            <v xml:space="preserve"> </v>
          </cell>
          <cell r="U763" t="str">
            <v xml:space="preserve"> </v>
          </cell>
          <cell r="V763" t="str">
            <v xml:space="preserve"> </v>
          </cell>
          <cell r="W763" t="str">
            <v xml:space="preserve"> </v>
          </cell>
          <cell r="X763" t="str">
            <v xml:space="preserve"> </v>
          </cell>
          <cell r="Y763" t="str">
            <v xml:space="preserve"> </v>
          </cell>
          <cell r="Z763" t="str">
            <v xml:space="preserve"> </v>
          </cell>
          <cell r="AA763" t="str">
            <v xml:space="preserve"> </v>
          </cell>
          <cell r="AB763" t="str">
            <v xml:space="preserve"> </v>
          </cell>
          <cell r="AC763" t="str">
            <v xml:space="preserve"> </v>
          </cell>
          <cell r="AD763" t="str">
            <v xml:space="preserve"> </v>
          </cell>
          <cell r="AE763" t="str">
            <v xml:space="preserve"> </v>
          </cell>
          <cell r="AF763" t="str">
            <v xml:space="preserve"> </v>
          </cell>
          <cell r="AG763" t="str">
            <v xml:space="preserve"> </v>
          </cell>
          <cell r="AH763" t="str">
            <v xml:space="preserve"> </v>
          </cell>
          <cell r="AI763" t="str">
            <v xml:space="preserve"> </v>
          </cell>
          <cell r="AJ763" t="str">
            <v xml:space="preserve"> </v>
          </cell>
          <cell r="AK763" t="str">
            <v xml:space="preserve"> </v>
          </cell>
          <cell r="AL763" t="str">
            <v xml:space="preserve"> </v>
          </cell>
          <cell r="AM763" t="str">
            <v xml:space="preserve"> </v>
          </cell>
          <cell r="AN763" t="str">
            <v xml:space="preserve"> </v>
          </cell>
          <cell r="AO763" t="str">
            <v xml:space="preserve"> </v>
          </cell>
        </row>
        <row r="764">
          <cell r="B764">
            <v>753</v>
          </cell>
          <cell r="C764" t="str">
            <v>Santa Rosa Nueva 3(220/60)</v>
          </cell>
          <cell r="D764" t="str">
            <v>4T</v>
          </cell>
          <cell r="E764">
            <v>59573</v>
          </cell>
          <cell r="F764">
            <v>39644</v>
          </cell>
          <cell r="G764">
            <v>1</v>
          </cell>
          <cell r="H764">
            <v>6</v>
          </cell>
          <cell r="I764">
            <v>85</v>
          </cell>
          <cell r="J764">
            <v>89</v>
          </cell>
          <cell r="K764">
            <v>385</v>
          </cell>
          <cell r="L764">
            <v>2251</v>
          </cell>
          <cell r="M764">
            <v>15</v>
          </cell>
          <cell r="N764">
            <v>61687</v>
          </cell>
          <cell r="O764">
            <v>382</v>
          </cell>
          <cell r="Q764" t="str">
            <v>No</v>
          </cell>
          <cell r="R764">
            <v>16744</v>
          </cell>
          <cell r="S764">
            <v>-0.60606060606060608</v>
          </cell>
          <cell r="T764">
            <v>2.4242424242424243</v>
          </cell>
          <cell r="U764">
            <v>-9.6969696969696972</v>
          </cell>
          <cell r="V764">
            <v>8.4848484848484844</v>
          </cell>
          <cell r="W764">
            <v>-12.727272727272727</v>
          </cell>
          <cell r="X764">
            <v>-278.18181818181819</v>
          </cell>
          <cell r="Y764">
            <v>3.0303030303030303</v>
          </cell>
          <cell r="Z764">
            <v>-1.4894875661057958E-5</v>
          </cell>
          <cell r="AA764">
            <v>-2.5252525252525252E-2</v>
          </cell>
          <cell r="AB764">
            <v>-1.6835016835016834E-3</v>
          </cell>
          <cell r="AC764">
            <v>6.7340067340067337E-3</v>
          </cell>
          <cell r="AD764">
            <v>-2.6936026936026935E-2</v>
          </cell>
          <cell r="AE764">
            <v>2.3569023569023569E-2</v>
          </cell>
          <cell r="AF764">
            <v>-3.5353535353535352E-2</v>
          </cell>
          <cell r="AG764">
            <v>-0.77272727272727271</v>
          </cell>
          <cell r="AH764">
            <v>8.4175084175084174E-3</v>
          </cell>
          <cell r="AI764">
            <v>-2.818855218855219E-2</v>
          </cell>
          <cell r="AJ764">
            <v>0.11275420875420876</v>
          </cell>
          <cell r="AK764">
            <v>-0.45101683501683504</v>
          </cell>
          <cell r="AL764">
            <v>0.39463973063973062</v>
          </cell>
          <cell r="AM764">
            <v>-0.59195959595959602</v>
          </cell>
          <cell r="AN764">
            <v>-12.938545454545455</v>
          </cell>
          <cell r="AO764">
            <v>0.14094276094276095</v>
          </cell>
        </row>
        <row r="765">
          <cell r="B765">
            <v>754</v>
          </cell>
          <cell r="C765" t="str">
            <v>Santa Rosa Nueva 3(220/60)</v>
          </cell>
          <cell r="D765" t="str">
            <v>4T</v>
          </cell>
          <cell r="E765">
            <v>59573</v>
          </cell>
          <cell r="F765">
            <v>39050</v>
          </cell>
          <cell r="G765">
            <v>2</v>
          </cell>
          <cell r="H765">
            <v>2</v>
          </cell>
          <cell r="I765">
            <v>101</v>
          </cell>
          <cell r="J765">
            <v>75</v>
          </cell>
          <cell r="K765">
            <v>406</v>
          </cell>
          <cell r="L765">
            <v>2710</v>
          </cell>
          <cell r="M765">
            <v>10</v>
          </cell>
          <cell r="N765">
            <v>83300</v>
          </cell>
          <cell r="O765">
            <v>9170</v>
          </cell>
          <cell r="P765">
            <v>596</v>
          </cell>
          <cell r="Q765" t="str">
            <v>No</v>
          </cell>
          <cell r="R765">
            <v>16744</v>
          </cell>
          <cell r="S765">
            <v>0</v>
          </cell>
          <cell r="T765">
            <v>-1.3043478260869565</v>
          </cell>
          <cell r="U765">
            <v>15</v>
          </cell>
          <cell r="V765">
            <v>9.7826086956521738</v>
          </cell>
          <cell r="W765">
            <v>-10.434782608695652</v>
          </cell>
          <cell r="X765">
            <v>39.130434782608695</v>
          </cell>
          <cell r="Y765">
            <v>0</v>
          </cell>
          <cell r="Z765">
            <v>2.1370908557170118E-5</v>
          </cell>
          <cell r="AA765">
            <v>3.6231884057971016E-2</v>
          </cell>
          <cell r="AB765">
            <v>0</v>
          </cell>
          <cell r="AC765">
            <v>-3.6231884057971015E-3</v>
          </cell>
          <cell r="AD765">
            <v>4.1666666666666664E-2</v>
          </cell>
          <cell r="AE765">
            <v>2.717391304347826E-2</v>
          </cell>
          <cell r="AF765">
            <v>-2.8985507246376812E-2</v>
          </cell>
          <cell r="AG765">
            <v>0.10869565217391304</v>
          </cell>
          <cell r="AH765">
            <v>0</v>
          </cell>
          <cell r="AI765">
            <v>0</v>
          </cell>
          <cell r="AJ765">
            <v>-6.0666666666666667E-2</v>
          </cell>
          <cell r="AK765">
            <v>0.69766666666666666</v>
          </cell>
          <cell r="AL765">
            <v>0.45500000000000002</v>
          </cell>
          <cell r="AM765">
            <v>-0.48533333333333334</v>
          </cell>
          <cell r="AN765">
            <v>1.82</v>
          </cell>
          <cell r="AO765">
            <v>0</v>
          </cell>
        </row>
        <row r="766">
          <cell r="B766">
            <v>755</v>
          </cell>
          <cell r="C766" t="str">
            <v>Santa Rosa Nueva 3(220/60)</v>
          </cell>
          <cell r="D766" t="str">
            <v>4T</v>
          </cell>
          <cell r="E766">
            <v>59573</v>
          </cell>
          <cell r="F766">
            <v>38498</v>
          </cell>
          <cell r="G766">
            <v>2</v>
          </cell>
          <cell r="H766">
            <v>4</v>
          </cell>
          <cell r="I766">
            <v>78</v>
          </cell>
          <cell r="J766">
            <v>60</v>
          </cell>
          <cell r="K766">
            <v>422</v>
          </cell>
          <cell r="L766">
            <v>2650</v>
          </cell>
          <cell r="M766">
            <v>10</v>
          </cell>
          <cell r="N766">
            <v>57100</v>
          </cell>
          <cell r="O766">
            <v>2740</v>
          </cell>
          <cell r="P766">
            <v>576</v>
          </cell>
          <cell r="Q766" t="str">
            <v>No</v>
          </cell>
          <cell r="R766">
            <v>16744</v>
          </cell>
          <cell r="S766">
            <v>0</v>
          </cell>
          <cell r="T766">
            <v>0.81632653061224492</v>
          </cell>
          <cell r="U766">
            <v>24.489795918367346</v>
          </cell>
          <cell r="V766">
            <v>8.1632653061224492</v>
          </cell>
          <cell r="W766">
            <v>18.775510204081634</v>
          </cell>
          <cell r="X766">
            <v>236.73469387755102</v>
          </cell>
          <cell r="Y766">
            <v>0</v>
          </cell>
          <cell r="Z766">
            <v>8.5599938492937177E-5</v>
          </cell>
          <cell r="AA766">
            <v>0.14512471655328799</v>
          </cell>
          <cell r="AB766">
            <v>0</v>
          </cell>
          <cell r="AC766">
            <v>2.2675736961451248E-3</v>
          </cell>
          <cell r="AD766">
            <v>6.8027210884353748E-2</v>
          </cell>
          <cell r="AE766">
            <v>2.2675736961451247E-2</v>
          </cell>
          <cell r="AF766">
            <v>5.2154195011337869E-2</v>
          </cell>
          <cell r="AG766">
            <v>0.65759637188208619</v>
          </cell>
          <cell r="AH766">
            <v>0</v>
          </cell>
          <cell r="AI766">
            <v>0</v>
          </cell>
          <cell r="AJ766">
            <v>3.796825396825397E-2</v>
          </cell>
          <cell r="AK766">
            <v>1.1390476190476191</v>
          </cell>
          <cell r="AL766">
            <v>0.37968253968253968</v>
          </cell>
          <cell r="AM766">
            <v>0.8732698412698412</v>
          </cell>
          <cell r="AN766">
            <v>11.010793650793651</v>
          </cell>
          <cell r="AO766">
            <v>0</v>
          </cell>
        </row>
        <row r="767">
          <cell r="B767">
            <v>756</v>
          </cell>
          <cell r="C767" t="str">
            <v>Santa Rosa Nueva 3(220/60)</v>
          </cell>
          <cell r="D767" t="str">
            <v>4T</v>
          </cell>
          <cell r="E767">
            <v>59573</v>
          </cell>
          <cell r="F767">
            <v>38057</v>
          </cell>
          <cell r="G767">
            <v>2</v>
          </cell>
          <cell r="H767">
            <v>3</v>
          </cell>
          <cell r="I767">
            <v>48</v>
          </cell>
          <cell r="J767">
            <v>50</v>
          </cell>
          <cell r="K767">
            <v>399</v>
          </cell>
          <cell r="L767">
            <v>2360</v>
          </cell>
          <cell r="M767">
            <v>10</v>
          </cell>
          <cell r="N767">
            <v>72400</v>
          </cell>
          <cell r="O767">
            <v>9020</v>
          </cell>
          <cell r="P767">
            <v>512</v>
          </cell>
          <cell r="Q767" t="str">
            <v>No</v>
          </cell>
          <cell r="R767">
            <v>16744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  <cell r="Z767" t="str">
            <v xml:space="preserve"> </v>
          </cell>
          <cell r="AA767" t="str">
            <v xml:space="preserve"> </v>
          </cell>
          <cell r="AB767" t="str">
            <v xml:space="preserve"> </v>
          </cell>
          <cell r="AC767" t="str">
            <v xml:space="preserve"> </v>
          </cell>
          <cell r="AD767" t="str">
            <v xml:space="preserve"> </v>
          </cell>
          <cell r="AE767" t="str">
            <v xml:space="preserve"> </v>
          </cell>
          <cell r="AF767" t="str">
            <v xml:space="preserve"> </v>
          </cell>
          <cell r="AG767" t="str">
            <v xml:space="preserve"> </v>
          </cell>
          <cell r="AH767" t="str">
            <v xml:space="preserve"> </v>
          </cell>
          <cell r="AI767" t="str">
            <v xml:space="preserve"> </v>
          </cell>
          <cell r="AJ767" t="str">
            <v xml:space="preserve"> </v>
          </cell>
          <cell r="AK767" t="str">
            <v xml:space="preserve"> </v>
          </cell>
          <cell r="AL767" t="str">
            <v xml:space="preserve"> </v>
          </cell>
          <cell r="AM767" t="str">
            <v xml:space="preserve"> </v>
          </cell>
          <cell r="AN767" t="str">
            <v xml:space="preserve"> </v>
          </cell>
          <cell r="AO767" t="str">
            <v xml:space="preserve"> </v>
          </cell>
        </row>
        <row r="768">
          <cell r="B768">
            <v>757</v>
          </cell>
          <cell r="C768" t="str">
            <v>Canteras</v>
          </cell>
          <cell r="D768" t="str">
            <v>TR.1</v>
          </cell>
          <cell r="E768">
            <v>185519</v>
          </cell>
          <cell r="F768">
            <v>40315</v>
          </cell>
          <cell r="G768">
            <v>1</v>
          </cell>
          <cell r="H768">
            <v>12</v>
          </cell>
          <cell r="I768">
            <v>60</v>
          </cell>
          <cell r="J768">
            <v>156</v>
          </cell>
          <cell r="K768">
            <v>2505</v>
          </cell>
          <cell r="L768">
            <v>5071</v>
          </cell>
          <cell r="M768">
            <v>1</v>
          </cell>
          <cell r="N768">
            <v>15369</v>
          </cell>
          <cell r="O768">
            <v>2356</v>
          </cell>
          <cell r="P768">
            <v>2735</v>
          </cell>
          <cell r="Q768" t="str">
            <v>No</v>
          </cell>
          <cell r="R768">
            <v>23850</v>
          </cell>
          <cell r="S768">
            <v>0</v>
          </cell>
          <cell r="T768">
            <v>0</v>
          </cell>
          <cell r="U768">
            <v>-32.727272727272727</v>
          </cell>
          <cell r="V768">
            <v>-16.363636363636363</v>
          </cell>
          <cell r="W768">
            <v>447.27272727272725</v>
          </cell>
          <cell r="X768">
            <v>-2220</v>
          </cell>
          <cell r="Y768">
            <v>0</v>
          </cell>
          <cell r="Z768">
            <v>9.292662423441815E-4</v>
          </cell>
          <cell r="AA768">
            <v>1.106060606060606</v>
          </cell>
          <cell r="AB768">
            <v>0</v>
          </cell>
          <cell r="AC768">
            <v>0</v>
          </cell>
          <cell r="AD768">
            <v>-9.0909090909090912E-2</v>
          </cell>
          <cell r="AE768">
            <v>-4.5454545454545456E-2</v>
          </cell>
          <cell r="AF768">
            <v>1.2424242424242424</v>
          </cell>
          <cell r="AG768">
            <v>-6.166666666666667</v>
          </cell>
          <cell r="AH768">
            <v>0</v>
          </cell>
          <cell r="AI768">
            <v>0</v>
          </cell>
          <cell r="AJ768">
            <v>0</v>
          </cell>
          <cell r="AK768">
            <v>-2.1681818181818184</v>
          </cell>
          <cell r="AL768">
            <v>-1.0840909090909092</v>
          </cell>
          <cell r="AM768">
            <v>29.631818181818183</v>
          </cell>
          <cell r="AN768">
            <v>-147.07500000000002</v>
          </cell>
          <cell r="AO768">
            <v>0</v>
          </cell>
        </row>
        <row r="769">
          <cell r="B769">
            <v>758</v>
          </cell>
          <cell r="C769" t="str">
            <v>Canteras</v>
          </cell>
          <cell r="D769" t="str">
            <v>TR.1</v>
          </cell>
          <cell r="E769">
            <v>185519</v>
          </cell>
          <cell r="F769">
            <v>40249</v>
          </cell>
          <cell r="G769">
            <v>1</v>
          </cell>
          <cell r="H769">
            <v>12</v>
          </cell>
          <cell r="I769">
            <v>66</v>
          </cell>
          <cell r="J769">
            <v>159</v>
          </cell>
          <cell r="K769">
            <v>2423</v>
          </cell>
          <cell r="L769">
            <v>5478</v>
          </cell>
          <cell r="M769">
            <v>1</v>
          </cell>
          <cell r="N769">
            <v>12485</v>
          </cell>
          <cell r="O769">
            <v>1128</v>
          </cell>
          <cell r="P769">
            <v>2662</v>
          </cell>
          <cell r="Q769" t="str">
            <v>No</v>
          </cell>
          <cell r="R769">
            <v>23850</v>
          </cell>
          <cell r="S769">
            <v>0</v>
          </cell>
          <cell r="T769">
            <v>0</v>
          </cell>
          <cell r="U769">
            <v>13.846153846153847</v>
          </cell>
          <cell r="V769">
            <v>-2.3076923076923075</v>
          </cell>
          <cell r="W769">
            <v>-733.84615384615381</v>
          </cell>
          <cell r="X769">
            <v>570</v>
          </cell>
          <cell r="Y769">
            <v>0</v>
          </cell>
          <cell r="Z769">
            <v>-1.6857026724926328E-3</v>
          </cell>
          <cell r="AA769">
            <v>-2.0064102564102564</v>
          </cell>
          <cell r="AB769">
            <v>0</v>
          </cell>
          <cell r="AC769">
            <v>0</v>
          </cell>
          <cell r="AD769">
            <v>3.8461538461538464E-2</v>
          </cell>
          <cell r="AE769">
            <v>-6.41025641025641E-3</v>
          </cell>
          <cell r="AF769">
            <v>-2.0384615384615383</v>
          </cell>
          <cell r="AG769">
            <v>1.5833333333333333</v>
          </cell>
          <cell r="AH769">
            <v>0</v>
          </cell>
          <cell r="AI769">
            <v>0</v>
          </cell>
          <cell r="AJ769">
            <v>0</v>
          </cell>
          <cell r="AK769">
            <v>0.91730769230769249</v>
          </cell>
          <cell r="AL769">
            <v>-0.1528846153846154</v>
          </cell>
          <cell r="AM769">
            <v>-48.617307692307691</v>
          </cell>
          <cell r="AN769">
            <v>37.762500000000003</v>
          </cell>
          <cell r="AO769">
            <v>0</v>
          </cell>
        </row>
        <row r="770">
          <cell r="B770">
            <v>759</v>
          </cell>
          <cell r="C770" t="str">
            <v>Canteras</v>
          </cell>
          <cell r="D770" t="str">
            <v>TR.1</v>
          </cell>
          <cell r="E770">
            <v>185519</v>
          </cell>
          <cell r="F770">
            <v>40093</v>
          </cell>
          <cell r="G770">
            <v>1</v>
          </cell>
          <cell r="H770">
            <v>12</v>
          </cell>
          <cell r="I770">
            <v>60</v>
          </cell>
          <cell r="J770">
            <v>160</v>
          </cell>
          <cell r="K770">
            <v>2741</v>
          </cell>
          <cell r="L770">
            <v>5231</v>
          </cell>
          <cell r="M770">
            <v>1</v>
          </cell>
          <cell r="N770">
            <v>19190</v>
          </cell>
          <cell r="O770">
            <v>4026</v>
          </cell>
          <cell r="P770">
            <v>2975</v>
          </cell>
          <cell r="Q770" t="str">
            <v>No</v>
          </cell>
          <cell r="R770">
            <v>23850</v>
          </cell>
          <cell r="S770">
            <v>0</v>
          </cell>
          <cell r="T770">
            <v>30.638297872340427</v>
          </cell>
          <cell r="U770">
            <v>61.276595744680854</v>
          </cell>
          <cell r="V770">
            <v>91.914893617021278</v>
          </cell>
          <cell r="W770">
            <v>2994.8936170212764</v>
          </cell>
          <cell r="X770">
            <v>5576.1702127659573</v>
          </cell>
          <cell r="Y770">
            <v>0</v>
          </cell>
          <cell r="Z770">
            <v>7.4184209786671926E-3</v>
          </cell>
          <cell r="AA770">
            <v>8.8297872340425538</v>
          </cell>
          <cell r="AB770">
            <v>0</v>
          </cell>
          <cell r="AC770">
            <v>8.5106382978723402E-2</v>
          </cell>
          <cell r="AD770">
            <v>0.1702127659574468</v>
          </cell>
          <cell r="AE770">
            <v>0.25531914893617019</v>
          </cell>
          <cell r="AF770">
            <v>8.3191489361702136</v>
          </cell>
          <cell r="AG770">
            <v>15.48936170212766</v>
          </cell>
          <cell r="AH770">
            <v>0</v>
          </cell>
          <cell r="AI770">
            <v>0</v>
          </cell>
          <cell r="AJ770">
            <v>2.0297872340425531</v>
          </cell>
          <cell r="AK770">
            <v>4.0595744680851062</v>
          </cell>
          <cell r="AL770">
            <v>6.0893617021276603</v>
          </cell>
          <cell r="AM770">
            <v>198.41170212765959</v>
          </cell>
          <cell r="AN770">
            <v>369.42127659574464</v>
          </cell>
          <cell r="AO770">
            <v>0</v>
          </cell>
        </row>
        <row r="771">
          <cell r="B771">
            <v>760</v>
          </cell>
          <cell r="C771" t="str">
            <v>Canteras</v>
          </cell>
          <cell r="D771" t="str">
            <v>TR.1</v>
          </cell>
          <cell r="E771">
            <v>185519</v>
          </cell>
          <cell r="F771">
            <v>40046</v>
          </cell>
          <cell r="G771">
            <v>1</v>
          </cell>
          <cell r="H771">
            <v>8</v>
          </cell>
          <cell r="I771">
            <v>52</v>
          </cell>
          <cell r="J771">
            <v>148</v>
          </cell>
          <cell r="K771">
            <v>2350</v>
          </cell>
          <cell r="L771">
            <v>4503</v>
          </cell>
          <cell r="M771">
            <v>1</v>
          </cell>
          <cell r="N771">
            <v>11355</v>
          </cell>
          <cell r="O771">
            <v>1282</v>
          </cell>
          <cell r="P771">
            <v>2560</v>
          </cell>
          <cell r="Q771" t="str">
            <v>No</v>
          </cell>
          <cell r="R771">
            <v>23850</v>
          </cell>
          <cell r="S771">
            <v>0</v>
          </cell>
          <cell r="T771">
            <v>5.034965034965035</v>
          </cell>
          <cell r="U771">
            <v>45.314685314685313</v>
          </cell>
          <cell r="V771">
            <v>244.19580419580419</v>
          </cell>
          <cell r="W771">
            <v>3947.4125874125875</v>
          </cell>
          <cell r="X771">
            <v>5118.0419580419584</v>
          </cell>
          <cell r="Y771">
            <v>-20.13986013986014</v>
          </cell>
          <cell r="Z771">
            <v>9.852768103758857E-3</v>
          </cell>
          <cell r="AA771">
            <v>11.727272727272727</v>
          </cell>
          <cell r="AB771">
            <v>0</v>
          </cell>
          <cell r="AC771">
            <v>1.3986013986013986E-2</v>
          </cell>
          <cell r="AD771">
            <v>0.12587412587412589</v>
          </cell>
          <cell r="AE771">
            <v>0.67832167832167833</v>
          </cell>
          <cell r="AF771">
            <v>10.965034965034965</v>
          </cell>
          <cell r="AG771">
            <v>14.216783216783217</v>
          </cell>
          <cell r="AH771">
            <v>-5.5944055944055944E-2</v>
          </cell>
          <cell r="AI771">
            <v>0</v>
          </cell>
          <cell r="AJ771">
            <v>0.33356643356643356</v>
          </cell>
          <cell r="AK771">
            <v>3.0020979020979022</v>
          </cell>
          <cell r="AL771">
            <v>16.177972027972029</v>
          </cell>
          <cell r="AM771">
            <v>261.51608391608391</v>
          </cell>
          <cell r="AN771">
            <v>339.07027972027976</v>
          </cell>
          <cell r="AO771">
            <v>-1.3342657342657342</v>
          </cell>
        </row>
        <row r="772">
          <cell r="B772">
            <v>761</v>
          </cell>
          <cell r="C772" t="str">
            <v>Canteras</v>
          </cell>
          <cell r="D772" t="str">
            <v>TR.1</v>
          </cell>
          <cell r="E772">
            <v>185519</v>
          </cell>
          <cell r="F772">
            <v>39903</v>
          </cell>
          <cell r="G772">
            <v>1</v>
          </cell>
          <cell r="H772">
            <v>6</v>
          </cell>
          <cell r="I772">
            <v>34</v>
          </cell>
          <cell r="J772">
            <v>51</v>
          </cell>
          <cell r="K772">
            <v>782</v>
          </cell>
          <cell r="L772">
            <v>2470</v>
          </cell>
          <cell r="M772">
            <v>9</v>
          </cell>
          <cell r="N772">
            <v>26200</v>
          </cell>
          <cell r="O772">
            <v>1280</v>
          </cell>
          <cell r="P772">
            <v>883</v>
          </cell>
          <cell r="Q772" t="str">
            <v>No</v>
          </cell>
          <cell r="R772">
            <v>23850</v>
          </cell>
          <cell r="S772">
            <v>0</v>
          </cell>
          <cell r="T772">
            <v>1.3899613899613901</v>
          </cell>
          <cell r="U772">
            <v>31.969111969111967</v>
          </cell>
          <cell r="V772">
            <v>18.069498069498071</v>
          </cell>
          <cell r="W772">
            <v>365.55984555984554</v>
          </cell>
          <cell r="X772">
            <v>1569.2664092664093</v>
          </cell>
          <cell r="Y772">
            <v>4.1698841698841695</v>
          </cell>
          <cell r="Z772">
            <v>9.8288815329766461E-4</v>
          </cell>
          <cell r="AA772">
            <v>1.16988416988417</v>
          </cell>
          <cell r="AB772">
            <v>0</v>
          </cell>
          <cell r="AC772">
            <v>3.8610038610038611E-3</v>
          </cell>
          <cell r="AD772">
            <v>8.8803088803088806E-2</v>
          </cell>
          <cell r="AE772">
            <v>5.019305019305019E-2</v>
          </cell>
          <cell r="AF772">
            <v>1.0154440154440154</v>
          </cell>
          <cell r="AG772">
            <v>4.359073359073359</v>
          </cell>
          <cell r="AH772">
            <v>1.1583011583011582E-2</v>
          </cell>
          <cell r="AI772">
            <v>0</v>
          </cell>
          <cell r="AJ772">
            <v>9.2084942084942084E-2</v>
          </cell>
          <cell r="AK772">
            <v>2.1179536679536684</v>
          </cell>
          <cell r="AL772">
            <v>1.1971042471042472</v>
          </cell>
          <cell r="AM772">
            <v>24.218339768339771</v>
          </cell>
          <cell r="AN772">
            <v>103.96389961389961</v>
          </cell>
          <cell r="AO772">
            <v>0.27625482625482628</v>
          </cell>
        </row>
        <row r="773">
          <cell r="B773">
            <v>762</v>
          </cell>
          <cell r="C773" t="str">
            <v>Canteras</v>
          </cell>
          <cell r="D773" t="str">
            <v>TR.1</v>
          </cell>
          <cell r="E773">
            <v>185519</v>
          </cell>
          <cell r="F773">
            <v>39644</v>
          </cell>
          <cell r="G773">
            <v>1</v>
          </cell>
          <cell r="H773">
            <v>5</v>
          </cell>
          <cell r="I773">
            <v>11</v>
          </cell>
          <cell r="J773">
            <v>38</v>
          </cell>
          <cell r="K773">
            <v>519</v>
          </cell>
          <cell r="L773">
            <v>1341</v>
          </cell>
          <cell r="M773">
            <v>6</v>
          </cell>
          <cell r="N773">
            <v>24747</v>
          </cell>
          <cell r="O773">
            <v>2859</v>
          </cell>
          <cell r="P773">
            <v>580</v>
          </cell>
          <cell r="Q773" t="str">
            <v>No</v>
          </cell>
          <cell r="R773">
            <v>23850</v>
          </cell>
          <cell r="S773">
            <v>-1.1145510835913313</v>
          </cell>
          <cell r="T773">
            <v>-5.5727554179566567</v>
          </cell>
          <cell r="U773">
            <v>-5.5727554179566567</v>
          </cell>
          <cell r="V773">
            <v>-2.2291021671826625</v>
          </cell>
          <cell r="W773">
            <v>-493.74613003095976</v>
          </cell>
          <cell r="X773">
            <v>-1291.7647058823529</v>
          </cell>
          <cell r="Y773">
            <v>-21.176470588235293</v>
          </cell>
          <cell r="Z773">
            <v>-1.2355272359934727E-3</v>
          </cell>
          <cell r="AA773">
            <v>-1.4705882352941178</v>
          </cell>
          <cell r="AB773">
            <v>-3.0959752321981426E-3</v>
          </cell>
          <cell r="AC773">
            <v>-1.5479876160990712E-2</v>
          </cell>
          <cell r="AD773">
            <v>-1.5479876160990712E-2</v>
          </cell>
          <cell r="AE773">
            <v>-6.1919504643962852E-3</v>
          </cell>
          <cell r="AF773">
            <v>-1.3715170278637772</v>
          </cell>
          <cell r="AG773">
            <v>-3.5882352941176472</v>
          </cell>
          <cell r="AH773">
            <v>-5.8823529411764705E-2</v>
          </cell>
          <cell r="AI773">
            <v>-7.3839009287925694E-2</v>
          </cell>
          <cell r="AJ773">
            <v>-0.36919504643962847</v>
          </cell>
          <cell r="AK773">
            <v>-0.36919504643962847</v>
          </cell>
          <cell r="AL773">
            <v>-0.14767801857585139</v>
          </cell>
          <cell r="AM773">
            <v>-32.710681114551086</v>
          </cell>
          <cell r="AN773">
            <v>-85.579411764705881</v>
          </cell>
          <cell r="AO773">
            <v>-1.4029411764705884</v>
          </cell>
        </row>
        <row r="774">
          <cell r="B774">
            <v>763</v>
          </cell>
          <cell r="C774" t="str">
            <v>Canteras</v>
          </cell>
          <cell r="D774" t="str">
            <v>TR.1</v>
          </cell>
          <cell r="E774">
            <v>185519</v>
          </cell>
          <cell r="F774">
            <v>39321</v>
          </cell>
          <cell r="G774">
            <v>2</v>
          </cell>
          <cell r="H774">
            <v>10</v>
          </cell>
          <cell r="I774">
            <v>16</v>
          </cell>
          <cell r="J774">
            <v>40</v>
          </cell>
          <cell r="K774">
            <v>962</v>
          </cell>
          <cell r="L774">
            <v>2500</v>
          </cell>
          <cell r="M774">
            <v>25</v>
          </cell>
          <cell r="N774">
            <v>24400</v>
          </cell>
          <cell r="O774">
            <v>1490</v>
          </cell>
          <cell r="P774">
            <v>1055</v>
          </cell>
          <cell r="Q774" t="str">
            <v>No</v>
          </cell>
          <cell r="R774">
            <v>23850</v>
          </cell>
          <cell r="S774">
            <v>0</v>
          </cell>
          <cell r="T774">
            <v>7.7142857142857144</v>
          </cell>
          <cell r="U774">
            <v>14.142857142857142</v>
          </cell>
          <cell r="V774">
            <v>32.142857142857146</v>
          </cell>
          <cell r="W774">
            <v>893.57142857142856</v>
          </cell>
          <cell r="X774">
            <v>1958.1428571428571</v>
          </cell>
          <cell r="Y774">
            <v>19.285714285714285</v>
          </cell>
          <cell r="Z774">
            <v>2.2564257407057934E-3</v>
          </cell>
          <cell r="AA774">
            <v>2.6857142857142855</v>
          </cell>
          <cell r="AB774">
            <v>0</v>
          </cell>
          <cell r="AC774">
            <v>2.1428571428571429E-2</v>
          </cell>
          <cell r="AD774">
            <v>3.9285714285714285E-2</v>
          </cell>
          <cell r="AE774">
            <v>8.9285714285714288E-2</v>
          </cell>
          <cell r="AF774">
            <v>2.4821428571428572</v>
          </cell>
          <cell r="AG774">
            <v>5.4392857142857141</v>
          </cell>
          <cell r="AH774">
            <v>5.3571428571428568E-2</v>
          </cell>
          <cell r="AI774">
            <v>0</v>
          </cell>
          <cell r="AJ774">
            <v>0.51107142857142862</v>
          </cell>
          <cell r="AK774">
            <v>0.93696428571428581</v>
          </cell>
          <cell r="AL774">
            <v>2.1294642857142856</v>
          </cell>
          <cell r="AM774">
            <v>59.199107142857144</v>
          </cell>
          <cell r="AN774">
            <v>129.7269642857143</v>
          </cell>
          <cell r="AO774">
            <v>1.2776785714285714</v>
          </cell>
        </row>
        <row r="775">
          <cell r="B775">
            <v>764</v>
          </cell>
          <cell r="C775" t="str">
            <v>Canteras</v>
          </cell>
          <cell r="D775" t="str">
            <v>TR.1</v>
          </cell>
          <cell r="E775">
            <v>185519</v>
          </cell>
          <cell r="F775">
            <v>39041</v>
          </cell>
          <cell r="G775">
            <v>2</v>
          </cell>
          <cell r="H775">
            <v>4</v>
          </cell>
          <cell r="I775">
            <v>5</v>
          </cell>
          <cell r="J775">
            <v>15</v>
          </cell>
          <cell r="K775">
            <v>267</v>
          </cell>
          <cell r="L775">
            <v>977</v>
          </cell>
          <cell r="M775">
            <v>10</v>
          </cell>
          <cell r="N775">
            <v>50400</v>
          </cell>
          <cell r="O775">
            <v>8980</v>
          </cell>
          <cell r="P775">
            <v>303</v>
          </cell>
          <cell r="Q775" t="str">
            <v>No</v>
          </cell>
          <cell r="R775">
            <v>23850</v>
          </cell>
          <cell r="S775">
            <v>0</v>
          </cell>
          <cell r="T775">
            <v>1.5157894736842106</v>
          </cell>
          <cell r="U775">
            <v>2.2736842105263158</v>
          </cell>
          <cell r="V775">
            <v>7.5789473684210522</v>
          </cell>
          <cell r="W775">
            <v>152.33684210526314</v>
          </cell>
          <cell r="X775">
            <v>619.95789473684215</v>
          </cell>
          <cell r="Y775">
            <v>0</v>
          </cell>
          <cell r="Z775">
            <v>3.8205103246888691E-4</v>
          </cell>
          <cell r="AA775">
            <v>0.45473684210526316</v>
          </cell>
          <cell r="AB775">
            <v>0</v>
          </cell>
          <cell r="AC775">
            <v>4.2105263157894736E-3</v>
          </cell>
          <cell r="AD775">
            <v>6.3157894736842104E-3</v>
          </cell>
          <cell r="AE775">
            <v>2.1052631578947368E-2</v>
          </cell>
          <cell r="AF775">
            <v>0.42315789473684212</v>
          </cell>
          <cell r="AG775">
            <v>1.7221052631578948</v>
          </cell>
          <cell r="AH775">
            <v>0</v>
          </cell>
          <cell r="AI775">
            <v>0</v>
          </cell>
          <cell r="AJ775">
            <v>0.10042105263157895</v>
          </cell>
          <cell r="AK775">
            <v>0.15063157894736845</v>
          </cell>
          <cell r="AL775">
            <v>0.50210526315789472</v>
          </cell>
          <cell r="AM775">
            <v>10.092315789473686</v>
          </cell>
          <cell r="AN775">
            <v>41.072210526315793</v>
          </cell>
          <cell r="AO775">
            <v>0</v>
          </cell>
        </row>
        <row r="776">
          <cell r="B776">
            <v>765</v>
          </cell>
          <cell r="C776" t="str">
            <v>Canteras</v>
          </cell>
          <cell r="D776" t="str">
            <v>TR.1</v>
          </cell>
          <cell r="E776">
            <v>185519</v>
          </cell>
          <cell r="F776">
            <v>38566</v>
          </cell>
          <cell r="G776">
            <v>2</v>
          </cell>
          <cell r="H776">
            <v>2</v>
          </cell>
          <cell r="I776">
            <v>2</v>
          </cell>
          <cell r="J776">
            <v>5</v>
          </cell>
          <cell r="K776">
            <v>66</v>
          </cell>
          <cell r="L776">
            <v>159</v>
          </cell>
          <cell r="M776">
            <v>10</v>
          </cell>
          <cell r="N776">
            <v>14000</v>
          </cell>
          <cell r="O776">
            <v>4700</v>
          </cell>
          <cell r="P776">
            <v>87</v>
          </cell>
          <cell r="Q776" t="str">
            <v>No</v>
          </cell>
          <cell r="R776">
            <v>23850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90</v>
          </cell>
          <cell r="X776">
            <v>855</v>
          </cell>
          <cell r="Y776">
            <v>0</v>
          </cell>
          <cell r="Z776">
            <v>2.1003963011889036E-4</v>
          </cell>
          <cell r="AA776">
            <v>0.25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0.25</v>
          </cell>
          <cell r="AG776">
            <v>2.375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5.9625000000000004</v>
          </cell>
          <cell r="AN776">
            <v>56.643750000000004</v>
          </cell>
          <cell r="AO776">
            <v>0</v>
          </cell>
        </row>
        <row r="777">
          <cell r="B777">
            <v>766</v>
          </cell>
          <cell r="C777" t="str">
            <v>Canteras</v>
          </cell>
          <cell r="D777" t="str">
            <v>TR.1</v>
          </cell>
          <cell r="E777">
            <v>185519</v>
          </cell>
          <cell r="F777">
            <v>38558</v>
          </cell>
          <cell r="G777">
            <v>2</v>
          </cell>
          <cell r="H777">
            <v>2</v>
          </cell>
          <cell r="I777">
            <v>2</v>
          </cell>
          <cell r="J777">
            <v>5</v>
          </cell>
          <cell r="K777">
            <v>64</v>
          </cell>
          <cell r="L777">
            <v>140</v>
          </cell>
          <cell r="M777">
            <v>10</v>
          </cell>
          <cell r="N777">
            <v>21100</v>
          </cell>
          <cell r="O777">
            <v>6910</v>
          </cell>
          <cell r="P777">
            <v>85</v>
          </cell>
          <cell r="Q777" t="str">
            <v>No</v>
          </cell>
          <cell r="R777">
            <v>23850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840</v>
          </cell>
          <cell r="X777">
            <v>2760</v>
          </cell>
          <cell r="Y777">
            <v>0</v>
          </cell>
          <cell r="Z777">
            <v>1.9603698811096431E-3</v>
          </cell>
          <cell r="AA777">
            <v>2.3333333333333335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2.3333333333333335</v>
          </cell>
          <cell r="AG777">
            <v>7.666666666666667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>
            <v>0</v>
          </cell>
          <cell r="AM777">
            <v>55.650000000000006</v>
          </cell>
          <cell r="AN777">
            <v>182.85000000000002</v>
          </cell>
          <cell r="AO777">
            <v>0</v>
          </cell>
        </row>
        <row r="778">
          <cell r="B778">
            <v>767</v>
          </cell>
          <cell r="C778" t="str">
            <v>Canteras</v>
          </cell>
          <cell r="D778" t="str">
            <v>TR.1</v>
          </cell>
          <cell r="E778">
            <v>185519</v>
          </cell>
          <cell r="F778">
            <v>38555</v>
          </cell>
          <cell r="G778">
            <v>2</v>
          </cell>
          <cell r="H778">
            <v>2</v>
          </cell>
          <cell r="I778">
            <v>2</v>
          </cell>
          <cell r="J778">
            <v>5</v>
          </cell>
          <cell r="K778">
            <v>57</v>
          </cell>
          <cell r="L778">
            <v>117</v>
          </cell>
          <cell r="M778">
            <v>10</v>
          </cell>
          <cell r="N778">
            <v>10900</v>
          </cell>
          <cell r="O778">
            <v>4280</v>
          </cell>
          <cell r="P778">
            <v>78</v>
          </cell>
          <cell r="Q778" t="str">
            <v>No</v>
          </cell>
          <cell r="R778">
            <v>23850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400</v>
          </cell>
          <cell r="X778">
            <v>-280</v>
          </cell>
          <cell r="Y778">
            <v>0</v>
          </cell>
          <cell r="Z778">
            <v>9.3350946719506823E-4</v>
          </cell>
          <cell r="AA778">
            <v>1.1111111111111112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1.1111111111111112</v>
          </cell>
          <cell r="AG778">
            <v>-0.77777777777777779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26.5</v>
          </cell>
          <cell r="AN778">
            <v>-18.55</v>
          </cell>
          <cell r="AO778">
            <v>0</v>
          </cell>
        </row>
        <row r="779">
          <cell r="B779">
            <v>768</v>
          </cell>
          <cell r="C779" t="str">
            <v>Canteras</v>
          </cell>
          <cell r="D779" t="str">
            <v>TR.1</v>
          </cell>
          <cell r="E779">
            <v>185519</v>
          </cell>
          <cell r="F779">
            <v>38546</v>
          </cell>
          <cell r="G779">
            <v>2</v>
          </cell>
          <cell r="H779">
            <v>2</v>
          </cell>
          <cell r="I779">
            <v>2</v>
          </cell>
          <cell r="J779">
            <v>5</v>
          </cell>
          <cell r="K779">
            <v>47</v>
          </cell>
          <cell r="L779">
            <v>124</v>
          </cell>
          <cell r="M779">
            <v>10</v>
          </cell>
          <cell r="N779">
            <v>10700</v>
          </cell>
          <cell r="O779">
            <v>3480</v>
          </cell>
          <cell r="P779">
            <v>68</v>
          </cell>
          <cell r="Q779" t="str">
            <v>No</v>
          </cell>
          <cell r="R779">
            <v>23850</v>
          </cell>
          <cell r="S779" t="str">
            <v xml:space="preserve"> </v>
          </cell>
          <cell r="T779" t="str">
            <v xml:space="preserve"> </v>
          </cell>
          <cell r="U779" t="str">
            <v xml:space="preserve"> </v>
          </cell>
          <cell r="V779" t="str">
            <v xml:space="preserve"> </v>
          </cell>
          <cell r="W779" t="str">
            <v xml:space="preserve"> </v>
          </cell>
          <cell r="X779" t="str">
            <v xml:space="preserve"> </v>
          </cell>
          <cell r="Y779" t="str">
            <v xml:space="preserve"> </v>
          </cell>
          <cell r="Z779" t="str">
            <v xml:space="preserve"> </v>
          </cell>
          <cell r="AA779" t="str">
            <v xml:space="preserve"> </v>
          </cell>
          <cell r="AB779" t="str">
            <v xml:space="preserve"> </v>
          </cell>
          <cell r="AC779" t="str">
            <v xml:space="preserve"> </v>
          </cell>
          <cell r="AD779" t="str">
            <v xml:space="preserve"> </v>
          </cell>
          <cell r="AE779" t="str">
            <v xml:space="preserve"> </v>
          </cell>
          <cell r="AF779" t="str">
            <v xml:space="preserve"> </v>
          </cell>
          <cell r="AG779" t="str">
            <v xml:space="preserve"> </v>
          </cell>
          <cell r="AH779" t="str">
            <v xml:space="preserve"> </v>
          </cell>
          <cell r="AI779" t="str">
            <v xml:space="preserve"> </v>
          </cell>
          <cell r="AJ779" t="str">
            <v xml:space="preserve"> </v>
          </cell>
          <cell r="AK779" t="str">
            <v xml:space="preserve"> </v>
          </cell>
          <cell r="AL779" t="str">
            <v xml:space="preserve"> </v>
          </cell>
          <cell r="AM779" t="str">
            <v xml:space="preserve"> </v>
          </cell>
          <cell r="AN779" t="str">
            <v xml:space="preserve"> </v>
          </cell>
          <cell r="AO779" t="str">
            <v xml:space="preserve"> </v>
          </cell>
        </row>
        <row r="780">
          <cell r="B780">
            <v>769</v>
          </cell>
          <cell r="C780" t="str">
            <v>Cabina 1423</v>
          </cell>
          <cell r="D780" t="str">
            <v>TR.1</v>
          </cell>
          <cell r="E780" t="str">
            <v>140611 T2</v>
          </cell>
          <cell r="F780">
            <v>39353</v>
          </cell>
          <cell r="G780">
            <v>2</v>
          </cell>
          <cell r="H780">
            <v>5</v>
          </cell>
          <cell r="I780">
            <v>108</v>
          </cell>
          <cell r="J780">
            <v>20</v>
          </cell>
          <cell r="K780">
            <v>90</v>
          </cell>
          <cell r="L780">
            <v>890</v>
          </cell>
          <cell r="M780">
            <v>105</v>
          </cell>
          <cell r="N780">
            <v>60000</v>
          </cell>
          <cell r="O780">
            <v>2580</v>
          </cell>
          <cell r="P780">
            <v>330</v>
          </cell>
          <cell r="Q780" t="str">
            <v>No</v>
          </cell>
          <cell r="R780">
            <v>1800</v>
          </cell>
          <cell r="S780">
            <v>0</v>
          </cell>
          <cell r="T780">
            <v>2.8346456692913384</v>
          </cell>
          <cell r="U780">
            <v>17.007874015748033</v>
          </cell>
          <cell r="V780">
            <v>0</v>
          </cell>
          <cell r="W780">
            <v>11.338582677165354</v>
          </cell>
          <cell r="X780">
            <v>36.8503937007874</v>
          </cell>
          <cell r="Y780">
            <v>14.173228346456693</v>
          </cell>
          <cell r="Z780">
            <v>7.9884334141191393E-6</v>
          </cell>
          <cell r="AA780">
            <v>0.12598425196850394</v>
          </cell>
          <cell r="AB780">
            <v>0</v>
          </cell>
          <cell r="AC780">
            <v>7.874015748031496E-3</v>
          </cell>
          <cell r="AD780">
            <v>4.7244094488188976E-2</v>
          </cell>
          <cell r="AE780">
            <v>0</v>
          </cell>
          <cell r="AF780">
            <v>3.1496062992125984E-2</v>
          </cell>
          <cell r="AG780">
            <v>0.10236220472440945</v>
          </cell>
          <cell r="AH780">
            <v>3.937007874015748E-2</v>
          </cell>
          <cell r="AI780">
            <v>0</v>
          </cell>
          <cell r="AJ780">
            <v>1.4173228346456693E-2</v>
          </cell>
          <cell r="AK780">
            <v>8.5039370078740156E-2</v>
          </cell>
          <cell r="AL780">
            <v>0</v>
          </cell>
          <cell r="AM780">
            <v>5.6692913385826771E-2</v>
          </cell>
          <cell r="AN780">
            <v>0.18425196850393702</v>
          </cell>
          <cell r="AO780">
            <v>7.0866141732283464E-2</v>
          </cell>
        </row>
        <row r="781">
          <cell r="B781">
            <v>770</v>
          </cell>
          <cell r="C781" t="str">
            <v>Cabina 1423</v>
          </cell>
          <cell r="D781" t="str">
            <v>TR.1</v>
          </cell>
          <cell r="E781" t="str">
            <v>140611 T2</v>
          </cell>
          <cell r="F781">
            <v>39226</v>
          </cell>
          <cell r="G781">
            <v>2</v>
          </cell>
          <cell r="H781">
            <v>4</v>
          </cell>
          <cell r="I781">
            <v>102</v>
          </cell>
          <cell r="J781">
            <v>20</v>
          </cell>
          <cell r="K781">
            <v>86</v>
          </cell>
          <cell r="L781">
            <v>877</v>
          </cell>
          <cell r="M781">
            <v>100</v>
          </cell>
          <cell r="N781">
            <v>64400</v>
          </cell>
          <cell r="O781">
            <v>2500</v>
          </cell>
          <cell r="P781">
            <v>314</v>
          </cell>
          <cell r="Q781" t="str">
            <v>No</v>
          </cell>
          <cell r="R781">
            <v>1800</v>
          </cell>
          <cell r="S781" t="str">
            <v xml:space="preserve"> </v>
          </cell>
          <cell r="T781" t="str">
            <v xml:space="preserve"> </v>
          </cell>
          <cell r="U781" t="str">
            <v xml:space="preserve"> </v>
          </cell>
          <cell r="V781" t="str">
            <v xml:space="preserve"> </v>
          </cell>
          <cell r="W781" t="str">
            <v xml:space="preserve"> </v>
          </cell>
          <cell r="X781" t="str">
            <v xml:space="preserve"> </v>
          </cell>
          <cell r="Y781" t="str">
            <v xml:space="preserve"> </v>
          </cell>
          <cell r="Z781" t="str">
            <v xml:space="preserve"> </v>
          </cell>
          <cell r="AA781" t="str">
            <v xml:space="preserve"> </v>
          </cell>
          <cell r="AB781" t="str">
            <v xml:space="preserve"> </v>
          </cell>
          <cell r="AC781" t="str">
            <v xml:space="preserve"> </v>
          </cell>
          <cell r="AD781" t="str">
            <v xml:space="preserve"> </v>
          </cell>
          <cell r="AE781" t="str">
            <v xml:space="preserve"> </v>
          </cell>
          <cell r="AF781" t="str">
            <v xml:space="preserve"> </v>
          </cell>
          <cell r="AG781" t="str">
            <v xml:space="preserve"> </v>
          </cell>
          <cell r="AH781" t="str">
            <v xml:space="preserve"> </v>
          </cell>
          <cell r="AI781" t="str">
            <v xml:space="preserve"> </v>
          </cell>
          <cell r="AJ781" t="str">
            <v xml:space="preserve"> </v>
          </cell>
          <cell r="AK781" t="str">
            <v xml:space="preserve"> </v>
          </cell>
          <cell r="AL781" t="str">
            <v xml:space="preserve"> </v>
          </cell>
          <cell r="AM781" t="str">
            <v xml:space="preserve"> </v>
          </cell>
          <cell r="AN781" t="str">
            <v xml:space="preserve"> </v>
          </cell>
          <cell r="AO781" t="str">
            <v xml:space="preserve"> </v>
          </cell>
        </row>
        <row r="782">
          <cell r="B782">
            <v>771</v>
          </cell>
          <cell r="C782" t="str">
            <v>Cabina 1423</v>
          </cell>
          <cell r="D782" t="str">
            <v>TR.2</v>
          </cell>
          <cell r="E782" t="str">
            <v>139305 T1</v>
          </cell>
          <cell r="F782">
            <v>39353</v>
          </cell>
          <cell r="G782">
            <v>4</v>
          </cell>
          <cell r="H782">
            <v>29</v>
          </cell>
          <cell r="I782">
            <v>3</v>
          </cell>
          <cell r="J782">
            <v>5</v>
          </cell>
          <cell r="K782">
            <v>372</v>
          </cell>
          <cell r="L782">
            <v>3780</v>
          </cell>
          <cell r="M782">
            <v>10</v>
          </cell>
          <cell r="N782">
            <v>66100</v>
          </cell>
          <cell r="O782">
            <v>25300</v>
          </cell>
          <cell r="P782">
            <v>423</v>
          </cell>
          <cell r="Q782" t="str">
            <v>No</v>
          </cell>
          <cell r="R782">
            <v>1800</v>
          </cell>
          <cell r="S782">
            <v>-5.2941176470588234</v>
          </cell>
          <cell r="T782">
            <v>13.235294117647058</v>
          </cell>
          <cell r="U782">
            <v>2.6470588235294117</v>
          </cell>
          <cell r="V782">
            <v>0</v>
          </cell>
          <cell r="W782">
            <v>-47.647058823529413</v>
          </cell>
          <cell r="X782">
            <v>-185.29411764705881</v>
          </cell>
          <cell r="Y782">
            <v>-13.235294117647058</v>
          </cell>
          <cell r="Z782">
            <v>-8.8584971637267847E-6</v>
          </cell>
          <cell r="AA782">
            <v>-0.13970588235294118</v>
          </cell>
          <cell r="AB782">
            <v>-1.4705882352941176E-2</v>
          </cell>
          <cell r="AC782">
            <v>3.6764705882352942E-2</v>
          </cell>
          <cell r="AD782">
            <v>7.3529411764705881E-3</v>
          </cell>
          <cell r="AE782">
            <v>0</v>
          </cell>
          <cell r="AF782">
            <v>-0.13235294117647059</v>
          </cell>
          <cell r="AG782">
            <v>-0.51470588235294112</v>
          </cell>
          <cell r="AH782">
            <v>-3.6764705882352942E-2</v>
          </cell>
          <cell r="AI782">
            <v>-2.6470588235294117E-2</v>
          </cell>
          <cell r="AJ782">
            <v>6.6176470588235295E-2</v>
          </cell>
          <cell r="AK782">
            <v>1.3235294117647059E-2</v>
          </cell>
          <cell r="AL782">
            <v>0</v>
          </cell>
          <cell r="AM782">
            <v>-0.23823529411764705</v>
          </cell>
          <cell r="AN782">
            <v>-0.92647058823529416</v>
          </cell>
          <cell r="AO782">
            <v>-6.6176470588235295E-2</v>
          </cell>
        </row>
        <row r="783">
          <cell r="B783">
            <v>772</v>
          </cell>
          <cell r="C783" t="str">
            <v>Cabina 1423</v>
          </cell>
          <cell r="D783" t="str">
            <v>TR.2</v>
          </cell>
          <cell r="E783" t="str">
            <v>139305 T1</v>
          </cell>
          <cell r="F783">
            <v>39217</v>
          </cell>
          <cell r="G783">
            <v>6</v>
          </cell>
          <cell r="H783">
            <v>24</v>
          </cell>
          <cell r="I783">
            <v>2</v>
          </cell>
          <cell r="J783">
            <v>5</v>
          </cell>
          <cell r="K783">
            <v>390</v>
          </cell>
          <cell r="L783">
            <v>3850</v>
          </cell>
          <cell r="M783">
            <v>15</v>
          </cell>
          <cell r="N783">
            <v>65600</v>
          </cell>
          <cell r="O783">
            <v>26200</v>
          </cell>
          <cell r="P783">
            <v>442</v>
          </cell>
          <cell r="Q783" t="str">
            <v>No</v>
          </cell>
          <cell r="R783">
            <v>1800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  <cell r="Z783" t="str">
            <v xml:space="preserve"> </v>
          </cell>
          <cell r="AA783" t="str">
            <v xml:space="preserve"> </v>
          </cell>
          <cell r="AB783" t="str">
            <v xml:space="preserve"> </v>
          </cell>
          <cell r="AC783" t="str">
            <v xml:space="preserve"> </v>
          </cell>
          <cell r="AD783" t="str">
            <v xml:space="preserve"> </v>
          </cell>
          <cell r="AE783" t="str">
            <v xml:space="preserve"> </v>
          </cell>
          <cell r="AF783" t="str">
            <v xml:space="preserve"> </v>
          </cell>
          <cell r="AG783" t="str">
            <v xml:space="preserve"> </v>
          </cell>
          <cell r="AH783" t="str">
            <v xml:space="preserve"> </v>
          </cell>
          <cell r="AI783" t="str">
            <v xml:space="preserve"> </v>
          </cell>
          <cell r="AJ783" t="str">
            <v xml:space="preserve"> </v>
          </cell>
          <cell r="AK783" t="str">
            <v xml:space="preserve"> </v>
          </cell>
          <cell r="AL783" t="str">
            <v xml:space="preserve"> </v>
          </cell>
          <cell r="AM783" t="str">
            <v xml:space="preserve"> </v>
          </cell>
          <cell r="AN783" t="str">
            <v xml:space="preserve"> </v>
          </cell>
          <cell r="AO783" t="str">
            <v xml:space="preserve"> </v>
          </cell>
        </row>
        <row r="784">
          <cell r="B784">
            <v>773</v>
          </cell>
          <cell r="C784" t="str">
            <v>San Juan (REP)</v>
          </cell>
          <cell r="D784" t="str">
            <v>TR.1</v>
          </cell>
          <cell r="E784">
            <v>14648</v>
          </cell>
          <cell r="F784">
            <v>39638</v>
          </cell>
          <cell r="G784">
            <v>2</v>
          </cell>
          <cell r="H784">
            <v>2</v>
          </cell>
          <cell r="I784">
            <v>32</v>
          </cell>
          <cell r="J784">
            <v>17</v>
          </cell>
          <cell r="K784">
            <v>177</v>
          </cell>
          <cell r="L784">
            <v>1562</v>
          </cell>
          <cell r="M784">
            <v>19</v>
          </cell>
          <cell r="N784">
            <v>23421</v>
          </cell>
          <cell r="O784">
            <v>114</v>
          </cell>
          <cell r="P784">
            <v>249</v>
          </cell>
          <cell r="Q784" t="str">
            <v>No</v>
          </cell>
          <cell r="R784">
            <v>37000</v>
          </cell>
          <cell r="S784">
            <v>0</v>
          </cell>
          <cell r="T784">
            <v>0</v>
          </cell>
          <cell r="U784">
            <v>8.0898876404494384</v>
          </cell>
          <cell r="V784">
            <v>2.0224719101123596</v>
          </cell>
          <cell r="W784">
            <v>4.0449438202247192</v>
          </cell>
          <cell r="X784">
            <v>240.67415730337078</v>
          </cell>
          <cell r="Y784">
            <v>-1.0112359550561798</v>
          </cell>
          <cell r="Z784">
            <v>4.7595723311514498E-5</v>
          </cell>
          <cell r="AA784">
            <v>3.6516853932584269E-2</v>
          </cell>
          <cell r="AB784">
            <v>0</v>
          </cell>
          <cell r="AC784">
            <v>0</v>
          </cell>
          <cell r="AD784">
            <v>2.247191011235955E-2</v>
          </cell>
          <cell r="AE784">
            <v>5.6179775280898875E-3</v>
          </cell>
          <cell r="AF784">
            <v>1.1235955056179775E-2</v>
          </cell>
          <cell r="AG784">
            <v>0.6685393258426966</v>
          </cell>
          <cell r="AH784">
            <v>-2.8089887640449437E-3</v>
          </cell>
          <cell r="AI784">
            <v>0</v>
          </cell>
          <cell r="AJ784">
            <v>0</v>
          </cell>
          <cell r="AK784">
            <v>0.8314606741573034</v>
          </cell>
          <cell r="AL784">
            <v>0.20786516853932585</v>
          </cell>
          <cell r="AM784">
            <v>0.4157303370786517</v>
          </cell>
          <cell r="AN784">
            <v>24.735955056179776</v>
          </cell>
          <cell r="AO784">
            <v>-0.10393258426966293</v>
          </cell>
        </row>
        <row r="785">
          <cell r="B785">
            <v>774</v>
          </cell>
          <cell r="C785" t="str">
            <v>San Juan (REP)</v>
          </cell>
          <cell r="D785" t="str">
            <v>TR.1</v>
          </cell>
          <cell r="E785">
            <v>14648</v>
          </cell>
          <cell r="F785">
            <v>39282</v>
          </cell>
          <cell r="G785">
            <v>2</v>
          </cell>
          <cell r="H785">
            <v>2</v>
          </cell>
          <cell r="I785">
            <v>24</v>
          </cell>
          <cell r="J785">
            <v>15</v>
          </cell>
          <cell r="K785">
            <v>173</v>
          </cell>
          <cell r="L785">
            <v>1324</v>
          </cell>
          <cell r="M785">
            <v>20</v>
          </cell>
          <cell r="N785">
            <v>10218</v>
          </cell>
          <cell r="O785">
            <v>471</v>
          </cell>
          <cell r="P785">
            <v>236</v>
          </cell>
          <cell r="Q785" t="str">
            <v>No</v>
          </cell>
          <cell r="R785">
            <v>37000</v>
          </cell>
          <cell r="S785">
            <v>0</v>
          </cell>
          <cell r="T785">
            <v>0</v>
          </cell>
          <cell r="U785">
            <v>20.079681274900398</v>
          </cell>
          <cell r="V785">
            <v>10.039840637450199</v>
          </cell>
          <cell r="W785">
            <v>43.027888446215137</v>
          </cell>
          <cell r="X785">
            <v>358.56573705179284</v>
          </cell>
          <cell r="Y785">
            <v>10.039840637450199</v>
          </cell>
          <cell r="Z785">
            <v>3.0118188628138262E-4</v>
          </cell>
          <cell r="AA785">
            <v>0.23107569721115537</v>
          </cell>
          <cell r="AB785">
            <v>0</v>
          </cell>
          <cell r="AC785">
            <v>0</v>
          </cell>
          <cell r="AD785">
            <v>5.5776892430278883E-2</v>
          </cell>
          <cell r="AE785">
            <v>2.7888446215139442E-2</v>
          </cell>
          <cell r="AF785">
            <v>0.11952191235059761</v>
          </cell>
          <cell r="AG785">
            <v>0.99601593625498008</v>
          </cell>
          <cell r="AH785">
            <v>2.7888446215139442E-2</v>
          </cell>
          <cell r="AI785">
            <v>0</v>
          </cell>
          <cell r="AJ785">
            <v>0</v>
          </cell>
          <cell r="AK785">
            <v>2.0637450199203187</v>
          </cell>
          <cell r="AL785">
            <v>1.0318725099601593</v>
          </cell>
          <cell r="AM785">
            <v>4.4223107569721112</v>
          </cell>
          <cell r="AN785">
            <v>36.852589641434264</v>
          </cell>
          <cell r="AO785">
            <v>1.0318725099601593</v>
          </cell>
        </row>
        <row r="786">
          <cell r="B786">
            <v>775</v>
          </cell>
          <cell r="C786" t="str">
            <v>San Juan (REP)</v>
          </cell>
          <cell r="D786" t="str">
            <v>TR.1</v>
          </cell>
          <cell r="E786">
            <v>14648</v>
          </cell>
          <cell r="F786">
            <v>39031</v>
          </cell>
          <cell r="G786">
            <v>2</v>
          </cell>
          <cell r="H786">
            <v>2</v>
          </cell>
          <cell r="I786">
            <v>10</v>
          </cell>
          <cell r="J786">
            <v>8</v>
          </cell>
          <cell r="K786">
            <v>143</v>
          </cell>
          <cell r="L786">
            <v>1074</v>
          </cell>
          <cell r="M786">
            <v>13</v>
          </cell>
          <cell r="N786">
            <v>11356</v>
          </cell>
          <cell r="O786">
            <v>276</v>
          </cell>
          <cell r="P786">
            <v>178</v>
          </cell>
          <cell r="Q786" t="str">
            <v>No</v>
          </cell>
          <cell r="R786">
            <v>37000</v>
          </cell>
          <cell r="S786">
            <v>0</v>
          </cell>
          <cell r="T786">
            <v>0</v>
          </cell>
          <cell r="U786">
            <v>9.8901098901098905</v>
          </cell>
          <cell r="V786">
            <v>7.9120879120879124</v>
          </cell>
          <cell r="W786">
            <v>49.450549450549453</v>
          </cell>
          <cell r="X786">
            <v>316.4835164835165</v>
          </cell>
          <cell r="Y786">
            <v>7.9120879120879124</v>
          </cell>
          <cell r="Z786">
            <v>2.7213649406515985E-4</v>
          </cell>
          <cell r="AA786">
            <v>0.2087912087912088</v>
          </cell>
          <cell r="AB786">
            <v>0</v>
          </cell>
          <cell r="AC786">
            <v>0</v>
          </cell>
          <cell r="AD786">
            <v>2.7472527472527472E-2</v>
          </cell>
          <cell r="AE786">
            <v>2.197802197802198E-2</v>
          </cell>
          <cell r="AF786">
            <v>0.13736263736263737</v>
          </cell>
          <cell r="AG786">
            <v>0.87912087912087911</v>
          </cell>
          <cell r="AH786">
            <v>2.197802197802198E-2</v>
          </cell>
          <cell r="AI786">
            <v>0</v>
          </cell>
          <cell r="AJ786">
            <v>0</v>
          </cell>
          <cell r="AK786">
            <v>1.0164835164835164</v>
          </cell>
          <cell r="AL786">
            <v>0.81318681318681318</v>
          </cell>
          <cell r="AM786">
            <v>5.0824175824175821</v>
          </cell>
          <cell r="AN786">
            <v>32.527472527472526</v>
          </cell>
          <cell r="AO786">
            <v>0.81318681318681318</v>
          </cell>
        </row>
        <row r="787">
          <cell r="B787">
            <v>776</v>
          </cell>
          <cell r="C787" t="str">
            <v>San Juan (REP)</v>
          </cell>
          <cell r="D787" t="str">
            <v>TR.1</v>
          </cell>
          <cell r="E787">
            <v>14648</v>
          </cell>
          <cell r="F787">
            <v>38849</v>
          </cell>
          <cell r="G787">
            <v>2</v>
          </cell>
          <cell r="H787">
            <v>2</v>
          </cell>
          <cell r="I787">
            <v>5</v>
          </cell>
          <cell r="J787">
            <v>4</v>
          </cell>
          <cell r="K787">
            <v>118</v>
          </cell>
          <cell r="L787">
            <v>914</v>
          </cell>
          <cell r="M787">
            <v>9</v>
          </cell>
          <cell r="N787">
            <v>13425</v>
          </cell>
          <cell r="O787">
            <v>127</v>
          </cell>
          <cell r="P787">
            <v>140</v>
          </cell>
          <cell r="Q787" t="str">
            <v>No</v>
          </cell>
          <cell r="R787">
            <v>37000</v>
          </cell>
          <cell r="S787">
            <v>0</v>
          </cell>
          <cell r="T787">
            <v>0</v>
          </cell>
          <cell r="U787">
            <v>3.4782608695652173</v>
          </cell>
          <cell r="V787">
            <v>3.4782608695652173</v>
          </cell>
          <cell r="W787">
            <v>46.956521739130437</v>
          </cell>
          <cell r="X787">
            <v>594.78260869565213</v>
          </cell>
          <cell r="Y787">
            <v>5.2173913043478262</v>
          </cell>
          <cell r="Z787">
            <v>2.1408347638891549E-4</v>
          </cell>
          <cell r="AA787">
            <v>0.16425120772946861</v>
          </cell>
          <cell r="AB787">
            <v>0</v>
          </cell>
          <cell r="AC787">
            <v>0</v>
          </cell>
          <cell r="AD787">
            <v>9.6618357487922701E-3</v>
          </cell>
          <cell r="AE787">
            <v>9.6618357487922701E-3</v>
          </cell>
          <cell r="AF787">
            <v>0.13043478260869565</v>
          </cell>
          <cell r="AG787">
            <v>1.6521739130434783</v>
          </cell>
          <cell r="AH787">
            <v>1.4492753623188406E-2</v>
          </cell>
          <cell r="AI787">
            <v>0</v>
          </cell>
          <cell r="AJ787">
            <v>0</v>
          </cell>
          <cell r="AK787">
            <v>0.35748792270531399</v>
          </cell>
          <cell r="AL787">
            <v>0.35748792270531399</v>
          </cell>
          <cell r="AM787">
            <v>4.8260869565217392</v>
          </cell>
          <cell r="AN787">
            <v>61.130434782608695</v>
          </cell>
          <cell r="AO787">
            <v>0.53623188405797106</v>
          </cell>
        </row>
        <row r="788">
          <cell r="B788">
            <v>777</v>
          </cell>
          <cell r="C788" t="str">
            <v>San Juan (REP)</v>
          </cell>
          <cell r="D788" t="str">
            <v>TR.1</v>
          </cell>
          <cell r="E788">
            <v>14648</v>
          </cell>
          <cell r="F788">
            <v>38642</v>
          </cell>
          <cell r="G788">
            <v>2</v>
          </cell>
          <cell r="H788">
            <v>2</v>
          </cell>
          <cell r="I788">
            <v>3</v>
          </cell>
          <cell r="J788">
            <v>2</v>
          </cell>
          <cell r="K788">
            <v>91</v>
          </cell>
          <cell r="L788">
            <v>572</v>
          </cell>
          <cell r="M788">
            <v>6</v>
          </cell>
          <cell r="N788">
            <v>10512</v>
          </cell>
          <cell r="O788">
            <v>69</v>
          </cell>
          <cell r="P788">
            <v>106</v>
          </cell>
          <cell r="Q788" t="str">
            <v>No</v>
          </cell>
          <cell r="R788">
            <v>37000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  <cell r="Z788" t="str">
            <v xml:space="preserve"> </v>
          </cell>
          <cell r="AA788" t="str">
            <v xml:space="preserve"> </v>
          </cell>
          <cell r="AB788" t="str">
            <v xml:space="preserve"> </v>
          </cell>
          <cell r="AC788" t="str">
            <v xml:space="preserve"> </v>
          </cell>
          <cell r="AD788" t="str">
            <v xml:space="preserve"> </v>
          </cell>
          <cell r="AE788" t="str">
            <v xml:space="preserve"> </v>
          </cell>
          <cell r="AF788" t="str">
            <v xml:space="preserve"> </v>
          </cell>
          <cell r="AG788" t="str">
            <v xml:space="preserve"> </v>
          </cell>
          <cell r="AH788" t="str">
            <v xml:space="preserve"> </v>
          </cell>
          <cell r="AI788" t="str">
            <v xml:space="preserve"> </v>
          </cell>
          <cell r="AJ788" t="str">
            <v xml:space="preserve"> </v>
          </cell>
          <cell r="AK788" t="str">
            <v xml:space="preserve"> </v>
          </cell>
          <cell r="AL788" t="str">
            <v xml:space="preserve"> </v>
          </cell>
          <cell r="AM788" t="str">
            <v xml:space="preserve"> </v>
          </cell>
          <cell r="AN788" t="str">
            <v xml:space="preserve"> </v>
          </cell>
          <cell r="AO788" t="str">
            <v xml:space="preserve"> </v>
          </cell>
        </row>
        <row r="789">
          <cell r="B789">
            <v>778</v>
          </cell>
          <cell r="C789" t="str">
            <v>Santa Clara</v>
          </cell>
          <cell r="D789" t="str">
            <v>Reserva</v>
          </cell>
          <cell r="E789" t="str">
            <v>L 701051-01</v>
          </cell>
          <cell r="F789">
            <v>39216</v>
          </cell>
          <cell r="G789">
            <v>12</v>
          </cell>
          <cell r="H789">
            <v>109</v>
          </cell>
          <cell r="I789">
            <v>667</v>
          </cell>
          <cell r="J789">
            <v>349</v>
          </cell>
          <cell r="K789">
            <v>1436</v>
          </cell>
          <cell r="L789">
            <v>5672</v>
          </cell>
          <cell r="M789">
            <v>92</v>
          </cell>
          <cell r="N789">
            <v>19262</v>
          </cell>
          <cell r="O789">
            <v>3301</v>
          </cell>
          <cell r="P789">
            <v>2665</v>
          </cell>
          <cell r="Q789" t="str">
            <v>No</v>
          </cell>
          <cell r="R789">
            <v>2209</v>
          </cell>
          <cell r="S789">
            <v>9.8630136986301373</v>
          </cell>
          <cell r="T789">
            <v>105.53424657534246</v>
          </cell>
          <cell r="U789">
            <v>655.89041095890411</v>
          </cell>
          <cell r="V789">
            <v>342.24657534246575</v>
          </cell>
          <cell r="W789">
            <v>1391.6712328767123</v>
          </cell>
          <cell r="X789">
            <v>5397.0410958904113</v>
          </cell>
          <cell r="Y789">
            <v>80.876712328767127</v>
          </cell>
          <cell r="Z789">
            <v>5.5899560268543819E-4</v>
          </cell>
          <cell r="AA789">
            <v>7.183561643835616</v>
          </cell>
          <cell r="AB789">
            <v>2.7397260273972601E-2</v>
          </cell>
          <cell r="AC789">
            <v>0.29315068493150687</v>
          </cell>
          <cell r="AD789">
            <v>1.821917808219178</v>
          </cell>
          <cell r="AE789">
            <v>0.9506849315068493</v>
          </cell>
          <cell r="AF789">
            <v>3.8657534246575342</v>
          </cell>
          <cell r="AG789">
            <v>14.991780821917809</v>
          </cell>
          <cell r="AH789">
            <v>0.22465753424657534</v>
          </cell>
          <cell r="AI789">
            <v>6.0520547945205477E-2</v>
          </cell>
          <cell r="AJ789">
            <v>0.64756986301369868</v>
          </cell>
          <cell r="AK789">
            <v>4.0246164383561647</v>
          </cell>
          <cell r="AL789">
            <v>2.1000630136986302</v>
          </cell>
          <cell r="AM789">
            <v>8.5394493150684934</v>
          </cell>
          <cell r="AN789">
            <v>33.116843835616443</v>
          </cell>
          <cell r="AO789">
            <v>0.49626849315068494</v>
          </cell>
        </row>
        <row r="790">
          <cell r="B790">
            <v>779</v>
          </cell>
          <cell r="C790" t="str">
            <v>Santa Clara</v>
          </cell>
          <cell r="D790" t="str">
            <v>Reserva</v>
          </cell>
          <cell r="E790" t="str">
            <v>L 701051-01</v>
          </cell>
          <cell r="F790">
            <v>38851</v>
          </cell>
          <cell r="G790">
            <v>2</v>
          </cell>
          <cell r="H790">
            <v>2</v>
          </cell>
          <cell r="I790">
            <v>2</v>
          </cell>
          <cell r="J790">
            <v>2</v>
          </cell>
          <cell r="K790">
            <v>25</v>
          </cell>
          <cell r="L790">
            <v>200</v>
          </cell>
          <cell r="M790">
            <v>10</v>
          </cell>
          <cell r="N790">
            <v>0</v>
          </cell>
          <cell r="O790">
            <v>0</v>
          </cell>
          <cell r="P790">
            <v>43</v>
          </cell>
          <cell r="Q790" t="str">
            <v>No</v>
          </cell>
          <cell r="R790">
            <v>2209</v>
          </cell>
          <cell r="S790" t="str">
            <v xml:space="preserve"> </v>
          </cell>
          <cell r="T790" t="str">
            <v xml:space="preserve"> </v>
          </cell>
          <cell r="U790" t="str">
            <v xml:space="preserve"> </v>
          </cell>
          <cell r="V790" t="str">
            <v xml:space="preserve"> </v>
          </cell>
          <cell r="W790" t="str">
            <v xml:space="preserve"> </v>
          </cell>
          <cell r="X790" t="str">
            <v xml:space="preserve"> </v>
          </cell>
          <cell r="Y790" t="str">
            <v xml:space="preserve"> </v>
          </cell>
          <cell r="Z790" t="str">
            <v xml:space="preserve"> </v>
          </cell>
          <cell r="AA790" t="str">
            <v xml:space="preserve"> </v>
          </cell>
          <cell r="AB790" t="str">
            <v xml:space="preserve"> </v>
          </cell>
          <cell r="AC790" t="str">
            <v xml:space="preserve"> </v>
          </cell>
          <cell r="AD790" t="str">
            <v xml:space="preserve"> </v>
          </cell>
          <cell r="AE790" t="str">
            <v xml:space="preserve"> </v>
          </cell>
          <cell r="AF790" t="str">
            <v xml:space="preserve"> </v>
          </cell>
          <cell r="AG790" t="str">
            <v xml:space="preserve"> </v>
          </cell>
          <cell r="AH790" t="str">
            <v xml:space="preserve"> </v>
          </cell>
          <cell r="AI790" t="str">
            <v xml:space="preserve"> </v>
          </cell>
          <cell r="AJ790" t="str">
            <v xml:space="preserve"> </v>
          </cell>
          <cell r="AK790" t="str">
            <v xml:space="preserve"> </v>
          </cell>
          <cell r="AL790" t="str">
            <v xml:space="preserve"> </v>
          </cell>
          <cell r="AM790" t="str">
            <v xml:space="preserve"> </v>
          </cell>
          <cell r="AN790" t="str">
            <v xml:space="preserve"> </v>
          </cell>
          <cell r="AO790" t="str">
            <v xml:space="preserve"> </v>
          </cell>
        </row>
        <row r="791">
          <cell r="B791">
            <v>780</v>
          </cell>
        </row>
        <row r="792">
          <cell r="B792">
            <v>781</v>
          </cell>
        </row>
        <row r="793">
          <cell r="B793">
            <v>782</v>
          </cell>
        </row>
        <row r="794">
          <cell r="B794">
            <v>783</v>
          </cell>
        </row>
        <row r="795">
          <cell r="B795">
            <v>784</v>
          </cell>
        </row>
        <row r="796">
          <cell r="B796">
            <v>785</v>
          </cell>
        </row>
        <row r="797">
          <cell r="B797">
            <v>786</v>
          </cell>
        </row>
        <row r="798">
          <cell r="B798">
            <v>787</v>
          </cell>
        </row>
        <row r="799">
          <cell r="B799">
            <v>788</v>
          </cell>
        </row>
        <row r="800">
          <cell r="B800">
            <v>789</v>
          </cell>
        </row>
        <row r="801">
          <cell r="B801">
            <v>790</v>
          </cell>
        </row>
        <row r="802">
          <cell r="B802">
            <v>791</v>
          </cell>
        </row>
        <row r="803">
          <cell r="B803">
            <v>792</v>
          </cell>
        </row>
        <row r="804">
          <cell r="B804">
            <v>793</v>
          </cell>
        </row>
        <row r="805">
          <cell r="B805">
            <v>794</v>
          </cell>
        </row>
        <row r="806">
          <cell r="B806">
            <v>795</v>
          </cell>
        </row>
        <row r="807">
          <cell r="B807">
            <v>796</v>
          </cell>
        </row>
        <row r="808">
          <cell r="B808">
            <v>797</v>
          </cell>
        </row>
        <row r="809">
          <cell r="B809">
            <v>798</v>
          </cell>
        </row>
        <row r="810">
          <cell r="B810">
            <v>799</v>
          </cell>
        </row>
        <row r="811">
          <cell r="B811">
            <v>800</v>
          </cell>
        </row>
        <row r="812">
          <cell r="B812">
            <v>801</v>
          </cell>
        </row>
        <row r="813">
          <cell r="B813">
            <v>802</v>
          </cell>
        </row>
        <row r="814">
          <cell r="B814">
            <v>803</v>
          </cell>
        </row>
        <row r="815">
          <cell r="B815">
            <v>804</v>
          </cell>
        </row>
        <row r="816">
          <cell r="B816">
            <v>805</v>
          </cell>
        </row>
        <row r="817">
          <cell r="B817">
            <v>806</v>
          </cell>
        </row>
        <row r="818">
          <cell r="B818">
            <v>807</v>
          </cell>
        </row>
        <row r="819">
          <cell r="B819">
            <v>808</v>
          </cell>
        </row>
        <row r="820">
          <cell r="B820">
            <v>809</v>
          </cell>
        </row>
        <row r="821">
          <cell r="B821">
            <v>810</v>
          </cell>
        </row>
        <row r="822">
          <cell r="B822">
            <v>811</v>
          </cell>
        </row>
        <row r="823">
          <cell r="B823">
            <v>812</v>
          </cell>
        </row>
        <row r="824">
          <cell r="B824">
            <v>813</v>
          </cell>
        </row>
        <row r="825">
          <cell r="B825">
            <v>814</v>
          </cell>
        </row>
        <row r="826">
          <cell r="B826">
            <v>815</v>
          </cell>
        </row>
        <row r="827">
          <cell r="B827">
            <v>816</v>
          </cell>
        </row>
        <row r="828">
          <cell r="B828">
            <v>817</v>
          </cell>
        </row>
        <row r="829">
          <cell r="B829">
            <v>818</v>
          </cell>
        </row>
        <row r="830">
          <cell r="B830">
            <v>819</v>
          </cell>
        </row>
        <row r="831">
          <cell r="B831">
            <v>820</v>
          </cell>
        </row>
        <row r="832">
          <cell r="B832">
            <v>821</v>
          </cell>
        </row>
        <row r="833">
          <cell r="B833">
            <v>822</v>
          </cell>
        </row>
        <row r="834">
          <cell r="B834">
            <v>823</v>
          </cell>
        </row>
        <row r="835">
          <cell r="B835">
            <v>824</v>
          </cell>
        </row>
        <row r="836">
          <cell r="B836">
            <v>825</v>
          </cell>
        </row>
        <row r="837">
          <cell r="B837">
            <v>826</v>
          </cell>
        </row>
        <row r="838">
          <cell r="B838">
            <v>827</v>
          </cell>
        </row>
        <row r="839">
          <cell r="B839">
            <v>828</v>
          </cell>
        </row>
        <row r="840">
          <cell r="B840">
            <v>829</v>
          </cell>
        </row>
        <row r="841">
          <cell r="B841">
            <v>830</v>
          </cell>
        </row>
        <row r="842">
          <cell r="B842">
            <v>831</v>
          </cell>
        </row>
        <row r="843">
          <cell r="B843">
            <v>832</v>
          </cell>
        </row>
        <row r="844">
          <cell r="B844">
            <v>833</v>
          </cell>
        </row>
        <row r="845">
          <cell r="B845">
            <v>834</v>
          </cell>
        </row>
        <row r="846">
          <cell r="B846">
            <v>835</v>
          </cell>
        </row>
        <row r="847">
          <cell r="B847">
            <v>836</v>
          </cell>
        </row>
        <row r="848">
          <cell r="B848">
            <v>837</v>
          </cell>
        </row>
        <row r="849">
          <cell r="B849">
            <v>838</v>
          </cell>
        </row>
        <row r="850">
          <cell r="B850">
            <v>839</v>
          </cell>
        </row>
        <row r="851">
          <cell r="B851">
            <v>840</v>
          </cell>
        </row>
        <row r="852">
          <cell r="B852">
            <v>841</v>
          </cell>
        </row>
        <row r="853">
          <cell r="B853">
            <v>842</v>
          </cell>
        </row>
        <row r="854">
          <cell r="B854">
            <v>843</v>
          </cell>
        </row>
        <row r="855">
          <cell r="B855">
            <v>844</v>
          </cell>
        </row>
        <row r="856">
          <cell r="B856">
            <v>845</v>
          </cell>
        </row>
        <row r="857">
          <cell r="B857">
            <v>846</v>
          </cell>
        </row>
        <row r="858">
          <cell r="B858">
            <v>847</v>
          </cell>
        </row>
        <row r="859">
          <cell r="B859">
            <v>848</v>
          </cell>
        </row>
        <row r="860">
          <cell r="B860">
            <v>849</v>
          </cell>
        </row>
        <row r="861">
          <cell r="B861">
            <v>850</v>
          </cell>
        </row>
        <row r="862">
          <cell r="B862">
            <v>851</v>
          </cell>
        </row>
        <row r="863">
          <cell r="B863">
            <v>852</v>
          </cell>
        </row>
        <row r="864">
          <cell r="B864">
            <v>853</v>
          </cell>
        </row>
        <row r="865">
          <cell r="B865">
            <v>854</v>
          </cell>
        </row>
        <row r="866">
          <cell r="B866">
            <v>855</v>
          </cell>
        </row>
        <row r="867">
          <cell r="B867">
            <v>856</v>
          </cell>
        </row>
        <row r="868">
          <cell r="B868">
            <v>857</v>
          </cell>
        </row>
        <row r="869">
          <cell r="B869">
            <v>858</v>
          </cell>
        </row>
        <row r="870">
          <cell r="B870">
            <v>859</v>
          </cell>
        </row>
        <row r="871">
          <cell r="B871">
            <v>860</v>
          </cell>
        </row>
        <row r="872">
          <cell r="B872">
            <v>861</v>
          </cell>
        </row>
        <row r="873">
          <cell r="B873">
            <v>862</v>
          </cell>
        </row>
        <row r="874">
          <cell r="B874">
            <v>863</v>
          </cell>
        </row>
        <row r="875">
          <cell r="B875">
            <v>864</v>
          </cell>
        </row>
        <row r="876">
          <cell r="B876">
            <v>865</v>
          </cell>
        </row>
        <row r="877">
          <cell r="B877">
            <v>866</v>
          </cell>
        </row>
        <row r="878">
          <cell r="B878">
            <v>867</v>
          </cell>
        </row>
        <row r="879">
          <cell r="B879">
            <v>868</v>
          </cell>
        </row>
        <row r="880">
          <cell r="B880">
            <v>869</v>
          </cell>
        </row>
        <row r="881">
          <cell r="B881">
            <v>870</v>
          </cell>
        </row>
        <row r="882">
          <cell r="B882">
            <v>871</v>
          </cell>
        </row>
        <row r="883">
          <cell r="B883">
            <v>872</v>
          </cell>
        </row>
        <row r="884">
          <cell r="B884">
            <v>873</v>
          </cell>
        </row>
        <row r="885">
          <cell r="B885">
            <v>874</v>
          </cell>
        </row>
        <row r="886">
          <cell r="B886">
            <v>875</v>
          </cell>
        </row>
        <row r="887">
          <cell r="B887">
            <v>876</v>
          </cell>
        </row>
        <row r="888">
          <cell r="B888">
            <v>877</v>
          </cell>
        </row>
        <row r="889">
          <cell r="B889">
            <v>878</v>
          </cell>
        </row>
        <row r="890">
          <cell r="B890">
            <v>879</v>
          </cell>
        </row>
        <row r="891">
          <cell r="B891">
            <v>880</v>
          </cell>
        </row>
        <row r="892">
          <cell r="B892">
            <v>881</v>
          </cell>
        </row>
        <row r="893">
          <cell r="B893">
            <v>882</v>
          </cell>
        </row>
        <row r="894">
          <cell r="B894">
            <v>883</v>
          </cell>
        </row>
        <row r="895">
          <cell r="B895">
            <v>884</v>
          </cell>
        </row>
        <row r="896">
          <cell r="B896">
            <v>885</v>
          </cell>
        </row>
        <row r="897">
          <cell r="B897">
            <v>886</v>
          </cell>
        </row>
        <row r="898">
          <cell r="B898">
            <v>887</v>
          </cell>
        </row>
        <row r="899">
          <cell r="B899">
            <v>888</v>
          </cell>
        </row>
        <row r="900">
          <cell r="B900">
            <v>889</v>
          </cell>
        </row>
        <row r="901">
          <cell r="B901">
            <v>890</v>
          </cell>
        </row>
        <row r="902">
          <cell r="B902">
            <v>891</v>
          </cell>
        </row>
        <row r="903">
          <cell r="B903">
            <v>892</v>
          </cell>
        </row>
        <row r="904">
          <cell r="B904">
            <v>893</v>
          </cell>
        </row>
        <row r="905">
          <cell r="B905">
            <v>894</v>
          </cell>
        </row>
        <row r="906">
          <cell r="B906">
            <v>895</v>
          </cell>
        </row>
        <row r="907">
          <cell r="B907">
            <v>896</v>
          </cell>
        </row>
        <row r="908">
          <cell r="B908">
            <v>897</v>
          </cell>
        </row>
        <row r="909">
          <cell r="B909">
            <v>898</v>
          </cell>
        </row>
        <row r="910">
          <cell r="B910">
            <v>899</v>
          </cell>
        </row>
        <row r="911">
          <cell r="B911">
            <v>900</v>
          </cell>
        </row>
        <row r="912">
          <cell r="B912">
            <v>901</v>
          </cell>
        </row>
        <row r="913">
          <cell r="B913">
            <v>902</v>
          </cell>
        </row>
        <row r="914">
          <cell r="B914">
            <v>903</v>
          </cell>
        </row>
        <row r="915">
          <cell r="B915">
            <v>904</v>
          </cell>
        </row>
        <row r="916">
          <cell r="B916">
            <v>905</v>
          </cell>
        </row>
        <row r="917">
          <cell r="B917">
            <v>906</v>
          </cell>
        </row>
        <row r="918">
          <cell r="B918">
            <v>907</v>
          </cell>
        </row>
        <row r="919">
          <cell r="B919">
            <v>908</v>
          </cell>
        </row>
        <row r="920">
          <cell r="B920">
            <v>909</v>
          </cell>
        </row>
        <row r="921">
          <cell r="B921">
            <v>910</v>
          </cell>
        </row>
        <row r="922">
          <cell r="B922">
            <v>911</v>
          </cell>
        </row>
        <row r="923">
          <cell r="B923">
            <v>912</v>
          </cell>
        </row>
        <row r="924">
          <cell r="B924">
            <v>913</v>
          </cell>
        </row>
        <row r="925">
          <cell r="B925">
            <v>914</v>
          </cell>
        </row>
        <row r="926">
          <cell r="B926">
            <v>915</v>
          </cell>
        </row>
        <row r="927">
          <cell r="B927">
            <v>916</v>
          </cell>
        </row>
        <row r="928">
          <cell r="B928">
            <v>917</v>
          </cell>
        </row>
        <row r="929">
          <cell r="B929">
            <v>918</v>
          </cell>
        </row>
        <row r="930">
          <cell r="B930">
            <v>919</v>
          </cell>
        </row>
        <row r="931">
          <cell r="B931">
            <v>920</v>
          </cell>
        </row>
        <row r="932">
          <cell r="B932">
            <v>921</v>
          </cell>
        </row>
        <row r="933">
          <cell r="B933">
            <v>922</v>
          </cell>
        </row>
        <row r="934">
          <cell r="B934">
            <v>923</v>
          </cell>
        </row>
        <row r="935">
          <cell r="B935">
            <v>924</v>
          </cell>
        </row>
        <row r="936">
          <cell r="B936">
            <v>925</v>
          </cell>
        </row>
        <row r="937">
          <cell r="B937">
            <v>926</v>
          </cell>
        </row>
        <row r="938">
          <cell r="B938">
            <v>927</v>
          </cell>
        </row>
        <row r="939">
          <cell r="B939">
            <v>928</v>
          </cell>
        </row>
        <row r="940">
          <cell r="B940">
            <v>929</v>
          </cell>
        </row>
        <row r="941">
          <cell r="B941">
            <v>930</v>
          </cell>
        </row>
        <row r="942">
          <cell r="B942">
            <v>931</v>
          </cell>
        </row>
        <row r="943">
          <cell r="B943">
            <v>932</v>
          </cell>
        </row>
        <row r="944">
          <cell r="B944">
            <v>933</v>
          </cell>
        </row>
        <row r="945">
          <cell r="B945">
            <v>934</v>
          </cell>
        </row>
        <row r="946">
          <cell r="B946">
            <v>935</v>
          </cell>
        </row>
        <row r="947">
          <cell r="B947">
            <v>936</v>
          </cell>
        </row>
        <row r="948">
          <cell r="B948">
            <v>937</v>
          </cell>
        </row>
        <row r="949">
          <cell r="B949">
            <v>938</v>
          </cell>
        </row>
        <row r="950">
          <cell r="B950">
            <v>939</v>
          </cell>
        </row>
        <row r="951">
          <cell r="B951">
            <v>940</v>
          </cell>
        </row>
        <row r="952">
          <cell r="B952">
            <v>941</v>
          </cell>
        </row>
        <row r="953">
          <cell r="B953">
            <v>942</v>
          </cell>
        </row>
        <row r="954">
          <cell r="B954">
            <v>943</v>
          </cell>
        </row>
        <row r="955">
          <cell r="B955">
            <v>944</v>
          </cell>
        </row>
        <row r="956">
          <cell r="B956">
            <v>945</v>
          </cell>
        </row>
        <row r="957">
          <cell r="B957">
            <v>946</v>
          </cell>
        </row>
        <row r="958">
          <cell r="B958">
            <v>947</v>
          </cell>
        </row>
        <row r="959">
          <cell r="B959">
            <v>948</v>
          </cell>
        </row>
        <row r="960">
          <cell r="B960">
            <v>949</v>
          </cell>
        </row>
        <row r="961">
          <cell r="B961">
            <v>950</v>
          </cell>
        </row>
        <row r="962">
          <cell r="B962">
            <v>951</v>
          </cell>
        </row>
        <row r="963">
          <cell r="B963">
            <v>952</v>
          </cell>
        </row>
        <row r="964">
          <cell r="B964">
            <v>953</v>
          </cell>
        </row>
        <row r="965">
          <cell r="B965">
            <v>954</v>
          </cell>
        </row>
        <row r="966">
          <cell r="B966">
            <v>955</v>
          </cell>
        </row>
        <row r="967">
          <cell r="B967">
            <v>956</v>
          </cell>
        </row>
        <row r="968">
          <cell r="B968">
            <v>957</v>
          </cell>
        </row>
        <row r="969">
          <cell r="B969">
            <v>958</v>
          </cell>
        </row>
        <row r="970">
          <cell r="B970">
            <v>959</v>
          </cell>
        </row>
        <row r="971">
          <cell r="B971">
            <v>960</v>
          </cell>
        </row>
        <row r="972">
          <cell r="B972">
            <v>961</v>
          </cell>
        </row>
        <row r="973">
          <cell r="B973">
            <v>962</v>
          </cell>
        </row>
        <row r="974">
          <cell r="B974">
            <v>963</v>
          </cell>
        </row>
        <row r="975">
          <cell r="B975">
            <v>964</v>
          </cell>
        </row>
        <row r="976">
          <cell r="B976">
            <v>965</v>
          </cell>
        </row>
        <row r="977">
          <cell r="B977">
            <v>966</v>
          </cell>
        </row>
        <row r="978">
          <cell r="B978">
            <v>967</v>
          </cell>
        </row>
        <row r="979">
          <cell r="B979">
            <v>968</v>
          </cell>
        </row>
        <row r="980">
          <cell r="B980">
            <v>969</v>
          </cell>
        </row>
        <row r="981">
          <cell r="B981">
            <v>970</v>
          </cell>
        </row>
        <row r="982">
          <cell r="B982">
            <v>971</v>
          </cell>
        </row>
        <row r="983">
          <cell r="B983">
            <v>972</v>
          </cell>
        </row>
        <row r="984">
          <cell r="B984">
            <v>973</v>
          </cell>
        </row>
        <row r="985">
          <cell r="B985">
            <v>974</v>
          </cell>
        </row>
        <row r="986">
          <cell r="B986">
            <v>975</v>
          </cell>
        </row>
        <row r="987">
          <cell r="B987">
            <v>976</v>
          </cell>
        </row>
        <row r="988">
          <cell r="B988">
            <v>977</v>
          </cell>
        </row>
        <row r="989">
          <cell r="B989">
            <v>978</v>
          </cell>
        </row>
        <row r="990">
          <cell r="B990">
            <v>979</v>
          </cell>
        </row>
        <row r="991">
          <cell r="B991">
            <v>980</v>
          </cell>
        </row>
        <row r="992">
          <cell r="B992">
            <v>981</v>
          </cell>
        </row>
        <row r="993">
          <cell r="B993">
            <v>982</v>
          </cell>
        </row>
        <row r="994">
          <cell r="B994">
            <v>983</v>
          </cell>
        </row>
        <row r="995">
          <cell r="B995">
            <v>984</v>
          </cell>
        </row>
        <row r="996">
          <cell r="B996">
            <v>985</v>
          </cell>
        </row>
        <row r="997">
          <cell r="B997">
            <v>986</v>
          </cell>
        </row>
        <row r="998">
          <cell r="B998">
            <v>987</v>
          </cell>
        </row>
        <row r="999">
          <cell r="B999">
            <v>988</v>
          </cell>
        </row>
        <row r="1000">
          <cell r="B1000">
            <v>989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AK136"/>
  <sheetViews>
    <sheetView topLeftCell="U1" zoomScale="80" zoomScaleNormal="80" workbookViewId="0">
      <pane ySplit="3" topLeftCell="A4" activePane="bottomLeft" state="frozen"/>
      <selection activeCell="H37" sqref="H37"/>
      <selection pane="bottomLeft" activeCell="W131" sqref="W131"/>
    </sheetView>
  </sheetViews>
  <sheetFormatPr baseColWidth="10" defaultColWidth="14" defaultRowHeight="12.75" x14ac:dyDescent="0.2"/>
  <cols>
    <col min="1" max="1" width="10.42578125" style="1" customWidth="1"/>
    <col min="2" max="2" width="13.5703125" style="1" bestFit="1" customWidth="1"/>
    <col min="3" max="3" width="18.140625" style="1" bestFit="1" customWidth="1"/>
    <col min="4" max="4" width="14.5703125" style="1" bestFit="1" customWidth="1"/>
    <col min="5" max="5" width="10.85546875" style="1" bestFit="1" customWidth="1"/>
    <col min="6" max="6" width="23.140625" style="1" customWidth="1"/>
    <col min="7" max="7" width="17.140625" style="1" bestFit="1" customWidth="1"/>
    <col min="8" max="8" width="13.85546875" style="1" bestFit="1" customWidth="1"/>
    <col min="9" max="9" width="15.140625" style="1" bestFit="1" customWidth="1"/>
    <col min="10" max="10" width="34.28515625" style="1" bestFit="1" customWidth="1"/>
    <col min="11" max="11" width="18.140625" style="1" bestFit="1" customWidth="1"/>
    <col min="12" max="13" width="16.5703125" style="1" bestFit="1" customWidth="1"/>
    <col min="14" max="14" width="25.7109375" style="1" bestFit="1" customWidth="1"/>
    <col min="15" max="15" width="19.85546875" style="1" bestFit="1" customWidth="1"/>
    <col min="16" max="16" width="20.5703125" style="1" bestFit="1" customWidth="1"/>
    <col min="17" max="17" width="18.7109375" style="1" bestFit="1" customWidth="1"/>
    <col min="18" max="18" width="22" style="1" bestFit="1" customWidth="1"/>
    <col min="19" max="19" width="16.5703125" style="1" bestFit="1" customWidth="1"/>
    <col min="20" max="20" width="20.28515625" style="1" bestFit="1" customWidth="1"/>
    <col min="21" max="21" width="17" style="1" bestFit="1" customWidth="1"/>
    <col min="22" max="22" width="13.5703125" style="1" bestFit="1" customWidth="1"/>
    <col min="23" max="23" width="10.7109375" style="1" customWidth="1"/>
    <col min="24" max="24" width="12.140625" style="9" customWidth="1"/>
    <col min="25" max="26" width="11.42578125" style="25"/>
    <col min="27" max="32" width="11.42578125" style="25" customWidth="1"/>
    <col min="33" max="36" width="11.42578125" style="25"/>
    <col min="37" max="37" width="26" style="25" customWidth="1"/>
    <col min="38" max="16384" width="14" style="12"/>
  </cols>
  <sheetData>
    <row r="1" spans="1:37" x14ac:dyDescent="0.2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9</v>
      </c>
      <c r="I1" s="1">
        <v>10</v>
      </c>
      <c r="J1" s="1">
        <v>11</v>
      </c>
      <c r="K1" s="1">
        <v>12</v>
      </c>
      <c r="L1" s="1">
        <v>13</v>
      </c>
      <c r="M1" s="1">
        <v>14</v>
      </c>
      <c r="N1" s="1">
        <v>17</v>
      </c>
      <c r="O1" s="1">
        <v>18</v>
      </c>
      <c r="P1" s="1">
        <v>19</v>
      </c>
      <c r="Q1" s="1">
        <v>20</v>
      </c>
      <c r="R1" s="1">
        <v>21</v>
      </c>
      <c r="S1" s="1">
        <v>22</v>
      </c>
      <c r="T1" s="1">
        <v>23</v>
      </c>
      <c r="V1" s="1">
        <v>8</v>
      </c>
      <c r="W1" s="1">
        <v>24</v>
      </c>
      <c r="X1" s="25"/>
    </row>
    <row r="2" spans="1:37" ht="15" customHeight="1" x14ac:dyDescent="0.25">
      <c r="A2" s="136" t="s">
        <v>216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8"/>
      <c r="W2" s="30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s="10" customFormat="1" ht="63.75" x14ac:dyDescent="0.25">
      <c r="A3" s="6" t="s">
        <v>115</v>
      </c>
      <c r="B3" s="6" t="s">
        <v>2</v>
      </c>
      <c r="C3" s="6" t="s">
        <v>0</v>
      </c>
      <c r="D3" s="6" t="s">
        <v>1</v>
      </c>
      <c r="E3" s="6" t="s">
        <v>151</v>
      </c>
      <c r="F3" s="6" t="s">
        <v>263</v>
      </c>
      <c r="G3" s="6" t="s">
        <v>4</v>
      </c>
      <c r="H3" s="6" t="s">
        <v>186</v>
      </c>
      <c r="I3" s="6" t="s">
        <v>5</v>
      </c>
      <c r="J3" s="6" t="s">
        <v>187</v>
      </c>
      <c r="K3" s="6" t="s">
        <v>6</v>
      </c>
      <c r="L3" s="6" t="s">
        <v>212</v>
      </c>
      <c r="M3" s="6" t="s">
        <v>212</v>
      </c>
      <c r="N3" s="6" t="s">
        <v>7</v>
      </c>
      <c r="O3" s="6" t="s">
        <v>188</v>
      </c>
      <c r="P3" s="6" t="s">
        <v>189</v>
      </c>
      <c r="Q3" s="6" t="s">
        <v>190</v>
      </c>
      <c r="R3" s="6" t="s">
        <v>260</v>
      </c>
      <c r="S3" s="6" t="s">
        <v>261</v>
      </c>
      <c r="T3" s="6" t="s">
        <v>264</v>
      </c>
      <c r="U3" s="6" t="s">
        <v>298</v>
      </c>
      <c r="V3" s="6" t="s">
        <v>3</v>
      </c>
      <c r="W3" s="16" t="s">
        <v>223</v>
      </c>
      <c r="X3" s="16" t="s">
        <v>8</v>
      </c>
      <c r="Y3" s="16" t="s">
        <v>270</v>
      </c>
      <c r="Z3" s="16" t="s">
        <v>271</v>
      </c>
      <c r="AA3" s="16" t="s">
        <v>272</v>
      </c>
      <c r="AB3" s="16" t="s">
        <v>273</v>
      </c>
      <c r="AC3" s="16" t="s">
        <v>274</v>
      </c>
      <c r="AD3" s="16" t="s">
        <v>275</v>
      </c>
      <c r="AE3" s="16" t="s">
        <v>276</v>
      </c>
      <c r="AF3" s="16" t="s">
        <v>277</v>
      </c>
      <c r="AG3" s="16" t="s">
        <v>279</v>
      </c>
      <c r="AH3" s="16" t="s">
        <v>280</v>
      </c>
      <c r="AI3" s="16" t="s">
        <v>281</v>
      </c>
      <c r="AJ3" s="29" t="s">
        <v>278</v>
      </c>
      <c r="AK3" s="29" t="s">
        <v>299</v>
      </c>
    </row>
    <row r="4" spans="1:37" s="10" customFormat="1" ht="15" customHeight="1" x14ac:dyDescent="0.2">
      <c r="A4" s="4">
        <v>1</v>
      </c>
      <c r="B4" s="4">
        <v>60007475</v>
      </c>
      <c r="C4" s="4" t="s">
        <v>81</v>
      </c>
      <c r="D4" s="4" t="s">
        <v>155</v>
      </c>
      <c r="E4" s="3" t="s">
        <v>152</v>
      </c>
      <c r="F4" s="4" t="str">
        <f t="shared" ref="F4:F14" si="0">+C4&amp;" "&amp;D4&amp;" "&amp;E4</f>
        <v>ALTO PRADERA TRA1 R</v>
      </c>
      <c r="G4" s="4" t="s">
        <v>19</v>
      </c>
      <c r="H4" s="4" t="s">
        <v>249</v>
      </c>
      <c r="I4" s="4" t="s">
        <v>116</v>
      </c>
      <c r="J4" s="4" t="s">
        <v>117</v>
      </c>
      <c r="K4" s="4">
        <v>2017</v>
      </c>
      <c r="L4" s="4" t="s">
        <v>267</v>
      </c>
      <c r="M4" s="4" t="str">
        <f t="shared" ref="M4:M14" si="1">+IF(K4&lt;2005,"L","S")</f>
        <v>S</v>
      </c>
      <c r="N4" s="4" t="s">
        <v>118</v>
      </c>
      <c r="O4" s="4">
        <v>2017</v>
      </c>
      <c r="P4" s="4"/>
      <c r="Q4" s="4" t="s">
        <v>119</v>
      </c>
      <c r="R4" s="4"/>
      <c r="S4" s="4"/>
      <c r="T4" s="4"/>
      <c r="U4" s="4">
        <v>220</v>
      </c>
      <c r="V4" s="4" t="s">
        <v>23</v>
      </c>
      <c r="W4" s="4" t="s">
        <v>222</v>
      </c>
      <c r="X4" s="17" t="s">
        <v>221</v>
      </c>
      <c r="Y4" s="18">
        <v>0</v>
      </c>
      <c r="Z4" s="18">
        <v>52.6</v>
      </c>
      <c r="AA4" s="19" t="s">
        <v>282</v>
      </c>
      <c r="AB4" s="20">
        <v>0.87629999999999997</v>
      </c>
      <c r="AC4" s="21">
        <v>71.2</v>
      </c>
      <c r="AD4" s="19">
        <v>41.3</v>
      </c>
      <c r="AE4" s="22">
        <v>0.02</v>
      </c>
      <c r="AF4" s="19">
        <v>7</v>
      </c>
      <c r="AG4" s="19">
        <v>1</v>
      </c>
      <c r="AH4" s="20">
        <v>4.0000000000000001E-3</v>
      </c>
      <c r="AI4" s="20">
        <v>0.08</v>
      </c>
      <c r="AJ4" s="23">
        <f>100*(AF4/(10^((-1567/(Z4+273))+7.08951)))</f>
        <v>3.7003397639245912</v>
      </c>
      <c r="AK4" s="24" t="str">
        <f>IF(AND(AND(U4=220,OR(AC4&lt;47,AJ4&gt;=12)),AND(U4=220,OR(AD4&lt;30,AE4&gt;0.15,AH4&gt;0.5,AI4&gt;5,AG4&gt;3.5))),"Termovacío y Regeneración",IF(AND(U4=220,OR(AC4&lt;47,AJ4&gt;=12)),"Termovacío",IF(AND(U4=220,OR(AD4&lt;30,AE4&gt;0.15,AH4&gt;0.5,AI4&gt;5,AG4&gt;3.5)),"Regeneración",IF(AND(AND(U4=60,OR(AC4&lt;40,AJ4&gt;=27)),AND(U4=60,OR(AD4&lt;25,AE4&gt;0.2,AH4&gt;0.5,AI4&gt;5,AG4&gt;3.5))),"Termovacío y Regeneración",IF(AND(U4=60,OR(AC4&lt;40,AJ4&gt;=27)),"Termovacío",IF(AND(U4=60,OR(AD4&lt;25,AE4&gt;0.2,AH4&gt;0.5,AI4&gt;5,AG4&gt;3.5)),"Regeneración","OK"))))))</f>
        <v>OK</v>
      </c>
    </row>
    <row r="5" spans="1:37" s="10" customFormat="1" ht="15" customHeight="1" x14ac:dyDescent="0.2">
      <c r="A5" s="4">
        <v>1</v>
      </c>
      <c r="B5" s="4">
        <v>60007475</v>
      </c>
      <c r="C5" s="4" t="s">
        <v>81</v>
      </c>
      <c r="D5" s="4" t="s">
        <v>155</v>
      </c>
      <c r="E5" s="3" t="s">
        <v>152</v>
      </c>
      <c r="F5" s="4" t="str">
        <f>+C5&amp;" "&amp;D5&amp;" "&amp;E5</f>
        <v>ALTO PRADERA TRA1 R</v>
      </c>
      <c r="G5" s="4" t="s">
        <v>19</v>
      </c>
      <c r="H5" s="4" t="s">
        <v>249</v>
      </c>
      <c r="I5" s="4" t="s">
        <v>116</v>
      </c>
      <c r="J5" s="4" t="s">
        <v>117</v>
      </c>
      <c r="K5" s="4">
        <v>2017</v>
      </c>
      <c r="L5" s="4" t="s">
        <v>267</v>
      </c>
      <c r="M5" s="4" t="str">
        <f>+IF(K5&lt;2005,"L","S")</f>
        <v>S</v>
      </c>
      <c r="N5" s="4" t="s">
        <v>118</v>
      </c>
      <c r="O5" s="4">
        <v>2017</v>
      </c>
      <c r="P5" s="4"/>
      <c r="Q5" s="4" t="s">
        <v>119</v>
      </c>
      <c r="R5" s="4"/>
      <c r="S5" s="4"/>
      <c r="T5" s="4"/>
      <c r="U5" s="4">
        <v>220</v>
      </c>
      <c r="V5" s="4" t="s">
        <v>23</v>
      </c>
      <c r="W5" s="4" t="s">
        <v>301</v>
      </c>
      <c r="X5" s="17">
        <v>44423</v>
      </c>
      <c r="Y5" s="18">
        <v>69.5</v>
      </c>
      <c r="Z5" s="18">
        <v>49.7</v>
      </c>
      <c r="AA5" s="19" t="s">
        <v>300</v>
      </c>
      <c r="AB5" s="20">
        <v>0.86699999999999999</v>
      </c>
      <c r="AC5" s="21">
        <v>42</v>
      </c>
      <c r="AD5" s="19">
        <v>40</v>
      </c>
      <c r="AE5" s="22">
        <v>0.02</v>
      </c>
      <c r="AF5" s="19">
        <v>14</v>
      </c>
      <c r="AG5" s="19">
        <v>0.5</v>
      </c>
      <c r="AH5" s="20">
        <v>7.0000000000000001E-3</v>
      </c>
      <c r="AI5" s="20">
        <v>0.22500000000000001</v>
      </c>
      <c r="AJ5" s="23">
        <f>100*(AF5/(10^((-1567/(Z5+273))+7.08951)))</f>
        <v>8.1756323125310004</v>
      </c>
      <c r="AK5" s="24" t="str">
        <f>IF(AND(AND(U5=220,OR(AC5&lt;47,AJ5&gt;=12)),AND(U5=220,OR(AD5&lt;30,AE5&gt;0.15,AH5&gt;0.5,AI5&gt;5,AG5&gt;3.5))),"Termovacío y Regeneración",IF(AND(U5=220,OR(AC5&lt;47,AJ5&gt;=12)),"Termovacío",IF(AND(U5=220,OR(AD5&lt;30,AE5&gt;0.15,AH5&gt;0.5,AI5&gt;5,AG5&gt;3.5)),"Regeneración",IF(AND(AND(U5=60,OR(AC5&lt;40,AJ5&gt;=27)),AND(U5=60,OR(AD5&lt;25,AE5&gt;0.2,AH5&gt;0.5,AI5&gt;5,AG5&gt;3.5))),"Termovacío y Regeneración",IF(AND(U5=60,OR(AC5&lt;40,AJ5&gt;=27)),"Termovacío",IF(AND(U5=60,OR(AD5&lt;25,AE5&gt;0.2,AH5&gt;0.5,AI5&gt;5,AG5&gt;3.5)),"Regeneración","OK"))))))</f>
        <v>Termovacío</v>
      </c>
    </row>
    <row r="6" spans="1:37" s="10" customFormat="1" ht="15" customHeight="1" x14ac:dyDescent="0.2">
      <c r="A6" s="4">
        <v>2</v>
      </c>
      <c r="B6" s="4">
        <v>60007474</v>
      </c>
      <c r="C6" s="4" t="s">
        <v>81</v>
      </c>
      <c r="D6" s="4" t="s">
        <v>155</v>
      </c>
      <c r="E6" s="3" t="s">
        <v>153</v>
      </c>
      <c r="F6" s="4" t="str">
        <f t="shared" si="0"/>
        <v>ALTO PRADERA TRA1 S</v>
      </c>
      <c r="G6" s="4" t="s">
        <v>19</v>
      </c>
      <c r="H6" s="4" t="s">
        <v>249</v>
      </c>
      <c r="I6" s="4" t="s">
        <v>116</v>
      </c>
      <c r="J6" s="4" t="s">
        <v>117</v>
      </c>
      <c r="K6" s="4">
        <v>2017</v>
      </c>
      <c r="L6" s="4" t="s">
        <v>267</v>
      </c>
      <c r="M6" s="4" t="str">
        <f t="shared" si="1"/>
        <v>S</v>
      </c>
      <c r="N6" s="4" t="s">
        <v>118</v>
      </c>
      <c r="O6" s="4">
        <v>2017</v>
      </c>
      <c r="P6" s="4"/>
      <c r="Q6" s="4" t="s">
        <v>119</v>
      </c>
      <c r="R6" s="4"/>
      <c r="S6" s="4"/>
      <c r="T6" s="4"/>
      <c r="U6" s="4">
        <v>220</v>
      </c>
      <c r="V6" s="4" t="s">
        <v>22</v>
      </c>
      <c r="W6" s="4" t="s">
        <v>222</v>
      </c>
      <c r="X6" s="17" t="s">
        <v>221</v>
      </c>
      <c r="Y6" s="18">
        <v>0</v>
      </c>
      <c r="Z6" s="18">
        <v>52.4</v>
      </c>
      <c r="AA6" s="19" t="s">
        <v>282</v>
      </c>
      <c r="AB6" s="20">
        <v>0.87829999999999997</v>
      </c>
      <c r="AC6" s="21">
        <v>66.900000000000006</v>
      </c>
      <c r="AD6" s="19">
        <v>43.5</v>
      </c>
      <c r="AE6" s="22">
        <v>0.02</v>
      </c>
      <c r="AF6" s="19">
        <v>6</v>
      </c>
      <c r="AG6" s="19">
        <v>1</v>
      </c>
      <c r="AH6" s="20">
        <v>6.0000000000000001E-3</v>
      </c>
      <c r="AI6" s="20">
        <v>0.1</v>
      </c>
      <c r="AJ6" s="23">
        <f t="shared" ref="AJ6:AJ71" si="2">100*(AF6/(10^((-1567/(Z6+273))+7.08951)))</f>
        <v>3.1933962090359045</v>
      </c>
      <c r="AK6" s="24" t="str">
        <f t="shared" ref="AK6:AK71" si="3">IF(AND(AND(U6=220,OR(AC6&lt;47,AJ6&gt;=12)),AND(U6=220,OR(AD6&lt;30,AE6&gt;0.15,AH6&gt;0.5,AI6&gt;5,AG6&gt;3.5))),"Termovacío y Regeneración",IF(AND(U6=220,OR(AC6&lt;47,AJ6&gt;=12)),"Termovacío",IF(AND(U6=220,OR(AD6&lt;30,AE6&gt;0.15,AH6&gt;0.5,AI6&gt;5,AG6&gt;3.5)),"Regeneración",IF(AND(AND(U6=60,OR(AC6&lt;40,AJ6&gt;=27)),AND(U6=60,OR(AD6&lt;25,AE6&gt;0.2,AH6&gt;0.5,AI6&gt;5,AG6&gt;3.5))),"Termovacío y Regeneración",IF(AND(U6=60,OR(AC6&lt;40,AJ6&gt;=27)),"Termovacío",IF(AND(U6=60,OR(AD6&lt;25,AE6&gt;0.2,AH6&gt;0.5,AI6&gt;5,AG6&gt;3.5)),"Regeneración","OK"))))))</f>
        <v>OK</v>
      </c>
    </row>
    <row r="7" spans="1:37" s="10" customFormat="1" ht="15" customHeight="1" x14ac:dyDescent="0.2">
      <c r="A7" s="4">
        <v>2</v>
      </c>
      <c r="B7" s="4">
        <v>60007474</v>
      </c>
      <c r="C7" s="4" t="s">
        <v>81</v>
      </c>
      <c r="D7" s="4" t="s">
        <v>155</v>
      </c>
      <c r="E7" s="3" t="s">
        <v>153</v>
      </c>
      <c r="F7" s="4" t="str">
        <f>+C7&amp;" "&amp;D7&amp;" "&amp;E7</f>
        <v>ALTO PRADERA TRA1 S</v>
      </c>
      <c r="G7" s="4" t="s">
        <v>19</v>
      </c>
      <c r="H7" s="4" t="s">
        <v>249</v>
      </c>
      <c r="I7" s="4" t="s">
        <v>116</v>
      </c>
      <c r="J7" s="4" t="s">
        <v>117</v>
      </c>
      <c r="K7" s="4">
        <v>2017</v>
      </c>
      <c r="L7" s="4" t="s">
        <v>267</v>
      </c>
      <c r="M7" s="4" t="str">
        <f>+IF(K7&lt;2005,"L","S")</f>
        <v>S</v>
      </c>
      <c r="N7" s="4" t="s">
        <v>118</v>
      </c>
      <c r="O7" s="4">
        <v>2017</v>
      </c>
      <c r="P7" s="4"/>
      <c r="Q7" s="4" t="s">
        <v>119</v>
      </c>
      <c r="R7" s="4"/>
      <c r="S7" s="4"/>
      <c r="T7" s="4"/>
      <c r="U7" s="4">
        <v>220</v>
      </c>
      <c r="V7" s="4" t="s">
        <v>22</v>
      </c>
      <c r="W7" s="4" t="s">
        <v>301</v>
      </c>
      <c r="X7" s="17">
        <v>44423</v>
      </c>
      <c r="Y7" s="18">
        <v>76.400000000000006</v>
      </c>
      <c r="Z7" s="18">
        <v>48.5</v>
      </c>
      <c r="AA7" s="19" t="s">
        <v>300</v>
      </c>
      <c r="AB7" s="20">
        <v>0.87</v>
      </c>
      <c r="AC7" s="21">
        <v>54</v>
      </c>
      <c r="AD7" s="19">
        <v>41</v>
      </c>
      <c r="AE7" s="22">
        <v>0.02</v>
      </c>
      <c r="AF7" s="19">
        <v>15</v>
      </c>
      <c r="AG7" s="19">
        <v>0.5</v>
      </c>
      <c r="AH7" s="20">
        <v>8.0000000000000002E-3</v>
      </c>
      <c r="AI7" s="20">
        <v>0.17100000000000001</v>
      </c>
      <c r="AJ7" s="23">
        <f>100*(AF7/(10^((-1567/(Z7+273))+7.08951)))</f>
        <v>9.1329115752710646</v>
      </c>
      <c r="AK7" s="24" t="str">
        <f>IF(AND(AND(U7=220,OR(AC7&lt;47,AJ7&gt;=12)),AND(U7=220,OR(AD7&lt;30,AE7&gt;0.15,AH7&gt;0.5,AI7&gt;5,AG7&gt;3.5))),"Termovacío y Regeneración",IF(AND(U7=220,OR(AC7&lt;47,AJ7&gt;=12)),"Termovacío",IF(AND(U7=220,OR(AD7&lt;30,AE7&gt;0.15,AH7&gt;0.5,AI7&gt;5,AG7&gt;3.5)),"Regeneración",IF(AND(AND(U7=60,OR(AC7&lt;40,AJ7&gt;=27)),AND(U7=60,OR(AD7&lt;25,AE7&gt;0.2,AH7&gt;0.5,AI7&gt;5,AG7&gt;3.5))),"Termovacío y Regeneración",IF(AND(U7=60,OR(AC7&lt;40,AJ7&gt;=27)),"Termovacío",IF(AND(U7=60,OR(AD7&lt;25,AE7&gt;0.2,AH7&gt;0.5,AI7&gt;5,AG7&gt;3.5)),"Regeneración","OK"))))))</f>
        <v>OK</v>
      </c>
    </row>
    <row r="8" spans="1:37" s="10" customFormat="1" ht="15" customHeight="1" x14ac:dyDescent="0.2">
      <c r="A8" s="4">
        <v>3</v>
      </c>
      <c r="B8" s="2">
        <v>60007473</v>
      </c>
      <c r="C8" s="2" t="s">
        <v>81</v>
      </c>
      <c r="D8" s="2" t="s">
        <v>155</v>
      </c>
      <c r="E8" s="2" t="s">
        <v>154</v>
      </c>
      <c r="F8" s="4" t="str">
        <f t="shared" si="0"/>
        <v>ALTO PRADERA TRA1 T</v>
      </c>
      <c r="G8" s="2" t="s">
        <v>19</v>
      </c>
      <c r="H8" s="4" t="s">
        <v>249</v>
      </c>
      <c r="I8" s="2" t="s">
        <v>116</v>
      </c>
      <c r="J8" s="2" t="s">
        <v>117</v>
      </c>
      <c r="K8" s="2">
        <v>2017</v>
      </c>
      <c r="L8" s="4" t="s">
        <v>267</v>
      </c>
      <c r="M8" s="4" t="str">
        <f t="shared" si="1"/>
        <v>S</v>
      </c>
      <c r="N8" s="2" t="s">
        <v>118</v>
      </c>
      <c r="O8" s="2">
        <v>2017</v>
      </c>
      <c r="P8" s="2"/>
      <c r="Q8" s="2" t="s">
        <v>119</v>
      </c>
      <c r="R8" s="2"/>
      <c r="S8" s="2"/>
      <c r="T8" s="2"/>
      <c r="U8" s="4">
        <v>220</v>
      </c>
      <c r="V8" s="4" t="s">
        <v>21</v>
      </c>
      <c r="W8" s="4" t="s">
        <v>222</v>
      </c>
      <c r="X8" s="17" t="s">
        <v>221</v>
      </c>
      <c r="Y8" s="18">
        <v>0</v>
      </c>
      <c r="Z8" s="18">
        <v>52.9</v>
      </c>
      <c r="AA8" s="19" t="s">
        <v>282</v>
      </c>
      <c r="AB8" s="20">
        <v>0.87890000000000001</v>
      </c>
      <c r="AC8" s="21">
        <v>53</v>
      </c>
      <c r="AD8" s="19">
        <v>42.2</v>
      </c>
      <c r="AE8" s="22">
        <v>0.02</v>
      </c>
      <c r="AF8" s="19">
        <v>6</v>
      </c>
      <c r="AG8" s="19">
        <v>1</v>
      </c>
      <c r="AH8" s="20">
        <v>7.0000000000000001E-3</v>
      </c>
      <c r="AI8" s="20">
        <v>0.14000000000000001</v>
      </c>
      <c r="AJ8" s="23">
        <f t="shared" si="2"/>
        <v>3.1395299598302979</v>
      </c>
      <c r="AK8" s="24" t="str">
        <f t="shared" si="3"/>
        <v>OK</v>
      </c>
    </row>
    <row r="9" spans="1:37" s="10" customFormat="1" ht="15" customHeight="1" x14ac:dyDescent="0.2">
      <c r="A9" s="4">
        <v>3</v>
      </c>
      <c r="B9" s="2">
        <v>60007473</v>
      </c>
      <c r="C9" s="2" t="s">
        <v>81</v>
      </c>
      <c r="D9" s="2" t="s">
        <v>155</v>
      </c>
      <c r="E9" s="2" t="s">
        <v>154</v>
      </c>
      <c r="F9" s="4" t="str">
        <f>+C9&amp;" "&amp;D9&amp;" "&amp;E9</f>
        <v>ALTO PRADERA TRA1 T</v>
      </c>
      <c r="G9" s="2" t="s">
        <v>19</v>
      </c>
      <c r="H9" s="4" t="s">
        <v>249</v>
      </c>
      <c r="I9" s="2" t="s">
        <v>116</v>
      </c>
      <c r="J9" s="2" t="s">
        <v>117</v>
      </c>
      <c r="K9" s="2">
        <v>2017</v>
      </c>
      <c r="L9" s="4" t="s">
        <v>267</v>
      </c>
      <c r="M9" s="4" t="str">
        <f>+IF(K9&lt;2005,"L","S")</f>
        <v>S</v>
      </c>
      <c r="N9" s="2" t="s">
        <v>118</v>
      </c>
      <c r="O9" s="2">
        <v>2017</v>
      </c>
      <c r="P9" s="2"/>
      <c r="Q9" s="2" t="s">
        <v>119</v>
      </c>
      <c r="R9" s="2"/>
      <c r="S9" s="2"/>
      <c r="T9" s="2"/>
      <c r="U9" s="4">
        <v>220</v>
      </c>
      <c r="V9" s="4" t="s">
        <v>21</v>
      </c>
      <c r="W9" s="4" t="s">
        <v>301</v>
      </c>
      <c r="X9" s="17">
        <v>44423</v>
      </c>
      <c r="Y9" s="18">
        <v>77.8</v>
      </c>
      <c r="Z9" s="18">
        <v>48.5</v>
      </c>
      <c r="AA9" s="19" t="s">
        <v>300</v>
      </c>
      <c r="AB9" s="20">
        <v>0.87</v>
      </c>
      <c r="AC9" s="21">
        <v>43</v>
      </c>
      <c r="AD9" s="19">
        <v>38</v>
      </c>
      <c r="AE9" s="22">
        <v>0.02</v>
      </c>
      <c r="AF9" s="19">
        <v>16</v>
      </c>
      <c r="AG9" s="19">
        <v>0.5</v>
      </c>
      <c r="AH9" s="20">
        <v>8.9999999999999993E-3</v>
      </c>
      <c r="AI9" s="20">
        <v>0.186</v>
      </c>
      <c r="AJ9" s="23">
        <f>100*(AF9/(10^((-1567/(Z9+273))+7.08951)))</f>
        <v>9.7417723469558037</v>
      </c>
      <c r="AK9" s="24" t="str">
        <f>IF(AND(AND(U9=220,OR(AC9&lt;47,AJ9&gt;=12)),AND(U9=220,OR(AD9&lt;30,AE9&gt;0.15,AH9&gt;0.5,AI9&gt;5,AG9&gt;3.5))),"Termovacío y Regeneración",IF(AND(U9=220,OR(AC9&lt;47,AJ9&gt;=12)),"Termovacío",IF(AND(U9=220,OR(AD9&lt;30,AE9&gt;0.15,AH9&gt;0.5,AI9&gt;5,AG9&gt;3.5)),"Regeneración",IF(AND(AND(U9=60,OR(AC9&lt;40,AJ9&gt;=27)),AND(U9=60,OR(AD9&lt;25,AE9&gt;0.2,AH9&gt;0.5,AI9&gt;5,AG9&gt;3.5))),"Termovacío y Regeneración",IF(AND(U9=60,OR(AC9&lt;40,AJ9&gt;=27)),"Termovacío",IF(AND(U9=60,OR(AD9&lt;25,AE9&gt;0.2,AH9&gt;0.5,AI9&gt;5,AG9&gt;3.5)),"Regeneración","OK"))))))</f>
        <v>Termovacío</v>
      </c>
    </row>
    <row r="10" spans="1:37" s="10" customFormat="1" ht="15" customHeight="1" x14ac:dyDescent="0.2">
      <c r="A10" s="4">
        <v>4</v>
      </c>
      <c r="B10" s="2">
        <v>60007782</v>
      </c>
      <c r="C10" s="2" t="s">
        <v>81</v>
      </c>
      <c r="D10" s="2" t="s">
        <v>156</v>
      </c>
      <c r="E10" s="2"/>
      <c r="F10" s="4" t="str">
        <f t="shared" si="0"/>
        <v xml:space="preserve">ALTO PRADERA TRF1 </v>
      </c>
      <c r="G10" s="2" t="s">
        <v>19</v>
      </c>
      <c r="H10" s="2" t="s">
        <v>10</v>
      </c>
      <c r="I10" s="2">
        <v>50</v>
      </c>
      <c r="J10" s="2" t="s">
        <v>120</v>
      </c>
      <c r="K10" s="2">
        <v>2017</v>
      </c>
      <c r="L10" s="4" t="s">
        <v>267</v>
      </c>
      <c r="M10" s="4" t="str">
        <f t="shared" si="1"/>
        <v>S</v>
      </c>
      <c r="N10" s="2" t="s">
        <v>118</v>
      </c>
      <c r="O10" s="2">
        <v>2017</v>
      </c>
      <c r="P10" s="2"/>
      <c r="Q10" s="2" t="s">
        <v>119</v>
      </c>
      <c r="R10" s="2"/>
      <c r="S10" s="2"/>
      <c r="T10" s="2"/>
      <c r="U10" s="2">
        <v>60</v>
      </c>
      <c r="V10" s="4" t="s">
        <v>24</v>
      </c>
      <c r="W10" s="4" t="s">
        <v>222</v>
      </c>
      <c r="X10" s="17" t="s">
        <v>221</v>
      </c>
      <c r="Y10" s="18">
        <v>0</v>
      </c>
      <c r="Z10" s="18">
        <v>51.8</v>
      </c>
      <c r="AA10" s="19" t="s">
        <v>282</v>
      </c>
      <c r="AB10" s="20">
        <v>0.88149999999999995</v>
      </c>
      <c r="AC10" s="21">
        <v>58.6</v>
      </c>
      <c r="AD10" s="19">
        <v>42.9</v>
      </c>
      <c r="AE10" s="22">
        <v>0.02</v>
      </c>
      <c r="AF10" s="19">
        <v>8</v>
      </c>
      <c r="AG10" s="19">
        <v>1</v>
      </c>
      <c r="AH10" s="20">
        <v>5.7000000000000002E-2</v>
      </c>
      <c r="AI10" s="20">
        <v>1</v>
      </c>
      <c r="AJ10" s="23">
        <f t="shared" si="2"/>
        <v>4.345976525260915</v>
      </c>
      <c r="AK10" s="24" t="str">
        <f t="shared" si="3"/>
        <v>OK</v>
      </c>
    </row>
    <row r="11" spans="1:37" s="10" customFormat="1" ht="15" customHeight="1" x14ac:dyDescent="0.2">
      <c r="A11" s="4">
        <v>5</v>
      </c>
      <c r="B11" s="4">
        <v>600029</v>
      </c>
      <c r="C11" s="4" t="s">
        <v>97</v>
      </c>
      <c r="D11" s="4" t="s">
        <v>155</v>
      </c>
      <c r="E11" s="4" t="s">
        <v>152</v>
      </c>
      <c r="F11" s="4" t="str">
        <f t="shared" si="0"/>
        <v>ASIA TRA1 R</v>
      </c>
      <c r="G11" s="4" t="s">
        <v>50</v>
      </c>
      <c r="H11" s="4" t="s">
        <v>249</v>
      </c>
      <c r="I11" s="4" t="s">
        <v>121</v>
      </c>
      <c r="J11" s="4" t="s">
        <v>117</v>
      </c>
      <c r="K11" s="4">
        <v>1972</v>
      </c>
      <c r="L11" s="4" t="s">
        <v>266</v>
      </c>
      <c r="M11" s="4" t="str">
        <f t="shared" si="1"/>
        <v>L</v>
      </c>
      <c r="N11" s="4" t="s">
        <v>122</v>
      </c>
      <c r="O11" s="4"/>
      <c r="P11" s="4">
        <v>2020</v>
      </c>
      <c r="Q11" s="2" t="s">
        <v>119</v>
      </c>
      <c r="R11" s="2"/>
      <c r="S11" s="2"/>
      <c r="T11" s="2"/>
      <c r="U11" s="4">
        <v>220</v>
      </c>
      <c r="V11" s="4">
        <v>551873</v>
      </c>
      <c r="W11" s="4" t="s">
        <v>222</v>
      </c>
      <c r="X11" s="17" t="s">
        <v>224</v>
      </c>
      <c r="Y11" s="18">
        <v>0</v>
      </c>
      <c r="Z11" s="18">
        <v>46</v>
      </c>
      <c r="AA11" s="19" t="s">
        <v>282</v>
      </c>
      <c r="AB11" s="20">
        <v>0.87709999999999999</v>
      </c>
      <c r="AC11" s="21">
        <v>64.3</v>
      </c>
      <c r="AD11" s="19">
        <v>44.3</v>
      </c>
      <c r="AE11" s="22">
        <v>0.02</v>
      </c>
      <c r="AF11" s="19">
        <v>10</v>
      </c>
      <c r="AG11" s="19">
        <v>1</v>
      </c>
      <c r="AH11" s="20">
        <v>2.3E-2</v>
      </c>
      <c r="AI11" s="20">
        <v>0.6</v>
      </c>
      <c r="AJ11" s="23">
        <f t="shared" si="2"/>
        <v>6.6483780247352309</v>
      </c>
      <c r="AK11" s="24" t="str">
        <f t="shared" si="3"/>
        <v>OK</v>
      </c>
    </row>
    <row r="12" spans="1:37" s="10" customFormat="1" ht="15" customHeight="1" x14ac:dyDescent="0.2">
      <c r="A12" s="4">
        <v>6</v>
      </c>
      <c r="B12" s="8">
        <v>600031</v>
      </c>
      <c r="C12" s="8" t="s">
        <v>97</v>
      </c>
      <c r="D12" s="8" t="s">
        <v>155</v>
      </c>
      <c r="E12" s="8" t="s">
        <v>153</v>
      </c>
      <c r="F12" s="4" t="str">
        <f t="shared" si="0"/>
        <v>ASIA TRA1 S</v>
      </c>
      <c r="G12" s="8" t="s">
        <v>50</v>
      </c>
      <c r="H12" s="4" t="s">
        <v>249</v>
      </c>
      <c r="I12" s="8" t="s">
        <v>121</v>
      </c>
      <c r="J12" s="8" t="s">
        <v>117</v>
      </c>
      <c r="K12" s="8">
        <v>1972</v>
      </c>
      <c r="L12" s="4" t="s">
        <v>266</v>
      </c>
      <c r="M12" s="4" t="str">
        <f t="shared" si="1"/>
        <v>L</v>
      </c>
      <c r="N12" s="8"/>
      <c r="O12" s="8"/>
      <c r="P12" s="8">
        <v>2020</v>
      </c>
      <c r="Q12" s="2" t="s">
        <v>119</v>
      </c>
      <c r="R12" s="2"/>
      <c r="S12" s="2"/>
      <c r="T12" s="2"/>
      <c r="U12" s="4">
        <v>220</v>
      </c>
      <c r="V12" s="8">
        <v>551875</v>
      </c>
      <c r="W12" s="4" t="s">
        <v>222</v>
      </c>
      <c r="X12" s="17" t="s">
        <v>224</v>
      </c>
      <c r="Y12" s="18">
        <v>0</v>
      </c>
      <c r="Z12" s="18">
        <v>50.6</v>
      </c>
      <c r="AA12" s="19" t="s">
        <v>282</v>
      </c>
      <c r="AB12" s="20">
        <v>0.88490000000000002</v>
      </c>
      <c r="AC12" s="21">
        <v>52.1</v>
      </c>
      <c r="AD12" s="19">
        <v>47.6</v>
      </c>
      <c r="AE12" s="22">
        <v>0.02</v>
      </c>
      <c r="AF12" s="19">
        <v>8</v>
      </c>
      <c r="AG12" s="19">
        <v>1</v>
      </c>
      <c r="AH12" s="20">
        <v>2.9000000000000001E-2</v>
      </c>
      <c r="AI12" s="20">
        <v>0.65</v>
      </c>
      <c r="AJ12" s="23">
        <f t="shared" si="2"/>
        <v>4.5287464774696353</v>
      </c>
      <c r="AK12" s="24" t="str">
        <f t="shared" si="3"/>
        <v>OK</v>
      </c>
    </row>
    <row r="13" spans="1:37" s="10" customFormat="1" ht="15" customHeight="1" x14ac:dyDescent="0.2">
      <c r="A13" s="4">
        <v>7</v>
      </c>
      <c r="B13" s="4">
        <v>60007942</v>
      </c>
      <c r="C13" s="4" t="s">
        <v>97</v>
      </c>
      <c r="D13" s="4" t="s">
        <v>155</v>
      </c>
      <c r="E13" s="4" t="s">
        <v>154</v>
      </c>
      <c r="F13" s="4" t="str">
        <f t="shared" si="0"/>
        <v>ASIA TRA1 T</v>
      </c>
      <c r="G13" s="4" t="s">
        <v>19</v>
      </c>
      <c r="H13" s="4" t="s">
        <v>249</v>
      </c>
      <c r="I13" s="4">
        <v>28.33</v>
      </c>
      <c r="J13" s="4" t="s">
        <v>117</v>
      </c>
      <c r="K13" s="4">
        <v>2017</v>
      </c>
      <c r="L13" s="4" t="s">
        <v>267</v>
      </c>
      <c r="M13" s="4" t="str">
        <f t="shared" si="1"/>
        <v>S</v>
      </c>
      <c r="N13" s="4" t="s">
        <v>14</v>
      </c>
      <c r="O13" s="4"/>
      <c r="P13" s="4"/>
      <c r="Q13" s="4" t="s">
        <v>119</v>
      </c>
      <c r="R13" s="4"/>
      <c r="S13" s="4"/>
      <c r="T13" s="4"/>
      <c r="U13" s="4">
        <v>220</v>
      </c>
      <c r="V13" s="4" t="s">
        <v>51</v>
      </c>
      <c r="W13" s="4" t="s">
        <v>222</v>
      </c>
      <c r="X13" s="17" t="s">
        <v>224</v>
      </c>
      <c r="Y13" s="18">
        <v>0</v>
      </c>
      <c r="Z13" s="18">
        <v>44.1</v>
      </c>
      <c r="AA13" s="19" t="s">
        <v>282</v>
      </c>
      <c r="AB13" s="20">
        <v>0.88139999999999996</v>
      </c>
      <c r="AC13" s="21">
        <v>60.3</v>
      </c>
      <c r="AD13" s="19">
        <v>47.9</v>
      </c>
      <c r="AE13" s="22">
        <v>0.02</v>
      </c>
      <c r="AF13" s="19">
        <v>9</v>
      </c>
      <c r="AG13" s="19">
        <v>1</v>
      </c>
      <c r="AH13" s="20">
        <v>5.0000000000000001E-3</v>
      </c>
      <c r="AI13" s="20">
        <v>0.14000000000000001</v>
      </c>
      <c r="AJ13" s="23">
        <f t="shared" si="2"/>
        <v>6.4031148574415164</v>
      </c>
      <c r="AK13" s="24" t="str">
        <f t="shared" si="3"/>
        <v>OK</v>
      </c>
    </row>
    <row r="14" spans="1:37" s="10" customFormat="1" ht="15" customHeight="1" x14ac:dyDescent="0.2">
      <c r="A14" s="4">
        <v>8</v>
      </c>
      <c r="B14" s="4">
        <v>50500501</v>
      </c>
      <c r="C14" s="4" t="s">
        <v>102</v>
      </c>
      <c r="D14" s="4" t="s">
        <v>157</v>
      </c>
      <c r="E14" s="4" t="s">
        <v>152</v>
      </c>
      <c r="F14" s="4" t="str">
        <f t="shared" si="0"/>
        <v>BALNEARIOS SVC R</v>
      </c>
      <c r="G14" s="4" t="s">
        <v>175</v>
      </c>
      <c r="H14" s="4" t="s">
        <v>265</v>
      </c>
      <c r="I14" s="4">
        <v>20</v>
      </c>
      <c r="J14" s="4" t="s">
        <v>174</v>
      </c>
      <c r="K14" s="4">
        <v>1987</v>
      </c>
      <c r="L14" s="4" t="s">
        <v>266</v>
      </c>
      <c r="M14" s="4" t="str">
        <f t="shared" si="1"/>
        <v>L</v>
      </c>
      <c r="N14" s="4" t="s">
        <v>122</v>
      </c>
      <c r="O14" s="4"/>
      <c r="P14" s="4"/>
      <c r="Q14" s="4" t="s">
        <v>123</v>
      </c>
      <c r="R14" s="4"/>
      <c r="S14" s="4"/>
      <c r="T14" s="4"/>
      <c r="U14" s="2">
        <v>60</v>
      </c>
      <c r="V14" s="4" t="s">
        <v>62</v>
      </c>
      <c r="W14" s="4" t="s">
        <v>222</v>
      </c>
      <c r="X14" s="17" t="s">
        <v>225</v>
      </c>
      <c r="Y14" s="18">
        <v>0</v>
      </c>
      <c r="Z14" s="18">
        <v>45</v>
      </c>
      <c r="AA14" s="19" t="s">
        <v>283</v>
      </c>
      <c r="AB14" s="20">
        <v>0.87570000000000003</v>
      </c>
      <c r="AC14" s="21">
        <v>58.6</v>
      </c>
      <c r="AD14" s="19">
        <v>24.8</v>
      </c>
      <c r="AE14" s="22">
        <v>0.03</v>
      </c>
      <c r="AF14" s="19">
        <v>12</v>
      </c>
      <c r="AG14" s="19">
        <v>3</v>
      </c>
      <c r="AH14" s="20">
        <v>0.16500000000000001</v>
      </c>
      <c r="AI14" s="20">
        <v>4.2300000000000004</v>
      </c>
      <c r="AJ14" s="23">
        <f t="shared" si="2"/>
        <v>8.2669288912995285</v>
      </c>
      <c r="AK14" s="24" t="str">
        <f t="shared" si="3"/>
        <v>Regeneración</v>
      </c>
    </row>
    <row r="15" spans="1:37" s="10" customFormat="1" ht="15" customHeight="1" x14ac:dyDescent="0.2">
      <c r="A15" s="4">
        <v>9</v>
      </c>
      <c r="B15" s="2">
        <v>50500502</v>
      </c>
      <c r="C15" s="2" t="s">
        <v>102</v>
      </c>
      <c r="D15" s="2" t="s">
        <v>157</v>
      </c>
      <c r="E15" s="2" t="s">
        <v>153</v>
      </c>
      <c r="F15" s="4" t="str">
        <f t="shared" ref="F15:F28" si="4">+C15&amp;" "&amp;D15&amp;" "&amp;E15</f>
        <v>BALNEARIOS SVC S</v>
      </c>
      <c r="G15" s="2" t="s">
        <v>175</v>
      </c>
      <c r="H15" s="4" t="s">
        <v>265</v>
      </c>
      <c r="I15" s="2">
        <v>20</v>
      </c>
      <c r="J15" s="7" t="s">
        <v>174</v>
      </c>
      <c r="K15" s="2">
        <v>1987</v>
      </c>
      <c r="L15" s="4" t="s">
        <v>266</v>
      </c>
      <c r="M15" s="4" t="str">
        <f t="shared" ref="M15:M28" si="5">+IF(K15&lt;2005,"L","S")</f>
        <v>L</v>
      </c>
      <c r="N15" s="2" t="s">
        <v>122</v>
      </c>
      <c r="O15" s="2"/>
      <c r="P15" s="2"/>
      <c r="Q15" s="2" t="s">
        <v>123</v>
      </c>
      <c r="R15" s="2"/>
      <c r="S15" s="2"/>
      <c r="T15" s="2"/>
      <c r="U15" s="2">
        <v>60</v>
      </c>
      <c r="V15" s="4" t="s">
        <v>61</v>
      </c>
      <c r="W15" s="4" t="s">
        <v>222</v>
      </c>
      <c r="X15" s="17" t="s">
        <v>225</v>
      </c>
      <c r="Y15" s="18">
        <v>0</v>
      </c>
      <c r="Z15" s="18">
        <v>45</v>
      </c>
      <c r="AA15" s="19" t="s">
        <v>283</v>
      </c>
      <c r="AB15" s="20">
        <v>0.87570000000000003</v>
      </c>
      <c r="AC15" s="21">
        <v>60.3</v>
      </c>
      <c r="AD15" s="19">
        <v>24.2</v>
      </c>
      <c r="AE15" s="22">
        <v>0.03</v>
      </c>
      <c r="AF15" s="19">
        <v>12</v>
      </c>
      <c r="AG15" s="19">
        <v>3</v>
      </c>
      <c r="AH15" s="20">
        <v>0.17399999999999999</v>
      </c>
      <c r="AI15" s="20">
        <v>4.9800000000000004</v>
      </c>
      <c r="AJ15" s="23">
        <f t="shared" si="2"/>
        <v>8.2669288912995285</v>
      </c>
      <c r="AK15" s="24" t="str">
        <f t="shared" si="3"/>
        <v>Regeneración</v>
      </c>
    </row>
    <row r="16" spans="1:37" s="10" customFormat="1" ht="15" customHeight="1" x14ac:dyDescent="0.2">
      <c r="A16" s="4">
        <v>10</v>
      </c>
      <c r="B16" s="2">
        <v>50500503</v>
      </c>
      <c r="C16" s="2" t="s">
        <v>102</v>
      </c>
      <c r="D16" s="2" t="s">
        <v>157</v>
      </c>
      <c r="E16" s="2" t="s">
        <v>154</v>
      </c>
      <c r="F16" s="4" t="str">
        <f t="shared" si="4"/>
        <v>BALNEARIOS SVC T</v>
      </c>
      <c r="G16" s="2" t="s">
        <v>175</v>
      </c>
      <c r="H16" s="4" t="s">
        <v>265</v>
      </c>
      <c r="I16" s="2">
        <v>20</v>
      </c>
      <c r="J16" s="7" t="s">
        <v>174</v>
      </c>
      <c r="K16" s="2">
        <v>1987</v>
      </c>
      <c r="L16" s="4" t="s">
        <v>266</v>
      </c>
      <c r="M16" s="4" t="str">
        <f t="shared" si="5"/>
        <v>L</v>
      </c>
      <c r="N16" s="2" t="s">
        <v>122</v>
      </c>
      <c r="O16" s="2"/>
      <c r="P16" s="2"/>
      <c r="Q16" s="2" t="s">
        <v>123</v>
      </c>
      <c r="R16" s="2"/>
      <c r="S16" s="2"/>
      <c r="T16" s="2"/>
      <c r="U16" s="2">
        <v>60</v>
      </c>
      <c r="V16" s="4" t="s">
        <v>60</v>
      </c>
      <c r="W16" s="4" t="s">
        <v>222</v>
      </c>
      <c r="X16" s="17" t="s">
        <v>225</v>
      </c>
      <c r="Y16" s="18">
        <v>0</v>
      </c>
      <c r="Z16" s="18">
        <v>45</v>
      </c>
      <c r="AA16" s="19" t="s">
        <v>283</v>
      </c>
      <c r="AB16" s="20">
        <v>0.87570000000000003</v>
      </c>
      <c r="AC16" s="21">
        <v>53.5</v>
      </c>
      <c r="AD16" s="19">
        <v>24.7</v>
      </c>
      <c r="AE16" s="22">
        <v>0.03</v>
      </c>
      <c r="AF16" s="19">
        <v>12</v>
      </c>
      <c r="AG16" s="26">
        <v>3</v>
      </c>
      <c r="AH16" s="20">
        <v>0.17199999999999999</v>
      </c>
      <c r="AI16" s="20">
        <v>4.58</v>
      </c>
      <c r="AJ16" s="23">
        <f t="shared" si="2"/>
        <v>8.2669288912995285</v>
      </c>
      <c r="AK16" s="24" t="str">
        <f t="shared" si="3"/>
        <v>Regeneración</v>
      </c>
    </row>
    <row r="17" spans="1:37" s="10" customFormat="1" ht="15" customHeight="1" x14ac:dyDescent="0.2">
      <c r="A17" s="4">
        <v>11</v>
      </c>
      <c r="B17" s="4">
        <v>600048</v>
      </c>
      <c r="C17" s="4" t="s">
        <v>102</v>
      </c>
      <c r="D17" s="4" t="s">
        <v>158</v>
      </c>
      <c r="E17" s="4" t="s">
        <v>152</v>
      </c>
      <c r="F17" s="4" t="str">
        <f t="shared" si="4"/>
        <v>BALNEARIOS TRA2 R</v>
      </c>
      <c r="G17" s="4" t="s">
        <v>43</v>
      </c>
      <c r="H17" s="4" t="s">
        <v>249</v>
      </c>
      <c r="I17" s="4" t="s">
        <v>131</v>
      </c>
      <c r="J17" s="4" t="s">
        <v>117</v>
      </c>
      <c r="K17" s="4">
        <v>1977</v>
      </c>
      <c r="L17" s="4" t="s">
        <v>266</v>
      </c>
      <c r="M17" s="4" t="str">
        <f t="shared" si="5"/>
        <v>L</v>
      </c>
      <c r="N17" s="4" t="s">
        <v>122</v>
      </c>
      <c r="O17" s="4">
        <v>1995</v>
      </c>
      <c r="P17" s="4"/>
      <c r="Q17" s="4" t="s">
        <v>123</v>
      </c>
      <c r="R17" s="4"/>
      <c r="S17" s="4"/>
      <c r="T17" s="4"/>
      <c r="U17" s="4">
        <v>220</v>
      </c>
      <c r="V17" s="4" t="s">
        <v>168</v>
      </c>
      <c r="W17" s="4" t="s">
        <v>222</v>
      </c>
      <c r="X17" s="17" t="s">
        <v>227</v>
      </c>
      <c r="Y17" s="18">
        <v>0</v>
      </c>
      <c r="Z17" s="18">
        <v>48</v>
      </c>
      <c r="AA17" s="19" t="s">
        <v>283</v>
      </c>
      <c r="AB17" s="20">
        <v>0.87090000000000001</v>
      </c>
      <c r="AC17" s="21">
        <v>41.7</v>
      </c>
      <c r="AD17" s="19">
        <v>33.700000000000003</v>
      </c>
      <c r="AE17" s="22">
        <v>0.03</v>
      </c>
      <c r="AF17" s="19">
        <v>19</v>
      </c>
      <c r="AG17" s="26">
        <v>3</v>
      </c>
      <c r="AH17" s="20">
        <v>0.156</v>
      </c>
      <c r="AI17" s="20">
        <v>4.0199999999999996</v>
      </c>
      <c r="AJ17" s="23">
        <f t="shared" si="2"/>
        <v>11.772360115101552</v>
      </c>
      <c r="AK17" s="24" t="str">
        <f t="shared" si="3"/>
        <v>Termovacío</v>
      </c>
    </row>
    <row r="18" spans="1:37" s="10" customFormat="1" ht="15" customHeight="1" x14ac:dyDescent="0.2">
      <c r="A18" s="4">
        <v>12</v>
      </c>
      <c r="B18" s="4">
        <v>600054</v>
      </c>
      <c r="C18" s="4" t="s">
        <v>102</v>
      </c>
      <c r="D18" s="4" t="s">
        <v>158</v>
      </c>
      <c r="E18" s="4" t="s">
        <v>153</v>
      </c>
      <c r="F18" s="4" t="str">
        <f t="shared" si="4"/>
        <v>BALNEARIOS TRA2 S</v>
      </c>
      <c r="G18" s="4" t="s">
        <v>43</v>
      </c>
      <c r="H18" s="4" t="s">
        <v>249</v>
      </c>
      <c r="I18" s="4" t="s">
        <v>131</v>
      </c>
      <c r="J18" s="4" t="s">
        <v>117</v>
      </c>
      <c r="K18" s="4">
        <v>1977</v>
      </c>
      <c r="L18" s="4" t="s">
        <v>266</v>
      </c>
      <c r="M18" s="4" t="str">
        <f t="shared" si="5"/>
        <v>L</v>
      </c>
      <c r="N18" s="4" t="s">
        <v>122</v>
      </c>
      <c r="O18" s="4"/>
      <c r="P18" s="4"/>
      <c r="Q18" s="4" t="s">
        <v>123</v>
      </c>
      <c r="R18" s="4"/>
      <c r="S18" s="4"/>
      <c r="T18" s="4"/>
      <c r="U18" s="4">
        <v>220</v>
      </c>
      <c r="V18" s="4" t="s">
        <v>171</v>
      </c>
      <c r="W18" s="4" t="s">
        <v>222</v>
      </c>
      <c r="X18" s="17" t="s">
        <v>225</v>
      </c>
      <c r="Y18" s="18">
        <v>0</v>
      </c>
      <c r="Z18" s="18">
        <v>56</v>
      </c>
      <c r="AA18" s="19" t="s">
        <v>283</v>
      </c>
      <c r="AB18" s="20">
        <v>0.86550000000000005</v>
      </c>
      <c r="AC18" s="21">
        <v>43</v>
      </c>
      <c r="AD18" s="19">
        <v>33.200000000000003</v>
      </c>
      <c r="AE18" s="22">
        <v>0.03</v>
      </c>
      <c r="AF18" s="19">
        <v>23</v>
      </c>
      <c r="AG18" s="26">
        <v>3</v>
      </c>
      <c r="AH18" s="20">
        <v>7.8E-2</v>
      </c>
      <c r="AI18" s="20">
        <v>1.84</v>
      </c>
      <c r="AJ18" s="23">
        <f t="shared" si="2"/>
        <v>10.842658242437315</v>
      </c>
      <c r="AK18" s="24" t="str">
        <f t="shared" si="3"/>
        <v>Termovacío</v>
      </c>
    </row>
    <row r="19" spans="1:37" s="10" customFormat="1" ht="15" customHeight="1" x14ac:dyDescent="0.2">
      <c r="A19" s="4">
        <v>13</v>
      </c>
      <c r="B19" s="2">
        <v>600050</v>
      </c>
      <c r="C19" s="2" t="s">
        <v>102</v>
      </c>
      <c r="D19" s="2" t="s">
        <v>158</v>
      </c>
      <c r="E19" s="2" t="s">
        <v>154</v>
      </c>
      <c r="F19" s="4" t="str">
        <f t="shared" si="4"/>
        <v>BALNEARIOS TRA2 T</v>
      </c>
      <c r="G19" s="2" t="s">
        <v>43</v>
      </c>
      <c r="H19" s="4" t="s">
        <v>249</v>
      </c>
      <c r="I19" s="2" t="s">
        <v>131</v>
      </c>
      <c r="J19" s="2" t="s">
        <v>117</v>
      </c>
      <c r="K19" s="2">
        <v>1977</v>
      </c>
      <c r="L19" s="4" t="s">
        <v>266</v>
      </c>
      <c r="M19" s="4" t="str">
        <f t="shared" si="5"/>
        <v>L</v>
      </c>
      <c r="N19" s="2" t="s">
        <v>122</v>
      </c>
      <c r="O19" s="2"/>
      <c r="P19" s="5"/>
      <c r="Q19" s="2" t="s">
        <v>123</v>
      </c>
      <c r="R19" s="2"/>
      <c r="S19" s="2"/>
      <c r="T19" s="2"/>
      <c r="U19" s="4">
        <v>220</v>
      </c>
      <c r="V19" s="4" t="s">
        <v>169</v>
      </c>
      <c r="W19" s="4" t="s">
        <v>222</v>
      </c>
      <c r="X19" s="17" t="s">
        <v>225</v>
      </c>
      <c r="Y19" s="18">
        <v>0</v>
      </c>
      <c r="Z19" s="18">
        <v>47</v>
      </c>
      <c r="AA19" s="19" t="s">
        <v>283</v>
      </c>
      <c r="AB19" s="20">
        <v>0.86550000000000005</v>
      </c>
      <c r="AC19" s="21">
        <v>42.9</v>
      </c>
      <c r="AD19" s="19">
        <v>32.799999999999997</v>
      </c>
      <c r="AE19" s="22">
        <v>0.03</v>
      </c>
      <c r="AF19" s="19">
        <v>23</v>
      </c>
      <c r="AG19" s="19">
        <v>3</v>
      </c>
      <c r="AH19" s="20">
        <v>8.4000000000000005E-2</v>
      </c>
      <c r="AI19" s="20">
        <v>2.06</v>
      </c>
      <c r="AJ19" s="23">
        <f t="shared" si="2"/>
        <v>14.760220181992681</v>
      </c>
      <c r="AK19" s="24" t="str">
        <f t="shared" si="3"/>
        <v>Termovacío</v>
      </c>
    </row>
    <row r="20" spans="1:37" s="10" customFormat="1" ht="15" customHeight="1" x14ac:dyDescent="0.2">
      <c r="A20" s="4">
        <v>14</v>
      </c>
      <c r="B20" s="2">
        <v>60003188</v>
      </c>
      <c r="C20" s="2" t="s">
        <v>102</v>
      </c>
      <c r="D20" s="2" t="s">
        <v>159</v>
      </c>
      <c r="E20" s="2" t="s">
        <v>152</v>
      </c>
      <c r="F20" s="4" t="str">
        <f t="shared" si="4"/>
        <v>BALNEARIOS TRA3 R</v>
      </c>
      <c r="G20" s="2" t="s">
        <v>19</v>
      </c>
      <c r="H20" s="4" t="s">
        <v>249</v>
      </c>
      <c r="I20" s="2" t="s">
        <v>146</v>
      </c>
      <c r="J20" s="2" t="s">
        <v>177</v>
      </c>
      <c r="K20" s="2">
        <v>2006</v>
      </c>
      <c r="L20" s="4" t="s">
        <v>267</v>
      </c>
      <c r="M20" s="4" t="str">
        <f t="shared" si="5"/>
        <v>S</v>
      </c>
      <c r="N20" s="2" t="s">
        <v>133</v>
      </c>
      <c r="O20" s="2">
        <v>2006</v>
      </c>
      <c r="P20" s="2"/>
      <c r="Q20" s="2" t="s">
        <v>119</v>
      </c>
      <c r="R20" s="13">
        <v>43804</v>
      </c>
      <c r="S20" s="2">
        <v>162</v>
      </c>
      <c r="T20" s="2" t="s">
        <v>259</v>
      </c>
      <c r="U20" s="4">
        <v>220</v>
      </c>
      <c r="V20" s="4">
        <v>185634</v>
      </c>
      <c r="W20" s="4" t="s">
        <v>222</v>
      </c>
      <c r="X20" s="17" t="s">
        <v>225</v>
      </c>
      <c r="Y20" s="18">
        <v>0</v>
      </c>
      <c r="Z20" s="18">
        <v>59</v>
      </c>
      <c r="AA20" s="19" t="s">
        <v>282</v>
      </c>
      <c r="AB20" s="20">
        <v>0.89229999999999998</v>
      </c>
      <c r="AC20" s="21">
        <v>65.2</v>
      </c>
      <c r="AD20" s="19">
        <v>42.3</v>
      </c>
      <c r="AE20" s="22">
        <v>0.02</v>
      </c>
      <c r="AF20" s="19">
        <v>8</v>
      </c>
      <c r="AG20" s="19">
        <v>1</v>
      </c>
      <c r="AH20" s="20">
        <v>8.0000000000000002E-3</v>
      </c>
      <c r="AI20" s="20">
        <v>0.41</v>
      </c>
      <c r="AJ20" s="23">
        <f t="shared" si="2"/>
        <v>3.4155410166002271</v>
      </c>
      <c r="AK20" s="24" t="str">
        <f t="shared" si="3"/>
        <v>OK</v>
      </c>
    </row>
    <row r="21" spans="1:37" s="10" customFormat="1" ht="15" customHeight="1" x14ac:dyDescent="0.2">
      <c r="A21" s="4">
        <v>15</v>
      </c>
      <c r="B21" s="2">
        <v>60003189</v>
      </c>
      <c r="C21" s="2" t="s">
        <v>102</v>
      </c>
      <c r="D21" s="2" t="s">
        <v>159</v>
      </c>
      <c r="E21" s="2" t="s">
        <v>153</v>
      </c>
      <c r="F21" s="4" t="str">
        <f t="shared" si="4"/>
        <v>BALNEARIOS TRA3 S</v>
      </c>
      <c r="G21" s="2" t="s">
        <v>19</v>
      </c>
      <c r="H21" s="4" t="s">
        <v>249</v>
      </c>
      <c r="I21" s="7" t="s">
        <v>146</v>
      </c>
      <c r="J21" s="2" t="s">
        <v>177</v>
      </c>
      <c r="K21" s="2">
        <v>2006</v>
      </c>
      <c r="L21" s="4" t="s">
        <v>267</v>
      </c>
      <c r="M21" s="4" t="str">
        <f t="shared" si="5"/>
        <v>S</v>
      </c>
      <c r="N21" s="2" t="s">
        <v>133</v>
      </c>
      <c r="O21" s="2">
        <v>2006</v>
      </c>
      <c r="P21" s="2"/>
      <c r="Q21" s="2" t="s">
        <v>119</v>
      </c>
      <c r="R21" s="13">
        <v>43804</v>
      </c>
      <c r="S21" s="2">
        <v>175</v>
      </c>
      <c r="T21" s="2" t="s">
        <v>259</v>
      </c>
      <c r="U21" s="4">
        <v>220</v>
      </c>
      <c r="V21" s="4">
        <v>185635</v>
      </c>
      <c r="W21" s="4" t="s">
        <v>222</v>
      </c>
      <c r="X21" s="17" t="s">
        <v>225</v>
      </c>
      <c r="Y21" s="18">
        <v>0</v>
      </c>
      <c r="Z21" s="18">
        <v>59</v>
      </c>
      <c r="AA21" s="19" t="s">
        <v>282</v>
      </c>
      <c r="AB21" s="20">
        <v>0.88670000000000004</v>
      </c>
      <c r="AC21" s="21">
        <v>71.900000000000006</v>
      </c>
      <c r="AD21" s="19">
        <v>41.7</v>
      </c>
      <c r="AE21" s="22">
        <v>0.02</v>
      </c>
      <c r="AF21" s="19">
        <v>10</v>
      </c>
      <c r="AG21" s="19">
        <v>1</v>
      </c>
      <c r="AH21" s="20">
        <v>5.0000000000000001E-3</v>
      </c>
      <c r="AI21" s="20">
        <v>0.23</v>
      </c>
      <c r="AJ21" s="23">
        <f t="shared" si="2"/>
        <v>4.2694262707502846</v>
      </c>
      <c r="AK21" s="24" t="str">
        <f t="shared" si="3"/>
        <v>OK</v>
      </c>
    </row>
    <row r="22" spans="1:37" s="10" customFormat="1" ht="15" customHeight="1" x14ac:dyDescent="0.2">
      <c r="A22" s="4">
        <v>16</v>
      </c>
      <c r="B22" s="3">
        <v>60003190</v>
      </c>
      <c r="C22" s="4" t="s">
        <v>102</v>
      </c>
      <c r="D22" s="3" t="s">
        <v>159</v>
      </c>
      <c r="E22" s="4" t="s">
        <v>154</v>
      </c>
      <c r="F22" s="4" t="str">
        <f t="shared" si="4"/>
        <v>BALNEARIOS TRA3 T</v>
      </c>
      <c r="G22" s="3" t="s">
        <v>19</v>
      </c>
      <c r="H22" s="4" t="s">
        <v>249</v>
      </c>
      <c r="I22" s="3" t="s">
        <v>146</v>
      </c>
      <c r="J22" s="4" t="s">
        <v>177</v>
      </c>
      <c r="K22" s="3">
        <v>2006</v>
      </c>
      <c r="L22" s="4" t="s">
        <v>267</v>
      </c>
      <c r="M22" s="4" t="str">
        <f t="shared" si="5"/>
        <v>S</v>
      </c>
      <c r="N22" s="3" t="s">
        <v>133</v>
      </c>
      <c r="O22" s="4">
        <v>2006</v>
      </c>
      <c r="P22" s="4"/>
      <c r="Q22" s="4" t="s">
        <v>119</v>
      </c>
      <c r="R22" s="13">
        <v>43804</v>
      </c>
      <c r="S22" s="4">
        <v>156</v>
      </c>
      <c r="T22" s="2" t="s">
        <v>259</v>
      </c>
      <c r="U22" s="4">
        <v>220</v>
      </c>
      <c r="V22" s="4">
        <v>185636</v>
      </c>
      <c r="W22" s="4" t="s">
        <v>222</v>
      </c>
      <c r="X22" s="17" t="s">
        <v>225</v>
      </c>
      <c r="Y22" s="18">
        <v>0</v>
      </c>
      <c r="Z22" s="18">
        <v>62</v>
      </c>
      <c r="AA22" s="19" t="s">
        <v>282</v>
      </c>
      <c r="AB22" s="20">
        <v>0.89229999999999998</v>
      </c>
      <c r="AC22" s="21">
        <v>71.099999999999994</v>
      </c>
      <c r="AD22" s="19">
        <v>43.2</v>
      </c>
      <c r="AE22" s="22">
        <v>0.02</v>
      </c>
      <c r="AF22" s="19">
        <v>11</v>
      </c>
      <c r="AG22" s="19">
        <v>1</v>
      </c>
      <c r="AH22" s="20">
        <v>6.0000000000000001E-3</v>
      </c>
      <c r="AI22" s="20">
        <v>0.17</v>
      </c>
      <c r="AJ22" s="23">
        <f t="shared" si="2"/>
        <v>4.2608341062171879</v>
      </c>
      <c r="AK22" s="24" t="str">
        <f t="shared" si="3"/>
        <v>OK</v>
      </c>
    </row>
    <row r="23" spans="1:37" s="10" customFormat="1" ht="15" customHeight="1" x14ac:dyDescent="0.2">
      <c r="A23" s="4">
        <v>17</v>
      </c>
      <c r="B23" s="3">
        <v>60005401</v>
      </c>
      <c r="C23" s="4" t="s">
        <v>102</v>
      </c>
      <c r="D23" s="3" t="s">
        <v>160</v>
      </c>
      <c r="E23" s="4" t="s">
        <v>152</v>
      </c>
      <c r="F23" s="4" t="str">
        <f t="shared" si="4"/>
        <v>BALNEARIOS TRA4 R</v>
      </c>
      <c r="G23" s="3" t="s">
        <v>19</v>
      </c>
      <c r="H23" s="4" t="s">
        <v>249</v>
      </c>
      <c r="I23" s="3" t="s">
        <v>146</v>
      </c>
      <c r="J23" s="4" t="s">
        <v>117</v>
      </c>
      <c r="K23" s="3">
        <v>2012</v>
      </c>
      <c r="L23" s="4" t="s">
        <v>267</v>
      </c>
      <c r="M23" s="4" t="str">
        <f t="shared" si="5"/>
        <v>S</v>
      </c>
      <c r="N23" s="3" t="s">
        <v>133</v>
      </c>
      <c r="O23" s="4">
        <v>2013</v>
      </c>
      <c r="P23" s="4"/>
      <c r="Q23" s="4" t="s">
        <v>119</v>
      </c>
      <c r="R23" s="4"/>
      <c r="S23" s="4"/>
      <c r="T23" s="4"/>
      <c r="U23" s="4">
        <v>220</v>
      </c>
      <c r="V23" s="4" t="s">
        <v>182</v>
      </c>
      <c r="W23" s="4" t="s">
        <v>222</v>
      </c>
      <c r="X23" s="17" t="s">
        <v>225</v>
      </c>
      <c r="Y23" s="18">
        <v>0</v>
      </c>
      <c r="Z23" s="18">
        <v>50</v>
      </c>
      <c r="AA23" s="19" t="s">
        <v>282</v>
      </c>
      <c r="AB23" s="20">
        <v>0.88100000000000001</v>
      </c>
      <c r="AC23" s="21">
        <v>72.3</v>
      </c>
      <c r="AD23" s="19">
        <v>46.8</v>
      </c>
      <c r="AE23" s="22">
        <v>0.02</v>
      </c>
      <c r="AF23" s="19">
        <v>9</v>
      </c>
      <c r="AG23" s="19">
        <v>1</v>
      </c>
      <c r="AH23" s="20">
        <v>1.6E-2</v>
      </c>
      <c r="AI23" s="20">
        <v>0.45</v>
      </c>
      <c r="AJ23" s="23">
        <f t="shared" si="2"/>
        <v>5.2014652128613044</v>
      </c>
      <c r="AK23" s="24" t="str">
        <f t="shared" si="3"/>
        <v>OK</v>
      </c>
    </row>
    <row r="24" spans="1:37" s="10" customFormat="1" ht="15" customHeight="1" x14ac:dyDescent="0.2">
      <c r="A24" s="4">
        <v>18</v>
      </c>
      <c r="B24" s="2">
        <v>60005402</v>
      </c>
      <c r="C24" s="2" t="s">
        <v>102</v>
      </c>
      <c r="D24" s="2" t="s">
        <v>160</v>
      </c>
      <c r="E24" s="2" t="s">
        <v>153</v>
      </c>
      <c r="F24" s="4" t="str">
        <f t="shared" si="4"/>
        <v>BALNEARIOS TRA4 S</v>
      </c>
      <c r="G24" s="2" t="s">
        <v>19</v>
      </c>
      <c r="H24" s="4" t="s">
        <v>249</v>
      </c>
      <c r="I24" s="2" t="s">
        <v>146</v>
      </c>
      <c r="J24" s="2" t="s">
        <v>117</v>
      </c>
      <c r="K24" s="2">
        <v>2012</v>
      </c>
      <c r="L24" s="4" t="s">
        <v>267</v>
      </c>
      <c r="M24" s="4" t="str">
        <f t="shared" si="5"/>
        <v>S</v>
      </c>
      <c r="N24" s="2" t="s">
        <v>133</v>
      </c>
      <c r="O24" s="2">
        <v>2013</v>
      </c>
      <c r="P24" s="2"/>
      <c r="Q24" s="2" t="s">
        <v>119</v>
      </c>
      <c r="R24" s="2"/>
      <c r="S24" s="2"/>
      <c r="T24" s="2"/>
      <c r="U24" s="4">
        <v>220</v>
      </c>
      <c r="V24" s="4" t="s">
        <v>181</v>
      </c>
      <c r="W24" s="4" t="s">
        <v>222</v>
      </c>
      <c r="X24" s="17" t="s">
        <v>225</v>
      </c>
      <c r="Y24" s="18">
        <v>0</v>
      </c>
      <c r="Z24" s="18">
        <v>51</v>
      </c>
      <c r="AA24" s="19" t="s">
        <v>282</v>
      </c>
      <c r="AB24" s="20">
        <v>0.88100000000000001</v>
      </c>
      <c r="AC24" s="21">
        <v>63.6</v>
      </c>
      <c r="AD24" s="19">
        <v>47.9</v>
      </c>
      <c r="AE24" s="22">
        <v>0.02</v>
      </c>
      <c r="AF24" s="19">
        <v>9</v>
      </c>
      <c r="AG24" s="19">
        <v>1</v>
      </c>
      <c r="AH24" s="20">
        <v>2.1999999999999999E-2</v>
      </c>
      <c r="AI24" s="20">
        <v>0.5</v>
      </c>
      <c r="AJ24" s="23">
        <f t="shared" si="2"/>
        <v>5.0251874041645568</v>
      </c>
      <c r="AK24" s="24" t="str">
        <f t="shared" si="3"/>
        <v>OK</v>
      </c>
    </row>
    <row r="25" spans="1:37" s="10" customFormat="1" ht="15" customHeight="1" x14ac:dyDescent="0.2">
      <c r="A25" s="4">
        <v>19</v>
      </c>
      <c r="B25" s="3">
        <v>60005403</v>
      </c>
      <c r="C25" s="4" t="s">
        <v>102</v>
      </c>
      <c r="D25" s="3" t="s">
        <v>160</v>
      </c>
      <c r="E25" s="4" t="s">
        <v>154</v>
      </c>
      <c r="F25" s="4" t="str">
        <f t="shared" si="4"/>
        <v>BALNEARIOS TRA4 T</v>
      </c>
      <c r="G25" s="3" t="s">
        <v>19</v>
      </c>
      <c r="H25" s="4" t="s">
        <v>249</v>
      </c>
      <c r="I25" s="3" t="s">
        <v>146</v>
      </c>
      <c r="J25" s="4" t="s">
        <v>117</v>
      </c>
      <c r="K25" s="3">
        <v>2012</v>
      </c>
      <c r="L25" s="4" t="s">
        <v>267</v>
      </c>
      <c r="M25" s="4" t="str">
        <f t="shared" si="5"/>
        <v>S</v>
      </c>
      <c r="N25" s="3" t="s">
        <v>133</v>
      </c>
      <c r="O25" s="4">
        <v>2013</v>
      </c>
      <c r="P25" s="4"/>
      <c r="Q25" s="4" t="s">
        <v>119</v>
      </c>
      <c r="R25" s="4"/>
      <c r="S25" s="4"/>
      <c r="T25" s="4"/>
      <c r="U25" s="4">
        <v>220</v>
      </c>
      <c r="V25" s="4" t="s">
        <v>184</v>
      </c>
      <c r="W25" s="4" t="s">
        <v>222</v>
      </c>
      <c r="X25" s="17" t="s">
        <v>225</v>
      </c>
      <c r="Y25" s="18">
        <v>0</v>
      </c>
      <c r="Z25" s="18">
        <v>50</v>
      </c>
      <c r="AA25" s="19" t="s">
        <v>282</v>
      </c>
      <c r="AB25" s="20">
        <v>0.87560000000000004</v>
      </c>
      <c r="AC25" s="21">
        <v>65.400000000000006</v>
      </c>
      <c r="AD25" s="19">
        <v>47.1</v>
      </c>
      <c r="AE25" s="22">
        <v>0.02</v>
      </c>
      <c r="AF25" s="19">
        <v>8</v>
      </c>
      <c r="AG25" s="26">
        <v>1</v>
      </c>
      <c r="AH25" s="20">
        <v>7.0000000000000001E-3</v>
      </c>
      <c r="AI25" s="20">
        <v>0.23</v>
      </c>
      <c r="AJ25" s="23">
        <f t="shared" si="2"/>
        <v>4.6235246336544931</v>
      </c>
      <c r="AK25" s="24" t="str">
        <f t="shared" si="3"/>
        <v>OK</v>
      </c>
    </row>
    <row r="26" spans="1:37" s="10" customFormat="1" ht="15" customHeight="1" x14ac:dyDescent="0.2">
      <c r="A26" s="4">
        <v>20</v>
      </c>
      <c r="B26" s="4">
        <v>600049</v>
      </c>
      <c r="C26" s="4" t="s">
        <v>102</v>
      </c>
      <c r="D26" s="4" t="s">
        <v>161</v>
      </c>
      <c r="E26" s="4" t="s">
        <v>152</v>
      </c>
      <c r="F26" s="4" t="str">
        <f t="shared" si="4"/>
        <v>BALNEARIOS TRA5 R</v>
      </c>
      <c r="G26" s="4" t="s">
        <v>43</v>
      </c>
      <c r="H26" s="4" t="s">
        <v>249</v>
      </c>
      <c r="I26" s="4" t="s">
        <v>131</v>
      </c>
      <c r="J26" s="4" t="s">
        <v>117</v>
      </c>
      <c r="K26" s="4">
        <v>1977</v>
      </c>
      <c r="L26" s="4" t="s">
        <v>266</v>
      </c>
      <c r="M26" s="4" t="str">
        <f t="shared" si="5"/>
        <v>L</v>
      </c>
      <c r="N26" s="4" t="s">
        <v>122</v>
      </c>
      <c r="O26" s="4"/>
      <c r="P26" s="4"/>
      <c r="Q26" s="4" t="s">
        <v>123</v>
      </c>
      <c r="R26" s="4"/>
      <c r="S26" s="4"/>
      <c r="T26" s="4"/>
      <c r="U26" s="4">
        <v>220</v>
      </c>
      <c r="V26" s="4" t="s">
        <v>172</v>
      </c>
      <c r="W26" s="4" t="s">
        <v>222</v>
      </c>
      <c r="X26" s="17" t="s">
        <v>225</v>
      </c>
      <c r="Y26" s="18">
        <v>0</v>
      </c>
      <c r="Z26" s="18">
        <v>51</v>
      </c>
      <c r="AA26" s="19" t="s">
        <v>283</v>
      </c>
      <c r="AB26" s="20">
        <v>0.86550000000000005</v>
      </c>
      <c r="AC26" s="21">
        <v>42.8</v>
      </c>
      <c r="AD26" s="19">
        <v>32.700000000000003</v>
      </c>
      <c r="AE26" s="22">
        <v>0.02</v>
      </c>
      <c r="AF26" s="19">
        <v>18</v>
      </c>
      <c r="AG26" s="26">
        <v>3</v>
      </c>
      <c r="AH26" s="20">
        <v>7.3999999999999996E-2</v>
      </c>
      <c r="AI26" s="20">
        <v>1.76</v>
      </c>
      <c r="AJ26" s="23">
        <f t="shared" si="2"/>
        <v>10.050374808329114</v>
      </c>
      <c r="AK26" s="24" t="str">
        <f t="shared" si="3"/>
        <v>Termovacío</v>
      </c>
    </row>
    <row r="27" spans="1:37" s="10" customFormat="1" ht="15" customHeight="1" x14ac:dyDescent="0.2">
      <c r="A27" s="4">
        <v>21</v>
      </c>
      <c r="B27" s="2">
        <v>600052</v>
      </c>
      <c r="C27" s="2" t="s">
        <v>102</v>
      </c>
      <c r="D27" s="2" t="s">
        <v>161</v>
      </c>
      <c r="E27" s="2" t="s">
        <v>153</v>
      </c>
      <c r="F27" s="4" t="str">
        <f t="shared" si="4"/>
        <v>BALNEARIOS TRA5 S</v>
      </c>
      <c r="G27" s="2" t="s">
        <v>43</v>
      </c>
      <c r="H27" s="4" t="s">
        <v>249</v>
      </c>
      <c r="I27" s="2" t="s">
        <v>131</v>
      </c>
      <c r="J27" s="2" t="s">
        <v>117</v>
      </c>
      <c r="K27" s="2">
        <v>1977</v>
      </c>
      <c r="L27" s="4" t="s">
        <v>266</v>
      </c>
      <c r="M27" s="4" t="str">
        <f t="shared" si="5"/>
        <v>L</v>
      </c>
      <c r="N27" s="2" t="s">
        <v>122</v>
      </c>
      <c r="O27" s="2"/>
      <c r="P27" s="2"/>
      <c r="Q27" s="2" t="s">
        <v>123</v>
      </c>
      <c r="R27" s="2"/>
      <c r="S27" s="2"/>
      <c r="T27" s="2"/>
      <c r="U27" s="4">
        <v>220</v>
      </c>
      <c r="V27" s="4" t="s">
        <v>170</v>
      </c>
      <c r="W27" s="4" t="s">
        <v>222</v>
      </c>
      <c r="X27" s="17" t="s">
        <v>225</v>
      </c>
      <c r="Y27" s="18">
        <v>0</v>
      </c>
      <c r="Z27" s="18">
        <v>51</v>
      </c>
      <c r="AA27" s="19" t="s">
        <v>283</v>
      </c>
      <c r="AB27" s="20">
        <v>0.86550000000000005</v>
      </c>
      <c r="AC27" s="21">
        <v>43.4</v>
      </c>
      <c r="AD27" s="19">
        <v>35.700000000000003</v>
      </c>
      <c r="AE27" s="22">
        <v>0.02</v>
      </c>
      <c r="AF27" s="19">
        <v>18</v>
      </c>
      <c r="AG27" s="26">
        <v>2</v>
      </c>
      <c r="AH27" s="20">
        <v>4.9000000000000002E-2</v>
      </c>
      <c r="AI27" s="20">
        <v>1.28</v>
      </c>
      <c r="AJ27" s="23">
        <f t="shared" si="2"/>
        <v>10.050374808329114</v>
      </c>
      <c r="AK27" s="24" t="str">
        <f t="shared" si="3"/>
        <v>Termovacío</v>
      </c>
    </row>
    <row r="28" spans="1:37" s="10" customFormat="1" ht="15" customHeight="1" x14ac:dyDescent="0.2">
      <c r="A28" s="4">
        <v>22</v>
      </c>
      <c r="B28" s="2">
        <v>600053</v>
      </c>
      <c r="C28" s="2" t="s">
        <v>102</v>
      </c>
      <c r="D28" s="2" t="s">
        <v>161</v>
      </c>
      <c r="E28" s="2" t="s">
        <v>154</v>
      </c>
      <c r="F28" s="4" t="str">
        <f t="shared" si="4"/>
        <v>BALNEARIOS TRA5 T</v>
      </c>
      <c r="G28" s="2" t="s">
        <v>43</v>
      </c>
      <c r="H28" s="4" t="s">
        <v>249</v>
      </c>
      <c r="I28" s="2" t="s">
        <v>131</v>
      </c>
      <c r="J28" s="2" t="s">
        <v>117</v>
      </c>
      <c r="K28" s="2">
        <v>1977</v>
      </c>
      <c r="L28" s="4" t="s">
        <v>266</v>
      </c>
      <c r="M28" s="4" t="str">
        <f t="shared" si="5"/>
        <v>L</v>
      </c>
      <c r="N28" s="2" t="s">
        <v>122</v>
      </c>
      <c r="O28" s="2"/>
      <c r="P28" s="2"/>
      <c r="Q28" s="2" t="s">
        <v>123</v>
      </c>
      <c r="R28" s="2"/>
      <c r="S28" s="2"/>
      <c r="T28" s="2"/>
      <c r="U28" s="4">
        <v>220</v>
      </c>
      <c r="V28" s="4" t="s">
        <v>173</v>
      </c>
      <c r="W28" s="4" t="s">
        <v>222</v>
      </c>
      <c r="X28" s="17" t="s">
        <v>225</v>
      </c>
      <c r="Y28" s="18">
        <v>0</v>
      </c>
      <c r="Z28" s="18">
        <v>49</v>
      </c>
      <c r="AA28" s="19" t="s">
        <v>283</v>
      </c>
      <c r="AB28" s="20">
        <v>0.86550000000000005</v>
      </c>
      <c r="AC28" s="21">
        <v>49.6</v>
      </c>
      <c r="AD28" s="19">
        <v>30.2</v>
      </c>
      <c r="AE28" s="22">
        <v>0.03</v>
      </c>
      <c r="AF28" s="19">
        <v>19</v>
      </c>
      <c r="AG28" s="19">
        <v>3</v>
      </c>
      <c r="AH28" s="20">
        <v>9.0999999999999998E-2</v>
      </c>
      <c r="AI28" s="20">
        <v>2.34</v>
      </c>
      <c r="AJ28" s="23">
        <f t="shared" si="2"/>
        <v>11.368501627171442</v>
      </c>
      <c r="AK28" s="24" t="str">
        <f t="shared" si="3"/>
        <v>OK</v>
      </c>
    </row>
    <row r="29" spans="1:37" s="10" customFormat="1" ht="15" customHeight="1" x14ac:dyDescent="0.2">
      <c r="A29" s="4">
        <v>23</v>
      </c>
      <c r="B29" s="4">
        <v>60003655</v>
      </c>
      <c r="C29" s="4" t="s">
        <v>102</v>
      </c>
      <c r="D29" s="4" t="s">
        <v>156</v>
      </c>
      <c r="E29" s="4"/>
      <c r="F29" s="4" t="str">
        <f t="shared" ref="F29:F37" si="6">+C29&amp;" "&amp;D29&amp;" "&amp;E29</f>
        <v xml:space="preserve">BALNEARIOS TRF1 </v>
      </c>
      <c r="G29" s="4" t="s">
        <v>12</v>
      </c>
      <c r="H29" s="4" t="s">
        <v>245</v>
      </c>
      <c r="I29" s="4" t="s">
        <v>134</v>
      </c>
      <c r="J29" s="4" t="s">
        <v>125</v>
      </c>
      <c r="K29" s="4">
        <v>2008</v>
      </c>
      <c r="L29" s="4" t="s">
        <v>267</v>
      </c>
      <c r="M29" s="4" t="str">
        <f t="shared" ref="M29:M37" si="7">+IF(K29&lt;2005,"L","S")</f>
        <v>S</v>
      </c>
      <c r="N29" s="4" t="s">
        <v>135</v>
      </c>
      <c r="O29" s="4">
        <v>2008</v>
      </c>
      <c r="P29" s="4"/>
      <c r="Q29" s="4" t="s">
        <v>119</v>
      </c>
      <c r="R29" s="4"/>
      <c r="S29" s="4"/>
      <c r="T29" s="4"/>
      <c r="U29" s="2">
        <v>60</v>
      </c>
      <c r="V29" s="4" t="s">
        <v>63</v>
      </c>
      <c r="W29" s="4" t="s">
        <v>222</v>
      </c>
      <c r="X29" s="13" t="s">
        <v>226</v>
      </c>
      <c r="Y29" s="27">
        <v>0</v>
      </c>
      <c r="Z29" s="27">
        <v>60.6</v>
      </c>
      <c r="AA29" s="28" t="s">
        <v>282</v>
      </c>
      <c r="AB29" s="20">
        <v>0.88229999999999997</v>
      </c>
      <c r="AC29" s="21">
        <v>73.599999999999994</v>
      </c>
      <c r="AD29" s="19">
        <v>33.6</v>
      </c>
      <c r="AE29" s="22">
        <v>0.02</v>
      </c>
      <c r="AF29" s="19">
        <v>9</v>
      </c>
      <c r="AG29" s="19">
        <v>1</v>
      </c>
      <c r="AH29" s="20">
        <v>3.1E-2</v>
      </c>
      <c r="AI29" s="20">
        <v>0.64</v>
      </c>
      <c r="AJ29" s="23">
        <f t="shared" si="2"/>
        <v>3.6473271182015452</v>
      </c>
      <c r="AK29" s="24" t="str">
        <f t="shared" si="3"/>
        <v>OK</v>
      </c>
    </row>
    <row r="30" spans="1:37" s="10" customFormat="1" ht="15" customHeight="1" x14ac:dyDescent="0.2">
      <c r="A30" s="4">
        <v>24</v>
      </c>
      <c r="B30" s="11">
        <v>60008764</v>
      </c>
      <c r="C30" s="8" t="s">
        <v>102</v>
      </c>
      <c r="D30" s="8" t="s">
        <v>163</v>
      </c>
      <c r="E30" s="8"/>
      <c r="F30" s="4" t="str">
        <f t="shared" si="6"/>
        <v xml:space="preserve">BALNEARIOS TRF2 </v>
      </c>
      <c r="G30" s="8" t="s">
        <v>19</v>
      </c>
      <c r="H30" s="8" t="s">
        <v>10</v>
      </c>
      <c r="I30" s="8">
        <v>50</v>
      </c>
      <c r="J30" s="8" t="s">
        <v>214</v>
      </c>
      <c r="K30" s="8">
        <v>2020</v>
      </c>
      <c r="L30" s="4" t="s">
        <v>267</v>
      </c>
      <c r="M30" s="4" t="str">
        <f t="shared" si="7"/>
        <v>S</v>
      </c>
      <c r="N30" s="8" t="s">
        <v>118</v>
      </c>
      <c r="O30" s="8">
        <v>2020</v>
      </c>
      <c r="P30" s="8"/>
      <c r="Q30" s="4" t="s">
        <v>119</v>
      </c>
      <c r="R30" s="4"/>
      <c r="S30" s="4"/>
      <c r="T30" s="4"/>
      <c r="U30" s="2">
        <v>60</v>
      </c>
      <c r="V30" s="8" t="s">
        <v>213</v>
      </c>
      <c r="W30" s="4" t="s">
        <v>222</v>
      </c>
      <c r="X30" s="17" t="s">
        <v>226</v>
      </c>
      <c r="Y30" s="18">
        <v>0</v>
      </c>
      <c r="Z30" s="18">
        <v>46</v>
      </c>
      <c r="AA30" s="19" t="s">
        <v>282</v>
      </c>
      <c r="AB30" s="20">
        <v>0.87709999999999999</v>
      </c>
      <c r="AC30" s="21">
        <v>60.4</v>
      </c>
      <c r="AD30" s="19">
        <v>39.799999999999997</v>
      </c>
      <c r="AE30" s="22">
        <v>0.02</v>
      </c>
      <c r="AF30" s="19">
        <v>5</v>
      </c>
      <c r="AG30" s="19">
        <v>1</v>
      </c>
      <c r="AH30" s="20">
        <v>0.15</v>
      </c>
      <c r="AI30" s="20">
        <v>0.67200000000000004</v>
      </c>
      <c r="AJ30" s="23">
        <f t="shared" si="2"/>
        <v>3.3241890123676154</v>
      </c>
      <c r="AK30" s="24" t="str">
        <f t="shared" si="3"/>
        <v>OK</v>
      </c>
    </row>
    <row r="31" spans="1:37" s="10" customFormat="1" ht="15" customHeight="1" x14ac:dyDescent="0.2">
      <c r="A31" s="4">
        <v>25</v>
      </c>
      <c r="B31" s="3">
        <v>60005445</v>
      </c>
      <c r="C31" s="4" t="s">
        <v>102</v>
      </c>
      <c r="D31" s="3" t="s">
        <v>162</v>
      </c>
      <c r="E31" s="3"/>
      <c r="F31" s="4" t="str">
        <f t="shared" si="6"/>
        <v xml:space="preserve">BALNEARIOS TRF3 </v>
      </c>
      <c r="G31" s="3" t="s">
        <v>19</v>
      </c>
      <c r="H31" s="8" t="s">
        <v>10</v>
      </c>
      <c r="I31" s="3">
        <v>50</v>
      </c>
      <c r="J31" s="4" t="s">
        <v>120</v>
      </c>
      <c r="K31" s="3">
        <v>2012</v>
      </c>
      <c r="L31" s="4" t="s">
        <v>267</v>
      </c>
      <c r="M31" s="4" t="str">
        <f t="shared" si="7"/>
        <v>S</v>
      </c>
      <c r="N31" s="3" t="s">
        <v>148</v>
      </c>
      <c r="O31" s="4">
        <v>2013</v>
      </c>
      <c r="P31" s="4"/>
      <c r="Q31" s="4" t="s">
        <v>119</v>
      </c>
      <c r="R31" s="4"/>
      <c r="S31" s="4"/>
      <c r="T31" s="4"/>
      <c r="U31" s="2">
        <v>60</v>
      </c>
      <c r="V31" s="4">
        <v>364072</v>
      </c>
      <c r="W31" s="4" t="s">
        <v>222</v>
      </c>
      <c r="X31" s="17" t="s">
        <v>226</v>
      </c>
      <c r="Y31" s="18">
        <v>0</v>
      </c>
      <c r="Z31" s="18">
        <v>62.7</v>
      </c>
      <c r="AA31" s="19" t="s">
        <v>282</v>
      </c>
      <c r="AB31" s="20">
        <v>0.88109999999999999</v>
      </c>
      <c r="AC31" s="21">
        <v>65.8</v>
      </c>
      <c r="AD31" s="19">
        <v>38.5</v>
      </c>
      <c r="AE31" s="22">
        <v>0.02</v>
      </c>
      <c r="AF31" s="19">
        <v>11</v>
      </c>
      <c r="AG31" s="19">
        <v>1</v>
      </c>
      <c r="AH31" s="20">
        <v>2.5999999999999999E-2</v>
      </c>
      <c r="AI31" s="20">
        <v>0.74</v>
      </c>
      <c r="AJ31" s="23">
        <f t="shared" si="2"/>
        <v>4.1662074567466494</v>
      </c>
      <c r="AK31" s="24" t="str">
        <f t="shared" si="3"/>
        <v>OK</v>
      </c>
    </row>
    <row r="32" spans="1:37" s="10" customFormat="1" ht="15" customHeight="1" x14ac:dyDescent="0.2">
      <c r="A32" s="4">
        <v>26</v>
      </c>
      <c r="B32" s="2">
        <v>500042</v>
      </c>
      <c r="C32" s="2" t="s">
        <v>84</v>
      </c>
      <c r="D32" s="2" t="s">
        <v>156</v>
      </c>
      <c r="E32" s="3"/>
      <c r="F32" s="4" t="str">
        <f t="shared" si="6"/>
        <v xml:space="preserve">BARRANCO TRF1 </v>
      </c>
      <c r="G32" s="2" t="s">
        <v>185</v>
      </c>
      <c r="H32" s="8" t="s">
        <v>10</v>
      </c>
      <c r="I32" s="2">
        <v>25</v>
      </c>
      <c r="J32" s="2" t="s">
        <v>120</v>
      </c>
      <c r="K32" s="2">
        <v>2018</v>
      </c>
      <c r="L32" s="4" t="s">
        <v>267</v>
      </c>
      <c r="M32" s="4" t="str">
        <f t="shared" si="7"/>
        <v>S</v>
      </c>
      <c r="N32" s="2" t="s">
        <v>118</v>
      </c>
      <c r="O32" s="2">
        <v>2018</v>
      </c>
      <c r="P32" s="2">
        <v>2017</v>
      </c>
      <c r="Q32" s="4" t="s">
        <v>119</v>
      </c>
      <c r="R32" s="4"/>
      <c r="S32" s="4"/>
      <c r="T32" s="4"/>
      <c r="U32" s="2">
        <v>60</v>
      </c>
      <c r="V32" s="4" t="s">
        <v>33</v>
      </c>
      <c r="W32" s="4" t="s">
        <v>222</v>
      </c>
      <c r="X32" s="17" t="s">
        <v>228</v>
      </c>
      <c r="Y32" s="18">
        <v>0</v>
      </c>
      <c r="Z32" s="18">
        <v>54</v>
      </c>
      <c r="AA32" s="19" t="s">
        <v>282</v>
      </c>
      <c r="AB32" s="20">
        <v>0.88090000000000002</v>
      </c>
      <c r="AC32" s="21">
        <v>51.7</v>
      </c>
      <c r="AD32" s="19">
        <v>36.4</v>
      </c>
      <c r="AE32" s="22">
        <v>0.02</v>
      </c>
      <c r="AF32" s="19">
        <v>8</v>
      </c>
      <c r="AG32" s="19">
        <v>1</v>
      </c>
      <c r="AH32" s="20">
        <v>8.0000000000000002E-3</v>
      </c>
      <c r="AI32" s="20">
        <v>0.25</v>
      </c>
      <c r="AJ32" s="23">
        <f t="shared" si="2"/>
        <v>4.0330064507321044</v>
      </c>
      <c r="AK32" s="24" t="str">
        <f t="shared" si="3"/>
        <v>OK</v>
      </c>
    </row>
    <row r="33" spans="1:37" s="10" customFormat="1" ht="15" customHeight="1" x14ac:dyDescent="0.2">
      <c r="A33" s="4">
        <v>27</v>
      </c>
      <c r="B33" s="3">
        <v>500090</v>
      </c>
      <c r="C33" s="4" t="s">
        <v>84</v>
      </c>
      <c r="D33" s="3" t="s">
        <v>163</v>
      </c>
      <c r="E33" s="3"/>
      <c r="F33" s="4" t="str">
        <f t="shared" si="6"/>
        <v xml:space="preserve">BARRANCO TRF2 </v>
      </c>
      <c r="G33" s="3" t="s">
        <v>29</v>
      </c>
      <c r="H33" s="2" t="s">
        <v>10</v>
      </c>
      <c r="I33" s="3" t="s">
        <v>32</v>
      </c>
      <c r="J33" s="2" t="s">
        <v>120</v>
      </c>
      <c r="K33" s="3">
        <v>1993</v>
      </c>
      <c r="L33" s="4" t="s">
        <v>266</v>
      </c>
      <c r="M33" s="4" t="str">
        <f t="shared" si="7"/>
        <v>L</v>
      </c>
      <c r="N33" s="3" t="s">
        <v>20</v>
      </c>
      <c r="O33" s="4"/>
      <c r="P33" s="4">
        <v>2019</v>
      </c>
      <c r="Q33" s="4" t="s">
        <v>119</v>
      </c>
      <c r="R33" s="4"/>
      <c r="S33" s="4"/>
      <c r="T33" s="4"/>
      <c r="U33" s="2">
        <v>60</v>
      </c>
      <c r="V33" s="4" t="s">
        <v>284</v>
      </c>
      <c r="W33" s="4" t="s">
        <v>222</v>
      </c>
      <c r="X33" s="17" t="s">
        <v>228</v>
      </c>
      <c r="Y33" s="18">
        <v>0</v>
      </c>
      <c r="Z33" s="18">
        <v>68</v>
      </c>
      <c r="AA33" s="19" t="s">
        <v>282</v>
      </c>
      <c r="AB33" s="20">
        <v>0.88180000000000003</v>
      </c>
      <c r="AC33" s="21">
        <v>65.2</v>
      </c>
      <c r="AD33" s="19">
        <v>38.799999999999997</v>
      </c>
      <c r="AE33" s="22">
        <v>0.02</v>
      </c>
      <c r="AF33" s="19">
        <v>7</v>
      </c>
      <c r="AG33" s="19">
        <v>1</v>
      </c>
      <c r="AH33" s="20">
        <v>3.5000000000000003E-2</v>
      </c>
      <c r="AI33" s="20">
        <v>0.82</v>
      </c>
      <c r="AJ33" s="23">
        <f t="shared" si="2"/>
        <v>2.2433444308399868</v>
      </c>
      <c r="AK33" s="24" t="str">
        <f t="shared" si="3"/>
        <v>OK</v>
      </c>
    </row>
    <row r="34" spans="1:37" s="10" customFormat="1" ht="15" customHeight="1" x14ac:dyDescent="0.2">
      <c r="A34" s="4">
        <v>28</v>
      </c>
      <c r="B34" s="2">
        <v>50500506</v>
      </c>
      <c r="C34" s="2" t="s">
        <v>84</v>
      </c>
      <c r="D34" s="2" t="s">
        <v>162</v>
      </c>
      <c r="E34" s="2"/>
      <c r="F34" s="4" t="str">
        <f t="shared" si="6"/>
        <v xml:space="preserve">BARRANCO TRF3 </v>
      </c>
      <c r="G34" s="2" t="s">
        <v>29</v>
      </c>
      <c r="H34" s="8" t="s">
        <v>10</v>
      </c>
      <c r="I34" s="2">
        <v>25</v>
      </c>
      <c r="J34" s="2" t="s">
        <v>120</v>
      </c>
      <c r="K34" s="2">
        <v>2017</v>
      </c>
      <c r="L34" s="4" t="s">
        <v>267</v>
      </c>
      <c r="M34" s="4" t="str">
        <f t="shared" si="7"/>
        <v>S</v>
      </c>
      <c r="N34" s="2" t="s">
        <v>118</v>
      </c>
      <c r="O34" s="2">
        <v>2018</v>
      </c>
      <c r="P34" s="2">
        <v>2017</v>
      </c>
      <c r="Q34" s="2" t="s">
        <v>119</v>
      </c>
      <c r="R34" s="2"/>
      <c r="S34" s="2"/>
      <c r="T34" s="2"/>
      <c r="U34" s="2">
        <v>60</v>
      </c>
      <c r="V34" s="4" t="s">
        <v>35</v>
      </c>
      <c r="W34" s="4" t="s">
        <v>222</v>
      </c>
      <c r="X34" s="17" t="s">
        <v>228</v>
      </c>
      <c r="Y34" s="18">
        <v>0</v>
      </c>
      <c r="Z34" s="18">
        <v>65</v>
      </c>
      <c r="AA34" s="19" t="s">
        <v>282</v>
      </c>
      <c r="AB34" s="20">
        <v>0.88109999999999999</v>
      </c>
      <c r="AC34" s="21">
        <v>71.900000000000006</v>
      </c>
      <c r="AD34" s="19">
        <v>38.4</v>
      </c>
      <c r="AE34" s="22">
        <v>0.02</v>
      </c>
      <c r="AF34" s="19">
        <v>10</v>
      </c>
      <c r="AG34" s="19">
        <v>1</v>
      </c>
      <c r="AH34" s="20">
        <v>1.2E-2</v>
      </c>
      <c r="AI34" s="20">
        <v>0.28000000000000003</v>
      </c>
      <c r="AJ34" s="23">
        <f t="shared" si="2"/>
        <v>3.5203405204388041</v>
      </c>
      <c r="AK34" s="24" t="str">
        <f t="shared" si="3"/>
        <v>OK</v>
      </c>
    </row>
    <row r="35" spans="1:37" s="10" customFormat="1" ht="15" customHeight="1" x14ac:dyDescent="0.2">
      <c r="A35" s="4">
        <v>29</v>
      </c>
      <c r="B35" s="2">
        <v>500034</v>
      </c>
      <c r="C35" s="2" t="s">
        <v>96</v>
      </c>
      <c r="D35" s="2" t="s">
        <v>156</v>
      </c>
      <c r="E35" s="2"/>
      <c r="F35" s="4" t="str">
        <f t="shared" si="6"/>
        <v xml:space="preserve">BUJAMA TRF1 </v>
      </c>
      <c r="G35" s="2" t="s">
        <v>251</v>
      </c>
      <c r="H35" s="8" t="s">
        <v>10</v>
      </c>
      <c r="I35" s="2">
        <v>25</v>
      </c>
      <c r="J35" s="2" t="s">
        <v>214</v>
      </c>
      <c r="K35" s="2">
        <v>2020</v>
      </c>
      <c r="L35" s="4" t="s">
        <v>267</v>
      </c>
      <c r="M35" s="4" t="str">
        <f t="shared" si="7"/>
        <v>S</v>
      </c>
      <c r="N35" s="2" t="s">
        <v>118</v>
      </c>
      <c r="O35" s="2">
        <v>2021</v>
      </c>
      <c r="P35" s="2" t="s">
        <v>252</v>
      </c>
      <c r="Q35" s="2" t="s">
        <v>119</v>
      </c>
      <c r="R35" s="2"/>
      <c r="S35" s="2"/>
      <c r="T35" s="2"/>
      <c r="U35" s="2">
        <v>60</v>
      </c>
      <c r="V35" s="4" t="s">
        <v>240</v>
      </c>
      <c r="W35" s="4" t="s">
        <v>222</v>
      </c>
      <c r="X35" s="17"/>
      <c r="Y35" s="18"/>
      <c r="Z35" s="18"/>
      <c r="AA35" s="19"/>
      <c r="AB35" s="20"/>
      <c r="AC35" s="21"/>
      <c r="AD35" s="19"/>
      <c r="AE35" s="22"/>
      <c r="AF35" s="19"/>
      <c r="AG35" s="19"/>
      <c r="AH35" s="20"/>
      <c r="AI35" s="20"/>
      <c r="AJ35" s="23">
        <f t="shared" si="2"/>
        <v>0</v>
      </c>
      <c r="AK35" s="24" t="str">
        <f t="shared" si="3"/>
        <v>Termovacío y Regeneración</v>
      </c>
    </row>
    <row r="36" spans="1:37" s="10" customFormat="1" ht="15" customHeight="1" x14ac:dyDescent="0.2">
      <c r="A36" s="4">
        <v>30</v>
      </c>
      <c r="B36" s="2">
        <v>60000103</v>
      </c>
      <c r="C36" s="2" t="s">
        <v>96</v>
      </c>
      <c r="D36" s="2" t="s">
        <v>163</v>
      </c>
      <c r="E36" s="3"/>
      <c r="F36" s="4" t="str">
        <f t="shared" si="6"/>
        <v xml:space="preserve">BUJAMA TRF2 </v>
      </c>
      <c r="G36" s="2" t="s">
        <v>12</v>
      </c>
      <c r="H36" s="2" t="s">
        <v>245</v>
      </c>
      <c r="I36" s="2" t="s">
        <v>18</v>
      </c>
      <c r="J36" s="2" t="s">
        <v>125</v>
      </c>
      <c r="K36" s="2">
        <v>2018</v>
      </c>
      <c r="L36" s="4" t="s">
        <v>267</v>
      </c>
      <c r="M36" s="4" t="str">
        <f t="shared" si="7"/>
        <v>S</v>
      </c>
      <c r="N36" s="2" t="s">
        <v>118</v>
      </c>
      <c r="O36" s="2">
        <v>1998</v>
      </c>
      <c r="P36" s="2">
        <v>2018</v>
      </c>
      <c r="Q36" s="2" t="s">
        <v>119</v>
      </c>
      <c r="R36" s="2"/>
      <c r="S36" s="2"/>
      <c r="T36" s="2"/>
      <c r="U36" s="2">
        <v>60</v>
      </c>
      <c r="V36" s="4" t="s">
        <v>195</v>
      </c>
      <c r="W36" s="4" t="s">
        <v>222</v>
      </c>
      <c r="X36" s="17" t="s">
        <v>221</v>
      </c>
      <c r="Y36" s="18">
        <v>0</v>
      </c>
      <c r="Z36" s="18">
        <v>58</v>
      </c>
      <c r="AA36" s="19" t="s">
        <v>282</v>
      </c>
      <c r="AB36" s="20">
        <v>0.88149999999999995</v>
      </c>
      <c r="AC36" s="21">
        <v>65.5</v>
      </c>
      <c r="AD36" s="19">
        <v>44.5</v>
      </c>
      <c r="AE36" s="22">
        <v>0.02</v>
      </c>
      <c r="AF36" s="19">
        <v>5</v>
      </c>
      <c r="AG36" s="19">
        <v>1</v>
      </c>
      <c r="AH36" s="20">
        <v>2.1999999999999999E-2</v>
      </c>
      <c r="AI36" s="20">
        <v>0.55000000000000004</v>
      </c>
      <c r="AJ36" s="23">
        <f t="shared" si="2"/>
        <v>2.2059668262280785</v>
      </c>
      <c r="AK36" s="24" t="str">
        <f t="shared" si="3"/>
        <v>OK</v>
      </c>
    </row>
    <row r="37" spans="1:37" s="10" customFormat="1" ht="15" customHeight="1" x14ac:dyDescent="0.2">
      <c r="A37" s="4">
        <v>31</v>
      </c>
      <c r="B37" s="3">
        <v>60003402</v>
      </c>
      <c r="C37" s="4" t="s">
        <v>94</v>
      </c>
      <c r="D37" s="3" t="s">
        <v>155</v>
      </c>
      <c r="E37" s="3"/>
      <c r="F37" s="4" t="str">
        <f t="shared" si="6"/>
        <v xml:space="preserve">CANTERA TRA1 </v>
      </c>
      <c r="G37" s="3" t="s">
        <v>19</v>
      </c>
      <c r="H37" s="4" t="s">
        <v>249</v>
      </c>
      <c r="I37" s="3" t="s">
        <v>126</v>
      </c>
      <c r="J37" s="4" t="s">
        <v>127</v>
      </c>
      <c r="K37" s="3">
        <v>2004</v>
      </c>
      <c r="L37" s="4" t="s">
        <v>266</v>
      </c>
      <c r="M37" s="4" t="str">
        <f t="shared" si="7"/>
        <v>L</v>
      </c>
      <c r="N37" s="3"/>
      <c r="O37" s="4"/>
      <c r="P37" s="4"/>
      <c r="Q37" s="4" t="s">
        <v>119</v>
      </c>
      <c r="R37" s="13">
        <v>44017</v>
      </c>
      <c r="S37" s="4">
        <v>137.88999999999999</v>
      </c>
      <c r="T37" s="4" t="s">
        <v>259</v>
      </c>
      <c r="U37" s="4">
        <v>220</v>
      </c>
      <c r="V37" s="4">
        <v>185519</v>
      </c>
      <c r="W37" s="4" t="s">
        <v>222</v>
      </c>
      <c r="X37" s="17" t="s">
        <v>224</v>
      </c>
      <c r="Y37" s="18">
        <v>0</v>
      </c>
      <c r="Z37" s="18">
        <v>55.5</v>
      </c>
      <c r="AA37" s="19" t="s">
        <v>282</v>
      </c>
      <c r="AB37" s="20">
        <v>0.89370000000000005</v>
      </c>
      <c r="AC37" s="21">
        <v>58</v>
      </c>
      <c r="AD37" s="19">
        <v>41.6</v>
      </c>
      <c r="AE37" s="22">
        <v>0.02</v>
      </c>
      <c r="AF37" s="19">
        <v>10</v>
      </c>
      <c r="AG37" s="19">
        <v>1</v>
      </c>
      <c r="AH37" s="20">
        <v>6.0000000000000001E-3</v>
      </c>
      <c r="AI37" s="20">
        <v>0.19</v>
      </c>
      <c r="AJ37" s="23">
        <f t="shared" si="2"/>
        <v>4.7935518320440398</v>
      </c>
      <c r="AK37" s="24" t="str">
        <f t="shared" si="3"/>
        <v>OK</v>
      </c>
    </row>
    <row r="38" spans="1:37" s="10" customFormat="1" ht="15" customHeight="1" x14ac:dyDescent="0.2">
      <c r="A38" s="4">
        <v>32</v>
      </c>
      <c r="B38" s="2">
        <v>60006625</v>
      </c>
      <c r="C38" s="2" t="s">
        <v>94</v>
      </c>
      <c r="D38" s="2" t="s">
        <v>158</v>
      </c>
      <c r="E38" s="3"/>
      <c r="F38" s="4" t="str">
        <f t="shared" ref="F38:F85" si="8">+C38&amp;" "&amp;D38&amp;" "&amp;E38</f>
        <v xml:space="preserve">CANTERA TRA2 </v>
      </c>
      <c r="G38" s="2" t="s">
        <v>19</v>
      </c>
      <c r="H38" s="4" t="s">
        <v>249</v>
      </c>
      <c r="I38" s="2" t="s">
        <v>126</v>
      </c>
      <c r="J38" s="2" t="s">
        <v>128</v>
      </c>
      <c r="K38" s="2">
        <v>2014</v>
      </c>
      <c r="L38" s="4" t="s">
        <v>267</v>
      </c>
      <c r="M38" s="4" t="str">
        <f t="shared" ref="M38:M85" si="9">+IF(K38&lt;2005,"L","S")</f>
        <v>S</v>
      </c>
      <c r="N38" s="2"/>
      <c r="O38" s="2">
        <v>2017</v>
      </c>
      <c r="P38" s="2"/>
      <c r="Q38" s="2" t="s">
        <v>123</v>
      </c>
      <c r="R38" s="2"/>
      <c r="S38" s="2"/>
      <c r="T38" s="2"/>
      <c r="U38" s="4">
        <v>220</v>
      </c>
      <c r="V38" s="4">
        <v>100138</v>
      </c>
      <c r="W38" s="4" t="s">
        <v>222</v>
      </c>
      <c r="X38" s="17" t="s">
        <v>224</v>
      </c>
      <c r="Y38" s="18">
        <v>0</v>
      </c>
      <c r="Z38" s="18">
        <v>46</v>
      </c>
      <c r="AA38" s="19" t="s">
        <v>282</v>
      </c>
      <c r="AB38" s="20">
        <v>0.873</v>
      </c>
      <c r="AC38" s="21">
        <v>44.3</v>
      </c>
      <c r="AD38" s="19">
        <v>49.5</v>
      </c>
      <c r="AE38" s="22">
        <v>0.02</v>
      </c>
      <c r="AF38" s="19">
        <v>6</v>
      </c>
      <c r="AG38" s="19">
        <v>1</v>
      </c>
      <c r="AH38" s="20">
        <v>2E-3</v>
      </c>
      <c r="AI38" s="20">
        <v>0.06</v>
      </c>
      <c r="AJ38" s="23">
        <f t="shared" si="2"/>
        <v>3.9890268148411385</v>
      </c>
      <c r="AK38" s="24" t="str">
        <f t="shared" si="3"/>
        <v>Termovacío</v>
      </c>
    </row>
    <row r="39" spans="1:37" s="10" customFormat="1" ht="15" customHeight="1" x14ac:dyDescent="0.2">
      <c r="A39" s="4">
        <v>33</v>
      </c>
      <c r="B39" s="3">
        <v>60007200</v>
      </c>
      <c r="C39" s="4" t="s">
        <v>99</v>
      </c>
      <c r="D39" s="3" t="s">
        <v>156</v>
      </c>
      <c r="E39" s="3"/>
      <c r="F39" s="4" t="str">
        <f t="shared" si="8"/>
        <v xml:space="preserve">CENTRAL TRF1 </v>
      </c>
      <c r="G39" s="3" t="s">
        <v>19</v>
      </c>
      <c r="H39" s="4" t="s">
        <v>10</v>
      </c>
      <c r="I39" s="3">
        <v>50</v>
      </c>
      <c r="J39" s="4" t="s">
        <v>129</v>
      </c>
      <c r="K39" s="3">
        <v>2016</v>
      </c>
      <c r="L39" s="4" t="s">
        <v>267</v>
      </c>
      <c r="M39" s="4" t="str">
        <f t="shared" si="9"/>
        <v>S</v>
      </c>
      <c r="N39" s="3" t="s">
        <v>118</v>
      </c>
      <c r="O39" s="4">
        <v>2016</v>
      </c>
      <c r="P39" s="4"/>
      <c r="Q39" s="4" t="s">
        <v>119</v>
      </c>
      <c r="R39" s="4"/>
      <c r="S39" s="4"/>
      <c r="T39" s="4"/>
      <c r="U39" s="2">
        <v>60</v>
      </c>
      <c r="V39" s="4" t="s">
        <v>58</v>
      </c>
      <c r="W39" s="4" t="s">
        <v>222</v>
      </c>
      <c r="X39" s="17" t="s">
        <v>226</v>
      </c>
      <c r="Y39" s="18">
        <v>0</v>
      </c>
      <c r="Z39" s="18">
        <v>46.9</v>
      </c>
      <c r="AA39" s="19" t="s">
        <v>282</v>
      </c>
      <c r="AB39" s="20">
        <v>0.87160000000000004</v>
      </c>
      <c r="AC39" s="21">
        <v>66.400000000000006</v>
      </c>
      <c r="AD39" s="19">
        <v>40.200000000000003</v>
      </c>
      <c r="AE39" s="22">
        <v>0.02</v>
      </c>
      <c r="AF39" s="19">
        <v>8</v>
      </c>
      <c r="AG39" s="19">
        <v>1</v>
      </c>
      <c r="AH39" s="20">
        <v>7.0000000000000001E-3</v>
      </c>
      <c r="AI39" s="20">
        <v>0.12</v>
      </c>
      <c r="AJ39" s="23">
        <f t="shared" si="2"/>
        <v>5.1521172596113649</v>
      </c>
      <c r="AK39" s="24" t="str">
        <f t="shared" si="3"/>
        <v>OK</v>
      </c>
    </row>
    <row r="40" spans="1:37" s="10" customFormat="1" ht="15" customHeight="1" x14ac:dyDescent="0.2">
      <c r="A40" s="4">
        <v>34</v>
      </c>
      <c r="B40" s="2">
        <v>60007201</v>
      </c>
      <c r="C40" s="2" t="s">
        <v>99</v>
      </c>
      <c r="D40" s="2" t="s">
        <v>163</v>
      </c>
      <c r="E40" s="3"/>
      <c r="F40" s="4" t="str">
        <f t="shared" si="8"/>
        <v xml:space="preserve">CENTRAL TRF2 </v>
      </c>
      <c r="G40" s="2" t="s">
        <v>19</v>
      </c>
      <c r="H40" s="2" t="s">
        <v>10</v>
      </c>
      <c r="I40" s="2">
        <v>50</v>
      </c>
      <c r="J40" s="2" t="s">
        <v>129</v>
      </c>
      <c r="K40" s="2">
        <v>2016</v>
      </c>
      <c r="L40" s="4" t="s">
        <v>267</v>
      </c>
      <c r="M40" s="4" t="str">
        <f t="shared" si="9"/>
        <v>S</v>
      </c>
      <c r="N40" s="2" t="s">
        <v>118</v>
      </c>
      <c r="O40" s="2">
        <v>2016</v>
      </c>
      <c r="P40" s="2"/>
      <c r="Q40" s="2" t="s">
        <v>119</v>
      </c>
      <c r="R40" s="2"/>
      <c r="S40" s="2"/>
      <c r="T40" s="2"/>
      <c r="U40" s="2">
        <v>60</v>
      </c>
      <c r="V40" s="4" t="s">
        <v>57</v>
      </c>
      <c r="W40" s="4" t="s">
        <v>222</v>
      </c>
      <c r="X40" s="17" t="s">
        <v>226</v>
      </c>
      <c r="Y40" s="18">
        <v>0</v>
      </c>
      <c r="Z40" s="18">
        <v>47.2</v>
      </c>
      <c r="AA40" s="19" t="s">
        <v>282</v>
      </c>
      <c r="AB40" s="20">
        <v>0.87709999999999999</v>
      </c>
      <c r="AC40" s="21">
        <v>55.3</v>
      </c>
      <c r="AD40" s="19">
        <v>39.4</v>
      </c>
      <c r="AE40" s="22">
        <v>0.02</v>
      </c>
      <c r="AF40" s="19">
        <v>6</v>
      </c>
      <c r="AG40" s="26">
        <v>1</v>
      </c>
      <c r="AH40" s="20">
        <v>0.01</v>
      </c>
      <c r="AI40" s="20">
        <v>0.18</v>
      </c>
      <c r="AJ40" s="23">
        <f t="shared" si="2"/>
        <v>3.8234693679847811</v>
      </c>
      <c r="AK40" s="24" t="str">
        <f t="shared" si="3"/>
        <v>OK</v>
      </c>
    </row>
    <row r="41" spans="1:37" s="10" customFormat="1" ht="15" customHeight="1" x14ac:dyDescent="0.2">
      <c r="A41" s="4">
        <v>35</v>
      </c>
      <c r="B41" s="4">
        <v>60007202</v>
      </c>
      <c r="C41" s="4" t="s">
        <v>99</v>
      </c>
      <c r="D41" s="4" t="s">
        <v>162</v>
      </c>
      <c r="E41" s="3"/>
      <c r="F41" s="4" t="str">
        <f t="shared" si="8"/>
        <v xml:space="preserve">CENTRAL TRF3 </v>
      </c>
      <c r="G41" s="4" t="s">
        <v>19</v>
      </c>
      <c r="H41" s="4" t="s">
        <v>244</v>
      </c>
      <c r="I41" s="4">
        <v>50</v>
      </c>
      <c r="J41" s="4" t="s">
        <v>130</v>
      </c>
      <c r="K41" s="4">
        <v>2016</v>
      </c>
      <c r="L41" s="4" t="s">
        <v>267</v>
      </c>
      <c r="M41" s="4" t="str">
        <f t="shared" si="9"/>
        <v>S</v>
      </c>
      <c r="N41" s="4" t="s">
        <v>118</v>
      </c>
      <c r="O41" s="4">
        <v>2016</v>
      </c>
      <c r="P41" s="4"/>
      <c r="Q41" s="4" t="s">
        <v>119</v>
      </c>
      <c r="R41" s="4"/>
      <c r="S41" s="4"/>
      <c r="T41" s="4"/>
      <c r="U41" s="2">
        <v>60</v>
      </c>
      <c r="V41" s="4" t="s">
        <v>76</v>
      </c>
      <c r="W41" s="4" t="s">
        <v>222</v>
      </c>
      <c r="X41" s="17" t="s">
        <v>226</v>
      </c>
      <c r="Y41" s="18">
        <v>0</v>
      </c>
      <c r="Z41" s="18">
        <v>32</v>
      </c>
      <c r="AA41" s="19" t="s">
        <v>282</v>
      </c>
      <c r="AB41" s="20">
        <v>0.87709999999999999</v>
      </c>
      <c r="AC41" s="21">
        <v>60.5</v>
      </c>
      <c r="AD41" s="19">
        <v>40.5</v>
      </c>
      <c r="AE41" s="22">
        <v>0.02</v>
      </c>
      <c r="AF41" s="19">
        <v>7</v>
      </c>
      <c r="AG41" s="26">
        <v>1</v>
      </c>
      <c r="AH41" s="20">
        <v>8.9999999999999993E-3</v>
      </c>
      <c r="AI41" s="20">
        <v>0.15</v>
      </c>
      <c r="AJ41" s="23">
        <f t="shared" si="2"/>
        <v>7.8215523796345217</v>
      </c>
      <c r="AK41" s="24" t="str">
        <f t="shared" si="3"/>
        <v>OK</v>
      </c>
    </row>
    <row r="42" spans="1:37" s="10" customFormat="1" ht="15" customHeight="1" x14ac:dyDescent="0.2">
      <c r="A42" s="4">
        <v>36</v>
      </c>
      <c r="B42" s="3">
        <v>600038</v>
      </c>
      <c r="C42" s="4" t="s">
        <v>86</v>
      </c>
      <c r="D42" s="3" t="s">
        <v>155</v>
      </c>
      <c r="E42" s="4" t="s">
        <v>152</v>
      </c>
      <c r="F42" s="4" t="str">
        <f t="shared" si="8"/>
        <v>CHILCA TRA1 R</v>
      </c>
      <c r="G42" s="3" t="s">
        <v>40</v>
      </c>
      <c r="H42" s="4" t="s">
        <v>249</v>
      </c>
      <c r="I42" s="3" t="s">
        <v>131</v>
      </c>
      <c r="J42" s="4" t="s">
        <v>117</v>
      </c>
      <c r="K42" s="3">
        <v>1976</v>
      </c>
      <c r="L42" s="4" t="s">
        <v>266</v>
      </c>
      <c r="M42" s="4" t="str">
        <f t="shared" si="9"/>
        <v>L</v>
      </c>
      <c r="N42" s="3"/>
      <c r="O42" s="4"/>
      <c r="P42" s="4"/>
      <c r="Q42" s="4" t="s">
        <v>123</v>
      </c>
      <c r="R42" s="4"/>
      <c r="S42" s="4"/>
      <c r="T42" s="4"/>
      <c r="U42" s="4">
        <v>220</v>
      </c>
      <c r="V42" s="4">
        <v>6620501</v>
      </c>
      <c r="W42" s="4" t="s">
        <v>222</v>
      </c>
      <c r="X42" s="17" t="s">
        <v>221</v>
      </c>
      <c r="Y42" s="18">
        <v>0</v>
      </c>
      <c r="Z42" s="18">
        <v>62</v>
      </c>
      <c r="AA42" s="19" t="s">
        <v>283</v>
      </c>
      <c r="AB42" s="20">
        <v>0.87080000000000002</v>
      </c>
      <c r="AC42" s="21">
        <v>44</v>
      </c>
      <c r="AD42" s="19">
        <v>37.9</v>
      </c>
      <c r="AE42" s="22">
        <v>0.02</v>
      </c>
      <c r="AF42" s="19">
        <v>14</v>
      </c>
      <c r="AG42" s="19">
        <v>2</v>
      </c>
      <c r="AH42" s="20">
        <v>0.127</v>
      </c>
      <c r="AI42" s="20">
        <v>3.19</v>
      </c>
      <c r="AJ42" s="23">
        <f t="shared" si="2"/>
        <v>5.4228797715491481</v>
      </c>
      <c r="AK42" s="24" t="str">
        <f t="shared" si="3"/>
        <v>Termovacío</v>
      </c>
    </row>
    <row r="43" spans="1:37" s="10" customFormat="1" ht="15" customHeight="1" x14ac:dyDescent="0.2">
      <c r="A43" s="4">
        <v>37</v>
      </c>
      <c r="B43" s="2">
        <v>600037</v>
      </c>
      <c r="C43" s="2" t="s">
        <v>86</v>
      </c>
      <c r="D43" s="2" t="s">
        <v>155</v>
      </c>
      <c r="E43" s="2" t="s">
        <v>153</v>
      </c>
      <c r="F43" s="4" t="str">
        <f t="shared" si="8"/>
        <v>CHILCA TRA1 S</v>
      </c>
      <c r="G43" s="2" t="s">
        <v>40</v>
      </c>
      <c r="H43" s="4" t="s">
        <v>249</v>
      </c>
      <c r="I43" s="2" t="s">
        <v>131</v>
      </c>
      <c r="J43" s="2" t="s">
        <v>117</v>
      </c>
      <c r="K43" s="2">
        <v>1976</v>
      </c>
      <c r="L43" s="4" t="s">
        <v>266</v>
      </c>
      <c r="M43" s="4" t="str">
        <f t="shared" si="9"/>
        <v>L</v>
      </c>
      <c r="N43" s="2"/>
      <c r="O43" s="2"/>
      <c r="P43" s="2"/>
      <c r="Q43" s="2" t="s">
        <v>123</v>
      </c>
      <c r="R43" s="2"/>
      <c r="S43" s="2"/>
      <c r="T43" s="2"/>
      <c r="U43" s="4">
        <v>220</v>
      </c>
      <c r="V43" s="4">
        <v>6620500</v>
      </c>
      <c r="W43" s="4" t="s">
        <v>222</v>
      </c>
      <c r="X43" s="17" t="s">
        <v>221</v>
      </c>
      <c r="Y43" s="18">
        <v>0</v>
      </c>
      <c r="Z43" s="18">
        <v>62</v>
      </c>
      <c r="AA43" s="19" t="s">
        <v>283</v>
      </c>
      <c r="AB43" s="20">
        <v>0.87129999999999996</v>
      </c>
      <c r="AC43" s="21">
        <v>45</v>
      </c>
      <c r="AD43" s="19">
        <v>38.299999999999997</v>
      </c>
      <c r="AE43" s="22">
        <v>0.02</v>
      </c>
      <c r="AF43" s="19">
        <v>14</v>
      </c>
      <c r="AG43" s="19">
        <v>2</v>
      </c>
      <c r="AH43" s="20">
        <v>7.5999999999999998E-2</v>
      </c>
      <c r="AI43" s="20">
        <v>2.02</v>
      </c>
      <c r="AJ43" s="23">
        <f t="shared" si="2"/>
        <v>5.4228797715491481</v>
      </c>
      <c r="AK43" s="24" t="str">
        <f t="shared" si="3"/>
        <v>Termovacío</v>
      </c>
    </row>
    <row r="44" spans="1:37" s="10" customFormat="1" ht="15" customHeight="1" x14ac:dyDescent="0.2">
      <c r="A44" s="4">
        <v>38</v>
      </c>
      <c r="B44" s="4">
        <v>600040</v>
      </c>
      <c r="C44" s="4" t="s">
        <v>86</v>
      </c>
      <c r="D44" s="4" t="s">
        <v>155</v>
      </c>
      <c r="E44" s="4" t="s">
        <v>154</v>
      </c>
      <c r="F44" s="4" t="str">
        <f t="shared" si="8"/>
        <v>CHILCA TRA1 T</v>
      </c>
      <c r="G44" s="4" t="s">
        <v>40</v>
      </c>
      <c r="H44" s="4" t="s">
        <v>249</v>
      </c>
      <c r="I44" s="4" t="s">
        <v>131</v>
      </c>
      <c r="J44" s="4" t="s">
        <v>117</v>
      </c>
      <c r="K44" s="4">
        <v>1976</v>
      </c>
      <c r="L44" s="4" t="s">
        <v>266</v>
      </c>
      <c r="M44" s="4" t="str">
        <f t="shared" si="9"/>
        <v>L</v>
      </c>
      <c r="N44" s="4"/>
      <c r="O44" s="4"/>
      <c r="P44" s="4"/>
      <c r="Q44" s="4" t="s">
        <v>123</v>
      </c>
      <c r="R44" s="4"/>
      <c r="S44" s="4"/>
      <c r="T44" s="4"/>
      <c r="U44" s="4">
        <v>220</v>
      </c>
      <c r="V44" s="4">
        <v>6620503</v>
      </c>
      <c r="W44" s="4" t="s">
        <v>222</v>
      </c>
      <c r="X44" s="17" t="s">
        <v>221</v>
      </c>
      <c r="Y44" s="18">
        <v>0</v>
      </c>
      <c r="Z44" s="18">
        <v>60</v>
      </c>
      <c r="AA44" s="19" t="s">
        <v>283</v>
      </c>
      <c r="AB44" s="20">
        <v>0.87080000000000002</v>
      </c>
      <c r="AC44" s="21">
        <v>56.7</v>
      </c>
      <c r="AD44" s="19">
        <v>37.4</v>
      </c>
      <c r="AE44" s="22">
        <v>0.02</v>
      </c>
      <c r="AF44" s="19">
        <v>11</v>
      </c>
      <c r="AG44" s="19">
        <v>2</v>
      </c>
      <c r="AH44" s="20">
        <v>6.8000000000000005E-2</v>
      </c>
      <c r="AI44" s="20">
        <v>1.91</v>
      </c>
      <c r="AJ44" s="23">
        <f t="shared" si="2"/>
        <v>4.5455704264746117</v>
      </c>
      <c r="AK44" s="24" t="str">
        <f t="shared" si="3"/>
        <v>OK</v>
      </c>
    </row>
    <row r="45" spans="1:37" s="10" customFormat="1" ht="15" customHeight="1" x14ac:dyDescent="0.2">
      <c r="A45" s="4">
        <v>39</v>
      </c>
      <c r="B45" s="2">
        <v>60002660</v>
      </c>
      <c r="C45" s="2" t="s">
        <v>86</v>
      </c>
      <c r="D45" s="2" t="s">
        <v>156</v>
      </c>
      <c r="E45" s="3"/>
      <c r="F45" s="4" t="str">
        <f t="shared" si="8"/>
        <v xml:space="preserve">CHILCA TRF1 </v>
      </c>
      <c r="G45" s="2" t="s">
        <v>19</v>
      </c>
      <c r="H45" s="2" t="s">
        <v>245</v>
      </c>
      <c r="I45" s="2" t="s">
        <v>132</v>
      </c>
      <c r="J45" s="2" t="s">
        <v>125</v>
      </c>
      <c r="K45" s="2">
        <v>2003</v>
      </c>
      <c r="L45" s="4" t="s">
        <v>266</v>
      </c>
      <c r="M45" s="4" t="str">
        <f t="shared" si="9"/>
        <v>L</v>
      </c>
      <c r="N45" s="2" t="s">
        <v>122</v>
      </c>
      <c r="O45" s="2">
        <v>2006</v>
      </c>
      <c r="P45" s="5"/>
      <c r="Q45" s="2" t="s">
        <v>119</v>
      </c>
      <c r="R45" s="2"/>
      <c r="S45" s="2"/>
      <c r="T45" s="2"/>
      <c r="U45" s="2">
        <v>60</v>
      </c>
      <c r="V45" s="4">
        <v>185466</v>
      </c>
      <c r="W45" s="4"/>
      <c r="X45" s="17" t="s">
        <v>221</v>
      </c>
      <c r="Y45" s="18">
        <v>0</v>
      </c>
      <c r="Z45" s="18">
        <v>58.9</v>
      </c>
      <c r="AA45" s="19" t="s">
        <v>283</v>
      </c>
      <c r="AB45" s="20">
        <v>0.88149999999999995</v>
      </c>
      <c r="AC45" s="21">
        <v>68.8</v>
      </c>
      <c r="AD45" s="19">
        <v>31.5</v>
      </c>
      <c r="AE45" s="22">
        <v>0.02</v>
      </c>
      <c r="AF45" s="19">
        <v>11</v>
      </c>
      <c r="AG45" s="19">
        <v>3</v>
      </c>
      <c r="AH45" s="20">
        <v>8.3000000000000004E-2</v>
      </c>
      <c r="AI45" s="20">
        <v>2.3199999999999998</v>
      </c>
      <c r="AJ45" s="23">
        <f t="shared" si="2"/>
        <v>4.7117721627741691</v>
      </c>
      <c r="AK45" s="24" t="str">
        <f t="shared" si="3"/>
        <v>OK</v>
      </c>
    </row>
    <row r="46" spans="1:37" s="10" customFormat="1" ht="15" customHeight="1" x14ac:dyDescent="0.2">
      <c r="A46" s="4">
        <v>40</v>
      </c>
      <c r="B46" s="2">
        <v>60007835</v>
      </c>
      <c r="C46" s="2" t="s">
        <v>86</v>
      </c>
      <c r="D46" s="2" t="s">
        <v>163</v>
      </c>
      <c r="E46" s="2"/>
      <c r="F46" s="4" t="str">
        <f t="shared" si="8"/>
        <v xml:space="preserve">CHILCA TRF2 </v>
      </c>
      <c r="G46" s="2" t="s">
        <v>19</v>
      </c>
      <c r="H46" s="2" t="s">
        <v>244</v>
      </c>
      <c r="I46" s="2">
        <v>50</v>
      </c>
      <c r="J46" s="2" t="s">
        <v>130</v>
      </c>
      <c r="K46" s="2">
        <v>2017</v>
      </c>
      <c r="L46" s="4" t="s">
        <v>267</v>
      </c>
      <c r="M46" s="4" t="str">
        <f t="shared" si="9"/>
        <v>S</v>
      </c>
      <c r="N46" s="2" t="s">
        <v>118</v>
      </c>
      <c r="O46" s="2">
        <v>2018</v>
      </c>
      <c r="P46" s="5"/>
      <c r="Q46" s="2" t="s">
        <v>119</v>
      </c>
      <c r="R46" s="2"/>
      <c r="S46" s="2"/>
      <c r="T46" s="2"/>
      <c r="U46" s="2">
        <v>60</v>
      </c>
      <c r="V46" s="4" t="s">
        <v>41</v>
      </c>
      <c r="W46" s="4"/>
      <c r="X46" s="17" t="s">
        <v>221</v>
      </c>
      <c r="Y46" s="18">
        <v>0</v>
      </c>
      <c r="Z46" s="18">
        <v>49.5</v>
      </c>
      <c r="AA46" s="19" t="s">
        <v>282</v>
      </c>
      <c r="AB46" s="20">
        <v>0.88090000000000002</v>
      </c>
      <c r="AC46" s="21">
        <v>58.8</v>
      </c>
      <c r="AD46" s="19">
        <v>41.1</v>
      </c>
      <c r="AE46" s="22">
        <v>0.02</v>
      </c>
      <c r="AF46" s="19">
        <v>3</v>
      </c>
      <c r="AG46" s="19">
        <v>1</v>
      </c>
      <c r="AH46" s="20">
        <v>7.0999999999999994E-2</v>
      </c>
      <c r="AI46" s="20">
        <v>1.46</v>
      </c>
      <c r="AJ46" s="23">
        <f t="shared" si="2"/>
        <v>1.7641113063234279</v>
      </c>
      <c r="AK46" s="24" t="str">
        <f t="shared" si="3"/>
        <v>OK</v>
      </c>
    </row>
    <row r="47" spans="1:37" s="10" customFormat="1" ht="15" customHeight="1" x14ac:dyDescent="0.2">
      <c r="A47" s="4">
        <v>41</v>
      </c>
      <c r="B47" s="3">
        <v>60005878</v>
      </c>
      <c r="C47" s="4" t="s">
        <v>83</v>
      </c>
      <c r="D47" s="3" t="s">
        <v>156</v>
      </c>
      <c r="E47" s="4"/>
      <c r="F47" s="4" t="str">
        <f t="shared" si="8"/>
        <v xml:space="preserve">CHORRILLOS TRF1 </v>
      </c>
      <c r="G47" s="3" t="s">
        <v>29</v>
      </c>
      <c r="H47" s="4" t="s">
        <v>10</v>
      </c>
      <c r="I47" s="3">
        <v>50</v>
      </c>
      <c r="J47" s="4" t="s">
        <v>129</v>
      </c>
      <c r="K47" s="3">
        <v>2014</v>
      </c>
      <c r="L47" s="4" t="s">
        <v>267</v>
      </c>
      <c r="M47" s="4" t="str">
        <f t="shared" si="9"/>
        <v>S</v>
      </c>
      <c r="N47" s="3" t="s">
        <v>133</v>
      </c>
      <c r="O47" s="4">
        <v>2014</v>
      </c>
      <c r="P47" s="4"/>
      <c r="Q47" s="4" t="s">
        <v>119</v>
      </c>
      <c r="R47" s="4"/>
      <c r="S47" s="4"/>
      <c r="T47" s="4"/>
      <c r="U47" s="2">
        <v>60</v>
      </c>
      <c r="V47" s="4" t="s">
        <v>28</v>
      </c>
      <c r="W47" s="4"/>
      <c r="X47" s="17" t="s">
        <v>228</v>
      </c>
      <c r="Y47" s="18">
        <v>0</v>
      </c>
      <c r="Z47" s="18">
        <v>60</v>
      </c>
      <c r="AA47" s="19" t="s">
        <v>282</v>
      </c>
      <c r="AB47" s="20">
        <v>0.87670000000000003</v>
      </c>
      <c r="AC47" s="21">
        <v>73.7</v>
      </c>
      <c r="AD47" s="19">
        <v>35.1</v>
      </c>
      <c r="AE47" s="22">
        <v>0.02</v>
      </c>
      <c r="AF47" s="19">
        <v>11</v>
      </c>
      <c r="AG47" s="19">
        <v>1</v>
      </c>
      <c r="AH47" s="20">
        <v>5.0000000000000001E-3</v>
      </c>
      <c r="AI47" s="20">
        <v>0.16</v>
      </c>
      <c r="AJ47" s="23">
        <f t="shared" si="2"/>
        <v>4.5455704264746117</v>
      </c>
      <c r="AK47" s="24" t="str">
        <f t="shared" si="3"/>
        <v>OK</v>
      </c>
    </row>
    <row r="48" spans="1:37" s="10" customFormat="1" ht="15" customHeight="1" x14ac:dyDescent="0.2">
      <c r="A48" s="4">
        <v>42</v>
      </c>
      <c r="B48" s="2">
        <v>60003637</v>
      </c>
      <c r="C48" s="2" t="s">
        <v>83</v>
      </c>
      <c r="D48" s="2" t="s">
        <v>163</v>
      </c>
      <c r="E48" s="2"/>
      <c r="F48" s="4" t="str">
        <f t="shared" si="8"/>
        <v xml:space="preserve">CHORRILLOS TRF2 </v>
      </c>
      <c r="G48" s="2" t="s">
        <v>12</v>
      </c>
      <c r="H48" s="2" t="s">
        <v>245</v>
      </c>
      <c r="I48" s="2" t="s">
        <v>134</v>
      </c>
      <c r="J48" s="2" t="s">
        <v>125</v>
      </c>
      <c r="K48" s="2">
        <v>2008</v>
      </c>
      <c r="L48" s="4" t="s">
        <v>267</v>
      </c>
      <c r="M48" s="4" t="str">
        <f t="shared" si="9"/>
        <v>S</v>
      </c>
      <c r="N48" s="2" t="s">
        <v>135</v>
      </c>
      <c r="O48" s="2">
        <v>2009</v>
      </c>
      <c r="P48" s="2"/>
      <c r="Q48" s="2" t="s">
        <v>119</v>
      </c>
      <c r="R48" s="2"/>
      <c r="S48" s="2"/>
      <c r="T48" s="2"/>
      <c r="U48" s="2">
        <v>60</v>
      </c>
      <c r="V48" s="4" t="s">
        <v>30</v>
      </c>
      <c r="W48" s="4"/>
      <c r="X48" s="17" t="s">
        <v>228</v>
      </c>
      <c r="Y48" s="18">
        <v>0</v>
      </c>
      <c r="Z48" s="18">
        <v>55.4</v>
      </c>
      <c r="AA48" s="19" t="s">
        <v>282</v>
      </c>
      <c r="AB48" s="20">
        <v>0.88219999999999998</v>
      </c>
      <c r="AC48" s="21">
        <v>59.6</v>
      </c>
      <c r="AD48" s="19">
        <v>34.200000000000003</v>
      </c>
      <c r="AE48" s="22">
        <v>0.02</v>
      </c>
      <c r="AF48" s="19">
        <v>9</v>
      </c>
      <c r="AG48" s="19">
        <v>2</v>
      </c>
      <c r="AH48" s="20">
        <v>2.5999999999999999E-2</v>
      </c>
      <c r="AI48" s="20">
        <v>0.8</v>
      </c>
      <c r="AJ48" s="23">
        <f t="shared" si="2"/>
        <v>4.3286501338491625</v>
      </c>
      <c r="AK48" s="24" t="str">
        <f t="shared" si="3"/>
        <v>OK</v>
      </c>
    </row>
    <row r="49" spans="1:37" s="10" customFormat="1" ht="15" customHeight="1" x14ac:dyDescent="0.2">
      <c r="A49" s="4">
        <v>43</v>
      </c>
      <c r="B49" s="11">
        <v>500015</v>
      </c>
      <c r="C49" s="8" t="s">
        <v>232</v>
      </c>
      <c r="D49" s="8" t="s">
        <v>156</v>
      </c>
      <c r="E49" s="2"/>
      <c r="F49" s="4" t="str">
        <f t="shared" si="8"/>
        <v xml:space="preserve">CHOSICA TRF1 </v>
      </c>
      <c r="G49" s="8" t="s">
        <v>12</v>
      </c>
      <c r="H49" s="2" t="s">
        <v>10</v>
      </c>
      <c r="I49" s="8">
        <v>17.2</v>
      </c>
      <c r="J49" s="8" t="s">
        <v>124</v>
      </c>
      <c r="K49" s="8">
        <v>1951</v>
      </c>
      <c r="L49" s="4" t="s">
        <v>266</v>
      </c>
      <c r="M49" s="4" t="str">
        <f t="shared" si="9"/>
        <v>L</v>
      </c>
      <c r="N49" s="8"/>
      <c r="O49" s="8"/>
      <c r="P49" s="8"/>
      <c r="Q49" s="4" t="s">
        <v>123</v>
      </c>
      <c r="R49" s="4"/>
      <c r="S49" s="4"/>
      <c r="T49" s="4"/>
      <c r="U49" s="2">
        <v>60</v>
      </c>
      <c r="V49" s="8" t="s">
        <v>268</v>
      </c>
      <c r="W49" s="4"/>
      <c r="X49" s="17" t="s">
        <v>285</v>
      </c>
      <c r="Y49" s="18">
        <v>0</v>
      </c>
      <c r="Z49" s="18">
        <v>42</v>
      </c>
      <c r="AA49" s="19" t="s">
        <v>283</v>
      </c>
      <c r="AB49" s="20">
        <v>0.87409999999999999</v>
      </c>
      <c r="AC49" s="21">
        <v>41.7</v>
      </c>
      <c r="AD49" s="19">
        <v>35</v>
      </c>
      <c r="AE49" s="22">
        <v>0.03</v>
      </c>
      <c r="AF49" s="19">
        <v>16</v>
      </c>
      <c r="AG49" s="19">
        <v>3</v>
      </c>
      <c r="AH49" s="20">
        <v>0.09</v>
      </c>
      <c r="AI49" s="20">
        <v>2.5099999999999998</v>
      </c>
      <c r="AJ49" s="23">
        <f t="shared" si="2"/>
        <v>12.280418218224916</v>
      </c>
      <c r="AK49" s="24" t="str">
        <f t="shared" si="3"/>
        <v>OK</v>
      </c>
    </row>
    <row r="50" spans="1:37" s="10" customFormat="1" ht="15" customHeight="1" x14ac:dyDescent="0.2">
      <c r="A50" s="4">
        <v>44</v>
      </c>
      <c r="B50" s="8">
        <v>500030</v>
      </c>
      <c r="C50" s="8" t="s">
        <v>210</v>
      </c>
      <c r="D50" s="8" t="s">
        <v>163</v>
      </c>
      <c r="E50" s="8"/>
      <c r="F50" s="4" t="str">
        <f t="shared" si="8"/>
        <v xml:space="preserve">Chosica TRF2 </v>
      </c>
      <c r="G50" s="8" t="s">
        <v>12</v>
      </c>
      <c r="H50" s="8" t="s">
        <v>10</v>
      </c>
      <c r="I50" s="8">
        <v>172</v>
      </c>
      <c r="J50" s="8" t="s">
        <v>254</v>
      </c>
      <c r="K50" s="8">
        <v>1964</v>
      </c>
      <c r="L50" s="4" t="s">
        <v>266</v>
      </c>
      <c r="M50" s="4" t="str">
        <f t="shared" si="9"/>
        <v>L</v>
      </c>
      <c r="N50" s="8" t="s">
        <v>122</v>
      </c>
      <c r="O50" s="8">
        <v>1970</v>
      </c>
      <c r="P50" s="8"/>
      <c r="Q50" s="8" t="s">
        <v>123</v>
      </c>
      <c r="R50" s="14">
        <v>43109</v>
      </c>
      <c r="S50" s="8">
        <v>47.2</v>
      </c>
      <c r="T50" s="8" t="s">
        <v>259</v>
      </c>
      <c r="U50" s="2">
        <v>60</v>
      </c>
      <c r="V50" s="8" t="s">
        <v>253</v>
      </c>
      <c r="W50" s="8"/>
      <c r="X50" s="17"/>
      <c r="Y50" s="18"/>
      <c r="Z50" s="18"/>
      <c r="AA50" s="19"/>
      <c r="AB50" s="20"/>
      <c r="AC50" s="21"/>
      <c r="AD50" s="19"/>
      <c r="AE50" s="22"/>
      <c r="AF50" s="19"/>
      <c r="AG50" s="19"/>
      <c r="AH50" s="20"/>
      <c r="AI50" s="20"/>
      <c r="AJ50" s="23">
        <f t="shared" si="2"/>
        <v>0</v>
      </c>
      <c r="AK50" s="24" t="str">
        <f t="shared" si="3"/>
        <v>Termovacío y Regeneración</v>
      </c>
    </row>
    <row r="51" spans="1:37" s="10" customFormat="1" ht="15" customHeight="1" x14ac:dyDescent="0.2">
      <c r="A51" s="4">
        <v>45</v>
      </c>
      <c r="B51" s="4">
        <v>60005317</v>
      </c>
      <c r="C51" s="4" t="s">
        <v>103</v>
      </c>
      <c r="D51" s="4" t="s">
        <v>156</v>
      </c>
      <c r="E51" s="2"/>
      <c r="F51" s="4" t="str">
        <f t="shared" si="8"/>
        <v xml:space="preserve">GALVEZ TRF1 </v>
      </c>
      <c r="G51" s="4" t="s">
        <v>19</v>
      </c>
      <c r="H51" s="4" t="s">
        <v>10</v>
      </c>
      <c r="I51" s="4" t="s">
        <v>147</v>
      </c>
      <c r="J51" s="4" t="s">
        <v>129</v>
      </c>
      <c r="K51" s="4">
        <v>2012</v>
      </c>
      <c r="L51" s="4" t="s">
        <v>267</v>
      </c>
      <c r="M51" s="4" t="str">
        <f t="shared" si="9"/>
        <v>S</v>
      </c>
      <c r="N51" s="4" t="s">
        <v>148</v>
      </c>
      <c r="O51" s="4">
        <v>2013</v>
      </c>
      <c r="P51" s="4"/>
      <c r="Q51" s="4" t="s">
        <v>119</v>
      </c>
      <c r="R51" s="4"/>
      <c r="S51" s="4"/>
      <c r="T51" s="4"/>
      <c r="U51" s="2">
        <v>60</v>
      </c>
      <c r="V51" s="4">
        <v>359111</v>
      </c>
      <c r="W51" s="4"/>
      <c r="X51" s="17" t="s">
        <v>286</v>
      </c>
      <c r="Y51" s="18">
        <v>0</v>
      </c>
      <c r="Z51" s="18">
        <v>50.8</v>
      </c>
      <c r="AA51" s="19" t="s">
        <v>282</v>
      </c>
      <c r="AB51" s="20">
        <v>0.87719999999999998</v>
      </c>
      <c r="AC51" s="21">
        <v>69.099999999999994</v>
      </c>
      <c r="AD51" s="19">
        <v>39.9</v>
      </c>
      <c r="AE51" s="22">
        <v>0.02</v>
      </c>
      <c r="AF51" s="19">
        <v>7</v>
      </c>
      <c r="AG51" s="19">
        <v>1</v>
      </c>
      <c r="AH51" s="20">
        <v>2.1999999999999999E-2</v>
      </c>
      <c r="AI51" s="20">
        <v>0.43</v>
      </c>
      <c r="AJ51" s="23">
        <f t="shared" si="2"/>
        <v>3.9354561832962078</v>
      </c>
      <c r="AK51" s="24" t="str">
        <f t="shared" si="3"/>
        <v>OK</v>
      </c>
    </row>
    <row r="52" spans="1:37" s="10" customFormat="1" ht="15" customHeight="1" x14ac:dyDescent="0.2">
      <c r="A52" s="4">
        <v>46</v>
      </c>
      <c r="B52" s="2">
        <v>500080</v>
      </c>
      <c r="C52" s="2" t="s">
        <v>103</v>
      </c>
      <c r="D52" s="2" t="s">
        <v>163</v>
      </c>
      <c r="E52" s="2"/>
      <c r="F52" s="4" t="str">
        <f t="shared" si="8"/>
        <v xml:space="preserve">GALVEZ TRF2 </v>
      </c>
      <c r="G52" s="2" t="s">
        <v>34</v>
      </c>
      <c r="H52" s="2" t="s">
        <v>10</v>
      </c>
      <c r="I52" s="2" t="s">
        <v>144</v>
      </c>
      <c r="J52" s="7" t="s">
        <v>136</v>
      </c>
      <c r="K52" s="2">
        <v>1990</v>
      </c>
      <c r="L52" s="4" t="s">
        <v>266</v>
      </c>
      <c r="M52" s="4" t="str">
        <f t="shared" si="9"/>
        <v>L</v>
      </c>
      <c r="N52" s="2" t="s">
        <v>122</v>
      </c>
      <c r="O52" s="2"/>
      <c r="P52" s="2"/>
      <c r="Q52" s="2" t="s">
        <v>123</v>
      </c>
      <c r="R52" s="2"/>
      <c r="S52" s="2"/>
      <c r="T52" s="2"/>
      <c r="U52" s="2">
        <v>60</v>
      </c>
      <c r="V52" s="4" t="s">
        <v>196</v>
      </c>
      <c r="W52" s="4"/>
      <c r="X52" s="17" t="s">
        <v>286</v>
      </c>
      <c r="Y52" s="18">
        <v>0</v>
      </c>
      <c r="Z52" s="18">
        <v>54</v>
      </c>
      <c r="AA52" s="19" t="s">
        <v>282</v>
      </c>
      <c r="AB52" s="20">
        <v>0.87680000000000002</v>
      </c>
      <c r="AC52" s="21">
        <v>55.8</v>
      </c>
      <c r="AD52" s="19">
        <v>30.3</v>
      </c>
      <c r="AE52" s="22">
        <v>0.02</v>
      </c>
      <c r="AF52" s="19">
        <v>17</v>
      </c>
      <c r="AG52" s="19">
        <v>2</v>
      </c>
      <c r="AH52" s="20">
        <v>9.7000000000000003E-2</v>
      </c>
      <c r="AI52" s="20">
        <v>2.5299999999999998</v>
      </c>
      <c r="AJ52" s="23">
        <f t="shared" si="2"/>
        <v>8.5701387078057216</v>
      </c>
      <c r="AK52" s="24" t="str">
        <f t="shared" si="3"/>
        <v>OK</v>
      </c>
    </row>
    <row r="53" spans="1:37" s="10" customFormat="1" ht="15" customHeight="1" x14ac:dyDescent="0.2">
      <c r="A53" s="4">
        <v>47</v>
      </c>
      <c r="B53" s="4">
        <v>500072</v>
      </c>
      <c r="C53" s="4" t="s">
        <v>103</v>
      </c>
      <c r="D53" s="4" t="s">
        <v>162</v>
      </c>
      <c r="E53" s="2"/>
      <c r="F53" s="4" t="str">
        <f t="shared" si="8"/>
        <v xml:space="preserve">GALVEZ TRF3 </v>
      </c>
      <c r="G53" s="4" t="s">
        <v>29</v>
      </c>
      <c r="H53" s="2" t="s">
        <v>10</v>
      </c>
      <c r="I53" s="4" t="s">
        <v>144</v>
      </c>
      <c r="J53" s="4" t="s">
        <v>136</v>
      </c>
      <c r="K53" s="4">
        <v>1984</v>
      </c>
      <c r="L53" s="4" t="s">
        <v>266</v>
      </c>
      <c r="M53" s="4" t="str">
        <f t="shared" si="9"/>
        <v>L</v>
      </c>
      <c r="N53" s="4" t="s">
        <v>122</v>
      </c>
      <c r="O53" s="4"/>
      <c r="P53" s="4"/>
      <c r="Q53" s="4" t="s">
        <v>123</v>
      </c>
      <c r="R53" s="4"/>
      <c r="S53" s="4"/>
      <c r="T53" s="4"/>
      <c r="U53" s="2">
        <v>60</v>
      </c>
      <c r="V53" s="4" t="s">
        <v>64</v>
      </c>
      <c r="W53" s="4"/>
      <c r="X53" s="13" t="s">
        <v>286</v>
      </c>
      <c r="Y53" s="27">
        <v>0</v>
      </c>
      <c r="Z53" s="27">
        <v>46</v>
      </c>
      <c r="AA53" s="28" t="s">
        <v>282</v>
      </c>
      <c r="AB53" s="20">
        <v>0.86599999999999999</v>
      </c>
      <c r="AC53" s="21">
        <v>56.5</v>
      </c>
      <c r="AD53" s="19">
        <v>38.1</v>
      </c>
      <c r="AE53" s="22">
        <v>0.02</v>
      </c>
      <c r="AF53" s="19">
        <v>14</v>
      </c>
      <c r="AG53" s="19">
        <v>1</v>
      </c>
      <c r="AH53" s="20">
        <v>0.04</v>
      </c>
      <c r="AI53" s="20">
        <v>0.94</v>
      </c>
      <c r="AJ53" s="23">
        <f t="shared" si="2"/>
        <v>9.3077292346293241</v>
      </c>
      <c r="AK53" s="24" t="str">
        <f t="shared" si="3"/>
        <v>OK</v>
      </c>
    </row>
    <row r="54" spans="1:37" s="10" customFormat="1" ht="15" customHeight="1" x14ac:dyDescent="0.2">
      <c r="A54" s="4">
        <v>48</v>
      </c>
      <c r="B54" s="2">
        <v>60005527</v>
      </c>
      <c r="C54" s="2" t="s">
        <v>112</v>
      </c>
      <c r="D54" s="2" t="s">
        <v>156</v>
      </c>
      <c r="E54" s="2"/>
      <c r="F54" s="4" t="str">
        <f t="shared" si="8"/>
        <v xml:space="preserve">HUACHIPA TRF1 </v>
      </c>
      <c r="G54" s="2" t="s">
        <v>19</v>
      </c>
      <c r="H54" s="2" t="s">
        <v>10</v>
      </c>
      <c r="I54" s="2">
        <v>50</v>
      </c>
      <c r="J54" s="7" t="s">
        <v>129</v>
      </c>
      <c r="K54" s="2">
        <v>2013</v>
      </c>
      <c r="L54" s="4" t="s">
        <v>267</v>
      </c>
      <c r="M54" s="4" t="str">
        <f t="shared" si="9"/>
        <v>S</v>
      </c>
      <c r="N54" s="2" t="s">
        <v>148</v>
      </c>
      <c r="O54" s="2">
        <v>2013</v>
      </c>
      <c r="P54" s="2"/>
      <c r="Q54" s="2" t="s">
        <v>119</v>
      </c>
      <c r="R54" s="2"/>
      <c r="S54" s="2"/>
      <c r="T54" s="2"/>
      <c r="U54" s="2">
        <v>60</v>
      </c>
      <c r="V54" s="4">
        <v>364074</v>
      </c>
      <c r="W54" s="4"/>
      <c r="X54" s="17" t="s">
        <v>287</v>
      </c>
      <c r="Y54" s="18">
        <v>0</v>
      </c>
      <c r="Z54" s="18">
        <v>60.9</v>
      </c>
      <c r="AA54" s="19" t="s">
        <v>282</v>
      </c>
      <c r="AB54" s="20">
        <v>0.88280000000000003</v>
      </c>
      <c r="AC54" s="21">
        <v>59.4</v>
      </c>
      <c r="AD54" s="19">
        <v>39</v>
      </c>
      <c r="AE54" s="22">
        <v>0.02</v>
      </c>
      <c r="AF54" s="19">
        <v>8</v>
      </c>
      <c r="AG54" s="19">
        <v>1</v>
      </c>
      <c r="AH54" s="20">
        <v>2.3E-2</v>
      </c>
      <c r="AI54" s="20">
        <v>0.5</v>
      </c>
      <c r="AJ54" s="23">
        <f t="shared" si="2"/>
        <v>3.2107156861902033</v>
      </c>
      <c r="AK54" s="24" t="str">
        <f t="shared" si="3"/>
        <v>OK</v>
      </c>
    </row>
    <row r="55" spans="1:37" s="10" customFormat="1" ht="15" customHeight="1" x14ac:dyDescent="0.2">
      <c r="A55" s="4">
        <v>49</v>
      </c>
      <c r="B55" s="4">
        <v>60006315</v>
      </c>
      <c r="C55" s="4" t="s">
        <v>112</v>
      </c>
      <c r="D55" s="4" t="s">
        <v>163</v>
      </c>
      <c r="E55" s="2"/>
      <c r="F55" s="4" t="str">
        <f t="shared" si="8"/>
        <v xml:space="preserve">HUACHIPA TRF2 </v>
      </c>
      <c r="G55" s="4" t="s">
        <v>29</v>
      </c>
      <c r="H55" s="4" t="s">
        <v>244</v>
      </c>
      <c r="I55" s="4">
        <v>50</v>
      </c>
      <c r="J55" s="4" t="s">
        <v>242</v>
      </c>
      <c r="K55" s="4">
        <v>2014</v>
      </c>
      <c r="L55" s="4" t="s">
        <v>267</v>
      </c>
      <c r="M55" s="4" t="str">
        <f t="shared" si="9"/>
        <v>S</v>
      </c>
      <c r="N55" s="4" t="s">
        <v>133</v>
      </c>
      <c r="O55" s="4">
        <v>2015</v>
      </c>
      <c r="P55" s="4"/>
      <c r="Q55" s="4" t="s">
        <v>119</v>
      </c>
      <c r="R55" s="4"/>
      <c r="S55" s="4"/>
      <c r="T55" s="4"/>
      <c r="U55" s="2">
        <v>60</v>
      </c>
      <c r="V55" s="4">
        <v>146917</v>
      </c>
      <c r="W55" s="4"/>
      <c r="X55" s="17" t="s">
        <v>287</v>
      </c>
      <c r="Y55" s="18">
        <v>0</v>
      </c>
      <c r="Z55" s="18">
        <v>49.8</v>
      </c>
      <c r="AA55" s="19" t="s">
        <v>282</v>
      </c>
      <c r="AB55" s="20">
        <v>0.88109999999999999</v>
      </c>
      <c r="AC55" s="21">
        <v>61.6</v>
      </c>
      <c r="AD55" s="19">
        <v>32.4</v>
      </c>
      <c r="AE55" s="22">
        <v>0.02</v>
      </c>
      <c r="AF55" s="19">
        <v>7</v>
      </c>
      <c r="AG55" s="19">
        <v>1</v>
      </c>
      <c r="AH55" s="20">
        <v>4.0000000000000001E-3</v>
      </c>
      <c r="AI55" s="20">
        <v>0.15</v>
      </c>
      <c r="AJ55" s="23">
        <f t="shared" si="2"/>
        <v>4.0736812929547543</v>
      </c>
      <c r="AK55" s="24" t="str">
        <f t="shared" si="3"/>
        <v>OK</v>
      </c>
    </row>
    <row r="56" spans="1:37" s="10" customFormat="1" ht="15" customHeight="1" x14ac:dyDescent="0.2">
      <c r="A56" s="4">
        <v>50</v>
      </c>
      <c r="B56" s="2">
        <v>60006096</v>
      </c>
      <c r="C56" s="2" t="s">
        <v>100</v>
      </c>
      <c r="D56" s="2" t="s">
        <v>155</v>
      </c>
      <c r="E56" s="2" t="s">
        <v>152</v>
      </c>
      <c r="F56" s="4" t="str">
        <f t="shared" si="8"/>
        <v>INDUSTRIALES TRA1 R</v>
      </c>
      <c r="G56" s="2" t="s">
        <v>19</v>
      </c>
      <c r="H56" s="4" t="s">
        <v>249</v>
      </c>
      <c r="I56" s="2" t="s">
        <v>116</v>
      </c>
      <c r="J56" s="7" t="s">
        <v>117</v>
      </c>
      <c r="K56" s="2">
        <v>2013</v>
      </c>
      <c r="L56" s="4" t="s">
        <v>267</v>
      </c>
      <c r="M56" s="4" t="str">
        <f t="shared" si="9"/>
        <v>S</v>
      </c>
      <c r="N56" s="2" t="s">
        <v>133</v>
      </c>
      <c r="O56" s="2"/>
      <c r="P56" s="2"/>
      <c r="Q56" s="2" t="s">
        <v>119</v>
      </c>
      <c r="R56" s="2"/>
      <c r="S56" s="2"/>
      <c r="T56" s="2"/>
      <c r="U56" s="4">
        <v>220</v>
      </c>
      <c r="V56" s="4" t="s">
        <v>180</v>
      </c>
      <c r="W56" s="4"/>
      <c r="X56" s="17" t="s">
        <v>288</v>
      </c>
      <c r="Y56" s="18">
        <v>0</v>
      </c>
      <c r="Z56" s="18">
        <v>59</v>
      </c>
      <c r="AA56" s="19" t="s">
        <v>282</v>
      </c>
      <c r="AB56" s="20">
        <v>0.88180000000000003</v>
      </c>
      <c r="AC56" s="21">
        <v>53</v>
      </c>
      <c r="AD56" s="19">
        <v>43.1</v>
      </c>
      <c r="AE56" s="22">
        <v>0.02</v>
      </c>
      <c r="AF56" s="19">
        <v>11</v>
      </c>
      <c r="AG56" s="19">
        <v>1</v>
      </c>
      <c r="AH56" s="20">
        <v>5.0000000000000001E-3</v>
      </c>
      <c r="AI56" s="20">
        <v>0.09</v>
      </c>
      <c r="AJ56" s="23">
        <f t="shared" si="2"/>
        <v>4.6963688978253124</v>
      </c>
      <c r="AK56" s="24" t="str">
        <f t="shared" si="3"/>
        <v>OK</v>
      </c>
    </row>
    <row r="57" spans="1:37" s="10" customFormat="1" ht="15" customHeight="1" x14ac:dyDescent="0.2">
      <c r="A57" s="4">
        <v>51</v>
      </c>
      <c r="B57" s="2">
        <v>60005711</v>
      </c>
      <c r="C57" s="2" t="s">
        <v>100</v>
      </c>
      <c r="D57" s="2" t="s">
        <v>155</v>
      </c>
      <c r="E57" s="2" t="s">
        <v>153</v>
      </c>
      <c r="F57" s="4" t="str">
        <f t="shared" si="8"/>
        <v>INDUSTRIALES TRA1 S</v>
      </c>
      <c r="G57" s="2" t="s">
        <v>19</v>
      </c>
      <c r="H57" s="4" t="s">
        <v>249</v>
      </c>
      <c r="I57" s="2" t="s">
        <v>116</v>
      </c>
      <c r="J57" s="7" t="s">
        <v>117</v>
      </c>
      <c r="K57" s="2">
        <v>2013</v>
      </c>
      <c r="L57" s="4" t="s">
        <v>267</v>
      </c>
      <c r="M57" s="4" t="str">
        <f t="shared" si="9"/>
        <v>S</v>
      </c>
      <c r="N57" s="2" t="s">
        <v>133</v>
      </c>
      <c r="O57" s="2">
        <v>2014</v>
      </c>
      <c r="P57" s="2"/>
      <c r="Q57" s="2" t="s">
        <v>119</v>
      </c>
      <c r="R57" s="2"/>
      <c r="S57" s="2"/>
      <c r="T57" s="2"/>
      <c r="U57" s="4">
        <v>220</v>
      </c>
      <c r="V57" s="4" t="s">
        <v>179</v>
      </c>
      <c r="W57" s="4"/>
      <c r="X57" s="17" t="s">
        <v>288</v>
      </c>
      <c r="Y57" s="18">
        <v>0</v>
      </c>
      <c r="Z57" s="18">
        <v>59</v>
      </c>
      <c r="AA57" s="19" t="s">
        <v>282</v>
      </c>
      <c r="AB57" s="20">
        <v>0.8821</v>
      </c>
      <c r="AC57" s="21">
        <v>68.599999999999994</v>
      </c>
      <c r="AD57" s="19">
        <v>43.7</v>
      </c>
      <c r="AE57" s="22">
        <v>0.02</v>
      </c>
      <c r="AF57" s="19">
        <v>10</v>
      </c>
      <c r="AG57" s="19">
        <v>1</v>
      </c>
      <c r="AH57" s="20">
        <v>5.0000000000000001E-3</v>
      </c>
      <c r="AI57" s="20">
        <v>0.14000000000000001</v>
      </c>
      <c r="AJ57" s="23">
        <f t="shared" si="2"/>
        <v>4.2694262707502846</v>
      </c>
      <c r="AK57" s="24" t="str">
        <f t="shared" si="3"/>
        <v>OK</v>
      </c>
    </row>
    <row r="58" spans="1:37" s="10" customFormat="1" ht="15" customHeight="1" x14ac:dyDescent="0.2">
      <c r="A58" s="4">
        <v>52</v>
      </c>
      <c r="B58" s="4">
        <v>60005713</v>
      </c>
      <c r="C58" s="4" t="s">
        <v>100</v>
      </c>
      <c r="D58" s="4" t="s">
        <v>155</v>
      </c>
      <c r="E58" s="4" t="s">
        <v>154</v>
      </c>
      <c r="F58" s="4" t="str">
        <f t="shared" si="8"/>
        <v>INDUSTRIALES TRA1 T</v>
      </c>
      <c r="G58" s="4" t="s">
        <v>19</v>
      </c>
      <c r="H58" s="4" t="s">
        <v>249</v>
      </c>
      <c r="I58" s="4" t="s">
        <v>116</v>
      </c>
      <c r="J58" s="4" t="s">
        <v>117</v>
      </c>
      <c r="K58" s="4">
        <v>2013</v>
      </c>
      <c r="L58" s="4" t="s">
        <v>267</v>
      </c>
      <c r="M58" s="4" t="str">
        <f t="shared" si="9"/>
        <v>S</v>
      </c>
      <c r="N58" s="4" t="s">
        <v>133</v>
      </c>
      <c r="O58" s="4">
        <v>2014</v>
      </c>
      <c r="P58" s="4"/>
      <c r="Q58" s="4" t="s">
        <v>119</v>
      </c>
      <c r="R58" s="4"/>
      <c r="S58" s="4"/>
      <c r="T58" s="4"/>
      <c r="U58" s="4">
        <v>220</v>
      </c>
      <c r="V58" s="4" t="s">
        <v>178</v>
      </c>
      <c r="W58" s="4"/>
      <c r="X58" s="17" t="s">
        <v>288</v>
      </c>
      <c r="Y58" s="18">
        <v>0</v>
      </c>
      <c r="Z58" s="18">
        <v>59</v>
      </c>
      <c r="AA58" s="19" t="s">
        <v>282</v>
      </c>
      <c r="AB58" s="20">
        <v>0.8821</v>
      </c>
      <c r="AC58" s="21">
        <v>67.3</v>
      </c>
      <c r="AD58" s="19">
        <v>43.8</v>
      </c>
      <c r="AE58" s="22">
        <v>0.02</v>
      </c>
      <c r="AF58" s="19">
        <v>11</v>
      </c>
      <c r="AG58" s="19">
        <v>1</v>
      </c>
      <c r="AH58" s="20">
        <v>3.0000000000000001E-3</v>
      </c>
      <c r="AI58" s="20">
        <v>0.31</v>
      </c>
      <c r="AJ58" s="23">
        <f t="shared" si="2"/>
        <v>4.6963688978253124</v>
      </c>
      <c r="AK58" s="24" t="str">
        <f t="shared" si="3"/>
        <v>OK</v>
      </c>
    </row>
    <row r="59" spans="1:37" s="10" customFormat="1" ht="15" customHeight="1" x14ac:dyDescent="0.2">
      <c r="A59" s="4">
        <v>53</v>
      </c>
      <c r="B59" s="4">
        <v>60000007</v>
      </c>
      <c r="C59" s="4" t="s">
        <v>113</v>
      </c>
      <c r="D59" s="4" t="s">
        <v>156</v>
      </c>
      <c r="E59" s="2"/>
      <c r="F59" s="4" t="str">
        <f t="shared" si="8"/>
        <v xml:space="preserve">INGENIEROS TRF1 </v>
      </c>
      <c r="G59" s="4" t="s">
        <v>12</v>
      </c>
      <c r="H59" s="4" t="s">
        <v>10</v>
      </c>
      <c r="I59" s="4">
        <v>40</v>
      </c>
      <c r="J59" s="4" t="s">
        <v>129</v>
      </c>
      <c r="K59" s="4">
        <v>1998</v>
      </c>
      <c r="L59" s="4" t="s">
        <v>266</v>
      </c>
      <c r="M59" s="4" t="str">
        <f t="shared" si="9"/>
        <v>L</v>
      </c>
      <c r="N59" s="4" t="s">
        <v>122</v>
      </c>
      <c r="O59" s="4">
        <v>1998</v>
      </c>
      <c r="P59" s="4"/>
      <c r="Q59" s="4" t="s">
        <v>123</v>
      </c>
      <c r="R59" s="4"/>
      <c r="S59" s="4"/>
      <c r="T59" s="4"/>
      <c r="U59" s="2">
        <v>60</v>
      </c>
      <c r="V59" s="4" t="s">
        <v>197</v>
      </c>
      <c r="W59" s="4"/>
      <c r="X59" s="17" t="s">
        <v>286</v>
      </c>
      <c r="Y59" s="18">
        <v>0</v>
      </c>
      <c r="Z59" s="18">
        <v>54</v>
      </c>
      <c r="AA59" s="19" t="s">
        <v>283</v>
      </c>
      <c r="AB59" s="20">
        <v>0.87719999999999998</v>
      </c>
      <c r="AC59" s="21">
        <v>64.5</v>
      </c>
      <c r="AD59" s="19">
        <v>29</v>
      </c>
      <c r="AE59" s="22">
        <v>0.03</v>
      </c>
      <c r="AF59" s="19">
        <v>15</v>
      </c>
      <c r="AG59" s="19">
        <v>3</v>
      </c>
      <c r="AH59" s="20">
        <v>0.10100000000000001</v>
      </c>
      <c r="AI59" s="20">
        <v>2.09</v>
      </c>
      <c r="AJ59" s="23">
        <f t="shared" si="2"/>
        <v>7.561887095122696</v>
      </c>
      <c r="AK59" s="24" t="str">
        <f t="shared" si="3"/>
        <v>OK</v>
      </c>
    </row>
    <row r="60" spans="1:37" s="10" customFormat="1" ht="15" customHeight="1" x14ac:dyDescent="0.2">
      <c r="A60" s="4">
        <v>54</v>
      </c>
      <c r="B60" s="2">
        <v>60005890</v>
      </c>
      <c r="C60" s="2" t="s">
        <v>113</v>
      </c>
      <c r="D60" s="2" t="s">
        <v>163</v>
      </c>
      <c r="E60" s="2"/>
      <c r="F60" s="4" t="str">
        <f t="shared" si="8"/>
        <v xml:space="preserve">INGENIEROS TRF2 </v>
      </c>
      <c r="G60" s="2" t="s">
        <v>29</v>
      </c>
      <c r="H60" s="2" t="s">
        <v>244</v>
      </c>
      <c r="I60" s="2">
        <v>50</v>
      </c>
      <c r="J60" s="7" t="s">
        <v>130</v>
      </c>
      <c r="K60" s="2">
        <v>2014</v>
      </c>
      <c r="L60" s="4" t="s">
        <v>267</v>
      </c>
      <c r="M60" s="4" t="str">
        <f t="shared" si="9"/>
        <v>S</v>
      </c>
      <c r="N60" s="2"/>
      <c r="O60" s="2">
        <v>2014</v>
      </c>
      <c r="P60" s="2"/>
      <c r="Q60" s="2" t="s">
        <v>119</v>
      </c>
      <c r="R60" s="2"/>
      <c r="S60" s="2"/>
      <c r="T60" s="2"/>
      <c r="U60" s="2">
        <v>60</v>
      </c>
      <c r="V60" s="4" t="s">
        <v>77</v>
      </c>
      <c r="W60" s="4"/>
      <c r="X60" s="17" t="s">
        <v>286</v>
      </c>
      <c r="Y60" s="18">
        <v>0</v>
      </c>
      <c r="Z60" s="18">
        <v>55.6</v>
      </c>
      <c r="AA60" s="19" t="s">
        <v>282</v>
      </c>
      <c r="AB60" s="20">
        <v>0.87719999999999998</v>
      </c>
      <c r="AC60" s="21">
        <v>74.099999999999994</v>
      </c>
      <c r="AD60" s="19">
        <v>33.799999999999997</v>
      </c>
      <c r="AE60" s="22">
        <v>0.02</v>
      </c>
      <c r="AF60" s="19">
        <v>9</v>
      </c>
      <c r="AG60" s="19">
        <v>1</v>
      </c>
      <c r="AH60" s="20">
        <v>7.0000000000000001E-3</v>
      </c>
      <c r="AI60" s="20">
        <v>0.11</v>
      </c>
      <c r="AJ60" s="23">
        <f t="shared" si="2"/>
        <v>4.2998001774146042</v>
      </c>
      <c r="AK60" s="24" t="str">
        <f t="shared" si="3"/>
        <v>OK</v>
      </c>
    </row>
    <row r="61" spans="1:37" s="10" customFormat="1" ht="15" customHeight="1" x14ac:dyDescent="0.2">
      <c r="A61" s="4">
        <v>55</v>
      </c>
      <c r="B61" s="4">
        <v>500043</v>
      </c>
      <c r="C61" s="4" t="s">
        <v>92</v>
      </c>
      <c r="D61" s="4" t="s">
        <v>156</v>
      </c>
      <c r="E61" s="2"/>
      <c r="F61" s="4" t="str">
        <f t="shared" si="8"/>
        <v xml:space="preserve">LA PLANICIE TRF1 </v>
      </c>
      <c r="G61" s="4" t="s">
        <v>251</v>
      </c>
      <c r="H61" s="4" t="s">
        <v>10</v>
      </c>
      <c r="I61" s="4">
        <v>25</v>
      </c>
      <c r="J61" s="4" t="s">
        <v>214</v>
      </c>
      <c r="K61" s="4">
        <v>2020</v>
      </c>
      <c r="L61" s="4" t="s">
        <v>267</v>
      </c>
      <c r="M61" s="4" t="str">
        <f t="shared" si="9"/>
        <v>S</v>
      </c>
      <c r="N61" s="4" t="s">
        <v>118</v>
      </c>
      <c r="O61" s="4">
        <v>2021</v>
      </c>
      <c r="P61" s="4" t="s">
        <v>231</v>
      </c>
      <c r="Q61" s="2" t="s">
        <v>119</v>
      </c>
      <c r="R61" s="2"/>
      <c r="S61" s="2"/>
      <c r="T61" s="2"/>
      <c r="U61" s="2">
        <v>60</v>
      </c>
      <c r="V61" s="15" t="s">
        <v>230</v>
      </c>
      <c r="W61" s="4"/>
      <c r="X61" s="17"/>
      <c r="Y61" s="18"/>
      <c r="Z61" s="18"/>
      <c r="AA61" s="19"/>
      <c r="AB61" s="20"/>
      <c r="AC61" s="21"/>
      <c r="AD61" s="19"/>
      <c r="AE61" s="22"/>
      <c r="AF61" s="19"/>
      <c r="AG61" s="19"/>
      <c r="AH61" s="20"/>
      <c r="AI61" s="20"/>
      <c r="AJ61" s="23">
        <f t="shared" si="2"/>
        <v>0</v>
      </c>
      <c r="AK61" s="24" t="str">
        <f t="shared" si="3"/>
        <v>Termovacío y Regeneración</v>
      </c>
    </row>
    <row r="62" spans="1:37" s="10" customFormat="1" ht="15" customHeight="1" x14ac:dyDescent="0.2">
      <c r="A62" s="4">
        <v>56</v>
      </c>
      <c r="B62" s="2">
        <v>500071</v>
      </c>
      <c r="C62" s="2" t="s">
        <v>92</v>
      </c>
      <c r="D62" s="2" t="s">
        <v>163</v>
      </c>
      <c r="E62" s="2"/>
      <c r="F62" s="4" t="str">
        <f t="shared" si="8"/>
        <v xml:space="preserve">LA PLANICIE TRF2 </v>
      </c>
      <c r="G62" s="2" t="s">
        <v>29</v>
      </c>
      <c r="H62" s="2" t="s">
        <v>10</v>
      </c>
      <c r="I62" s="2">
        <v>25</v>
      </c>
      <c r="J62" s="7" t="s">
        <v>129</v>
      </c>
      <c r="K62" s="2">
        <v>2017</v>
      </c>
      <c r="L62" s="4" t="s">
        <v>267</v>
      </c>
      <c r="M62" s="4" t="str">
        <f t="shared" si="9"/>
        <v>S</v>
      </c>
      <c r="N62" s="2" t="s">
        <v>118</v>
      </c>
      <c r="O62" s="2">
        <v>1999</v>
      </c>
      <c r="P62" s="2">
        <v>2017</v>
      </c>
      <c r="Q62" s="2" t="s">
        <v>119</v>
      </c>
      <c r="R62" s="2"/>
      <c r="S62" s="2"/>
      <c r="T62" s="2"/>
      <c r="U62" s="2">
        <v>60</v>
      </c>
      <c r="V62" s="4" t="s">
        <v>48</v>
      </c>
      <c r="W62" s="4"/>
      <c r="X62" s="17" t="s">
        <v>287</v>
      </c>
      <c r="Y62" s="18">
        <v>0</v>
      </c>
      <c r="Z62" s="18">
        <v>51</v>
      </c>
      <c r="AA62" s="19" t="s">
        <v>282</v>
      </c>
      <c r="AB62" s="20">
        <v>0.8821</v>
      </c>
      <c r="AC62" s="21">
        <v>61.6</v>
      </c>
      <c r="AD62" s="19">
        <v>37.5</v>
      </c>
      <c r="AE62" s="22">
        <v>0.02</v>
      </c>
      <c r="AF62" s="19">
        <v>11</v>
      </c>
      <c r="AG62" s="19">
        <v>1</v>
      </c>
      <c r="AH62" s="20">
        <v>8.9999999999999993E-3</v>
      </c>
      <c r="AI62" s="20">
        <v>0.23</v>
      </c>
      <c r="AJ62" s="23">
        <f t="shared" si="2"/>
        <v>6.141895716201125</v>
      </c>
      <c r="AK62" s="24" t="str">
        <f t="shared" si="3"/>
        <v>OK</v>
      </c>
    </row>
    <row r="63" spans="1:37" s="10" customFormat="1" ht="15" customHeight="1" x14ac:dyDescent="0.2">
      <c r="A63" s="4">
        <v>57</v>
      </c>
      <c r="B63" s="4">
        <v>60000012</v>
      </c>
      <c r="C63" s="4" t="s">
        <v>80</v>
      </c>
      <c r="D63" s="4" t="s">
        <v>156</v>
      </c>
      <c r="E63" s="2"/>
      <c r="F63" s="4" t="str">
        <f t="shared" si="8"/>
        <v xml:space="preserve">LAS PRADERAS TRF1 </v>
      </c>
      <c r="G63" s="4" t="s">
        <v>12</v>
      </c>
      <c r="H63" s="4" t="s">
        <v>245</v>
      </c>
      <c r="I63" s="4" t="s">
        <v>137</v>
      </c>
      <c r="J63" s="4" t="s">
        <v>125</v>
      </c>
      <c r="K63" s="4">
        <v>1997</v>
      </c>
      <c r="L63" s="4" t="s">
        <v>266</v>
      </c>
      <c r="M63" s="4" t="str">
        <f t="shared" si="9"/>
        <v>L</v>
      </c>
      <c r="N63" s="4" t="s">
        <v>122</v>
      </c>
      <c r="O63" s="4">
        <v>1997</v>
      </c>
      <c r="P63" s="4"/>
      <c r="Q63" s="4" t="s">
        <v>123</v>
      </c>
      <c r="R63" s="4"/>
      <c r="S63" s="4"/>
      <c r="T63" s="4"/>
      <c r="U63" s="2">
        <v>60</v>
      </c>
      <c r="V63" s="4" t="s">
        <v>198</v>
      </c>
      <c r="W63" s="4"/>
      <c r="X63" s="17" t="s">
        <v>289</v>
      </c>
      <c r="Y63" s="18">
        <v>0</v>
      </c>
      <c r="Z63" s="18">
        <v>48</v>
      </c>
      <c r="AA63" s="19" t="s">
        <v>282</v>
      </c>
      <c r="AB63" s="20">
        <v>0.88219999999999998</v>
      </c>
      <c r="AC63" s="21">
        <v>45.7</v>
      </c>
      <c r="AD63" s="19">
        <v>34.200000000000003</v>
      </c>
      <c r="AE63" s="22">
        <v>0.02</v>
      </c>
      <c r="AF63" s="19">
        <v>17</v>
      </c>
      <c r="AG63" s="19">
        <v>2</v>
      </c>
      <c r="AH63" s="20">
        <v>4.1000000000000002E-2</v>
      </c>
      <c r="AI63" s="20">
        <v>1.4</v>
      </c>
      <c r="AJ63" s="23">
        <f t="shared" si="2"/>
        <v>10.533164313511916</v>
      </c>
      <c r="AK63" s="24" t="str">
        <f t="shared" si="3"/>
        <v>OK</v>
      </c>
    </row>
    <row r="64" spans="1:37" s="10" customFormat="1" ht="15" customHeight="1" x14ac:dyDescent="0.2">
      <c r="A64" s="4">
        <v>58</v>
      </c>
      <c r="B64" s="2">
        <v>50500514</v>
      </c>
      <c r="C64" s="2" t="s">
        <v>80</v>
      </c>
      <c r="D64" s="2" t="s">
        <v>163</v>
      </c>
      <c r="E64" s="2"/>
      <c r="F64" s="4" t="str">
        <f t="shared" si="8"/>
        <v xml:space="preserve">LAS PRADERAS TRF2 </v>
      </c>
      <c r="G64" s="2" t="s">
        <v>12</v>
      </c>
      <c r="H64" s="4" t="s">
        <v>245</v>
      </c>
      <c r="I64" s="2" t="s">
        <v>138</v>
      </c>
      <c r="J64" s="2" t="s">
        <v>139</v>
      </c>
      <c r="K64" s="2">
        <v>1996</v>
      </c>
      <c r="L64" s="4" t="s">
        <v>266</v>
      </c>
      <c r="M64" s="4" t="str">
        <f t="shared" si="9"/>
        <v>L</v>
      </c>
      <c r="N64" s="2" t="s">
        <v>122</v>
      </c>
      <c r="O64" s="2"/>
      <c r="P64" s="2"/>
      <c r="Q64" s="2" t="s">
        <v>123</v>
      </c>
      <c r="R64" s="2"/>
      <c r="S64" s="2"/>
      <c r="T64" s="2"/>
      <c r="U64" s="2">
        <v>60</v>
      </c>
      <c r="V64" s="4" t="s">
        <v>16</v>
      </c>
      <c r="W64" s="4"/>
      <c r="X64" s="17" t="s">
        <v>290</v>
      </c>
      <c r="Y64" s="18">
        <v>0</v>
      </c>
      <c r="Z64" s="18">
        <v>60</v>
      </c>
      <c r="AA64" s="19" t="s">
        <v>283</v>
      </c>
      <c r="AB64" s="20">
        <v>0.88649999999999995</v>
      </c>
      <c r="AC64" s="21">
        <v>31.4</v>
      </c>
      <c r="AD64" s="19">
        <v>32.9</v>
      </c>
      <c r="AE64" s="22">
        <v>0.02</v>
      </c>
      <c r="AF64" s="19">
        <v>27</v>
      </c>
      <c r="AG64" s="19">
        <v>3</v>
      </c>
      <c r="AH64" s="20">
        <v>0.09</v>
      </c>
      <c r="AI64" s="20">
        <v>2.09</v>
      </c>
      <c r="AJ64" s="23">
        <f t="shared" si="2"/>
        <v>11.1573092286195</v>
      </c>
      <c r="AK64" s="24" t="str">
        <f t="shared" si="3"/>
        <v>Termovacío</v>
      </c>
    </row>
    <row r="65" spans="1:37" s="10" customFormat="1" ht="15" customHeight="1" x14ac:dyDescent="0.2">
      <c r="A65" s="4">
        <v>59</v>
      </c>
      <c r="B65" s="3">
        <v>60001494</v>
      </c>
      <c r="C65" s="4" t="s">
        <v>80</v>
      </c>
      <c r="D65" s="3" t="s">
        <v>162</v>
      </c>
      <c r="E65" s="2"/>
      <c r="F65" s="4" t="str">
        <f t="shared" si="8"/>
        <v xml:space="preserve">LAS PRADERAS TRF3 </v>
      </c>
      <c r="G65" s="3" t="s">
        <v>12</v>
      </c>
      <c r="H65" s="4" t="s">
        <v>245</v>
      </c>
      <c r="I65" s="3" t="s">
        <v>140</v>
      </c>
      <c r="J65" s="4" t="s">
        <v>125</v>
      </c>
      <c r="K65" s="3">
        <v>2000</v>
      </c>
      <c r="L65" s="4" t="s">
        <v>266</v>
      </c>
      <c r="M65" s="4" t="str">
        <f t="shared" si="9"/>
        <v>L</v>
      </c>
      <c r="N65" s="3" t="s">
        <v>122</v>
      </c>
      <c r="O65" s="4">
        <v>2003</v>
      </c>
      <c r="P65" s="4"/>
      <c r="Q65" s="4" t="s">
        <v>123</v>
      </c>
      <c r="R65" s="13">
        <v>43109</v>
      </c>
      <c r="S65" s="4">
        <v>47.2</v>
      </c>
      <c r="T65" s="4" t="s">
        <v>259</v>
      </c>
      <c r="U65" s="2">
        <v>60</v>
      </c>
      <c r="V65" s="4" t="s">
        <v>17</v>
      </c>
      <c r="W65" s="4"/>
      <c r="X65" s="17" t="s">
        <v>289</v>
      </c>
      <c r="Y65" s="18">
        <v>0</v>
      </c>
      <c r="Z65" s="18">
        <v>52</v>
      </c>
      <c r="AA65" s="19" t="s">
        <v>283</v>
      </c>
      <c r="AB65" s="20">
        <v>0.88600000000000001</v>
      </c>
      <c r="AC65" s="21">
        <v>58.8</v>
      </c>
      <c r="AD65" s="19">
        <v>33.200000000000003</v>
      </c>
      <c r="AE65" s="22">
        <v>0.02</v>
      </c>
      <c r="AF65" s="19">
        <v>18</v>
      </c>
      <c r="AG65" s="19">
        <v>3</v>
      </c>
      <c r="AH65" s="20">
        <v>5.5E-2</v>
      </c>
      <c r="AI65" s="20">
        <v>2.38</v>
      </c>
      <c r="AJ65" s="23">
        <f t="shared" si="2"/>
        <v>9.7118276501513172</v>
      </c>
      <c r="AK65" s="24" t="str">
        <f t="shared" si="3"/>
        <v>OK</v>
      </c>
    </row>
    <row r="66" spans="1:37" s="10" customFormat="1" ht="15" customHeight="1" x14ac:dyDescent="0.2">
      <c r="A66" s="4">
        <v>60</v>
      </c>
      <c r="B66" s="2">
        <v>60005805</v>
      </c>
      <c r="C66" s="2" t="s">
        <v>105</v>
      </c>
      <c r="D66" s="2" t="s">
        <v>156</v>
      </c>
      <c r="E66" s="2"/>
      <c r="F66" s="4" t="str">
        <f t="shared" si="8"/>
        <v xml:space="preserve">LIMATAMBO TRF1 </v>
      </c>
      <c r="G66" s="2" t="s">
        <v>29</v>
      </c>
      <c r="H66" s="2" t="s">
        <v>10</v>
      </c>
      <c r="I66" s="2" t="s">
        <v>147</v>
      </c>
      <c r="J66" s="7" t="s">
        <v>129</v>
      </c>
      <c r="K66" s="2">
        <v>2014</v>
      </c>
      <c r="L66" s="4" t="s">
        <v>267</v>
      </c>
      <c r="M66" s="4" t="str">
        <f t="shared" si="9"/>
        <v>S</v>
      </c>
      <c r="N66" s="2" t="s">
        <v>133</v>
      </c>
      <c r="O66" s="2">
        <v>2014</v>
      </c>
      <c r="P66" s="2"/>
      <c r="Q66" s="2" t="s">
        <v>119</v>
      </c>
      <c r="R66" s="2"/>
      <c r="S66" s="2"/>
      <c r="T66" s="2"/>
      <c r="U66" s="2">
        <v>60</v>
      </c>
      <c r="V66" s="4" t="s">
        <v>65</v>
      </c>
      <c r="W66" s="4"/>
      <c r="X66" s="17" t="s">
        <v>286</v>
      </c>
      <c r="Y66" s="18">
        <v>0</v>
      </c>
      <c r="Z66" s="18">
        <v>48.3</v>
      </c>
      <c r="AA66" s="19" t="s">
        <v>282</v>
      </c>
      <c r="AB66" s="20">
        <v>0.87690000000000001</v>
      </c>
      <c r="AC66" s="21">
        <v>73.400000000000006</v>
      </c>
      <c r="AD66" s="19">
        <v>36.200000000000003</v>
      </c>
      <c r="AE66" s="22">
        <v>0.02</v>
      </c>
      <c r="AF66" s="19">
        <v>10</v>
      </c>
      <c r="AG66" s="19">
        <v>1</v>
      </c>
      <c r="AH66" s="20">
        <v>6.0000000000000001E-3</v>
      </c>
      <c r="AI66" s="20">
        <v>0.16</v>
      </c>
      <c r="AJ66" s="23">
        <f t="shared" si="2"/>
        <v>6.1312910991139793</v>
      </c>
      <c r="AK66" s="24" t="str">
        <f t="shared" si="3"/>
        <v>OK</v>
      </c>
    </row>
    <row r="67" spans="1:37" s="10" customFormat="1" ht="15" customHeight="1" x14ac:dyDescent="0.2">
      <c r="A67" s="4">
        <v>61</v>
      </c>
      <c r="B67" s="3">
        <v>60003656</v>
      </c>
      <c r="C67" s="4" t="s">
        <v>105</v>
      </c>
      <c r="D67" s="3" t="s">
        <v>163</v>
      </c>
      <c r="E67" s="2"/>
      <c r="F67" s="4" t="str">
        <f t="shared" si="8"/>
        <v xml:space="preserve">LIMATAMBO TRF2 </v>
      </c>
      <c r="G67" s="3" t="s">
        <v>12</v>
      </c>
      <c r="H67" s="4" t="s">
        <v>245</v>
      </c>
      <c r="I67" s="3" t="s">
        <v>141</v>
      </c>
      <c r="J67" s="4" t="s">
        <v>125</v>
      </c>
      <c r="K67" s="3">
        <v>2008</v>
      </c>
      <c r="L67" s="4" t="s">
        <v>267</v>
      </c>
      <c r="M67" s="4" t="str">
        <f t="shared" si="9"/>
        <v>S</v>
      </c>
      <c r="N67" s="3" t="s">
        <v>135</v>
      </c>
      <c r="O67" s="4">
        <v>2008</v>
      </c>
      <c r="P67" s="4"/>
      <c r="Q67" s="4" t="s">
        <v>119</v>
      </c>
      <c r="R67" s="4"/>
      <c r="S67" s="4"/>
      <c r="T67" s="4"/>
      <c r="U67" s="2">
        <v>60</v>
      </c>
      <c r="V67" s="4" t="s">
        <v>66</v>
      </c>
      <c r="W67" s="4"/>
      <c r="X67" s="17" t="s">
        <v>286</v>
      </c>
      <c r="Y67" s="18">
        <v>0</v>
      </c>
      <c r="Z67" s="18">
        <v>62.9</v>
      </c>
      <c r="AA67" s="19" t="s">
        <v>282</v>
      </c>
      <c r="AB67" s="20">
        <v>0.88219999999999998</v>
      </c>
      <c r="AC67" s="21">
        <v>71</v>
      </c>
      <c r="AD67" s="19">
        <v>33.200000000000003</v>
      </c>
      <c r="AE67" s="22">
        <v>0.02</v>
      </c>
      <c r="AF67" s="19">
        <v>9</v>
      </c>
      <c r="AG67" s="19">
        <v>1</v>
      </c>
      <c r="AH67" s="20">
        <v>2.1000000000000001E-2</v>
      </c>
      <c r="AI67" s="20">
        <v>0.54</v>
      </c>
      <c r="AJ67" s="23">
        <f t="shared" si="2"/>
        <v>3.3869704059849202</v>
      </c>
      <c r="AK67" s="24" t="str">
        <f t="shared" si="3"/>
        <v>OK</v>
      </c>
    </row>
    <row r="68" spans="1:37" s="10" customFormat="1" ht="15" customHeight="1" x14ac:dyDescent="0.2">
      <c r="A68" s="4">
        <v>62</v>
      </c>
      <c r="B68" s="2">
        <v>60005501</v>
      </c>
      <c r="C68" s="2" t="s">
        <v>105</v>
      </c>
      <c r="D68" s="2" t="s">
        <v>162</v>
      </c>
      <c r="E68" s="2"/>
      <c r="F68" s="4" t="str">
        <f t="shared" si="8"/>
        <v xml:space="preserve">LIMATAMBO TRF3 </v>
      </c>
      <c r="G68" s="2" t="s">
        <v>19</v>
      </c>
      <c r="H68" s="2" t="s">
        <v>10</v>
      </c>
      <c r="I68" s="2" t="s">
        <v>147</v>
      </c>
      <c r="J68" s="7" t="s">
        <v>129</v>
      </c>
      <c r="K68" s="2">
        <v>2013</v>
      </c>
      <c r="L68" s="4" t="s">
        <v>267</v>
      </c>
      <c r="M68" s="4" t="str">
        <f t="shared" si="9"/>
        <v>S</v>
      </c>
      <c r="N68" s="2" t="s">
        <v>148</v>
      </c>
      <c r="O68" s="2">
        <v>2013</v>
      </c>
      <c r="P68" s="2"/>
      <c r="Q68" s="2" t="s">
        <v>119</v>
      </c>
      <c r="R68" s="2"/>
      <c r="S68" s="2"/>
      <c r="T68" s="2"/>
      <c r="U68" s="2">
        <v>60</v>
      </c>
      <c r="V68" s="4">
        <v>364075</v>
      </c>
      <c r="W68" s="4"/>
      <c r="X68" s="17" t="s">
        <v>286</v>
      </c>
      <c r="Y68" s="18">
        <v>0</v>
      </c>
      <c r="Z68" s="18">
        <v>51.1</v>
      </c>
      <c r="AA68" s="19" t="s">
        <v>282</v>
      </c>
      <c r="AB68" s="20">
        <v>0.87690000000000001</v>
      </c>
      <c r="AC68" s="21">
        <v>73.7</v>
      </c>
      <c r="AD68" s="19">
        <v>44.9</v>
      </c>
      <c r="AE68" s="22">
        <v>0.02</v>
      </c>
      <c r="AF68" s="19">
        <v>10</v>
      </c>
      <c r="AG68" s="19">
        <v>1</v>
      </c>
      <c r="AH68" s="20">
        <v>0.01</v>
      </c>
      <c r="AI68" s="20">
        <v>0.39</v>
      </c>
      <c r="AJ68" s="23">
        <f t="shared" si="2"/>
        <v>5.5643891038921414</v>
      </c>
      <c r="AK68" s="24" t="str">
        <f t="shared" si="3"/>
        <v>OK</v>
      </c>
    </row>
    <row r="69" spans="1:37" s="10" customFormat="1" ht="15" customHeight="1" x14ac:dyDescent="0.2">
      <c r="A69" s="4">
        <v>63</v>
      </c>
      <c r="B69" s="2">
        <v>60008522</v>
      </c>
      <c r="C69" s="2" t="s">
        <v>207</v>
      </c>
      <c r="D69" s="2" t="s">
        <v>155</v>
      </c>
      <c r="E69" s="2"/>
      <c r="F69" s="4" t="str">
        <f t="shared" si="8"/>
        <v xml:space="preserve">LOS SAUCES TRA1 </v>
      </c>
      <c r="G69" s="2" t="s">
        <v>53</v>
      </c>
      <c r="H69" s="2" t="s">
        <v>248</v>
      </c>
      <c r="I69" s="2">
        <v>40</v>
      </c>
      <c r="J69" s="2" t="s">
        <v>215</v>
      </c>
      <c r="K69" s="2">
        <v>2019</v>
      </c>
      <c r="L69" s="4" t="s">
        <v>267</v>
      </c>
      <c r="M69" s="4" t="str">
        <f t="shared" si="9"/>
        <v>S</v>
      </c>
      <c r="N69" s="2" t="s">
        <v>118</v>
      </c>
      <c r="O69" s="2">
        <v>2020</v>
      </c>
      <c r="P69" s="2"/>
      <c r="Q69" s="2" t="s">
        <v>119</v>
      </c>
      <c r="R69" s="2"/>
      <c r="S69" s="2"/>
      <c r="T69" s="2"/>
      <c r="U69" s="4">
        <v>220</v>
      </c>
      <c r="V69" s="2" t="s">
        <v>208</v>
      </c>
      <c r="W69" s="4"/>
      <c r="X69" s="17" t="s">
        <v>288</v>
      </c>
      <c r="Y69" s="18">
        <v>0</v>
      </c>
      <c r="Z69" s="18">
        <v>45</v>
      </c>
      <c r="AA69" s="19" t="s">
        <v>282</v>
      </c>
      <c r="AB69" s="20">
        <v>0.87260000000000004</v>
      </c>
      <c r="AC69" s="21">
        <v>45.9</v>
      </c>
      <c r="AD69" s="19">
        <v>46.4</v>
      </c>
      <c r="AE69" s="22">
        <v>0.02</v>
      </c>
      <c r="AF69" s="19">
        <v>8</v>
      </c>
      <c r="AG69" s="19">
        <v>1</v>
      </c>
      <c r="AH69" s="20">
        <v>2E-3</v>
      </c>
      <c r="AI69" s="20">
        <v>0.05</v>
      </c>
      <c r="AJ69" s="23">
        <f t="shared" si="2"/>
        <v>5.5112859275330193</v>
      </c>
      <c r="AK69" s="24" t="str">
        <f t="shared" si="3"/>
        <v>Termovacío</v>
      </c>
    </row>
    <row r="70" spans="1:37" s="10" customFormat="1" ht="15" customHeight="1" x14ac:dyDescent="0.2">
      <c r="A70" s="4">
        <v>64</v>
      </c>
      <c r="B70" s="2">
        <v>60008523</v>
      </c>
      <c r="C70" s="2" t="s">
        <v>207</v>
      </c>
      <c r="D70" s="2" t="s">
        <v>158</v>
      </c>
      <c r="E70" s="2"/>
      <c r="F70" s="4" t="str">
        <f t="shared" si="8"/>
        <v xml:space="preserve">LOS SAUCES TRA2 </v>
      </c>
      <c r="G70" s="2" t="s">
        <v>53</v>
      </c>
      <c r="H70" s="2" t="s">
        <v>248</v>
      </c>
      <c r="I70" s="2">
        <v>40</v>
      </c>
      <c r="J70" s="2" t="s">
        <v>215</v>
      </c>
      <c r="K70" s="2">
        <v>2019</v>
      </c>
      <c r="L70" s="4" t="s">
        <v>267</v>
      </c>
      <c r="M70" s="4" t="str">
        <f t="shared" si="9"/>
        <v>S</v>
      </c>
      <c r="N70" s="2" t="s">
        <v>118</v>
      </c>
      <c r="O70" s="2">
        <v>2020</v>
      </c>
      <c r="P70" s="2"/>
      <c r="Q70" s="2" t="s">
        <v>119</v>
      </c>
      <c r="R70" s="2"/>
      <c r="S70" s="2"/>
      <c r="T70" s="2"/>
      <c r="U70" s="4">
        <v>220</v>
      </c>
      <c r="V70" s="2" t="s">
        <v>209</v>
      </c>
      <c r="W70" s="4"/>
      <c r="X70" s="17" t="s">
        <v>288</v>
      </c>
      <c r="Y70" s="18">
        <v>0</v>
      </c>
      <c r="Z70" s="18">
        <v>44</v>
      </c>
      <c r="AA70" s="19" t="s">
        <v>282</v>
      </c>
      <c r="AB70" s="20">
        <v>0.87280000000000002</v>
      </c>
      <c r="AC70" s="21">
        <v>54.5</v>
      </c>
      <c r="AD70" s="19">
        <v>46.3</v>
      </c>
      <c r="AE70" s="22">
        <v>0.02</v>
      </c>
      <c r="AF70" s="19">
        <v>8</v>
      </c>
      <c r="AG70" s="19">
        <v>1</v>
      </c>
      <c r="AH70" s="20">
        <v>2E-3</v>
      </c>
      <c r="AI70" s="20">
        <v>0.05</v>
      </c>
      <c r="AJ70" s="23">
        <f t="shared" si="2"/>
        <v>5.7121243417040448</v>
      </c>
      <c r="AK70" s="24" t="str">
        <f t="shared" si="3"/>
        <v>OK</v>
      </c>
    </row>
    <row r="71" spans="1:37" s="10" customFormat="1" ht="15" customHeight="1" x14ac:dyDescent="0.2">
      <c r="A71" s="4">
        <v>65</v>
      </c>
      <c r="B71" s="3">
        <v>60003457</v>
      </c>
      <c r="C71" s="4" t="s">
        <v>107</v>
      </c>
      <c r="D71" s="3" t="s">
        <v>156</v>
      </c>
      <c r="E71" s="2"/>
      <c r="F71" s="4" t="str">
        <f t="shared" si="8"/>
        <v xml:space="preserve">LUIS NEYRA TRF1 </v>
      </c>
      <c r="G71" s="3" t="s">
        <v>12</v>
      </c>
      <c r="H71" s="4" t="s">
        <v>245</v>
      </c>
      <c r="I71" s="3" t="s">
        <v>141</v>
      </c>
      <c r="J71" s="4" t="s">
        <v>125</v>
      </c>
      <c r="K71" s="3">
        <v>2007</v>
      </c>
      <c r="L71" s="4" t="s">
        <v>267</v>
      </c>
      <c r="M71" s="4" t="str">
        <f t="shared" si="9"/>
        <v>S</v>
      </c>
      <c r="N71" s="3" t="s">
        <v>135</v>
      </c>
      <c r="O71" s="4">
        <v>2007</v>
      </c>
      <c r="P71" s="4"/>
      <c r="Q71" s="4" t="s">
        <v>119</v>
      </c>
      <c r="R71" s="4"/>
      <c r="S71" s="4"/>
      <c r="T71" s="4"/>
      <c r="U71" s="2">
        <v>60</v>
      </c>
      <c r="V71" s="4" t="s">
        <v>70</v>
      </c>
      <c r="W71" s="4"/>
      <c r="X71" s="17" t="s">
        <v>226</v>
      </c>
      <c r="Y71" s="18">
        <v>0</v>
      </c>
      <c r="Z71" s="18">
        <v>62.5</v>
      </c>
      <c r="AA71" s="19" t="s">
        <v>282</v>
      </c>
      <c r="AB71" s="20">
        <v>0.88229999999999997</v>
      </c>
      <c r="AC71" s="21">
        <v>72.599999999999994</v>
      </c>
      <c r="AD71" s="19">
        <v>34.9</v>
      </c>
      <c r="AE71" s="22">
        <v>0.02</v>
      </c>
      <c r="AF71" s="19">
        <v>10</v>
      </c>
      <c r="AG71" s="19">
        <v>1</v>
      </c>
      <c r="AH71" s="20">
        <v>1.7999999999999999E-2</v>
      </c>
      <c r="AI71" s="20">
        <v>0.31</v>
      </c>
      <c r="AJ71" s="23">
        <f t="shared" si="2"/>
        <v>3.8118063971731244</v>
      </c>
      <c r="AK71" s="24" t="str">
        <f t="shared" si="3"/>
        <v>OK</v>
      </c>
    </row>
    <row r="72" spans="1:37" s="10" customFormat="1" ht="15" customHeight="1" x14ac:dyDescent="0.2">
      <c r="A72" s="4">
        <v>66</v>
      </c>
      <c r="B72" s="2">
        <v>60005381</v>
      </c>
      <c r="C72" s="2" t="s">
        <v>107</v>
      </c>
      <c r="D72" s="2" t="s">
        <v>163</v>
      </c>
      <c r="E72" s="2"/>
      <c r="F72" s="4" t="str">
        <f t="shared" si="8"/>
        <v xml:space="preserve">LUIS NEYRA TRF2 </v>
      </c>
      <c r="G72" s="2" t="s">
        <v>19</v>
      </c>
      <c r="H72" s="2" t="s">
        <v>10</v>
      </c>
      <c r="I72" s="2" t="s">
        <v>147</v>
      </c>
      <c r="J72" s="7" t="s">
        <v>129</v>
      </c>
      <c r="K72" s="2">
        <v>2012</v>
      </c>
      <c r="L72" s="4" t="s">
        <v>267</v>
      </c>
      <c r="M72" s="4" t="str">
        <f t="shared" si="9"/>
        <v>S</v>
      </c>
      <c r="N72" s="2" t="s">
        <v>148</v>
      </c>
      <c r="O72" s="2">
        <v>2013</v>
      </c>
      <c r="P72" s="2"/>
      <c r="Q72" s="2" t="s">
        <v>119</v>
      </c>
      <c r="R72" s="2"/>
      <c r="S72" s="2"/>
      <c r="T72" s="2"/>
      <c r="U72" s="2">
        <v>60</v>
      </c>
      <c r="V72" s="4">
        <v>364073</v>
      </c>
      <c r="W72" s="4"/>
      <c r="X72" s="17" t="s">
        <v>226</v>
      </c>
      <c r="Y72" s="18">
        <v>0</v>
      </c>
      <c r="Z72" s="18">
        <v>60</v>
      </c>
      <c r="AA72" s="19" t="s">
        <v>282</v>
      </c>
      <c r="AB72" s="20">
        <v>0.87690000000000001</v>
      </c>
      <c r="AC72" s="21">
        <v>57.8</v>
      </c>
      <c r="AD72" s="19">
        <v>39</v>
      </c>
      <c r="AE72" s="22">
        <v>0.02</v>
      </c>
      <c r="AF72" s="19">
        <v>12</v>
      </c>
      <c r="AG72" s="19">
        <v>1</v>
      </c>
      <c r="AH72" s="20">
        <v>2.5000000000000001E-2</v>
      </c>
      <c r="AI72" s="20">
        <v>0.89</v>
      </c>
      <c r="AJ72" s="23">
        <f t="shared" ref="AJ72:AJ135" si="10">100*(AF72/(10^((-1567/(Z72+273))+7.08951)))</f>
        <v>4.958804101608667</v>
      </c>
      <c r="AK72" s="24" t="str">
        <f t="shared" ref="AK72:AK135" si="11">IF(AND(AND(U72=220,OR(AC72&lt;47,AJ72&gt;=12)),AND(U72=220,OR(AD72&lt;30,AE72&gt;0.15,AH72&gt;0.5,AI72&gt;5,AG72&gt;3.5))),"Termovacío y Regeneración",IF(AND(U72=220,OR(AC72&lt;47,AJ72&gt;=12)),"Termovacío",IF(AND(U72=220,OR(AD72&lt;30,AE72&gt;0.15,AH72&gt;0.5,AI72&gt;5,AG72&gt;3.5)),"Regeneración",IF(AND(AND(U72=60,OR(AC72&lt;40,AJ72&gt;=27)),AND(U72=60,OR(AD72&lt;25,AE72&gt;0.2,AH72&gt;0.5,AI72&gt;5,AG72&gt;3.5))),"Termovacío y Regeneración",IF(AND(U72=60,OR(AC72&lt;40,AJ72&gt;=27)),"Termovacío",IF(AND(U72=60,OR(AD72&lt;25,AE72&gt;0.2,AH72&gt;0.5,AI72&gt;5,AG72&gt;3.5)),"Regeneración","OK"))))))</f>
        <v>OK</v>
      </c>
    </row>
    <row r="73" spans="1:37" s="10" customFormat="1" ht="15" customHeight="1" x14ac:dyDescent="0.2">
      <c r="A73" s="4">
        <v>67</v>
      </c>
      <c r="B73" s="4">
        <v>60005772</v>
      </c>
      <c r="C73" s="4" t="s">
        <v>107</v>
      </c>
      <c r="D73" s="4" t="s">
        <v>162</v>
      </c>
      <c r="E73" s="2"/>
      <c r="F73" s="4" t="str">
        <f t="shared" si="8"/>
        <v xml:space="preserve">LUIS NEYRA TRF3 </v>
      </c>
      <c r="G73" s="4" t="s">
        <v>29</v>
      </c>
      <c r="H73" s="2" t="s">
        <v>10</v>
      </c>
      <c r="I73" s="4" t="s">
        <v>147</v>
      </c>
      <c r="J73" s="4" t="s">
        <v>129</v>
      </c>
      <c r="K73" s="4">
        <v>2014</v>
      </c>
      <c r="L73" s="4" t="s">
        <v>267</v>
      </c>
      <c r="M73" s="4" t="str">
        <f t="shared" si="9"/>
        <v>S</v>
      </c>
      <c r="N73" s="4" t="s">
        <v>133</v>
      </c>
      <c r="O73" s="4">
        <v>2014</v>
      </c>
      <c r="P73" s="4"/>
      <c r="Q73" s="4" t="s">
        <v>119</v>
      </c>
      <c r="R73" s="4"/>
      <c r="S73" s="4"/>
      <c r="T73" s="4"/>
      <c r="U73" s="2">
        <v>60</v>
      </c>
      <c r="V73" s="4" t="s">
        <v>71</v>
      </c>
      <c r="W73" s="4"/>
      <c r="X73" s="17" t="s">
        <v>226</v>
      </c>
      <c r="Y73" s="18">
        <v>0</v>
      </c>
      <c r="Z73" s="18">
        <v>55.8</v>
      </c>
      <c r="AA73" s="19" t="s">
        <v>282</v>
      </c>
      <c r="AB73" s="20">
        <v>0.877</v>
      </c>
      <c r="AC73" s="21">
        <v>78.2</v>
      </c>
      <c r="AD73" s="19">
        <v>35.9</v>
      </c>
      <c r="AE73" s="22">
        <v>0.02</v>
      </c>
      <c r="AF73" s="19">
        <v>8</v>
      </c>
      <c r="AG73" s="19">
        <v>1</v>
      </c>
      <c r="AH73" s="20">
        <v>5.0000000000000001E-3</v>
      </c>
      <c r="AI73" s="20">
        <v>0.28000000000000003</v>
      </c>
      <c r="AJ73" s="23">
        <f t="shared" si="10"/>
        <v>3.7966019997180092</v>
      </c>
      <c r="AK73" s="24" t="str">
        <f t="shared" si="11"/>
        <v>OK</v>
      </c>
    </row>
    <row r="74" spans="1:37" s="10" customFormat="1" ht="15" customHeight="1" x14ac:dyDescent="0.2">
      <c r="A74" s="4">
        <v>68</v>
      </c>
      <c r="B74" s="4">
        <v>60003469</v>
      </c>
      <c r="C74" s="4" t="s">
        <v>90</v>
      </c>
      <c r="D74" s="4" t="s">
        <v>156</v>
      </c>
      <c r="E74" s="2"/>
      <c r="F74" s="4" t="str">
        <f t="shared" si="8"/>
        <v xml:space="preserve">LURIN TRF1 </v>
      </c>
      <c r="G74" s="4" t="s">
        <v>12</v>
      </c>
      <c r="H74" s="4" t="s">
        <v>245</v>
      </c>
      <c r="I74" s="4" t="s">
        <v>141</v>
      </c>
      <c r="J74" s="4" t="s">
        <v>125</v>
      </c>
      <c r="K74" s="4">
        <v>2007</v>
      </c>
      <c r="L74" s="4" t="s">
        <v>267</v>
      </c>
      <c r="M74" s="4" t="str">
        <f t="shared" si="9"/>
        <v>S</v>
      </c>
      <c r="N74" s="4" t="s">
        <v>135</v>
      </c>
      <c r="O74" s="4">
        <v>2008</v>
      </c>
      <c r="P74" s="4"/>
      <c r="Q74" s="4" t="s">
        <v>119</v>
      </c>
      <c r="R74" s="4"/>
      <c r="S74" s="4"/>
      <c r="T74" s="4"/>
      <c r="U74" s="2">
        <v>60</v>
      </c>
      <c r="V74" s="4" t="s">
        <v>45</v>
      </c>
      <c r="W74" s="4"/>
      <c r="X74" s="13" t="s">
        <v>290</v>
      </c>
      <c r="Y74" s="27">
        <v>0</v>
      </c>
      <c r="Z74" s="27">
        <v>62.9</v>
      </c>
      <c r="AA74" s="28" t="s">
        <v>282</v>
      </c>
      <c r="AB74" s="31">
        <v>0.88819999999999999</v>
      </c>
      <c r="AC74" s="32">
        <v>50.4</v>
      </c>
      <c r="AD74" s="28">
        <v>40.9</v>
      </c>
      <c r="AE74" s="33">
        <v>0.02</v>
      </c>
      <c r="AF74" s="28">
        <v>7</v>
      </c>
      <c r="AG74" s="34">
        <v>1</v>
      </c>
      <c r="AH74" s="31">
        <v>1.0999999999999999E-2</v>
      </c>
      <c r="AI74" s="31">
        <v>0.23</v>
      </c>
      <c r="AJ74" s="23">
        <f t="shared" si="10"/>
        <v>2.634310315766049</v>
      </c>
      <c r="AK74" s="24" t="str">
        <f t="shared" si="11"/>
        <v>OK</v>
      </c>
    </row>
    <row r="75" spans="1:37" s="10" customFormat="1" ht="15" customHeight="1" x14ac:dyDescent="0.2">
      <c r="A75" s="4">
        <v>69</v>
      </c>
      <c r="B75" s="4">
        <v>60007457</v>
      </c>
      <c r="C75" s="4" t="s">
        <v>90</v>
      </c>
      <c r="D75" s="4" t="s">
        <v>163</v>
      </c>
      <c r="E75" s="2"/>
      <c r="F75" s="4" t="str">
        <f t="shared" si="8"/>
        <v xml:space="preserve">LURIN TRF2 </v>
      </c>
      <c r="G75" s="4" t="s">
        <v>19</v>
      </c>
      <c r="H75" s="4" t="s">
        <v>244</v>
      </c>
      <c r="I75" s="4">
        <v>50</v>
      </c>
      <c r="J75" s="4" t="s">
        <v>130</v>
      </c>
      <c r="K75" s="4">
        <v>2017</v>
      </c>
      <c r="L75" s="4" t="s">
        <v>267</v>
      </c>
      <c r="M75" s="4" t="str">
        <f t="shared" si="9"/>
        <v>S</v>
      </c>
      <c r="N75" s="4" t="s">
        <v>118</v>
      </c>
      <c r="O75" s="4">
        <v>2017</v>
      </c>
      <c r="P75" s="4"/>
      <c r="Q75" s="4" t="s">
        <v>119</v>
      </c>
      <c r="R75" s="4"/>
      <c r="S75" s="4"/>
      <c r="T75" s="4"/>
      <c r="U75" s="2">
        <v>60</v>
      </c>
      <c r="V75" s="4" t="s">
        <v>46</v>
      </c>
      <c r="W75" s="4"/>
      <c r="X75" s="17" t="s">
        <v>290</v>
      </c>
      <c r="Y75" s="18">
        <v>0</v>
      </c>
      <c r="Z75" s="18">
        <v>54.1</v>
      </c>
      <c r="AA75" s="19" t="s">
        <v>282</v>
      </c>
      <c r="AB75" s="20">
        <v>0.88109999999999999</v>
      </c>
      <c r="AC75" s="21">
        <v>65.099999999999994</v>
      </c>
      <c r="AD75" s="19">
        <v>42.9</v>
      </c>
      <c r="AE75" s="22">
        <v>0.02</v>
      </c>
      <c r="AF75" s="19">
        <v>8</v>
      </c>
      <c r="AG75" s="26">
        <v>1</v>
      </c>
      <c r="AH75" s="20">
        <v>9.8000000000000004E-2</v>
      </c>
      <c r="AI75" s="20">
        <v>2.04</v>
      </c>
      <c r="AJ75" s="23">
        <f t="shared" si="10"/>
        <v>4.0194247859935546</v>
      </c>
      <c r="AK75" s="24" t="str">
        <f t="shared" si="11"/>
        <v>OK</v>
      </c>
    </row>
    <row r="76" spans="1:37" s="10" customFormat="1" ht="15" customHeight="1" x14ac:dyDescent="0.2">
      <c r="A76" s="4">
        <v>70</v>
      </c>
      <c r="B76" s="4">
        <v>60000006</v>
      </c>
      <c r="C76" s="4" t="s">
        <v>91</v>
      </c>
      <c r="D76" s="4" t="s">
        <v>155</v>
      </c>
      <c r="E76" s="4" t="s">
        <v>152</v>
      </c>
      <c r="F76" s="4" t="str">
        <f t="shared" si="8"/>
        <v>MANCHAY TRA1 R</v>
      </c>
      <c r="G76" s="4" t="s">
        <v>12</v>
      </c>
      <c r="H76" s="4" t="s">
        <v>249</v>
      </c>
      <c r="I76" s="4" t="s">
        <v>131</v>
      </c>
      <c r="J76" s="4" t="s">
        <v>142</v>
      </c>
      <c r="K76" s="4">
        <v>1998</v>
      </c>
      <c r="L76" s="4" t="s">
        <v>266</v>
      </c>
      <c r="M76" s="4" t="str">
        <f t="shared" si="9"/>
        <v>L</v>
      </c>
      <c r="N76" s="4" t="s">
        <v>122</v>
      </c>
      <c r="O76" s="4">
        <v>2018</v>
      </c>
      <c r="P76" s="4"/>
      <c r="Q76" s="4" t="s">
        <v>123</v>
      </c>
      <c r="R76" s="4"/>
      <c r="S76" s="4"/>
      <c r="T76" s="4"/>
      <c r="U76" s="4">
        <v>220</v>
      </c>
      <c r="V76" s="4" t="s">
        <v>143</v>
      </c>
      <c r="W76" s="4"/>
      <c r="X76" s="17" t="s">
        <v>287</v>
      </c>
      <c r="Y76" s="18">
        <v>0</v>
      </c>
      <c r="Z76" s="18">
        <v>55</v>
      </c>
      <c r="AA76" s="19" t="s">
        <v>283</v>
      </c>
      <c r="AB76" s="20">
        <v>0.88149999999999995</v>
      </c>
      <c r="AC76" s="21">
        <v>40.1</v>
      </c>
      <c r="AD76" s="19">
        <v>33.5</v>
      </c>
      <c r="AE76" s="22">
        <v>0.02</v>
      </c>
      <c r="AF76" s="19">
        <v>13</v>
      </c>
      <c r="AG76" s="19">
        <v>3</v>
      </c>
      <c r="AH76" s="20">
        <v>0.13400000000000001</v>
      </c>
      <c r="AI76" s="20">
        <v>3.44</v>
      </c>
      <c r="AJ76" s="23">
        <f t="shared" si="10"/>
        <v>6.336834674421099</v>
      </c>
      <c r="AK76" s="24" t="str">
        <f t="shared" si="11"/>
        <v>Termovacío</v>
      </c>
    </row>
    <row r="77" spans="1:37" s="10" customFormat="1" ht="15" customHeight="1" x14ac:dyDescent="0.2">
      <c r="A77" s="4">
        <v>71</v>
      </c>
      <c r="B77" s="4">
        <v>60000005</v>
      </c>
      <c r="C77" s="4" t="s">
        <v>91</v>
      </c>
      <c r="D77" s="4" t="s">
        <v>155</v>
      </c>
      <c r="E77" s="4" t="s">
        <v>153</v>
      </c>
      <c r="F77" s="4" t="str">
        <f t="shared" si="8"/>
        <v>MANCHAY TRA1 S</v>
      </c>
      <c r="G77" s="4" t="s">
        <v>12</v>
      </c>
      <c r="H77" s="4" t="s">
        <v>249</v>
      </c>
      <c r="I77" s="4" t="s">
        <v>131</v>
      </c>
      <c r="J77" s="4" t="s">
        <v>142</v>
      </c>
      <c r="K77" s="4">
        <v>1998</v>
      </c>
      <c r="L77" s="4" t="s">
        <v>266</v>
      </c>
      <c r="M77" s="4" t="str">
        <f t="shared" si="9"/>
        <v>L</v>
      </c>
      <c r="N77" s="4" t="s">
        <v>122</v>
      </c>
      <c r="O77" s="4">
        <v>2018</v>
      </c>
      <c r="P77" s="4"/>
      <c r="Q77" s="4" t="s">
        <v>123</v>
      </c>
      <c r="R77" s="4"/>
      <c r="S77" s="4"/>
      <c r="T77" s="4"/>
      <c r="U77" s="4">
        <v>220</v>
      </c>
      <c r="V77" s="4" t="s">
        <v>191</v>
      </c>
      <c r="W77" s="4"/>
      <c r="X77" s="17" t="s">
        <v>287</v>
      </c>
      <c r="Y77" s="18">
        <v>0</v>
      </c>
      <c r="Z77" s="18">
        <v>55</v>
      </c>
      <c r="AA77" s="19" t="s">
        <v>282</v>
      </c>
      <c r="AB77" s="20">
        <v>0.88109999999999999</v>
      </c>
      <c r="AC77" s="21">
        <v>56.2</v>
      </c>
      <c r="AD77" s="19">
        <v>36.4</v>
      </c>
      <c r="AE77" s="22">
        <v>0.02</v>
      </c>
      <c r="AF77" s="19">
        <v>8</v>
      </c>
      <c r="AG77" s="19">
        <v>1</v>
      </c>
      <c r="AH77" s="20">
        <v>5.3999999999999999E-2</v>
      </c>
      <c r="AI77" s="20">
        <v>1.33</v>
      </c>
      <c r="AJ77" s="23">
        <f t="shared" si="10"/>
        <v>3.8995905688745225</v>
      </c>
      <c r="AK77" s="24" t="str">
        <f t="shared" si="11"/>
        <v>OK</v>
      </c>
    </row>
    <row r="78" spans="1:37" s="10" customFormat="1" ht="15" customHeight="1" x14ac:dyDescent="0.2">
      <c r="A78" s="4">
        <v>72</v>
      </c>
      <c r="B78" s="4">
        <v>60000004</v>
      </c>
      <c r="C78" s="4" t="s">
        <v>91</v>
      </c>
      <c r="D78" s="4" t="s">
        <v>155</v>
      </c>
      <c r="E78" s="4" t="s">
        <v>154</v>
      </c>
      <c r="F78" s="4" t="str">
        <f t="shared" si="8"/>
        <v>MANCHAY TRA1 T</v>
      </c>
      <c r="G78" s="4" t="s">
        <v>12</v>
      </c>
      <c r="H78" s="4" t="s">
        <v>249</v>
      </c>
      <c r="I78" s="4" t="s">
        <v>131</v>
      </c>
      <c r="J78" s="4" t="s">
        <v>142</v>
      </c>
      <c r="K78" s="4">
        <v>1998</v>
      </c>
      <c r="L78" s="4" t="s">
        <v>266</v>
      </c>
      <c r="M78" s="4" t="str">
        <f t="shared" si="9"/>
        <v>L</v>
      </c>
      <c r="N78" s="4" t="s">
        <v>122</v>
      </c>
      <c r="O78" s="4">
        <v>2018</v>
      </c>
      <c r="P78" s="4"/>
      <c r="Q78" s="4" t="s">
        <v>123</v>
      </c>
      <c r="R78" s="4"/>
      <c r="S78" s="4"/>
      <c r="T78" s="4"/>
      <c r="U78" s="4">
        <v>220</v>
      </c>
      <c r="V78" s="4" t="s">
        <v>192</v>
      </c>
      <c r="W78" s="4"/>
      <c r="X78" s="17" t="s">
        <v>287</v>
      </c>
      <c r="Y78" s="18">
        <v>0</v>
      </c>
      <c r="Z78" s="18">
        <v>55</v>
      </c>
      <c r="AA78" s="19" t="s">
        <v>283</v>
      </c>
      <c r="AB78" s="20">
        <v>0.88170000000000004</v>
      </c>
      <c r="AC78" s="21">
        <v>41</v>
      </c>
      <c r="AD78" s="19">
        <v>31.5</v>
      </c>
      <c r="AE78" s="22">
        <v>0.02</v>
      </c>
      <c r="AF78" s="19">
        <v>13</v>
      </c>
      <c r="AG78" s="19">
        <v>3.5</v>
      </c>
      <c r="AH78" s="20">
        <v>0.13</v>
      </c>
      <c r="AI78" s="20">
        <v>3.34</v>
      </c>
      <c r="AJ78" s="23">
        <f t="shared" si="10"/>
        <v>6.336834674421099</v>
      </c>
      <c r="AK78" s="24" t="str">
        <f t="shared" si="11"/>
        <v>Termovacío</v>
      </c>
    </row>
    <row r="79" spans="1:37" s="10" customFormat="1" ht="15" customHeight="1" x14ac:dyDescent="0.2">
      <c r="A79" s="4">
        <v>73</v>
      </c>
      <c r="B79" s="4">
        <v>500055</v>
      </c>
      <c r="C79" s="4" t="s">
        <v>91</v>
      </c>
      <c r="D79" s="4" t="s">
        <v>156</v>
      </c>
      <c r="E79" s="2"/>
      <c r="F79" s="4" t="str">
        <f t="shared" si="8"/>
        <v xml:space="preserve">MANCHAY TRF1 </v>
      </c>
      <c r="G79" s="4" t="s">
        <v>12</v>
      </c>
      <c r="H79" s="2" t="s">
        <v>10</v>
      </c>
      <c r="I79" s="4">
        <v>25</v>
      </c>
      <c r="J79" s="4" t="s">
        <v>129</v>
      </c>
      <c r="K79" s="4">
        <v>1977</v>
      </c>
      <c r="L79" s="4" t="s">
        <v>266</v>
      </c>
      <c r="M79" s="4" t="str">
        <f t="shared" si="9"/>
        <v>L</v>
      </c>
      <c r="N79" s="4" t="s">
        <v>118</v>
      </c>
      <c r="O79" s="4"/>
      <c r="P79" s="4">
        <v>2016</v>
      </c>
      <c r="Q79" s="4" t="s">
        <v>119</v>
      </c>
      <c r="R79" s="4"/>
      <c r="S79" s="4"/>
      <c r="T79" s="4"/>
      <c r="U79" s="2">
        <v>60</v>
      </c>
      <c r="V79" s="4" t="s">
        <v>47</v>
      </c>
      <c r="W79" s="4"/>
      <c r="X79" s="17" t="s">
        <v>287</v>
      </c>
      <c r="Y79" s="18">
        <v>0</v>
      </c>
      <c r="Z79" s="18">
        <v>53</v>
      </c>
      <c r="AA79" s="19" t="s">
        <v>282</v>
      </c>
      <c r="AB79" s="20">
        <v>0.88060000000000005</v>
      </c>
      <c r="AC79" s="21">
        <v>70.2</v>
      </c>
      <c r="AD79" s="19">
        <v>46.5</v>
      </c>
      <c r="AE79" s="22">
        <v>0.02</v>
      </c>
      <c r="AF79" s="19">
        <v>7</v>
      </c>
      <c r="AG79" s="19">
        <v>1</v>
      </c>
      <c r="AH79" s="20">
        <v>8.9999999999999993E-3</v>
      </c>
      <c r="AI79" s="20">
        <v>0.26</v>
      </c>
      <c r="AJ79" s="23">
        <f t="shared" si="10"/>
        <v>3.6503668032565004</v>
      </c>
      <c r="AK79" s="24" t="str">
        <f t="shared" si="11"/>
        <v>OK</v>
      </c>
    </row>
    <row r="80" spans="1:37" s="10" customFormat="1" ht="15" customHeight="1" x14ac:dyDescent="0.2">
      <c r="A80" s="4">
        <v>74</v>
      </c>
      <c r="B80" s="4">
        <v>60000204</v>
      </c>
      <c r="C80" s="4" t="s">
        <v>91</v>
      </c>
      <c r="D80" s="4" t="s">
        <v>163</v>
      </c>
      <c r="E80" s="2"/>
      <c r="F80" s="4" t="str">
        <f t="shared" si="8"/>
        <v xml:space="preserve">MANCHAY TRF2 </v>
      </c>
      <c r="G80" s="4" t="s">
        <v>29</v>
      </c>
      <c r="H80" s="4" t="s">
        <v>245</v>
      </c>
      <c r="I80" s="4" t="s">
        <v>69</v>
      </c>
      <c r="J80" s="4" t="s">
        <v>125</v>
      </c>
      <c r="K80" s="4">
        <v>1998</v>
      </c>
      <c r="L80" s="4" t="s">
        <v>266</v>
      </c>
      <c r="M80" s="4" t="str">
        <f t="shared" si="9"/>
        <v>L</v>
      </c>
      <c r="N80" s="4" t="s">
        <v>122</v>
      </c>
      <c r="O80" s="4"/>
      <c r="P80" s="4"/>
      <c r="Q80" s="4" t="s">
        <v>123</v>
      </c>
      <c r="R80" s="4"/>
      <c r="S80" s="4"/>
      <c r="T80" s="4"/>
      <c r="U80" s="2">
        <v>60</v>
      </c>
      <c r="V80" s="4" t="s">
        <v>269</v>
      </c>
      <c r="W80" s="4"/>
      <c r="X80" s="17" t="s">
        <v>287</v>
      </c>
      <c r="Y80" s="18">
        <v>0</v>
      </c>
      <c r="Z80" s="18">
        <v>55</v>
      </c>
      <c r="AA80" s="19" t="s">
        <v>282</v>
      </c>
      <c r="AB80" s="20">
        <v>0.88129999999999997</v>
      </c>
      <c r="AC80" s="21">
        <v>67.7</v>
      </c>
      <c r="AD80" s="19">
        <v>33.700000000000003</v>
      </c>
      <c r="AE80" s="22">
        <v>0.02</v>
      </c>
      <c r="AF80" s="19">
        <v>14</v>
      </c>
      <c r="AG80" s="19">
        <v>2</v>
      </c>
      <c r="AH80" s="20">
        <v>6.3E-2</v>
      </c>
      <c r="AI80" s="20">
        <v>1.82</v>
      </c>
      <c r="AJ80" s="23">
        <f t="shared" si="10"/>
        <v>6.8242834955304144</v>
      </c>
      <c r="AK80" s="24" t="str">
        <f t="shared" si="11"/>
        <v>OK</v>
      </c>
    </row>
    <row r="81" spans="1:37" s="10" customFormat="1" ht="15" customHeight="1" x14ac:dyDescent="0.2">
      <c r="A81" s="4">
        <v>75</v>
      </c>
      <c r="B81" s="4">
        <v>60005809</v>
      </c>
      <c r="C81" s="4" t="s">
        <v>111</v>
      </c>
      <c r="D81" s="4" t="s">
        <v>156</v>
      </c>
      <c r="E81" s="2"/>
      <c r="F81" s="4" t="str">
        <f t="shared" si="8"/>
        <v xml:space="preserve">MONTERRICO TRF1 </v>
      </c>
      <c r="G81" s="4" t="s">
        <v>29</v>
      </c>
      <c r="H81" s="4" t="s">
        <v>244</v>
      </c>
      <c r="I81" s="4" t="s">
        <v>147</v>
      </c>
      <c r="J81" s="4" t="s">
        <v>130</v>
      </c>
      <c r="K81" s="4">
        <v>2014</v>
      </c>
      <c r="L81" s="4" t="s">
        <v>267</v>
      </c>
      <c r="M81" s="4" t="str">
        <f t="shared" si="9"/>
        <v>S</v>
      </c>
      <c r="N81" s="4"/>
      <c r="O81" s="4">
        <v>2014</v>
      </c>
      <c r="P81" s="4"/>
      <c r="Q81" s="4" t="s">
        <v>119</v>
      </c>
      <c r="R81" s="4"/>
      <c r="S81" s="4"/>
      <c r="T81" s="4"/>
      <c r="U81" s="2">
        <v>60</v>
      </c>
      <c r="V81" s="4" t="s">
        <v>75</v>
      </c>
      <c r="W81" s="4"/>
      <c r="X81" s="17" t="s">
        <v>286</v>
      </c>
      <c r="Y81" s="18">
        <v>0</v>
      </c>
      <c r="Z81" s="18">
        <v>62.2</v>
      </c>
      <c r="AA81" s="19" t="s">
        <v>282</v>
      </c>
      <c r="AB81" s="20">
        <v>0.88100000000000001</v>
      </c>
      <c r="AC81" s="21">
        <v>65.5</v>
      </c>
      <c r="AD81" s="19">
        <v>33.9</v>
      </c>
      <c r="AE81" s="22">
        <v>0.02</v>
      </c>
      <c r="AF81" s="19">
        <v>9</v>
      </c>
      <c r="AG81" s="19">
        <v>1</v>
      </c>
      <c r="AH81" s="20">
        <v>0.01</v>
      </c>
      <c r="AI81" s="20">
        <v>0.34</v>
      </c>
      <c r="AJ81" s="23">
        <f t="shared" si="10"/>
        <v>3.4638056144441474</v>
      </c>
      <c r="AK81" s="24" t="str">
        <f t="shared" si="11"/>
        <v>OK</v>
      </c>
    </row>
    <row r="82" spans="1:37" s="10" customFormat="1" ht="15" customHeight="1" x14ac:dyDescent="0.2">
      <c r="A82" s="4">
        <v>76</v>
      </c>
      <c r="B82" s="2">
        <v>500057</v>
      </c>
      <c r="C82" s="2" t="s">
        <v>111</v>
      </c>
      <c r="D82" s="2" t="s">
        <v>163</v>
      </c>
      <c r="E82" s="2"/>
      <c r="F82" s="4" t="str">
        <f t="shared" si="8"/>
        <v xml:space="preserve">MONTERRICO TRF2 </v>
      </c>
      <c r="G82" s="2" t="s">
        <v>9</v>
      </c>
      <c r="H82" s="2" t="s">
        <v>10</v>
      </c>
      <c r="I82" s="2" t="s">
        <v>144</v>
      </c>
      <c r="J82" s="2" t="s">
        <v>145</v>
      </c>
      <c r="K82" s="2">
        <v>1977</v>
      </c>
      <c r="L82" s="4" t="s">
        <v>266</v>
      </c>
      <c r="M82" s="4" t="str">
        <f t="shared" si="9"/>
        <v>L</v>
      </c>
      <c r="N82" s="2"/>
      <c r="O82" s="2"/>
      <c r="P82" s="2"/>
      <c r="Q82" s="2" t="s">
        <v>123</v>
      </c>
      <c r="R82" s="2"/>
      <c r="S82" s="2"/>
      <c r="T82" s="2"/>
      <c r="U82" s="2">
        <v>60</v>
      </c>
      <c r="V82" s="4" t="s">
        <v>199</v>
      </c>
      <c r="W82" s="4"/>
      <c r="X82" s="17" t="s">
        <v>286</v>
      </c>
      <c r="Y82" s="18">
        <v>0</v>
      </c>
      <c r="Z82" s="18">
        <v>59</v>
      </c>
      <c r="AA82" s="19" t="s">
        <v>282</v>
      </c>
      <c r="AB82" s="20">
        <v>0.87380000000000002</v>
      </c>
      <c r="AC82" s="21">
        <v>26.2</v>
      </c>
      <c r="AD82" s="19">
        <v>39</v>
      </c>
      <c r="AE82" s="22">
        <v>0.02</v>
      </c>
      <c r="AF82" s="19">
        <v>25</v>
      </c>
      <c r="AG82" s="19">
        <v>2</v>
      </c>
      <c r="AH82" s="20">
        <v>4.3999999999999997E-2</v>
      </c>
      <c r="AI82" s="20">
        <v>1.22</v>
      </c>
      <c r="AJ82" s="23">
        <f t="shared" si="10"/>
        <v>10.673565676875711</v>
      </c>
      <c r="AK82" s="24" t="str">
        <f t="shared" si="11"/>
        <v>Termovacío</v>
      </c>
    </row>
    <row r="83" spans="1:37" s="10" customFormat="1" ht="15" customHeight="1" x14ac:dyDescent="0.2">
      <c r="A83" s="4">
        <v>77</v>
      </c>
      <c r="B83" s="4">
        <v>60003638</v>
      </c>
      <c r="C83" s="4" t="s">
        <v>108</v>
      </c>
      <c r="D83" s="4" t="s">
        <v>156</v>
      </c>
      <c r="E83" s="2"/>
      <c r="F83" s="4" t="str">
        <f t="shared" si="8"/>
        <v xml:space="preserve">ÑAÑA TRF1 </v>
      </c>
      <c r="G83" s="4" t="s">
        <v>12</v>
      </c>
      <c r="H83" s="4" t="s">
        <v>245</v>
      </c>
      <c r="I83" s="4" t="s">
        <v>141</v>
      </c>
      <c r="J83" s="4" t="s">
        <v>125</v>
      </c>
      <c r="K83" s="4">
        <v>2008</v>
      </c>
      <c r="L83" s="4" t="s">
        <v>267</v>
      </c>
      <c r="M83" s="4" t="str">
        <f t="shared" si="9"/>
        <v>S</v>
      </c>
      <c r="N83" s="4" t="s">
        <v>135</v>
      </c>
      <c r="O83" s="4">
        <v>2008</v>
      </c>
      <c r="P83" s="4"/>
      <c r="Q83" s="4" t="s">
        <v>119</v>
      </c>
      <c r="R83" s="4"/>
      <c r="S83" s="4"/>
      <c r="T83" s="4"/>
      <c r="U83" s="2">
        <v>60</v>
      </c>
      <c r="V83" s="4" t="s">
        <v>72</v>
      </c>
      <c r="W83" s="4"/>
      <c r="X83" s="17" t="s">
        <v>285</v>
      </c>
      <c r="Y83" s="18">
        <v>0</v>
      </c>
      <c r="Z83" s="18">
        <v>64</v>
      </c>
      <c r="AA83" s="19" t="s">
        <v>282</v>
      </c>
      <c r="AB83" s="20">
        <v>0.88429999999999997</v>
      </c>
      <c r="AC83" s="21">
        <v>67.099999999999994</v>
      </c>
      <c r="AD83" s="19">
        <v>34.200000000000003</v>
      </c>
      <c r="AE83" s="22">
        <v>0.02</v>
      </c>
      <c r="AF83" s="19">
        <v>12</v>
      </c>
      <c r="AG83" s="19">
        <v>2</v>
      </c>
      <c r="AH83" s="20">
        <v>1.6E-2</v>
      </c>
      <c r="AI83" s="20">
        <v>0.47</v>
      </c>
      <c r="AJ83" s="23">
        <f t="shared" si="10"/>
        <v>4.3603653325960625</v>
      </c>
      <c r="AK83" s="24" t="str">
        <f t="shared" si="11"/>
        <v>OK</v>
      </c>
    </row>
    <row r="84" spans="1:37" s="10" customFormat="1" ht="15" customHeight="1" x14ac:dyDescent="0.2">
      <c r="A84" s="4">
        <v>78</v>
      </c>
      <c r="B84" s="2">
        <v>500053</v>
      </c>
      <c r="C84" s="2" t="s">
        <v>87</v>
      </c>
      <c r="D84" s="2" t="s">
        <v>156</v>
      </c>
      <c r="E84" s="2"/>
      <c r="F84" s="4" t="str">
        <f t="shared" si="8"/>
        <v xml:space="preserve">PACHACAMAC TRF1 </v>
      </c>
      <c r="G84" s="2" t="s">
        <v>9</v>
      </c>
      <c r="H84" s="2" t="s">
        <v>10</v>
      </c>
      <c r="I84" s="2">
        <v>25</v>
      </c>
      <c r="J84" s="2" t="s">
        <v>214</v>
      </c>
      <c r="K84" s="8">
        <v>2019</v>
      </c>
      <c r="L84" s="4" t="s">
        <v>267</v>
      </c>
      <c r="M84" s="4" t="str">
        <f t="shared" si="9"/>
        <v>S</v>
      </c>
      <c r="N84" s="2" t="s">
        <v>118</v>
      </c>
      <c r="O84" s="2">
        <v>2020</v>
      </c>
      <c r="P84" s="2">
        <v>2019</v>
      </c>
      <c r="Q84" s="2" t="s">
        <v>119</v>
      </c>
      <c r="R84" s="2"/>
      <c r="S84" s="2"/>
      <c r="T84" s="2"/>
      <c r="U84" s="2">
        <v>60</v>
      </c>
      <c r="V84" s="4" t="s">
        <v>31</v>
      </c>
      <c r="W84" s="4"/>
      <c r="X84" s="17" t="s">
        <v>291</v>
      </c>
      <c r="Y84" s="18">
        <v>0</v>
      </c>
      <c r="Z84" s="18">
        <v>64</v>
      </c>
      <c r="AA84" s="19" t="s">
        <v>282</v>
      </c>
      <c r="AB84" s="20">
        <v>0.88419999999999999</v>
      </c>
      <c r="AC84" s="21">
        <v>62.5</v>
      </c>
      <c r="AD84" s="19">
        <v>41.8</v>
      </c>
      <c r="AE84" s="22">
        <v>0.02</v>
      </c>
      <c r="AF84" s="19">
        <v>7</v>
      </c>
      <c r="AG84" s="19">
        <v>1</v>
      </c>
      <c r="AH84" s="20">
        <v>3.5000000000000003E-2</v>
      </c>
      <c r="AI84" s="20">
        <v>0.75</v>
      </c>
      <c r="AJ84" s="23">
        <f t="shared" si="10"/>
        <v>2.5435464440143702</v>
      </c>
      <c r="AK84" s="24" t="str">
        <f t="shared" si="11"/>
        <v>OK</v>
      </c>
    </row>
    <row r="85" spans="1:37" s="10" customFormat="1" ht="15" customHeight="1" x14ac:dyDescent="0.2">
      <c r="A85" s="4">
        <v>79</v>
      </c>
      <c r="B85" s="3">
        <v>500056</v>
      </c>
      <c r="C85" s="4" t="s">
        <v>87</v>
      </c>
      <c r="D85" s="3" t="s">
        <v>163</v>
      </c>
      <c r="E85" s="2"/>
      <c r="F85" s="4" t="str">
        <f t="shared" si="8"/>
        <v xml:space="preserve">PACHACAMAC TRF2 </v>
      </c>
      <c r="G85" s="3" t="s">
        <v>9</v>
      </c>
      <c r="H85" s="2" t="s">
        <v>10</v>
      </c>
      <c r="I85" s="3" t="s">
        <v>144</v>
      </c>
      <c r="J85" s="4" t="s">
        <v>145</v>
      </c>
      <c r="K85" s="3">
        <v>1977</v>
      </c>
      <c r="L85" s="4" t="s">
        <v>266</v>
      </c>
      <c r="M85" s="4" t="str">
        <f t="shared" si="9"/>
        <v>L</v>
      </c>
      <c r="N85" s="3" t="s">
        <v>122</v>
      </c>
      <c r="O85" s="4"/>
      <c r="P85" s="4"/>
      <c r="Q85" s="4" t="s">
        <v>123</v>
      </c>
      <c r="R85" s="4"/>
      <c r="S85" s="4"/>
      <c r="T85" s="4"/>
      <c r="U85" s="2">
        <v>60</v>
      </c>
      <c r="V85" s="4" t="s">
        <v>200</v>
      </c>
      <c r="W85" s="4"/>
      <c r="X85" s="17" t="s">
        <v>291</v>
      </c>
      <c r="Y85" s="18">
        <v>0</v>
      </c>
      <c r="Z85" s="18">
        <v>56</v>
      </c>
      <c r="AA85" s="19" t="s">
        <v>283</v>
      </c>
      <c r="AB85" s="20">
        <v>0.87129999999999996</v>
      </c>
      <c r="AC85" s="21">
        <v>29.3</v>
      </c>
      <c r="AD85" s="19">
        <v>31.3</v>
      </c>
      <c r="AE85" s="22">
        <v>0.02</v>
      </c>
      <c r="AF85" s="19">
        <v>20</v>
      </c>
      <c r="AG85" s="19">
        <v>3</v>
      </c>
      <c r="AH85" s="20">
        <v>9.7000000000000003E-2</v>
      </c>
      <c r="AI85" s="20">
        <v>2.5499999999999998</v>
      </c>
      <c r="AJ85" s="23">
        <f t="shared" si="10"/>
        <v>9.4283984716846216</v>
      </c>
      <c r="AK85" s="24" t="str">
        <f t="shared" si="11"/>
        <v>Termovacío</v>
      </c>
    </row>
    <row r="86" spans="1:37" s="10" customFormat="1" ht="14.25" customHeight="1" x14ac:dyDescent="0.2">
      <c r="A86" s="4">
        <v>80</v>
      </c>
      <c r="B86" s="3">
        <v>60008796</v>
      </c>
      <c r="C86" s="4" t="s">
        <v>233</v>
      </c>
      <c r="D86" s="3" t="s">
        <v>155</v>
      </c>
      <c r="E86" s="2" t="s">
        <v>152</v>
      </c>
      <c r="F86" s="4" t="str">
        <f t="shared" ref="F86:F93" si="12">+C86&amp;" "&amp;D86&amp;" "&amp;E86</f>
        <v>PACHACUTEC TRA1 R</v>
      </c>
      <c r="G86" s="3" t="s">
        <v>19</v>
      </c>
      <c r="H86" s="4" t="s">
        <v>248</v>
      </c>
      <c r="I86" s="3" t="s">
        <v>255</v>
      </c>
      <c r="J86" s="4" t="s">
        <v>256</v>
      </c>
      <c r="K86" s="3">
        <v>2020</v>
      </c>
      <c r="L86" s="4" t="s">
        <v>267</v>
      </c>
      <c r="M86" s="4" t="str">
        <f t="shared" ref="M86:M93" si="13">+IF(K86&lt;2005,"L","S")</f>
        <v>S</v>
      </c>
      <c r="N86" s="3" t="s">
        <v>118</v>
      </c>
      <c r="O86" s="4">
        <v>2020</v>
      </c>
      <c r="P86" s="4"/>
      <c r="Q86" s="4"/>
      <c r="R86" s="4"/>
      <c r="S86" s="4"/>
      <c r="T86" s="4"/>
      <c r="U86" s="4">
        <v>220</v>
      </c>
      <c r="V86" s="4" t="s">
        <v>234</v>
      </c>
      <c r="W86" s="4"/>
      <c r="X86" s="17"/>
      <c r="Y86" s="18"/>
      <c r="Z86" s="18"/>
      <c r="AA86" s="19"/>
      <c r="AB86" s="20"/>
      <c r="AC86" s="21"/>
      <c r="AD86" s="19"/>
      <c r="AE86" s="22"/>
      <c r="AF86" s="19"/>
      <c r="AG86" s="19"/>
      <c r="AH86" s="20"/>
      <c r="AI86" s="20"/>
      <c r="AJ86" s="23">
        <f t="shared" si="10"/>
        <v>0</v>
      </c>
      <c r="AK86" s="24" t="str">
        <f t="shared" si="11"/>
        <v>Termovacío y Regeneración</v>
      </c>
    </row>
    <row r="87" spans="1:37" s="10" customFormat="1" ht="15" customHeight="1" x14ac:dyDescent="0.2">
      <c r="A87" s="4">
        <v>81</v>
      </c>
      <c r="B87" s="3">
        <v>60008797</v>
      </c>
      <c r="C87" s="4" t="s">
        <v>233</v>
      </c>
      <c r="D87" s="3" t="s">
        <v>155</v>
      </c>
      <c r="E87" s="2" t="s">
        <v>153</v>
      </c>
      <c r="F87" s="4" t="str">
        <f t="shared" si="12"/>
        <v>PACHACUTEC TRA1 S</v>
      </c>
      <c r="G87" s="3" t="s">
        <v>19</v>
      </c>
      <c r="H87" s="4" t="s">
        <v>248</v>
      </c>
      <c r="I87" s="3" t="s">
        <v>255</v>
      </c>
      <c r="J87" s="4" t="s">
        <v>256</v>
      </c>
      <c r="K87" s="3">
        <v>2020</v>
      </c>
      <c r="L87" s="4" t="s">
        <v>267</v>
      </c>
      <c r="M87" s="4" t="str">
        <f t="shared" si="13"/>
        <v>S</v>
      </c>
      <c r="N87" s="3" t="s">
        <v>118</v>
      </c>
      <c r="O87" s="4">
        <v>2020</v>
      </c>
      <c r="P87" s="4"/>
      <c r="Q87" s="4"/>
      <c r="R87" s="4"/>
      <c r="S87" s="4"/>
      <c r="T87" s="4"/>
      <c r="U87" s="4">
        <v>220</v>
      </c>
      <c r="V87" s="4" t="s">
        <v>235</v>
      </c>
      <c r="W87" s="4"/>
      <c r="X87" s="17"/>
      <c r="Y87" s="18"/>
      <c r="Z87" s="18"/>
      <c r="AA87" s="19"/>
      <c r="AB87" s="20"/>
      <c r="AC87" s="21"/>
      <c r="AD87" s="19"/>
      <c r="AE87" s="22"/>
      <c r="AF87" s="19"/>
      <c r="AG87" s="19"/>
      <c r="AH87" s="20"/>
      <c r="AI87" s="20"/>
      <c r="AJ87" s="23">
        <f t="shared" si="10"/>
        <v>0</v>
      </c>
      <c r="AK87" s="24" t="str">
        <f t="shared" si="11"/>
        <v>Termovacío y Regeneración</v>
      </c>
    </row>
    <row r="88" spans="1:37" s="10" customFormat="1" ht="15" customHeight="1" x14ac:dyDescent="0.2">
      <c r="A88" s="4">
        <v>82</v>
      </c>
      <c r="B88" s="3">
        <v>60008798</v>
      </c>
      <c r="C88" s="4" t="s">
        <v>233</v>
      </c>
      <c r="D88" s="3" t="s">
        <v>155</v>
      </c>
      <c r="E88" s="2" t="s">
        <v>154</v>
      </c>
      <c r="F88" s="4" t="str">
        <f t="shared" si="12"/>
        <v>PACHACUTEC TRA1 T</v>
      </c>
      <c r="G88" s="3" t="s">
        <v>19</v>
      </c>
      <c r="H88" s="4" t="s">
        <v>248</v>
      </c>
      <c r="I88" s="3" t="s">
        <v>255</v>
      </c>
      <c r="J88" s="4" t="s">
        <v>256</v>
      </c>
      <c r="K88" s="3">
        <v>2020</v>
      </c>
      <c r="L88" s="4" t="s">
        <v>267</v>
      </c>
      <c r="M88" s="4" t="str">
        <f t="shared" si="13"/>
        <v>S</v>
      </c>
      <c r="N88" s="3" t="s">
        <v>118</v>
      </c>
      <c r="O88" s="4">
        <v>2020</v>
      </c>
      <c r="P88" s="4"/>
      <c r="Q88" s="4"/>
      <c r="R88" s="4"/>
      <c r="S88" s="4"/>
      <c r="T88" s="4"/>
      <c r="U88" s="4">
        <v>220</v>
      </c>
      <c r="V88" s="4" t="s">
        <v>236</v>
      </c>
      <c r="W88" s="4"/>
      <c r="X88" s="17"/>
      <c r="Y88" s="18"/>
      <c r="Z88" s="18"/>
      <c r="AA88" s="19"/>
      <c r="AB88" s="20"/>
      <c r="AC88" s="21"/>
      <c r="AD88" s="19"/>
      <c r="AE88" s="22"/>
      <c r="AF88" s="19"/>
      <c r="AG88" s="19"/>
      <c r="AH88" s="20"/>
      <c r="AI88" s="20"/>
      <c r="AJ88" s="23">
        <f t="shared" si="10"/>
        <v>0</v>
      </c>
      <c r="AK88" s="24" t="str">
        <f t="shared" si="11"/>
        <v>Termovacío y Regeneración</v>
      </c>
    </row>
    <row r="89" spans="1:37" s="10" customFormat="1" ht="15" customHeight="1" x14ac:dyDescent="0.2">
      <c r="A89" s="4">
        <v>83</v>
      </c>
      <c r="B89" s="3">
        <v>60009423</v>
      </c>
      <c r="C89" s="4" t="s">
        <v>233</v>
      </c>
      <c r="D89" s="3" t="s">
        <v>158</v>
      </c>
      <c r="E89" s="2"/>
      <c r="F89" s="4" t="str">
        <f t="shared" si="12"/>
        <v xml:space="preserve">PACHACUTEC TRA2 </v>
      </c>
      <c r="G89" s="3" t="s">
        <v>19</v>
      </c>
      <c r="H89" s="4" t="s">
        <v>248</v>
      </c>
      <c r="I89" s="3">
        <v>50</v>
      </c>
      <c r="J89" s="4" t="s">
        <v>217</v>
      </c>
      <c r="K89" s="3">
        <v>2021</v>
      </c>
      <c r="L89" s="4" t="s">
        <v>267</v>
      </c>
      <c r="M89" s="4" t="str">
        <f t="shared" si="13"/>
        <v>S</v>
      </c>
      <c r="N89" s="3" t="s">
        <v>118</v>
      </c>
      <c r="O89" s="4">
        <v>2022</v>
      </c>
      <c r="P89" s="4"/>
      <c r="Q89" s="4"/>
      <c r="R89" s="4"/>
      <c r="S89" s="4"/>
      <c r="T89" s="4"/>
      <c r="U89" s="4">
        <v>220</v>
      </c>
      <c r="V89" s="4" t="s">
        <v>239</v>
      </c>
      <c r="W89" s="4"/>
      <c r="X89" s="17"/>
      <c r="Y89" s="18"/>
      <c r="Z89" s="18"/>
      <c r="AA89" s="19"/>
      <c r="AB89" s="20"/>
      <c r="AC89" s="21"/>
      <c r="AD89" s="19"/>
      <c r="AE89" s="22"/>
      <c r="AF89" s="19"/>
      <c r="AG89" s="19"/>
      <c r="AH89" s="20"/>
      <c r="AI89" s="20"/>
      <c r="AJ89" s="23">
        <f t="shared" si="10"/>
        <v>0</v>
      </c>
      <c r="AK89" s="24" t="str">
        <f t="shared" si="11"/>
        <v>Termovacío y Regeneración</v>
      </c>
    </row>
    <row r="90" spans="1:37" s="10" customFormat="1" ht="15" customHeight="1" x14ac:dyDescent="0.2">
      <c r="A90" s="4">
        <v>84</v>
      </c>
      <c r="B90" s="3">
        <v>60009078</v>
      </c>
      <c r="C90" s="4" t="s">
        <v>237</v>
      </c>
      <c r="D90" s="3" t="s">
        <v>155</v>
      </c>
      <c r="E90" s="2"/>
      <c r="F90" s="4" t="str">
        <f t="shared" si="12"/>
        <v xml:space="preserve">PROGRESO TRA1 </v>
      </c>
      <c r="G90" s="3" t="s">
        <v>19</v>
      </c>
      <c r="H90" s="4" t="s">
        <v>248</v>
      </c>
      <c r="I90" s="3">
        <v>50</v>
      </c>
      <c r="J90" s="4" t="s">
        <v>217</v>
      </c>
      <c r="K90" s="3">
        <v>2020</v>
      </c>
      <c r="L90" s="4" t="s">
        <v>267</v>
      </c>
      <c r="M90" s="4" t="str">
        <f t="shared" si="13"/>
        <v>S</v>
      </c>
      <c r="N90" s="3" t="s">
        <v>118</v>
      </c>
      <c r="O90" s="4">
        <v>2021</v>
      </c>
      <c r="P90" s="4"/>
      <c r="Q90" s="4"/>
      <c r="R90" s="4"/>
      <c r="S90" s="4"/>
      <c r="T90" s="4"/>
      <c r="U90" s="4">
        <v>220</v>
      </c>
      <c r="V90" s="4" t="s">
        <v>238</v>
      </c>
      <c r="W90" s="4"/>
      <c r="X90" s="17"/>
      <c r="Y90" s="18"/>
      <c r="Z90" s="18"/>
      <c r="AA90" s="19"/>
      <c r="AB90" s="20"/>
      <c r="AC90" s="21"/>
      <c r="AD90" s="19"/>
      <c r="AE90" s="22"/>
      <c r="AF90" s="19"/>
      <c r="AG90" s="19"/>
      <c r="AH90" s="20"/>
      <c r="AI90" s="20"/>
      <c r="AJ90" s="23">
        <f t="shared" si="10"/>
        <v>0</v>
      </c>
      <c r="AK90" s="24" t="str">
        <f t="shared" si="11"/>
        <v>Termovacío y Regeneración</v>
      </c>
    </row>
    <row r="91" spans="1:37" s="10" customFormat="1" ht="15" customHeight="1" x14ac:dyDescent="0.2">
      <c r="A91" s="4">
        <v>85</v>
      </c>
      <c r="B91" s="2">
        <v>60006086</v>
      </c>
      <c r="C91" s="2" t="s">
        <v>93</v>
      </c>
      <c r="D91" s="2" t="s">
        <v>156</v>
      </c>
      <c r="E91" s="2"/>
      <c r="F91" s="4" t="str">
        <f t="shared" si="12"/>
        <v xml:space="preserve">PUENTE TRF1 </v>
      </c>
      <c r="G91" s="2" t="s">
        <v>29</v>
      </c>
      <c r="H91" s="2" t="s">
        <v>10</v>
      </c>
      <c r="I91" s="2" t="s">
        <v>147</v>
      </c>
      <c r="J91" s="2" t="s">
        <v>129</v>
      </c>
      <c r="K91" s="2">
        <v>2014</v>
      </c>
      <c r="L91" s="4" t="s">
        <v>267</v>
      </c>
      <c r="M91" s="4" t="str">
        <f t="shared" si="13"/>
        <v>S</v>
      </c>
      <c r="N91" s="2"/>
      <c r="O91" s="2">
        <v>2015</v>
      </c>
      <c r="P91" s="2"/>
      <c r="Q91" s="2" t="s">
        <v>119</v>
      </c>
      <c r="R91" s="2"/>
      <c r="S91" s="2"/>
      <c r="T91" s="2"/>
      <c r="U91" s="2">
        <v>60</v>
      </c>
      <c r="V91" s="4">
        <v>146916</v>
      </c>
      <c r="W91" s="4"/>
      <c r="X91" s="17" t="s">
        <v>288</v>
      </c>
      <c r="Y91" s="18">
        <v>0</v>
      </c>
      <c r="Z91" s="18">
        <v>64.400000000000006</v>
      </c>
      <c r="AA91" s="19" t="s">
        <v>282</v>
      </c>
      <c r="AB91" s="20">
        <v>0.88270000000000004</v>
      </c>
      <c r="AC91" s="21">
        <v>55.3</v>
      </c>
      <c r="AD91" s="19">
        <v>36.4</v>
      </c>
      <c r="AE91" s="22">
        <v>0.02</v>
      </c>
      <c r="AF91" s="19">
        <v>8</v>
      </c>
      <c r="AG91" s="19">
        <v>1</v>
      </c>
      <c r="AH91" s="20">
        <v>6.0000000000000001E-3</v>
      </c>
      <c r="AI91" s="20">
        <v>0.16</v>
      </c>
      <c r="AJ91" s="23">
        <f t="shared" si="10"/>
        <v>2.8702455376229925</v>
      </c>
      <c r="AK91" s="24" t="str">
        <f t="shared" si="11"/>
        <v>OK</v>
      </c>
    </row>
    <row r="92" spans="1:37" s="10" customFormat="1" ht="15" customHeight="1" x14ac:dyDescent="0.2">
      <c r="A92" s="4">
        <v>86</v>
      </c>
      <c r="B92" s="3">
        <v>60002765</v>
      </c>
      <c r="C92" s="4" t="s">
        <v>93</v>
      </c>
      <c r="D92" s="3" t="s">
        <v>163</v>
      </c>
      <c r="E92" s="2"/>
      <c r="F92" s="4" t="str">
        <f t="shared" si="12"/>
        <v xml:space="preserve">PUENTE TRF2 </v>
      </c>
      <c r="G92" s="3" t="s">
        <v>12</v>
      </c>
      <c r="H92" s="4" t="s">
        <v>245</v>
      </c>
      <c r="I92" s="3" t="s">
        <v>141</v>
      </c>
      <c r="J92" s="4" t="s">
        <v>125</v>
      </c>
      <c r="K92" s="3">
        <v>2004</v>
      </c>
      <c r="L92" s="4" t="s">
        <v>266</v>
      </c>
      <c r="M92" s="4" t="str">
        <f t="shared" si="13"/>
        <v>L</v>
      </c>
      <c r="N92" s="3" t="s">
        <v>122</v>
      </c>
      <c r="O92" s="4">
        <v>2005</v>
      </c>
      <c r="P92" s="4"/>
      <c r="Q92" s="4" t="s">
        <v>119</v>
      </c>
      <c r="R92" s="13">
        <v>44013</v>
      </c>
      <c r="S92" s="4">
        <v>47.3</v>
      </c>
      <c r="T92" s="4" t="s">
        <v>259</v>
      </c>
      <c r="U92" s="2">
        <v>60</v>
      </c>
      <c r="V92" s="4" t="s">
        <v>49</v>
      </c>
      <c r="W92" s="4"/>
      <c r="X92" s="17" t="s">
        <v>288</v>
      </c>
      <c r="Y92" s="18">
        <v>0</v>
      </c>
      <c r="Z92" s="18">
        <v>61.8</v>
      </c>
      <c r="AA92" s="19" t="s">
        <v>282</v>
      </c>
      <c r="AB92" s="20">
        <v>0.88739999999999997</v>
      </c>
      <c r="AC92" s="21">
        <v>53.1</v>
      </c>
      <c r="AD92" s="19">
        <v>36.299999999999997</v>
      </c>
      <c r="AE92" s="22">
        <v>0.02</v>
      </c>
      <c r="AF92" s="19">
        <v>13</v>
      </c>
      <c r="AG92" s="19">
        <v>1</v>
      </c>
      <c r="AH92" s="20">
        <v>6.0000000000000001E-3</v>
      </c>
      <c r="AI92" s="20">
        <v>0.2</v>
      </c>
      <c r="AJ92" s="23">
        <f t="shared" si="10"/>
        <v>5.068034527367753</v>
      </c>
      <c r="AK92" s="24" t="str">
        <f t="shared" si="11"/>
        <v>OK</v>
      </c>
    </row>
    <row r="93" spans="1:37" s="10" customFormat="1" ht="15" customHeight="1" x14ac:dyDescent="0.2">
      <c r="A93" s="4">
        <v>87</v>
      </c>
      <c r="B93" s="2">
        <v>60004381</v>
      </c>
      <c r="C93" s="2" t="s">
        <v>93</v>
      </c>
      <c r="D93" s="2" t="s">
        <v>162</v>
      </c>
      <c r="E93" s="2"/>
      <c r="F93" s="4" t="str">
        <f t="shared" si="12"/>
        <v xml:space="preserve">PUENTE TRF3 </v>
      </c>
      <c r="G93" s="2" t="s">
        <v>19</v>
      </c>
      <c r="H93" s="2" t="s">
        <v>10</v>
      </c>
      <c r="I93" s="2" t="s">
        <v>147</v>
      </c>
      <c r="J93" s="2" t="s">
        <v>129</v>
      </c>
      <c r="K93" s="2">
        <v>2011</v>
      </c>
      <c r="L93" s="4" t="s">
        <v>267</v>
      </c>
      <c r="M93" s="4" t="str">
        <f t="shared" si="13"/>
        <v>S</v>
      </c>
      <c r="N93" s="2"/>
      <c r="O93" s="2">
        <v>2011</v>
      </c>
      <c r="P93" s="2"/>
      <c r="Q93" s="2" t="s">
        <v>119</v>
      </c>
      <c r="R93" s="2"/>
      <c r="S93" s="2"/>
      <c r="T93" s="2"/>
      <c r="U93" s="2">
        <v>60</v>
      </c>
      <c r="V93" s="4">
        <v>338118</v>
      </c>
      <c r="W93" s="4"/>
      <c r="X93" s="17" t="s">
        <v>288</v>
      </c>
      <c r="Y93" s="18">
        <v>0</v>
      </c>
      <c r="Z93" s="18">
        <v>54.5</v>
      </c>
      <c r="AA93" s="19" t="s">
        <v>282</v>
      </c>
      <c r="AB93" s="20">
        <v>0.88280000000000003</v>
      </c>
      <c r="AC93" s="21">
        <v>62.9</v>
      </c>
      <c r="AD93" s="19">
        <v>42.8</v>
      </c>
      <c r="AE93" s="22">
        <v>0.02</v>
      </c>
      <c r="AF93" s="19">
        <v>10</v>
      </c>
      <c r="AG93" s="19">
        <v>2</v>
      </c>
      <c r="AH93" s="20">
        <v>1.9E-2</v>
      </c>
      <c r="AI93" s="20">
        <v>0.55000000000000004</v>
      </c>
      <c r="AJ93" s="23">
        <f t="shared" si="10"/>
        <v>4.9570445774976335</v>
      </c>
      <c r="AK93" s="24" t="str">
        <f t="shared" si="11"/>
        <v>OK</v>
      </c>
    </row>
    <row r="94" spans="1:37" s="10" customFormat="1" ht="15" customHeight="1" x14ac:dyDescent="0.2">
      <c r="A94" s="4">
        <v>88</v>
      </c>
      <c r="B94" s="3">
        <v>60005530</v>
      </c>
      <c r="C94" s="4" t="s">
        <v>110</v>
      </c>
      <c r="D94" s="3" t="s">
        <v>156</v>
      </c>
      <c r="E94" s="2"/>
      <c r="F94" s="4" t="str">
        <f t="shared" ref="F94:F110" si="14">+C94&amp;" "&amp;D94&amp;" "&amp;E94</f>
        <v xml:space="preserve">SALAMANCA TRF1 </v>
      </c>
      <c r="G94" s="3" t="s">
        <v>19</v>
      </c>
      <c r="H94" s="2" t="s">
        <v>10</v>
      </c>
      <c r="I94" s="3" t="s">
        <v>147</v>
      </c>
      <c r="J94" s="4" t="s">
        <v>129</v>
      </c>
      <c r="K94" s="3">
        <v>2013</v>
      </c>
      <c r="L94" s="4" t="s">
        <v>267</v>
      </c>
      <c r="M94" s="4" t="str">
        <f t="shared" ref="M94:M110" si="15">+IF(K94&lt;2005,"L","S")</f>
        <v>S</v>
      </c>
      <c r="N94" s="3" t="s">
        <v>148</v>
      </c>
      <c r="O94" s="4">
        <v>2013</v>
      </c>
      <c r="P94" s="4"/>
      <c r="Q94" s="4" t="s">
        <v>119</v>
      </c>
      <c r="R94" s="4"/>
      <c r="S94" s="4"/>
      <c r="T94" s="4"/>
      <c r="U94" s="2">
        <v>60</v>
      </c>
      <c r="V94" s="4">
        <v>364077</v>
      </c>
      <c r="W94" s="4"/>
      <c r="X94" s="17" t="s">
        <v>292</v>
      </c>
      <c r="Y94" s="18">
        <v>0</v>
      </c>
      <c r="Z94" s="18">
        <v>55</v>
      </c>
      <c r="AA94" s="19" t="s">
        <v>282</v>
      </c>
      <c r="AB94" s="20">
        <v>0.88149999999999995</v>
      </c>
      <c r="AC94" s="21">
        <v>63.4</v>
      </c>
      <c r="AD94" s="19">
        <v>43.6</v>
      </c>
      <c r="AE94" s="22">
        <v>0.02</v>
      </c>
      <c r="AF94" s="19">
        <v>9</v>
      </c>
      <c r="AG94" s="19">
        <v>1</v>
      </c>
      <c r="AH94" s="20">
        <v>2.1000000000000001E-2</v>
      </c>
      <c r="AI94" s="20">
        <v>0.6</v>
      </c>
      <c r="AJ94" s="23">
        <f t="shared" si="10"/>
        <v>4.3870393899838378</v>
      </c>
      <c r="AK94" s="24" t="str">
        <f t="shared" si="11"/>
        <v>OK</v>
      </c>
    </row>
    <row r="95" spans="1:37" s="10" customFormat="1" ht="15" customHeight="1" x14ac:dyDescent="0.2">
      <c r="A95" s="4">
        <v>89</v>
      </c>
      <c r="B95" s="2">
        <v>60000203</v>
      </c>
      <c r="C95" s="2" t="s">
        <v>110</v>
      </c>
      <c r="D95" s="2" t="s">
        <v>163</v>
      </c>
      <c r="E95" s="2"/>
      <c r="F95" s="4" t="str">
        <f t="shared" si="14"/>
        <v xml:space="preserve">SALAMANCA TRF2 </v>
      </c>
      <c r="G95" s="2" t="s">
        <v>12</v>
      </c>
      <c r="H95" s="2" t="s">
        <v>10</v>
      </c>
      <c r="I95" s="2" t="s">
        <v>167</v>
      </c>
      <c r="J95" s="2" t="s">
        <v>129</v>
      </c>
      <c r="K95" s="2">
        <v>1998</v>
      </c>
      <c r="L95" s="4" t="s">
        <v>266</v>
      </c>
      <c r="M95" s="4" t="str">
        <f t="shared" si="15"/>
        <v>L</v>
      </c>
      <c r="N95" s="2" t="s">
        <v>122</v>
      </c>
      <c r="O95" s="2">
        <v>1998</v>
      </c>
      <c r="P95" s="2"/>
      <c r="Q95" s="2" t="s">
        <v>123</v>
      </c>
      <c r="R95" s="13">
        <v>43997</v>
      </c>
      <c r="S95" s="2">
        <v>33</v>
      </c>
      <c r="T95" s="2" t="s">
        <v>259</v>
      </c>
      <c r="U95" s="2">
        <v>60</v>
      </c>
      <c r="V95" s="4" t="s">
        <v>201</v>
      </c>
      <c r="W95" s="4"/>
      <c r="X95" s="17" t="s">
        <v>292</v>
      </c>
      <c r="Y95" s="18">
        <v>0</v>
      </c>
      <c r="Z95" s="18">
        <v>59</v>
      </c>
      <c r="AA95" s="19" t="s">
        <v>282</v>
      </c>
      <c r="AB95" s="20">
        <v>0.88819999999999999</v>
      </c>
      <c r="AC95" s="21">
        <v>51.3</v>
      </c>
      <c r="AD95" s="19">
        <v>32.200000000000003</v>
      </c>
      <c r="AE95" s="22">
        <v>0.03</v>
      </c>
      <c r="AF95" s="19">
        <v>20</v>
      </c>
      <c r="AG95" s="19">
        <v>3</v>
      </c>
      <c r="AH95" s="20">
        <v>0.05</v>
      </c>
      <c r="AI95" s="20">
        <v>1.78</v>
      </c>
      <c r="AJ95" s="23">
        <f t="shared" si="10"/>
        <v>8.5388525415005692</v>
      </c>
      <c r="AK95" s="24" t="str">
        <f t="shared" si="11"/>
        <v>OK</v>
      </c>
    </row>
    <row r="96" spans="1:37" s="10" customFormat="1" ht="15" customHeight="1" x14ac:dyDescent="0.2">
      <c r="A96" s="4">
        <v>90</v>
      </c>
      <c r="B96" s="3">
        <v>500027</v>
      </c>
      <c r="C96" s="4" t="s">
        <v>79</v>
      </c>
      <c r="D96" s="3" t="s">
        <v>156</v>
      </c>
      <c r="E96" s="2"/>
      <c r="F96" s="4" t="str">
        <f t="shared" si="14"/>
        <v xml:space="preserve">SAN BARTOLO TRF1 </v>
      </c>
      <c r="G96" s="3" t="s">
        <v>12</v>
      </c>
      <c r="H96" s="2" t="s">
        <v>10</v>
      </c>
      <c r="I96" s="3">
        <v>25</v>
      </c>
      <c r="J96" s="4" t="s">
        <v>129</v>
      </c>
      <c r="K96" s="3">
        <v>2018</v>
      </c>
      <c r="L96" s="4" t="s">
        <v>267</v>
      </c>
      <c r="M96" s="4" t="str">
        <f t="shared" si="15"/>
        <v>S</v>
      </c>
      <c r="N96" s="3" t="s">
        <v>118</v>
      </c>
      <c r="O96" s="4">
        <v>1997</v>
      </c>
      <c r="P96" s="4">
        <v>2018</v>
      </c>
      <c r="Q96" s="4" t="s">
        <v>119</v>
      </c>
      <c r="R96" s="4"/>
      <c r="S96" s="4"/>
      <c r="T96" s="4"/>
      <c r="U96" s="2">
        <v>60</v>
      </c>
      <c r="V96" s="4" t="s">
        <v>11</v>
      </c>
      <c r="W96" s="4"/>
      <c r="X96" s="17" t="s">
        <v>221</v>
      </c>
      <c r="Y96" s="18">
        <v>0</v>
      </c>
      <c r="Z96" s="18">
        <v>44</v>
      </c>
      <c r="AA96" s="19" t="s">
        <v>282</v>
      </c>
      <c r="AB96" s="20">
        <v>0.8821</v>
      </c>
      <c r="AC96" s="21">
        <v>63.6</v>
      </c>
      <c r="AD96" s="19">
        <v>47.2</v>
      </c>
      <c r="AE96" s="22">
        <v>0.02</v>
      </c>
      <c r="AF96" s="19">
        <v>6</v>
      </c>
      <c r="AG96" s="19">
        <v>1</v>
      </c>
      <c r="AH96" s="20">
        <v>1.7000000000000001E-2</v>
      </c>
      <c r="AI96" s="20">
        <v>0.28999999999999998</v>
      </c>
      <c r="AJ96" s="23">
        <f t="shared" si="10"/>
        <v>4.2840932562780338</v>
      </c>
      <c r="AK96" s="24" t="str">
        <f t="shared" si="11"/>
        <v>OK</v>
      </c>
    </row>
    <row r="97" spans="1:37" s="10" customFormat="1" ht="15" customHeight="1" x14ac:dyDescent="0.2">
      <c r="A97" s="4">
        <v>91</v>
      </c>
      <c r="B97" s="2">
        <v>60003004</v>
      </c>
      <c r="C97" s="2" t="s">
        <v>79</v>
      </c>
      <c r="D97" s="2" t="s">
        <v>163</v>
      </c>
      <c r="E97" s="2"/>
      <c r="F97" s="4" t="str">
        <f t="shared" si="14"/>
        <v xml:space="preserve">SAN BARTOLO TRF2 </v>
      </c>
      <c r="G97" s="2" t="s">
        <v>12</v>
      </c>
      <c r="H97" s="4" t="s">
        <v>245</v>
      </c>
      <c r="I97" s="2" t="s">
        <v>132</v>
      </c>
      <c r="J97" s="2" t="s">
        <v>125</v>
      </c>
      <c r="K97" s="2">
        <v>2005</v>
      </c>
      <c r="L97" s="4" t="s">
        <v>267</v>
      </c>
      <c r="M97" s="4" t="str">
        <f t="shared" si="15"/>
        <v>S</v>
      </c>
      <c r="N97" s="2" t="s">
        <v>122</v>
      </c>
      <c r="O97" s="2">
        <v>2005</v>
      </c>
      <c r="P97" s="2"/>
      <c r="Q97" s="2" t="s">
        <v>119</v>
      </c>
      <c r="R97" s="13">
        <v>44005</v>
      </c>
      <c r="S97" s="2">
        <v>15.8</v>
      </c>
      <c r="T97" s="2" t="s">
        <v>259</v>
      </c>
      <c r="U97" s="2">
        <v>60</v>
      </c>
      <c r="V97" s="4" t="s">
        <v>15</v>
      </c>
      <c r="W97" s="4"/>
      <c r="X97" s="17" t="s">
        <v>221</v>
      </c>
      <c r="Y97" s="18">
        <v>0</v>
      </c>
      <c r="Z97" s="18">
        <v>44.7</v>
      </c>
      <c r="AA97" s="19" t="s">
        <v>282</v>
      </c>
      <c r="AB97" s="20">
        <v>0.88470000000000004</v>
      </c>
      <c r="AC97" s="21">
        <v>53.1</v>
      </c>
      <c r="AD97" s="19">
        <v>35.799999999999997</v>
      </c>
      <c r="AE97" s="22">
        <v>0.02</v>
      </c>
      <c r="AF97" s="19">
        <v>7</v>
      </c>
      <c r="AG97" s="19">
        <v>1</v>
      </c>
      <c r="AH97" s="20">
        <v>2.4E-2</v>
      </c>
      <c r="AI97" s="20">
        <v>0.62</v>
      </c>
      <c r="AJ97" s="23">
        <f t="shared" si="10"/>
        <v>4.8743210832575548</v>
      </c>
      <c r="AK97" s="24" t="str">
        <f t="shared" si="11"/>
        <v>OK</v>
      </c>
    </row>
    <row r="98" spans="1:37" s="10" customFormat="1" ht="15" customHeight="1" x14ac:dyDescent="0.2">
      <c r="A98" s="4">
        <v>92</v>
      </c>
      <c r="B98" s="4">
        <v>60005325</v>
      </c>
      <c r="C98" s="4" t="s">
        <v>106</v>
      </c>
      <c r="D98" s="4" t="s">
        <v>156</v>
      </c>
      <c r="E98" s="2"/>
      <c r="F98" s="4" t="str">
        <f t="shared" si="14"/>
        <v xml:space="preserve">SAN ISIDRO TRF1 </v>
      </c>
      <c r="G98" s="4" t="s">
        <v>19</v>
      </c>
      <c r="H98" s="2" t="s">
        <v>10</v>
      </c>
      <c r="I98" s="4" t="s">
        <v>147</v>
      </c>
      <c r="J98" s="4" t="s">
        <v>129</v>
      </c>
      <c r="K98" s="4">
        <v>2012</v>
      </c>
      <c r="L98" s="4" t="s">
        <v>267</v>
      </c>
      <c r="M98" s="4" t="str">
        <f t="shared" si="15"/>
        <v>S</v>
      </c>
      <c r="N98" s="4" t="s">
        <v>148</v>
      </c>
      <c r="O98" s="4">
        <v>2013</v>
      </c>
      <c r="P98" s="4"/>
      <c r="Q98" s="4" t="s">
        <v>119</v>
      </c>
      <c r="R98" s="4"/>
      <c r="S98" s="4"/>
      <c r="T98" s="4"/>
      <c r="U98" s="2">
        <v>60</v>
      </c>
      <c r="V98" s="4">
        <v>359110</v>
      </c>
      <c r="W98" s="4"/>
      <c r="X98" s="17" t="s">
        <v>286</v>
      </c>
      <c r="Y98" s="18">
        <v>0</v>
      </c>
      <c r="Z98" s="18">
        <v>51.7</v>
      </c>
      <c r="AA98" s="19" t="s">
        <v>282</v>
      </c>
      <c r="AB98" s="20">
        <v>0.87739999999999996</v>
      </c>
      <c r="AC98" s="21">
        <v>58.7</v>
      </c>
      <c r="AD98" s="19">
        <v>36.6</v>
      </c>
      <c r="AE98" s="22">
        <v>0.02</v>
      </c>
      <c r="AF98" s="19">
        <v>10</v>
      </c>
      <c r="AG98" s="19">
        <v>1</v>
      </c>
      <c r="AH98" s="20">
        <v>0.02</v>
      </c>
      <c r="AI98" s="20">
        <v>1.05</v>
      </c>
      <c r="AJ98" s="23">
        <f t="shared" si="10"/>
        <v>5.451088393730064</v>
      </c>
      <c r="AK98" s="24" t="str">
        <f t="shared" si="11"/>
        <v>OK</v>
      </c>
    </row>
    <row r="99" spans="1:37" s="10" customFormat="1" ht="15" customHeight="1" x14ac:dyDescent="0.2">
      <c r="A99" s="4">
        <v>93</v>
      </c>
      <c r="B99" s="2">
        <v>500073</v>
      </c>
      <c r="C99" s="2" t="s">
        <v>106</v>
      </c>
      <c r="D99" s="2" t="s">
        <v>163</v>
      </c>
      <c r="E99" s="2"/>
      <c r="F99" s="4" t="str">
        <f t="shared" si="14"/>
        <v xml:space="preserve">SAN ISIDRO TRF2 </v>
      </c>
      <c r="G99" s="2" t="s">
        <v>29</v>
      </c>
      <c r="H99" s="2" t="s">
        <v>10</v>
      </c>
      <c r="I99" s="2" t="s">
        <v>13</v>
      </c>
      <c r="J99" s="4" t="s">
        <v>229</v>
      </c>
      <c r="K99" s="2">
        <v>1984</v>
      </c>
      <c r="L99" s="4" t="s">
        <v>266</v>
      </c>
      <c r="M99" s="4" t="str">
        <f t="shared" si="15"/>
        <v>L</v>
      </c>
      <c r="N99" s="2" t="s">
        <v>39</v>
      </c>
      <c r="O99" s="2"/>
      <c r="P99" s="2">
        <v>2019</v>
      </c>
      <c r="Q99" s="2" t="s">
        <v>119</v>
      </c>
      <c r="R99" s="2"/>
      <c r="S99" s="2"/>
      <c r="T99" s="2"/>
      <c r="U99" s="2">
        <v>60</v>
      </c>
      <c r="V99" s="4" t="s">
        <v>67</v>
      </c>
      <c r="W99" s="4"/>
      <c r="X99" s="17" t="s">
        <v>286</v>
      </c>
      <c r="Y99" s="18">
        <v>0</v>
      </c>
      <c r="Z99" s="18">
        <v>48</v>
      </c>
      <c r="AA99" s="19" t="s">
        <v>282</v>
      </c>
      <c r="AB99" s="20">
        <v>0.87739999999999996</v>
      </c>
      <c r="AC99" s="21">
        <v>59.1</v>
      </c>
      <c r="AD99" s="19">
        <v>45.3</v>
      </c>
      <c r="AE99" s="22">
        <v>0.02</v>
      </c>
      <c r="AF99" s="19">
        <v>8</v>
      </c>
      <c r="AG99" s="19">
        <v>1</v>
      </c>
      <c r="AH99" s="20">
        <v>8.0000000000000002E-3</v>
      </c>
      <c r="AI99" s="20">
        <v>0.16</v>
      </c>
      <c r="AJ99" s="23">
        <f t="shared" si="10"/>
        <v>4.9567832063585486</v>
      </c>
      <c r="AK99" s="24" t="str">
        <f t="shared" si="11"/>
        <v>OK</v>
      </c>
    </row>
    <row r="100" spans="1:37" s="10" customFormat="1" ht="15" customHeight="1" x14ac:dyDescent="0.2">
      <c r="A100" s="4">
        <v>94</v>
      </c>
      <c r="B100" s="4">
        <v>60003386</v>
      </c>
      <c r="C100" s="4" t="s">
        <v>106</v>
      </c>
      <c r="D100" s="4" t="s">
        <v>162</v>
      </c>
      <c r="E100" s="2"/>
      <c r="F100" s="4" t="str">
        <f t="shared" si="14"/>
        <v xml:space="preserve">SAN ISIDRO TRF3 </v>
      </c>
      <c r="G100" s="4" t="s">
        <v>12</v>
      </c>
      <c r="H100" s="4" t="s">
        <v>245</v>
      </c>
      <c r="I100" s="4" t="s">
        <v>141</v>
      </c>
      <c r="J100" s="4" t="s">
        <v>125</v>
      </c>
      <c r="K100" s="4">
        <v>2007</v>
      </c>
      <c r="L100" s="4" t="s">
        <v>267</v>
      </c>
      <c r="M100" s="4" t="str">
        <f t="shared" si="15"/>
        <v>S</v>
      </c>
      <c r="N100" s="4" t="s">
        <v>135</v>
      </c>
      <c r="O100" s="4">
        <v>2007</v>
      </c>
      <c r="P100" s="4"/>
      <c r="Q100" s="4" t="s">
        <v>119</v>
      </c>
      <c r="R100" s="4"/>
      <c r="S100" s="4"/>
      <c r="T100" s="4"/>
      <c r="U100" s="2">
        <v>60</v>
      </c>
      <c r="V100" s="4" t="s">
        <v>68</v>
      </c>
      <c r="W100" s="4"/>
      <c r="X100" s="17" t="s">
        <v>286</v>
      </c>
      <c r="Y100" s="18">
        <v>0</v>
      </c>
      <c r="Z100" s="18">
        <v>59.8</v>
      </c>
      <c r="AA100" s="19" t="s">
        <v>282</v>
      </c>
      <c r="AB100" s="20">
        <v>0.88270000000000004</v>
      </c>
      <c r="AC100" s="21">
        <v>72.2</v>
      </c>
      <c r="AD100" s="19">
        <v>40.1</v>
      </c>
      <c r="AE100" s="22">
        <v>0.02</v>
      </c>
      <c r="AF100" s="19">
        <v>8</v>
      </c>
      <c r="AG100" s="19">
        <v>1</v>
      </c>
      <c r="AH100" s="20">
        <v>7.0000000000000001E-3</v>
      </c>
      <c r="AI100" s="20">
        <v>0.16</v>
      </c>
      <c r="AJ100" s="23">
        <f t="shared" si="10"/>
        <v>3.3274661094370792</v>
      </c>
      <c r="AK100" s="24" t="str">
        <f t="shared" si="11"/>
        <v>OK</v>
      </c>
    </row>
    <row r="101" spans="1:37" s="10" customFormat="1" ht="15" customHeight="1" x14ac:dyDescent="0.2">
      <c r="A101" s="4">
        <v>95</v>
      </c>
      <c r="B101" s="2">
        <v>60003952</v>
      </c>
      <c r="C101" s="2" t="s">
        <v>85</v>
      </c>
      <c r="D101" s="2" t="s">
        <v>155</v>
      </c>
      <c r="E101" s="2" t="s">
        <v>152</v>
      </c>
      <c r="F101" s="4" t="str">
        <f t="shared" si="14"/>
        <v>SAN JUAN TRA1 R</v>
      </c>
      <c r="G101" s="2" t="s">
        <v>12</v>
      </c>
      <c r="H101" s="4" t="s">
        <v>249</v>
      </c>
      <c r="I101" s="2" t="s">
        <v>146</v>
      </c>
      <c r="J101" s="7" t="s">
        <v>117</v>
      </c>
      <c r="K101" s="2">
        <v>2009</v>
      </c>
      <c r="L101" s="4" t="s">
        <v>267</v>
      </c>
      <c r="M101" s="4" t="str">
        <f t="shared" si="15"/>
        <v>S</v>
      </c>
      <c r="N101" s="2" t="s">
        <v>135</v>
      </c>
      <c r="O101" s="2">
        <v>2009</v>
      </c>
      <c r="P101" s="2"/>
      <c r="Q101" s="2" t="s">
        <v>119</v>
      </c>
      <c r="R101" s="2"/>
      <c r="S101" s="2"/>
      <c r="T101" s="2"/>
      <c r="U101" s="4">
        <v>220</v>
      </c>
      <c r="V101" s="4" t="s">
        <v>36</v>
      </c>
      <c r="W101" s="4"/>
      <c r="X101" s="17" t="s">
        <v>293</v>
      </c>
      <c r="Y101" s="18">
        <v>0</v>
      </c>
      <c r="Z101" s="18">
        <v>52</v>
      </c>
      <c r="AA101" s="19" t="s">
        <v>282</v>
      </c>
      <c r="AB101" s="20">
        <v>0.88380000000000003</v>
      </c>
      <c r="AC101" s="21">
        <v>50.9</v>
      </c>
      <c r="AD101" s="19">
        <v>49.4</v>
      </c>
      <c r="AE101" s="22">
        <v>0.02</v>
      </c>
      <c r="AF101" s="19">
        <v>8</v>
      </c>
      <c r="AG101" s="19">
        <v>1</v>
      </c>
      <c r="AH101" s="20">
        <v>3.0000000000000001E-3</v>
      </c>
      <c r="AI101" s="20">
        <v>0.08</v>
      </c>
      <c r="AJ101" s="23">
        <f t="shared" si="10"/>
        <v>4.3163678445116958</v>
      </c>
      <c r="AK101" s="24" t="str">
        <f t="shared" si="11"/>
        <v>OK</v>
      </c>
    </row>
    <row r="102" spans="1:37" s="10" customFormat="1" ht="15" customHeight="1" x14ac:dyDescent="0.2">
      <c r="A102" s="4">
        <v>96</v>
      </c>
      <c r="B102" s="4">
        <v>60003953</v>
      </c>
      <c r="C102" s="4" t="s">
        <v>85</v>
      </c>
      <c r="D102" s="4" t="s">
        <v>155</v>
      </c>
      <c r="E102" s="4" t="s">
        <v>153</v>
      </c>
      <c r="F102" s="4" t="str">
        <f t="shared" si="14"/>
        <v>SAN JUAN TRA1 S</v>
      </c>
      <c r="G102" s="4" t="s">
        <v>12</v>
      </c>
      <c r="H102" s="4" t="s">
        <v>249</v>
      </c>
      <c r="I102" s="4" t="s">
        <v>146</v>
      </c>
      <c r="J102" s="4" t="s">
        <v>117</v>
      </c>
      <c r="K102" s="4">
        <v>2009</v>
      </c>
      <c r="L102" s="4" t="s">
        <v>267</v>
      </c>
      <c r="M102" s="4" t="str">
        <f t="shared" si="15"/>
        <v>S</v>
      </c>
      <c r="N102" s="4" t="s">
        <v>135</v>
      </c>
      <c r="O102" s="4">
        <v>2009</v>
      </c>
      <c r="P102" s="4"/>
      <c r="Q102" s="4" t="s">
        <v>119</v>
      </c>
      <c r="R102" s="4"/>
      <c r="S102" s="4"/>
      <c r="T102" s="4"/>
      <c r="U102" s="4">
        <v>220</v>
      </c>
      <c r="V102" s="4" t="s">
        <v>37</v>
      </c>
      <c r="W102" s="4"/>
      <c r="X102" s="17" t="s">
        <v>293</v>
      </c>
      <c r="Y102" s="18">
        <v>0</v>
      </c>
      <c r="Z102" s="18">
        <v>60</v>
      </c>
      <c r="AA102" s="19" t="s">
        <v>282</v>
      </c>
      <c r="AB102" s="20">
        <v>0.88229999999999997</v>
      </c>
      <c r="AC102" s="21">
        <v>74.2</v>
      </c>
      <c r="AD102" s="19">
        <v>47.8</v>
      </c>
      <c r="AE102" s="22">
        <v>0.02</v>
      </c>
      <c r="AF102" s="19">
        <v>6</v>
      </c>
      <c r="AG102" s="19">
        <v>1</v>
      </c>
      <c r="AH102" s="20">
        <v>4.0000000000000001E-3</v>
      </c>
      <c r="AI102" s="20">
        <v>0.11</v>
      </c>
      <c r="AJ102" s="23">
        <f t="shared" si="10"/>
        <v>2.4794020508043335</v>
      </c>
      <c r="AK102" s="24" t="str">
        <f t="shared" si="11"/>
        <v>OK</v>
      </c>
    </row>
    <row r="103" spans="1:37" s="10" customFormat="1" ht="15" customHeight="1" x14ac:dyDescent="0.2">
      <c r="A103" s="4">
        <v>97</v>
      </c>
      <c r="B103" s="2">
        <v>60003954</v>
      </c>
      <c r="C103" s="2" t="s">
        <v>85</v>
      </c>
      <c r="D103" s="2" t="s">
        <v>155</v>
      </c>
      <c r="E103" s="2" t="s">
        <v>154</v>
      </c>
      <c r="F103" s="4" t="str">
        <f t="shared" si="14"/>
        <v>SAN JUAN TRA1 T</v>
      </c>
      <c r="G103" s="2" t="s">
        <v>12</v>
      </c>
      <c r="H103" s="4" t="s">
        <v>249</v>
      </c>
      <c r="I103" s="2" t="s">
        <v>146</v>
      </c>
      <c r="J103" s="7" t="s">
        <v>117</v>
      </c>
      <c r="K103" s="2">
        <v>2009</v>
      </c>
      <c r="L103" s="4" t="s">
        <v>267</v>
      </c>
      <c r="M103" s="4" t="str">
        <f t="shared" si="15"/>
        <v>S</v>
      </c>
      <c r="N103" s="2" t="s">
        <v>135</v>
      </c>
      <c r="O103" s="2">
        <v>2009</v>
      </c>
      <c r="P103" s="2"/>
      <c r="Q103" s="2" t="s">
        <v>119</v>
      </c>
      <c r="R103" s="2"/>
      <c r="S103" s="2"/>
      <c r="T103" s="2"/>
      <c r="U103" s="4">
        <v>220</v>
      </c>
      <c r="V103" s="4" t="s">
        <v>38</v>
      </c>
      <c r="W103" s="4"/>
      <c r="X103" s="17" t="s">
        <v>293</v>
      </c>
      <c r="Y103" s="18">
        <v>0</v>
      </c>
      <c r="Z103" s="18">
        <v>59</v>
      </c>
      <c r="AA103" s="19" t="s">
        <v>282</v>
      </c>
      <c r="AB103" s="20">
        <v>0.88280000000000003</v>
      </c>
      <c r="AC103" s="21">
        <v>64.400000000000006</v>
      </c>
      <c r="AD103" s="19">
        <v>48.7</v>
      </c>
      <c r="AE103" s="22">
        <v>0.02</v>
      </c>
      <c r="AF103" s="19">
        <v>6</v>
      </c>
      <c r="AG103" s="19">
        <v>1</v>
      </c>
      <c r="AH103" s="20">
        <v>4.0000000000000001E-3</v>
      </c>
      <c r="AI103" s="20">
        <v>0.1</v>
      </c>
      <c r="AJ103" s="23">
        <f t="shared" si="10"/>
        <v>2.5616557624501706</v>
      </c>
      <c r="AK103" s="24" t="str">
        <f t="shared" si="11"/>
        <v>OK</v>
      </c>
    </row>
    <row r="104" spans="1:37" s="10" customFormat="1" ht="15" customHeight="1" x14ac:dyDescent="0.2">
      <c r="A104" s="4">
        <v>98</v>
      </c>
      <c r="B104" s="4">
        <v>60003766</v>
      </c>
      <c r="C104" s="4" t="s">
        <v>85</v>
      </c>
      <c r="D104" s="4" t="s">
        <v>158</v>
      </c>
      <c r="E104" s="4" t="s">
        <v>152</v>
      </c>
      <c r="F104" s="4" t="str">
        <f t="shared" si="14"/>
        <v>SAN JUAN TRA2 R</v>
      </c>
      <c r="G104" s="4" t="s">
        <v>19</v>
      </c>
      <c r="H104" s="4" t="s">
        <v>249</v>
      </c>
      <c r="I104" s="4" t="s">
        <v>146</v>
      </c>
      <c r="J104" s="4" t="s">
        <v>117</v>
      </c>
      <c r="K104" s="4">
        <v>2007</v>
      </c>
      <c r="L104" s="4" t="s">
        <v>267</v>
      </c>
      <c r="M104" s="4" t="str">
        <f t="shared" si="15"/>
        <v>S</v>
      </c>
      <c r="N104" s="4" t="s">
        <v>135</v>
      </c>
      <c r="O104" s="4">
        <v>2008</v>
      </c>
      <c r="P104" s="4"/>
      <c r="Q104" s="4" t="s">
        <v>119</v>
      </c>
      <c r="R104" s="4"/>
      <c r="S104" s="4"/>
      <c r="T104" s="4"/>
      <c r="U104" s="4">
        <v>220</v>
      </c>
      <c r="V104" s="4">
        <v>185767</v>
      </c>
      <c r="W104" s="4"/>
      <c r="X104" s="17" t="s">
        <v>293</v>
      </c>
      <c r="Y104" s="18">
        <v>0</v>
      </c>
      <c r="Z104" s="18">
        <v>53</v>
      </c>
      <c r="AA104" s="19" t="s">
        <v>282</v>
      </c>
      <c r="AB104" s="20">
        <v>0.88449999999999995</v>
      </c>
      <c r="AC104" s="21">
        <v>50.6</v>
      </c>
      <c r="AD104" s="19">
        <v>39.799999999999997</v>
      </c>
      <c r="AE104" s="22">
        <v>0.02</v>
      </c>
      <c r="AF104" s="19">
        <v>11</v>
      </c>
      <c r="AG104" s="19">
        <v>2</v>
      </c>
      <c r="AH104" s="20">
        <v>1.0999999999999999E-2</v>
      </c>
      <c r="AI104" s="20">
        <v>0.24</v>
      </c>
      <c r="AJ104" s="23">
        <f t="shared" si="10"/>
        <v>5.7362906908316429</v>
      </c>
      <c r="AK104" s="24" t="str">
        <f t="shared" si="11"/>
        <v>OK</v>
      </c>
    </row>
    <row r="105" spans="1:37" s="10" customFormat="1" ht="15" customHeight="1" x14ac:dyDescent="0.2">
      <c r="A105" s="4">
        <v>99</v>
      </c>
      <c r="B105" s="2">
        <v>60003764</v>
      </c>
      <c r="C105" s="2" t="s">
        <v>85</v>
      </c>
      <c r="D105" s="2" t="s">
        <v>158</v>
      </c>
      <c r="E105" s="2" t="s">
        <v>153</v>
      </c>
      <c r="F105" s="4" t="str">
        <f t="shared" si="14"/>
        <v>SAN JUAN TRA2 S</v>
      </c>
      <c r="G105" s="2" t="s">
        <v>19</v>
      </c>
      <c r="H105" s="4" t="s">
        <v>249</v>
      </c>
      <c r="I105" s="2" t="s">
        <v>146</v>
      </c>
      <c r="J105" s="7" t="s">
        <v>117</v>
      </c>
      <c r="K105" s="2">
        <v>2007</v>
      </c>
      <c r="L105" s="4" t="s">
        <v>267</v>
      </c>
      <c r="M105" s="4" t="str">
        <f t="shared" si="15"/>
        <v>S</v>
      </c>
      <c r="N105" s="2" t="s">
        <v>135</v>
      </c>
      <c r="O105" s="2">
        <v>2008</v>
      </c>
      <c r="P105" s="2"/>
      <c r="Q105" s="2" t="s">
        <v>119</v>
      </c>
      <c r="R105" s="2"/>
      <c r="S105" s="2"/>
      <c r="T105" s="2"/>
      <c r="U105" s="4">
        <v>220</v>
      </c>
      <c r="V105" s="4">
        <v>185766</v>
      </c>
      <c r="W105" s="4"/>
      <c r="X105" s="17" t="s">
        <v>293</v>
      </c>
      <c r="Y105" s="18">
        <v>0</v>
      </c>
      <c r="Z105" s="18">
        <v>55</v>
      </c>
      <c r="AA105" s="19" t="s">
        <v>282</v>
      </c>
      <c r="AB105" s="20">
        <v>0.88349999999999995</v>
      </c>
      <c r="AC105" s="21">
        <v>47.7</v>
      </c>
      <c r="AD105" s="19">
        <v>40.9</v>
      </c>
      <c r="AE105" s="22">
        <v>0.02</v>
      </c>
      <c r="AF105" s="19">
        <v>10</v>
      </c>
      <c r="AG105" s="19">
        <v>2</v>
      </c>
      <c r="AH105" s="20">
        <v>1.4E-2</v>
      </c>
      <c r="AI105" s="20">
        <v>0.28999999999999998</v>
      </c>
      <c r="AJ105" s="23">
        <f t="shared" si="10"/>
        <v>4.8744882110931531</v>
      </c>
      <c r="AK105" s="24" t="str">
        <f t="shared" si="11"/>
        <v>OK</v>
      </c>
    </row>
    <row r="106" spans="1:37" s="10" customFormat="1" ht="15" customHeight="1" x14ac:dyDescent="0.2">
      <c r="A106" s="4">
        <v>100</v>
      </c>
      <c r="B106" s="4">
        <v>60003763</v>
      </c>
      <c r="C106" s="4" t="s">
        <v>85</v>
      </c>
      <c r="D106" s="4" t="s">
        <v>158</v>
      </c>
      <c r="E106" s="4" t="s">
        <v>154</v>
      </c>
      <c r="F106" s="4" t="str">
        <f t="shared" si="14"/>
        <v>SAN JUAN TRA2 T</v>
      </c>
      <c r="G106" s="4" t="s">
        <v>19</v>
      </c>
      <c r="H106" s="4" t="s">
        <v>249</v>
      </c>
      <c r="I106" s="4" t="s">
        <v>146</v>
      </c>
      <c r="J106" s="4" t="s">
        <v>117</v>
      </c>
      <c r="K106" s="4">
        <v>2007</v>
      </c>
      <c r="L106" s="4" t="s">
        <v>267</v>
      </c>
      <c r="M106" s="4" t="str">
        <f t="shared" si="15"/>
        <v>S</v>
      </c>
      <c r="N106" s="4" t="s">
        <v>135</v>
      </c>
      <c r="O106" s="4">
        <v>2008</v>
      </c>
      <c r="P106" s="4"/>
      <c r="Q106" s="4" t="s">
        <v>119</v>
      </c>
      <c r="R106" s="4"/>
      <c r="S106" s="4"/>
      <c r="T106" s="4"/>
      <c r="U106" s="4">
        <v>220</v>
      </c>
      <c r="V106" s="4">
        <v>185765</v>
      </c>
      <c r="W106" s="4"/>
      <c r="X106" s="17" t="s">
        <v>293</v>
      </c>
      <c r="Y106" s="18">
        <v>0</v>
      </c>
      <c r="Z106" s="18">
        <v>54</v>
      </c>
      <c r="AA106" s="19" t="s">
        <v>282</v>
      </c>
      <c r="AB106" s="20">
        <v>0.88449999999999995</v>
      </c>
      <c r="AC106" s="21">
        <v>69.5</v>
      </c>
      <c r="AD106" s="19">
        <v>41.7</v>
      </c>
      <c r="AE106" s="22">
        <v>0.02</v>
      </c>
      <c r="AF106" s="19">
        <v>9</v>
      </c>
      <c r="AG106" s="19">
        <v>2</v>
      </c>
      <c r="AH106" s="20">
        <v>8.9999999999999993E-3</v>
      </c>
      <c r="AI106" s="20">
        <v>0.27</v>
      </c>
      <c r="AJ106" s="23">
        <f t="shared" si="10"/>
        <v>4.5371322570736181</v>
      </c>
      <c r="AK106" s="24" t="str">
        <f t="shared" si="11"/>
        <v>OK</v>
      </c>
    </row>
    <row r="107" spans="1:37" s="10" customFormat="1" ht="15" customHeight="1" x14ac:dyDescent="0.2">
      <c r="A107" s="4">
        <v>101</v>
      </c>
      <c r="B107" s="2">
        <v>60005611</v>
      </c>
      <c r="C107" s="2" t="s">
        <v>85</v>
      </c>
      <c r="D107" s="2" t="s">
        <v>156</v>
      </c>
      <c r="E107" s="2"/>
      <c r="F107" s="4" t="str">
        <f t="shared" si="14"/>
        <v xml:space="preserve">SAN JUAN TRF1 </v>
      </c>
      <c r="G107" s="2" t="s">
        <v>19</v>
      </c>
      <c r="H107" s="2" t="s">
        <v>10</v>
      </c>
      <c r="I107" s="2">
        <v>50</v>
      </c>
      <c r="J107" s="7" t="s">
        <v>214</v>
      </c>
      <c r="K107" s="2">
        <v>2013</v>
      </c>
      <c r="L107" s="4" t="s">
        <v>267</v>
      </c>
      <c r="M107" s="4" t="str">
        <f t="shared" si="15"/>
        <v>S</v>
      </c>
      <c r="N107" s="2" t="s">
        <v>118</v>
      </c>
      <c r="O107" s="2">
        <v>2022</v>
      </c>
      <c r="P107" s="2"/>
      <c r="Q107" s="2" t="s">
        <v>119</v>
      </c>
      <c r="R107" s="2"/>
      <c r="S107" s="2"/>
      <c r="T107" s="2"/>
      <c r="U107" s="2">
        <v>60</v>
      </c>
      <c r="V107" s="4">
        <v>364078</v>
      </c>
      <c r="W107" s="2"/>
      <c r="X107" s="17" t="s">
        <v>294</v>
      </c>
      <c r="Y107" s="18">
        <v>0</v>
      </c>
      <c r="Z107" s="18">
        <v>58</v>
      </c>
      <c r="AA107" s="19" t="s">
        <v>282</v>
      </c>
      <c r="AB107" s="20">
        <v>0</v>
      </c>
      <c r="AC107" s="21">
        <v>51.1</v>
      </c>
      <c r="AD107" s="19">
        <v>46.5</v>
      </c>
      <c r="AE107" s="22">
        <v>0.02</v>
      </c>
      <c r="AF107" s="19">
        <v>10</v>
      </c>
      <c r="AG107" s="19">
        <v>1</v>
      </c>
      <c r="AH107" s="20">
        <v>1.4E-2</v>
      </c>
      <c r="AI107" s="20">
        <v>0.33</v>
      </c>
      <c r="AJ107" s="23">
        <f t="shared" si="10"/>
        <v>4.411933652456157</v>
      </c>
      <c r="AK107" s="24" t="str">
        <f t="shared" si="11"/>
        <v>OK</v>
      </c>
    </row>
    <row r="108" spans="1:37" s="10" customFormat="1" ht="15" customHeight="1" x14ac:dyDescent="0.2">
      <c r="A108" s="4">
        <v>102</v>
      </c>
      <c r="B108" s="4">
        <v>60007001</v>
      </c>
      <c r="C108" s="4" t="s">
        <v>104</v>
      </c>
      <c r="D108" s="4" t="s">
        <v>155</v>
      </c>
      <c r="E108" s="4" t="s">
        <v>152</v>
      </c>
      <c r="F108" s="4" t="str">
        <f t="shared" si="14"/>
        <v>SAN LUIS TRA1 R</v>
      </c>
      <c r="G108" s="4" t="s">
        <v>19</v>
      </c>
      <c r="H108" s="4" t="s">
        <v>249</v>
      </c>
      <c r="I108" s="4" t="s">
        <v>116</v>
      </c>
      <c r="J108" s="4" t="s">
        <v>117</v>
      </c>
      <c r="K108" s="4">
        <v>2016</v>
      </c>
      <c r="L108" s="4" t="s">
        <v>267</v>
      </c>
      <c r="M108" s="4" t="str">
        <f t="shared" si="15"/>
        <v>S</v>
      </c>
      <c r="N108" s="4" t="s">
        <v>118</v>
      </c>
      <c r="O108" s="4"/>
      <c r="P108" s="4"/>
      <c r="Q108" s="4" t="s">
        <v>119</v>
      </c>
      <c r="R108" s="4"/>
      <c r="S108" s="4"/>
      <c r="T108" s="4"/>
      <c r="U108" s="4">
        <v>220</v>
      </c>
      <c r="V108" s="4" t="s">
        <v>164</v>
      </c>
      <c r="W108" s="4"/>
      <c r="X108" s="17" t="s">
        <v>288</v>
      </c>
      <c r="Y108" s="18">
        <v>0</v>
      </c>
      <c r="Z108" s="18">
        <v>53</v>
      </c>
      <c r="AA108" s="19" t="s">
        <v>282</v>
      </c>
      <c r="AB108" s="20">
        <v>0.87250000000000005</v>
      </c>
      <c r="AC108" s="21">
        <v>54.2</v>
      </c>
      <c r="AD108" s="19">
        <v>42.5</v>
      </c>
      <c r="AE108" s="22">
        <v>0.02</v>
      </c>
      <c r="AF108" s="19">
        <v>8</v>
      </c>
      <c r="AG108" s="19">
        <v>1</v>
      </c>
      <c r="AH108" s="20">
        <v>4.0000000000000001E-3</v>
      </c>
      <c r="AI108" s="20">
        <v>0.1</v>
      </c>
      <c r="AJ108" s="23">
        <f t="shared" si="10"/>
        <v>4.1718477751502858</v>
      </c>
      <c r="AK108" s="24" t="str">
        <f t="shared" si="11"/>
        <v>OK</v>
      </c>
    </row>
    <row r="109" spans="1:37" s="10" customFormat="1" ht="15" customHeight="1" x14ac:dyDescent="0.2">
      <c r="A109" s="4">
        <v>103</v>
      </c>
      <c r="B109" s="4">
        <v>60007002</v>
      </c>
      <c r="C109" s="4" t="s">
        <v>104</v>
      </c>
      <c r="D109" s="4" t="s">
        <v>155</v>
      </c>
      <c r="E109" s="4" t="s">
        <v>153</v>
      </c>
      <c r="F109" s="4" t="str">
        <f t="shared" si="14"/>
        <v>SAN LUIS TRA1 S</v>
      </c>
      <c r="G109" s="4" t="s">
        <v>19</v>
      </c>
      <c r="H109" s="4" t="s">
        <v>249</v>
      </c>
      <c r="I109" s="4" t="s">
        <v>116</v>
      </c>
      <c r="J109" s="4" t="s">
        <v>117</v>
      </c>
      <c r="K109" s="4">
        <v>2016</v>
      </c>
      <c r="L109" s="4" t="s">
        <v>267</v>
      </c>
      <c r="M109" s="4" t="str">
        <f t="shared" si="15"/>
        <v>S</v>
      </c>
      <c r="N109" s="4" t="s">
        <v>118</v>
      </c>
      <c r="O109" s="4"/>
      <c r="P109" s="4"/>
      <c r="Q109" s="4" t="s">
        <v>119</v>
      </c>
      <c r="R109" s="4"/>
      <c r="S109" s="4"/>
      <c r="T109" s="4"/>
      <c r="U109" s="4">
        <v>220</v>
      </c>
      <c r="V109" s="4" t="s">
        <v>165</v>
      </c>
      <c r="W109" s="4"/>
      <c r="X109" s="17" t="s">
        <v>288</v>
      </c>
      <c r="Y109" s="18">
        <v>0</v>
      </c>
      <c r="Z109" s="18">
        <v>56</v>
      </c>
      <c r="AA109" s="19" t="s">
        <v>282</v>
      </c>
      <c r="AB109" s="20">
        <v>0.873</v>
      </c>
      <c r="AC109" s="21">
        <v>54.6</v>
      </c>
      <c r="AD109" s="19">
        <v>42.4</v>
      </c>
      <c r="AE109" s="22">
        <v>0.02</v>
      </c>
      <c r="AF109" s="19">
        <v>4</v>
      </c>
      <c r="AG109" s="19">
        <v>1</v>
      </c>
      <c r="AH109" s="20">
        <v>3.0000000000000001E-3</v>
      </c>
      <c r="AI109" s="20">
        <v>7.0000000000000007E-2</v>
      </c>
      <c r="AJ109" s="23">
        <f t="shared" si="10"/>
        <v>1.8856796943369243</v>
      </c>
      <c r="AK109" s="24" t="str">
        <f t="shared" si="11"/>
        <v>OK</v>
      </c>
    </row>
    <row r="110" spans="1:37" s="10" customFormat="1" ht="15" customHeight="1" x14ac:dyDescent="0.2">
      <c r="A110" s="4">
        <v>104</v>
      </c>
      <c r="B110" s="4">
        <v>60007003</v>
      </c>
      <c r="C110" s="4" t="s">
        <v>104</v>
      </c>
      <c r="D110" s="4" t="s">
        <v>155</v>
      </c>
      <c r="E110" s="4" t="s">
        <v>154</v>
      </c>
      <c r="F110" s="4" t="str">
        <f t="shared" si="14"/>
        <v>SAN LUIS TRA1 T</v>
      </c>
      <c r="G110" s="4" t="s">
        <v>19</v>
      </c>
      <c r="H110" s="4" t="s">
        <v>249</v>
      </c>
      <c r="I110" s="4" t="s">
        <v>116</v>
      </c>
      <c r="J110" s="4" t="s">
        <v>117</v>
      </c>
      <c r="K110" s="4">
        <v>2016</v>
      </c>
      <c r="L110" s="4" t="s">
        <v>267</v>
      </c>
      <c r="M110" s="4" t="str">
        <f t="shared" si="15"/>
        <v>S</v>
      </c>
      <c r="N110" s="4" t="s">
        <v>118</v>
      </c>
      <c r="O110" s="4"/>
      <c r="P110" s="4"/>
      <c r="Q110" s="4" t="s">
        <v>119</v>
      </c>
      <c r="R110" s="4"/>
      <c r="S110" s="4"/>
      <c r="T110" s="4"/>
      <c r="U110" s="4">
        <v>220</v>
      </c>
      <c r="V110" s="4" t="s">
        <v>166</v>
      </c>
      <c r="W110" s="4"/>
      <c r="X110" s="17" t="s">
        <v>288</v>
      </c>
      <c r="Y110" s="18">
        <v>0</v>
      </c>
      <c r="Z110" s="18">
        <v>53</v>
      </c>
      <c r="AA110" s="19" t="s">
        <v>282</v>
      </c>
      <c r="AB110" s="20">
        <v>0.87260000000000004</v>
      </c>
      <c r="AC110" s="21">
        <v>54.6</v>
      </c>
      <c r="AD110" s="19">
        <v>42.5</v>
      </c>
      <c r="AE110" s="22">
        <v>0.02</v>
      </c>
      <c r="AF110" s="19">
        <v>8</v>
      </c>
      <c r="AG110" s="19">
        <v>1</v>
      </c>
      <c r="AH110" s="20">
        <v>3.0000000000000001E-3</v>
      </c>
      <c r="AI110" s="20">
        <v>0.09</v>
      </c>
      <c r="AJ110" s="23">
        <f t="shared" si="10"/>
        <v>4.1718477751502858</v>
      </c>
      <c r="AK110" s="24" t="str">
        <f t="shared" si="11"/>
        <v>OK</v>
      </c>
    </row>
    <row r="111" spans="1:37" s="10" customFormat="1" ht="15" customHeight="1" x14ac:dyDescent="0.2">
      <c r="A111" s="4">
        <v>105</v>
      </c>
      <c r="B111" s="8">
        <v>60008969</v>
      </c>
      <c r="C111" s="4" t="s">
        <v>104</v>
      </c>
      <c r="D111" s="8" t="s">
        <v>158</v>
      </c>
      <c r="E111" s="2"/>
      <c r="F111" s="4" t="str">
        <f t="shared" ref="F111:F117" si="16">+C111&amp;" "&amp;D111&amp;" "&amp;E111</f>
        <v xml:space="preserve">SAN LUIS TRA2 </v>
      </c>
      <c r="G111" s="8" t="s">
        <v>19</v>
      </c>
      <c r="H111" s="4" t="s">
        <v>249</v>
      </c>
      <c r="I111" s="8">
        <v>50</v>
      </c>
      <c r="J111" s="8" t="s">
        <v>217</v>
      </c>
      <c r="K111" s="8">
        <v>2020</v>
      </c>
      <c r="L111" s="4" t="s">
        <v>267</v>
      </c>
      <c r="M111" s="4" t="str">
        <f t="shared" ref="M111:M117" si="17">+IF(K111&lt;2005,"L","S")</f>
        <v>S</v>
      </c>
      <c r="N111" s="8"/>
      <c r="O111" s="8"/>
      <c r="P111" s="8"/>
      <c r="Q111" s="4" t="s">
        <v>119</v>
      </c>
      <c r="R111" s="4"/>
      <c r="S111" s="4"/>
      <c r="T111" s="4"/>
      <c r="U111" s="4">
        <v>220</v>
      </c>
      <c r="V111" s="8" t="s">
        <v>211</v>
      </c>
      <c r="W111" s="4"/>
      <c r="X111" s="17" t="s">
        <v>295</v>
      </c>
      <c r="Y111" s="18">
        <v>0</v>
      </c>
      <c r="Z111" s="18">
        <v>35</v>
      </c>
      <c r="AA111" s="19" t="s">
        <v>282</v>
      </c>
      <c r="AB111" s="20">
        <v>0.88370000000000004</v>
      </c>
      <c r="AC111" s="21">
        <v>52.5</v>
      </c>
      <c r="AD111" s="19">
        <v>47.6</v>
      </c>
      <c r="AE111" s="22">
        <v>0.02</v>
      </c>
      <c r="AF111" s="19">
        <v>8</v>
      </c>
      <c r="AG111" s="19">
        <v>1</v>
      </c>
      <c r="AH111" s="20">
        <v>1.4E-2</v>
      </c>
      <c r="AI111" s="20">
        <v>0.19</v>
      </c>
      <c r="AJ111" s="23">
        <f t="shared" si="10"/>
        <v>7.9660370990611575</v>
      </c>
      <c r="AK111" s="24" t="str">
        <f t="shared" si="11"/>
        <v>OK</v>
      </c>
    </row>
    <row r="112" spans="1:37" s="10" customFormat="1" ht="15" customHeight="1" x14ac:dyDescent="0.2">
      <c r="A112" s="4">
        <v>106</v>
      </c>
      <c r="B112" s="8">
        <v>60000504</v>
      </c>
      <c r="C112" s="8" t="s">
        <v>220</v>
      </c>
      <c r="D112" s="8" t="s">
        <v>156</v>
      </c>
      <c r="E112" s="8"/>
      <c r="F112" s="4" t="str">
        <f t="shared" si="16"/>
        <v xml:space="preserve">SAN MATEO TRF1 </v>
      </c>
      <c r="G112" s="8" t="s">
        <v>29</v>
      </c>
      <c r="H112" s="4" t="s">
        <v>245</v>
      </c>
      <c r="I112" s="8">
        <v>10</v>
      </c>
      <c r="J112" s="8" t="s">
        <v>218</v>
      </c>
      <c r="K112" s="8">
        <v>1998</v>
      </c>
      <c r="L112" s="4" t="s">
        <v>266</v>
      </c>
      <c r="M112" s="4" t="str">
        <f t="shared" si="17"/>
        <v>L</v>
      </c>
      <c r="N112" s="8"/>
      <c r="O112" s="8"/>
      <c r="P112" s="8"/>
      <c r="Q112" s="8" t="s">
        <v>123</v>
      </c>
      <c r="R112" s="8"/>
      <c r="S112" s="8"/>
      <c r="T112" s="8"/>
      <c r="U112" s="2">
        <v>60</v>
      </c>
      <c r="V112" s="8" t="s">
        <v>149</v>
      </c>
      <c r="W112" s="4"/>
      <c r="X112" s="17" t="s">
        <v>296</v>
      </c>
      <c r="Y112" s="18">
        <v>0</v>
      </c>
      <c r="Z112" s="18">
        <v>40</v>
      </c>
      <c r="AA112" s="19" t="s">
        <v>282</v>
      </c>
      <c r="AB112" s="20">
        <v>0.88149999999999995</v>
      </c>
      <c r="AC112" s="21">
        <v>62.6</v>
      </c>
      <c r="AD112" s="19">
        <v>29</v>
      </c>
      <c r="AE112" s="22">
        <v>0.02</v>
      </c>
      <c r="AF112" s="19">
        <v>10</v>
      </c>
      <c r="AG112" s="19">
        <v>2</v>
      </c>
      <c r="AH112" s="20">
        <v>0.08</v>
      </c>
      <c r="AI112" s="20">
        <v>1.86</v>
      </c>
      <c r="AJ112" s="23">
        <f t="shared" si="10"/>
        <v>8.2580931313204449</v>
      </c>
      <c r="AK112" s="24" t="str">
        <f t="shared" si="11"/>
        <v>OK</v>
      </c>
    </row>
    <row r="113" spans="1:37" s="10" customFormat="1" ht="15" customHeight="1" x14ac:dyDescent="0.2">
      <c r="A113" s="4">
        <v>107</v>
      </c>
      <c r="B113" s="4">
        <v>500089</v>
      </c>
      <c r="C113" s="4" t="s">
        <v>98</v>
      </c>
      <c r="D113" s="4" t="s">
        <v>158</v>
      </c>
      <c r="E113" s="4" t="s">
        <v>152</v>
      </c>
      <c r="F113" s="4" t="str">
        <f t="shared" si="16"/>
        <v>SAN MIGUEL TRA2 R</v>
      </c>
      <c r="G113" s="4" t="s">
        <v>53</v>
      </c>
      <c r="H113" s="4" t="s">
        <v>249</v>
      </c>
      <c r="I113" s="4" t="s">
        <v>116</v>
      </c>
      <c r="J113" s="4" t="s">
        <v>117</v>
      </c>
      <c r="K113" s="4">
        <v>2018</v>
      </c>
      <c r="L113" s="4" t="s">
        <v>267</v>
      </c>
      <c r="M113" s="4" t="str">
        <f t="shared" si="17"/>
        <v>S</v>
      </c>
      <c r="N113" s="4" t="s">
        <v>118</v>
      </c>
      <c r="O113" s="4"/>
      <c r="P113" s="4"/>
      <c r="Q113" s="4" t="s">
        <v>119</v>
      </c>
      <c r="R113" s="4"/>
      <c r="S113" s="4"/>
      <c r="T113" s="4"/>
      <c r="U113" s="4">
        <v>220</v>
      </c>
      <c r="V113" s="4" t="s">
        <v>52</v>
      </c>
      <c r="W113" s="4"/>
      <c r="X113" s="17" t="s">
        <v>287</v>
      </c>
      <c r="Y113" s="18">
        <v>0</v>
      </c>
      <c r="Z113" s="18">
        <v>48</v>
      </c>
      <c r="AA113" s="19" t="s">
        <v>282</v>
      </c>
      <c r="AB113" s="20">
        <v>0.87409999999999999</v>
      </c>
      <c r="AC113" s="21">
        <v>57.2</v>
      </c>
      <c r="AD113" s="19">
        <v>43.8</v>
      </c>
      <c r="AE113" s="22">
        <v>0.02</v>
      </c>
      <c r="AF113" s="19">
        <v>7</v>
      </c>
      <c r="AG113" s="19">
        <v>1</v>
      </c>
      <c r="AH113" s="20">
        <v>7.0000000000000001E-3</v>
      </c>
      <c r="AI113" s="20">
        <v>0.22</v>
      </c>
      <c r="AJ113" s="23">
        <f t="shared" si="10"/>
        <v>4.3371853055637306</v>
      </c>
      <c r="AK113" s="24" t="str">
        <f t="shared" si="11"/>
        <v>OK</v>
      </c>
    </row>
    <row r="114" spans="1:37" s="10" customFormat="1" ht="15" customHeight="1" x14ac:dyDescent="0.2">
      <c r="A114" s="4">
        <v>108</v>
      </c>
      <c r="B114" s="2">
        <v>500059</v>
      </c>
      <c r="C114" s="2" t="s">
        <v>98</v>
      </c>
      <c r="D114" s="2" t="s">
        <v>158</v>
      </c>
      <c r="E114" s="2" t="s">
        <v>153</v>
      </c>
      <c r="F114" s="4" t="str">
        <f t="shared" si="16"/>
        <v>SAN MIGUEL TRA2 S</v>
      </c>
      <c r="G114" s="2" t="s">
        <v>53</v>
      </c>
      <c r="H114" s="4" t="s">
        <v>249</v>
      </c>
      <c r="I114" s="2" t="s">
        <v>116</v>
      </c>
      <c r="J114" s="2" t="s">
        <v>117</v>
      </c>
      <c r="K114" s="2">
        <v>2018</v>
      </c>
      <c r="L114" s="4" t="s">
        <v>267</v>
      </c>
      <c r="M114" s="4" t="str">
        <f t="shared" si="17"/>
        <v>S</v>
      </c>
      <c r="N114" s="2" t="s">
        <v>118</v>
      </c>
      <c r="O114" s="2"/>
      <c r="P114" s="2"/>
      <c r="Q114" s="2" t="s">
        <v>119</v>
      </c>
      <c r="R114" s="2"/>
      <c r="S114" s="2"/>
      <c r="T114" s="2"/>
      <c r="U114" s="4">
        <v>220</v>
      </c>
      <c r="V114" s="4" t="s">
        <v>54</v>
      </c>
      <c r="W114" s="4"/>
      <c r="X114" s="17" t="s">
        <v>287</v>
      </c>
      <c r="Y114" s="18">
        <v>0</v>
      </c>
      <c r="Z114" s="18">
        <v>48</v>
      </c>
      <c r="AA114" s="19" t="s">
        <v>282</v>
      </c>
      <c r="AB114" s="20">
        <v>0.87309999999999999</v>
      </c>
      <c r="AC114" s="21">
        <v>53.7</v>
      </c>
      <c r="AD114" s="19">
        <v>43</v>
      </c>
      <c r="AE114" s="22">
        <v>0.02</v>
      </c>
      <c r="AF114" s="19">
        <v>7</v>
      </c>
      <c r="AG114" s="19">
        <v>1</v>
      </c>
      <c r="AH114" s="20">
        <v>5.0000000000000001E-3</v>
      </c>
      <c r="AI114" s="20">
        <v>0.17</v>
      </c>
      <c r="AJ114" s="23">
        <f t="shared" si="10"/>
        <v>4.3371853055637306</v>
      </c>
      <c r="AK114" s="24" t="str">
        <f t="shared" si="11"/>
        <v>OK</v>
      </c>
    </row>
    <row r="115" spans="1:37" s="10" customFormat="1" ht="15" customHeight="1" x14ac:dyDescent="0.2">
      <c r="A115" s="4">
        <v>109</v>
      </c>
      <c r="B115" s="4">
        <v>60003003</v>
      </c>
      <c r="C115" s="4" t="s">
        <v>98</v>
      </c>
      <c r="D115" s="4" t="s">
        <v>158</v>
      </c>
      <c r="E115" s="4" t="s">
        <v>154</v>
      </c>
      <c r="F115" s="4" t="str">
        <f t="shared" si="16"/>
        <v>SAN MIGUEL TRA2 T</v>
      </c>
      <c r="G115" s="4" t="s">
        <v>53</v>
      </c>
      <c r="H115" s="4" t="s">
        <v>249</v>
      </c>
      <c r="I115" s="4" t="s">
        <v>116</v>
      </c>
      <c r="J115" s="4" t="s">
        <v>117</v>
      </c>
      <c r="K115" s="4">
        <v>2018</v>
      </c>
      <c r="L115" s="4" t="s">
        <v>267</v>
      </c>
      <c r="M115" s="4" t="str">
        <f t="shared" si="17"/>
        <v>S</v>
      </c>
      <c r="N115" s="4" t="s">
        <v>118</v>
      </c>
      <c r="O115" s="4"/>
      <c r="P115" s="4"/>
      <c r="Q115" s="4" t="s">
        <v>119</v>
      </c>
      <c r="R115" s="4"/>
      <c r="S115" s="4"/>
      <c r="T115" s="4"/>
      <c r="U115" s="4">
        <v>220</v>
      </c>
      <c r="V115" s="4" t="s">
        <v>55</v>
      </c>
      <c r="W115" s="4"/>
      <c r="X115" s="17" t="s">
        <v>287</v>
      </c>
      <c r="Y115" s="18">
        <v>0</v>
      </c>
      <c r="Z115" s="18">
        <v>48</v>
      </c>
      <c r="AA115" s="19" t="s">
        <v>282</v>
      </c>
      <c r="AB115" s="20">
        <v>0.83599999999999997</v>
      </c>
      <c r="AC115" s="21">
        <v>53.7</v>
      </c>
      <c r="AD115" s="19">
        <v>42.7</v>
      </c>
      <c r="AE115" s="22">
        <v>0.02</v>
      </c>
      <c r="AF115" s="19">
        <v>6</v>
      </c>
      <c r="AG115" s="19">
        <v>1</v>
      </c>
      <c r="AH115" s="20">
        <v>5.0000000000000001E-3</v>
      </c>
      <c r="AI115" s="20">
        <v>0.21</v>
      </c>
      <c r="AJ115" s="23">
        <f t="shared" si="10"/>
        <v>3.7175874047689113</v>
      </c>
      <c r="AK115" s="24" t="str">
        <f t="shared" si="11"/>
        <v>OK</v>
      </c>
    </row>
    <row r="116" spans="1:37" s="10" customFormat="1" ht="15" customHeight="1" x14ac:dyDescent="0.2">
      <c r="A116" s="4">
        <v>110</v>
      </c>
      <c r="B116" s="2">
        <v>60000273</v>
      </c>
      <c r="C116" s="2" t="s">
        <v>98</v>
      </c>
      <c r="D116" s="2" t="s">
        <v>159</v>
      </c>
      <c r="E116" s="2"/>
      <c r="F116" s="4" t="str">
        <f t="shared" si="16"/>
        <v xml:space="preserve">SAN MIGUEL TRA3 </v>
      </c>
      <c r="G116" s="2" t="s">
        <v>53</v>
      </c>
      <c r="H116" s="2" t="s">
        <v>246</v>
      </c>
      <c r="I116" s="2">
        <v>50</v>
      </c>
      <c r="J116" s="2" t="s">
        <v>206</v>
      </c>
      <c r="K116" s="2">
        <v>2018</v>
      </c>
      <c r="L116" s="4" t="s">
        <v>267</v>
      </c>
      <c r="M116" s="4" t="str">
        <f t="shared" si="17"/>
        <v>S</v>
      </c>
      <c r="N116" s="2" t="s">
        <v>118</v>
      </c>
      <c r="O116" s="2"/>
      <c r="P116" s="2"/>
      <c r="Q116" s="2" t="s">
        <v>119</v>
      </c>
      <c r="R116" s="2"/>
      <c r="S116" s="2"/>
      <c r="T116" s="2"/>
      <c r="U116" s="4">
        <v>220</v>
      </c>
      <c r="V116" s="4" t="s">
        <v>56</v>
      </c>
      <c r="W116" s="4"/>
      <c r="X116" s="17" t="s">
        <v>287</v>
      </c>
      <c r="Y116" s="18">
        <v>0</v>
      </c>
      <c r="Z116" s="18">
        <v>39</v>
      </c>
      <c r="AA116" s="19" t="s">
        <v>282</v>
      </c>
      <c r="AB116" s="20">
        <v>0.87360000000000004</v>
      </c>
      <c r="AC116" s="21">
        <v>56.2</v>
      </c>
      <c r="AD116" s="19">
        <v>43</v>
      </c>
      <c r="AE116" s="22">
        <v>0.02</v>
      </c>
      <c r="AF116" s="19">
        <v>8</v>
      </c>
      <c r="AG116" s="26">
        <v>1</v>
      </c>
      <c r="AH116" s="20">
        <v>3.0000000000000001E-3</v>
      </c>
      <c r="AI116" s="20">
        <v>0.12</v>
      </c>
      <c r="AJ116" s="23">
        <f t="shared" si="10"/>
        <v>6.855132988122052</v>
      </c>
      <c r="AK116" s="24" t="str">
        <f t="shared" si="11"/>
        <v>OK</v>
      </c>
    </row>
    <row r="117" spans="1:37" s="10" customFormat="1" ht="15" customHeight="1" x14ac:dyDescent="0.2">
      <c r="A117" s="4">
        <v>111</v>
      </c>
      <c r="B117" s="3">
        <v>50500507</v>
      </c>
      <c r="C117" s="4" t="s">
        <v>95</v>
      </c>
      <c r="D117" s="3" t="s">
        <v>156</v>
      </c>
      <c r="E117" s="3"/>
      <c r="F117" s="4" t="str">
        <f t="shared" si="16"/>
        <v xml:space="preserve">SAN VICENTE TRF1 </v>
      </c>
      <c r="G117" s="3" t="s">
        <v>12</v>
      </c>
      <c r="H117" s="2" t="s">
        <v>10</v>
      </c>
      <c r="I117" s="3" t="s">
        <v>144</v>
      </c>
      <c r="J117" s="4" t="s">
        <v>136</v>
      </c>
      <c r="K117" s="3">
        <v>1995</v>
      </c>
      <c r="L117" s="4" t="s">
        <v>266</v>
      </c>
      <c r="M117" s="4" t="str">
        <f t="shared" si="17"/>
        <v>L</v>
      </c>
      <c r="N117" s="3"/>
      <c r="O117" s="4"/>
      <c r="P117" s="4"/>
      <c r="Q117" s="4" t="s">
        <v>123</v>
      </c>
      <c r="R117" s="4"/>
      <c r="S117" s="4"/>
      <c r="T117" s="4"/>
      <c r="U117" s="2">
        <v>60</v>
      </c>
      <c r="V117" s="4" t="s">
        <v>202</v>
      </c>
      <c r="W117" s="4"/>
      <c r="X117" s="17" t="s">
        <v>224</v>
      </c>
      <c r="Y117" s="18">
        <v>0</v>
      </c>
      <c r="Z117" s="18">
        <v>63</v>
      </c>
      <c r="AA117" s="19" t="s">
        <v>282</v>
      </c>
      <c r="AB117" s="20">
        <v>0.87949999999999995</v>
      </c>
      <c r="AC117" s="21">
        <v>40.4</v>
      </c>
      <c r="AD117" s="19">
        <v>33.799999999999997</v>
      </c>
      <c r="AE117" s="22">
        <v>0.02</v>
      </c>
      <c r="AF117" s="19">
        <v>15</v>
      </c>
      <c r="AG117" s="19">
        <v>2</v>
      </c>
      <c r="AH117" s="20">
        <v>0.04</v>
      </c>
      <c r="AI117" s="20">
        <v>1.1499999999999999</v>
      </c>
      <c r="AJ117" s="23">
        <f t="shared" si="10"/>
        <v>5.6269328861664576</v>
      </c>
      <c r="AK117" s="24" t="str">
        <f t="shared" si="11"/>
        <v>OK</v>
      </c>
    </row>
    <row r="118" spans="1:37" s="10" customFormat="1" ht="15" customHeight="1" x14ac:dyDescent="0.2">
      <c r="A118" s="4">
        <v>112</v>
      </c>
      <c r="B118" s="2">
        <v>60007215</v>
      </c>
      <c r="C118" s="2" t="s">
        <v>95</v>
      </c>
      <c r="D118" s="2" t="s">
        <v>163</v>
      </c>
      <c r="E118" s="3"/>
      <c r="F118" s="4" t="str">
        <f t="shared" ref="F118:F136" si="18">+C118&amp;" "&amp;D118&amp;" "&amp;E118</f>
        <v xml:space="preserve">SAN VICENTE TRF2 </v>
      </c>
      <c r="G118" s="2" t="s">
        <v>29</v>
      </c>
      <c r="H118" s="4" t="s">
        <v>245</v>
      </c>
      <c r="I118" s="2">
        <v>25</v>
      </c>
      <c r="J118" s="4" t="s">
        <v>176</v>
      </c>
      <c r="K118" s="2">
        <v>2016</v>
      </c>
      <c r="L118" s="4" t="s">
        <v>267</v>
      </c>
      <c r="M118" s="4" t="str">
        <f t="shared" ref="M118:M136" si="19">+IF(K118&lt;2005,"L","S")</f>
        <v>S</v>
      </c>
      <c r="N118" s="2" t="s">
        <v>148</v>
      </c>
      <c r="O118" s="2">
        <v>2017</v>
      </c>
      <c r="P118" s="2"/>
      <c r="Q118" s="2" t="s">
        <v>119</v>
      </c>
      <c r="R118" s="2"/>
      <c r="S118" s="2"/>
      <c r="T118" s="2"/>
      <c r="U118" s="2">
        <v>60</v>
      </c>
      <c r="V118" s="4">
        <v>147400</v>
      </c>
      <c r="W118" s="4"/>
      <c r="X118" s="17" t="s">
        <v>224</v>
      </c>
      <c r="Y118" s="18">
        <v>0</v>
      </c>
      <c r="Z118" s="18">
        <v>53.7</v>
      </c>
      <c r="AA118" s="19" t="s">
        <v>282</v>
      </c>
      <c r="AB118" s="20">
        <v>0.87949999999999995</v>
      </c>
      <c r="AC118" s="21">
        <v>50.3</v>
      </c>
      <c r="AD118" s="19">
        <v>36.5</v>
      </c>
      <c r="AE118" s="22">
        <v>0.02</v>
      </c>
      <c r="AF118" s="19">
        <v>9</v>
      </c>
      <c r="AG118" s="19">
        <v>1</v>
      </c>
      <c r="AH118" s="20">
        <v>4.0000000000000001E-3</v>
      </c>
      <c r="AI118" s="20">
        <v>0.15</v>
      </c>
      <c r="AJ118" s="23">
        <f t="shared" si="10"/>
        <v>4.5833376380781745</v>
      </c>
      <c r="AK118" s="24" t="str">
        <f t="shared" si="11"/>
        <v>OK</v>
      </c>
    </row>
    <row r="119" spans="1:37" s="10" customFormat="1" ht="15" customHeight="1" x14ac:dyDescent="0.2">
      <c r="A119" s="4">
        <v>113</v>
      </c>
      <c r="B119" s="3">
        <v>60007547</v>
      </c>
      <c r="C119" s="4" t="s">
        <v>114</v>
      </c>
      <c r="D119" s="3" t="s">
        <v>156</v>
      </c>
      <c r="E119" s="3"/>
      <c r="F119" s="4" t="str">
        <f t="shared" si="18"/>
        <v xml:space="preserve">SANTA ANITA TRF1 </v>
      </c>
      <c r="G119" s="3" t="s">
        <v>19</v>
      </c>
      <c r="H119" s="4" t="s">
        <v>244</v>
      </c>
      <c r="I119" s="3" t="s">
        <v>147</v>
      </c>
      <c r="J119" s="4" t="s">
        <v>130</v>
      </c>
      <c r="K119" s="3">
        <v>2017</v>
      </c>
      <c r="L119" s="4" t="s">
        <v>267</v>
      </c>
      <c r="M119" s="4" t="str">
        <f t="shared" si="19"/>
        <v>S</v>
      </c>
      <c r="N119" s="3" t="s">
        <v>118</v>
      </c>
      <c r="O119" s="4">
        <v>2017</v>
      </c>
      <c r="P119" s="4"/>
      <c r="Q119" s="4" t="s">
        <v>119</v>
      </c>
      <c r="R119" s="4"/>
      <c r="S119" s="4"/>
      <c r="T119" s="4"/>
      <c r="U119" s="2">
        <v>60</v>
      </c>
      <c r="V119" s="4" t="s">
        <v>78</v>
      </c>
      <c r="W119" s="4"/>
      <c r="X119" s="17"/>
      <c r="Y119" s="18"/>
      <c r="Z119" s="18"/>
      <c r="AA119" s="19"/>
      <c r="AB119" s="20"/>
      <c r="AC119" s="21"/>
      <c r="AD119" s="19"/>
      <c r="AE119" s="22"/>
      <c r="AF119" s="19"/>
      <c r="AG119" s="19"/>
      <c r="AH119" s="20"/>
      <c r="AI119" s="20"/>
      <c r="AJ119" s="23">
        <f t="shared" si="10"/>
        <v>0</v>
      </c>
      <c r="AK119" s="24" t="str">
        <f t="shared" si="11"/>
        <v>Termovacío y Regeneración</v>
      </c>
    </row>
    <row r="120" spans="1:37" s="10" customFormat="1" ht="15" customHeight="1" x14ac:dyDescent="0.2">
      <c r="A120" s="4">
        <v>114</v>
      </c>
      <c r="B120" s="2">
        <v>60006149</v>
      </c>
      <c r="C120" s="2" t="s">
        <v>114</v>
      </c>
      <c r="D120" s="2" t="s">
        <v>163</v>
      </c>
      <c r="E120" s="3"/>
      <c r="F120" s="4" t="str">
        <f t="shared" si="18"/>
        <v xml:space="preserve">SANTA ANITA TRF2 </v>
      </c>
      <c r="G120" s="2" t="s">
        <v>29</v>
      </c>
      <c r="H120" s="2" t="s">
        <v>10</v>
      </c>
      <c r="I120" s="2">
        <v>50</v>
      </c>
      <c r="J120" s="2" t="s">
        <v>129</v>
      </c>
      <c r="K120" s="2">
        <v>2014</v>
      </c>
      <c r="L120" s="4" t="s">
        <v>267</v>
      </c>
      <c r="M120" s="4" t="str">
        <f t="shared" si="19"/>
        <v>S</v>
      </c>
      <c r="N120" s="2" t="s">
        <v>148</v>
      </c>
      <c r="O120" s="2"/>
      <c r="P120" s="2"/>
      <c r="Q120" s="2" t="s">
        <v>119</v>
      </c>
      <c r="R120" s="2"/>
      <c r="S120" s="2"/>
      <c r="T120" s="2"/>
      <c r="U120" s="2">
        <v>60</v>
      </c>
      <c r="V120" s="4">
        <v>146918</v>
      </c>
      <c r="W120" s="4"/>
      <c r="X120" s="17"/>
      <c r="Y120" s="18"/>
      <c r="Z120" s="18"/>
      <c r="AA120" s="19"/>
      <c r="AB120" s="20"/>
      <c r="AC120" s="21"/>
      <c r="AD120" s="19"/>
      <c r="AE120" s="22"/>
      <c r="AF120" s="19"/>
      <c r="AG120" s="19"/>
      <c r="AH120" s="20"/>
      <c r="AI120" s="20"/>
      <c r="AJ120" s="23">
        <f t="shared" si="10"/>
        <v>0</v>
      </c>
      <c r="AK120" s="24" t="str">
        <f t="shared" si="11"/>
        <v>Termovacío y Regeneración</v>
      </c>
    </row>
    <row r="121" spans="1:37" s="10" customFormat="1" ht="15" customHeight="1" x14ac:dyDescent="0.2">
      <c r="A121" s="4">
        <v>115</v>
      </c>
      <c r="B121" s="3">
        <v>60003223</v>
      </c>
      <c r="C121" s="4" t="s">
        <v>109</v>
      </c>
      <c r="D121" s="3" t="s">
        <v>156</v>
      </c>
      <c r="E121" s="3"/>
      <c r="F121" s="4" t="str">
        <f t="shared" si="18"/>
        <v xml:space="preserve">SANTA CLARA TRF1 </v>
      </c>
      <c r="G121" s="3" t="s">
        <v>12</v>
      </c>
      <c r="H121" s="4" t="s">
        <v>245</v>
      </c>
      <c r="I121" s="3" t="s">
        <v>141</v>
      </c>
      <c r="J121" s="4" t="s">
        <v>125</v>
      </c>
      <c r="K121" s="3">
        <v>2006</v>
      </c>
      <c r="L121" s="4" t="s">
        <v>267</v>
      </c>
      <c r="M121" s="4" t="str">
        <f t="shared" si="19"/>
        <v>S</v>
      </c>
      <c r="N121" s="3" t="s">
        <v>183</v>
      </c>
      <c r="O121" s="4">
        <v>2007</v>
      </c>
      <c r="P121" s="4"/>
      <c r="Q121" s="4" t="s">
        <v>119</v>
      </c>
      <c r="R121" s="13">
        <v>43997</v>
      </c>
      <c r="S121" s="4">
        <v>120</v>
      </c>
      <c r="T121" s="4" t="s">
        <v>262</v>
      </c>
      <c r="U121" s="2">
        <v>60</v>
      </c>
      <c r="V121" s="4" t="s">
        <v>74</v>
      </c>
      <c r="W121" s="4"/>
      <c r="X121" s="17" t="s">
        <v>285</v>
      </c>
      <c r="Y121" s="18">
        <v>0</v>
      </c>
      <c r="Z121" s="18">
        <v>57</v>
      </c>
      <c r="AA121" s="19" t="s">
        <v>282</v>
      </c>
      <c r="AB121" s="20">
        <v>0.89649999999999996</v>
      </c>
      <c r="AC121" s="21">
        <v>71.900000000000006</v>
      </c>
      <c r="AD121" s="19">
        <v>32.5</v>
      </c>
      <c r="AE121" s="22">
        <v>0.02</v>
      </c>
      <c r="AF121" s="19">
        <v>9</v>
      </c>
      <c r="AG121" s="19">
        <v>1</v>
      </c>
      <c r="AH121" s="20">
        <v>8.0000000000000002E-3</v>
      </c>
      <c r="AI121" s="20">
        <v>0.2</v>
      </c>
      <c r="AJ121" s="23">
        <f t="shared" si="10"/>
        <v>4.1040945541832334</v>
      </c>
      <c r="AK121" s="24" t="str">
        <f t="shared" si="11"/>
        <v>OK</v>
      </c>
    </row>
    <row r="122" spans="1:37" s="10" customFormat="1" ht="15" customHeight="1" x14ac:dyDescent="0.2">
      <c r="A122" s="4">
        <v>116</v>
      </c>
      <c r="B122" s="2">
        <v>50500508</v>
      </c>
      <c r="C122" s="2" t="s">
        <v>109</v>
      </c>
      <c r="D122" s="2" t="s">
        <v>163</v>
      </c>
      <c r="E122" s="3"/>
      <c r="F122" s="4" t="str">
        <f t="shared" si="18"/>
        <v xml:space="preserve">SANTA CLARA TRF2 </v>
      </c>
      <c r="G122" s="2" t="s">
        <v>12</v>
      </c>
      <c r="H122" s="2" t="s">
        <v>10</v>
      </c>
      <c r="I122" s="7" t="s">
        <v>144</v>
      </c>
      <c r="J122" s="2" t="s">
        <v>136</v>
      </c>
      <c r="K122" s="2">
        <v>1995</v>
      </c>
      <c r="L122" s="4" t="s">
        <v>266</v>
      </c>
      <c r="M122" s="4" t="str">
        <f t="shared" si="19"/>
        <v>L</v>
      </c>
      <c r="N122" s="2" t="s">
        <v>122</v>
      </c>
      <c r="O122" s="2"/>
      <c r="P122" s="2"/>
      <c r="Q122" s="2" t="s">
        <v>123</v>
      </c>
      <c r="R122" s="2"/>
      <c r="S122" s="2"/>
      <c r="T122" s="2"/>
      <c r="U122" s="2">
        <v>60</v>
      </c>
      <c r="V122" s="4" t="s">
        <v>73</v>
      </c>
      <c r="W122" s="2"/>
      <c r="X122" s="17" t="s">
        <v>285</v>
      </c>
      <c r="Y122" s="18">
        <v>0</v>
      </c>
      <c r="Z122" s="18">
        <v>60</v>
      </c>
      <c r="AA122" s="19" t="s">
        <v>282</v>
      </c>
      <c r="AB122" s="20">
        <v>0.88039999999999996</v>
      </c>
      <c r="AC122" s="21">
        <v>32.1</v>
      </c>
      <c r="AD122" s="19">
        <v>30.9</v>
      </c>
      <c r="AE122" s="22">
        <v>0.03</v>
      </c>
      <c r="AF122" s="19">
        <v>21</v>
      </c>
      <c r="AG122" s="19">
        <v>2</v>
      </c>
      <c r="AH122" s="20">
        <v>5.1999999999999998E-2</v>
      </c>
      <c r="AI122" s="20">
        <v>0.99</v>
      </c>
      <c r="AJ122" s="23">
        <f t="shared" si="10"/>
        <v>8.6779071778151664</v>
      </c>
      <c r="AK122" s="24" t="str">
        <f t="shared" si="11"/>
        <v>Termovacío</v>
      </c>
    </row>
    <row r="123" spans="1:37" s="10" customFormat="1" ht="15" customHeight="1" x14ac:dyDescent="0.2">
      <c r="A123" s="4">
        <v>117</v>
      </c>
      <c r="B123" s="2">
        <v>60000001</v>
      </c>
      <c r="C123" s="2" t="s">
        <v>101</v>
      </c>
      <c r="D123" s="2" t="s">
        <v>159</v>
      </c>
      <c r="E123" s="2" t="s">
        <v>152</v>
      </c>
      <c r="F123" s="4" t="str">
        <f t="shared" si="18"/>
        <v>SANTA ROSA NUEVA TRA3 R</v>
      </c>
      <c r="G123" s="2" t="s">
        <v>12</v>
      </c>
      <c r="H123" s="4" t="s">
        <v>249</v>
      </c>
      <c r="I123" s="2" t="s">
        <v>131</v>
      </c>
      <c r="J123" s="2" t="s">
        <v>142</v>
      </c>
      <c r="K123" s="2">
        <v>1998</v>
      </c>
      <c r="L123" s="4" t="s">
        <v>266</v>
      </c>
      <c r="M123" s="4" t="str">
        <f t="shared" si="19"/>
        <v>L</v>
      </c>
      <c r="N123" s="2" t="s">
        <v>122</v>
      </c>
      <c r="O123" s="2"/>
      <c r="P123" s="2"/>
      <c r="Q123" s="2" t="s">
        <v>123</v>
      </c>
      <c r="R123" s="2"/>
      <c r="S123" s="2"/>
      <c r="T123" s="2"/>
      <c r="U123" s="4">
        <v>220</v>
      </c>
      <c r="V123" s="2" t="s">
        <v>193</v>
      </c>
      <c r="W123" s="2"/>
      <c r="X123" s="17" t="s">
        <v>297</v>
      </c>
      <c r="Y123" s="18">
        <v>0</v>
      </c>
      <c r="Z123" s="18">
        <v>56</v>
      </c>
      <c r="AA123" s="19" t="s">
        <v>282</v>
      </c>
      <c r="AB123" s="20">
        <v>0.88109999999999999</v>
      </c>
      <c r="AC123" s="21">
        <v>59.4</v>
      </c>
      <c r="AD123" s="19">
        <v>37.4</v>
      </c>
      <c r="AE123" s="22">
        <v>0.02</v>
      </c>
      <c r="AF123" s="19">
        <v>12</v>
      </c>
      <c r="AG123" s="19">
        <v>2</v>
      </c>
      <c r="AH123" s="20">
        <v>5.8000000000000003E-2</v>
      </c>
      <c r="AI123" s="20">
        <v>1.55</v>
      </c>
      <c r="AJ123" s="23">
        <f t="shared" si="10"/>
        <v>5.6570390830107726</v>
      </c>
      <c r="AK123" s="24" t="str">
        <f t="shared" si="11"/>
        <v>OK</v>
      </c>
    </row>
    <row r="124" spans="1:37" s="10" customFormat="1" ht="15" customHeight="1" x14ac:dyDescent="0.2">
      <c r="A124" s="4">
        <v>118</v>
      </c>
      <c r="B124" s="2">
        <v>60000003</v>
      </c>
      <c r="C124" s="2" t="s">
        <v>101</v>
      </c>
      <c r="D124" s="2" t="s">
        <v>159</v>
      </c>
      <c r="E124" s="2" t="s">
        <v>153</v>
      </c>
      <c r="F124" s="4" t="str">
        <f t="shared" si="18"/>
        <v>SANTA ROSA NUEVA TRA3 S</v>
      </c>
      <c r="G124" s="2" t="s">
        <v>12</v>
      </c>
      <c r="H124" s="4" t="s">
        <v>249</v>
      </c>
      <c r="I124" s="2" t="s">
        <v>131</v>
      </c>
      <c r="J124" s="2" t="s">
        <v>142</v>
      </c>
      <c r="K124" s="2">
        <v>1998</v>
      </c>
      <c r="L124" s="4" t="s">
        <v>266</v>
      </c>
      <c r="M124" s="4" t="str">
        <f t="shared" si="19"/>
        <v>L</v>
      </c>
      <c r="N124" s="2" t="s">
        <v>122</v>
      </c>
      <c r="O124" s="2"/>
      <c r="P124" s="2"/>
      <c r="Q124" s="2" t="s">
        <v>123</v>
      </c>
      <c r="R124" s="2"/>
      <c r="S124" s="2"/>
      <c r="T124" s="2"/>
      <c r="U124" s="4">
        <v>220</v>
      </c>
      <c r="V124" s="2" t="s">
        <v>194</v>
      </c>
      <c r="W124" s="2"/>
      <c r="X124" s="17" t="s">
        <v>297</v>
      </c>
      <c r="Y124" s="18">
        <v>0</v>
      </c>
      <c r="Z124" s="18">
        <v>56</v>
      </c>
      <c r="AA124" s="19" t="s">
        <v>282</v>
      </c>
      <c r="AB124" s="20">
        <v>0.88090000000000002</v>
      </c>
      <c r="AC124" s="21">
        <v>58.2</v>
      </c>
      <c r="AD124" s="19">
        <v>36.200000000000003</v>
      </c>
      <c r="AE124" s="22">
        <v>0.02</v>
      </c>
      <c r="AF124" s="19">
        <v>12</v>
      </c>
      <c r="AG124" s="19">
        <v>3</v>
      </c>
      <c r="AH124" s="20">
        <v>7.8E-2</v>
      </c>
      <c r="AI124" s="20">
        <v>2.14</v>
      </c>
      <c r="AJ124" s="23">
        <f t="shared" si="10"/>
        <v>5.6570390830107726</v>
      </c>
      <c r="AK124" s="24" t="str">
        <f t="shared" si="11"/>
        <v>OK</v>
      </c>
    </row>
    <row r="125" spans="1:37" s="10" customFormat="1" ht="15" customHeight="1" x14ac:dyDescent="0.2">
      <c r="A125" s="4">
        <v>119</v>
      </c>
      <c r="B125" s="2">
        <v>60007944</v>
      </c>
      <c r="C125" s="2" t="s">
        <v>101</v>
      </c>
      <c r="D125" s="2" t="s">
        <v>159</v>
      </c>
      <c r="E125" s="2" t="s">
        <v>154</v>
      </c>
      <c r="F125" s="4" t="str">
        <f t="shared" si="18"/>
        <v>SANTA ROSA NUEVA TRA3 T</v>
      </c>
      <c r="G125" s="2" t="s">
        <v>19</v>
      </c>
      <c r="H125" s="4" t="s">
        <v>249</v>
      </c>
      <c r="I125" s="2" t="s">
        <v>131</v>
      </c>
      <c r="J125" s="2" t="s">
        <v>142</v>
      </c>
      <c r="K125" s="2">
        <v>2017</v>
      </c>
      <c r="L125" s="4" t="s">
        <v>267</v>
      </c>
      <c r="M125" s="4" t="str">
        <f t="shared" si="19"/>
        <v>S</v>
      </c>
      <c r="N125" s="2" t="s">
        <v>118</v>
      </c>
      <c r="O125" s="2"/>
      <c r="P125" s="2"/>
      <c r="Q125" s="2" t="s">
        <v>119</v>
      </c>
      <c r="R125" s="2"/>
      <c r="S125" s="2"/>
      <c r="T125" s="2"/>
      <c r="U125" s="4">
        <v>220</v>
      </c>
      <c r="V125" s="2" t="s">
        <v>59</v>
      </c>
      <c r="W125" s="2"/>
      <c r="X125" s="13" t="s">
        <v>297</v>
      </c>
      <c r="Y125" s="27">
        <v>0</v>
      </c>
      <c r="Z125" s="27">
        <v>50</v>
      </c>
      <c r="AA125" s="28" t="s">
        <v>282</v>
      </c>
      <c r="AB125" s="31">
        <v>0.88149999999999995</v>
      </c>
      <c r="AC125" s="32">
        <v>58.5</v>
      </c>
      <c r="AD125" s="28">
        <v>44.7</v>
      </c>
      <c r="AE125" s="33">
        <v>0.02</v>
      </c>
      <c r="AF125" s="28">
        <v>6</v>
      </c>
      <c r="AG125" s="28">
        <v>1</v>
      </c>
      <c r="AH125" s="31">
        <v>5.0000000000000001E-3</v>
      </c>
      <c r="AI125" s="31">
        <v>0.33</v>
      </c>
      <c r="AJ125" s="35">
        <f t="shared" si="10"/>
        <v>3.4676434752408696</v>
      </c>
      <c r="AK125" s="24" t="str">
        <f t="shared" si="11"/>
        <v>OK</v>
      </c>
    </row>
    <row r="126" spans="1:37" s="10" customFormat="1" ht="15" customHeight="1" x14ac:dyDescent="0.2">
      <c r="A126" s="4">
        <v>120</v>
      </c>
      <c r="B126" s="2">
        <v>50600001</v>
      </c>
      <c r="C126" s="2" t="s">
        <v>101</v>
      </c>
      <c r="D126" s="2" t="s">
        <v>160</v>
      </c>
      <c r="E126" s="2" t="s">
        <v>152</v>
      </c>
      <c r="F126" s="4" t="str">
        <f t="shared" si="18"/>
        <v>SANTA ROSA NUEVA TRA4 R</v>
      </c>
      <c r="G126" s="2" t="s">
        <v>12</v>
      </c>
      <c r="H126" s="4" t="s">
        <v>249</v>
      </c>
      <c r="I126" s="2" t="s">
        <v>131</v>
      </c>
      <c r="J126" s="2" t="s">
        <v>117</v>
      </c>
      <c r="K126" s="2">
        <v>1996</v>
      </c>
      <c r="L126" s="4" t="s">
        <v>266</v>
      </c>
      <c r="M126" s="4" t="str">
        <f t="shared" si="19"/>
        <v>L</v>
      </c>
      <c r="N126" s="2" t="s">
        <v>122</v>
      </c>
      <c r="O126" s="2"/>
      <c r="P126" s="2"/>
      <c r="Q126" s="2" t="s">
        <v>123</v>
      </c>
      <c r="R126" s="2"/>
      <c r="S126" s="2"/>
      <c r="T126" s="2"/>
      <c r="U126" s="4">
        <v>220</v>
      </c>
      <c r="V126" s="2">
        <v>59571</v>
      </c>
      <c r="W126" s="2"/>
      <c r="X126" s="13" t="s">
        <v>297</v>
      </c>
      <c r="Y126" s="27">
        <v>0</v>
      </c>
      <c r="Z126" s="27">
        <v>58</v>
      </c>
      <c r="AA126" s="28" t="s">
        <v>282</v>
      </c>
      <c r="AB126" s="31">
        <v>0.87119999999999997</v>
      </c>
      <c r="AC126" s="32">
        <v>66.099999999999994</v>
      </c>
      <c r="AD126" s="28">
        <v>37.200000000000003</v>
      </c>
      <c r="AE126" s="33">
        <v>0.02</v>
      </c>
      <c r="AF126" s="28">
        <v>6</v>
      </c>
      <c r="AG126" s="28">
        <v>2</v>
      </c>
      <c r="AH126" s="31">
        <v>2.1000000000000001E-2</v>
      </c>
      <c r="AI126" s="31">
        <v>1.45</v>
      </c>
      <c r="AJ126" s="35">
        <f t="shared" si="10"/>
        <v>2.6471601914736942</v>
      </c>
      <c r="AK126" s="24" t="str">
        <f t="shared" si="11"/>
        <v>OK</v>
      </c>
    </row>
    <row r="127" spans="1:37" s="10" customFormat="1" ht="15" customHeight="1" x14ac:dyDescent="0.2">
      <c r="A127" s="4">
        <v>121</v>
      </c>
      <c r="B127" s="2">
        <v>50600002</v>
      </c>
      <c r="C127" s="2" t="s">
        <v>101</v>
      </c>
      <c r="D127" s="2" t="s">
        <v>160</v>
      </c>
      <c r="E127" s="2" t="s">
        <v>153</v>
      </c>
      <c r="F127" s="4" t="str">
        <f t="shared" si="18"/>
        <v>SANTA ROSA NUEVA TRA4 S</v>
      </c>
      <c r="G127" s="2" t="s">
        <v>12</v>
      </c>
      <c r="H127" s="4" t="s">
        <v>249</v>
      </c>
      <c r="I127" s="2" t="s">
        <v>131</v>
      </c>
      <c r="J127" s="2" t="s">
        <v>117</v>
      </c>
      <c r="K127" s="2">
        <v>1996</v>
      </c>
      <c r="L127" s="4" t="s">
        <v>266</v>
      </c>
      <c r="M127" s="4" t="str">
        <f t="shared" si="19"/>
        <v>L</v>
      </c>
      <c r="N127" s="2" t="s">
        <v>122</v>
      </c>
      <c r="O127" s="2"/>
      <c r="P127" s="2"/>
      <c r="Q127" s="2" t="s">
        <v>123</v>
      </c>
      <c r="R127" s="2"/>
      <c r="S127" s="2"/>
      <c r="T127" s="2"/>
      <c r="U127" s="4">
        <v>220</v>
      </c>
      <c r="V127" s="2">
        <v>59572</v>
      </c>
      <c r="W127" s="2"/>
      <c r="X127" s="13" t="s">
        <v>297</v>
      </c>
      <c r="Y127" s="27">
        <v>0</v>
      </c>
      <c r="Z127" s="27">
        <v>56</v>
      </c>
      <c r="AA127" s="28" t="s">
        <v>282</v>
      </c>
      <c r="AB127" s="31">
        <v>0.87129999999999996</v>
      </c>
      <c r="AC127" s="32">
        <v>59.9</v>
      </c>
      <c r="AD127" s="28">
        <v>37.6</v>
      </c>
      <c r="AE127" s="33">
        <v>0.02</v>
      </c>
      <c r="AF127" s="28">
        <v>7</v>
      </c>
      <c r="AG127" s="28">
        <v>2</v>
      </c>
      <c r="AH127" s="31">
        <v>2.5000000000000001E-2</v>
      </c>
      <c r="AI127" s="31">
        <v>1.65</v>
      </c>
      <c r="AJ127" s="35">
        <f t="shared" si="10"/>
        <v>3.2999394650896177</v>
      </c>
      <c r="AK127" s="24" t="str">
        <f t="shared" si="11"/>
        <v>OK</v>
      </c>
    </row>
    <row r="128" spans="1:37" s="10" customFormat="1" ht="15" customHeight="1" x14ac:dyDescent="0.2">
      <c r="A128" s="4">
        <v>122</v>
      </c>
      <c r="B128" s="2">
        <v>50600003</v>
      </c>
      <c r="C128" s="2" t="s">
        <v>101</v>
      </c>
      <c r="D128" s="2" t="s">
        <v>160</v>
      </c>
      <c r="E128" s="2" t="s">
        <v>154</v>
      </c>
      <c r="F128" s="4" t="str">
        <f t="shared" si="18"/>
        <v>SANTA ROSA NUEVA TRA4 T</v>
      </c>
      <c r="G128" s="2" t="s">
        <v>12</v>
      </c>
      <c r="H128" s="4" t="s">
        <v>249</v>
      </c>
      <c r="I128" s="2" t="s">
        <v>257</v>
      </c>
      <c r="J128" s="2" t="s">
        <v>258</v>
      </c>
      <c r="K128" s="2">
        <v>1996</v>
      </c>
      <c r="L128" s="4" t="s">
        <v>266</v>
      </c>
      <c r="M128" s="4" t="str">
        <f t="shared" si="19"/>
        <v>L</v>
      </c>
      <c r="N128" s="2" t="s">
        <v>122</v>
      </c>
      <c r="O128" s="2">
        <v>1996</v>
      </c>
      <c r="P128" s="2"/>
      <c r="Q128" s="2" t="s">
        <v>123</v>
      </c>
      <c r="R128" s="2"/>
      <c r="S128" s="2"/>
      <c r="T128" s="2"/>
      <c r="U128" s="4">
        <v>220</v>
      </c>
      <c r="V128" s="2">
        <v>59573</v>
      </c>
      <c r="W128" s="2"/>
      <c r="X128" s="13"/>
      <c r="Y128" s="27"/>
      <c r="Z128" s="27"/>
      <c r="AA128" s="28"/>
      <c r="AB128" s="31"/>
      <c r="AC128" s="32"/>
      <c r="AD128" s="28"/>
      <c r="AE128" s="33"/>
      <c r="AF128" s="28"/>
      <c r="AG128" s="28"/>
      <c r="AH128" s="31"/>
      <c r="AI128" s="31"/>
      <c r="AJ128" s="35">
        <f t="shared" si="10"/>
        <v>0</v>
      </c>
      <c r="AK128" s="24" t="str">
        <f t="shared" si="11"/>
        <v>Termovacío y Regeneración</v>
      </c>
    </row>
    <row r="129" spans="1:37" s="10" customFormat="1" ht="15" customHeight="1" x14ac:dyDescent="0.2">
      <c r="A129" s="4">
        <v>123</v>
      </c>
      <c r="B129" s="11">
        <v>500036</v>
      </c>
      <c r="C129" s="8" t="s">
        <v>150</v>
      </c>
      <c r="D129" s="8" t="s">
        <v>156</v>
      </c>
      <c r="E129" s="3"/>
      <c r="F129" s="4" t="str">
        <f t="shared" si="18"/>
        <v xml:space="preserve">SURCO TRF1 </v>
      </c>
      <c r="G129" s="8" t="s">
        <v>34</v>
      </c>
      <c r="H129" s="2" t="s">
        <v>10</v>
      </c>
      <c r="I129" s="8">
        <v>5</v>
      </c>
      <c r="J129" s="8" t="s">
        <v>219</v>
      </c>
      <c r="K129" s="8">
        <v>1966</v>
      </c>
      <c r="L129" s="4" t="s">
        <v>266</v>
      </c>
      <c r="M129" s="4" t="str">
        <f t="shared" si="19"/>
        <v>L</v>
      </c>
      <c r="N129" s="8"/>
      <c r="O129" s="8"/>
      <c r="P129" s="8"/>
      <c r="Q129" s="2" t="s">
        <v>123</v>
      </c>
      <c r="R129" s="2"/>
      <c r="S129" s="2"/>
      <c r="T129" s="2"/>
      <c r="U129" s="2">
        <v>60</v>
      </c>
      <c r="V129" s="8" t="s">
        <v>204</v>
      </c>
      <c r="W129" s="2"/>
      <c r="X129" s="13" t="s">
        <v>296</v>
      </c>
      <c r="Y129" s="27">
        <v>0</v>
      </c>
      <c r="Z129" s="27">
        <v>47</v>
      </c>
      <c r="AA129" s="28" t="s">
        <v>282</v>
      </c>
      <c r="AB129" s="31">
        <v>0.875</v>
      </c>
      <c r="AC129" s="32">
        <v>59.7</v>
      </c>
      <c r="AD129" s="28">
        <v>45.4</v>
      </c>
      <c r="AE129" s="33">
        <v>0.02</v>
      </c>
      <c r="AF129" s="28">
        <v>11</v>
      </c>
      <c r="AG129" s="28">
        <v>1</v>
      </c>
      <c r="AH129" s="31">
        <v>0.03</v>
      </c>
      <c r="AI129" s="31">
        <v>0.85</v>
      </c>
      <c r="AJ129" s="35">
        <f t="shared" si="10"/>
        <v>7.0592357392138902</v>
      </c>
      <c r="AK129" s="24" t="str">
        <f t="shared" si="11"/>
        <v>OK</v>
      </c>
    </row>
    <row r="130" spans="1:37" s="10" customFormat="1" ht="15" customHeight="1" x14ac:dyDescent="0.2">
      <c r="A130" s="4">
        <v>124</v>
      </c>
      <c r="B130" s="3">
        <v>60008244</v>
      </c>
      <c r="C130" s="4" t="s">
        <v>89</v>
      </c>
      <c r="D130" s="3" t="s">
        <v>156</v>
      </c>
      <c r="E130" s="3"/>
      <c r="F130" s="4" t="str">
        <f t="shared" si="18"/>
        <v xml:space="preserve">VERTIENTES TRF1 </v>
      </c>
      <c r="G130" s="3" t="s">
        <v>29</v>
      </c>
      <c r="H130" s="2" t="s">
        <v>10</v>
      </c>
      <c r="I130" s="3">
        <v>50</v>
      </c>
      <c r="J130" s="2" t="s">
        <v>120</v>
      </c>
      <c r="K130" s="3">
        <v>2018</v>
      </c>
      <c r="L130" s="4" t="s">
        <v>267</v>
      </c>
      <c r="M130" s="4" t="str">
        <f t="shared" si="19"/>
        <v>S</v>
      </c>
      <c r="N130" s="3" t="s">
        <v>42</v>
      </c>
      <c r="O130" s="4"/>
      <c r="P130" s="4"/>
      <c r="Q130" s="4" t="s">
        <v>119</v>
      </c>
      <c r="R130" s="4"/>
      <c r="S130" s="4"/>
      <c r="T130" s="4"/>
      <c r="U130" s="2">
        <v>60</v>
      </c>
      <c r="V130" s="4" t="s">
        <v>302</v>
      </c>
      <c r="W130" s="2"/>
      <c r="X130" s="13" t="s">
        <v>291</v>
      </c>
      <c r="Y130" s="27">
        <v>0</v>
      </c>
      <c r="Z130" s="27">
        <v>47.9</v>
      </c>
      <c r="AA130" s="28" t="s">
        <v>282</v>
      </c>
      <c r="AB130" s="31">
        <v>0.8831</v>
      </c>
      <c r="AC130" s="32">
        <v>65.599999999999994</v>
      </c>
      <c r="AD130" s="28">
        <v>45.6</v>
      </c>
      <c r="AE130" s="33">
        <v>0.02</v>
      </c>
      <c r="AF130" s="28">
        <v>10</v>
      </c>
      <c r="AG130" s="28">
        <v>1</v>
      </c>
      <c r="AH130" s="31">
        <v>6.0000000000000001E-3</v>
      </c>
      <c r="AI130" s="31">
        <v>0.14000000000000001</v>
      </c>
      <c r="AJ130" s="35">
        <f t="shared" si="10"/>
        <v>6.2177200676821451</v>
      </c>
      <c r="AK130" s="24" t="str">
        <f t="shared" si="11"/>
        <v>OK</v>
      </c>
    </row>
    <row r="131" spans="1:37" s="10" customFormat="1" ht="15" customHeight="1" x14ac:dyDescent="0.2">
      <c r="A131" s="4">
        <v>125</v>
      </c>
      <c r="B131" s="2">
        <v>60000273</v>
      </c>
      <c r="C131" s="2" t="s">
        <v>89</v>
      </c>
      <c r="D131" s="2" t="s">
        <v>163</v>
      </c>
      <c r="E131" s="3"/>
      <c r="F131" s="4" t="str">
        <f t="shared" si="18"/>
        <v xml:space="preserve">VERTIENTES TRF2 </v>
      </c>
      <c r="G131" s="2" t="s">
        <v>185</v>
      </c>
      <c r="H131" s="4" t="s">
        <v>245</v>
      </c>
      <c r="I131" s="2" t="s">
        <v>205</v>
      </c>
      <c r="J131" s="2" t="s">
        <v>176</v>
      </c>
      <c r="K131" s="2">
        <v>2018</v>
      </c>
      <c r="L131" s="4" t="s">
        <v>267</v>
      </c>
      <c r="M131" s="4" t="str">
        <f t="shared" si="19"/>
        <v>S</v>
      </c>
      <c r="N131" s="2" t="s">
        <v>118</v>
      </c>
      <c r="O131" s="2"/>
      <c r="P131" s="2" t="s">
        <v>247</v>
      </c>
      <c r="Q131" s="2" t="s">
        <v>119</v>
      </c>
      <c r="R131" s="2"/>
      <c r="S131" s="2"/>
      <c r="T131" s="2"/>
      <c r="U131" s="2">
        <v>60</v>
      </c>
      <c r="V131" s="2" t="s">
        <v>203</v>
      </c>
      <c r="W131" s="2"/>
      <c r="X131" s="13" t="s">
        <v>291</v>
      </c>
      <c r="Y131" s="27">
        <v>0</v>
      </c>
      <c r="Z131" s="27">
        <v>54</v>
      </c>
      <c r="AA131" s="28" t="s">
        <v>282</v>
      </c>
      <c r="AB131" s="31">
        <v>0.88470000000000004</v>
      </c>
      <c r="AC131" s="32">
        <v>69.900000000000006</v>
      </c>
      <c r="AD131" s="28">
        <v>39.5</v>
      </c>
      <c r="AE131" s="33">
        <v>0.02</v>
      </c>
      <c r="AF131" s="28">
        <v>10</v>
      </c>
      <c r="AG131" s="28">
        <v>1</v>
      </c>
      <c r="AH131" s="31">
        <v>7.0000000000000001E-3</v>
      </c>
      <c r="AI131" s="31">
        <v>0.23</v>
      </c>
      <c r="AJ131" s="35">
        <f t="shared" si="10"/>
        <v>5.0412580634151309</v>
      </c>
      <c r="AK131" s="24" t="str">
        <f t="shared" si="11"/>
        <v>OK</v>
      </c>
    </row>
    <row r="132" spans="1:37" s="10" customFormat="1" ht="15" customHeight="1" x14ac:dyDescent="0.2">
      <c r="A132" s="4">
        <v>126</v>
      </c>
      <c r="B132" s="2">
        <v>500063</v>
      </c>
      <c r="C132" s="2" t="s">
        <v>88</v>
      </c>
      <c r="D132" s="2" t="s">
        <v>156</v>
      </c>
      <c r="E132" s="3"/>
      <c r="F132" s="4" t="str">
        <f t="shared" si="18"/>
        <v xml:space="preserve">VILLA EL SALVADOR TRF1 </v>
      </c>
      <c r="G132" s="2" t="s">
        <v>9</v>
      </c>
      <c r="H132" s="2" t="s">
        <v>10</v>
      </c>
      <c r="I132" s="2">
        <v>25</v>
      </c>
      <c r="J132" s="2" t="s">
        <v>136</v>
      </c>
      <c r="K132" s="2">
        <v>1982</v>
      </c>
      <c r="L132" s="4" t="s">
        <v>266</v>
      </c>
      <c r="M132" s="4" t="str">
        <f t="shared" si="19"/>
        <v>L</v>
      </c>
      <c r="N132" s="2" t="s">
        <v>122</v>
      </c>
      <c r="O132" s="2"/>
      <c r="P132" s="2"/>
      <c r="Q132" s="2" t="s">
        <v>123</v>
      </c>
      <c r="R132" s="2"/>
      <c r="S132" s="2"/>
      <c r="T132" s="2"/>
      <c r="U132" s="2">
        <v>60</v>
      </c>
      <c r="V132" s="2" t="s">
        <v>44</v>
      </c>
      <c r="W132" s="2"/>
      <c r="X132" s="13" t="s">
        <v>291</v>
      </c>
      <c r="Y132" s="27">
        <v>0</v>
      </c>
      <c r="Z132" s="27">
        <v>60</v>
      </c>
      <c r="AA132" s="28" t="s">
        <v>282</v>
      </c>
      <c r="AB132" s="31">
        <v>0.86970000000000003</v>
      </c>
      <c r="AC132" s="32">
        <v>41.5</v>
      </c>
      <c r="AD132" s="28">
        <v>33.299999999999997</v>
      </c>
      <c r="AE132" s="33">
        <v>0.02</v>
      </c>
      <c r="AF132" s="28">
        <v>20</v>
      </c>
      <c r="AG132" s="28">
        <v>2</v>
      </c>
      <c r="AH132" s="31">
        <v>6.0999999999999999E-2</v>
      </c>
      <c r="AI132" s="31">
        <v>1.56</v>
      </c>
      <c r="AJ132" s="35">
        <f t="shared" si="10"/>
        <v>8.2646735026811111</v>
      </c>
      <c r="AK132" s="24" t="str">
        <f t="shared" si="11"/>
        <v>OK</v>
      </c>
    </row>
    <row r="133" spans="1:37" s="10" customFormat="1" ht="15" customHeight="1" x14ac:dyDescent="0.2">
      <c r="A133" s="4">
        <v>127</v>
      </c>
      <c r="B133" s="2">
        <v>500070</v>
      </c>
      <c r="C133" s="2" t="s">
        <v>88</v>
      </c>
      <c r="D133" s="2" t="s">
        <v>163</v>
      </c>
      <c r="E133" s="3"/>
      <c r="F133" s="4" t="str">
        <f t="shared" si="18"/>
        <v xml:space="preserve">VILLA EL SALVADOR TRF2 </v>
      </c>
      <c r="G133" s="2" t="s">
        <v>9</v>
      </c>
      <c r="H133" s="2" t="s">
        <v>10</v>
      </c>
      <c r="I133" s="2">
        <v>25</v>
      </c>
      <c r="J133" s="2" t="s">
        <v>243</v>
      </c>
      <c r="K133" s="2">
        <v>2021</v>
      </c>
      <c r="L133" s="4" t="s">
        <v>267</v>
      </c>
      <c r="M133" s="4" t="str">
        <f t="shared" si="19"/>
        <v>S</v>
      </c>
      <c r="N133" s="2"/>
      <c r="O133" s="2"/>
      <c r="P133" s="2" t="s">
        <v>250</v>
      </c>
      <c r="Q133" s="2" t="s">
        <v>123</v>
      </c>
      <c r="R133" s="2"/>
      <c r="S133" s="2"/>
      <c r="T133" s="2"/>
      <c r="U133" s="2">
        <v>60</v>
      </c>
      <c r="V133" s="2" t="s">
        <v>241</v>
      </c>
      <c r="W133" s="2"/>
      <c r="X133" s="13"/>
      <c r="Y133" s="27"/>
      <c r="Z133" s="27"/>
      <c r="AA133" s="28"/>
      <c r="AB133" s="31"/>
      <c r="AC133" s="32"/>
      <c r="AD133" s="28"/>
      <c r="AE133" s="33"/>
      <c r="AF133" s="28"/>
      <c r="AG133" s="28"/>
      <c r="AH133" s="31"/>
      <c r="AI133" s="31"/>
      <c r="AJ133" s="35">
        <f t="shared" si="10"/>
        <v>0</v>
      </c>
      <c r="AK133" s="24" t="str">
        <f t="shared" si="11"/>
        <v>Termovacío y Regeneración</v>
      </c>
    </row>
    <row r="134" spans="1:37" s="10" customFormat="1" ht="15" customHeight="1" x14ac:dyDescent="0.2">
      <c r="A134" s="4">
        <v>128</v>
      </c>
      <c r="B134" s="2">
        <v>500089</v>
      </c>
      <c r="C134" s="2" t="s">
        <v>82</v>
      </c>
      <c r="D134" s="2" t="s">
        <v>156</v>
      </c>
      <c r="E134" s="3"/>
      <c r="F134" s="4" t="str">
        <f t="shared" si="18"/>
        <v xml:space="preserve">VILLA MARIA TRF1 </v>
      </c>
      <c r="G134" s="2" t="s">
        <v>12</v>
      </c>
      <c r="H134" s="2" t="s">
        <v>10</v>
      </c>
      <c r="I134" s="2">
        <v>25</v>
      </c>
      <c r="J134" s="2" t="s">
        <v>136</v>
      </c>
      <c r="K134" s="2">
        <v>1993</v>
      </c>
      <c r="L134" s="4" t="s">
        <v>266</v>
      </c>
      <c r="M134" s="4" t="str">
        <f t="shared" si="19"/>
        <v>L</v>
      </c>
      <c r="N134" s="2" t="s">
        <v>122</v>
      </c>
      <c r="O134" s="2"/>
      <c r="P134" s="2"/>
      <c r="Q134" s="2" t="s">
        <v>123</v>
      </c>
      <c r="R134" s="2"/>
      <c r="S134" s="2"/>
      <c r="T134" s="2"/>
      <c r="U134" s="2">
        <v>60</v>
      </c>
      <c r="V134" s="2" t="s">
        <v>25</v>
      </c>
      <c r="W134" s="2"/>
      <c r="X134" s="13" t="s">
        <v>228</v>
      </c>
      <c r="Y134" s="27">
        <v>0</v>
      </c>
      <c r="Z134" s="27">
        <v>47</v>
      </c>
      <c r="AA134" s="28" t="s">
        <v>282</v>
      </c>
      <c r="AB134" s="31">
        <v>0.87739999999999996</v>
      </c>
      <c r="AC134" s="32">
        <v>61.2</v>
      </c>
      <c r="AD134" s="28">
        <v>34.700000000000003</v>
      </c>
      <c r="AE134" s="33">
        <v>0.02</v>
      </c>
      <c r="AF134" s="28">
        <v>9</v>
      </c>
      <c r="AG134" s="28">
        <v>2</v>
      </c>
      <c r="AH134" s="31">
        <v>7.1999999999999995E-2</v>
      </c>
      <c r="AI134" s="31">
        <v>1.81</v>
      </c>
      <c r="AJ134" s="35">
        <f t="shared" si="10"/>
        <v>5.7757383320840923</v>
      </c>
      <c r="AK134" s="24" t="str">
        <f t="shared" si="11"/>
        <v>OK</v>
      </c>
    </row>
    <row r="135" spans="1:37" s="10" customFormat="1" ht="15" customHeight="1" x14ac:dyDescent="0.2">
      <c r="A135" s="4">
        <v>129</v>
      </c>
      <c r="B135" s="2">
        <v>500059</v>
      </c>
      <c r="C135" s="2" t="s">
        <v>82</v>
      </c>
      <c r="D135" s="2" t="s">
        <v>163</v>
      </c>
      <c r="E135" s="3"/>
      <c r="F135" s="4" t="str">
        <f t="shared" si="18"/>
        <v xml:space="preserve">VILLA MARIA TRF2 </v>
      </c>
      <c r="G135" s="2" t="s">
        <v>9</v>
      </c>
      <c r="H135" s="2" t="s">
        <v>10</v>
      </c>
      <c r="I135" s="2">
        <v>25</v>
      </c>
      <c r="J135" s="2" t="s">
        <v>145</v>
      </c>
      <c r="K135" s="2">
        <v>1980</v>
      </c>
      <c r="L135" s="4" t="s">
        <v>266</v>
      </c>
      <c r="M135" s="4" t="str">
        <f t="shared" si="19"/>
        <v>L</v>
      </c>
      <c r="N135" s="2" t="s">
        <v>122</v>
      </c>
      <c r="O135" s="2"/>
      <c r="P135" s="2"/>
      <c r="Q135" s="2" t="s">
        <v>123</v>
      </c>
      <c r="R135" s="2"/>
      <c r="S135" s="2"/>
      <c r="T135" s="2"/>
      <c r="U135" s="2">
        <v>60</v>
      </c>
      <c r="V135" s="2" t="s">
        <v>26</v>
      </c>
      <c r="W135" s="2"/>
      <c r="X135" s="13" t="s">
        <v>228</v>
      </c>
      <c r="Y135" s="27">
        <v>0</v>
      </c>
      <c r="Z135" s="27">
        <v>50</v>
      </c>
      <c r="AA135" s="28" t="s">
        <v>283</v>
      </c>
      <c r="AB135" s="31">
        <v>0.872</v>
      </c>
      <c r="AC135" s="32">
        <v>71.400000000000006</v>
      </c>
      <c r="AD135" s="28">
        <v>37.200000000000003</v>
      </c>
      <c r="AE135" s="33">
        <v>0.02</v>
      </c>
      <c r="AF135" s="28">
        <v>18</v>
      </c>
      <c r="AG135" s="28">
        <v>3</v>
      </c>
      <c r="AH135" s="31">
        <v>0.03</v>
      </c>
      <c r="AI135" s="31">
        <v>0.9</v>
      </c>
      <c r="AJ135" s="35">
        <f t="shared" si="10"/>
        <v>10.402930425722609</v>
      </c>
      <c r="AK135" s="24" t="str">
        <f t="shared" si="11"/>
        <v>OK</v>
      </c>
    </row>
    <row r="136" spans="1:37" s="10" customFormat="1" ht="15" customHeight="1" x14ac:dyDescent="0.2">
      <c r="A136" s="4">
        <v>130</v>
      </c>
      <c r="B136" s="2">
        <v>60003003</v>
      </c>
      <c r="C136" s="2" t="s">
        <v>82</v>
      </c>
      <c r="D136" s="2" t="s">
        <v>162</v>
      </c>
      <c r="E136" s="3"/>
      <c r="F136" s="4" t="str">
        <f t="shared" si="18"/>
        <v xml:space="preserve">VILLA MARIA TRF3 </v>
      </c>
      <c r="G136" s="2" t="s">
        <v>12</v>
      </c>
      <c r="H136" s="4" t="s">
        <v>245</v>
      </c>
      <c r="I136" s="2" t="s">
        <v>134</v>
      </c>
      <c r="J136" s="2" t="s">
        <v>176</v>
      </c>
      <c r="K136" s="2">
        <v>2005</v>
      </c>
      <c r="L136" s="4" t="s">
        <v>267</v>
      </c>
      <c r="M136" s="4" t="str">
        <f t="shared" si="19"/>
        <v>S</v>
      </c>
      <c r="N136" s="2" t="s">
        <v>133</v>
      </c>
      <c r="O136" s="2">
        <v>2005</v>
      </c>
      <c r="P136" s="2"/>
      <c r="Q136" s="2" t="s">
        <v>119</v>
      </c>
      <c r="R136" s="13">
        <v>44006</v>
      </c>
      <c r="S136" s="2">
        <v>55</v>
      </c>
      <c r="T136" s="2" t="s">
        <v>259</v>
      </c>
      <c r="U136" s="2">
        <v>60</v>
      </c>
      <c r="V136" s="2" t="s">
        <v>27</v>
      </c>
      <c r="W136" s="2"/>
      <c r="X136" s="13" t="s">
        <v>228</v>
      </c>
      <c r="Y136" s="27">
        <v>0</v>
      </c>
      <c r="Z136" s="27">
        <v>57.2</v>
      </c>
      <c r="AA136" s="28" t="s">
        <v>282</v>
      </c>
      <c r="AB136" s="31">
        <v>0.88800000000000001</v>
      </c>
      <c r="AC136" s="32">
        <v>66.8</v>
      </c>
      <c r="AD136" s="28">
        <v>35</v>
      </c>
      <c r="AE136" s="33">
        <v>0.02</v>
      </c>
      <c r="AF136" s="28">
        <v>8</v>
      </c>
      <c r="AG136" s="28">
        <v>1</v>
      </c>
      <c r="AH136" s="31">
        <v>7.0000000000000001E-3</v>
      </c>
      <c r="AI136" s="31">
        <v>0.24</v>
      </c>
      <c r="AJ136" s="35">
        <f>100*(AF136/(10^((-1567/(Z136+273))+7.08951)))</f>
        <v>3.6240043389598844</v>
      </c>
      <c r="AK136" s="24" t="str">
        <f>IF(AND(AND(U136=220,OR(AC136&lt;47,AJ136&gt;=12)),AND(U136=220,OR(AD136&lt;30,AE136&gt;0.15,AH136&gt;0.5,AI136&gt;5,AG136&gt;3.5))),"Termovacío y Regeneración",IF(AND(U136=220,OR(AC136&lt;47,AJ136&gt;=12)),"Termovacío",IF(AND(U136=220,OR(AD136&lt;30,AE136&gt;0.15,AH136&gt;0.5,AI136&gt;5,AG136&gt;3.5)),"Regeneración",IF(AND(AND(U136=60,OR(AC136&lt;40,AJ136&gt;=27)),AND(U136=60,OR(AD136&lt;25,AE136&gt;0.2,AH136&gt;0.5,AI136&gt;5,AG136&gt;3.5))),"Termovacío y Regeneración",IF(AND(U136=60,OR(AC136&lt;40,AJ136&gt;=27)),"Termovacío",IF(AND(U136=60,OR(AD136&lt;25,AE136&gt;0.2,AH136&gt;0.5,AI136&gt;5,AG136&gt;3.5)),"Regeneración","OK"))))))</f>
        <v>OK</v>
      </c>
    </row>
  </sheetData>
  <autoFilter ref="A3:AK3" xr:uid="{00000000-0009-0000-0000-000000000000}"/>
  <mergeCells count="1">
    <mergeCell ref="A2:V2"/>
  </mergeCells>
  <phoneticPr fontId="9" type="noConversion"/>
  <conditionalFormatting sqref="AG57:AG125 AG4 AG6 AG8 AG10:AG55">
    <cfRule type="cellIs" dxfId="690" priority="32" operator="greaterThan">
      <formula>3.5</formula>
    </cfRule>
  </conditionalFormatting>
  <conditionalFormatting sqref="AH57:AH125 AH4 AH6 AH8 AH10:AH55">
    <cfRule type="cellIs" dxfId="689" priority="31" operator="greaterThan">
      <formula>0.5</formula>
    </cfRule>
  </conditionalFormatting>
  <conditionalFormatting sqref="AI57:AI125 AI4 AI6 AI8 AI10:AI55">
    <cfRule type="cellIs" dxfId="688" priority="30" operator="greaterThan">
      <formula>5</formula>
    </cfRule>
  </conditionalFormatting>
  <conditionalFormatting sqref="AJ4 AJ6 AJ8 AJ10:AJ125">
    <cfRule type="cellIs" dxfId="687" priority="29" operator="greaterThanOrEqual">
      <formula>12</formula>
    </cfRule>
  </conditionalFormatting>
  <conditionalFormatting sqref="AC4 AC6 AC8 AC10:AC55">
    <cfRule type="cellIs" dxfId="686" priority="47" operator="lessThan">
      <formula>47</formula>
    </cfRule>
  </conditionalFormatting>
  <conditionalFormatting sqref="AD4 AD6 AD8 AD10:AD55">
    <cfRule type="cellIs" dxfId="685" priority="46" operator="lessThan">
      <formula>30</formula>
    </cfRule>
  </conditionalFormatting>
  <conditionalFormatting sqref="AE4 AE6 AE8 AE10:AE55">
    <cfRule type="cellIs" dxfId="684" priority="45" operator="greaterThan">
      <formula>0.15</formula>
    </cfRule>
  </conditionalFormatting>
  <conditionalFormatting sqref="AC56">
    <cfRule type="cellIs" dxfId="683" priority="41" operator="lessThan">
      <formula>40</formula>
    </cfRule>
  </conditionalFormatting>
  <conditionalFormatting sqref="AD56">
    <cfRule type="cellIs" dxfId="682" priority="40" operator="lessThan">
      <formula>25</formula>
    </cfRule>
  </conditionalFormatting>
  <conditionalFormatting sqref="AE56">
    <cfRule type="cellIs" dxfId="681" priority="39" operator="greaterThan">
      <formula>0.2</formula>
    </cfRule>
  </conditionalFormatting>
  <conditionalFormatting sqref="AG56">
    <cfRule type="cellIs" dxfId="680" priority="38" operator="greaterThan">
      <formula>3.5</formula>
    </cfRule>
  </conditionalFormatting>
  <conditionalFormatting sqref="AH56">
    <cfRule type="cellIs" dxfId="679" priority="37" operator="greaterThan">
      <formula>0.5</formula>
    </cfRule>
  </conditionalFormatting>
  <conditionalFormatting sqref="AI56">
    <cfRule type="cellIs" dxfId="678" priority="36" operator="greaterThan">
      <formula>5</formula>
    </cfRule>
  </conditionalFormatting>
  <conditionalFormatting sqref="AC57:AC125">
    <cfRule type="cellIs" dxfId="677" priority="35" operator="lessThan">
      <formula>40</formula>
    </cfRule>
  </conditionalFormatting>
  <conditionalFormatting sqref="AD57:AD125">
    <cfRule type="cellIs" dxfId="676" priority="34" operator="lessThan">
      <formula>25</formula>
    </cfRule>
  </conditionalFormatting>
  <conditionalFormatting sqref="AE57:AE125">
    <cfRule type="cellIs" dxfId="675" priority="33" operator="greaterThan">
      <formula>0.2</formula>
    </cfRule>
  </conditionalFormatting>
  <conditionalFormatting sqref="AG126:AG136">
    <cfRule type="cellIs" dxfId="674" priority="25" operator="greaterThan">
      <formula>3.5</formula>
    </cfRule>
  </conditionalFormatting>
  <conditionalFormatting sqref="AH126:AH136">
    <cfRule type="cellIs" dxfId="673" priority="24" operator="greaterThan">
      <formula>0.5</formula>
    </cfRule>
  </conditionalFormatting>
  <conditionalFormatting sqref="AI126:AI136">
    <cfRule type="cellIs" dxfId="672" priority="23" operator="greaterThan">
      <formula>5</formula>
    </cfRule>
  </conditionalFormatting>
  <conditionalFormatting sqref="AJ126:AJ136">
    <cfRule type="cellIs" dxfId="671" priority="22" operator="greaterThanOrEqual">
      <formula>12</formula>
    </cfRule>
  </conditionalFormatting>
  <conditionalFormatting sqref="AC126:AC136">
    <cfRule type="cellIs" dxfId="670" priority="28" operator="lessThan">
      <formula>40</formula>
    </cfRule>
  </conditionalFormatting>
  <conditionalFormatting sqref="AD126:AD136">
    <cfRule type="cellIs" dxfId="669" priority="27" operator="lessThan">
      <formula>25</formula>
    </cfRule>
  </conditionalFormatting>
  <conditionalFormatting sqref="AE126:AE136">
    <cfRule type="cellIs" dxfId="668" priority="26" operator="greaterThan">
      <formula>0.2</formula>
    </cfRule>
  </conditionalFormatting>
  <conditionalFormatting sqref="AG5">
    <cfRule type="cellIs" dxfId="667" priority="18" operator="greaterThan">
      <formula>3.5</formula>
    </cfRule>
  </conditionalFormatting>
  <conditionalFormatting sqref="AH5">
    <cfRule type="cellIs" dxfId="666" priority="17" operator="greaterThan">
      <formula>0.5</formula>
    </cfRule>
  </conditionalFormatting>
  <conditionalFormatting sqref="AI5">
    <cfRule type="cellIs" dxfId="665" priority="16" operator="greaterThan">
      <formula>5</formula>
    </cfRule>
  </conditionalFormatting>
  <conditionalFormatting sqref="AJ5">
    <cfRule type="cellIs" dxfId="664" priority="15" operator="greaterThanOrEqual">
      <formula>12</formula>
    </cfRule>
  </conditionalFormatting>
  <conditionalFormatting sqref="AC5">
    <cfRule type="cellIs" dxfId="663" priority="21" operator="lessThan">
      <formula>47</formula>
    </cfRule>
  </conditionalFormatting>
  <conditionalFormatting sqref="AD5">
    <cfRule type="cellIs" dxfId="662" priority="20" operator="lessThan">
      <formula>30</formula>
    </cfRule>
  </conditionalFormatting>
  <conditionalFormatting sqref="AE5">
    <cfRule type="cellIs" dxfId="661" priority="19" operator="greaterThan">
      <formula>0.15</formula>
    </cfRule>
  </conditionalFormatting>
  <conditionalFormatting sqref="AG7">
    <cfRule type="cellIs" dxfId="660" priority="11" operator="greaterThan">
      <formula>3.5</formula>
    </cfRule>
  </conditionalFormatting>
  <conditionalFormatting sqref="AH7">
    <cfRule type="cellIs" dxfId="659" priority="10" operator="greaterThan">
      <formula>0.5</formula>
    </cfRule>
  </conditionalFormatting>
  <conditionalFormatting sqref="AI7">
    <cfRule type="cellIs" dxfId="658" priority="9" operator="greaterThan">
      <formula>5</formula>
    </cfRule>
  </conditionalFormatting>
  <conditionalFormatting sqref="AJ7">
    <cfRule type="cellIs" dxfId="657" priority="8" operator="greaterThanOrEqual">
      <formula>12</formula>
    </cfRule>
  </conditionalFormatting>
  <conditionalFormatting sqref="AC7">
    <cfRule type="cellIs" dxfId="656" priority="14" operator="lessThan">
      <formula>47</formula>
    </cfRule>
  </conditionalFormatting>
  <conditionalFormatting sqref="AD7">
    <cfRule type="cellIs" dxfId="655" priority="13" operator="lessThan">
      <formula>30</formula>
    </cfRule>
  </conditionalFormatting>
  <conditionalFormatting sqref="AE7">
    <cfRule type="cellIs" dxfId="654" priority="12" operator="greaterThan">
      <formula>0.15</formula>
    </cfRule>
  </conditionalFormatting>
  <conditionalFormatting sqref="AG9">
    <cfRule type="cellIs" dxfId="653" priority="4" operator="greaterThan">
      <formula>3.5</formula>
    </cfRule>
  </conditionalFormatting>
  <conditionalFormatting sqref="AH9">
    <cfRule type="cellIs" dxfId="652" priority="3" operator="greaterThan">
      <formula>0.5</formula>
    </cfRule>
  </conditionalFormatting>
  <conditionalFormatting sqref="AI9">
    <cfRule type="cellIs" dxfId="651" priority="2" operator="greaterThan">
      <formula>5</formula>
    </cfRule>
  </conditionalFormatting>
  <conditionalFormatting sqref="AJ9">
    <cfRule type="cellIs" dxfId="650" priority="1" operator="greaterThanOrEqual">
      <formula>12</formula>
    </cfRule>
  </conditionalFormatting>
  <conditionalFormatting sqref="AC9">
    <cfRule type="cellIs" dxfId="649" priority="7" operator="lessThan">
      <formula>47</formula>
    </cfRule>
  </conditionalFormatting>
  <conditionalFormatting sqref="AD9">
    <cfRule type="cellIs" dxfId="648" priority="6" operator="lessThan">
      <formula>30</formula>
    </cfRule>
  </conditionalFormatting>
  <conditionalFormatting sqref="AE9">
    <cfRule type="cellIs" dxfId="647" priority="5" operator="greaterThan">
      <formula>0.15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pageSetUpPr fitToPage="1"/>
  </sheetPr>
  <dimension ref="A1:H700"/>
  <sheetViews>
    <sheetView zoomScale="85" zoomScaleNormal="85" workbookViewId="0">
      <selection activeCell="P20" sqref="P20"/>
    </sheetView>
  </sheetViews>
  <sheetFormatPr baseColWidth="10" defaultRowHeight="15" x14ac:dyDescent="0.25"/>
  <cols>
    <col min="11" max="11" width="11.42578125" customWidth="1"/>
  </cols>
  <sheetData>
    <row r="1" spans="1:8" x14ac:dyDescent="0.25">
      <c r="A1" s="86" t="s">
        <v>551</v>
      </c>
      <c r="B1" s="86" t="s">
        <v>102</v>
      </c>
      <c r="C1" s="86" t="s">
        <v>552</v>
      </c>
      <c r="D1" s="86" t="s">
        <v>159</v>
      </c>
      <c r="E1" s="86" t="s">
        <v>553</v>
      </c>
      <c r="F1" s="86" t="s">
        <v>152</v>
      </c>
      <c r="G1" s="86" t="s">
        <v>554</v>
      </c>
      <c r="H1" s="86" t="s">
        <v>19</v>
      </c>
    </row>
    <row r="2" spans="1:8" x14ac:dyDescent="0.25">
      <c r="A2" s="86" t="s">
        <v>555</v>
      </c>
      <c r="B2" s="86">
        <v>185634</v>
      </c>
      <c r="C2" s="86" t="s">
        <v>556</v>
      </c>
      <c r="D2" s="86" t="s">
        <v>249</v>
      </c>
      <c r="E2" s="86" t="s">
        <v>557</v>
      </c>
      <c r="F2" s="86" t="s">
        <v>146</v>
      </c>
      <c r="G2" s="86" t="s">
        <v>558</v>
      </c>
      <c r="H2" s="86">
        <v>2006</v>
      </c>
    </row>
    <row r="3" spans="1:8" x14ac:dyDescent="0.25">
      <c r="A3" s="86" t="s">
        <v>559</v>
      </c>
      <c r="B3" s="86" t="s">
        <v>267</v>
      </c>
      <c r="C3" s="86" t="s">
        <v>560</v>
      </c>
      <c r="D3" s="86" t="s">
        <v>119</v>
      </c>
      <c r="E3" s="86" t="s">
        <v>561</v>
      </c>
      <c r="F3" s="86" t="s">
        <v>259</v>
      </c>
      <c r="G3" s="86" t="s">
        <v>562</v>
      </c>
      <c r="H3" s="120" t="s">
        <v>541</v>
      </c>
    </row>
    <row r="4" spans="1:8" x14ac:dyDescent="0.25">
      <c r="A4" s="91" t="s">
        <v>563</v>
      </c>
      <c r="B4" s="139" t="s">
        <v>537</v>
      </c>
      <c r="C4" s="140"/>
      <c r="D4" s="140"/>
      <c r="E4" s="140"/>
      <c r="F4" s="140"/>
      <c r="G4" s="140"/>
      <c r="H4" s="141"/>
    </row>
    <row r="5" spans="1:8" x14ac:dyDescent="0.25">
      <c r="A5" s="89"/>
      <c r="B5" s="87"/>
      <c r="C5" s="87"/>
      <c r="D5" s="87"/>
      <c r="E5" s="87"/>
      <c r="F5" s="87"/>
      <c r="G5" s="87"/>
      <c r="H5" s="92"/>
    </row>
    <row r="6" spans="1:8" x14ac:dyDescent="0.25">
      <c r="A6" s="90"/>
      <c r="B6" s="88"/>
      <c r="C6" s="88"/>
      <c r="D6" s="88"/>
      <c r="E6" s="88"/>
      <c r="F6" s="88"/>
      <c r="G6" s="88"/>
      <c r="H6" s="93"/>
    </row>
    <row r="7" spans="1:8" x14ac:dyDescent="0.25">
      <c r="A7" s="90"/>
      <c r="B7" s="88"/>
      <c r="C7" s="88"/>
      <c r="D7" s="88"/>
      <c r="E7" s="88"/>
      <c r="F7" s="88"/>
      <c r="G7" s="88"/>
      <c r="H7" s="93"/>
    </row>
    <row r="8" spans="1:8" x14ac:dyDescent="0.25">
      <c r="A8" s="90"/>
      <c r="B8" s="88"/>
      <c r="C8" s="88"/>
      <c r="D8" s="88"/>
      <c r="E8" s="88"/>
      <c r="F8" s="88"/>
      <c r="G8" s="88"/>
      <c r="H8" s="93"/>
    </row>
    <row r="9" spans="1:8" x14ac:dyDescent="0.25">
      <c r="A9" s="90"/>
      <c r="B9" s="88"/>
      <c r="C9" s="88"/>
      <c r="D9" s="88"/>
      <c r="E9" s="88"/>
      <c r="F9" s="88"/>
      <c r="G9" s="88"/>
      <c r="H9" s="93"/>
    </row>
    <row r="10" spans="1:8" x14ac:dyDescent="0.25">
      <c r="A10" s="90"/>
      <c r="B10" s="88"/>
      <c r="C10" s="88"/>
      <c r="D10" s="88"/>
      <c r="E10" s="88"/>
      <c r="F10" s="88"/>
      <c r="G10" s="88"/>
      <c r="H10" s="93"/>
    </row>
    <row r="11" spans="1:8" x14ac:dyDescent="0.25">
      <c r="A11" s="90"/>
      <c r="B11" s="88"/>
      <c r="C11" s="88"/>
      <c r="D11" s="88"/>
      <c r="E11" s="88"/>
      <c r="F11" s="88"/>
      <c r="G11" s="88"/>
      <c r="H11" s="93"/>
    </row>
    <row r="12" spans="1:8" x14ac:dyDescent="0.25">
      <c r="A12" s="90"/>
      <c r="B12" s="88"/>
      <c r="C12" s="88"/>
      <c r="D12" s="88"/>
      <c r="E12" s="88"/>
      <c r="F12" s="88"/>
      <c r="G12" s="88"/>
      <c r="H12" s="93"/>
    </row>
    <row r="13" spans="1:8" x14ac:dyDescent="0.25">
      <c r="A13" s="90"/>
      <c r="B13" s="88"/>
      <c r="C13" s="88"/>
      <c r="D13" s="88"/>
      <c r="E13" s="88"/>
      <c r="F13" s="88"/>
      <c r="G13" s="88"/>
      <c r="H13" s="93"/>
    </row>
    <row r="14" spans="1:8" x14ac:dyDescent="0.25">
      <c r="A14" s="90"/>
      <c r="B14" s="88"/>
      <c r="C14" s="88"/>
      <c r="D14" s="88"/>
      <c r="E14" s="88"/>
      <c r="F14" s="88"/>
      <c r="G14" s="88"/>
      <c r="H14" s="93"/>
    </row>
    <row r="15" spans="1:8" x14ac:dyDescent="0.25">
      <c r="A15" s="90"/>
      <c r="B15" s="88"/>
      <c r="C15" s="88"/>
      <c r="D15" s="88"/>
      <c r="E15" s="88"/>
      <c r="F15" s="88"/>
      <c r="G15" s="88"/>
      <c r="H15" s="93"/>
    </row>
    <row r="16" spans="1:8" x14ac:dyDescent="0.25">
      <c r="A16" s="90"/>
      <c r="B16" s="88"/>
      <c r="C16" s="88"/>
      <c r="D16" s="88"/>
      <c r="E16" s="88"/>
      <c r="F16" s="88"/>
      <c r="G16" s="88"/>
      <c r="H16" s="93"/>
    </row>
    <row r="17" spans="1:8" x14ac:dyDescent="0.25">
      <c r="A17" s="90"/>
      <c r="B17" s="88"/>
      <c r="C17" s="88"/>
      <c r="D17" s="88"/>
      <c r="E17" s="88"/>
      <c r="F17" s="88"/>
      <c r="G17" s="88"/>
      <c r="H17" s="93"/>
    </row>
    <row r="18" spans="1:8" x14ac:dyDescent="0.25">
      <c r="A18" s="90"/>
      <c r="B18" s="88"/>
      <c r="C18" s="88"/>
      <c r="D18" s="88"/>
      <c r="E18" s="88"/>
      <c r="F18" s="88"/>
      <c r="G18" s="88"/>
      <c r="H18" s="93"/>
    </row>
    <row r="19" spans="1:8" x14ac:dyDescent="0.25">
      <c r="A19" s="90"/>
      <c r="B19" s="88"/>
      <c r="C19" s="88"/>
      <c r="D19" s="88"/>
      <c r="E19" s="88"/>
      <c r="F19" s="88"/>
      <c r="G19" s="88"/>
      <c r="H19" s="93"/>
    </row>
    <row r="20" spans="1:8" x14ac:dyDescent="0.25">
      <c r="A20" s="90"/>
      <c r="B20" s="88"/>
      <c r="C20" s="88"/>
      <c r="D20" s="88"/>
      <c r="E20" s="88"/>
      <c r="F20" s="88"/>
      <c r="G20" s="88"/>
      <c r="H20" s="93"/>
    </row>
    <row r="21" spans="1:8" x14ac:dyDescent="0.25">
      <c r="A21" s="90"/>
      <c r="B21" s="88"/>
      <c r="C21" s="88"/>
      <c r="D21" s="88"/>
      <c r="E21" s="88"/>
      <c r="F21" s="88"/>
      <c r="G21" s="88"/>
      <c r="H21" s="93"/>
    </row>
    <row r="22" spans="1:8" x14ac:dyDescent="0.25">
      <c r="A22" s="90"/>
      <c r="B22" s="88"/>
      <c r="C22" s="88"/>
      <c r="D22" s="88"/>
      <c r="E22" s="88"/>
      <c r="F22" s="88"/>
      <c r="G22" s="88"/>
      <c r="H22" s="93"/>
    </row>
    <row r="23" spans="1:8" x14ac:dyDescent="0.25">
      <c r="A23" s="90"/>
      <c r="B23" s="88"/>
      <c r="C23" s="88"/>
      <c r="D23" s="88"/>
      <c r="E23" s="88"/>
      <c r="F23" s="88"/>
      <c r="G23" s="88"/>
      <c r="H23" s="93"/>
    </row>
    <row r="24" spans="1:8" x14ac:dyDescent="0.25">
      <c r="A24" s="90"/>
      <c r="B24" s="88"/>
      <c r="C24" s="88"/>
      <c r="D24" s="88"/>
      <c r="E24" s="88"/>
      <c r="F24" s="88"/>
      <c r="G24" s="88"/>
      <c r="H24" s="93"/>
    </row>
    <row r="25" spans="1:8" x14ac:dyDescent="0.25">
      <c r="A25" s="90"/>
      <c r="B25" s="88"/>
      <c r="C25" s="88"/>
      <c r="D25" s="88"/>
      <c r="E25" s="88"/>
      <c r="F25" s="88"/>
      <c r="G25" s="88"/>
      <c r="H25" s="93"/>
    </row>
    <row r="26" spans="1:8" x14ac:dyDescent="0.25">
      <c r="A26" s="90"/>
      <c r="B26" s="88"/>
      <c r="C26" s="88"/>
      <c r="D26" s="88"/>
      <c r="E26" s="88"/>
      <c r="F26" s="88"/>
      <c r="G26" s="88"/>
      <c r="H26" s="93"/>
    </row>
    <row r="27" spans="1:8" x14ac:dyDescent="0.25">
      <c r="A27" s="90"/>
      <c r="B27" s="88"/>
      <c r="C27" s="88"/>
      <c r="D27" s="88"/>
      <c r="E27" s="88"/>
      <c r="F27" s="88"/>
      <c r="G27" s="88"/>
      <c r="H27" s="93"/>
    </row>
    <row r="28" spans="1:8" x14ac:dyDescent="0.25">
      <c r="A28" s="90"/>
      <c r="B28" s="88"/>
      <c r="C28" s="88"/>
      <c r="D28" s="88"/>
      <c r="E28" s="88"/>
      <c r="F28" s="88"/>
      <c r="G28" s="88"/>
      <c r="H28" s="93"/>
    </row>
    <row r="29" spans="1:8" x14ac:dyDescent="0.25">
      <c r="A29" s="90"/>
      <c r="B29" s="88"/>
      <c r="C29" s="88"/>
      <c r="D29" s="88"/>
      <c r="E29" s="88"/>
      <c r="F29" s="88"/>
      <c r="G29" s="88"/>
      <c r="H29" s="93"/>
    </row>
    <row r="30" spans="1:8" x14ac:dyDescent="0.25">
      <c r="A30" s="90"/>
      <c r="B30" s="88"/>
      <c r="C30" s="88"/>
      <c r="D30" s="88"/>
      <c r="E30" s="88"/>
      <c r="F30" s="88"/>
      <c r="G30" s="88"/>
      <c r="H30" s="93"/>
    </row>
    <row r="31" spans="1:8" x14ac:dyDescent="0.25">
      <c r="A31" s="90"/>
      <c r="B31" s="88"/>
      <c r="C31" s="88"/>
      <c r="D31" s="88"/>
      <c r="E31" s="88"/>
      <c r="F31" s="88"/>
      <c r="G31" s="88"/>
      <c r="H31" s="93"/>
    </row>
    <row r="32" spans="1:8" x14ac:dyDescent="0.25">
      <c r="A32" s="90"/>
      <c r="B32" s="88"/>
      <c r="C32" s="88"/>
      <c r="D32" s="88"/>
      <c r="E32" s="88"/>
      <c r="F32" s="88"/>
      <c r="G32" s="88"/>
      <c r="H32" s="93"/>
    </row>
    <row r="33" spans="1:8" x14ac:dyDescent="0.25">
      <c r="A33" s="90"/>
      <c r="B33" s="88"/>
      <c r="C33" s="88"/>
      <c r="D33" s="88"/>
      <c r="E33" s="88"/>
      <c r="F33" s="88"/>
      <c r="G33" s="88"/>
      <c r="H33" s="93"/>
    </row>
    <row r="34" spans="1:8" x14ac:dyDescent="0.25">
      <c r="A34" s="90"/>
      <c r="B34" s="88"/>
      <c r="C34" s="88"/>
      <c r="D34" s="88"/>
      <c r="E34" s="88"/>
      <c r="F34" s="88"/>
      <c r="G34" s="88"/>
      <c r="H34" s="93"/>
    </row>
    <row r="35" spans="1:8" x14ac:dyDescent="0.25">
      <c r="A35" s="90"/>
      <c r="B35" s="88"/>
      <c r="C35" s="88"/>
      <c r="D35" s="88"/>
      <c r="E35" s="88"/>
      <c r="F35" s="88"/>
      <c r="G35" s="88"/>
      <c r="H35" s="93"/>
    </row>
    <row r="36" spans="1:8" x14ac:dyDescent="0.25">
      <c r="A36" s="90"/>
      <c r="B36" s="88"/>
      <c r="C36" s="88"/>
      <c r="D36" s="88"/>
      <c r="E36" s="88"/>
      <c r="F36" s="88"/>
      <c r="G36" s="88"/>
      <c r="H36" s="93"/>
    </row>
    <row r="37" spans="1:8" x14ac:dyDescent="0.25">
      <c r="A37" s="90"/>
      <c r="B37" s="88"/>
      <c r="C37" s="88"/>
      <c r="D37" s="88"/>
      <c r="E37" s="88"/>
      <c r="F37" s="88"/>
      <c r="G37" s="88"/>
      <c r="H37" s="93"/>
    </row>
    <row r="38" spans="1:8" x14ac:dyDescent="0.25">
      <c r="A38" s="90"/>
      <c r="B38" s="88"/>
      <c r="C38" s="88"/>
      <c r="D38" s="88"/>
      <c r="E38" s="88"/>
      <c r="F38" s="88"/>
      <c r="G38" s="88"/>
      <c r="H38" s="93"/>
    </row>
    <row r="39" spans="1:8" x14ac:dyDescent="0.25">
      <c r="A39" s="90"/>
      <c r="B39" s="88"/>
      <c r="C39" s="88"/>
      <c r="D39" s="88"/>
      <c r="E39" s="88"/>
      <c r="F39" s="88"/>
      <c r="G39" s="88"/>
      <c r="H39" s="93"/>
    </row>
    <row r="40" spans="1:8" x14ac:dyDescent="0.25">
      <c r="A40" s="90"/>
      <c r="B40" s="88"/>
      <c r="C40" s="88"/>
      <c r="D40" s="88"/>
      <c r="E40" s="88"/>
      <c r="F40" s="88"/>
      <c r="G40" s="88"/>
      <c r="H40" s="93"/>
    </row>
    <row r="41" spans="1:8" x14ac:dyDescent="0.25">
      <c r="A41" s="90"/>
      <c r="B41" s="88"/>
      <c r="C41" s="88"/>
      <c r="D41" s="88"/>
      <c r="E41" s="88"/>
      <c r="F41" s="88"/>
      <c r="G41" s="88"/>
      <c r="H41" s="93"/>
    </row>
    <row r="42" spans="1:8" x14ac:dyDescent="0.25">
      <c r="A42" s="90"/>
      <c r="B42" s="88"/>
      <c r="C42" s="88"/>
      <c r="D42" s="88"/>
      <c r="E42" s="88"/>
      <c r="F42" s="88"/>
      <c r="G42" s="88"/>
      <c r="H42" s="93"/>
    </row>
    <row r="43" spans="1:8" x14ac:dyDescent="0.25">
      <c r="A43" s="90"/>
      <c r="B43" s="88"/>
      <c r="C43" s="88"/>
      <c r="D43" s="88"/>
      <c r="E43" s="88"/>
      <c r="F43" s="88"/>
      <c r="G43" s="88"/>
      <c r="H43" s="93"/>
    </row>
    <row r="44" spans="1:8" x14ac:dyDescent="0.25">
      <c r="A44" s="90"/>
      <c r="B44" s="88"/>
      <c r="C44" s="88"/>
      <c r="D44" s="88"/>
      <c r="E44" s="88"/>
      <c r="F44" s="88"/>
      <c r="G44" s="88"/>
      <c r="H44" s="93"/>
    </row>
    <row r="45" spans="1:8" x14ac:dyDescent="0.25">
      <c r="A45" s="90"/>
      <c r="B45" s="88"/>
      <c r="C45" s="88"/>
      <c r="D45" s="88"/>
      <c r="E45" s="88"/>
      <c r="F45" s="88"/>
      <c r="G45" s="88"/>
      <c r="H45" s="93"/>
    </row>
    <row r="46" spans="1:8" x14ac:dyDescent="0.25">
      <c r="A46" s="90"/>
      <c r="B46" s="88"/>
      <c r="C46" s="88"/>
      <c r="D46" s="88"/>
      <c r="E46" s="88"/>
      <c r="F46" s="88"/>
      <c r="G46" s="88"/>
      <c r="H46" s="93"/>
    </row>
    <row r="47" spans="1:8" x14ac:dyDescent="0.25">
      <c r="A47" s="90"/>
      <c r="B47" s="88"/>
      <c r="C47" s="88"/>
      <c r="D47" s="88"/>
      <c r="E47" s="88"/>
      <c r="F47" s="88"/>
      <c r="G47" s="88"/>
      <c r="H47" s="93"/>
    </row>
    <row r="48" spans="1:8" x14ac:dyDescent="0.25">
      <c r="A48" s="90"/>
      <c r="B48" s="88"/>
      <c r="C48" s="88"/>
      <c r="D48" s="88"/>
      <c r="E48" s="88"/>
      <c r="F48" s="88"/>
      <c r="G48" s="88"/>
      <c r="H48" s="93"/>
    </row>
    <row r="49" spans="1:8" x14ac:dyDescent="0.25">
      <c r="A49" s="90"/>
      <c r="B49" s="88"/>
      <c r="C49" s="88"/>
      <c r="D49" s="88"/>
      <c r="E49" s="88"/>
      <c r="F49" s="88"/>
      <c r="G49" s="88"/>
      <c r="H49" s="93"/>
    </row>
    <row r="50" spans="1:8" x14ac:dyDescent="0.25">
      <c r="A50" s="90"/>
      <c r="B50" s="88"/>
      <c r="C50" s="88"/>
      <c r="D50" s="88"/>
      <c r="E50" s="88"/>
      <c r="F50" s="88"/>
      <c r="G50" s="88"/>
      <c r="H50" s="93"/>
    </row>
    <row r="51" spans="1:8" x14ac:dyDescent="0.25">
      <c r="A51" s="86" t="s">
        <v>551</v>
      </c>
      <c r="B51" s="86" t="s">
        <v>102</v>
      </c>
      <c r="C51" s="86" t="s">
        <v>552</v>
      </c>
      <c r="D51" s="86" t="s">
        <v>159</v>
      </c>
      <c r="E51" s="86" t="s">
        <v>553</v>
      </c>
      <c r="F51" s="86" t="s">
        <v>153</v>
      </c>
      <c r="G51" s="86" t="s">
        <v>554</v>
      </c>
      <c r="H51" s="86" t="s">
        <v>19</v>
      </c>
    </row>
    <row r="52" spans="1:8" x14ac:dyDescent="0.25">
      <c r="A52" s="86" t="s">
        <v>555</v>
      </c>
      <c r="B52" s="86">
        <v>185635</v>
      </c>
      <c r="C52" s="86" t="s">
        <v>556</v>
      </c>
      <c r="D52" s="86" t="s">
        <v>249</v>
      </c>
      <c r="E52" s="86" t="s">
        <v>557</v>
      </c>
      <c r="F52" s="86" t="s">
        <v>146</v>
      </c>
      <c r="G52" s="86" t="s">
        <v>558</v>
      </c>
      <c r="H52" s="86">
        <v>2006</v>
      </c>
    </row>
    <row r="53" spans="1:8" x14ac:dyDescent="0.25">
      <c r="A53" s="86" t="s">
        <v>559</v>
      </c>
      <c r="B53" s="86" t="s">
        <v>267</v>
      </c>
      <c r="C53" s="86" t="s">
        <v>560</v>
      </c>
      <c r="D53" s="86" t="s">
        <v>119</v>
      </c>
      <c r="E53" s="86" t="s">
        <v>561</v>
      </c>
      <c r="F53" s="86" t="s">
        <v>259</v>
      </c>
      <c r="G53" s="86" t="s">
        <v>562</v>
      </c>
      <c r="H53" s="120" t="s">
        <v>541</v>
      </c>
    </row>
    <row r="54" spans="1:8" x14ac:dyDescent="0.25">
      <c r="A54" s="91" t="s">
        <v>563</v>
      </c>
      <c r="B54" s="139" t="s">
        <v>537</v>
      </c>
      <c r="C54" s="140"/>
      <c r="D54" s="140"/>
      <c r="E54" s="140"/>
      <c r="F54" s="140"/>
      <c r="G54" s="140"/>
      <c r="H54" s="141"/>
    </row>
    <row r="55" spans="1:8" x14ac:dyDescent="0.25">
      <c r="A55" s="89"/>
      <c r="B55" s="87"/>
      <c r="C55" s="87"/>
      <c r="D55" s="87"/>
      <c r="E55" s="87"/>
      <c r="F55" s="87"/>
      <c r="G55" s="87"/>
      <c r="H55" s="92"/>
    </row>
    <row r="56" spans="1:8" x14ac:dyDescent="0.25">
      <c r="A56" s="90"/>
      <c r="B56" s="88"/>
      <c r="C56" s="88"/>
      <c r="D56" s="88"/>
      <c r="E56" s="88"/>
      <c r="F56" s="88"/>
      <c r="G56" s="88"/>
      <c r="H56" s="93"/>
    </row>
    <row r="57" spans="1:8" x14ac:dyDescent="0.25">
      <c r="A57" s="90"/>
      <c r="B57" s="88"/>
      <c r="C57" s="88"/>
      <c r="D57" s="88"/>
      <c r="E57" s="88"/>
      <c r="F57" s="88"/>
      <c r="G57" s="88"/>
      <c r="H57" s="93"/>
    </row>
    <row r="58" spans="1:8" x14ac:dyDescent="0.25">
      <c r="A58" s="90"/>
      <c r="B58" s="88"/>
      <c r="C58" s="88"/>
      <c r="D58" s="88"/>
      <c r="E58" s="88"/>
      <c r="F58" s="88"/>
      <c r="G58" s="88"/>
      <c r="H58" s="93"/>
    </row>
    <row r="59" spans="1:8" x14ac:dyDescent="0.25">
      <c r="A59" s="90"/>
      <c r="B59" s="88"/>
      <c r="C59" s="88"/>
      <c r="D59" s="88"/>
      <c r="E59" s="88"/>
      <c r="F59" s="88"/>
      <c r="G59" s="88"/>
      <c r="H59" s="93"/>
    </row>
    <row r="60" spans="1:8" x14ac:dyDescent="0.25">
      <c r="A60" s="90"/>
      <c r="B60" s="88"/>
      <c r="C60" s="88"/>
      <c r="D60" s="88"/>
      <c r="E60" s="88"/>
      <c r="F60" s="88"/>
      <c r="G60" s="88"/>
      <c r="H60" s="93"/>
    </row>
    <row r="61" spans="1:8" x14ac:dyDescent="0.25">
      <c r="A61" s="90"/>
      <c r="B61" s="88"/>
      <c r="C61" s="88"/>
      <c r="D61" s="88"/>
      <c r="E61" s="88"/>
      <c r="F61" s="88"/>
      <c r="G61" s="88"/>
      <c r="H61" s="93"/>
    </row>
    <row r="62" spans="1:8" x14ac:dyDescent="0.25">
      <c r="A62" s="90"/>
      <c r="B62" s="88"/>
      <c r="C62" s="88"/>
      <c r="D62" s="88"/>
      <c r="E62" s="88"/>
      <c r="F62" s="88"/>
      <c r="G62" s="88"/>
      <c r="H62" s="93"/>
    </row>
    <row r="63" spans="1:8" x14ac:dyDescent="0.25">
      <c r="A63" s="90"/>
      <c r="B63" s="88"/>
      <c r="C63" s="88"/>
      <c r="D63" s="88"/>
      <c r="E63" s="88"/>
      <c r="F63" s="88"/>
      <c r="G63" s="88"/>
      <c r="H63" s="93"/>
    </row>
    <row r="64" spans="1:8" x14ac:dyDescent="0.25">
      <c r="A64" s="90"/>
      <c r="B64" s="88"/>
      <c r="C64" s="88"/>
      <c r="D64" s="88"/>
      <c r="E64" s="88"/>
      <c r="F64" s="88"/>
      <c r="G64" s="88"/>
      <c r="H64" s="93"/>
    </row>
    <row r="65" spans="1:8" x14ac:dyDescent="0.25">
      <c r="A65" s="90"/>
      <c r="B65" s="88"/>
      <c r="C65" s="88"/>
      <c r="D65" s="88"/>
      <c r="E65" s="88"/>
      <c r="F65" s="88"/>
      <c r="G65" s="88"/>
      <c r="H65" s="93"/>
    </row>
    <row r="66" spans="1:8" x14ac:dyDescent="0.25">
      <c r="A66" s="90"/>
      <c r="B66" s="88"/>
      <c r="C66" s="88"/>
      <c r="D66" s="88"/>
      <c r="E66" s="88"/>
      <c r="F66" s="88"/>
      <c r="G66" s="88"/>
      <c r="H66" s="93"/>
    </row>
    <row r="67" spans="1:8" x14ac:dyDescent="0.25">
      <c r="A67" s="90"/>
      <c r="B67" s="88"/>
      <c r="C67" s="88"/>
      <c r="D67" s="88"/>
      <c r="E67" s="88"/>
      <c r="F67" s="88"/>
      <c r="G67" s="88"/>
      <c r="H67" s="93"/>
    </row>
    <row r="68" spans="1:8" x14ac:dyDescent="0.25">
      <c r="A68" s="90"/>
      <c r="B68" s="88"/>
      <c r="C68" s="88"/>
      <c r="D68" s="88"/>
      <c r="E68" s="88"/>
      <c r="F68" s="88"/>
      <c r="G68" s="88"/>
      <c r="H68" s="93"/>
    </row>
    <row r="69" spans="1:8" x14ac:dyDescent="0.25">
      <c r="A69" s="90"/>
      <c r="B69" s="88"/>
      <c r="C69" s="88"/>
      <c r="D69" s="88"/>
      <c r="E69" s="88"/>
      <c r="F69" s="88"/>
      <c r="G69" s="88"/>
      <c r="H69" s="93"/>
    </row>
    <row r="70" spans="1:8" x14ac:dyDescent="0.25">
      <c r="A70" s="90"/>
      <c r="B70" s="88"/>
      <c r="C70" s="88"/>
      <c r="D70" s="88"/>
      <c r="E70" s="88"/>
      <c r="F70" s="88"/>
      <c r="G70" s="88"/>
      <c r="H70" s="93"/>
    </row>
    <row r="71" spans="1:8" x14ac:dyDescent="0.25">
      <c r="A71" s="90"/>
      <c r="B71" s="88"/>
      <c r="C71" s="88"/>
      <c r="D71" s="88"/>
      <c r="E71" s="88"/>
      <c r="F71" s="88"/>
      <c r="G71" s="88"/>
      <c r="H71" s="93"/>
    </row>
    <row r="72" spans="1:8" x14ac:dyDescent="0.25">
      <c r="A72" s="90"/>
      <c r="B72" s="88"/>
      <c r="C72" s="88"/>
      <c r="D72" s="88"/>
      <c r="E72" s="88"/>
      <c r="F72" s="88"/>
      <c r="G72" s="88"/>
      <c r="H72" s="93"/>
    </row>
    <row r="73" spans="1:8" x14ac:dyDescent="0.25">
      <c r="A73" s="90"/>
      <c r="B73" s="88"/>
      <c r="C73" s="88"/>
      <c r="D73" s="88"/>
      <c r="E73" s="88"/>
      <c r="F73" s="88"/>
      <c r="G73" s="88"/>
      <c r="H73" s="93"/>
    </row>
    <row r="74" spans="1:8" x14ac:dyDescent="0.25">
      <c r="A74" s="90"/>
      <c r="B74" s="88"/>
      <c r="C74" s="88"/>
      <c r="D74" s="88"/>
      <c r="E74" s="88"/>
      <c r="F74" s="88"/>
      <c r="G74" s="88"/>
      <c r="H74" s="93"/>
    </row>
    <row r="75" spans="1:8" x14ac:dyDescent="0.25">
      <c r="A75" s="90"/>
      <c r="B75" s="88"/>
      <c r="C75" s="88"/>
      <c r="D75" s="88"/>
      <c r="E75" s="88"/>
      <c r="F75" s="88"/>
      <c r="G75" s="88"/>
      <c r="H75" s="93"/>
    </row>
    <row r="76" spans="1:8" x14ac:dyDescent="0.25">
      <c r="A76" s="90"/>
      <c r="B76" s="88"/>
      <c r="C76" s="88"/>
      <c r="D76" s="88"/>
      <c r="E76" s="88"/>
      <c r="F76" s="88"/>
      <c r="G76" s="88"/>
      <c r="H76" s="93"/>
    </row>
    <row r="77" spans="1:8" x14ac:dyDescent="0.25">
      <c r="A77" s="90"/>
      <c r="B77" s="88"/>
      <c r="C77" s="88"/>
      <c r="D77" s="88"/>
      <c r="E77" s="88"/>
      <c r="F77" s="88"/>
      <c r="G77" s="88"/>
      <c r="H77" s="93"/>
    </row>
    <row r="78" spans="1:8" x14ac:dyDescent="0.25">
      <c r="A78" s="90"/>
      <c r="B78" s="88"/>
      <c r="C78" s="88"/>
      <c r="D78" s="88"/>
      <c r="E78" s="88"/>
      <c r="F78" s="88"/>
      <c r="G78" s="88"/>
      <c r="H78" s="93"/>
    </row>
    <row r="79" spans="1:8" x14ac:dyDescent="0.25">
      <c r="A79" s="90"/>
      <c r="B79" s="88"/>
      <c r="C79" s="88"/>
      <c r="D79" s="88"/>
      <c r="E79" s="88"/>
      <c r="F79" s="88"/>
      <c r="G79" s="88"/>
      <c r="H79" s="93"/>
    </row>
    <row r="80" spans="1:8" x14ac:dyDescent="0.25">
      <c r="A80" s="90"/>
      <c r="B80" s="88"/>
      <c r="C80" s="88"/>
      <c r="D80" s="88"/>
      <c r="E80" s="88"/>
      <c r="F80" s="88"/>
      <c r="G80" s="88"/>
      <c r="H80" s="93"/>
    </row>
    <row r="81" spans="1:8" x14ac:dyDescent="0.25">
      <c r="A81" s="90"/>
      <c r="B81" s="88"/>
      <c r="C81" s="88"/>
      <c r="D81" s="88"/>
      <c r="E81" s="88"/>
      <c r="F81" s="88"/>
      <c r="G81" s="88"/>
      <c r="H81" s="93"/>
    </row>
    <row r="82" spans="1:8" x14ac:dyDescent="0.25">
      <c r="A82" s="90"/>
      <c r="B82" s="88"/>
      <c r="C82" s="88"/>
      <c r="D82" s="88"/>
      <c r="E82" s="88"/>
      <c r="F82" s="88"/>
      <c r="G82" s="88"/>
      <c r="H82" s="93"/>
    </row>
    <row r="83" spans="1:8" x14ac:dyDescent="0.25">
      <c r="A83" s="90"/>
      <c r="B83" s="88"/>
      <c r="C83" s="88"/>
      <c r="D83" s="88"/>
      <c r="E83" s="88"/>
      <c r="F83" s="88"/>
      <c r="G83" s="88"/>
      <c r="H83" s="93"/>
    </row>
    <row r="84" spans="1:8" x14ac:dyDescent="0.25">
      <c r="A84" s="90"/>
      <c r="B84" s="88"/>
      <c r="C84" s="88"/>
      <c r="D84" s="88"/>
      <c r="E84" s="88"/>
      <c r="F84" s="88"/>
      <c r="G84" s="88"/>
      <c r="H84" s="93"/>
    </row>
    <row r="85" spans="1:8" x14ac:dyDescent="0.25">
      <c r="A85" s="90"/>
      <c r="B85" s="88"/>
      <c r="C85" s="88"/>
      <c r="D85" s="88"/>
      <c r="E85" s="88"/>
      <c r="F85" s="88"/>
      <c r="G85" s="88"/>
      <c r="H85" s="93"/>
    </row>
    <row r="86" spans="1:8" x14ac:dyDescent="0.25">
      <c r="A86" s="90"/>
      <c r="B86" s="88"/>
      <c r="C86" s="88"/>
      <c r="D86" s="88"/>
      <c r="E86" s="88"/>
      <c r="F86" s="88"/>
      <c r="G86" s="88"/>
      <c r="H86" s="93"/>
    </row>
    <row r="87" spans="1:8" x14ac:dyDescent="0.25">
      <c r="A87" s="90"/>
      <c r="B87" s="88"/>
      <c r="C87" s="88"/>
      <c r="D87" s="88"/>
      <c r="E87" s="88"/>
      <c r="F87" s="88"/>
      <c r="G87" s="88"/>
      <c r="H87" s="93"/>
    </row>
    <row r="88" spans="1:8" x14ac:dyDescent="0.25">
      <c r="A88" s="90"/>
      <c r="B88" s="88"/>
      <c r="C88" s="88"/>
      <c r="D88" s="88"/>
      <c r="E88" s="88"/>
      <c r="F88" s="88"/>
      <c r="G88" s="88"/>
      <c r="H88" s="93"/>
    </row>
    <row r="89" spans="1:8" x14ac:dyDescent="0.25">
      <c r="A89" s="90"/>
      <c r="B89" s="88"/>
      <c r="C89" s="88"/>
      <c r="D89" s="88"/>
      <c r="E89" s="88"/>
      <c r="F89" s="88"/>
      <c r="G89" s="88"/>
      <c r="H89" s="93"/>
    </row>
    <row r="90" spans="1:8" x14ac:dyDescent="0.25">
      <c r="A90" s="90"/>
      <c r="B90" s="88"/>
      <c r="C90" s="88"/>
      <c r="D90" s="88"/>
      <c r="E90" s="88"/>
      <c r="F90" s="88"/>
      <c r="G90" s="88"/>
      <c r="H90" s="93"/>
    </row>
    <row r="91" spans="1:8" x14ac:dyDescent="0.25">
      <c r="A91" s="90"/>
      <c r="B91" s="88"/>
      <c r="C91" s="88"/>
      <c r="D91" s="88"/>
      <c r="E91" s="88"/>
      <c r="F91" s="88"/>
      <c r="G91" s="88"/>
      <c r="H91" s="93"/>
    </row>
    <row r="92" spans="1:8" x14ac:dyDescent="0.25">
      <c r="A92" s="90"/>
      <c r="B92" s="88"/>
      <c r="C92" s="88"/>
      <c r="D92" s="88"/>
      <c r="E92" s="88"/>
      <c r="F92" s="88"/>
      <c r="G92" s="88"/>
      <c r="H92" s="93"/>
    </row>
    <row r="93" spans="1:8" x14ac:dyDescent="0.25">
      <c r="A93" s="90"/>
      <c r="B93" s="88"/>
      <c r="C93" s="88"/>
      <c r="D93" s="88"/>
      <c r="E93" s="88"/>
      <c r="F93" s="88"/>
      <c r="G93" s="88"/>
      <c r="H93" s="93"/>
    </row>
    <row r="94" spans="1:8" x14ac:dyDescent="0.25">
      <c r="A94" s="90"/>
      <c r="B94" s="88"/>
      <c r="C94" s="88"/>
      <c r="D94" s="88"/>
      <c r="E94" s="88"/>
      <c r="F94" s="88"/>
      <c r="G94" s="88"/>
      <c r="H94" s="93"/>
    </row>
    <row r="95" spans="1:8" x14ac:dyDescent="0.25">
      <c r="A95" s="90"/>
      <c r="B95" s="88"/>
      <c r="C95" s="88"/>
      <c r="D95" s="88"/>
      <c r="E95" s="88"/>
      <c r="F95" s="88"/>
      <c r="G95" s="88"/>
      <c r="H95" s="93"/>
    </row>
    <row r="96" spans="1:8" x14ac:dyDescent="0.25">
      <c r="A96" s="90"/>
      <c r="B96" s="88"/>
      <c r="C96" s="88"/>
      <c r="D96" s="88"/>
      <c r="E96" s="88"/>
      <c r="F96" s="88"/>
      <c r="G96" s="88"/>
      <c r="H96" s="93"/>
    </row>
    <row r="97" spans="1:8" x14ac:dyDescent="0.25">
      <c r="A97" s="90"/>
      <c r="B97" s="88"/>
      <c r="C97" s="88"/>
      <c r="D97" s="88"/>
      <c r="E97" s="88"/>
      <c r="F97" s="88"/>
      <c r="G97" s="88"/>
      <c r="H97" s="93"/>
    </row>
    <row r="98" spans="1:8" x14ac:dyDescent="0.25">
      <c r="A98" s="90"/>
      <c r="B98" s="88"/>
      <c r="C98" s="88"/>
      <c r="D98" s="88"/>
      <c r="E98" s="88"/>
      <c r="F98" s="88"/>
      <c r="G98" s="88"/>
      <c r="H98" s="93"/>
    </row>
    <row r="99" spans="1:8" x14ac:dyDescent="0.25">
      <c r="A99" s="90"/>
      <c r="B99" s="88"/>
      <c r="C99" s="88"/>
      <c r="D99" s="88"/>
      <c r="E99" s="88"/>
      <c r="F99" s="88"/>
      <c r="G99" s="88"/>
      <c r="H99" s="93"/>
    </row>
    <row r="100" spans="1:8" x14ac:dyDescent="0.25">
      <c r="A100" s="90"/>
      <c r="B100" s="88"/>
      <c r="C100" s="88"/>
      <c r="D100" s="88"/>
      <c r="E100" s="88"/>
      <c r="F100" s="88"/>
      <c r="G100" s="88"/>
      <c r="H100" s="93"/>
    </row>
    <row r="101" spans="1:8" x14ac:dyDescent="0.25">
      <c r="A101" s="86" t="s">
        <v>551</v>
      </c>
      <c r="B101" s="86" t="s">
        <v>102</v>
      </c>
      <c r="C101" s="86" t="s">
        <v>552</v>
      </c>
      <c r="D101" s="86" t="s">
        <v>159</v>
      </c>
      <c r="E101" s="86" t="s">
        <v>553</v>
      </c>
      <c r="F101" s="86" t="s">
        <v>154</v>
      </c>
      <c r="G101" s="86" t="s">
        <v>554</v>
      </c>
      <c r="H101" s="86" t="s">
        <v>19</v>
      </c>
    </row>
    <row r="102" spans="1:8" x14ac:dyDescent="0.25">
      <c r="A102" s="86" t="s">
        <v>555</v>
      </c>
      <c r="B102" s="86">
        <v>185636</v>
      </c>
      <c r="C102" s="86" t="s">
        <v>556</v>
      </c>
      <c r="D102" s="86" t="s">
        <v>249</v>
      </c>
      <c r="E102" s="86" t="s">
        <v>557</v>
      </c>
      <c r="F102" s="86" t="s">
        <v>146</v>
      </c>
      <c r="G102" s="86" t="s">
        <v>558</v>
      </c>
      <c r="H102" s="86">
        <v>2006</v>
      </c>
    </row>
    <row r="103" spans="1:8" x14ac:dyDescent="0.25">
      <c r="A103" s="86" t="s">
        <v>559</v>
      </c>
      <c r="B103" s="86" t="s">
        <v>267</v>
      </c>
      <c r="C103" s="86" t="s">
        <v>560</v>
      </c>
      <c r="D103" s="86" t="s">
        <v>119</v>
      </c>
      <c r="E103" s="86" t="s">
        <v>561</v>
      </c>
      <c r="F103" s="86" t="s">
        <v>259</v>
      </c>
      <c r="G103" s="86" t="s">
        <v>562</v>
      </c>
      <c r="H103" s="120" t="s">
        <v>541</v>
      </c>
    </row>
    <row r="104" spans="1:8" x14ac:dyDescent="0.25">
      <c r="A104" s="91" t="s">
        <v>563</v>
      </c>
      <c r="B104" s="139" t="s">
        <v>537</v>
      </c>
      <c r="C104" s="140"/>
      <c r="D104" s="140"/>
      <c r="E104" s="140"/>
      <c r="F104" s="140"/>
      <c r="G104" s="140"/>
      <c r="H104" s="141"/>
    </row>
    <row r="105" spans="1:8" x14ac:dyDescent="0.25">
      <c r="A105" s="89"/>
      <c r="B105" s="87"/>
      <c r="C105" s="87"/>
      <c r="D105" s="87"/>
      <c r="E105" s="87"/>
      <c r="F105" s="87"/>
      <c r="G105" s="87"/>
      <c r="H105" s="92"/>
    </row>
    <row r="106" spans="1:8" x14ac:dyDescent="0.25">
      <c r="A106" s="90"/>
      <c r="B106" s="88"/>
      <c r="C106" s="88"/>
      <c r="D106" s="88"/>
      <c r="E106" s="88"/>
      <c r="F106" s="88"/>
      <c r="G106" s="88"/>
      <c r="H106" s="93"/>
    </row>
    <row r="107" spans="1:8" x14ac:dyDescent="0.25">
      <c r="A107" s="90"/>
      <c r="B107" s="88"/>
      <c r="C107" s="88"/>
      <c r="D107" s="88"/>
      <c r="E107" s="88"/>
      <c r="F107" s="88"/>
      <c r="G107" s="88"/>
      <c r="H107" s="93"/>
    </row>
    <row r="108" spans="1:8" x14ac:dyDescent="0.25">
      <c r="A108" s="90"/>
      <c r="B108" s="88"/>
      <c r="C108" s="88"/>
      <c r="D108" s="88"/>
      <c r="E108" s="88"/>
      <c r="F108" s="88"/>
      <c r="G108" s="88"/>
      <c r="H108" s="93"/>
    </row>
    <row r="109" spans="1:8" x14ac:dyDescent="0.25">
      <c r="A109" s="90"/>
      <c r="B109" s="88"/>
      <c r="C109" s="88"/>
      <c r="D109" s="88"/>
      <c r="E109" s="88"/>
      <c r="F109" s="88"/>
      <c r="G109" s="88"/>
      <c r="H109" s="93"/>
    </row>
    <row r="110" spans="1:8" x14ac:dyDescent="0.25">
      <c r="A110" s="90"/>
      <c r="B110" s="88"/>
      <c r="C110" s="88"/>
      <c r="D110" s="88"/>
      <c r="E110" s="88"/>
      <c r="F110" s="88"/>
      <c r="G110" s="88"/>
      <c r="H110" s="93"/>
    </row>
    <row r="111" spans="1:8" x14ac:dyDescent="0.25">
      <c r="A111" s="90"/>
      <c r="B111" s="88"/>
      <c r="C111" s="88"/>
      <c r="D111" s="88"/>
      <c r="E111" s="88"/>
      <c r="F111" s="88"/>
      <c r="G111" s="88"/>
      <c r="H111" s="93"/>
    </row>
    <row r="112" spans="1:8" x14ac:dyDescent="0.25">
      <c r="A112" s="90"/>
      <c r="B112" s="88"/>
      <c r="C112" s="88"/>
      <c r="D112" s="88"/>
      <c r="E112" s="88"/>
      <c r="F112" s="88"/>
      <c r="G112" s="88"/>
      <c r="H112" s="93"/>
    </row>
    <row r="113" spans="1:8" x14ac:dyDescent="0.25">
      <c r="A113" s="90"/>
      <c r="B113" s="88"/>
      <c r="C113" s="88"/>
      <c r="D113" s="88"/>
      <c r="E113" s="88"/>
      <c r="F113" s="88"/>
      <c r="G113" s="88"/>
      <c r="H113" s="93"/>
    </row>
    <row r="114" spans="1:8" x14ac:dyDescent="0.25">
      <c r="A114" s="90"/>
      <c r="B114" s="88"/>
      <c r="C114" s="88"/>
      <c r="D114" s="88"/>
      <c r="E114" s="88"/>
      <c r="F114" s="88"/>
      <c r="G114" s="88"/>
      <c r="H114" s="93"/>
    </row>
    <row r="115" spans="1:8" x14ac:dyDescent="0.25">
      <c r="A115" s="90"/>
      <c r="B115" s="88"/>
      <c r="C115" s="88"/>
      <c r="D115" s="88"/>
      <c r="E115" s="88"/>
      <c r="F115" s="88"/>
      <c r="G115" s="88"/>
      <c r="H115" s="93"/>
    </row>
    <row r="116" spans="1:8" x14ac:dyDescent="0.25">
      <c r="A116" s="90"/>
      <c r="B116" s="88"/>
      <c r="C116" s="88"/>
      <c r="D116" s="88"/>
      <c r="E116" s="88"/>
      <c r="F116" s="88"/>
      <c r="G116" s="88"/>
      <c r="H116" s="93"/>
    </row>
    <row r="117" spans="1:8" x14ac:dyDescent="0.25">
      <c r="A117" s="90"/>
      <c r="B117" s="88"/>
      <c r="C117" s="88"/>
      <c r="D117" s="88"/>
      <c r="E117" s="88"/>
      <c r="F117" s="88"/>
      <c r="G117" s="88"/>
      <c r="H117" s="93"/>
    </row>
    <row r="118" spans="1:8" x14ac:dyDescent="0.25">
      <c r="A118" s="90"/>
      <c r="B118" s="88"/>
      <c r="C118" s="88"/>
      <c r="D118" s="88"/>
      <c r="E118" s="88"/>
      <c r="F118" s="88"/>
      <c r="G118" s="88"/>
      <c r="H118" s="93"/>
    </row>
    <row r="119" spans="1:8" x14ac:dyDescent="0.25">
      <c r="A119" s="90"/>
      <c r="B119" s="88"/>
      <c r="C119" s="88"/>
      <c r="D119" s="88"/>
      <c r="E119" s="88"/>
      <c r="F119" s="88"/>
      <c r="G119" s="88"/>
      <c r="H119" s="93"/>
    </row>
    <row r="120" spans="1:8" x14ac:dyDescent="0.25">
      <c r="A120" s="90"/>
      <c r="B120" s="88"/>
      <c r="C120" s="88"/>
      <c r="D120" s="88"/>
      <c r="E120" s="88"/>
      <c r="F120" s="88"/>
      <c r="G120" s="88"/>
      <c r="H120" s="93"/>
    </row>
    <row r="121" spans="1:8" x14ac:dyDescent="0.25">
      <c r="A121" s="90"/>
      <c r="B121" s="88"/>
      <c r="C121" s="88"/>
      <c r="D121" s="88"/>
      <c r="E121" s="88"/>
      <c r="F121" s="88"/>
      <c r="G121" s="88"/>
      <c r="H121" s="93"/>
    </row>
    <row r="122" spans="1:8" x14ac:dyDescent="0.25">
      <c r="A122" s="90"/>
      <c r="B122" s="88"/>
      <c r="C122" s="88"/>
      <c r="D122" s="88"/>
      <c r="E122" s="88"/>
      <c r="F122" s="88"/>
      <c r="G122" s="88"/>
      <c r="H122" s="93"/>
    </row>
    <row r="123" spans="1:8" x14ac:dyDescent="0.25">
      <c r="A123" s="90"/>
      <c r="B123" s="88"/>
      <c r="C123" s="88"/>
      <c r="D123" s="88"/>
      <c r="E123" s="88"/>
      <c r="F123" s="88"/>
      <c r="G123" s="88"/>
      <c r="H123" s="93"/>
    </row>
    <row r="124" spans="1:8" x14ac:dyDescent="0.25">
      <c r="A124" s="90"/>
      <c r="B124" s="88"/>
      <c r="C124" s="88"/>
      <c r="D124" s="88"/>
      <c r="E124" s="88"/>
      <c r="F124" s="88"/>
      <c r="G124" s="88"/>
      <c r="H124" s="93"/>
    </row>
    <row r="125" spans="1:8" x14ac:dyDescent="0.25">
      <c r="A125" s="90"/>
      <c r="B125" s="88"/>
      <c r="C125" s="88"/>
      <c r="D125" s="88"/>
      <c r="E125" s="88"/>
      <c r="F125" s="88"/>
      <c r="G125" s="88"/>
      <c r="H125" s="93"/>
    </row>
    <row r="126" spans="1:8" x14ac:dyDescent="0.25">
      <c r="A126" s="90"/>
      <c r="B126" s="88"/>
      <c r="C126" s="88"/>
      <c r="D126" s="88"/>
      <c r="E126" s="88"/>
      <c r="F126" s="88"/>
      <c r="G126" s="88"/>
      <c r="H126" s="93"/>
    </row>
    <row r="127" spans="1:8" x14ac:dyDescent="0.25">
      <c r="A127" s="90"/>
      <c r="B127" s="88"/>
      <c r="C127" s="88"/>
      <c r="D127" s="88"/>
      <c r="E127" s="88"/>
      <c r="F127" s="88"/>
      <c r="G127" s="88"/>
      <c r="H127" s="93"/>
    </row>
    <row r="128" spans="1:8" x14ac:dyDescent="0.25">
      <c r="A128" s="90"/>
      <c r="B128" s="88"/>
      <c r="C128" s="88"/>
      <c r="D128" s="88"/>
      <c r="E128" s="88"/>
      <c r="F128" s="88"/>
      <c r="G128" s="88"/>
      <c r="H128" s="93"/>
    </row>
    <row r="129" spans="1:8" x14ac:dyDescent="0.25">
      <c r="A129" s="90"/>
      <c r="B129" s="88"/>
      <c r="C129" s="88"/>
      <c r="D129" s="88"/>
      <c r="E129" s="88"/>
      <c r="F129" s="88"/>
      <c r="G129" s="88"/>
      <c r="H129" s="93"/>
    </row>
    <row r="130" spans="1:8" x14ac:dyDescent="0.25">
      <c r="A130" s="90"/>
      <c r="B130" s="88"/>
      <c r="C130" s="88"/>
      <c r="D130" s="88"/>
      <c r="E130" s="88"/>
      <c r="F130" s="88"/>
      <c r="G130" s="88"/>
      <c r="H130" s="93"/>
    </row>
    <row r="131" spans="1:8" x14ac:dyDescent="0.25">
      <c r="A131" s="90"/>
      <c r="B131" s="88"/>
      <c r="C131" s="88"/>
      <c r="D131" s="88"/>
      <c r="E131" s="88"/>
      <c r="F131" s="88"/>
      <c r="G131" s="88"/>
      <c r="H131" s="93"/>
    </row>
    <row r="132" spans="1:8" x14ac:dyDescent="0.25">
      <c r="A132" s="90"/>
      <c r="B132" s="88"/>
      <c r="C132" s="88"/>
      <c r="D132" s="88"/>
      <c r="E132" s="88"/>
      <c r="F132" s="88"/>
      <c r="G132" s="88"/>
      <c r="H132" s="93"/>
    </row>
    <row r="133" spans="1:8" x14ac:dyDescent="0.25">
      <c r="A133" s="90"/>
      <c r="B133" s="88"/>
      <c r="C133" s="88"/>
      <c r="D133" s="88"/>
      <c r="E133" s="88"/>
      <c r="F133" s="88"/>
      <c r="G133" s="88"/>
      <c r="H133" s="93"/>
    </row>
    <row r="134" spans="1:8" x14ac:dyDescent="0.25">
      <c r="A134" s="90"/>
      <c r="B134" s="88"/>
      <c r="C134" s="88"/>
      <c r="D134" s="88"/>
      <c r="E134" s="88"/>
      <c r="F134" s="88"/>
      <c r="G134" s="88"/>
      <c r="H134" s="93"/>
    </row>
    <row r="135" spans="1:8" x14ac:dyDescent="0.25">
      <c r="A135" s="90"/>
      <c r="B135" s="88"/>
      <c r="C135" s="88"/>
      <c r="D135" s="88"/>
      <c r="E135" s="88"/>
      <c r="F135" s="88"/>
      <c r="G135" s="88"/>
      <c r="H135" s="93"/>
    </row>
    <row r="136" spans="1:8" x14ac:dyDescent="0.25">
      <c r="A136" s="90"/>
      <c r="B136" s="88"/>
      <c r="C136" s="88"/>
      <c r="D136" s="88"/>
      <c r="E136" s="88"/>
      <c r="F136" s="88"/>
      <c r="G136" s="88"/>
      <c r="H136" s="93"/>
    </row>
    <row r="137" spans="1:8" x14ac:dyDescent="0.25">
      <c r="A137" s="90"/>
      <c r="B137" s="88"/>
      <c r="C137" s="88"/>
      <c r="D137" s="88"/>
      <c r="E137" s="88"/>
      <c r="F137" s="88"/>
      <c r="G137" s="88"/>
      <c r="H137" s="93"/>
    </row>
    <row r="138" spans="1:8" x14ac:dyDescent="0.25">
      <c r="A138" s="90"/>
      <c r="B138" s="88"/>
      <c r="C138" s="88"/>
      <c r="D138" s="88"/>
      <c r="E138" s="88"/>
      <c r="F138" s="88"/>
      <c r="G138" s="88"/>
      <c r="H138" s="93"/>
    </row>
    <row r="139" spans="1:8" x14ac:dyDescent="0.25">
      <c r="A139" s="90"/>
      <c r="B139" s="88"/>
      <c r="C139" s="88"/>
      <c r="D139" s="88"/>
      <c r="E139" s="88"/>
      <c r="F139" s="88"/>
      <c r="G139" s="88"/>
      <c r="H139" s="93"/>
    </row>
    <row r="140" spans="1:8" x14ac:dyDescent="0.25">
      <c r="A140" s="90"/>
      <c r="B140" s="88"/>
      <c r="C140" s="88"/>
      <c r="D140" s="88"/>
      <c r="E140" s="88"/>
      <c r="F140" s="88"/>
      <c r="G140" s="88"/>
      <c r="H140" s="93"/>
    </row>
    <row r="141" spans="1:8" x14ac:dyDescent="0.25">
      <c r="A141" s="90"/>
      <c r="B141" s="88"/>
      <c r="C141" s="88"/>
      <c r="D141" s="88"/>
      <c r="E141" s="88"/>
      <c r="F141" s="88"/>
      <c r="G141" s="88"/>
      <c r="H141" s="93"/>
    </row>
    <row r="142" spans="1:8" x14ac:dyDescent="0.25">
      <c r="A142" s="90"/>
      <c r="B142" s="88"/>
      <c r="C142" s="88"/>
      <c r="D142" s="88"/>
      <c r="E142" s="88"/>
      <c r="F142" s="88"/>
      <c r="G142" s="88"/>
      <c r="H142" s="93"/>
    </row>
    <row r="143" spans="1:8" x14ac:dyDescent="0.25">
      <c r="A143" s="90"/>
      <c r="B143" s="88"/>
      <c r="C143" s="88"/>
      <c r="D143" s="88"/>
      <c r="E143" s="88"/>
      <c r="F143" s="88"/>
      <c r="G143" s="88"/>
      <c r="H143" s="93"/>
    </row>
    <row r="144" spans="1:8" x14ac:dyDescent="0.25">
      <c r="A144" s="90"/>
      <c r="B144" s="88"/>
      <c r="C144" s="88"/>
      <c r="D144" s="88"/>
      <c r="E144" s="88"/>
      <c r="F144" s="88"/>
      <c r="G144" s="88"/>
      <c r="H144" s="93"/>
    </row>
    <row r="145" spans="1:8" x14ac:dyDescent="0.25">
      <c r="A145" s="90"/>
      <c r="B145" s="88"/>
      <c r="C145" s="88"/>
      <c r="D145" s="88"/>
      <c r="E145" s="88"/>
      <c r="F145" s="88"/>
      <c r="G145" s="88"/>
      <c r="H145" s="93"/>
    </row>
    <row r="146" spans="1:8" x14ac:dyDescent="0.25">
      <c r="A146" s="90"/>
      <c r="B146" s="88"/>
      <c r="C146" s="88"/>
      <c r="D146" s="88"/>
      <c r="E146" s="88"/>
      <c r="F146" s="88"/>
      <c r="G146" s="88"/>
      <c r="H146" s="93"/>
    </row>
    <row r="147" spans="1:8" x14ac:dyDescent="0.25">
      <c r="A147" s="90"/>
      <c r="B147" s="88"/>
      <c r="C147" s="88"/>
      <c r="D147" s="88"/>
      <c r="E147" s="88"/>
      <c r="F147" s="88"/>
      <c r="G147" s="88"/>
      <c r="H147" s="93"/>
    </row>
    <row r="148" spans="1:8" x14ac:dyDescent="0.25">
      <c r="A148" s="90"/>
      <c r="B148" s="88"/>
      <c r="C148" s="88"/>
      <c r="D148" s="88"/>
      <c r="E148" s="88"/>
      <c r="F148" s="88"/>
      <c r="G148" s="88"/>
      <c r="H148" s="93"/>
    </row>
    <row r="149" spans="1:8" x14ac:dyDescent="0.25">
      <c r="A149" s="90"/>
      <c r="B149" s="88"/>
      <c r="C149" s="88"/>
      <c r="D149" s="88"/>
      <c r="E149" s="88"/>
      <c r="F149" s="88"/>
      <c r="G149" s="88"/>
      <c r="H149" s="93"/>
    </row>
    <row r="150" spans="1:8" x14ac:dyDescent="0.25">
      <c r="A150" s="90"/>
      <c r="B150" s="88"/>
      <c r="C150" s="88"/>
      <c r="D150" s="88"/>
      <c r="E150" s="88"/>
      <c r="F150" s="88"/>
      <c r="G150" s="88"/>
      <c r="H150" s="93"/>
    </row>
    <row r="151" spans="1:8" x14ac:dyDescent="0.25">
      <c r="A151" s="86" t="s">
        <v>551</v>
      </c>
      <c r="B151" s="86" t="s">
        <v>94</v>
      </c>
      <c r="C151" s="86" t="s">
        <v>552</v>
      </c>
      <c r="D151" s="86" t="s">
        <v>155</v>
      </c>
      <c r="E151" s="86" t="s">
        <v>553</v>
      </c>
      <c r="F151" s="86"/>
      <c r="G151" s="86" t="s">
        <v>554</v>
      </c>
      <c r="H151" s="86" t="s">
        <v>19</v>
      </c>
    </row>
    <row r="152" spans="1:8" x14ac:dyDescent="0.25">
      <c r="A152" s="86" t="s">
        <v>555</v>
      </c>
      <c r="B152" s="86">
        <v>185519</v>
      </c>
      <c r="C152" s="86" t="s">
        <v>556</v>
      </c>
      <c r="D152" s="86" t="s">
        <v>249</v>
      </c>
      <c r="E152" s="86" t="s">
        <v>557</v>
      </c>
      <c r="F152" s="86" t="s">
        <v>126</v>
      </c>
      <c r="G152" s="86" t="s">
        <v>558</v>
      </c>
      <c r="H152" s="86">
        <v>2004</v>
      </c>
    </row>
    <row r="153" spans="1:8" x14ac:dyDescent="0.25">
      <c r="A153" s="86" t="s">
        <v>559</v>
      </c>
      <c r="B153" s="86" t="s">
        <v>266</v>
      </c>
      <c r="C153" s="86" t="s">
        <v>560</v>
      </c>
      <c r="D153" s="86" t="s">
        <v>119</v>
      </c>
      <c r="E153" s="86" t="s">
        <v>561</v>
      </c>
      <c r="F153" s="86" t="s">
        <v>259</v>
      </c>
      <c r="G153" s="86" t="s">
        <v>562</v>
      </c>
      <c r="H153" s="120" t="s">
        <v>541</v>
      </c>
    </row>
    <row r="154" spans="1:8" x14ac:dyDescent="0.25">
      <c r="A154" s="91" t="s">
        <v>563</v>
      </c>
      <c r="B154" s="139" t="s">
        <v>537</v>
      </c>
      <c r="C154" s="140"/>
      <c r="D154" s="140"/>
      <c r="E154" s="140"/>
      <c r="F154" s="140"/>
      <c r="G154" s="140"/>
      <c r="H154" s="141"/>
    </row>
    <row r="155" spans="1:8" x14ac:dyDescent="0.25">
      <c r="A155" s="89"/>
      <c r="B155" s="87"/>
      <c r="C155" s="87"/>
      <c r="D155" s="87"/>
      <c r="E155" s="87"/>
      <c r="F155" s="87"/>
      <c r="G155" s="87"/>
      <c r="H155" s="92"/>
    </row>
    <row r="156" spans="1:8" x14ac:dyDescent="0.25">
      <c r="A156" s="90"/>
      <c r="B156" s="88"/>
      <c r="C156" s="88"/>
      <c r="D156" s="88"/>
      <c r="E156" s="88"/>
      <c r="F156" s="88"/>
      <c r="G156" s="88"/>
      <c r="H156" s="93"/>
    </row>
    <row r="157" spans="1:8" x14ac:dyDescent="0.25">
      <c r="A157" s="90"/>
      <c r="B157" s="88"/>
      <c r="C157" s="88"/>
      <c r="D157" s="88"/>
      <c r="E157" s="88"/>
      <c r="F157" s="88"/>
      <c r="G157" s="88"/>
      <c r="H157" s="93"/>
    </row>
    <row r="158" spans="1:8" x14ac:dyDescent="0.25">
      <c r="A158" s="90"/>
      <c r="B158" s="88"/>
      <c r="C158" s="88"/>
      <c r="D158" s="88"/>
      <c r="E158" s="88"/>
      <c r="F158" s="88"/>
      <c r="G158" s="88"/>
      <c r="H158" s="93"/>
    </row>
    <row r="159" spans="1:8" x14ac:dyDescent="0.25">
      <c r="A159" s="90"/>
      <c r="B159" s="88"/>
      <c r="C159" s="88"/>
      <c r="D159" s="88"/>
      <c r="E159" s="88"/>
      <c r="F159" s="88"/>
      <c r="G159" s="88"/>
      <c r="H159" s="93"/>
    </row>
    <row r="160" spans="1:8" x14ac:dyDescent="0.25">
      <c r="A160" s="90"/>
      <c r="B160" s="88"/>
      <c r="C160" s="88"/>
      <c r="D160" s="88"/>
      <c r="E160" s="88"/>
      <c r="F160" s="88"/>
      <c r="G160" s="88"/>
      <c r="H160" s="93"/>
    </row>
    <row r="161" spans="1:8" x14ac:dyDescent="0.25">
      <c r="A161" s="90"/>
      <c r="B161" s="88"/>
      <c r="C161" s="88"/>
      <c r="D161" s="88"/>
      <c r="E161" s="88"/>
      <c r="F161" s="88"/>
      <c r="G161" s="88"/>
      <c r="H161" s="93"/>
    </row>
    <row r="162" spans="1:8" x14ac:dyDescent="0.25">
      <c r="A162" s="90"/>
      <c r="B162" s="88"/>
      <c r="C162" s="88"/>
      <c r="D162" s="88"/>
      <c r="E162" s="88"/>
      <c r="F162" s="88"/>
      <c r="G162" s="88"/>
      <c r="H162" s="93"/>
    </row>
    <row r="163" spans="1:8" x14ac:dyDescent="0.25">
      <c r="A163" s="90"/>
      <c r="B163" s="88"/>
      <c r="C163" s="88"/>
      <c r="D163" s="88"/>
      <c r="E163" s="88"/>
      <c r="F163" s="88"/>
      <c r="G163" s="88"/>
      <c r="H163" s="93"/>
    </row>
    <row r="164" spans="1:8" x14ac:dyDescent="0.25">
      <c r="A164" s="90"/>
      <c r="B164" s="88"/>
      <c r="C164" s="88"/>
      <c r="D164" s="88"/>
      <c r="E164" s="88"/>
      <c r="F164" s="88"/>
      <c r="G164" s="88"/>
      <c r="H164" s="93"/>
    </row>
    <row r="165" spans="1:8" x14ac:dyDescent="0.25">
      <c r="A165" s="90"/>
      <c r="B165" s="88"/>
      <c r="C165" s="88"/>
      <c r="D165" s="88"/>
      <c r="E165" s="88"/>
      <c r="F165" s="88"/>
      <c r="G165" s="88"/>
      <c r="H165" s="93"/>
    </row>
    <row r="166" spans="1:8" x14ac:dyDescent="0.25">
      <c r="A166" s="90"/>
      <c r="B166" s="88"/>
      <c r="C166" s="88"/>
      <c r="D166" s="88"/>
      <c r="E166" s="88"/>
      <c r="F166" s="88"/>
      <c r="G166" s="88"/>
      <c r="H166" s="93"/>
    </row>
    <row r="167" spans="1:8" x14ac:dyDescent="0.25">
      <c r="A167" s="90"/>
      <c r="B167" s="88"/>
      <c r="C167" s="88"/>
      <c r="D167" s="88"/>
      <c r="E167" s="88"/>
      <c r="F167" s="88"/>
      <c r="G167" s="88"/>
      <c r="H167" s="93"/>
    </row>
    <row r="168" spans="1:8" x14ac:dyDescent="0.25">
      <c r="A168" s="90"/>
      <c r="B168" s="88"/>
      <c r="C168" s="88"/>
      <c r="D168" s="88"/>
      <c r="E168" s="88"/>
      <c r="F168" s="88"/>
      <c r="G168" s="88"/>
      <c r="H168" s="93"/>
    </row>
    <row r="169" spans="1:8" x14ac:dyDescent="0.25">
      <c r="A169" s="90"/>
      <c r="B169" s="88"/>
      <c r="C169" s="88"/>
      <c r="D169" s="88"/>
      <c r="E169" s="88"/>
      <c r="F169" s="88"/>
      <c r="G169" s="88"/>
      <c r="H169" s="93"/>
    </row>
    <row r="170" spans="1:8" x14ac:dyDescent="0.25">
      <c r="A170" s="90"/>
      <c r="B170" s="88"/>
      <c r="C170" s="88"/>
      <c r="D170" s="88"/>
      <c r="E170" s="88"/>
      <c r="F170" s="88"/>
      <c r="G170" s="88"/>
      <c r="H170" s="93"/>
    </row>
    <row r="171" spans="1:8" x14ac:dyDescent="0.25">
      <c r="A171" s="90"/>
      <c r="B171" s="88"/>
      <c r="C171" s="88"/>
      <c r="D171" s="88"/>
      <c r="E171" s="88"/>
      <c r="F171" s="88"/>
      <c r="G171" s="88"/>
      <c r="H171" s="93"/>
    </row>
    <row r="172" spans="1:8" x14ac:dyDescent="0.25">
      <c r="A172" s="90"/>
      <c r="B172" s="88"/>
      <c r="C172" s="88"/>
      <c r="D172" s="88"/>
      <c r="E172" s="88"/>
      <c r="F172" s="88"/>
      <c r="G172" s="88"/>
      <c r="H172" s="93"/>
    </row>
    <row r="173" spans="1:8" x14ac:dyDescent="0.25">
      <c r="A173" s="90"/>
      <c r="B173" s="88"/>
      <c r="C173" s="88"/>
      <c r="D173" s="88"/>
      <c r="E173" s="88"/>
      <c r="F173" s="88"/>
      <c r="G173" s="88"/>
      <c r="H173" s="93"/>
    </row>
    <row r="174" spans="1:8" x14ac:dyDescent="0.25">
      <c r="A174" s="90"/>
      <c r="B174" s="88"/>
      <c r="C174" s="88"/>
      <c r="D174" s="88"/>
      <c r="E174" s="88"/>
      <c r="F174" s="88"/>
      <c r="G174" s="88"/>
      <c r="H174" s="93"/>
    </row>
    <row r="175" spans="1:8" x14ac:dyDescent="0.25">
      <c r="A175" s="90"/>
      <c r="B175" s="88"/>
      <c r="C175" s="88"/>
      <c r="D175" s="88"/>
      <c r="E175" s="88"/>
      <c r="F175" s="88"/>
      <c r="G175" s="88"/>
      <c r="H175" s="93"/>
    </row>
    <row r="176" spans="1:8" x14ac:dyDescent="0.25">
      <c r="A176" s="90"/>
      <c r="B176" s="88"/>
      <c r="C176" s="88"/>
      <c r="D176" s="88"/>
      <c r="E176" s="88"/>
      <c r="F176" s="88"/>
      <c r="G176" s="88"/>
      <c r="H176" s="93"/>
    </row>
    <row r="177" spans="1:8" x14ac:dyDescent="0.25">
      <c r="A177" s="90"/>
      <c r="B177" s="88"/>
      <c r="C177" s="88"/>
      <c r="D177" s="88"/>
      <c r="E177" s="88"/>
      <c r="F177" s="88"/>
      <c r="G177" s="88"/>
      <c r="H177" s="93"/>
    </row>
    <row r="178" spans="1:8" x14ac:dyDescent="0.25">
      <c r="A178" s="90"/>
      <c r="B178" s="88"/>
      <c r="C178" s="88"/>
      <c r="D178" s="88"/>
      <c r="E178" s="88"/>
      <c r="F178" s="88"/>
      <c r="G178" s="88"/>
      <c r="H178" s="93"/>
    </row>
    <row r="179" spans="1:8" x14ac:dyDescent="0.25">
      <c r="A179" s="90"/>
      <c r="B179" s="88"/>
      <c r="C179" s="88"/>
      <c r="D179" s="88"/>
      <c r="E179" s="88"/>
      <c r="F179" s="88"/>
      <c r="G179" s="88"/>
      <c r="H179" s="93"/>
    </row>
    <row r="180" spans="1:8" x14ac:dyDescent="0.25">
      <c r="A180" s="90"/>
      <c r="B180" s="88"/>
      <c r="C180" s="88"/>
      <c r="D180" s="88"/>
      <c r="E180" s="88"/>
      <c r="F180" s="88"/>
      <c r="G180" s="88"/>
      <c r="H180" s="93"/>
    </row>
    <row r="181" spans="1:8" x14ac:dyDescent="0.25">
      <c r="A181" s="90"/>
      <c r="B181" s="88"/>
      <c r="C181" s="88"/>
      <c r="D181" s="88"/>
      <c r="E181" s="88"/>
      <c r="F181" s="88"/>
      <c r="G181" s="88"/>
      <c r="H181" s="93"/>
    </row>
    <row r="182" spans="1:8" x14ac:dyDescent="0.25">
      <c r="A182" s="90"/>
      <c r="B182" s="88"/>
      <c r="C182" s="88"/>
      <c r="D182" s="88"/>
      <c r="E182" s="88"/>
      <c r="F182" s="88"/>
      <c r="G182" s="88"/>
      <c r="H182" s="93"/>
    </row>
    <row r="183" spans="1:8" x14ac:dyDescent="0.25">
      <c r="A183" s="90"/>
      <c r="B183" s="88"/>
      <c r="C183" s="88"/>
      <c r="D183" s="88"/>
      <c r="E183" s="88"/>
      <c r="F183" s="88"/>
      <c r="G183" s="88"/>
      <c r="H183" s="93"/>
    </row>
    <row r="184" spans="1:8" x14ac:dyDescent="0.25">
      <c r="A184" s="90"/>
      <c r="B184" s="88"/>
      <c r="C184" s="88"/>
      <c r="D184" s="88"/>
      <c r="E184" s="88"/>
      <c r="F184" s="88"/>
      <c r="G184" s="88"/>
      <c r="H184" s="93"/>
    </row>
    <row r="185" spans="1:8" x14ac:dyDescent="0.25">
      <c r="A185" s="90"/>
      <c r="B185" s="88"/>
      <c r="C185" s="88"/>
      <c r="D185" s="88"/>
      <c r="E185" s="88"/>
      <c r="F185" s="88"/>
      <c r="G185" s="88"/>
      <c r="H185" s="93"/>
    </row>
    <row r="186" spans="1:8" x14ac:dyDescent="0.25">
      <c r="A186" s="90"/>
      <c r="B186" s="88"/>
      <c r="C186" s="88"/>
      <c r="D186" s="88"/>
      <c r="E186" s="88"/>
      <c r="F186" s="88"/>
      <c r="G186" s="88"/>
      <c r="H186" s="93"/>
    </row>
    <row r="187" spans="1:8" x14ac:dyDescent="0.25">
      <c r="A187" s="90"/>
      <c r="B187" s="88"/>
      <c r="C187" s="88"/>
      <c r="D187" s="88"/>
      <c r="E187" s="88"/>
      <c r="F187" s="88"/>
      <c r="G187" s="88"/>
      <c r="H187" s="93"/>
    </row>
    <row r="188" spans="1:8" x14ac:dyDescent="0.25">
      <c r="A188" s="90"/>
      <c r="B188" s="88"/>
      <c r="C188" s="88"/>
      <c r="D188" s="88"/>
      <c r="E188" s="88"/>
      <c r="F188" s="88"/>
      <c r="G188" s="88"/>
      <c r="H188" s="93"/>
    </row>
    <row r="189" spans="1:8" x14ac:dyDescent="0.25">
      <c r="A189" s="90"/>
      <c r="B189" s="88"/>
      <c r="C189" s="88"/>
      <c r="D189" s="88"/>
      <c r="E189" s="88"/>
      <c r="F189" s="88"/>
      <c r="G189" s="88"/>
      <c r="H189" s="93"/>
    </row>
    <row r="190" spans="1:8" x14ac:dyDescent="0.25">
      <c r="A190" s="90"/>
      <c r="B190" s="88"/>
      <c r="C190" s="88"/>
      <c r="D190" s="88"/>
      <c r="E190" s="88"/>
      <c r="F190" s="88"/>
      <c r="G190" s="88"/>
      <c r="H190" s="93"/>
    </row>
    <row r="191" spans="1:8" x14ac:dyDescent="0.25">
      <c r="A191" s="90"/>
      <c r="B191" s="88"/>
      <c r="C191" s="88"/>
      <c r="D191" s="88"/>
      <c r="E191" s="88"/>
      <c r="F191" s="88"/>
      <c r="G191" s="88"/>
      <c r="H191" s="93"/>
    </row>
    <row r="192" spans="1:8" x14ac:dyDescent="0.25">
      <c r="A192" s="90"/>
      <c r="B192" s="88"/>
      <c r="C192" s="88"/>
      <c r="D192" s="88"/>
      <c r="E192" s="88"/>
      <c r="F192" s="88"/>
      <c r="G192" s="88"/>
      <c r="H192" s="93"/>
    </row>
    <row r="193" spans="1:8" x14ac:dyDescent="0.25">
      <c r="A193" s="90"/>
      <c r="B193" s="88"/>
      <c r="C193" s="88"/>
      <c r="D193" s="88"/>
      <c r="E193" s="88"/>
      <c r="F193" s="88"/>
      <c r="G193" s="88"/>
      <c r="H193" s="93"/>
    </row>
    <row r="194" spans="1:8" x14ac:dyDescent="0.25">
      <c r="A194" s="90"/>
      <c r="B194" s="88"/>
      <c r="C194" s="88"/>
      <c r="D194" s="88"/>
      <c r="E194" s="88"/>
      <c r="F194" s="88"/>
      <c r="G194" s="88"/>
      <c r="H194" s="93"/>
    </row>
    <row r="195" spans="1:8" x14ac:dyDescent="0.25">
      <c r="A195" s="90"/>
      <c r="B195" s="88"/>
      <c r="C195" s="88"/>
      <c r="D195" s="88"/>
      <c r="E195" s="88"/>
      <c r="F195" s="88"/>
      <c r="G195" s="88"/>
      <c r="H195" s="93"/>
    </row>
    <row r="196" spans="1:8" x14ac:dyDescent="0.25">
      <c r="A196" s="90"/>
      <c r="B196" s="88"/>
      <c r="C196" s="88"/>
      <c r="D196" s="88"/>
      <c r="E196" s="88"/>
      <c r="F196" s="88"/>
      <c r="G196" s="88"/>
      <c r="H196" s="93"/>
    </row>
    <row r="197" spans="1:8" x14ac:dyDescent="0.25">
      <c r="A197" s="90"/>
      <c r="B197" s="88"/>
      <c r="C197" s="88"/>
      <c r="D197" s="88"/>
      <c r="E197" s="88"/>
      <c r="F197" s="88"/>
      <c r="G197" s="88"/>
      <c r="H197" s="93"/>
    </row>
    <row r="198" spans="1:8" x14ac:dyDescent="0.25">
      <c r="A198" s="90"/>
      <c r="B198" s="88"/>
      <c r="C198" s="88"/>
      <c r="D198" s="88"/>
      <c r="E198" s="88"/>
      <c r="F198" s="88"/>
      <c r="G198" s="88"/>
      <c r="H198" s="93"/>
    </row>
    <row r="199" spans="1:8" x14ac:dyDescent="0.25">
      <c r="A199" s="90"/>
      <c r="B199" s="88"/>
      <c r="C199" s="88"/>
      <c r="D199" s="88"/>
      <c r="E199" s="88"/>
      <c r="F199" s="88"/>
      <c r="G199" s="88"/>
      <c r="H199" s="93"/>
    </row>
    <row r="200" spans="1:8" x14ac:dyDescent="0.25">
      <c r="A200" s="90"/>
      <c r="B200" s="88"/>
      <c r="C200" s="88"/>
      <c r="D200" s="88"/>
      <c r="E200" s="88"/>
      <c r="F200" s="88"/>
      <c r="G200" s="88"/>
      <c r="H200" s="93"/>
    </row>
    <row r="201" spans="1:8" x14ac:dyDescent="0.25">
      <c r="A201" s="86" t="s">
        <v>551</v>
      </c>
      <c r="B201" s="86" t="s">
        <v>99</v>
      </c>
      <c r="C201" s="86" t="s">
        <v>552</v>
      </c>
      <c r="D201" s="86" t="s">
        <v>162</v>
      </c>
      <c r="E201" s="86" t="s">
        <v>553</v>
      </c>
      <c r="F201" s="86"/>
      <c r="G201" s="86" t="s">
        <v>554</v>
      </c>
      <c r="H201" s="86" t="s">
        <v>19</v>
      </c>
    </row>
    <row r="202" spans="1:8" x14ac:dyDescent="0.25">
      <c r="A202" s="86" t="s">
        <v>555</v>
      </c>
      <c r="B202" s="86" t="s">
        <v>76</v>
      </c>
      <c r="C202" s="86" t="s">
        <v>556</v>
      </c>
      <c r="D202" s="86" t="s">
        <v>244</v>
      </c>
      <c r="E202" s="86" t="s">
        <v>557</v>
      </c>
      <c r="F202" s="86">
        <v>50</v>
      </c>
      <c r="G202" s="86" t="s">
        <v>558</v>
      </c>
      <c r="H202" s="86">
        <v>2016</v>
      </c>
    </row>
    <row r="203" spans="1:8" x14ac:dyDescent="0.25">
      <c r="A203" s="86" t="s">
        <v>559</v>
      </c>
      <c r="B203" s="86" t="s">
        <v>267</v>
      </c>
      <c r="C203" s="86" t="s">
        <v>560</v>
      </c>
      <c r="D203" s="86" t="s">
        <v>119</v>
      </c>
      <c r="E203" s="86" t="s">
        <v>561</v>
      </c>
      <c r="F203" s="86"/>
      <c r="G203" s="86" t="s">
        <v>562</v>
      </c>
      <c r="H203" s="120" t="s">
        <v>541</v>
      </c>
    </row>
    <row r="204" spans="1:8" x14ac:dyDescent="0.25">
      <c r="A204" s="91" t="s">
        <v>563</v>
      </c>
      <c r="B204" s="139" t="s">
        <v>537</v>
      </c>
      <c r="C204" s="140"/>
      <c r="D204" s="140"/>
      <c r="E204" s="140"/>
      <c r="F204" s="140"/>
      <c r="G204" s="140"/>
      <c r="H204" s="141"/>
    </row>
    <row r="205" spans="1:8" x14ac:dyDescent="0.25">
      <c r="A205" s="89"/>
      <c r="B205" s="87"/>
      <c r="C205" s="87"/>
      <c r="D205" s="87"/>
      <c r="E205" s="87"/>
      <c r="F205" s="87"/>
      <c r="G205" s="87"/>
      <c r="H205" s="92"/>
    </row>
    <row r="206" spans="1:8" x14ac:dyDescent="0.25">
      <c r="A206" s="90"/>
      <c r="B206" s="88"/>
      <c r="C206" s="88"/>
      <c r="D206" s="88"/>
      <c r="E206" s="88"/>
      <c r="F206" s="88"/>
      <c r="G206" s="88"/>
      <c r="H206" s="93"/>
    </row>
    <row r="207" spans="1:8" x14ac:dyDescent="0.25">
      <c r="A207" s="90"/>
      <c r="B207" s="88"/>
      <c r="C207" s="88"/>
      <c r="D207" s="88"/>
      <c r="E207" s="88"/>
      <c r="F207" s="88"/>
      <c r="G207" s="88"/>
      <c r="H207" s="93"/>
    </row>
    <row r="208" spans="1:8" x14ac:dyDescent="0.25">
      <c r="A208" s="90"/>
      <c r="B208" s="88"/>
      <c r="C208" s="88"/>
      <c r="D208" s="88"/>
      <c r="E208" s="88"/>
      <c r="F208" s="88"/>
      <c r="G208" s="88"/>
      <c r="H208" s="93"/>
    </row>
    <row r="209" spans="1:8" x14ac:dyDescent="0.25">
      <c r="A209" s="90"/>
      <c r="B209" s="88"/>
      <c r="C209" s="88"/>
      <c r="D209" s="88"/>
      <c r="E209" s="88"/>
      <c r="F209" s="88"/>
      <c r="G209" s="88"/>
      <c r="H209" s="93"/>
    </row>
    <row r="210" spans="1:8" x14ac:dyDescent="0.25">
      <c r="A210" s="90"/>
      <c r="B210" s="88"/>
      <c r="C210" s="88"/>
      <c r="D210" s="88"/>
      <c r="E210" s="88"/>
      <c r="F210" s="88"/>
      <c r="G210" s="88"/>
      <c r="H210" s="93"/>
    </row>
    <row r="211" spans="1:8" x14ac:dyDescent="0.25">
      <c r="A211" s="90"/>
      <c r="B211" s="88"/>
      <c r="C211" s="88"/>
      <c r="D211" s="88"/>
      <c r="E211" s="88"/>
      <c r="F211" s="88"/>
      <c r="G211" s="88"/>
      <c r="H211" s="93"/>
    </row>
    <row r="212" spans="1:8" x14ac:dyDescent="0.25">
      <c r="A212" s="90"/>
      <c r="B212" s="88"/>
      <c r="C212" s="88"/>
      <c r="D212" s="88"/>
      <c r="E212" s="88"/>
      <c r="F212" s="88"/>
      <c r="G212" s="88"/>
      <c r="H212" s="93"/>
    </row>
    <row r="213" spans="1:8" x14ac:dyDescent="0.25">
      <c r="A213" s="90"/>
      <c r="B213" s="88"/>
      <c r="C213" s="88"/>
      <c r="D213" s="88"/>
      <c r="E213" s="88"/>
      <c r="F213" s="88"/>
      <c r="G213" s="88"/>
      <c r="H213" s="93"/>
    </row>
    <row r="214" spans="1:8" x14ac:dyDescent="0.25">
      <c r="A214" s="90"/>
      <c r="B214" s="88"/>
      <c r="C214" s="88"/>
      <c r="D214" s="88"/>
      <c r="E214" s="88"/>
      <c r="F214" s="88"/>
      <c r="G214" s="88"/>
      <c r="H214" s="93"/>
    </row>
    <row r="215" spans="1:8" x14ac:dyDescent="0.25">
      <c r="A215" s="90"/>
      <c r="B215" s="88"/>
      <c r="C215" s="88"/>
      <c r="D215" s="88"/>
      <c r="E215" s="88"/>
      <c r="F215" s="88"/>
      <c r="G215" s="88"/>
      <c r="H215" s="93"/>
    </row>
    <row r="216" spans="1:8" x14ac:dyDescent="0.25">
      <c r="A216" s="90"/>
      <c r="B216" s="88"/>
      <c r="C216" s="88"/>
      <c r="D216" s="88"/>
      <c r="E216" s="88"/>
      <c r="F216" s="88"/>
      <c r="G216" s="88"/>
      <c r="H216" s="93"/>
    </row>
    <row r="217" spans="1:8" x14ac:dyDescent="0.25">
      <c r="A217" s="90"/>
      <c r="B217" s="88"/>
      <c r="C217" s="88"/>
      <c r="D217" s="88"/>
      <c r="E217" s="88"/>
      <c r="F217" s="88"/>
      <c r="G217" s="88"/>
      <c r="H217" s="93"/>
    </row>
    <row r="218" spans="1:8" x14ac:dyDescent="0.25">
      <c r="A218" s="90"/>
      <c r="B218" s="88"/>
      <c r="C218" s="88"/>
      <c r="D218" s="88"/>
      <c r="E218" s="88"/>
      <c r="F218" s="88"/>
      <c r="G218" s="88"/>
      <c r="H218" s="93"/>
    </row>
    <row r="219" spans="1:8" x14ac:dyDescent="0.25">
      <c r="A219" s="90"/>
      <c r="B219" s="88"/>
      <c r="C219" s="88"/>
      <c r="D219" s="88"/>
      <c r="E219" s="88"/>
      <c r="F219" s="88"/>
      <c r="G219" s="88"/>
      <c r="H219" s="93"/>
    </row>
    <row r="220" spans="1:8" x14ac:dyDescent="0.25">
      <c r="A220" s="90"/>
      <c r="B220" s="88"/>
      <c r="C220" s="88"/>
      <c r="D220" s="88"/>
      <c r="E220" s="88"/>
      <c r="F220" s="88"/>
      <c r="G220" s="88"/>
      <c r="H220" s="93"/>
    </row>
    <row r="221" spans="1:8" x14ac:dyDescent="0.25">
      <c r="A221" s="90"/>
      <c r="B221" s="88"/>
      <c r="C221" s="88"/>
      <c r="D221" s="88"/>
      <c r="E221" s="88"/>
      <c r="F221" s="88"/>
      <c r="G221" s="88"/>
      <c r="H221" s="93"/>
    </row>
    <row r="222" spans="1:8" x14ac:dyDescent="0.25">
      <c r="A222" s="90"/>
      <c r="B222" s="88"/>
      <c r="C222" s="88"/>
      <c r="D222" s="88"/>
      <c r="E222" s="88"/>
      <c r="F222" s="88"/>
      <c r="G222" s="88"/>
      <c r="H222" s="93"/>
    </row>
    <row r="223" spans="1:8" x14ac:dyDescent="0.25">
      <c r="A223" s="90"/>
      <c r="B223" s="88"/>
      <c r="C223" s="88"/>
      <c r="D223" s="88"/>
      <c r="E223" s="88"/>
      <c r="F223" s="88"/>
      <c r="G223" s="88"/>
      <c r="H223" s="93"/>
    </row>
    <row r="224" spans="1:8" x14ac:dyDescent="0.25">
      <c r="A224" s="90"/>
      <c r="B224" s="88"/>
      <c r="C224" s="88"/>
      <c r="D224" s="88"/>
      <c r="E224" s="88"/>
      <c r="F224" s="88"/>
      <c r="G224" s="88"/>
      <c r="H224" s="93"/>
    </row>
    <row r="225" spans="1:8" x14ac:dyDescent="0.25">
      <c r="A225" s="90"/>
      <c r="B225" s="88"/>
      <c r="C225" s="88"/>
      <c r="D225" s="88"/>
      <c r="E225" s="88"/>
      <c r="F225" s="88"/>
      <c r="G225" s="88"/>
      <c r="H225" s="93"/>
    </row>
    <row r="226" spans="1:8" x14ac:dyDescent="0.25">
      <c r="A226" s="90"/>
      <c r="B226" s="88"/>
      <c r="C226" s="88"/>
      <c r="D226" s="88"/>
      <c r="E226" s="88"/>
      <c r="F226" s="88"/>
      <c r="G226" s="88"/>
      <c r="H226" s="93"/>
    </row>
    <row r="227" spans="1:8" x14ac:dyDescent="0.25">
      <c r="A227" s="90"/>
      <c r="B227" s="88"/>
      <c r="C227" s="88"/>
      <c r="D227" s="88"/>
      <c r="E227" s="88"/>
      <c r="F227" s="88"/>
      <c r="G227" s="88"/>
      <c r="H227" s="93"/>
    </row>
    <row r="228" spans="1:8" x14ac:dyDescent="0.25">
      <c r="A228" s="90"/>
      <c r="B228" s="88"/>
      <c r="C228" s="88"/>
      <c r="D228" s="88"/>
      <c r="E228" s="88"/>
      <c r="F228" s="88"/>
      <c r="G228" s="88"/>
      <c r="H228" s="93"/>
    </row>
    <row r="229" spans="1:8" x14ac:dyDescent="0.25">
      <c r="A229" s="90"/>
      <c r="B229" s="88"/>
      <c r="C229" s="88"/>
      <c r="D229" s="88"/>
      <c r="E229" s="88"/>
      <c r="F229" s="88"/>
      <c r="G229" s="88"/>
      <c r="H229" s="93"/>
    </row>
    <row r="230" spans="1:8" x14ac:dyDescent="0.25">
      <c r="A230" s="90"/>
      <c r="B230" s="88"/>
      <c r="C230" s="88"/>
      <c r="D230" s="88"/>
      <c r="E230" s="88"/>
      <c r="F230" s="88"/>
      <c r="G230" s="88"/>
      <c r="H230" s="93"/>
    </row>
    <row r="231" spans="1:8" x14ac:dyDescent="0.25">
      <c r="A231" s="90"/>
      <c r="B231" s="88"/>
      <c r="C231" s="88"/>
      <c r="D231" s="88"/>
      <c r="E231" s="88"/>
      <c r="F231" s="88"/>
      <c r="G231" s="88"/>
      <c r="H231" s="93"/>
    </row>
    <row r="232" spans="1:8" x14ac:dyDescent="0.25">
      <c r="A232" s="90"/>
      <c r="B232" s="88"/>
      <c r="C232" s="88"/>
      <c r="D232" s="88"/>
      <c r="E232" s="88"/>
      <c r="F232" s="88"/>
      <c r="G232" s="88"/>
      <c r="H232" s="93"/>
    </row>
    <row r="233" spans="1:8" x14ac:dyDescent="0.25">
      <c r="A233" s="90"/>
      <c r="B233" s="88"/>
      <c r="C233" s="88"/>
      <c r="D233" s="88"/>
      <c r="E233" s="88"/>
      <c r="F233" s="88"/>
      <c r="G233" s="88"/>
      <c r="H233" s="93"/>
    </row>
    <row r="234" spans="1:8" x14ac:dyDescent="0.25">
      <c r="A234" s="90"/>
      <c r="B234" s="88"/>
      <c r="C234" s="88"/>
      <c r="D234" s="88"/>
      <c r="E234" s="88"/>
      <c r="F234" s="88"/>
      <c r="G234" s="88"/>
      <c r="H234" s="93"/>
    </row>
    <row r="235" spans="1:8" x14ac:dyDescent="0.25">
      <c r="A235" s="90"/>
      <c r="B235" s="88"/>
      <c r="C235" s="88"/>
      <c r="D235" s="88"/>
      <c r="E235" s="88"/>
      <c r="F235" s="88"/>
      <c r="G235" s="88"/>
      <c r="H235" s="93"/>
    </row>
    <row r="236" spans="1:8" x14ac:dyDescent="0.25">
      <c r="A236" s="90"/>
      <c r="B236" s="88"/>
      <c r="C236" s="88"/>
      <c r="D236" s="88"/>
      <c r="E236" s="88"/>
      <c r="F236" s="88"/>
      <c r="G236" s="88"/>
      <c r="H236" s="93"/>
    </row>
    <row r="237" spans="1:8" x14ac:dyDescent="0.25">
      <c r="A237" s="90"/>
      <c r="B237" s="88"/>
      <c r="C237" s="88"/>
      <c r="D237" s="88"/>
      <c r="E237" s="88"/>
      <c r="F237" s="88"/>
      <c r="G237" s="88"/>
      <c r="H237" s="93"/>
    </row>
    <row r="238" spans="1:8" x14ac:dyDescent="0.25">
      <c r="A238" s="90"/>
      <c r="B238" s="88"/>
      <c r="C238" s="88"/>
      <c r="D238" s="88"/>
      <c r="E238" s="88"/>
      <c r="F238" s="88"/>
      <c r="G238" s="88"/>
      <c r="H238" s="93"/>
    </row>
    <row r="239" spans="1:8" x14ac:dyDescent="0.25">
      <c r="A239" s="90"/>
      <c r="B239" s="88"/>
      <c r="C239" s="88"/>
      <c r="D239" s="88"/>
      <c r="E239" s="88"/>
      <c r="F239" s="88"/>
      <c r="G239" s="88"/>
      <c r="H239" s="93"/>
    </row>
    <row r="240" spans="1:8" x14ac:dyDescent="0.25">
      <c r="A240" s="90"/>
      <c r="B240" s="88"/>
      <c r="C240" s="88"/>
      <c r="D240" s="88"/>
      <c r="E240" s="88"/>
      <c r="F240" s="88"/>
      <c r="G240" s="88"/>
      <c r="H240" s="93"/>
    </row>
    <row r="241" spans="1:8" x14ac:dyDescent="0.25">
      <c r="A241" s="90"/>
      <c r="B241" s="88"/>
      <c r="C241" s="88"/>
      <c r="D241" s="88"/>
      <c r="E241" s="88"/>
      <c r="F241" s="88"/>
      <c r="G241" s="88"/>
      <c r="H241" s="93"/>
    </row>
    <row r="242" spans="1:8" x14ac:dyDescent="0.25">
      <c r="A242" s="90"/>
      <c r="B242" s="88"/>
      <c r="C242" s="88"/>
      <c r="D242" s="88"/>
      <c r="E242" s="88"/>
      <c r="F242" s="88"/>
      <c r="G242" s="88"/>
      <c r="H242" s="93"/>
    </row>
    <row r="243" spans="1:8" x14ac:dyDescent="0.25">
      <c r="A243" s="90"/>
      <c r="B243" s="88"/>
      <c r="C243" s="88"/>
      <c r="D243" s="88"/>
      <c r="E243" s="88"/>
      <c r="F243" s="88"/>
      <c r="G243" s="88"/>
      <c r="H243" s="93"/>
    </row>
    <row r="244" spans="1:8" x14ac:dyDescent="0.25">
      <c r="A244" s="90"/>
      <c r="B244" s="88"/>
      <c r="C244" s="88"/>
      <c r="D244" s="88"/>
      <c r="E244" s="88"/>
      <c r="F244" s="88"/>
      <c r="G244" s="88"/>
      <c r="H244" s="93"/>
    </row>
    <row r="245" spans="1:8" x14ac:dyDescent="0.25">
      <c r="A245" s="90"/>
      <c r="B245" s="88"/>
      <c r="C245" s="88"/>
      <c r="D245" s="88"/>
      <c r="E245" s="88"/>
      <c r="F245" s="88"/>
      <c r="G245" s="88"/>
      <c r="H245" s="93"/>
    </row>
    <row r="246" spans="1:8" x14ac:dyDescent="0.25">
      <c r="A246" s="90"/>
      <c r="B246" s="88"/>
      <c r="C246" s="88"/>
      <c r="D246" s="88"/>
      <c r="E246" s="88"/>
      <c r="F246" s="88"/>
      <c r="G246" s="88"/>
      <c r="H246" s="93"/>
    </row>
    <row r="247" spans="1:8" x14ac:dyDescent="0.25">
      <c r="A247" s="90"/>
      <c r="B247" s="88"/>
      <c r="C247" s="88"/>
      <c r="D247" s="88"/>
      <c r="E247" s="88"/>
      <c r="F247" s="88"/>
      <c r="G247" s="88"/>
      <c r="H247" s="93"/>
    </row>
    <row r="248" spans="1:8" x14ac:dyDescent="0.25">
      <c r="A248" s="90"/>
      <c r="B248" s="88"/>
      <c r="C248" s="88"/>
      <c r="D248" s="88"/>
      <c r="E248" s="88"/>
      <c r="F248" s="88"/>
      <c r="G248" s="88"/>
      <c r="H248" s="93"/>
    </row>
    <row r="249" spans="1:8" x14ac:dyDescent="0.25">
      <c r="A249" s="90"/>
      <c r="B249" s="88"/>
      <c r="C249" s="88"/>
      <c r="D249" s="88"/>
      <c r="E249" s="88"/>
      <c r="F249" s="88"/>
      <c r="G249" s="88"/>
      <c r="H249" s="93"/>
    </row>
    <row r="250" spans="1:8" x14ac:dyDescent="0.25">
      <c r="A250" s="90"/>
      <c r="B250" s="88"/>
      <c r="C250" s="88"/>
      <c r="D250" s="88"/>
      <c r="E250" s="88"/>
      <c r="F250" s="88"/>
      <c r="G250" s="88"/>
      <c r="H250" s="93"/>
    </row>
    <row r="251" spans="1:8" x14ac:dyDescent="0.25">
      <c r="A251" s="86" t="s">
        <v>551</v>
      </c>
      <c r="B251" s="86" t="s">
        <v>232</v>
      </c>
      <c r="C251" s="86" t="s">
        <v>552</v>
      </c>
      <c r="D251" s="86" t="s">
        <v>163</v>
      </c>
      <c r="E251" s="86" t="s">
        <v>553</v>
      </c>
      <c r="F251" s="86"/>
      <c r="G251" s="86" t="s">
        <v>554</v>
      </c>
      <c r="H251" s="86" t="s">
        <v>12</v>
      </c>
    </row>
    <row r="252" spans="1:8" x14ac:dyDescent="0.25">
      <c r="A252" s="86" t="s">
        <v>555</v>
      </c>
      <c r="B252" s="86" t="s">
        <v>253</v>
      </c>
      <c r="C252" s="86" t="s">
        <v>556</v>
      </c>
      <c r="D252" s="86" t="s">
        <v>10</v>
      </c>
      <c r="E252" s="86" t="s">
        <v>557</v>
      </c>
      <c r="F252" s="86">
        <v>172</v>
      </c>
      <c r="G252" s="86" t="s">
        <v>558</v>
      </c>
      <c r="H252" s="86">
        <v>1964</v>
      </c>
    </row>
    <row r="253" spans="1:8" x14ac:dyDescent="0.25">
      <c r="A253" s="86" t="s">
        <v>559</v>
      </c>
      <c r="B253" s="86" t="s">
        <v>266</v>
      </c>
      <c r="C253" s="86" t="s">
        <v>560</v>
      </c>
      <c r="D253" s="86" t="s">
        <v>123</v>
      </c>
      <c r="E253" s="86" t="s">
        <v>561</v>
      </c>
      <c r="F253" s="86" t="s">
        <v>259</v>
      </c>
      <c r="G253" s="86" t="s">
        <v>562</v>
      </c>
      <c r="H253" s="120" t="s">
        <v>541</v>
      </c>
    </row>
    <row r="254" spans="1:8" x14ac:dyDescent="0.25">
      <c r="A254" s="91" t="s">
        <v>563</v>
      </c>
      <c r="B254" s="139" t="s">
        <v>537</v>
      </c>
      <c r="C254" s="140"/>
      <c r="D254" s="140"/>
      <c r="E254" s="140"/>
      <c r="F254" s="140"/>
      <c r="G254" s="140"/>
      <c r="H254" s="141"/>
    </row>
    <row r="255" spans="1:8" x14ac:dyDescent="0.25">
      <c r="A255" s="89"/>
      <c r="B255" s="87"/>
      <c r="C255" s="87"/>
      <c r="D255" s="87"/>
      <c r="E255" s="87"/>
      <c r="F255" s="87"/>
      <c r="G255" s="87"/>
      <c r="H255" s="92"/>
    </row>
    <row r="256" spans="1:8" x14ac:dyDescent="0.25">
      <c r="A256" s="90"/>
      <c r="B256" s="88"/>
      <c r="C256" s="88"/>
      <c r="D256" s="88"/>
      <c r="E256" s="88"/>
      <c r="F256" s="88"/>
      <c r="G256" s="88"/>
      <c r="H256" s="93"/>
    </row>
    <row r="257" spans="1:8" x14ac:dyDescent="0.25">
      <c r="A257" s="90"/>
      <c r="B257" s="88"/>
      <c r="C257" s="88"/>
      <c r="D257" s="88"/>
      <c r="E257" s="88"/>
      <c r="F257" s="88"/>
      <c r="G257" s="88"/>
      <c r="H257" s="93"/>
    </row>
    <row r="258" spans="1:8" x14ac:dyDescent="0.25">
      <c r="A258" s="90"/>
      <c r="B258" s="88"/>
      <c r="C258" s="88"/>
      <c r="D258" s="88"/>
      <c r="E258" s="88"/>
      <c r="F258" s="88"/>
      <c r="G258" s="88"/>
      <c r="H258" s="93"/>
    </row>
    <row r="259" spans="1:8" x14ac:dyDescent="0.25">
      <c r="A259" s="90"/>
      <c r="B259" s="88"/>
      <c r="C259" s="88"/>
      <c r="D259" s="88"/>
      <c r="E259" s="88"/>
      <c r="F259" s="88"/>
      <c r="G259" s="88"/>
      <c r="H259" s="93"/>
    </row>
    <row r="260" spans="1:8" x14ac:dyDescent="0.25">
      <c r="A260" s="90"/>
      <c r="B260" s="88"/>
      <c r="C260" s="88"/>
      <c r="D260" s="88"/>
      <c r="E260" s="88"/>
      <c r="F260" s="88"/>
      <c r="G260" s="88"/>
      <c r="H260" s="93"/>
    </row>
    <row r="261" spans="1:8" x14ac:dyDescent="0.25">
      <c r="A261" s="90"/>
      <c r="B261" s="88"/>
      <c r="C261" s="88"/>
      <c r="D261" s="88"/>
      <c r="E261" s="88"/>
      <c r="F261" s="88"/>
      <c r="G261" s="88"/>
      <c r="H261" s="93"/>
    </row>
    <row r="262" spans="1:8" x14ac:dyDescent="0.25">
      <c r="A262" s="90"/>
      <c r="B262" s="88"/>
      <c r="C262" s="88"/>
      <c r="D262" s="88"/>
      <c r="E262" s="88"/>
      <c r="F262" s="88"/>
      <c r="G262" s="88"/>
      <c r="H262" s="93"/>
    </row>
    <row r="263" spans="1:8" x14ac:dyDescent="0.25">
      <c r="A263" s="90"/>
      <c r="B263" s="88"/>
      <c r="C263" s="88"/>
      <c r="D263" s="88"/>
      <c r="E263" s="88"/>
      <c r="F263" s="88"/>
      <c r="G263" s="88"/>
      <c r="H263" s="93"/>
    </row>
    <row r="264" spans="1:8" x14ac:dyDescent="0.25">
      <c r="A264" s="90"/>
      <c r="B264" s="88"/>
      <c r="C264" s="88"/>
      <c r="D264" s="88"/>
      <c r="E264" s="88"/>
      <c r="F264" s="88"/>
      <c r="G264" s="88"/>
      <c r="H264" s="93"/>
    </row>
    <row r="265" spans="1:8" x14ac:dyDescent="0.25">
      <c r="A265" s="90"/>
      <c r="B265" s="88"/>
      <c r="C265" s="88"/>
      <c r="D265" s="88"/>
      <c r="E265" s="88"/>
      <c r="F265" s="88"/>
      <c r="G265" s="88"/>
      <c r="H265" s="93"/>
    </row>
    <row r="266" spans="1:8" x14ac:dyDescent="0.25">
      <c r="A266" s="90"/>
      <c r="B266" s="88"/>
      <c r="C266" s="88"/>
      <c r="D266" s="88"/>
      <c r="E266" s="88"/>
      <c r="F266" s="88"/>
      <c r="G266" s="88"/>
      <c r="H266" s="93"/>
    </row>
    <row r="267" spans="1:8" x14ac:dyDescent="0.25">
      <c r="A267" s="90"/>
      <c r="B267" s="88"/>
      <c r="C267" s="88"/>
      <c r="D267" s="88"/>
      <c r="E267" s="88"/>
      <c r="F267" s="88"/>
      <c r="G267" s="88"/>
      <c r="H267" s="93"/>
    </row>
    <row r="268" spans="1:8" x14ac:dyDescent="0.25">
      <c r="A268" s="90"/>
      <c r="B268" s="88"/>
      <c r="C268" s="88"/>
      <c r="D268" s="88"/>
      <c r="E268" s="88"/>
      <c r="F268" s="88"/>
      <c r="G268" s="88"/>
      <c r="H268" s="93"/>
    </row>
    <row r="269" spans="1:8" x14ac:dyDescent="0.25">
      <c r="A269" s="90"/>
      <c r="B269" s="88"/>
      <c r="C269" s="88"/>
      <c r="D269" s="88"/>
      <c r="E269" s="88"/>
      <c r="F269" s="88"/>
      <c r="G269" s="88"/>
      <c r="H269" s="93"/>
    </row>
    <row r="270" spans="1:8" x14ac:dyDescent="0.25">
      <c r="A270" s="90"/>
      <c r="B270" s="88"/>
      <c r="C270" s="88"/>
      <c r="D270" s="88"/>
      <c r="E270" s="88"/>
      <c r="F270" s="88"/>
      <c r="G270" s="88"/>
      <c r="H270" s="93"/>
    </row>
    <row r="271" spans="1:8" x14ac:dyDescent="0.25">
      <c r="A271" s="90"/>
      <c r="B271" s="88"/>
      <c r="C271" s="88"/>
      <c r="D271" s="88"/>
      <c r="E271" s="88"/>
      <c r="F271" s="88"/>
      <c r="G271" s="88"/>
      <c r="H271" s="93"/>
    </row>
    <row r="272" spans="1:8" x14ac:dyDescent="0.25">
      <c r="A272" s="90"/>
      <c r="B272" s="88"/>
      <c r="C272" s="88"/>
      <c r="D272" s="88"/>
      <c r="E272" s="88"/>
      <c r="F272" s="88"/>
      <c r="G272" s="88"/>
      <c r="H272" s="93"/>
    </row>
    <row r="273" spans="1:8" x14ac:dyDescent="0.25">
      <c r="A273" s="90"/>
      <c r="B273" s="88"/>
      <c r="C273" s="88"/>
      <c r="D273" s="88"/>
      <c r="E273" s="88"/>
      <c r="F273" s="88"/>
      <c r="G273" s="88"/>
      <c r="H273" s="93"/>
    </row>
    <row r="274" spans="1:8" x14ac:dyDescent="0.25">
      <c r="A274" s="90"/>
      <c r="B274" s="88"/>
      <c r="C274" s="88"/>
      <c r="D274" s="88"/>
      <c r="E274" s="88"/>
      <c r="F274" s="88"/>
      <c r="G274" s="88"/>
      <c r="H274" s="93"/>
    </row>
    <row r="275" spans="1:8" x14ac:dyDescent="0.25">
      <c r="A275" s="90"/>
      <c r="B275" s="88"/>
      <c r="C275" s="88"/>
      <c r="D275" s="88"/>
      <c r="E275" s="88"/>
      <c r="F275" s="88"/>
      <c r="G275" s="88"/>
      <c r="H275" s="93"/>
    </row>
    <row r="276" spans="1:8" x14ac:dyDescent="0.25">
      <c r="A276" s="90"/>
      <c r="B276" s="88"/>
      <c r="C276" s="88"/>
      <c r="D276" s="88"/>
      <c r="E276" s="88"/>
      <c r="F276" s="88"/>
      <c r="G276" s="88"/>
      <c r="H276" s="93"/>
    </row>
    <row r="277" spans="1:8" x14ac:dyDescent="0.25">
      <c r="A277" s="90"/>
      <c r="B277" s="88"/>
      <c r="C277" s="88"/>
      <c r="D277" s="88"/>
      <c r="E277" s="88"/>
      <c r="F277" s="88"/>
      <c r="G277" s="88"/>
      <c r="H277" s="93"/>
    </row>
    <row r="278" spans="1:8" x14ac:dyDescent="0.25">
      <c r="A278" s="90"/>
      <c r="B278" s="88"/>
      <c r="C278" s="88"/>
      <c r="D278" s="88"/>
      <c r="E278" s="88"/>
      <c r="F278" s="88"/>
      <c r="G278" s="88"/>
      <c r="H278" s="93"/>
    </row>
    <row r="279" spans="1:8" x14ac:dyDescent="0.25">
      <c r="A279" s="90"/>
      <c r="B279" s="88"/>
      <c r="C279" s="88"/>
      <c r="D279" s="88"/>
      <c r="E279" s="88"/>
      <c r="F279" s="88"/>
      <c r="G279" s="88"/>
      <c r="H279" s="93"/>
    </row>
    <row r="280" spans="1:8" x14ac:dyDescent="0.25">
      <c r="A280" s="90"/>
      <c r="B280" s="88"/>
      <c r="C280" s="88"/>
      <c r="D280" s="88"/>
      <c r="E280" s="88"/>
      <c r="F280" s="88"/>
      <c r="G280" s="88"/>
      <c r="H280" s="93"/>
    </row>
    <row r="281" spans="1:8" x14ac:dyDescent="0.25">
      <c r="A281" s="90"/>
      <c r="B281" s="88"/>
      <c r="C281" s="88"/>
      <c r="D281" s="88"/>
      <c r="E281" s="88"/>
      <c r="F281" s="88"/>
      <c r="G281" s="88"/>
      <c r="H281" s="93"/>
    </row>
    <row r="282" spans="1:8" x14ac:dyDescent="0.25">
      <c r="A282" s="90"/>
      <c r="B282" s="88"/>
      <c r="C282" s="88"/>
      <c r="D282" s="88"/>
      <c r="E282" s="88"/>
      <c r="F282" s="88"/>
      <c r="G282" s="88"/>
      <c r="H282" s="93"/>
    </row>
    <row r="283" spans="1:8" x14ac:dyDescent="0.25">
      <c r="A283" s="90"/>
      <c r="B283" s="88"/>
      <c r="C283" s="88"/>
      <c r="D283" s="88"/>
      <c r="E283" s="88"/>
      <c r="F283" s="88"/>
      <c r="G283" s="88"/>
      <c r="H283" s="93"/>
    </row>
    <row r="284" spans="1:8" x14ac:dyDescent="0.25">
      <c r="A284" s="90"/>
      <c r="B284" s="88"/>
      <c r="C284" s="88"/>
      <c r="D284" s="88"/>
      <c r="E284" s="88"/>
      <c r="F284" s="88"/>
      <c r="G284" s="88"/>
      <c r="H284" s="93"/>
    </row>
    <row r="285" spans="1:8" x14ac:dyDescent="0.25">
      <c r="A285" s="90"/>
      <c r="B285" s="88"/>
      <c r="C285" s="88"/>
      <c r="D285" s="88"/>
      <c r="E285" s="88"/>
      <c r="F285" s="88"/>
      <c r="G285" s="88"/>
      <c r="H285" s="93"/>
    </row>
    <row r="286" spans="1:8" x14ac:dyDescent="0.25">
      <c r="A286" s="90"/>
      <c r="B286" s="88"/>
      <c r="C286" s="88"/>
      <c r="D286" s="88"/>
      <c r="E286" s="88"/>
      <c r="F286" s="88"/>
      <c r="G286" s="88"/>
      <c r="H286" s="93"/>
    </row>
    <row r="287" spans="1:8" x14ac:dyDescent="0.25">
      <c r="A287" s="90"/>
      <c r="B287" s="88"/>
      <c r="C287" s="88"/>
      <c r="D287" s="88"/>
      <c r="E287" s="88"/>
      <c r="F287" s="88"/>
      <c r="G287" s="88"/>
      <c r="H287" s="93"/>
    </row>
    <row r="288" spans="1:8" x14ac:dyDescent="0.25">
      <c r="A288" s="90"/>
      <c r="B288" s="88"/>
      <c r="C288" s="88"/>
      <c r="D288" s="88"/>
      <c r="E288" s="88"/>
      <c r="F288" s="88"/>
      <c r="G288" s="88"/>
      <c r="H288" s="93"/>
    </row>
    <row r="289" spans="1:8" x14ac:dyDescent="0.25">
      <c r="A289" s="90"/>
      <c r="B289" s="88"/>
      <c r="C289" s="88"/>
      <c r="D289" s="88"/>
      <c r="E289" s="88"/>
      <c r="F289" s="88"/>
      <c r="G289" s="88"/>
      <c r="H289" s="93"/>
    </row>
    <row r="290" spans="1:8" x14ac:dyDescent="0.25">
      <c r="A290" s="90"/>
      <c r="B290" s="88"/>
      <c r="C290" s="88"/>
      <c r="D290" s="88"/>
      <c r="E290" s="88"/>
      <c r="F290" s="88"/>
      <c r="G290" s="88"/>
      <c r="H290" s="93"/>
    </row>
    <row r="291" spans="1:8" x14ac:dyDescent="0.25">
      <c r="A291" s="90"/>
      <c r="B291" s="88"/>
      <c r="C291" s="88"/>
      <c r="D291" s="88"/>
      <c r="E291" s="88"/>
      <c r="F291" s="88"/>
      <c r="G291" s="88"/>
      <c r="H291" s="93"/>
    </row>
    <row r="292" spans="1:8" x14ac:dyDescent="0.25">
      <c r="A292" s="90"/>
      <c r="B292" s="88"/>
      <c r="C292" s="88"/>
      <c r="D292" s="88"/>
      <c r="E292" s="88"/>
      <c r="F292" s="88"/>
      <c r="G292" s="88"/>
      <c r="H292" s="93"/>
    </row>
    <row r="293" spans="1:8" x14ac:dyDescent="0.25">
      <c r="A293" s="90"/>
      <c r="B293" s="88"/>
      <c r="C293" s="88"/>
      <c r="D293" s="88"/>
      <c r="E293" s="88"/>
      <c r="F293" s="88"/>
      <c r="G293" s="88"/>
      <c r="H293" s="93"/>
    </row>
    <row r="294" spans="1:8" x14ac:dyDescent="0.25">
      <c r="A294" s="90"/>
      <c r="B294" s="88"/>
      <c r="C294" s="88"/>
      <c r="D294" s="88"/>
      <c r="E294" s="88"/>
      <c r="F294" s="88"/>
      <c r="G294" s="88"/>
      <c r="H294" s="93"/>
    </row>
    <row r="295" spans="1:8" x14ac:dyDescent="0.25">
      <c r="A295" s="90"/>
      <c r="B295" s="88"/>
      <c r="C295" s="88"/>
      <c r="D295" s="88"/>
      <c r="E295" s="88"/>
      <c r="F295" s="88"/>
      <c r="G295" s="88"/>
      <c r="H295" s="93"/>
    </row>
    <row r="296" spans="1:8" x14ac:dyDescent="0.25">
      <c r="A296" s="90"/>
      <c r="B296" s="88"/>
      <c r="C296" s="88"/>
      <c r="D296" s="88"/>
      <c r="E296" s="88"/>
      <c r="F296" s="88"/>
      <c r="G296" s="88"/>
      <c r="H296" s="93"/>
    </row>
    <row r="297" spans="1:8" x14ac:dyDescent="0.25">
      <c r="A297" s="90"/>
      <c r="B297" s="88"/>
      <c r="C297" s="88"/>
      <c r="D297" s="88"/>
      <c r="E297" s="88"/>
      <c r="F297" s="88"/>
      <c r="G297" s="88"/>
      <c r="H297" s="93"/>
    </row>
    <row r="298" spans="1:8" x14ac:dyDescent="0.25">
      <c r="A298" s="90"/>
      <c r="B298" s="88"/>
      <c r="C298" s="88"/>
      <c r="D298" s="88"/>
      <c r="E298" s="88"/>
      <c r="F298" s="88"/>
      <c r="G298" s="88"/>
      <c r="H298" s="93"/>
    </row>
    <row r="299" spans="1:8" x14ac:dyDescent="0.25">
      <c r="A299" s="90"/>
      <c r="B299" s="88"/>
      <c r="C299" s="88"/>
      <c r="D299" s="88"/>
      <c r="E299" s="88"/>
      <c r="F299" s="88"/>
      <c r="G299" s="88"/>
      <c r="H299" s="93"/>
    </row>
    <row r="300" spans="1:8" x14ac:dyDescent="0.25">
      <c r="A300" s="90"/>
      <c r="B300" s="88"/>
      <c r="C300" s="88"/>
      <c r="D300" s="88"/>
      <c r="E300" s="88"/>
      <c r="F300" s="88"/>
      <c r="G300" s="88"/>
      <c r="H300" s="93"/>
    </row>
    <row r="301" spans="1:8" x14ac:dyDescent="0.25">
      <c r="A301" s="86" t="s">
        <v>551</v>
      </c>
      <c r="B301" s="86" t="s">
        <v>80</v>
      </c>
      <c r="C301" s="86" t="s">
        <v>552</v>
      </c>
      <c r="D301" s="86" t="s">
        <v>162</v>
      </c>
      <c r="E301" s="86" t="s">
        <v>553</v>
      </c>
      <c r="F301" s="86"/>
      <c r="G301" s="86" t="s">
        <v>554</v>
      </c>
      <c r="H301" s="86" t="s">
        <v>12</v>
      </c>
    </row>
    <row r="302" spans="1:8" x14ac:dyDescent="0.25">
      <c r="A302" s="86" t="s">
        <v>555</v>
      </c>
      <c r="B302" s="86" t="s">
        <v>17</v>
      </c>
      <c r="C302" s="86" t="s">
        <v>556</v>
      </c>
      <c r="D302" s="86" t="s">
        <v>245</v>
      </c>
      <c r="E302" s="86" t="s">
        <v>557</v>
      </c>
      <c r="F302" s="86" t="s">
        <v>140</v>
      </c>
      <c r="G302" s="86" t="s">
        <v>558</v>
      </c>
      <c r="H302" s="86">
        <v>2000</v>
      </c>
    </row>
    <row r="303" spans="1:8" x14ac:dyDescent="0.25">
      <c r="A303" s="86" t="s">
        <v>559</v>
      </c>
      <c r="B303" s="86" t="s">
        <v>266</v>
      </c>
      <c r="C303" s="86" t="s">
        <v>560</v>
      </c>
      <c r="D303" s="86" t="s">
        <v>123</v>
      </c>
      <c r="E303" s="86" t="s">
        <v>561</v>
      </c>
      <c r="F303" s="86" t="s">
        <v>259</v>
      </c>
      <c r="G303" s="86" t="s">
        <v>562</v>
      </c>
      <c r="H303" s="120" t="s">
        <v>541</v>
      </c>
    </row>
    <row r="304" spans="1:8" x14ac:dyDescent="0.25">
      <c r="A304" s="91" t="s">
        <v>563</v>
      </c>
      <c r="B304" s="139" t="s">
        <v>537</v>
      </c>
      <c r="C304" s="140"/>
      <c r="D304" s="140"/>
      <c r="E304" s="140"/>
      <c r="F304" s="140"/>
      <c r="G304" s="140"/>
      <c r="H304" s="141"/>
    </row>
    <row r="305" spans="1:8" x14ac:dyDescent="0.25">
      <c r="A305" s="89"/>
      <c r="B305" s="87"/>
      <c r="C305" s="87"/>
      <c r="D305" s="87"/>
      <c r="E305" s="87"/>
      <c r="F305" s="87"/>
      <c r="G305" s="87"/>
      <c r="H305" s="92"/>
    </row>
    <row r="306" spans="1:8" x14ac:dyDescent="0.25">
      <c r="A306" s="90"/>
      <c r="B306" s="88"/>
      <c r="C306" s="88"/>
      <c r="D306" s="88"/>
      <c r="E306" s="88"/>
      <c r="F306" s="88"/>
      <c r="G306" s="88"/>
      <c r="H306" s="93"/>
    </row>
    <row r="307" spans="1:8" x14ac:dyDescent="0.25">
      <c r="A307" s="90"/>
      <c r="B307" s="88"/>
      <c r="C307" s="88"/>
      <c r="D307" s="88"/>
      <c r="E307" s="88"/>
      <c r="F307" s="88"/>
      <c r="G307" s="88"/>
      <c r="H307" s="93"/>
    </row>
    <row r="308" spans="1:8" x14ac:dyDescent="0.25">
      <c r="A308" s="90"/>
      <c r="B308" s="88"/>
      <c r="C308" s="88"/>
      <c r="D308" s="88"/>
      <c r="E308" s="88"/>
      <c r="F308" s="88"/>
      <c r="G308" s="88"/>
      <c r="H308" s="93"/>
    </row>
    <row r="309" spans="1:8" x14ac:dyDescent="0.25">
      <c r="A309" s="90"/>
      <c r="B309" s="88"/>
      <c r="C309" s="88"/>
      <c r="D309" s="88"/>
      <c r="E309" s="88"/>
      <c r="F309" s="88"/>
      <c r="G309" s="88"/>
      <c r="H309" s="93"/>
    </row>
    <row r="310" spans="1:8" x14ac:dyDescent="0.25">
      <c r="A310" s="90"/>
      <c r="B310" s="88"/>
      <c r="C310" s="88"/>
      <c r="D310" s="88"/>
      <c r="E310" s="88"/>
      <c r="F310" s="88"/>
      <c r="G310" s="88"/>
      <c r="H310" s="93"/>
    </row>
    <row r="311" spans="1:8" x14ac:dyDescent="0.25">
      <c r="A311" s="90"/>
      <c r="B311" s="88"/>
      <c r="C311" s="88"/>
      <c r="D311" s="88"/>
      <c r="E311" s="88"/>
      <c r="F311" s="88"/>
      <c r="G311" s="88"/>
      <c r="H311" s="93"/>
    </row>
    <row r="312" spans="1:8" x14ac:dyDescent="0.25">
      <c r="A312" s="90"/>
      <c r="B312" s="88"/>
      <c r="C312" s="88"/>
      <c r="D312" s="88"/>
      <c r="E312" s="88"/>
      <c r="F312" s="88"/>
      <c r="G312" s="88"/>
      <c r="H312" s="93"/>
    </row>
    <row r="313" spans="1:8" x14ac:dyDescent="0.25">
      <c r="A313" s="90"/>
      <c r="B313" s="88"/>
      <c r="C313" s="88"/>
      <c r="D313" s="88"/>
      <c r="E313" s="88"/>
      <c r="F313" s="88"/>
      <c r="G313" s="88"/>
      <c r="H313" s="93"/>
    </row>
    <row r="314" spans="1:8" x14ac:dyDescent="0.25">
      <c r="A314" s="90"/>
      <c r="B314" s="88"/>
      <c r="C314" s="88"/>
      <c r="D314" s="88"/>
      <c r="E314" s="88"/>
      <c r="F314" s="88"/>
      <c r="G314" s="88"/>
      <c r="H314" s="93"/>
    </row>
    <row r="315" spans="1:8" x14ac:dyDescent="0.25">
      <c r="A315" s="90"/>
      <c r="B315" s="88"/>
      <c r="C315" s="88"/>
      <c r="D315" s="88"/>
      <c r="E315" s="88"/>
      <c r="F315" s="88"/>
      <c r="G315" s="88"/>
      <c r="H315" s="93"/>
    </row>
    <row r="316" spans="1:8" x14ac:dyDescent="0.25">
      <c r="A316" s="90"/>
      <c r="B316" s="88"/>
      <c r="C316" s="88"/>
      <c r="D316" s="88"/>
      <c r="E316" s="88"/>
      <c r="F316" s="88"/>
      <c r="G316" s="88"/>
      <c r="H316" s="93"/>
    </row>
    <row r="317" spans="1:8" x14ac:dyDescent="0.25">
      <c r="A317" s="90"/>
      <c r="B317" s="88"/>
      <c r="C317" s="88"/>
      <c r="D317" s="88"/>
      <c r="E317" s="88"/>
      <c r="F317" s="88"/>
      <c r="G317" s="88"/>
      <c r="H317" s="93"/>
    </row>
    <row r="318" spans="1:8" x14ac:dyDescent="0.25">
      <c r="A318" s="90"/>
      <c r="B318" s="88"/>
      <c r="C318" s="88"/>
      <c r="D318" s="88"/>
      <c r="E318" s="88"/>
      <c r="F318" s="88"/>
      <c r="G318" s="88"/>
      <c r="H318" s="93"/>
    </row>
    <row r="319" spans="1:8" x14ac:dyDescent="0.25">
      <c r="A319" s="90"/>
      <c r="B319" s="88"/>
      <c r="C319" s="88"/>
      <c r="D319" s="88"/>
      <c r="E319" s="88"/>
      <c r="F319" s="88"/>
      <c r="G319" s="88"/>
      <c r="H319" s="93"/>
    </row>
    <row r="320" spans="1:8" x14ac:dyDescent="0.25">
      <c r="A320" s="90"/>
      <c r="B320" s="88"/>
      <c r="C320" s="88"/>
      <c r="D320" s="88"/>
      <c r="E320" s="88"/>
      <c r="F320" s="88"/>
      <c r="G320" s="88"/>
      <c r="H320" s="93"/>
    </row>
    <row r="321" spans="1:8" x14ac:dyDescent="0.25">
      <c r="A321" s="90"/>
      <c r="B321" s="88"/>
      <c r="C321" s="88"/>
      <c r="D321" s="88"/>
      <c r="E321" s="88"/>
      <c r="F321" s="88"/>
      <c r="G321" s="88"/>
      <c r="H321" s="93"/>
    </row>
    <row r="322" spans="1:8" x14ac:dyDescent="0.25">
      <c r="A322" s="90"/>
      <c r="B322" s="88"/>
      <c r="C322" s="88"/>
      <c r="D322" s="88"/>
      <c r="E322" s="88"/>
      <c r="F322" s="88"/>
      <c r="G322" s="88"/>
      <c r="H322" s="93"/>
    </row>
    <row r="323" spans="1:8" x14ac:dyDescent="0.25">
      <c r="A323" s="90"/>
      <c r="B323" s="88"/>
      <c r="C323" s="88"/>
      <c r="D323" s="88"/>
      <c r="E323" s="88"/>
      <c r="F323" s="88"/>
      <c r="G323" s="88"/>
      <c r="H323" s="93"/>
    </row>
    <row r="324" spans="1:8" x14ac:dyDescent="0.25">
      <c r="A324" s="90"/>
      <c r="B324" s="88"/>
      <c r="C324" s="88"/>
      <c r="D324" s="88"/>
      <c r="E324" s="88"/>
      <c r="F324" s="88"/>
      <c r="G324" s="88"/>
      <c r="H324" s="93"/>
    </row>
    <row r="325" spans="1:8" x14ac:dyDescent="0.25">
      <c r="A325" s="90"/>
      <c r="B325" s="88"/>
      <c r="C325" s="88"/>
      <c r="D325" s="88"/>
      <c r="E325" s="88"/>
      <c r="F325" s="88"/>
      <c r="G325" s="88"/>
      <c r="H325" s="93"/>
    </row>
    <row r="326" spans="1:8" x14ac:dyDescent="0.25">
      <c r="A326" s="90"/>
      <c r="B326" s="88"/>
      <c r="C326" s="88"/>
      <c r="D326" s="88"/>
      <c r="E326" s="88"/>
      <c r="F326" s="88"/>
      <c r="G326" s="88"/>
      <c r="H326" s="93"/>
    </row>
    <row r="327" spans="1:8" x14ac:dyDescent="0.25">
      <c r="A327" s="90"/>
      <c r="B327" s="88"/>
      <c r="C327" s="88"/>
      <c r="D327" s="88"/>
      <c r="E327" s="88"/>
      <c r="F327" s="88"/>
      <c r="G327" s="88"/>
      <c r="H327" s="93"/>
    </row>
    <row r="328" spans="1:8" x14ac:dyDescent="0.25">
      <c r="A328" s="90"/>
      <c r="B328" s="88"/>
      <c r="C328" s="88"/>
      <c r="D328" s="88"/>
      <c r="E328" s="88"/>
      <c r="F328" s="88"/>
      <c r="G328" s="88"/>
      <c r="H328" s="93"/>
    </row>
    <row r="329" spans="1:8" x14ac:dyDescent="0.25">
      <c r="A329" s="90"/>
      <c r="B329" s="88"/>
      <c r="C329" s="88"/>
      <c r="D329" s="88"/>
      <c r="E329" s="88"/>
      <c r="F329" s="88"/>
      <c r="G329" s="88"/>
      <c r="H329" s="93"/>
    </row>
    <row r="330" spans="1:8" x14ac:dyDescent="0.25">
      <c r="A330" s="90"/>
      <c r="B330" s="88"/>
      <c r="C330" s="88"/>
      <c r="D330" s="88"/>
      <c r="E330" s="88"/>
      <c r="F330" s="88"/>
      <c r="G330" s="88"/>
      <c r="H330" s="93"/>
    </row>
    <row r="331" spans="1:8" x14ac:dyDescent="0.25">
      <c r="A331" s="90"/>
      <c r="B331" s="88"/>
      <c r="C331" s="88"/>
      <c r="D331" s="88"/>
      <c r="E331" s="88"/>
      <c r="F331" s="88"/>
      <c r="G331" s="88"/>
      <c r="H331" s="93"/>
    </row>
    <row r="332" spans="1:8" x14ac:dyDescent="0.25">
      <c r="A332" s="90"/>
      <c r="B332" s="88"/>
      <c r="C332" s="88"/>
      <c r="D332" s="88"/>
      <c r="E332" s="88"/>
      <c r="F332" s="88"/>
      <c r="G332" s="88"/>
      <c r="H332" s="93"/>
    </row>
    <row r="333" spans="1:8" x14ac:dyDescent="0.25">
      <c r="A333" s="90"/>
      <c r="B333" s="88"/>
      <c r="C333" s="88"/>
      <c r="D333" s="88"/>
      <c r="E333" s="88"/>
      <c r="F333" s="88"/>
      <c r="G333" s="88"/>
      <c r="H333" s="93"/>
    </row>
    <row r="334" spans="1:8" x14ac:dyDescent="0.25">
      <c r="A334" s="90"/>
      <c r="B334" s="88"/>
      <c r="C334" s="88"/>
      <c r="D334" s="88"/>
      <c r="E334" s="88"/>
      <c r="F334" s="88"/>
      <c r="G334" s="88"/>
      <c r="H334" s="93"/>
    </row>
    <row r="335" spans="1:8" x14ac:dyDescent="0.25">
      <c r="A335" s="90"/>
      <c r="B335" s="88"/>
      <c r="C335" s="88"/>
      <c r="D335" s="88"/>
      <c r="E335" s="88"/>
      <c r="F335" s="88"/>
      <c r="G335" s="88"/>
      <c r="H335" s="93"/>
    </row>
    <row r="336" spans="1:8" x14ac:dyDescent="0.25">
      <c r="A336" s="90"/>
      <c r="B336" s="88"/>
      <c r="C336" s="88"/>
      <c r="D336" s="88"/>
      <c r="E336" s="88"/>
      <c r="F336" s="88"/>
      <c r="G336" s="88"/>
      <c r="H336" s="93"/>
    </row>
    <row r="337" spans="1:8" x14ac:dyDescent="0.25">
      <c r="A337" s="90"/>
      <c r="B337" s="88"/>
      <c r="C337" s="88"/>
      <c r="D337" s="88"/>
      <c r="E337" s="88"/>
      <c r="F337" s="88"/>
      <c r="G337" s="88"/>
      <c r="H337" s="93"/>
    </row>
    <row r="338" spans="1:8" x14ac:dyDescent="0.25">
      <c r="A338" s="90"/>
      <c r="B338" s="88"/>
      <c r="C338" s="88"/>
      <c r="D338" s="88"/>
      <c r="E338" s="88"/>
      <c r="F338" s="88"/>
      <c r="G338" s="88"/>
      <c r="H338" s="93"/>
    </row>
    <row r="339" spans="1:8" x14ac:dyDescent="0.25">
      <c r="A339" s="90"/>
      <c r="B339" s="88"/>
      <c r="C339" s="88"/>
      <c r="D339" s="88"/>
      <c r="E339" s="88"/>
      <c r="F339" s="88"/>
      <c r="G339" s="88"/>
      <c r="H339" s="93"/>
    </row>
    <row r="340" spans="1:8" x14ac:dyDescent="0.25">
      <c r="A340" s="90"/>
      <c r="B340" s="88"/>
      <c r="C340" s="88"/>
      <c r="D340" s="88"/>
      <c r="E340" s="88"/>
      <c r="F340" s="88"/>
      <c r="G340" s="88"/>
      <c r="H340" s="93"/>
    </row>
    <row r="341" spans="1:8" x14ac:dyDescent="0.25">
      <c r="A341" s="90"/>
      <c r="B341" s="88"/>
      <c r="C341" s="88"/>
      <c r="D341" s="88"/>
      <c r="E341" s="88"/>
      <c r="F341" s="88"/>
      <c r="G341" s="88"/>
      <c r="H341" s="93"/>
    </row>
    <row r="342" spans="1:8" x14ac:dyDescent="0.25">
      <c r="A342" s="90"/>
      <c r="B342" s="88"/>
      <c r="C342" s="88"/>
      <c r="D342" s="88"/>
      <c r="E342" s="88"/>
      <c r="F342" s="88"/>
      <c r="G342" s="88"/>
      <c r="H342" s="93"/>
    </row>
    <row r="343" spans="1:8" x14ac:dyDescent="0.25">
      <c r="A343" s="90"/>
      <c r="B343" s="88"/>
      <c r="C343" s="88"/>
      <c r="D343" s="88"/>
      <c r="E343" s="88"/>
      <c r="F343" s="88"/>
      <c r="G343" s="88"/>
      <c r="H343" s="93"/>
    </row>
    <row r="344" spans="1:8" x14ac:dyDescent="0.25">
      <c r="A344" s="90"/>
      <c r="B344" s="88"/>
      <c r="C344" s="88"/>
      <c r="D344" s="88"/>
      <c r="E344" s="88"/>
      <c r="F344" s="88"/>
      <c r="G344" s="88"/>
      <c r="H344" s="93"/>
    </row>
    <row r="345" spans="1:8" x14ac:dyDescent="0.25">
      <c r="A345" s="90"/>
      <c r="B345" s="88"/>
      <c r="C345" s="88"/>
      <c r="D345" s="88"/>
      <c r="E345" s="88"/>
      <c r="F345" s="88"/>
      <c r="G345" s="88"/>
      <c r="H345" s="93"/>
    </row>
    <row r="346" spans="1:8" x14ac:dyDescent="0.25">
      <c r="A346" s="90"/>
      <c r="B346" s="88"/>
      <c r="C346" s="88"/>
      <c r="D346" s="88"/>
      <c r="E346" s="88"/>
      <c r="F346" s="88"/>
      <c r="G346" s="88"/>
      <c r="H346" s="93"/>
    </row>
    <row r="347" spans="1:8" x14ac:dyDescent="0.25">
      <c r="A347" s="90"/>
      <c r="B347" s="88"/>
      <c r="C347" s="88"/>
      <c r="D347" s="88"/>
      <c r="E347" s="88"/>
      <c r="F347" s="88"/>
      <c r="G347" s="88"/>
      <c r="H347" s="93"/>
    </row>
    <row r="348" spans="1:8" x14ac:dyDescent="0.25">
      <c r="A348" s="90"/>
      <c r="B348" s="88"/>
      <c r="C348" s="88"/>
      <c r="D348" s="88"/>
      <c r="E348" s="88"/>
      <c r="F348" s="88"/>
      <c r="G348" s="88"/>
      <c r="H348" s="93"/>
    </row>
    <row r="349" spans="1:8" x14ac:dyDescent="0.25">
      <c r="A349" s="90"/>
      <c r="B349" s="88"/>
      <c r="C349" s="88"/>
      <c r="D349" s="88"/>
      <c r="E349" s="88"/>
      <c r="F349" s="88"/>
      <c r="G349" s="88"/>
      <c r="H349" s="93"/>
    </row>
    <row r="350" spans="1:8" x14ac:dyDescent="0.25">
      <c r="A350" s="90"/>
      <c r="B350" s="88"/>
      <c r="C350" s="88"/>
      <c r="D350" s="88"/>
      <c r="E350" s="88"/>
      <c r="F350" s="88"/>
      <c r="G350" s="88"/>
      <c r="H350" s="93"/>
    </row>
    <row r="351" spans="1:8" x14ac:dyDescent="0.25">
      <c r="A351" s="86" t="s">
        <v>551</v>
      </c>
      <c r="B351" s="86" t="s">
        <v>90</v>
      </c>
      <c r="C351" s="86" t="s">
        <v>552</v>
      </c>
      <c r="D351" s="86" t="s">
        <v>156</v>
      </c>
      <c r="E351" s="86" t="s">
        <v>553</v>
      </c>
      <c r="F351" s="86"/>
      <c r="G351" s="86" t="s">
        <v>554</v>
      </c>
      <c r="H351" s="86" t="s">
        <v>12</v>
      </c>
    </row>
    <row r="352" spans="1:8" x14ac:dyDescent="0.25">
      <c r="A352" s="86" t="s">
        <v>555</v>
      </c>
      <c r="B352" s="86" t="s">
        <v>45</v>
      </c>
      <c r="C352" s="86" t="s">
        <v>556</v>
      </c>
      <c r="D352" s="86" t="s">
        <v>245</v>
      </c>
      <c r="E352" s="86" t="s">
        <v>557</v>
      </c>
      <c r="F352" s="86" t="s">
        <v>141</v>
      </c>
      <c r="G352" s="86" t="s">
        <v>558</v>
      </c>
      <c r="H352" s="86">
        <v>2007</v>
      </c>
    </row>
    <row r="353" spans="1:8" x14ac:dyDescent="0.25">
      <c r="A353" s="86" t="s">
        <v>559</v>
      </c>
      <c r="B353" s="86" t="s">
        <v>267</v>
      </c>
      <c r="C353" s="86" t="s">
        <v>560</v>
      </c>
      <c r="D353" s="86" t="s">
        <v>119</v>
      </c>
      <c r="E353" s="86" t="s">
        <v>561</v>
      </c>
      <c r="F353" s="86"/>
      <c r="G353" s="86" t="s">
        <v>562</v>
      </c>
      <c r="H353" s="120" t="s">
        <v>541</v>
      </c>
    </row>
    <row r="354" spans="1:8" x14ac:dyDescent="0.25">
      <c r="A354" s="91" t="s">
        <v>563</v>
      </c>
      <c r="B354" s="139" t="s">
        <v>537</v>
      </c>
      <c r="C354" s="140"/>
      <c r="D354" s="140"/>
      <c r="E354" s="140"/>
      <c r="F354" s="140"/>
      <c r="G354" s="140"/>
      <c r="H354" s="141"/>
    </row>
    <row r="355" spans="1:8" x14ac:dyDescent="0.25">
      <c r="A355" s="89"/>
      <c r="B355" s="87"/>
      <c r="C355" s="87"/>
      <c r="D355" s="87"/>
      <c r="E355" s="87"/>
      <c r="F355" s="87"/>
      <c r="G355" s="87"/>
      <c r="H355" s="92"/>
    </row>
    <row r="356" spans="1:8" x14ac:dyDescent="0.25">
      <c r="A356" s="90"/>
      <c r="B356" s="88"/>
      <c r="C356" s="88"/>
      <c r="D356" s="88"/>
      <c r="E356" s="88"/>
      <c r="F356" s="88"/>
      <c r="G356" s="88"/>
      <c r="H356" s="93"/>
    </row>
    <row r="357" spans="1:8" x14ac:dyDescent="0.25">
      <c r="A357" s="90"/>
      <c r="B357" s="88"/>
      <c r="C357" s="88"/>
      <c r="D357" s="88"/>
      <c r="E357" s="88"/>
      <c r="F357" s="88"/>
      <c r="G357" s="88"/>
      <c r="H357" s="93"/>
    </row>
    <row r="358" spans="1:8" x14ac:dyDescent="0.25">
      <c r="A358" s="90"/>
      <c r="B358" s="88"/>
      <c r="C358" s="88"/>
      <c r="D358" s="88"/>
      <c r="E358" s="88"/>
      <c r="F358" s="88"/>
      <c r="G358" s="88"/>
      <c r="H358" s="93"/>
    </row>
    <row r="359" spans="1:8" x14ac:dyDescent="0.25">
      <c r="A359" s="90"/>
      <c r="B359" s="88"/>
      <c r="C359" s="88"/>
      <c r="D359" s="88"/>
      <c r="E359" s="88"/>
      <c r="F359" s="88"/>
      <c r="G359" s="88"/>
      <c r="H359" s="93"/>
    </row>
    <row r="360" spans="1:8" x14ac:dyDescent="0.25">
      <c r="A360" s="90"/>
      <c r="B360" s="88"/>
      <c r="C360" s="88"/>
      <c r="D360" s="88"/>
      <c r="E360" s="88"/>
      <c r="F360" s="88"/>
      <c r="G360" s="88"/>
      <c r="H360" s="93"/>
    </row>
    <row r="361" spans="1:8" x14ac:dyDescent="0.25">
      <c r="A361" s="90"/>
      <c r="B361" s="88"/>
      <c r="C361" s="88"/>
      <c r="D361" s="88"/>
      <c r="E361" s="88"/>
      <c r="F361" s="88"/>
      <c r="G361" s="88"/>
      <c r="H361" s="93"/>
    </row>
    <row r="362" spans="1:8" x14ac:dyDescent="0.25">
      <c r="A362" s="90"/>
      <c r="B362" s="88"/>
      <c r="C362" s="88"/>
      <c r="D362" s="88"/>
      <c r="E362" s="88"/>
      <c r="F362" s="88"/>
      <c r="G362" s="88"/>
      <c r="H362" s="93"/>
    </row>
    <row r="363" spans="1:8" x14ac:dyDescent="0.25">
      <c r="A363" s="90"/>
      <c r="B363" s="88"/>
      <c r="C363" s="88"/>
      <c r="D363" s="88"/>
      <c r="E363" s="88"/>
      <c r="F363" s="88"/>
      <c r="G363" s="88"/>
      <c r="H363" s="93"/>
    </row>
    <row r="364" spans="1:8" x14ac:dyDescent="0.25">
      <c r="A364" s="90"/>
      <c r="B364" s="88"/>
      <c r="C364" s="88"/>
      <c r="D364" s="88"/>
      <c r="E364" s="88"/>
      <c r="F364" s="88"/>
      <c r="G364" s="88"/>
      <c r="H364" s="93"/>
    </row>
    <row r="365" spans="1:8" x14ac:dyDescent="0.25">
      <c r="A365" s="90"/>
      <c r="B365" s="88"/>
      <c r="C365" s="88"/>
      <c r="D365" s="88"/>
      <c r="E365" s="88"/>
      <c r="F365" s="88"/>
      <c r="G365" s="88"/>
      <c r="H365" s="93"/>
    </row>
    <row r="366" spans="1:8" x14ac:dyDescent="0.25">
      <c r="A366" s="90"/>
      <c r="B366" s="88"/>
      <c r="C366" s="88"/>
      <c r="D366" s="88"/>
      <c r="E366" s="88"/>
      <c r="F366" s="88"/>
      <c r="G366" s="88"/>
      <c r="H366" s="93"/>
    </row>
    <row r="367" spans="1:8" x14ac:dyDescent="0.25">
      <c r="A367" s="90"/>
      <c r="B367" s="88"/>
      <c r="C367" s="88"/>
      <c r="D367" s="88"/>
      <c r="E367" s="88"/>
      <c r="F367" s="88"/>
      <c r="G367" s="88"/>
      <c r="H367" s="93"/>
    </row>
    <row r="368" spans="1:8" x14ac:dyDescent="0.25">
      <c r="A368" s="90"/>
      <c r="B368" s="88"/>
      <c r="C368" s="88"/>
      <c r="D368" s="88"/>
      <c r="E368" s="88"/>
      <c r="F368" s="88"/>
      <c r="G368" s="88"/>
      <c r="H368" s="93"/>
    </row>
    <row r="369" spans="1:8" x14ac:dyDescent="0.25">
      <c r="A369" s="90"/>
      <c r="B369" s="88"/>
      <c r="C369" s="88"/>
      <c r="D369" s="88"/>
      <c r="E369" s="88"/>
      <c r="F369" s="88"/>
      <c r="G369" s="88"/>
      <c r="H369" s="93"/>
    </row>
    <row r="370" spans="1:8" x14ac:dyDescent="0.25">
      <c r="A370" s="90"/>
      <c r="B370" s="88"/>
      <c r="C370" s="88"/>
      <c r="D370" s="88"/>
      <c r="E370" s="88"/>
      <c r="F370" s="88"/>
      <c r="G370" s="88"/>
      <c r="H370" s="93"/>
    </row>
    <row r="371" spans="1:8" x14ac:dyDescent="0.25">
      <c r="A371" s="90"/>
      <c r="B371" s="88"/>
      <c r="C371" s="88"/>
      <c r="D371" s="88"/>
      <c r="E371" s="88"/>
      <c r="F371" s="88"/>
      <c r="G371" s="88"/>
      <c r="H371" s="93"/>
    </row>
    <row r="372" spans="1:8" x14ac:dyDescent="0.25">
      <c r="A372" s="90"/>
      <c r="B372" s="88"/>
      <c r="C372" s="88"/>
      <c r="D372" s="88"/>
      <c r="E372" s="88"/>
      <c r="F372" s="88"/>
      <c r="G372" s="88"/>
      <c r="H372" s="93"/>
    </row>
    <row r="373" spans="1:8" x14ac:dyDescent="0.25">
      <c r="A373" s="90"/>
      <c r="B373" s="88"/>
      <c r="C373" s="88"/>
      <c r="D373" s="88"/>
      <c r="E373" s="88"/>
      <c r="F373" s="88"/>
      <c r="G373" s="88"/>
      <c r="H373" s="93"/>
    </row>
    <row r="374" spans="1:8" x14ac:dyDescent="0.25">
      <c r="A374" s="90"/>
      <c r="B374" s="88"/>
      <c r="C374" s="88"/>
      <c r="D374" s="88"/>
      <c r="E374" s="88"/>
      <c r="F374" s="88"/>
      <c r="G374" s="88"/>
      <c r="H374" s="93"/>
    </row>
    <row r="375" spans="1:8" x14ac:dyDescent="0.25">
      <c r="A375" s="90"/>
      <c r="B375" s="88"/>
      <c r="C375" s="88"/>
      <c r="D375" s="88"/>
      <c r="E375" s="88"/>
      <c r="F375" s="88"/>
      <c r="G375" s="88"/>
      <c r="H375" s="93"/>
    </row>
    <row r="376" spans="1:8" x14ac:dyDescent="0.25">
      <c r="A376" s="90"/>
      <c r="B376" s="88"/>
      <c r="C376" s="88"/>
      <c r="D376" s="88"/>
      <c r="E376" s="88"/>
      <c r="F376" s="88"/>
      <c r="G376" s="88"/>
      <c r="H376" s="93"/>
    </row>
    <row r="377" spans="1:8" x14ac:dyDescent="0.25">
      <c r="A377" s="90"/>
      <c r="B377" s="88"/>
      <c r="C377" s="88"/>
      <c r="D377" s="88"/>
      <c r="E377" s="88"/>
      <c r="F377" s="88"/>
      <c r="G377" s="88"/>
      <c r="H377" s="93"/>
    </row>
    <row r="378" spans="1:8" x14ac:dyDescent="0.25">
      <c r="A378" s="90"/>
      <c r="B378" s="88"/>
      <c r="C378" s="88"/>
      <c r="D378" s="88"/>
      <c r="E378" s="88"/>
      <c r="F378" s="88"/>
      <c r="G378" s="88"/>
      <c r="H378" s="93"/>
    </row>
    <row r="379" spans="1:8" x14ac:dyDescent="0.25">
      <c r="A379" s="90"/>
      <c r="B379" s="88"/>
      <c r="C379" s="88"/>
      <c r="D379" s="88"/>
      <c r="E379" s="88"/>
      <c r="F379" s="88"/>
      <c r="G379" s="88"/>
      <c r="H379" s="93"/>
    </row>
    <row r="380" spans="1:8" x14ac:dyDescent="0.25">
      <c r="A380" s="90"/>
      <c r="B380" s="88"/>
      <c r="C380" s="88"/>
      <c r="D380" s="88"/>
      <c r="E380" s="88"/>
      <c r="F380" s="88"/>
      <c r="G380" s="88"/>
      <c r="H380" s="93"/>
    </row>
    <row r="381" spans="1:8" x14ac:dyDescent="0.25">
      <c r="A381" s="90"/>
      <c r="B381" s="88"/>
      <c r="C381" s="88"/>
      <c r="D381" s="88"/>
      <c r="E381" s="88"/>
      <c r="F381" s="88"/>
      <c r="G381" s="88"/>
      <c r="H381" s="93"/>
    </row>
    <row r="382" spans="1:8" x14ac:dyDescent="0.25">
      <c r="A382" s="90"/>
      <c r="B382" s="88"/>
      <c r="C382" s="88"/>
      <c r="D382" s="88"/>
      <c r="E382" s="88"/>
      <c r="F382" s="88"/>
      <c r="G382" s="88"/>
      <c r="H382" s="93"/>
    </row>
    <row r="383" spans="1:8" x14ac:dyDescent="0.25">
      <c r="A383" s="90"/>
      <c r="B383" s="88"/>
      <c r="C383" s="88"/>
      <c r="D383" s="88"/>
      <c r="E383" s="88"/>
      <c r="F383" s="88"/>
      <c r="G383" s="88"/>
      <c r="H383" s="93"/>
    </row>
    <row r="384" spans="1:8" x14ac:dyDescent="0.25">
      <c r="A384" s="90"/>
      <c r="B384" s="88"/>
      <c r="C384" s="88"/>
      <c r="D384" s="88"/>
      <c r="E384" s="88"/>
      <c r="F384" s="88"/>
      <c r="G384" s="88"/>
      <c r="H384" s="93"/>
    </row>
    <row r="385" spans="1:8" x14ac:dyDescent="0.25">
      <c r="A385" s="90"/>
      <c r="B385" s="88"/>
      <c r="C385" s="88"/>
      <c r="D385" s="88"/>
      <c r="E385" s="88"/>
      <c r="F385" s="88"/>
      <c r="G385" s="88"/>
      <c r="H385" s="93"/>
    </row>
    <row r="386" spans="1:8" x14ac:dyDescent="0.25">
      <c r="A386" s="90"/>
      <c r="B386" s="88"/>
      <c r="C386" s="88"/>
      <c r="D386" s="88"/>
      <c r="E386" s="88"/>
      <c r="F386" s="88"/>
      <c r="G386" s="88"/>
      <c r="H386" s="93"/>
    </row>
    <row r="387" spans="1:8" x14ac:dyDescent="0.25">
      <c r="A387" s="90"/>
      <c r="B387" s="88"/>
      <c r="C387" s="88"/>
      <c r="D387" s="88"/>
      <c r="E387" s="88"/>
      <c r="F387" s="88"/>
      <c r="G387" s="88"/>
      <c r="H387" s="93"/>
    </row>
    <row r="388" spans="1:8" x14ac:dyDescent="0.25">
      <c r="A388" s="90"/>
      <c r="B388" s="88"/>
      <c r="C388" s="88"/>
      <c r="D388" s="88"/>
      <c r="E388" s="88"/>
      <c r="F388" s="88"/>
      <c r="G388" s="88"/>
      <c r="H388" s="93"/>
    </row>
    <row r="389" spans="1:8" x14ac:dyDescent="0.25">
      <c r="A389" s="90"/>
      <c r="B389" s="88"/>
      <c r="C389" s="88"/>
      <c r="D389" s="88"/>
      <c r="E389" s="88"/>
      <c r="F389" s="88"/>
      <c r="G389" s="88"/>
      <c r="H389" s="93"/>
    </row>
    <row r="390" spans="1:8" x14ac:dyDescent="0.25">
      <c r="A390" s="90"/>
      <c r="B390" s="88"/>
      <c r="C390" s="88"/>
      <c r="D390" s="88"/>
      <c r="E390" s="88"/>
      <c r="F390" s="88"/>
      <c r="G390" s="88"/>
      <c r="H390" s="93"/>
    </row>
    <row r="391" spans="1:8" x14ac:dyDescent="0.25">
      <c r="A391" s="90"/>
      <c r="B391" s="88"/>
      <c r="C391" s="88"/>
      <c r="D391" s="88"/>
      <c r="E391" s="88"/>
      <c r="F391" s="88"/>
      <c r="G391" s="88"/>
      <c r="H391" s="93"/>
    </row>
    <row r="392" spans="1:8" x14ac:dyDescent="0.25">
      <c r="A392" s="90"/>
      <c r="B392" s="88"/>
      <c r="C392" s="88"/>
      <c r="D392" s="88"/>
      <c r="E392" s="88"/>
      <c r="F392" s="88"/>
      <c r="G392" s="88"/>
      <c r="H392" s="93"/>
    </row>
    <row r="393" spans="1:8" x14ac:dyDescent="0.25">
      <c r="A393" s="90"/>
      <c r="B393" s="88"/>
      <c r="C393" s="88"/>
      <c r="D393" s="88"/>
      <c r="E393" s="88"/>
      <c r="F393" s="88"/>
      <c r="G393" s="88"/>
      <c r="H393" s="93"/>
    </row>
    <row r="394" spans="1:8" x14ac:dyDescent="0.25">
      <c r="A394" s="90"/>
      <c r="B394" s="88"/>
      <c r="C394" s="88"/>
      <c r="D394" s="88"/>
      <c r="E394" s="88"/>
      <c r="F394" s="88"/>
      <c r="G394" s="88"/>
      <c r="H394" s="93"/>
    </row>
    <row r="395" spans="1:8" x14ac:dyDescent="0.25">
      <c r="A395" s="90"/>
      <c r="B395" s="88"/>
      <c r="C395" s="88"/>
      <c r="D395" s="88"/>
      <c r="E395" s="88"/>
      <c r="F395" s="88"/>
      <c r="G395" s="88"/>
      <c r="H395" s="93"/>
    </row>
    <row r="396" spans="1:8" x14ac:dyDescent="0.25">
      <c r="A396" s="90"/>
      <c r="B396" s="88"/>
      <c r="C396" s="88"/>
      <c r="D396" s="88"/>
      <c r="E396" s="88"/>
      <c r="F396" s="88"/>
      <c r="G396" s="88"/>
      <c r="H396" s="93"/>
    </row>
    <row r="397" spans="1:8" x14ac:dyDescent="0.25">
      <c r="A397" s="90"/>
      <c r="B397" s="88"/>
      <c r="C397" s="88"/>
      <c r="D397" s="88"/>
      <c r="E397" s="88"/>
      <c r="F397" s="88"/>
      <c r="G397" s="88"/>
      <c r="H397" s="93"/>
    </row>
    <row r="398" spans="1:8" x14ac:dyDescent="0.25">
      <c r="A398" s="90"/>
      <c r="B398" s="88"/>
      <c r="C398" s="88"/>
      <c r="D398" s="88"/>
      <c r="E398" s="88"/>
      <c r="F398" s="88"/>
      <c r="G398" s="88"/>
      <c r="H398" s="93"/>
    </row>
    <row r="399" spans="1:8" x14ac:dyDescent="0.25">
      <c r="A399" s="90"/>
      <c r="B399" s="88"/>
      <c r="C399" s="88"/>
      <c r="D399" s="88"/>
      <c r="E399" s="88"/>
      <c r="F399" s="88"/>
      <c r="G399" s="88"/>
      <c r="H399" s="93"/>
    </row>
    <row r="400" spans="1:8" x14ac:dyDescent="0.25">
      <c r="A400" s="90"/>
      <c r="B400" s="88"/>
      <c r="C400" s="88"/>
      <c r="D400" s="88"/>
      <c r="E400" s="88"/>
      <c r="F400" s="88"/>
      <c r="G400" s="88"/>
      <c r="H400" s="93"/>
    </row>
    <row r="401" spans="1:8" x14ac:dyDescent="0.25">
      <c r="A401" s="86" t="s">
        <v>551</v>
      </c>
      <c r="B401" s="86" t="s">
        <v>93</v>
      </c>
      <c r="C401" s="86" t="s">
        <v>552</v>
      </c>
      <c r="D401" s="86" t="s">
        <v>163</v>
      </c>
      <c r="E401" s="86" t="s">
        <v>553</v>
      </c>
      <c r="F401" s="86"/>
      <c r="G401" s="86" t="s">
        <v>554</v>
      </c>
      <c r="H401" s="86" t="s">
        <v>12</v>
      </c>
    </row>
    <row r="402" spans="1:8" x14ac:dyDescent="0.25">
      <c r="A402" s="86" t="s">
        <v>555</v>
      </c>
      <c r="B402" s="86" t="s">
        <v>49</v>
      </c>
      <c r="C402" s="86" t="s">
        <v>556</v>
      </c>
      <c r="D402" s="86" t="s">
        <v>245</v>
      </c>
      <c r="E402" s="86" t="s">
        <v>557</v>
      </c>
      <c r="F402" s="86" t="s">
        <v>141</v>
      </c>
      <c r="G402" s="86" t="s">
        <v>558</v>
      </c>
      <c r="H402" s="86">
        <v>2004</v>
      </c>
    </row>
    <row r="403" spans="1:8" x14ac:dyDescent="0.25">
      <c r="A403" s="86" t="s">
        <v>559</v>
      </c>
      <c r="B403" s="86" t="s">
        <v>266</v>
      </c>
      <c r="C403" s="86" t="s">
        <v>560</v>
      </c>
      <c r="D403" s="86" t="s">
        <v>119</v>
      </c>
      <c r="E403" s="86" t="s">
        <v>561</v>
      </c>
      <c r="F403" s="86" t="s">
        <v>259</v>
      </c>
      <c r="G403" s="86" t="s">
        <v>562</v>
      </c>
      <c r="H403" s="120" t="s">
        <v>541</v>
      </c>
    </row>
    <row r="404" spans="1:8" x14ac:dyDescent="0.25">
      <c r="A404" s="91" t="s">
        <v>563</v>
      </c>
      <c r="B404" s="139" t="s">
        <v>537</v>
      </c>
      <c r="C404" s="140"/>
      <c r="D404" s="140"/>
      <c r="E404" s="140"/>
      <c r="F404" s="140"/>
      <c r="G404" s="140"/>
      <c r="H404" s="141"/>
    </row>
    <row r="405" spans="1:8" x14ac:dyDescent="0.25">
      <c r="A405" s="89"/>
      <c r="B405" s="87"/>
      <c r="C405" s="87"/>
      <c r="D405" s="87"/>
      <c r="E405" s="87"/>
      <c r="F405" s="87"/>
      <c r="G405" s="87"/>
      <c r="H405" s="92"/>
    </row>
    <row r="406" spans="1:8" x14ac:dyDescent="0.25">
      <c r="A406" s="90"/>
      <c r="B406" s="88"/>
      <c r="C406" s="88"/>
      <c r="D406" s="88"/>
      <c r="E406" s="88"/>
      <c r="F406" s="88"/>
      <c r="G406" s="88"/>
      <c r="H406" s="93"/>
    </row>
    <row r="407" spans="1:8" x14ac:dyDescent="0.25">
      <c r="A407" s="90"/>
      <c r="B407" s="88"/>
      <c r="C407" s="88"/>
      <c r="D407" s="88"/>
      <c r="E407" s="88"/>
      <c r="F407" s="88"/>
      <c r="G407" s="88"/>
      <c r="H407" s="93"/>
    </row>
    <row r="408" spans="1:8" x14ac:dyDescent="0.25">
      <c r="A408" s="90"/>
      <c r="B408" s="88"/>
      <c r="C408" s="88"/>
      <c r="D408" s="88"/>
      <c r="E408" s="88"/>
      <c r="F408" s="88"/>
      <c r="G408" s="88"/>
      <c r="H408" s="93"/>
    </row>
    <row r="409" spans="1:8" x14ac:dyDescent="0.25">
      <c r="A409" s="90"/>
      <c r="B409" s="88"/>
      <c r="C409" s="88"/>
      <c r="D409" s="88"/>
      <c r="E409" s="88"/>
      <c r="F409" s="88"/>
      <c r="G409" s="88"/>
      <c r="H409" s="93"/>
    </row>
    <row r="410" spans="1:8" x14ac:dyDescent="0.25">
      <c r="A410" s="90"/>
      <c r="B410" s="88"/>
      <c r="C410" s="88"/>
      <c r="D410" s="88"/>
      <c r="E410" s="88"/>
      <c r="F410" s="88"/>
      <c r="G410" s="88"/>
      <c r="H410" s="93"/>
    </row>
    <row r="411" spans="1:8" x14ac:dyDescent="0.25">
      <c r="A411" s="90"/>
      <c r="B411" s="88"/>
      <c r="C411" s="88"/>
      <c r="D411" s="88"/>
      <c r="E411" s="88"/>
      <c r="F411" s="88"/>
      <c r="G411" s="88"/>
      <c r="H411" s="93"/>
    </row>
    <row r="412" spans="1:8" x14ac:dyDescent="0.25">
      <c r="A412" s="90"/>
      <c r="B412" s="88"/>
      <c r="C412" s="88"/>
      <c r="D412" s="88"/>
      <c r="E412" s="88"/>
      <c r="F412" s="88"/>
      <c r="G412" s="88"/>
      <c r="H412" s="93"/>
    </row>
    <row r="413" spans="1:8" x14ac:dyDescent="0.25">
      <c r="A413" s="90"/>
      <c r="B413" s="88"/>
      <c r="C413" s="88"/>
      <c r="D413" s="88"/>
      <c r="E413" s="88"/>
      <c r="F413" s="88"/>
      <c r="G413" s="88"/>
      <c r="H413" s="93"/>
    </row>
    <row r="414" spans="1:8" x14ac:dyDescent="0.25">
      <c r="A414" s="90"/>
      <c r="B414" s="88"/>
      <c r="C414" s="88"/>
      <c r="D414" s="88"/>
      <c r="E414" s="88"/>
      <c r="F414" s="88"/>
      <c r="G414" s="88"/>
      <c r="H414" s="93"/>
    </row>
    <row r="415" spans="1:8" x14ac:dyDescent="0.25">
      <c r="A415" s="90"/>
      <c r="B415" s="88"/>
      <c r="C415" s="88"/>
      <c r="D415" s="88"/>
      <c r="E415" s="88"/>
      <c r="F415" s="88"/>
      <c r="G415" s="88"/>
      <c r="H415" s="93"/>
    </row>
    <row r="416" spans="1:8" x14ac:dyDescent="0.25">
      <c r="A416" s="90"/>
      <c r="B416" s="88"/>
      <c r="C416" s="88"/>
      <c r="D416" s="88"/>
      <c r="E416" s="88"/>
      <c r="F416" s="88"/>
      <c r="G416" s="88"/>
      <c r="H416" s="93"/>
    </row>
    <row r="417" spans="1:8" x14ac:dyDescent="0.25">
      <c r="A417" s="90"/>
      <c r="B417" s="88"/>
      <c r="C417" s="88"/>
      <c r="D417" s="88"/>
      <c r="E417" s="88"/>
      <c r="F417" s="88"/>
      <c r="G417" s="88"/>
      <c r="H417" s="93"/>
    </row>
    <row r="418" spans="1:8" x14ac:dyDescent="0.25">
      <c r="A418" s="90"/>
      <c r="B418" s="88"/>
      <c r="C418" s="88"/>
      <c r="D418" s="88"/>
      <c r="E418" s="88"/>
      <c r="F418" s="88"/>
      <c r="G418" s="88"/>
      <c r="H418" s="93"/>
    </row>
    <row r="419" spans="1:8" x14ac:dyDescent="0.25">
      <c r="A419" s="90"/>
      <c r="B419" s="88"/>
      <c r="C419" s="88"/>
      <c r="D419" s="88"/>
      <c r="E419" s="88"/>
      <c r="F419" s="88"/>
      <c r="G419" s="88"/>
      <c r="H419" s="93"/>
    </row>
    <row r="420" spans="1:8" x14ac:dyDescent="0.25">
      <c r="A420" s="90"/>
      <c r="B420" s="88"/>
      <c r="C420" s="88"/>
      <c r="D420" s="88"/>
      <c r="E420" s="88"/>
      <c r="F420" s="88"/>
      <c r="G420" s="88"/>
      <c r="H420" s="93"/>
    </row>
    <row r="421" spans="1:8" x14ac:dyDescent="0.25">
      <c r="A421" s="90"/>
      <c r="B421" s="88"/>
      <c r="C421" s="88"/>
      <c r="D421" s="88"/>
      <c r="E421" s="88"/>
      <c r="F421" s="88"/>
      <c r="G421" s="88"/>
      <c r="H421" s="93"/>
    </row>
    <row r="422" spans="1:8" x14ac:dyDescent="0.25">
      <c r="A422" s="90"/>
      <c r="B422" s="88"/>
      <c r="C422" s="88"/>
      <c r="D422" s="88"/>
      <c r="E422" s="88"/>
      <c r="F422" s="88"/>
      <c r="G422" s="88"/>
      <c r="H422" s="93"/>
    </row>
    <row r="423" spans="1:8" x14ac:dyDescent="0.25">
      <c r="A423" s="90"/>
      <c r="B423" s="88"/>
      <c r="C423" s="88"/>
      <c r="D423" s="88"/>
      <c r="E423" s="88"/>
      <c r="F423" s="88"/>
      <c r="G423" s="88"/>
      <c r="H423" s="93"/>
    </row>
    <row r="424" spans="1:8" x14ac:dyDescent="0.25">
      <c r="A424" s="90"/>
      <c r="B424" s="88"/>
      <c r="C424" s="88"/>
      <c r="D424" s="88"/>
      <c r="E424" s="88"/>
      <c r="F424" s="88"/>
      <c r="G424" s="88"/>
      <c r="H424" s="93"/>
    </row>
    <row r="425" spans="1:8" x14ac:dyDescent="0.25">
      <c r="A425" s="90"/>
      <c r="B425" s="88"/>
      <c r="C425" s="88"/>
      <c r="D425" s="88"/>
      <c r="E425" s="88"/>
      <c r="F425" s="88"/>
      <c r="G425" s="88"/>
      <c r="H425" s="93"/>
    </row>
    <row r="426" spans="1:8" x14ac:dyDescent="0.25">
      <c r="A426" s="90"/>
      <c r="B426" s="88"/>
      <c r="C426" s="88"/>
      <c r="D426" s="88"/>
      <c r="E426" s="88"/>
      <c r="F426" s="88"/>
      <c r="G426" s="88"/>
      <c r="H426" s="93"/>
    </row>
    <row r="427" spans="1:8" x14ac:dyDescent="0.25">
      <c r="A427" s="90"/>
      <c r="B427" s="88"/>
      <c r="C427" s="88"/>
      <c r="D427" s="88"/>
      <c r="E427" s="88"/>
      <c r="F427" s="88"/>
      <c r="G427" s="88"/>
      <c r="H427" s="93"/>
    </row>
    <row r="428" spans="1:8" x14ac:dyDescent="0.25">
      <c r="A428" s="90"/>
      <c r="B428" s="88"/>
      <c r="C428" s="88"/>
      <c r="D428" s="88"/>
      <c r="E428" s="88"/>
      <c r="F428" s="88"/>
      <c r="G428" s="88"/>
      <c r="H428" s="93"/>
    </row>
    <row r="429" spans="1:8" x14ac:dyDescent="0.25">
      <c r="A429" s="90"/>
      <c r="B429" s="88"/>
      <c r="C429" s="88"/>
      <c r="D429" s="88"/>
      <c r="E429" s="88"/>
      <c r="F429" s="88"/>
      <c r="G429" s="88"/>
      <c r="H429" s="93"/>
    </row>
    <row r="430" spans="1:8" x14ac:dyDescent="0.25">
      <c r="A430" s="90"/>
      <c r="B430" s="88"/>
      <c r="C430" s="88"/>
      <c r="D430" s="88"/>
      <c r="E430" s="88"/>
      <c r="F430" s="88"/>
      <c r="G430" s="88"/>
      <c r="H430" s="93"/>
    </row>
    <row r="431" spans="1:8" x14ac:dyDescent="0.25">
      <c r="A431" s="90"/>
      <c r="B431" s="88"/>
      <c r="C431" s="88"/>
      <c r="D431" s="88"/>
      <c r="E431" s="88"/>
      <c r="F431" s="88"/>
      <c r="G431" s="88"/>
      <c r="H431" s="93"/>
    </row>
    <row r="432" spans="1:8" x14ac:dyDescent="0.25">
      <c r="A432" s="90"/>
      <c r="B432" s="88"/>
      <c r="C432" s="88"/>
      <c r="D432" s="88"/>
      <c r="E432" s="88"/>
      <c r="F432" s="88"/>
      <c r="G432" s="88"/>
      <c r="H432" s="93"/>
    </row>
    <row r="433" spans="1:8" x14ac:dyDescent="0.25">
      <c r="A433" s="90"/>
      <c r="B433" s="88"/>
      <c r="C433" s="88"/>
      <c r="D433" s="88"/>
      <c r="E433" s="88"/>
      <c r="F433" s="88"/>
      <c r="G433" s="88"/>
      <c r="H433" s="93"/>
    </row>
    <row r="434" spans="1:8" x14ac:dyDescent="0.25">
      <c r="A434" s="90"/>
      <c r="B434" s="88"/>
      <c r="C434" s="88"/>
      <c r="D434" s="88"/>
      <c r="E434" s="88"/>
      <c r="F434" s="88"/>
      <c r="G434" s="88"/>
      <c r="H434" s="93"/>
    </row>
    <row r="435" spans="1:8" x14ac:dyDescent="0.25">
      <c r="A435" s="90"/>
      <c r="B435" s="88"/>
      <c r="C435" s="88"/>
      <c r="D435" s="88"/>
      <c r="E435" s="88"/>
      <c r="F435" s="88"/>
      <c r="G435" s="88"/>
      <c r="H435" s="93"/>
    </row>
    <row r="436" spans="1:8" x14ac:dyDescent="0.25">
      <c r="A436" s="90"/>
      <c r="B436" s="88"/>
      <c r="C436" s="88"/>
      <c r="D436" s="88"/>
      <c r="E436" s="88"/>
      <c r="F436" s="88"/>
      <c r="G436" s="88"/>
      <c r="H436" s="93"/>
    </row>
    <row r="437" spans="1:8" x14ac:dyDescent="0.25">
      <c r="A437" s="90"/>
      <c r="B437" s="88"/>
      <c r="C437" s="88"/>
      <c r="D437" s="88"/>
      <c r="E437" s="88"/>
      <c r="F437" s="88"/>
      <c r="G437" s="88"/>
      <c r="H437" s="93"/>
    </row>
    <row r="438" spans="1:8" x14ac:dyDescent="0.25">
      <c r="A438" s="90"/>
      <c r="B438" s="88"/>
      <c r="C438" s="88"/>
      <c r="D438" s="88"/>
      <c r="E438" s="88"/>
      <c r="F438" s="88"/>
      <c r="G438" s="88"/>
      <c r="H438" s="93"/>
    </row>
    <row r="439" spans="1:8" x14ac:dyDescent="0.25">
      <c r="A439" s="90"/>
      <c r="B439" s="88"/>
      <c r="C439" s="88"/>
      <c r="D439" s="88"/>
      <c r="E439" s="88"/>
      <c r="F439" s="88"/>
      <c r="G439" s="88"/>
      <c r="H439" s="93"/>
    </row>
    <row r="440" spans="1:8" x14ac:dyDescent="0.25">
      <c r="A440" s="90"/>
      <c r="B440" s="88"/>
      <c r="C440" s="88"/>
      <c r="D440" s="88"/>
      <c r="E440" s="88"/>
      <c r="F440" s="88"/>
      <c r="G440" s="88"/>
      <c r="H440" s="93"/>
    </row>
    <row r="441" spans="1:8" x14ac:dyDescent="0.25">
      <c r="A441" s="90"/>
      <c r="B441" s="88"/>
      <c r="C441" s="88"/>
      <c r="D441" s="88"/>
      <c r="E441" s="88"/>
      <c r="F441" s="88"/>
      <c r="G441" s="88"/>
      <c r="H441" s="93"/>
    </row>
    <row r="442" spans="1:8" x14ac:dyDescent="0.25">
      <c r="A442" s="90"/>
      <c r="B442" s="88"/>
      <c r="C442" s="88"/>
      <c r="D442" s="88"/>
      <c r="E442" s="88"/>
      <c r="F442" s="88"/>
      <c r="G442" s="88"/>
      <c r="H442" s="93"/>
    </row>
    <row r="443" spans="1:8" x14ac:dyDescent="0.25">
      <c r="A443" s="90"/>
      <c r="B443" s="88"/>
      <c r="C443" s="88"/>
      <c r="D443" s="88"/>
      <c r="E443" s="88"/>
      <c r="F443" s="88"/>
      <c r="G443" s="88"/>
      <c r="H443" s="93"/>
    </row>
    <row r="444" spans="1:8" x14ac:dyDescent="0.25">
      <c r="A444" s="90"/>
      <c r="B444" s="88"/>
      <c r="C444" s="88"/>
      <c r="D444" s="88"/>
      <c r="E444" s="88"/>
      <c r="F444" s="88"/>
      <c r="G444" s="88"/>
      <c r="H444" s="93"/>
    </row>
    <row r="445" spans="1:8" x14ac:dyDescent="0.25">
      <c r="A445" s="90"/>
      <c r="B445" s="88"/>
      <c r="C445" s="88"/>
      <c r="D445" s="88"/>
      <c r="E445" s="88"/>
      <c r="F445" s="88"/>
      <c r="G445" s="88"/>
      <c r="H445" s="93"/>
    </row>
    <row r="446" spans="1:8" x14ac:dyDescent="0.25">
      <c r="A446" s="90"/>
      <c r="B446" s="88"/>
      <c r="C446" s="88"/>
      <c r="D446" s="88"/>
      <c r="E446" s="88"/>
      <c r="F446" s="88"/>
      <c r="G446" s="88"/>
      <c r="H446" s="93"/>
    </row>
    <row r="447" spans="1:8" x14ac:dyDescent="0.25">
      <c r="A447" s="90"/>
      <c r="B447" s="88"/>
      <c r="C447" s="88"/>
      <c r="D447" s="88"/>
      <c r="E447" s="88"/>
      <c r="F447" s="88"/>
      <c r="G447" s="88"/>
      <c r="H447" s="93"/>
    </row>
    <row r="448" spans="1:8" x14ac:dyDescent="0.25">
      <c r="A448" s="90"/>
      <c r="B448" s="88"/>
      <c r="C448" s="88"/>
      <c r="D448" s="88"/>
      <c r="E448" s="88"/>
      <c r="F448" s="88"/>
      <c r="G448" s="88"/>
      <c r="H448" s="93"/>
    </row>
    <row r="449" spans="1:8" x14ac:dyDescent="0.25">
      <c r="A449" s="90"/>
      <c r="B449" s="88"/>
      <c r="C449" s="88"/>
      <c r="D449" s="88"/>
      <c r="E449" s="88"/>
      <c r="F449" s="88"/>
      <c r="G449" s="88"/>
      <c r="H449" s="93"/>
    </row>
    <row r="450" spans="1:8" x14ac:dyDescent="0.25">
      <c r="A450" s="90"/>
      <c r="B450" s="88"/>
      <c r="C450" s="88"/>
      <c r="D450" s="88"/>
      <c r="E450" s="88"/>
      <c r="F450" s="88"/>
      <c r="G450" s="88"/>
      <c r="H450" s="93"/>
    </row>
    <row r="451" spans="1:8" x14ac:dyDescent="0.25">
      <c r="A451" s="86" t="s">
        <v>551</v>
      </c>
      <c r="B451" s="86" t="s">
        <v>110</v>
      </c>
      <c r="C451" s="86" t="s">
        <v>552</v>
      </c>
      <c r="D451" s="86" t="s">
        <v>163</v>
      </c>
      <c r="E451" s="86" t="s">
        <v>553</v>
      </c>
      <c r="F451" s="86"/>
      <c r="G451" s="86" t="s">
        <v>554</v>
      </c>
      <c r="H451" s="86" t="s">
        <v>12</v>
      </c>
    </row>
    <row r="452" spans="1:8" x14ac:dyDescent="0.25">
      <c r="A452" s="86" t="s">
        <v>555</v>
      </c>
      <c r="B452" s="86" t="s">
        <v>201</v>
      </c>
      <c r="C452" s="86" t="s">
        <v>556</v>
      </c>
      <c r="D452" s="86" t="s">
        <v>10</v>
      </c>
      <c r="E452" s="86" t="s">
        <v>557</v>
      </c>
      <c r="F452" s="86" t="s">
        <v>167</v>
      </c>
      <c r="G452" s="86" t="s">
        <v>558</v>
      </c>
      <c r="H452" s="86">
        <v>1998</v>
      </c>
    </row>
    <row r="453" spans="1:8" x14ac:dyDescent="0.25">
      <c r="A453" s="86" t="s">
        <v>559</v>
      </c>
      <c r="B453" s="86" t="s">
        <v>266</v>
      </c>
      <c r="C453" s="86" t="s">
        <v>560</v>
      </c>
      <c r="D453" s="86" t="s">
        <v>123</v>
      </c>
      <c r="E453" s="86" t="s">
        <v>561</v>
      </c>
      <c r="F453" s="86"/>
      <c r="G453" s="86" t="s">
        <v>562</v>
      </c>
      <c r="H453" s="121" t="s">
        <v>539</v>
      </c>
    </row>
    <row r="454" spans="1:8" x14ac:dyDescent="0.25">
      <c r="A454" s="91" t="s">
        <v>563</v>
      </c>
      <c r="B454" s="139" t="s">
        <v>430</v>
      </c>
      <c r="C454" s="140"/>
      <c r="D454" s="140"/>
      <c r="E454" s="140"/>
      <c r="F454" s="140"/>
      <c r="G454" s="140"/>
      <c r="H454" s="141"/>
    </row>
    <row r="455" spans="1:8" x14ac:dyDescent="0.25">
      <c r="A455" s="89"/>
      <c r="B455" s="87"/>
      <c r="C455" s="87"/>
      <c r="D455" s="87"/>
      <c r="E455" s="87"/>
      <c r="F455" s="87"/>
      <c r="G455" s="87"/>
      <c r="H455" s="92"/>
    </row>
    <row r="456" spans="1:8" x14ac:dyDescent="0.25">
      <c r="A456" s="90"/>
      <c r="B456" s="88"/>
      <c r="C456" s="88"/>
      <c r="D456" s="88"/>
      <c r="E456" s="88"/>
      <c r="F456" s="88"/>
      <c r="G456" s="88"/>
      <c r="H456" s="93"/>
    </row>
    <row r="457" spans="1:8" x14ac:dyDescent="0.25">
      <c r="A457" s="90"/>
      <c r="B457" s="88"/>
      <c r="C457" s="88"/>
      <c r="D457" s="88"/>
      <c r="E457" s="88"/>
      <c r="F457" s="88"/>
      <c r="G457" s="88"/>
      <c r="H457" s="93"/>
    </row>
    <row r="458" spans="1:8" x14ac:dyDescent="0.25">
      <c r="A458" s="90"/>
      <c r="B458" s="88"/>
      <c r="C458" s="88"/>
      <c r="D458" s="88"/>
      <c r="E458" s="88"/>
      <c r="F458" s="88"/>
      <c r="G458" s="88"/>
      <c r="H458" s="93"/>
    </row>
    <row r="459" spans="1:8" x14ac:dyDescent="0.25">
      <c r="A459" s="90"/>
      <c r="B459" s="88"/>
      <c r="C459" s="88"/>
      <c r="D459" s="88"/>
      <c r="E459" s="88"/>
      <c r="F459" s="88"/>
      <c r="G459" s="88"/>
      <c r="H459" s="93"/>
    </row>
    <row r="460" spans="1:8" x14ac:dyDescent="0.25">
      <c r="A460" s="90"/>
      <c r="B460" s="88"/>
      <c r="C460" s="88"/>
      <c r="D460" s="88"/>
      <c r="E460" s="88"/>
      <c r="F460" s="88"/>
      <c r="G460" s="88"/>
      <c r="H460" s="93"/>
    </row>
    <row r="461" spans="1:8" x14ac:dyDescent="0.25">
      <c r="A461" s="90"/>
      <c r="B461" s="88"/>
      <c r="C461" s="88"/>
      <c r="D461" s="88"/>
      <c r="E461" s="88"/>
      <c r="F461" s="88"/>
      <c r="G461" s="88"/>
      <c r="H461" s="93"/>
    </row>
    <row r="462" spans="1:8" x14ac:dyDescent="0.25">
      <c r="A462" s="90"/>
      <c r="B462" s="88"/>
      <c r="C462" s="88"/>
      <c r="D462" s="88"/>
      <c r="E462" s="88"/>
      <c r="F462" s="88"/>
      <c r="G462" s="88"/>
      <c r="H462" s="93"/>
    </row>
    <row r="463" spans="1:8" x14ac:dyDescent="0.25">
      <c r="A463" s="90"/>
      <c r="B463" s="88"/>
      <c r="C463" s="88"/>
      <c r="D463" s="88"/>
      <c r="E463" s="88"/>
      <c r="F463" s="88"/>
      <c r="G463" s="88"/>
      <c r="H463" s="93"/>
    </row>
    <row r="464" spans="1:8" x14ac:dyDescent="0.25">
      <c r="A464" s="90"/>
      <c r="B464" s="88"/>
      <c r="C464" s="88"/>
      <c r="D464" s="88"/>
      <c r="E464" s="88"/>
      <c r="F464" s="88"/>
      <c r="G464" s="88"/>
      <c r="H464" s="93"/>
    </row>
    <row r="465" spans="1:8" x14ac:dyDescent="0.25">
      <c r="A465" s="90"/>
      <c r="B465" s="88"/>
      <c r="C465" s="88"/>
      <c r="D465" s="88"/>
      <c r="E465" s="88"/>
      <c r="F465" s="88"/>
      <c r="G465" s="88"/>
      <c r="H465" s="93"/>
    </row>
    <row r="466" spans="1:8" x14ac:dyDescent="0.25">
      <c r="A466" s="90"/>
      <c r="B466" s="88"/>
      <c r="C466" s="88"/>
      <c r="D466" s="88"/>
      <c r="E466" s="88"/>
      <c r="F466" s="88"/>
      <c r="G466" s="88"/>
      <c r="H466" s="93"/>
    </row>
    <row r="467" spans="1:8" x14ac:dyDescent="0.25">
      <c r="A467" s="90"/>
      <c r="B467" s="88"/>
      <c r="C467" s="88"/>
      <c r="D467" s="88"/>
      <c r="E467" s="88"/>
      <c r="F467" s="88"/>
      <c r="G467" s="88"/>
      <c r="H467" s="93"/>
    </row>
    <row r="468" spans="1:8" x14ac:dyDescent="0.25">
      <c r="A468" s="90"/>
      <c r="B468" s="88"/>
      <c r="C468" s="88"/>
      <c r="D468" s="88"/>
      <c r="E468" s="88"/>
      <c r="F468" s="88"/>
      <c r="G468" s="88"/>
      <c r="H468" s="93"/>
    </row>
    <row r="469" spans="1:8" x14ac:dyDescent="0.25">
      <c r="A469" s="90"/>
      <c r="B469" s="88"/>
      <c r="C469" s="88"/>
      <c r="D469" s="88"/>
      <c r="E469" s="88"/>
      <c r="F469" s="88"/>
      <c r="G469" s="88"/>
      <c r="H469" s="93"/>
    </row>
    <row r="470" spans="1:8" x14ac:dyDescent="0.25">
      <c r="A470" s="90"/>
      <c r="B470" s="88"/>
      <c r="C470" s="88"/>
      <c r="D470" s="88"/>
      <c r="E470" s="88"/>
      <c r="F470" s="88"/>
      <c r="G470" s="88"/>
      <c r="H470" s="93"/>
    </row>
    <row r="471" spans="1:8" x14ac:dyDescent="0.25">
      <c r="A471" s="90"/>
      <c r="B471" s="88"/>
      <c r="C471" s="88"/>
      <c r="D471" s="88"/>
      <c r="E471" s="88"/>
      <c r="F471" s="88"/>
      <c r="G471" s="88"/>
      <c r="H471" s="93"/>
    </row>
    <row r="472" spans="1:8" x14ac:dyDescent="0.25">
      <c r="A472" s="90"/>
      <c r="B472" s="88"/>
      <c r="C472" s="88"/>
      <c r="D472" s="88"/>
      <c r="E472" s="88"/>
      <c r="F472" s="88"/>
      <c r="G472" s="88"/>
      <c r="H472" s="93"/>
    </row>
    <row r="473" spans="1:8" x14ac:dyDescent="0.25">
      <c r="A473" s="90"/>
      <c r="B473" s="88"/>
      <c r="C473" s="88"/>
      <c r="D473" s="88"/>
      <c r="E473" s="88"/>
      <c r="F473" s="88"/>
      <c r="G473" s="88"/>
      <c r="H473" s="93"/>
    </row>
    <row r="474" spans="1:8" x14ac:dyDescent="0.25">
      <c r="A474" s="90"/>
      <c r="B474" s="88"/>
      <c r="C474" s="88"/>
      <c r="D474" s="88"/>
      <c r="E474" s="88"/>
      <c r="F474" s="88"/>
      <c r="G474" s="88"/>
      <c r="H474" s="93"/>
    </row>
    <row r="475" spans="1:8" x14ac:dyDescent="0.25">
      <c r="A475" s="90"/>
      <c r="B475" s="88"/>
      <c r="C475" s="88"/>
      <c r="D475" s="88"/>
      <c r="E475" s="88"/>
      <c r="F475" s="88"/>
      <c r="G475" s="88"/>
      <c r="H475" s="93"/>
    </row>
    <row r="476" spans="1:8" x14ac:dyDescent="0.25">
      <c r="A476" s="90"/>
      <c r="B476" s="88"/>
      <c r="C476" s="88"/>
      <c r="D476" s="88"/>
      <c r="E476" s="88"/>
      <c r="F476" s="88"/>
      <c r="G476" s="88"/>
      <c r="H476" s="93"/>
    </row>
    <row r="477" spans="1:8" x14ac:dyDescent="0.25">
      <c r="A477" s="90"/>
      <c r="B477" s="88"/>
      <c r="C477" s="88"/>
      <c r="D477" s="88"/>
      <c r="E477" s="88"/>
      <c r="F477" s="88"/>
      <c r="G477" s="88"/>
      <c r="H477" s="93"/>
    </row>
    <row r="478" spans="1:8" x14ac:dyDescent="0.25">
      <c r="A478" s="90"/>
      <c r="B478" s="88"/>
      <c r="C478" s="88"/>
      <c r="D478" s="88"/>
      <c r="E478" s="88"/>
      <c r="F478" s="88"/>
      <c r="G478" s="88"/>
      <c r="H478" s="93"/>
    </row>
    <row r="479" spans="1:8" x14ac:dyDescent="0.25">
      <c r="A479" s="90"/>
      <c r="B479" s="88"/>
      <c r="C479" s="88"/>
      <c r="D479" s="88"/>
      <c r="E479" s="88"/>
      <c r="F479" s="88"/>
      <c r="G479" s="88"/>
      <c r="H479" s="93"/>
    </row>
    <row r="480" spans="1:8" x14ac:dyDescent="0.25">
      <c r="A480" s="90"/>
      <c r="B480" s="88"/>
      <c r="C480" s="88"/>
      <c r="D480" s="88"/>
      <c r="E480" s="88"/>
      <c r="F480" s="88"/>
      <c r="G480" s="88"/>
      <c r="H480" s="93"/>
    </row>
    <row r="481" spans="1:8" x14ac:dyDescent="0.25">
      <c r="A481" s="90"/>
      <c r="B481" s="88"/>
      <c r="C481" s="88"/>
      <c r="D481" s="88"/>
      <c r="E481" s="88"/>
      <c r="F481" s="88"/>
      <c r="G481" s="88"/>
      <c r="H481" s="93"/>
    </row>
    <row r="482" spans="1:8" x14ac:dyDescent="0.25">
      <c r="A482" s="90"/>
      <c r="B482" s="88"/>
      <c r="C482" s="88"/>
      <c r="D482" s="88"/>
      <c r="E482" s="88"/>
      <c r="F482" s="88"/>
      <c r="G482" s="88"/>
      <c r="H482" s="93"/>
    </row>
    <row r="483" spans="1:8" x14ac:dyDescent="0.25">
      <c r="A483" s="90"/>
      <c r="B483" s="88"/>
      <c r="C483" s="88"/>
      <c r="D483" s="88"/>
      <c r="E483" s="88"/>
      <c r="F483" s="88"/>
      <c r="G483" s="88"/>
      <c r="H483" s="93"/>
    </row>
    <row r="484" spans="1:8" x14ac:dyDescent="0.25">
      <c r="A484" s="90"/>
      <c r="B484" s="88"/>
      <c r="C484" s="88"/>
      <c r="D484" s="88"/>
      <c r="E484" s="88"/>
      <c r="F484" s="88"/>
      <c r="G484" s="88"/>
      <c r="H484" s="93"/>
    </row>
    <row r="485" spans="1:8" x14ac:dyDescent="0.25">
      <c r="A485" s="90"/>
      <c r="B485" s="88"/>
      <c r="C485" s="88"/>
      <c r="D485" s="88"/>
      <c r="E485" s="88"/>
      <c r="F485" s="88"/>
      <c r="G485" s="88"/>
      <c r="H485" s="93"/>
    </row>
    <row r="486" spans="1:8" x14ac:dyDescent="0.25">
      <c r="A486" s="90"/>
      <c r="B486" s="88"/>
      <c r="C486" s="88"/>
      <c r="D486" s="88"/>
      <c r="E486" s="88"/>
      <c r="F486" s="88"/>
      <c r="G486" s="88"/>
      <c r="H486" s="93"/>
    </row>
    <row r="487" spans="1:8" x14ac:dyDescent="0.25">
      <c r="A487" s="90"/>
      <c r="B487" s="88"/>
      <c r="C487" s="88"/>
      <c r="D487" s="88"/>
      <c r="E487" s="88"/>
      <c r="F487" s="88"/>
      <c r="G487" s="88"/>
      <c r="H487" s="93"/>
    </row>
    <row r="488" spans="1:8" x14ac:dyDescent="0.25">
      <c r="A488" s="90"/>
      <c r="B488" s="88"/>
      <c r="C488" s="88"/>
      <c r="D488" s="88"/>
      <c r="E488" s="88"/>
      <c r="F488" s="88"/>
      <c r="G488" s="88"/>
      <c r="H488" s="93"/>
    </row>
    <row r="489" spans="1:8" x14ac:dyDescent="0.25">
      <c r="A489" s="90"/>
      <c r="B489" s="88"/>
      <c r="C489" s="88"/>
      <c r="D489" s="88"/>
      <c r="E489" s="88"/>
      <c r="F489" s="88"/>
      <c r="G489" s="88"/>
      <c r="H489" s="93"/>
    </row>
    <row r="490" spans="1:8" x14ac:dyDescent="0.25">
      <c r="A490" s="90"/>
      <c r="B490" s="88"/>
      <c r="C490" s="88"/>
      <c r="D490" s="88"/>
      <c r="E490" s="88"/>
      <c r="F490" s="88"/>
      <c r="G490" s="88"/>
      <c r="H490" s="93"/>
    </row>
    <row r="491" spans="1:8" x14ac:dyDescent="0.25">
      <c r="A491" s="90"/>
      <c r="B491" s="88"/>
      <c r="C491" s="88"/>
      <c r="D491" s="88"/>
      <c r="E491" s="88"/>
      <c r="F491" s="88"/>
      <c r="G491" s="88"/>
      <c r="H491" s="93"/>
    </row>
    <row r="492" spans="1:8" x14ac:dyDescent="0.25">
      <c r="A492" s="90"/>
      <c r="B492" s="88"/>
      <c r="C492" s="88"/>
      <c r="D492" s="88"/>
      <c r="E492" s="88"/>
      <c r="F492" s="88"/>
      <c r="G492" s="88"/>
      <c r="H492" s="93"/>
    </row>
    <row r="493" spans="1:8" x14ac:dyDescent="0.25">
      <c r="A493" s="90"/>
      <c r="B493" s="88"/>
      <c r="C493" s="88"/>
      <c r="D493" s="88"/>
      <c r="E493" s="88"/>
      <c r="F493" s="88"/>
      <c r="G493" s="88"/>
      <c r="H493" s="93"/>
    </row>
    <row r="494" spans="1:8" x14ac:dyDescent="0.25">
      <c r="A494" s="90"/>
      <c r="B494" s="88"/>
      <c r="C494" s="88"/>
      <c r="D494" s="88"/>
      <c r="E494" s="88"/>
      <c r="F494" s="88"/>
      <c r="G494" s="88"/>
      <c r="H494" s="93"/>
    </row>
    <row r="495" spans="1:8" x14ac:dyDescent="0.25">
      <c r="A495" s="90"/>
      <c r="B495" s="88"/>
      <c r="C495" s="88"/>
      <c r="D495" s="88"/>
      <c r="E495" s="88"/>
      <c r="F495" s="88"/>
      <c r="G495" s="88"/>
      <c r="H495" s="93"/>
    </row>
    <row r="496" spans="1:8" x14ac:dyDescent="0.25">
      <c r="A496" s="90"/>
      <c r="B496" s="88"/>
      <c r="C496" s="88"/>
      <c r="D496" s="88"/>
      <c r="E496" s="88"/>
      <c r="F496" s="88"/>
      <c r="G496" s="88"/>
      <c r="H496" s="93"/>
    </row>
    <row r="497" spans="1:8" x14ac:dyDescent="0.25">
      <c r="A497" s="90"/>
      <c r="B497" s="88"/>
      <c r="C497" s="88"/>
      <c r="D497" s="88"/>
      <c r="E497" s="88"/>
      <c r="F497" s="88"/>
      <c r="G497" s="88"/>
      <c r="H497" s="93"/>
    </row>
    <row r="498" spans="1:8" x14ac:dyDescent="0.25">
      <c r="A498" s="90"/>
      <c r="B498" s="88"/>
      <c r="C498" s="88"/>
      <c r="D498" s="88"/>
      <c r="E498" s="88"/>
      <c r="F498" s="88"/>
      <c r="G498" s="88"/>
      <c r="H498" s="93"/>
    </row>
    <row r="499" spans="1:8" x14ac:dyDescent="0.25">
      <c r="A499" s="90"/>
      <c r="B499" s="88"/>
      <c r="C499" s="88"/>
      <c r="D499" s="88"/>
      <c r="E499" s="88"/>
      <c r="F499" s="88"/>
      <c r="G499" s="88"/>
      <c r="H499" s="93"/>
    </row>
    <row r="500" spans="1:8" x14ac:dyDescent="0.25">
      <c r="A500" s="90"/>
      <c r="B500" s="88"/>
      <c r="C500" s="88"/>
      <c r="D500" s="88"/>
      <c r="E500" s="88"/>
      <c r="F500" s="88"/>
      <c r="G500" s="88"/>
      <c r="H500" s="93"/>
    </row>
    <row r="501" spans="1:8" x14ac:dyDescent="0.25">
      <c r="A501" s="86" t="s">
        <v>551</v>
      </c>
      <c r="B501" s="86" t="s">
        <v>79</v>
      </c>
      <c r="C501" s="86" t="s">
        <v>552</v>
      </c>
      <c r="D501" s="86" t="s">
        <v>163</v>
      </c>
      <c r="E501" s="86" t="s">
        <v>553</v>
      </c>
      <c r="F501" s="86"/>
      <c r="G501" s="86" t="s">
        <v>554</v>
      </c>
      <c r="H501" s="86" t="s">
        <v>12</v>
      </c>
    </row>
    <row r="502" spans="1:8" x14ac:dyDescent="0.25">
      <c r="A502" s="86" t="s">
        <v>555</v>
      </c>
      <c r="B502" s="86" t="s">
        <v>15</v>
      </c>
      <c r="C502" s="86" t="s">
        <v>556</v>
      </c>
      <c r="D502" s="86" t="s">
        <v>245</v>
      </c>
      <c r="E502" s="86" t="s">
        <v>557</v>
      </c>
      <c r="F502" s="86" t="s">
        <v>132</v>
      </c>
      <c r="G502" s="86" t="s">
        <v>558</v>
      </c>
      <c r="H502" s="86">
        <v>2005</v>
      </c>
    </row>
    <row r="503" spans="1:8" x14ac:dyDescent="0.25">
      <c r="A503" s="86" t="s">
        <v>559</v>
      </c>
      <c r="B503" s="86" t="s">
        <v>267</v>
      </c>
      <c r="C503" s="86" t="s">
        <v>560</v>
      </c>
      <c r="D503" s="86" t="s">
        <v>119</v>
      </c>
      <c r="E503" s="86" t="s">
        <v>561</v>
      </c>
      <c r="F503" s="86" t="s">
        <v>259</v>
      </c>
      <c r="G503" s="86" t="s">
        <v>562</v>
      </c>
      <c r="H503" s="120" t="s">
        <v>541</v>
      </c>
    </row>
    <row r="504" spans="1:8" x14ac:dyDescent="0.25">
      <c r="A504" s="91" t="s">
        <v>563</v>
      </c>
      <c r="B504" s="139" t="s">
        <v>537</v>
      </c>
      <c r="C504" s="140"/>
      <c r="D504" s="140"/>
      <c r="E504" s="140"/>
      <c r="F504" s="140"/>
      <c r="G504" s="140"/>
      <c r="H504" s="141"/>
    </row>
    <row r="505" spans="1:8" x14ac:dyDescent="0.25">
      <c r="A505" s="89"/>
      <c r="B505" s="87"/>
      <c r="C505" s="87"/>
      <c r="D505" s="87"/>
      <c r="E505" s="87"/>
      <c r="F505" s="87"/>
      <c r="G505" s="87"/>
      <c r="H505" s="92"/>
    </row>
    <row r="506" spans="1:8" x14ac:dyDescent="0.25">
      <c r="A506" s="90"/>
      <c r="B506" s="88"/>
      <c r="C506" s="88"/>
      <c r="D506" s="88"/>
      <c r="E506" s="88"/>
      <c r="F506" s="88"/>
      <c r="G506" s="88"/>
      <c r="H506" s="93"/>
    </row>
    <row r="507" spans="1:8" x14ac:dyDescent="0.25">
      <c r="A507" s="90"/>
      <c r="B507" s="88"/>
      <c r="C507" s="88"/>
      <c r="D507" s="88"/>
      <c r="E507" s="88"/>
      <c r="F507" s="88"/>
      <c r="G507" s="88"/>
      <c r="H507" s="93"/>
    </row>
    <row r="508" spans="1:8" x14ac:dyDescent="0.25">
      <c r="A508" s="90"/>
      <c r="B508" s="88"/>
      <c r="C508" s="88"/>
      <c r="D508" s="88"/>
      <c r="E508" s="88"/>
      <c r="F508" s="88"/>
      <c r="G508" s="88"/>
      <c r="H508" s="93"/>
    </row>
    <row r="509" spans="1:8" x14ac:dyDescent="0.25">
      <c r="A509" s="90"/>
      <c r="B509" s="88"/>
      <c r="C509" s="88"/>
      <c r="D509" s="88"/>
      <c r="E509" s="88"/>
      <c r="F509" s="88"/>
      <c r="G509" s="88"/>
      <c r="H509" s="93"/>
    </row>
    <row r="510" spans="1:8" x14ac:dyDescent="0.25">
      <c r="A510" s="90"/>
      <c r="B510" s="88"/>
      <c r="C510" s="88"/>
      <c r="D510" s="88"/>
      <c r="E510" s="88"/>
      <c r="F510" s="88"/>
      <c r="G510" s="88"/>
      <c r="H510" s="93"/>
    </row>
    <row r="511" spans="1:8" x14ac:dyDescent="0.25">
      <c r="A511" s="90"/>
      <c r="B511" s="88"/>
      <c r="C511" s="88"/>
      <c r="D511" s="88"/>
      <c r="E511" s="88"/>
      <c r="F511" s="88"/>
      <c r="G511" s="88"/>
      <c r="H511" s="93"/>
    </row>
    <row r="512" spans="1:8" x14ac:dyDescent="0.25">
      <c r="A512" s="90"/>
      <c r="B512" s="88"/>
      <c r="C512" s="88"/>
      <c r="D512" s="88"/>
      <c r="E512" s="88"/>
      <c r="F512" s="88"/>
      <c r="G512" s="88"/>
      <c r="H512" s="93"/>
    </row>
    <row r="513" spans="1:8" x14ac:dyDescent="0.25">
      <c r="A513" s="90"/>
      <c r="B513" s="88"/>
      <c r="C513" s="88"/>
      <c r="D513" s="88"/>
      <c r="E513" s="88"/>
      <c r="F513" s="88"/>
      <c r="G513" s="88"/>
      <c r="H513" s="93"/>
    </row>
    <row r="514" spans="1:8" x14ac:dyDescent="0.25">
      <c r="A514" s="90"/>
      <c r="B514" s="88"/>
      <c r="C514" s="88"/>
      <c r="D514" s="88"/>
      <c r="E514" s="88"/>
      <c r="F514" s="88"/>
      <c r="G514" s="88"/>
      <c r="H514" s="93"/>
    </row>
    <row r="515" spans="1:8" x14ac:dyDescent="0.25">
      <c r="A515" s="90"/>
      <c r="B515" s="88"/>
      <c r="C515" s="88"/>
      <c r="D515" s="88"/>
      <c r="E515" s="88"/>
      <c r="F515" s="88"/>
      <c r="G515" s="88"/>
      <c r="H515" s="93"/>
    </row>
    <row r="516" spans="1:8" x14ac:dyDescent="0.25">
      <c r="A516" s="90"/>
      <c r="B516" s="88"/>
      <c r="C516" s="88"/>
      <c r="D516" s="88"/>
      <c r="E516" s="88"/>
      <c r="F516" s="88"/>
      <c r="G516" s="88"/>
      <c r="H516" s="93"/>
    </row>
    <row r="517" spans="1:8" x14ac:dyDescent="0.25">
      <c r="A517" s="90"/>
      <c r="B517" s="88"/>
      <c r="C517" s="88"/>
      <c r="D517" s="88"/>
      <c r="E517" s="88"/>
      <c r="F517" s="88"/>
      <c r="G517" s="88"/>
      <c r="H517" s="93"/>
    </row>
    <row r="518" spans="1:8" x14ac:dyDescent="0.25">
      <c r="A518" s="90"/>
      <c r="B518" s="88"/>
      <c r="C518" s="88"/>
      <c r="D518" s="88"/>
      <c r="E518" s="88"/>
      <c r="F518" s="88"/>
      <c r="G518" s="88"/>
      <c r="H518" s="93"/>
    </row>
    <row r="519" spans="1:8" x14ac:dyDescent="0.25">
      <c r="A519" s="90"/>
      <c r="B519" s="88"/>
      <c r="C519" s="88"/>
      <c r="D519" s="88"/>
      <c r="E519" s="88"/>
      <c r="F519" s="88"/>
      <c r="G519" s="88"/>
      <c r="H519" s="93"/>
    </row>
    <row r="520" spans="1:8" x14ac:dyDescent="0.25">
      <c r="A520" s="90"/>
      <c r="B520" s="88"/>
      <c r="C520" s="88"/>
      <c r="D520" s="88"/>
      <c r="E520" s="88"/>
      <c r="F520" s="88"/>
      <c r="G520" s="88"/>
      <c r="H520" s="93"/>
    </row>
    <row r="521" spans="1:8" x14ac:dyDescent="0.25">
      <c r="A521" s="90"/>
      <c r="B521" s="88"/>
      <c r="C521" s="88"/>
      <c r="D521" s="88"/>
      <c r="E521" s="88"/>
      <c r="F521" s="88"/>
      <c r="G521" s="88"/>
      <c r="H521" s="93"/>
    </row>
    <row r="522" spans="1:8" x14ac:dyDescent="0.25">
      <c r="A522" s="90"/>
      <c r="B522" s="88"/>
      <c r="C522" s="88"/>
      <c r="D522" s="88"/>
      <c r="E522" s="88"/>
      <c r="F522" s="88"/>
      <c r="G522" s="88"/>
      <c r="H522" s="93"/>
    </row>
    <row r="523" spans="1:8" x14ac:dyDescent="0.25">
      <c r="A523" s="90"/>
      <c r="B523" s="88"/>
      <c r="C523" s="88"/>
      <c r="D523" s="88"/>
      <c r="E523" s="88"/>
      <c r="F523" s="88"/>
      <c r="G523" s="88"/>
      <c r="H523" s="93"/>
    </row>
    <row r="524" spans="1:8" x14ac:dyDescent="0.25">
      <c r="A524" s="90"/>
      <c r="B524" s="88"/>
      <c r="C524" s="88"/>
      <c r="D524" s="88"/>
      <c r="E524" s="88"/>
      <c r="F524" s="88"/>
      <c r="G524" s="88"/>
      <c r="H524" s="93"/>
    </row>
    <row r="525" spans="1:8" x14ac:dyDescent="0.25">
      <c r="A525" s="90"/>
      <c r="B525" s="88"/>
      <c r="C525" s="88"/>
      <c r="D525" s="88"/>
      <c r="E525" s="88"/>
      <c r="F525" s="88"/>
      <c r="G525" s="88"/>
      <c r="H525" s="93"/>
    </row>
    <row r="526" spans="1:8" x14ac:dyDescent="0.25">
      <c r="A526" s="90"/>
      <c r="B526" s="88"/>
      <c r="C526" s="88"/>
      <c r="D526" s="88"/>
      <c r="E526" s="88"/>
      <c r="F526" s="88"/>
      <c r="G526" s="88"/>
      <c r="H526" s="93"/>
    </row>
    <row r="527" spans="1:8" x14ac:dyDescent="0.25">
      <c r="A527" s="90"/>
      <c r="B527" s="88"/>
      <c r="C527" s="88"/>
      <c r="D527" s="88"/>
      <c r="E527" s="88"/>
      <c r="F527" s="88"/>
      <c r="G527" s="88"/>
      <c r="H527" s="93"/>
    </row>
    <row r="528" spans="1:8" x14ac:dyDescent="0.25">
      <c r="A528" s="90"/>
      <c r="B528" s="88"/>
      <c r="C528" s="88"/>
      <c r="D528" s="88"/>
      <c r="E528" s="88"/>
      <c r="F528" s="88"/>
      <c r="G528" s="88"/>
      <c r="H528" s="93"/>
    </row>
    <row r="529" spans="1:8" x14ac:dyDescent="0.25">
      <c r="A529" s="90"/>
      <c r="B529" s="88"/>
      <c r="C529" s="88"/>
      <c r="D529" s="88"/>
      <c r="E529" s="88"/>
      <c r="F529" s="88"/>
      <c r="G529" s="88"/>
      <c r="H529" s="93"/>
    </row>
    <row r="530" spans="1:8" x14ac:dyDescent="0.25">
      <c r="A530" s="90"/>
      <c r="B530" s="88"/>
      <c r="C530" s="88"/>
      <c r="D530" s="88"/>
      <c r="E530" s="88"/>
      <c r="F530" s="88"/>
      <c r="G530" s="88"/>
      <c r="H530" s="93"/>
    </row>
    <row r="531" spans="1:8" x14ac:dyDescent="0.25">
      <c r="A531" s="90"/>
      <c r="B531" s="88"/>
      <c r="C531" s="88"/>
      <c r="D531" s="88"/>
      <c r="E531" s="88"/>
      <c r="F531" s="88"/>
      <c r="G531" s="88"/>
      <c r="H531" s="93"/>
    </row>
    <row r="532" spans="1:8" x14ac:dyDescent="0.25">
      <c r="A532" s="90"/>
      <c r="B532" s="88"/>
      <c r="C532" s="88"/>
      <c r="D532" s="88"/>
      <c r="E532" s="88"/>
      <c r="F532" s="88"/>
      <c r="G532" s="88"/>
      <c r="H532" s="93"/>
    </row>
    <row r="533" spans="1:8" x14ac:dyDescent="0.25">
      <c r="A533" s="90"/>
      <c r="B533" s="88"/>
      <c r="C533" s="88"/>
      <c r="D533" s="88"/>
      <c r="E533" s="88"/>
      <c r="F533" s="88"/>
      <c r="G533" s="88"/>
      <c r="H533" s="93"/>
    </row>
    <row r="534" spans="1:8" x14ac:dyDescent="0.25">
      <c r="A534" s="90"/>
      <c r="B534" s="88"/>
      <c r="C534" s="88"/>
      <c r="D534" s="88"/>
      <c r="E534" s="88"/>
      <c r="F534" s="88"/>
      <c r="G534" s="88"/>
      <c r="H534" s="93"/>
    </row>
    <row r="535" spans="1:8" x14ac:dyDescent="0.25">
      <c r="A535" s="90"/>
      <c r="B535" s="88"/>
      <c r="C535" s="88"/>
      <c r="D535" s="88"/>
      <c r="E535" s="88"/>
      <c r="F535" s="88"/>
      <c r="G535" s="88"/>
      <c r="H535" s="93"/>
    </row>
    <row r="536" spans="1:8" x14ac:dyDescent="0.25">
      <c r="A536" s="90"/>
      <c r="B536" s="88"/>
      <c r="C536" s="88"/>
      <c r="D536" s="88"/>
      <c r="E536" s="88"/>
      <c r="F536" s="88"/>
      <c r="G536" s="88"/>
      <c r="H536" s="93"/>
    </row>
    <row r="537" spans="1:8" x14ac:dyDescent="0.25">
      <c r="A537" s="90"/>
      <c r="B537" s="88"/>
      <c r="C537" s="88"/>
      <c r="D537" s="88"/>
      <c r="E537" s="88"/>
      <c r="F537" s="88"/>
      <c r="G537" s="88"/>
      <c r="H537" s="93"/>
    </row>
    <row r="538" spans="1:8" x14ac:dyDescent="0.25">
      <c r="A538" s="90"/>
      <c r="B538" s="88"/>
      <c r="C538" s="88"/>
      <c r="D538" s="88"/>
      <c r="E538" s="88"/>
      <c r="F538" s="88"/>
      <c r="G538" s="88"/>
      <c r="H538" s="93"/>
    </row>
    <row r="539" spans="1:8" x14ac:dyDescent="0.25">
      <c r="A539" s="90"/>
      <c r="B539" s="88"/>
      <c r="C539" s="88"/>
      <c r="D539" s="88"/>
      <c r="E539" s="88"/>
      <c r="F539" s="88"/>
      <c r="G539" s="88"/>
      <c r="H539" s="93"/>
    </row>
    <row r="540" spans="1:8" x14ac:dyDescent="0.25">
      <c r="A540" s="90"/>
      <c r="B540" s="88"/>
      <c r="C540" s="88"/>
      <c r="D540" s="88"/>
      <c r="E540" s="88"/>
      <c r="F540" s="88"/>
      <c r="G540" s="88"/>
      <c r="H540" s="93"/>
    </row>
    <row r="541" spans="1:8" x14ac:dyDescent="0.25">
      <c r="A541" s="90"/>
      <c r="B541" s="88"/>
      <c r="C541" s="88"/>
      <c r="D541" s="88"/>
      <c r="E541" s="88"/>
      <c r="F541" s="88"/>
      <c r="G541" s="88"/>
      <c r="H541" s="93"/>
    </row>
    <row r="542" spans="1:8" x14ac:dyDescent="0.25">
      <c r="A542" s="90"/>
      <c r="B542" s="88"/>
      <c r="C542" s="88"/>
      <c r="D542" s="88"/>
      <c r="E542" s="88"/>
      <c r="F542" s="88"/>
      <c r="G542" s="88"/>
      <c r="H542" s="93"/>
    </row>
    <row r="543" spans="1:8" x14ac:dyDescent="0.25">
      <c r="A543" s="90"/>
      <c r="B543" s="88"/>
      <c r="C543" s="88"/>
      <c r="D543" s="88"/>
      <c r="E543" s="88"/>
      <c r="F543" s="88"/>
      <c r="G543" s="88"/>
      <c r="H543" s="93"/>
    </row>
    <row r="544" spans="1:8" x14ac:dyDescent="0.25">
      <c r="A544" s="90"/>
      <c r="B544" s="88"/>
      <c r="C544" s="88"/>
      <c r="D544" s="88"/>
      <c r="E544" s="88"/>
      <c r="F544" s="88"/>
      <c r="G544" s="88"/>
      <c r="H544" s="93"/>
    </row>
    <row r="545" spans="1:8" x14ac:dyDescent="0.25">
      <c r="A545" s="90"/>
      <c r="B545" s="88"/>
      <c r="C545" s="88"/>
      <c r="D545" s="88"/>
      <c r="E545" s="88"/>
      <c r="F545" s="88"/>
      <c r="G545" s="88"/>
      <c r="H545" s="93"/>
    </row>
    <row r="546" spans="1:8" x14ac:dyDescent="0.25">
      <c r="A546" s="90"/>
      <c r="B546" s="88"/>
      <c r="C546" s="88"/>
      <c r="D546" s="88"/>
      <c r="E546" s="88"/>
      <c r="F546" s="88"/>
      <c r="G546" s="88"/>
      <c r="H546" s="93"/>
    </row>
    <row r="547" spans="1:8" x14ac:dyDescent="0.25">
      <c r="A547" s="90"/>
      <c r="B547" s="88"/>
      <c r="C547" s="88"/>
      <c r="D547" s="88"/>
      <c r="E547" s="88"/>
      <c r="F547" s="88"/>
      <c r="G547" s="88"/>
      <c r="H547" s="93"/>
    </row>
    <row r="548" spans="1:8" x14ac:dyDescent="0.25">
      <c r="A548" s="90"/>
      <c r="B548" s="88"/>
      <c r="C548" s="88"/>
      <c r="D548" s="88"/>
      <c r="E548" s="88"/>
      <c r="F548" s="88"/>
      <c r="G548" s="88"/>
      <c r="H548" s="93"/>
    </row>
    <row r="549" spans="1:8" x14ac:dyDescent="0.25">
      <c r="A549" s="90"/>
      <c r="B549" s="88"/>
      <c r="C549" s="88"/>
      <c r="D549" s="88"/>
      <c r="E549" s="88"/>
      <c r="F549" s="88"/>
      <c r="G549" s="88"/>
      <c r="H549" s="93"/>
    </row>
    <row r="550" spans="1:8" x14ac:dyDescent="0.25">
      <c r="A550" s="90"/>
      <c r="B550" s="88"/>
      <c r="C550" s="88"/>
      <c r="D550" s="88"/>
      <c r="E550" s="88"/>
      <c r="F550" s="88"/>
      <c r="G550" s="88"/>
      <c r="H550" s="93"/>
    </row>
    <row r="551" spans="1:8" x14ac:dyDescent="0.25">
      <c r="A551" s="86" t="s">
        <v>551</v>
      </c>
      <c r="B551" s="86" t="s">
        <v>106</v>
      </c>
      <c r="C551" s="86" t="s">
        <v>552</v>
      </c>
      <c r="D551" s="86" t="s">
        <v>162</v>
      </c>
      <c r="E551" s="86" t="s">
        <v>553</v>
      </c>
      <c r="F551" s="86"/>
      <c r="G551" s="86" t="s">
        <v>554</v>
      </c>
      <c r="H551" s="86" t="s">
        <v>12</v>
      </c>
    </row>
    <row r="552" spans="1:8" x14ac:dyDescent="0.25">
      <c r="A552" s="86" t="s">
        <v>555</v>
      </c>
      <c r="B552" s="86" t="s">
        <v>68</v>
      </c>
      <c r="C552" s="86" t="s">
        <v>556</v>
      </c>
      <c r="D552" s="86" t="s">
        <v>245</v>
      </c>
      <c r="E552" s="86" t="s">
        <v>557</v>
      </c>
      <c r="F552" s="86" t="s">
        <v>141</v>
      </c>
      <c r="G552" s="86" t="s">
        <v>558</v>
      </c>
      <c r="H552" s="86">
        <v>2007</v>
      </c>
    </row>
    <row r="553" spans="1:8" x14ac:dyDescent="0.25">
      <c r="A553" s="86" t="s">
        <v>559</v>
      </c>
      <c r="B553" s="86" t="s">
        <v>267</v>
      </c>
      <c r="C553" s="86" t="s">
        <v>560</v>
      </c>
      <c r="D553" s="86" t="s">
        <v>119</v>
      </c>
      <c r="E553" s="86" t="s">
        <v>561</v>
      </c>
      <c r="F553" s="86"/>
      <c r="G553" s="86" t="s">
        <v>562</v>
      </c>
      <c r="H553" s="120" t="s">
        <v>541</v>
      </c>
    </row>
    <row r="554" spans="1:8" x14ac:dyDescent="0.25">
      <c r="A554" s="91" t="s">
        <v>563</v>
      </c>
      <c r="B554" s="139" t="s">
        <v>537</v>
      </c>
      <c r="C554" s="140"/>
      <c r="D554" s="140"/>
      <c r="E554" s="140"/>
      <c r="F554" s="140"/>
      <c r="G554" s="140"/>
      <c r="H554" s="141"/>
    </row>
    <row r="555" spans="1:8" x14ac:dyDescent="0.25">
      <c r="A555" s="89"/>
      <c r="B555" s="87"/>
      <c r="C555" s="87"/>
      <c r="D555" s="87"/>
      <c r="E555" s="87"/>
      <c r="F555" s="87"/>
      <c r="G555" s="87"/>
      <c r="H555" s="92"/>
    </row>
    <row r="556" spans="1:8" x14ac:dyDescent="0.25">
      <c r="A556" s="90"/>
      <c r="B556" s="88"/>
      <c r="C556" s="88"/>
      <c r="D556" s="88"/>
      <c r="E556" s="88"/>
      <c r="F556" s="88"/>
      <c r="G556" s="88"/>
      <c r="H556" s="93"/>
    </row>
    <row r="557" spans="1:8" x14ac:dyDescent="0.25">
      <c r="A557" s="90"/>
      <c r="B557" s="88"/>
      <c r="C557" s="88"/>
      <c r="D557" s="88"/>
      <c r="E557" s="88"/>
      <c r="F557" s="88"/>
      <c r="G557" s="88"/>
      <c r="H557" s="93"/>
    </row>
    <row r="558" spans="1:8" x14ac:dyDescent="0.25">
      <c r="A558" s="90"/>
      <c r="B558" s="88"/>
      <c r="C558" s="88"/>
      <c r="D558" s="88"/>
      <c r="E558" s="88"/>
      <c r="F558" s="88"/>
      <c r="G558" s="88"/>
      <c r="H558" s="93"/>
    </row>
    <row r="559" spans="1:8" x14ac:dyDescent="0.25">
      <c r="A559" s="90"/>
      <c r="B559" s="88"/>
      <c r="C559" s="88"/>
      <c r="D559" s="88"/>
      <c r="E559" s="88"/>
      <c r="F559" s="88"/>
      <c r="G559" s="88"/>
      <c r="H559" s="93"/>
    </row>
    <row r="560" spans="1:8" x14ac:dyDescent="0.25">
      <c r="A560" s="90"/>
      <c r="B560" s="88"/>
      <c r="C560" s="88"/>
      <c r="D560" s="88"/>
      <c r="E560" s="88"/>
      <c r="F560" s="88"/>
      <c r="G560" s="88"/>
      <c r="H560" s="93"/>
    </row>
    <row r="561" spans="1:8" x14ac:dyDescent="0.25">
      <c r="A561" s="90"/>
      <c r="B561" s="88"/>
      <c r="C561" s="88"/>
      <c r="D561" s="88"/>
      <c r="E561" s="88"/>
      <c r="F561" s="88"/>
      <c r="G561" s="88"/>
      <c r="H561" s="93"/>
    </row>
    <row r="562" spans="1:8" x14ac:dyDescent="0.25">
      <c r="A562" s="90"/>
      <c r="B562" s="88"/>
      <c r="C562" s="88"/>
      <c r="D562" s="88"/>
      <c r="E562" s="88"/>
      <c r="F562" s="88"/>
      <c r="G562" s="88"/>
      <c r="H562" s="93"/>
    </row>
    <row r="563" spans="1:8" x14ac:dyDescent="0.25">
      <c r="A563" s="90"/>
      <c r="B563" s="88"/>
      <c r="C563" s="88"/>
      <c r="D563" s="88"/>
      <c r="E563" s="88"/>
      <c r="F563" s="88"/>
      <c r="G563" s="88"/>
      <c r="H563" s="93"/>
    </row>
    <row r="564" spans="1:8" x14ac:dyDescent="0.25">
      <c r="A564" s="90"/>
      <c r="B564" s="88"/>
      <c r="C564" s="88"/>
      <c r="D564" s="88"/>
      <c r="E564" s="88"/>
      <c r="F564" s="88"/>
      <c r="G564" s="88"/>
      <c r="H564" s="93"/>
    </row>
    <row r="565" spans="1:8" x14ac:dyDescent="0.25">
      <c r="A565" s="90"/>
      <c r="B565" s="88"/>
      <c r="C565" s="88"/>
      <c r="D565" s="88"/>
      <c r="E565" s="88"/>
      <c r="F565" s="88"/>
      <c r="G565" s="88"/>
      <c r="H565" s="93"/>
    </row>
    <row r="566" spans="1:8" x14ac:dyDescent="0.25">
      <c r="A566" s="90"/>
      <c r="B566" s="88"/>
      <c r="C566" s="88"/>
      <c r="D566" s="88"/>
      <c r="E566" s="88"/>
      <c r="F566" s="88"/>
      <c r="G566" s="88"/>
      <c r="H566" s="93"/>
    </row>
    <row r="567" spans="1:8" x14ac:dyDescent="0.25">
      <c r="A567" s="90"/>
      <c r="B567" s="88"/>
      <c r="C567" s="88"/>
      <c r="D567" s="88"/>
      <c r="E567" s="88"/>
      <c r="F567" s="88"/>
      <c r="G567" s="88"/>
      <c r="H567" s="93"/>
    </row>
    <row r="568" spans="1:8" x14ac:dyDescent="0.25">
      <c r="A568" s="90"/>
      <c r="B568" s="88"/>
      <c r="C568" s="88"/>
      <c r="D568" s="88"/>
      <c r="E568" s="88"/>
      <c r="F568" s="88"/>
      <c r="G568" s="88"/>
      <c r="H568" s="93"/>
    </row>
    <row r="569" spans="1:8" x14ac:dyDescent="0.25">
      <c r="A569" s="90"/>
      <c r="B569" s="88"/>
      <c r="C569" s="88"/>
      <c r="D569" s="88"/>
      <c r="E569" s="88"/>
      <c r="F569" s="88"/>
      <c r="G569" s="88"/>
      <c r="H569" s="93"/>
    </row>
    <row r="570" spans="1:8" x14ac:dyDescent="0.25">
      <c r="A570" s="90"/>
      <c r="B570" s="88"/>
      <c r="C570" s="88"/>
      <c r="D570" s="88"/>
      <c r="E570" s="88"/>
      <c r="F570" s="88"/>
      <c r="G570" s="88"/>
      <c r="H570" s="93"/>
    </row>
    <row r="571" spans="1:8" x14ac:dyDescent="0.25">
      <c r="A571" s="90"/>
      <c r="B571" s="88"/>
      <c r="C571" s="88"/>
      <c r="D571" s="88"/>
      <c r="E571" s="88"/>
      <c r="F571" s="88"/>
      <c r="G571" s="88"/>
      <c r="H571" s="93"/>
    </row>
    <row r="572" spans="1:8" x14ac:dyDescent="0.25">
      <c r="A572" s="90"/>
      <c r="B572" s="88"/>
      <c r="C572" s="88"/>
      <c r="D572" s="88"/>
      <c r="E572" s="88"/>
      <c r="F572" s="88"/>
      <c r="G572" s="88"/>
      <c r="H572" s="93"/>
    </row>
    <row r="573" spans="1:8" x14ac:dyDescent="0.25">
      <c r="A573" s="90"/>
      <c r="B573" s="88"/>
      <c r="C573" s="88"/>
      <c r="D573" s="88"/>
      <c r="E573" s="88"/>
      <c r="F573" s="88"/>
      <c r="G573" s="88"/>
      <c r="H573" s="93"/>
    </row>
    <row r="574" spans="1:8" x14ac:dyDescent="0.25">
      <c r="A574" s="90"/>
      <c r="B574" s="88"/>
      <c r="C574" s="88"/>
      <c r="D574" s="88"/>
      <c r="E574" s="88"/>
      <c r="F574" s="88"/>
      <c r="G574" s="88"/>
      <c r="H574" s="93"/>
    </row>
    <row r="575" spans="1:8" x14ac:dyDescent="0.25">
      <c r="A575" s="90"/>
      <c r="B575" s="88"/>
      <c r="C575" s="88"/>
      <c r="D575" s="88"/>
      <c r="E575" s="88"/>
      <c r="F575" s="88"/>
      <c r="G575" s="88"/>
      <c r="H575" s="93"/>
    </row>
    <row r="576" spans="1:8" x14ac:dyDescent="0.25">
      <c r="A576" s="90"/>
      <c r="B576" s="88"/>
      <c r="C576" s="88"/>
      <c r="D576" s="88"/>
      <c r="E576" s="88"/>
      <c r="F576" s="88"/>
      <c r="G576" s="88"/>
      <c r="H576" s="93"/>
    </row>
    <row r="577" spans="1:8" x14ac:dyDescent="0.25">
      <c r="A577" s="90"/>
      <c r="B577" s="88"/>
      <c r="C577" s="88"/>
      <c r="D577" s="88"/>
      <c r="E577" s="88"/>
      <c r="F577" s="88"/>
      <c r="G577" s="88"/>
      <c r="H577" s="93"/>
    </row>
    <row r="578" spans="1:8" x14ac:dyDescent="0.25">
      <c r="A578" s="90"/>
      <c r="B578" s="88"/>
      <c r="C578" s="88"/>
      <c r="D578" s="88"/>
      <c r="E578" s="88"/>
      <c r="F578" s="88"/>
      <c r="G578" s="88"/>
      <c r="H578" s="93"/>
    </row>
    <row r="579" spans="1:8" x14ac:dyDescent="0.25">
      <c r="A579" s="90"/>
      <c r="B579" s="88"/>
      <c r="C579" s="88"/>
      <c r="D579" s="88"/>
      <c r="E579" s="88"/>
      <c r="F579" s="88"/>
      <c r="G579" s="88"/>
      <c r="H579" s="93"/>
    </row>
    <row r="580" spans="1:8" x14ac:dyDescent="0.25">
      <c r="A580" s="90"/>
      <c r="B580" s="88"/>
      <c r="C580" s="88"/>
      <c r="D580" s="88"/>
      <c r="E580" s="88"/>
      <c r="F580" s="88"/>
      <c r="G580" s="88"/>
      <c r="H580" s="93"/>
    </row>
    <row r="581" spans="1:8" x14ac:dyDescent="0.25">
      <c r="A581" s="90"/>
      <c r="B581" s="88"/>
      <c r="C581" s="88"/>
      <c r="D581" s="88"/>
      <c r="E581" s="88"/>
      <c r="F581" s="88"/>
      <c r="G581" s="88"/>
      <c r="H581" s="93"/>
    </row>
    <row r="582" spans="1:8" x14ac:dyDescent="0.25">
      <c r="A582" s="90"/>
      <c r="B582" s="88"/>
      <c r="C582" s="88"/>
      <c r="D582" s="88"/>
      <c r="E582" s="88"/>
      <c r="F582" s="88"/>
      <c r="G582" s="88"/>
      <c r="H582" s="93"/>
    </row>
    <row r="583" spans="1:8" x14ac:dyDescent="0.25">
      <c r="A583" s="90"/>
      <c r="B583" s="88"/>
      <c r="C583" s="88"/>
      <c r="D583" s="88"/>
      <c r="E583" s="88"/>
      <c r="F583" s="88"/>
      <c r="G583" s="88"/>
      <c r="H583" s="93"/>
    </row>
    <row r="584" spans="1:8" x14ac:dyDescent="0.25">
      <c r="A584" s="90"/>
      <c r="B584" s="88"/>
      <c r="C584" s="88"/>
      <c r="D584" s="88"/>
      <c r="E584" s="88"/>
      <c r="F584" s="88"/>
      <c r="G584" s="88"/>
      <c r="H584" s="93"/>
    </row>
    <row r="585" spans="1:8" x14ac:dyDescent="0.25">
      <c r="A585" s="90"/>
      <c r="B585" s="88"/>
      <c r="C585" s="88"/>
      <c r="D585" s="88"/>
      <c r="E585" s="88"/>
      <c r="F585" s="88"/>
      <c r="G585" s="88"/>
      <c r="H585" s="93"/>
    </row>
    <row r="586" spans="1:8" x14ac:dyDescent="0.25">
      <c r="A586" s="90"/>
      <c r="B586" s="88"/>
      <c r="C586" s="88"/>
      <c r="D586" s="88"/>
      <c r="E586" s="88"/>
      <c r="F586" s="88"/>
      <c r="G586" s="88"/>
      <c r="H586" s="93"/>
    </row>
    <row r="587" spans="1:8" x14ac:dyDescent="0.25">
      <c r="A587" s="90"/>
      <c r="B587" s="88"/>
      <c r="C587" s="88"/>
      <c r="D587" s="88"/>
      <c r="E587" s="88"/>
      <c r="F587" s="88"/>
      <c r="G587" s="88"/>
      <c r="H587" s="93"/>
    </row>
    <row r="588" spans="1:8" x14ac:dyDescent="0.25">
      <c r="A588" s="90"/>
      <c r="B588" s="88"/>
      <c r="C588" s="88"/>
      <c r="D588" s="88"/>
      <c r="E588" s="88"/>
      <c r="F588" s="88"/>
      <c r="G588" s="88"/>
      <c r="H588" s="93"/>
    </row>
    <row r="589" spans="1:8" x14ac:dyDescent="0.25">
      <c r="A589" s="90"/>
      <c r="B589" s="88"/>
      <c r="C589" s="88"/>
      <c r="D589" s="88"/>
      <c r="E589" s="88"/>
      <c r="F589" s="88"/>
      <c r="G589" s="88"/>
      <c r="H589" s="93"/>
    </row>
    <row r="590" spans="1:8" x14ac:dyDescent="0.25">
      <c r="A590" s="90"/>
      <c r="B590" s="88"/>
      <c r="C590" s="88"/>
      <c r="D590" s="88"/>
      <c r="E590" s="88"/>
      <c r="F590" s="88"/>
      <c r="G590" s="88"/>
      <c r="H590" s="93"/>
    </row>
    <row r="591" spans="1:8" x14ac:dyDescent="0.25">
      <c r="A591" s="90"/>
      <c r="B591" s="88"/>
      <c r="C591" s="88"/>
      <c r="D591" s="88"/>
      <c r="E591" s="88"/>
      <c r="F591" s="88"/>
      <c r="G591" s="88"/>
      <c r="H591" s="93"/>
    </row>
    <row r="592" spans="1:8" x14ac:dyDescent="0.25">
      <c r="A592" s="90"/>
      <c r="B592" s="88"/>
      <c r="C592" s="88"/>
      <c r="D592" s="88"/>
      <c r="E592" s="88"/>
      <c r="F592" s="88"/>
      <c r="G592" s="88"/>
      <c r="H592" s="93"/>
    </row>
    <row r="593" spans="1:8" x14ac:dyDescent="0.25">
      <c r="A593" s="90"/>
      <c r="B593" s="88"/>
      <c r="C593" s="88"/>
      <c r="D593" s="88"/>
      <c r="E593" s="88"/>
      <c r="F593" s="88"/>
      <c r="G593" s="88"/>
      <c r="H593" s="93"/>
    </row>
    <row r="594" spans="1:8" x14ac:dyDescent="0.25">
      <c r="A594" s="90"/>
      <c r="B594" s="88"/>
      <c r="C594" s="88"/>
      <c r="D594" s="88"/>
      <c r="E594" s="88"/>
      <c r="F594" s="88"/>
      <c r="G594" s="88"/>
      <c r="H594" s="93"/>
    </row>
    <row r="595" spans="1:8" x14ac:dyDescent="0.25">
      <c r="A595" s="90"/>
      <c r="B595" s="88"/>
      <c r="C595" s="88"/>
      <c r="D595" s="88"/>
      <c r="E595" s="88"/>
      <c r="F595" s="88"/>
      <c r="G595" s="88"/>
      <c r="H595" s="93"/>
    </row>
    <row r="596" spans="1:8" x14ac:dyDescent="0.25">
      <c r="A596" s="90"/>
      <c r="B596" s="88"/>
      <c r="C596" s="88"/>
      <c r="D596" s="88"/>
      <c r="E596" s="88"/>
      <c r="F596" s="88"/>
      <c r="G596" s="88"/>
      <c r="H596" s="93"/>
    </row>
    <row r="597" spans="1:8" x14ac:dyDescent="0.25">
      <c r="A597" s="90"/>
      <c r="B597" s="88"/>
      <c r="C597" s="88"/>
      <c r="D597" s="88"/>
      <c r="E597" s="88"/>
      <c r="F597" s="88"/>
      <c r="G597" s="88"/>
      <c r="H597" s="93"/>
    </row>
    <row r="598" spans="1:8" x14ac:dyDescent="0.25">
      <c r="A598" s="90"/>
      <c r="B598" s="88"/>
      <c r="C598" s="88"/>
      <c r="D598" s="88"/>
      <c r="E598" s="88"/>
      <c r="F598" s="88"/>
      <c r="G598" s="88"/>
      <c r="H598" s="93"/>
    </row>
    <row r="599" spans="1:8" x14ac:dyDescent="0.25">
      <c r="A599" s="90"/>
      <c r="B599" s="88"/>
      <c r="C599" s="88"/>
      <c r="D599" s="88"/>
      <c r="E599" s="88"/>
      <c r="F599" s="88"/>
      <c r="G599" s="88"/>
      <c r="H599" s="93"/>
    </row>
    <row r="600" spans="1:8" x14ac:dyDescent="0.25">
      <c r="A600" s="90"/>
      <c r="B600" s="88"/>
      <c r="C600" s="88"/>
      <c r="D600" s="88"/>
      <c r="E600" s="88"/>
      <c r="F600" s="88"/>
      <c r="G600" s="88"/>
      <c r="H600" s="93"/>
    </row>
    <row r="601" spans="1:8" x14ac:dyDescent="0.25">
      <c r="A601" s="86" t="s">
        <v>551</v>
      </c>
      <c r="B601" s="86" t="s">
        <v>109</v>
      </c>
      <c r="C601" s="86" t="s">
        <v>552</v>
      </c>
      <c r="D601" s="86" t="s">
        <v>156</v>
      </c>
      <c r="E601" s="86" t="s">
        <v>553</v>
      </c>
      <c r="F601" s="86"/>
      <c r="G601" s="86" t="s">
        <v>554</v>
      </c>
      <c r="H601" s="86" t="s">
        <v>12</v>
      </c>
    </row>
    <row r="602" spans="1:8" x14ac:dyDescent="0.25">
      <c r="A602" s="86" t="s">
        <v>555</v>
      </c>
      <c r="B602" s="86" t="s">
        <v>74</v>
      </c>
      <c r="C602" s="86" t="s">
        <v>556</v>
      </c>
      <c r="D602" s="86" t="s">
        <v>245</v>
      </c>
      <c r="E602" s="86" t="s">
        <v>557</v>
      </c>
      <c r="F602" s="86" t="s">
        <v>141</v>
      </c>
      <c r="G602" s="86" t="s">
        <v>558</v>
      </c>
      <c r="H602" s="86">
        <v>2006</v>
      </c>
    </row>
    <row r="603" spans="1:8" x14ac:dyDescent="0.25">
      <c r="A603" s="86" t="s">
        <v>559</v>
      </c>
      <c r="B603" s="86" t="s">
        <v>267</v>
      </c>
      <c r="C603" s="86" t="s">
        <v>560</v>
      </c>
      <c r="D603" s="86" t="s">
        <v>119</v>
      </c>
      <c r="E603" s="86" t="s">
        <v>561</v>
      </c>
      <c r="F603" s="86" t="s">
        <v>262</v>
      </c>
      <c r="G603" s="86" t="s">
        <v>562</v>
      </c>
      <c r="H603" s="120" t="s">
        <v>541</v>
      </c>
    </row>
    <row r="604" spans="1:8" x14ac:dyDescent="0.25">
      <c r="A604" s="91" t="s">
        <v>563</v>
      </c>
      <c r="B604" s="139" t="s">
        <v>537</v>
      </c>
      <c r="C604" s="140"/>
      <c r="D604" s="140"/>
      <c r="E604" s="140"/>
      <c r="F604" s="140"/>
      <c r="G604" s="140"/>
      <c r="H604" s="141"/>
    </row>
    <row r="605" spans="1:8" x14ac:dyDescent="0.25">
      <c r="A605" s="89"/>
      <c r="B605" s="87"/>
      <c r="C605" s="87"/>
      <c r="D605" s="87"/>
      <c r="E605" s="87"/>
      <c r="F605" s="87"/>
      <c r="G605" s="87"/>
      <c r="H605" s="92"/>
    </row>
    <row r="606" spans="1:8" x14ac:dyDescent="0.25">
      <c r="A606" s="90"/>
      <c r="B606" s="88"/>
      <c r="C606" s="88"/>
      <c r="D606" s="88"/>
      <c r="E606" s="88"/>
      <c r="F606" s="88"/>
      <c r="G606" s="88"/>
      <c r="H606" s="93"/>
    </row>
    <row r="607" spans="1:8" x14ac:dyDescent="0.25">
      <c r="A607" s="90"/>
      <c r="B607" s="88"/>
      <c r="C607" s="88"/>
      <c r="D607" s="88"/>
      <c r="E607" s="88"/>
      <c r="F607" s="88"/>
      <c r="G607" s="88"/>
      <c r="H607" s="93"/>
    </row>
    <row r="608" spans="1:8" x14ac:dyDescent="0.25">
      <c r="A608" s="90"/>
      <c r="B608" s="88"/>
      <c r="C608" s="88"/>
      <c r="D608" s="88"/>
      <c r="E608" s="88"/>
      <c r="F608" s="88"/>
      <c r="G608" s="88"/>
      <c r="H608" s="93"/>
    </row>
    <row r="609" spans="1:8" x14ac:dyDescent="0.25">
      <c r="A609" s="90"/>
      <c r="B609" s="88"/>
      <c r="C609" s="88"/>
      <c r="D609" s="88"/>
      <c r="E609" s="88"/>
      <c r="F609" s="88"/>
      <c r="G609" s="88"/>
      <c r="H609" s="93"/>
    </row>
    <row r="610" spans="1:8" x14ac:dyDescent="0.25">
      <c r="A610" s="90"/>
      <c r="B610" s="88"/>
      <c r="C610" s="88"/>
      <c r="D610" s="88"/>
      <c r="E610" s="88"/>
      <c r="F610" s="88"/>
      <c r="G610" s="88"/>
      <c r="H610" s="93"/>
    </row>
    <row r="611" spans="1:8" x14ac:dyDescent="0.25">
      <c r="A611" s="90"/>
      <c r="B611" s="88"/>
      <c r="C611" s="88"/>
      <c r="D611" s="88"/>
      <c r="E611" s="88"/>
      <c r="F611" s="88"/>
      <c r="G611" s="88"/>
      <c r="H611" s="93"/>
    </row>
    <row r="612" spans="1:8" x14ac:dyDescent="0.25">
      <c r="A612" s="90"/>
      <c r="B612" s="88"/>
      <c r="C612" s="88"/>
      <c r="D612" s="88"/>
      <c r="E612" s="88"/>
      <c r="F612" s="88"/>
      <c r="G612" s="88"/>
      <c r="H612" s="93"/>
    </row>
    <row r="613" spans="1:8" x14ac:dyDescent="0.25">
      <c r="A613" s="90"/>
      <c r="B613" s="88"/>
      <c r="C613" s="88"/>
      <c r="D613" s="88"/>
      <c r="E613" s="88"/>
      <c r="F613" s="88"/>
      <c r="G613" s="88"/>
      <c r="H613" s="93"/>
    </row>
    <row r="614" spans="1:8" x14ac:dyDescent="0.25">
      <c r="A614" s="90"/>
      <c r="B614" s="88"/>
      <c r="C614" s="88"/>
      <c r="D614" s="88"/>
      <c r="E614" s="88"/>
      <c r="F614" s="88"/>
      <c r="G614" s="88"/>
      <c r="H614" s="93"/>
    </row>
    <row r="615" spans="1:8" x14ac:dyDescent="0.25">
      <c r="A615" s="90"/>
      <c r="B615" s="88"/>
      <c r="C615" s="88"/>
      <c r="D615" s="88"/>
      <c r="E615" s="88"/>
      <c r="F615" s="88"/>
      <c r="G615" s="88"/>
      <c r="H615" s="93"/>
    </row>
    <row r="616" spans="1:8" x14ac:dyDescent="0.25">
      <c r="A616" s="90"/>
      <c r="B616" s="88"/>
      <c r="C616" s="88"/>
      <c r="D616" s="88"/>
      <c r="E616" s="88"/>
      <c r="F616" s="88"/>
      <c r="G616" s="88"/>
      <c r="H616" s="93"/>
    </row>
    <row r="617" spans="1:8" x14ac:dyDescent="0.25">
      <c r="A617" s="90"/>
      <c r="B617" s="88"/>
      <c r="C617" s="88"/>
      <c r="D617" s="88"/>
      <c r="E617" s="88"/>
      <c r="F617" s="88"/>
      <c r="G617" s="88"/>
      <c r="H617" s="93"/>
    </row>
    <row r="618" spans="1:8" x14ac:dyDescent="0.25">
      <c r="A618" s="90"/>
      <c r="B618" s="88"/>
      <c r="C618" s="88"/>
      <c r="D618" s="88"/>
      <c r="E618" s="88"/>
      <c r="F618" s="88"/>
      <c r="G618" s="88"/>
      <c r="H618" s="93"/>
    </row>
    <row r="619" spans="1:8" x14ac:dyDescent="0.25">
      <c r="A619" s="90"/>
      <c r="B619" s="88"/>
      <c r="C619" s="88"/>
      <c r="D619" s="88"/>
      <c r="E619" s="88"/>
      <c r="F619" s="88"/>
      <c r="G619" s="88"/>
      <c r="H619" s="93"/>
    </row>
    <row r="620" spans="1:8" x14ac:dyDescent="0.25">
      <c r="A620" s="90"/>
      <c r="B620" s="88"/>
      <c r="C620" s="88"/>
      <c r="D620" s="88"/>
      <c r="E620" s="88"/>
      <c r="F620" s="88"/>
      <c r="G620" s="88"/>
      <c r="H620" s="93"/>
    </row>
    <row r="621" spans="1:8" x14ac:dyDescent="0.25">
      <c r="A621" s="90"/>
      <c r="B621" s="88"/>
      <c r="C621" s="88"/>
      <c r="D621" s="88"/>
      <c r="E621" s="88"/>
      <c r="F621" s="88"/>
      <c r="G621" s="88"/>
      <c r="H621" s="93"/>
    </row>
    <row r="622" spans="1:8" x14ac:dyDescent="0.25">
      <c r="A622" s="90"/>
      <c r="B622" s="88"/>
      <c r="C622" s="88"/>
      <c r="D622" s="88"/>
      <c r="E622" s="88"/>
      <c r="F622" s="88"/>
      <c r="G622" s="88"/>
      <c r="H622" s="93"/>
    </row>
    <row r="623" spans="1:8" x14ac:dyDescent="0.25">
      <c r="A623" s="90"/>
      <c r="B623" s="88"/>
      <c r="C623" s="88"/>
      <c r="D623" s="88"/>
      <c r="E623" s="88"/>
      <c r="F623" s="88"/>
      <c r="G623" s="88"/>
      <c r="H623" s="93"/>
    </row>
    <row r="624" spans="1:8" x14ac:dyDescent="0.25">
      <c r="A624" s="90"/>
      <c r="B624" s="88"/>
      <c r="C624" s="88"/>
      <c r="D624" s="88"/>
      <c r="E624" s="88"/>
      <c r="F624" s="88"/>
      <c r="G624" s="88"/>
      <c r="H624" s="93"/>
    </row>
    <row r="625" spans="1:8" x14ac:dyDescent="0.25">
      <c r="A625" s="90"/>
      <c r="B625" s="88"/>
      <c r="C625" s="88"/>
      <c r="D625" s="88"/>
      <c r="E625" s="88"/>
      <c r="F625" s="88"/>
      <c r="G625" s="88"/>
      <c r="H625" s="93"/>
    </row>
    <row r="626" spans="1:8" x14ac:dyDescent="0.25">
      <c r="A626" s="90"/>
      <c r="B626" s="88"/>
      <c r="C626" s="88"/>
      <c r="D626" s="88"/>
      <c r="E626" s="88"/>
      <c r="F626" s="88"/>
      <c r="G626" s="88"/>
      <c r="H626" s="93"/>
    </row>
    <row r="627" spans="1:8" x14ac:dyDescent="0.25">
      <c r="A627" s="90"/>
      <c r="B627" s="88"/>
      <c r="C627" s="88"/>
      <c r="D627" s="88"/>
      <c r="E627" s="88"/>
      <c r="F627" s="88"/>
      <c r="G627" s="88"/>
      <c r="H627" s="93"/>
    </row>
    <row r="628" spans="1:8" x14ac:dyDescent="0.25">
      <c r="A628" s="90"/>
      <c r="B628" s="88"/>
      <c r="C628" s="88"/>
      <c r="D628" s="88"/>
      <c r="E628" s="88"/>
      <c r="F628" s="88"/>
      <c r="G628" s="88"/>
      <c r="H628" s="93"/>
    </row>
    <row r="629" spans="1:8" x14ac:dyDescent="0.25">
      <c r="A629" s="90"/>
      <c r="B629" s="88"/>
      <c r="C629" s="88"/>
      <c r="D629" s="88"/>
      <c r="E629" s="88"/>
      <c r="F629" s="88"/>
      <c r="G629" s="88"/>
      <c r="H629" s="93"/>
    </row>
    <row r="630" spans="1:8" x14ac:dyDescent="0.25">
      <c r="A630" s="90"/>
      <c r="B630" s="88"/>
      <c r="C630" s="88"/>
      <c r="D630" s="88"/>
      <c r="E630" s="88"/>
      <c r="F630" s="88"/>
      <c r="G630" s="88"/>
      <c r="H630" s="93"/>
    </row>
    <row r="631" spans="1:8" x14ac:dyDescent="0.25">
      <c r="A631" s="90"/>
      <c r="B631" s="88"/>
      <c r="C631" s="88"/>
      <c r="D631" s="88"/>
      <c r="E631" s="88"/>
      <c r="F631" s="88"/>
      <c r="G631" s="88"/>
      <c r="H631" s="93"/>
    </row>
    <row r="632" spans="1:8" x14ac:dyDescent="0.25">
      <c r="A632" s="90"/>
      <c r="B632" s="88"/>
      <c r="C632" s="88"/>
      <c r="D632" s="88"/>
      <c r="E632" s="88"/>
      <c r="F632" s="88"/>
      <c r="G632" s="88"/>
      <c r="H632" s="93"/>
    </row>
    <row r="633" spans="1:8" x14ac:dyDescent="0.25">
      <c r="A633" s="90"/>
      <c r="B633" s="88"/>
      <c r="C633" s="88"/>
      <c r="D633" s="88"/>
      <c r="E633" s="88"/>
      <c r="F633" s="88"/>
      <c r="G633" s="88"/>
      <c r="H633" s="93"/>
    </row>
    <row r="634" spans="1:8" x14ac:dyDescent="0.25">
      <c r="A634" s="90"/>
      <c r="B634" s="88"/>
      <c r="C634" s="88"/>
      <c r="D634" s="88"/>
      <c r="E634" s="88"/>
      <c r="F634" s="88"/>
      <c r="G634" s="88"/>
      <c r="H634" s="93"/>
    </row>
    <row r="635" spans="1:8" x14ac:dyDescent="0.25">
      <c r="A635" s="90"/>
      <c r="B635" s="88"/>
      <c r="C635" s="88"/>
      <c r="D635" s="88"/>
      <c r="E635" s="88"/>
      <c r="F635" s="88"/>
      <c r="G635" s="88"/>
      <c r="H635" s="93"/>
    </row>
    <row r="636" spans="1:8" x14ac:dyDescent="0.25">
      <c r="A636" s="90"/>
      <c r="B636" s="88"/>
      <c r="C636" s="88"/>
      <c r="D636" s="88"/>
      <c r="E636" s="88"/>
      <c r="F636" s="88"/>
      <c r="G636" s="88"/>
      <c r="H636" s="93"/>
    </row>
    <row r="637" spans="1:8" x14ac:dyDescent="0.25">
      <c r="A637" s="90"/>
      <c r="B637" s="88"/>
      <c r="C637" s="88"/>
      <c r="D637" s="88"/>
      <c r="E637" s="88"/>
      <c r="F637" s="88"/>
      <c r="G637" s="88"/>
      <c r="H637" s="93"/>
    </row>
    <row r="638" spans="1:8" x14ac:dyDescent="0.25">
      <c r="A638" s="90"/>
      <c r="B638" s="88"/>
      <c r="C638" s="88"/>
      <c r="D638" s="88"/>
      <c r="E638" s="88"/>
      <c r="F638" s="88"/>
      <c r="G638" s="88"/>
      <c r="H638" s="93"/>
    </row>
    <row r="639" spans="1:8" x14ac:dyDescent="0.25">
      <c r="A639" s="90"/>
      <c r="B639" s="88"/>
      <c r="C639" s="88"/>
      <c r="D639" s="88"/>
      <c r="E639" s="88"/>
      <c r="F639" s="88"/>
      <c r="G639" s="88"/>
      <c r="H639" s="93"/>
    </row>
    <row r="640" spans="1:8" x14ac:dyDescent="0.25">
      <c r="A640" s="90"/>
      <c r="B640" s="88"/>
      <c r="C640" s="88"/>
      <c r="D640" s="88"/>
      <c r="E640" s="88"/>
      <c r="F640" s="88"/>
      <c r="G640" s="88"/>
      <c r="H640" s="93"/>
    </row>
    <row r="641" spans="1:8" x14ac:dyDescent="0.25">
      <c r="A641" s="90"/>
      <c r="B641" s="88"/>
      <c r="C641" s="88"/>
      <c r="D641" s="88"/>
      <c r="E641" s="88"/>
      <c r="F641" s="88"/>
      <c r="G641" s="88"/>
      <c r="H641" s="93"/>
    </row>
    <row r="642" spans="1:8" x14ac:dyDescent="0.25">
      <c r="A642" s="90"/>
      <c r="B642" s="88"/>
      <c r="C642" s="88"/>
      <c r="D642" s="88"/>
      <c r="E642" s="88"/>
      <c r="F642" s="88"/>
      <c r="G642" s="88"/>
      <c r="H642" s="93"/>
    </row>
    <row r="643" spans="1:8" x14ac:dyDescent="0.25">
      <c r="A643" s="90"/>
      <c r="B643" s="88"/>
      <c r="C643" s="88"/>
      <c r="D643" s="88"/>
      <c r="E643" s="88"/>
      <c r="F643" s="88"/>
      <c r="G643" s="88"/>
      <c r="H643" s="93"/>
    </row>
    <row r="644" spans="1:8" x14ac:dyDescent="0.25">
      <c r="A644" s="90"/>
      <c r="B644" s="88"/>
      <c r="C644" s="88"/>
      <c r="D644" s="88"/>
      <c r="E644" s="88"/>
      <c r="F644" s="88"/>
      <c r="G644" s="88"/>
      <c r="H644" s="93"/>
    </row>
    <row r="645" spans="1:8" x14ac:dyDescent="0.25">
      <c r="A645" s="90"/>
      <c r="B645" s="88"/>
      <c r="C645" s="88"/>
      <c r="D645" s="88"/>
      <c r="E645" s="88"/>
      <c r="F645" s="88"/>
      <c r="G645" s="88"/>
      <c r="H645" s="93"/>
    </row>
    <row r="646" spans="1:8" x14ac:dyDescent="0.25">
      <c r="A646" s="90"/>
      <c r="B646" s="88"/>
      <c r="C646" s="88"/>
      <c r="D646" s="88"/>
      <c r="E646" s="88"/>
      <c r="F646" s="88"/>
      <c r="G646" s="88"/>
      <c r="H646" s="93"/>
    </row>
    <row r="647" spans="1:8" x14ac:dyDescent="0.25">
      <c r="A647" s="90"/>
      <c r="B647" s="88"/>
      <c r="C647" s="88"/>
      <c r="D647" s="88"/>
      <c r="E647" s="88"/>
      <c r="F647" s="88"/>
      <c r="G647" s="88"/>
      <c r="H647" s="93"/>
    </row>
    <row r="648" spans="1:8" x14ac:dyDescent="0.25">
      <c r="A648" s="90"/>
      <c r="B648" s="88"/>
      <c r="C648" s="88"/>
      <c r="D648" s="88"/>
      <c r="E648" s="88"/>
      <c r="F648" s="88"/>
      <c r="G648" s="88"/>
      <c r="H648" s="93"/>
    </row>
    <row r="649" spans="1:8" x14ac:dyDescent="0.25">
      <c r="A649" s="90"/>
      <c r="B649" s="88"/>
      <c r="C649" s="88"/>
      <c r="D649" s="88"/>
      <c r="E649" s="88"/>
      <c r="F649" s="88"/>
      <c r="G649" s="88"/>
      <c r="H649" s="93"/>
    </row>
    <row r="650" spans="1:8" x14ac:dyDescent="0.25">
      <c r="A650" s="90"/>
      <c r="B650" s="88"/>
      <c r="C650" s="88"/>
      <c r="D650" s="88"/>
      <c r="E650" s="88"/>
      <c r="F650" s="88"/>
      <c r="G650" s="88"/>
      <c r="H650" s="93"/>
    </row>
    <row r="651" spans="1:8" x14ac:dyDescent="0.25">
      <c r="A651" s="86" t="s">
        <v>551</v>
      </c>
      <c r="B651" s="86" t="s">
        <v>82</v>
      </c>
      <c r="C651" s="86" t="s">
        <v>552</v>
      </c>
      <c r="D651" s="86" t="s">
        <v>162</v>
      </c>
      <c r="E651" s="86" t="s">
        <v>553</v>
      </c>
      <c r="F651" s="86"/>
      <c r="G651" s="86" t="s">
        <v>554</v>
      </c>
      <c r="H651" s="86" t="s">
        <v>12</v>
      </c>
    </row>
    <row r="652" spans="1:8" x14ac:dyDescent="0.25">
      <c r="A652" s="86" t="s">
        <v>555</v>
      </c>
      <c r="B652" s="86" t="s">
        <v>27</v>
      </c>
      <c r="C652" s="86" t="s">
        <v>556</v>
      </c>
      <c r="D652" s="86" t="s">
        <v>245</v>
      </c>
      <c r="E652" s="86" t="s">
        <v>557</v>
      </c>
      <c r="F652" s="86" t="s">
        <v>134</v>
      </c>
      <c r="G652" s="86" t="s">
        <v>558</v>
      </c>
      <c r="H652" s="86">
        <v>2005</v>
      </c>
    </row>
    <row r="653" spans="1:8" x14ac:dyDescent="0.25">
      <c r="A653" s="86" t="s">
        <v>559</v>
      </c>
      <c r="B653" s="86" t="s">
        <v>267</v>
      </c>
      <c r="C653" s="86" t="s">
        <v>560</v>
      </c>
      <c r="D653" s="86" t="s">
        <v>119</v>
      </c>
      <c r="E653" s="86" t="s">
        <v>561</v>
      </c>
      <c r="F653" s="86" t="s">
        <v>259</v>
      </c>
      <c r="G653" s="86" t="s">
        <v>562</v>
      </c>
      <c r="H653" s="120" t="s">
        <v>541</v>
      </c>
    </row>
    <row r="654" spans="1:8" x14ac:dyDescent="0.25">
      <c r="A654" s="91" t="s">
        <v>563</v>
      </c>
      <c r="B654" s="139" t="s">
        <v>537</v>
      </c>
      <c r="C654" s="140"/>
      <c r="D654" s="140"/>
      <c r="E654" s="140"/>
      <c r="F654" s="140"/>
      <c r="G654" s="140"/>
      <c r="H654" s="141"/>
    </row>
    <row r="655" spans="1:8" x14ac:dyDescent="0.25">
      <c r="A655" s="89"/>
      <c r="B655" s="87"/>
      <c r="C655" s="87"/>
      <c r="D655" s="87"/>
      <c r="E655" s="87"/>
      <c r="F655" s="87"/>
      <c r="G655" s="87"/>
      <c r="H655" s="92"/>
    </row>
    <row r="656" spans="1:8" x14ac:dyDescent="0.25">
      <c r="A656" s="90"/>
      <c r="B656" s="88"/>
      <c r="C656" s="88"/>
      <c r="D656" s="88"/>
      <c r="E656" s="88"/>
      <c r="F656" s="88"/>
      <c r="G656" s="88"/>
      <c r="H656" s="93"/>
    </row>
    <row r="657" spans="1:8" x14ac:dyDescent="0.25">
      <c r="A657" s="90"/>
      <c r="B657" s="88"/>
      <c r="C657" s="88"/>
      <c r="D657" s="88"/>
      <c r="E657" s="88"/>
      <c r="F657" s="88"/>
      <c r="G657" s="88"/>
      <c r="H657" s="93"/>
    </row>
    <row r="658" spans="1:8" x14ac:dyDescent="0.25">
      <c r="A658" s="90"/>
      <c r="B658" s="88"/>
      <c r="C658" s="88"/>
      <c r="D658" s="88"/>
      <c r="E658" s="88"/>
      <c r="F658" s="88"/>
      <c r="G658" s="88"/>
      <c r="H658" s="93"/>
    </row>
    <row r="659" spans="1:8" x14ac:dyDescent="0.25">
      <c r="A659" s="90"/>
      <c r="B659" s="88"/>
      <c r="C659" s="88"/>
      <c r="D659" s="88"/>
      <c r="E659" s="88"/>
      <c r="F659" s="88"/>
      <c r="G659" s="88"/>
      <c r="H659" s="93"/>
    </row>
    <row r="660" spans="1:8" x14ac:dyDescent="0.25">
      <c r="A660" s="90"/>
      <c r="B660" s="88"/>
      <c r="C660" s="88"/>
      <c r="D660" s="88"/>
      <c r="E660" s="88"/>
      <c r="F660" s="88"/>
      <c r="G660" s="88"/>
      <c r="H660" s="93"/>
    </row>
    <row r="661" spans="1:8" x14ac:dyDescent="0.25">
      <c r="A661" s="90"/>
      <c r="B661" s="88"/>
      <c r="C661" s="88"/>
      <c r="D661" s="88"/>
      <c r="E661" s="88"/>
      <c r="F661" s="88"/>
      <c r="G661" s="88"/>
      <c r="H661" s="93"/>
    </row>
    <row r="662" spans="1:8" x14ac:dyDescent="0.25">
      <c r="A662" s="90"/>
      <c r="B662" s="88"/>
      <c r="C662" s="88"/>
      <c r="D662" s="88"/>
      <c r="E662" s="88"/>
      <c r="F662" s="88"/>
      <c r="G662" s="88"/>
      <c r="H662" s="93"/>
    </row>
    <row r="663" spans="1:8" x14ac:dyDescent="0.25">
      <c r="A663" s="90"/>
      <c r="B663" s="88"/>
      <c r="C663" s="88"/>
      <c r="D663" s="88"/>
      <c r="E663" s="88"/>
      <c r="F663" s="88"/>
      <c r="G663" s="88"/>
      <c r="H663" s="93"/>
    </row>
    <row r="664" spans="1:8" x14ac:dyDescent="0.25">
      <c r="A664" s="90"/>
      <c r="B664" s="88"/>
      <c r="C664" s="88"/>
      <c r="D664" s="88"/>
      <c r="E664" s="88"/>
      <c r="F664" s="88"/>
      <c r="G664" s="88"/>
      <c r="H664" s="93"/>
    </row>
    <row r="665" spans="1:8" x14ac:dyDescent="0.25">
      <c r="A665" s="90"/>
      <c r="B665" s="88"/>
      <c r="C665" s="88"/>
      <c r="D665" s="88"/>
      <c r="E665" s="88"/>
      <c r="F665" s="88"/>
      <c r="G665" s="88"/>
      <c r="H665" s="93"/>
    </row>
    <row r="666" spans="1:8" x14ac:dyDescent="0.25">
      <c r="A666" s="90"/>
      <c r="B666" s="88"/>
      <c r="C666" s="88"/>
      <c r="D666" s="88"/>
      <c r="E666" s="88"/>
      <c r="F666" s="88"/>
      <c r="G666" s="88"/>
      <c r="H666" s="93"/>
    </row>
    <row r="667" spans="1:8" x14ac:dyDescent="0.25">
      <c r="A667" s="90"/>
      <c r="B667" s="88"/>
      <c r="C667" s="88"/>
      <c r="D667" s="88"/>
      <c r="E667" s="88"/>
      <c r="F667" s="88"/>
      <c r="G667" s="88"/>
      <c r="H667" s="93"/>
    </row>
    <row r="668" spans="1:8" x14ac:dyDescent="0.25">
      <c r="A668" s="90"/>
      <c r="B668" s="88"/>
      <c r="C668" s="88"/>
      <c r="D668" s="88"/>
      <c r="E668" s="88"/>
      <c r="F668" s="88"/>
      <c r="G668" s="88"/>
      <c r="H668" s="93"/>
    </row>
    <row r="669" spans="1:8" x14ac:dyDescent="0.25">
      <c r="A669" s="90"/>
      <c r="B669" s="88"/>
      <c r="C669" s="88"/>
      <c r="D669" s="88"/>
      <c r="E669" s="88"/>
      <c r="F669" s="88"/>
      <c r="G669" s="88"/>
      <c r="H669" s="93"/>
    </row>
    <row r="670" spans="1:8" x14ac:dyDescent="0.25">
      <c r="A670" s="90"/>
      <c r="B670" s="88"/>
      <c r="C670" s="88"/>
      <c r="D670" s="88"/>
      <c r="E670" s="88"/>
      <c r="F670" s="88"/>
      <c r="G670" s="88"/>
      <c r="H670" s="93"/>
    </row>
    <row r="671" spans="1:8" x14ac:dyDescent="0.25">
      <c r="A671" s="90"/>
      <c r="B671" s="88"/>
      <c r="C671" s="88"/>
      <c r="D671" s="88"/>
      <c r="E671" s="88"/>
      <c r="F671" s="88"/>
      <c r="G671" s="88"/>
      <c r="H671" s="93"/>
    </row>
    <row r="672" spans="1:8" x14ac:dyDescent="0.25">
      <c r="A672" s="90"/>
      <c r="B672" s="88"/>
      <c r="C672" s="88"/>
      <c r="D672" s="88"/>
      <c r="E672" s="88"/>
      <c r="F672" s="88"/>
      <c r="G672" s="88"/>
      <c r="H672" s="93"/>
    </row>
    <row r="673" spans="1:8" x14ac:dyDescent="0.25">
      <c r="A673" s="90"/>
      <c r="B673" s="88"/>
      <c r="C673" s="88"/>
      <c r="D673" s="88"/>
      <c r="E673" s="88"/>
      <c r="F673" s="88"/>
      <c r="G673" s="88"/>
      <c r="H673" s="93"/>
    </row>
    <row r="674" spans="1:8" x14ac:dyDescent="0.25">
      <c r="A674" s="90"/>
      <c r="B674" s="88"/>
      <c r="C674" s="88"/>
      <c r="D674" s="88"/>
      <c r="E674" s="88"/>
      <c r="F674" s="88"/>
      <c r="G674" s="88"/>
      <c r="H674" s="93"/>
    </row>
    <row r="675" spans="1:8" x14ac:dyDescent="0.25">
      <c r="A675" s="90"/>
      <c r="B675" s="88"/>
      <c r="C675" s="88"/>
      <c r="D675" s="88"/>
      <c r="E675" s="88"/>
      <c r="F675" s="88"/>
      <c r="G675" s="88"/>
      <c r="H675" s="93"/>
    </row>
    <row r="676" spans="1:8" x14ac:dyDescent="0.25">
      <c r="A676" s="90"/>
      <c r="B676" s="88"/>
      <c r="C676" s="88"/>
      <c r="D676" s="88"/>
      <c r="E676" s="88"/>
      <c r="F676" s="88"/>
      <c r="G676" s="88"/>
      <c r="H676" s="93"/>
    </row>
    <row r="677" spans="1:8" x14ac:dyDescent="0.25">
      <c r="A677" s="90"/>
      <c r="B677" s="88"/>
      <c r="C677" s="88"/>
      <c r="D677" s="88"/>
      <c r="E677" s="88"/>
      <c r="F677" s="88"/>
      <c r="G677" s="88"/>
      <c r="H677" s="93"/>
    </row>
    <row r="678" spans="1:8" x14ac:dyDescent="0.25">
      <c r="A678" s="90"/>
      <c r="B678" s="88"/>
      <c r="C678" s="88"/>
      <c r="D678" s="88"/>
      <c r="E678" s="88"/>
      <c r="F678" s="88"/>
      <c r="G678" s="88"/>
      <c r="H678" s="93"/>
    </row>
    <row r="679" spans="1:8" x14ac:dyDescent="0.25">
      <c r="A679" s="90"/>
      <c r="B679" s="88"/>
      <c r="C679" s="88"/>
      <c r="D679" s="88"/>
      <c r="E679" s="88"/>
      <c r="F679" s="88"/>
      <c r="G679" s="88"/>
      <c r="H679" s="93"/>
    </row>
    <row r="680" spans="1:8" x14ac:dyDescent="0.25">
      <c r="A680" s="90"/>
      <c r="B680" s="88"/>
      <c r="C680" s="88"/>
      <c r="D680" s="88"/>
      <c r="E680" s="88"/>
      <c r="F680" s="88"/>
      <c r="G680" s="88"/>
      <c r="H680" s="93"/>
    </row>
    <row r="681" spans="1:8" x14ac:dyDescent="0.25">
      <c r="A681" s="90"/>
      <c r="B681" s="88"/>
      <c r="C681" s="88"/>
      <c r="D681" s="88"/>
      <c r="E681" s="88"/>
      <c r="F681" s="88"/>
      <c r="G681" s="88"/>
      <c r="H681" s="93"/>
    </row>
    <row r="682" spans="1:8" x14ac:dyDescent="0.25">
      <c r="A682" s="90"/>
      <c r="B682" s="88"/>
      <c r="C682" s="88"/>
      <c r="D682" s="88"/>
      <c r="E682" s="88"/>
      <c r="F682" s="88"/>
      <c r="G682" s="88"/>
      <c r="H682" s="93"/>
    </row>
    <row r="683" spans="1:8" x14ac:dyDescent="0.25">
      <c r="A683" s="90"/>
      <c r="B683" s="88"/>
      <c r="C683" s="88"/>
      <c r="D683" s="88"/>
      <c r="E683" s="88"/>
      <c r="F683" s="88"/>
      <c r="G683" s="88"/>
      <c r="H683" s="93"/>
    </row>
    <row r="684" spans="1:8" x14ac:dyDescent="0.25">
      <c r="A684" s="90"/>
      <c r="B684" s="88"/>
      <c r="C684" s="88"/>
      <c r="D684" s="88"/>
      <c r="E684" s="88"/>
      <c r="F684" s="88"/>
      <c r="G684" s="88"/>
      <c r="H684" s="93"/>
    </row>
    <row r="685" spans="1:8" x14ac:dyDescent="0.25">
      <c r="A685" s="90"/>
      <c r="B685" s="88"/>
      <c r="C685" s="88"/>
      <c r="D685" s="88"/>
      <c r="E685" s="88"/>
      <c r="F685" s="88"/>
      <c r="G685" s="88"/>
      <c r="H685" s="93"/>
    </row>
    <row r="686" spans="1:8" x14ac:dyDescent="0.25">
      <c r="A686" s="90"/>
      <c r="B686" s="88"/>
      <c r="C686" s="88"/>
      <c r="D686" s="88"/>
      <c r="E686" s="88"/>
      <c r="F686" s="88"/>
      <c r="G686" s="88"/>
      <c r="H686" s="93"/>
    </row>
    <row r="687" spans="1:8" x14ac:dyDescent="0.25">
      <c r="A687" s="90"/>
      <c r="B687" s="88"/>
      <c r="C687" s="88"/>
      <c r="D687" s="88"/>
      <c r="E687" s="88"/>
      <c r="F687" s="88"/>
      <c r="G687" s="88"/>
      <c r="H687" s="93"/>
    </row>
    <row r="688" spans="1:8" x14ac:dyDescent="0.25">
      <c r="A688" s="90"/>
      <c r="B688" s="88"/>
      <c r="C688" s="88"/>
      <c r="D688" s="88"/>
      <c r="E688" s="88"/>
      <c r="F688" s="88"/>
      <c r="G688" s="88"/>
      <c r="H688" s="93"/>
    </row>
    <row r="689" spans="1:8" x14ac:dyDescent="0.25">
      <c r="A689" s="90"/>
      <c r="B689" s="88"/>
      <c r="C689" s="88"/>
      <c r="D689" s="88"/>
      <c r="E689" s="88"/>
      <c r="F689" s="88"/>
      <c r="G689" s="88"/>
      <c r="H689" s="93"/>
    </row>
    <row r="690" spans="1:8" x14ac:dyDescent="0.25">
      <c r="A690" s="90"/>
      <c r="B690" s="88"/>
      <c r="C690" s="88"/>
      <c r="D690" s="88"/>
      <c r="E690" s="88"/>
      <c r="F690" s="88"/>
      <c r="G690" s="88"/>
      <c r="H690" s="93"/>
    </row>
    <row r="691" spans="1:8" x14ac:dyDescent="0.25">
      <c r="A691" s="90"/>
      <c r="B691" s="88"/>
      <c r="C691" s="88"/>
      <c r="D691" s="88"/>
      <c r="E691" s="88"/>
      <c r="F691" s="88"/>
      <c r="G691" s="88"/>
      <c r="H691" s="93"/>
    </row>
    <row r="692" spans="1:8" x14ac:dyDescent="0.25">
      <c r="A692" s="90"/>
      <c r="B692" s="88"/>
      <c r="C692" s="88"/>
      <c r="D692" s="88"/>
      <c r="E692" s="88"/>
      <c r="F692" s="88"/>
      <c r="G692" s="88"/>
      <c r="H692" s="93"/>
    </row>
    <row r="693" spans="1:8" x14ac:dyDescent="0.25">
      <c r="A693" s="90"/>
      <c r="B693" s="88"/>
      <c r="C693" s="88"/>
      <c r="D693" s="88"/>
      <c r="E693" s="88"/>
      <c r="F693" s="88"/>
      <c r="G693" s="88"/>
      <c r="H693" s="93"/>
    </row>
    <row r="694" spans="1:8" x14ac:dyDescent="0.25">
      <c r="A694" s="90"/>
      <c r="B694" s="88"/>
      <c r="C694" s="88"/>
      <c r="D694" s="88"/>
      <c r="E694" s="88"/>
      <c r="F694" s="88"/>
      <c r="G694" s="88"/>
      <c r="H694" s="93"/>
    </row>
    <row r="695" spans="1:8" x14ac:dyDescent="0.25">
      <c r="A695" s="90"/>
      <c r="B695" s="88"/>
      <c r="C695" s="88"/>
      <c r="D695" s="88"/>
      <c r="E695" s="88"/>
      <c r="F695" s="88"/>
      <c r="G695" s="88"/>
      <c r="H695" s="93"/>
    </row>
    <row r="696" spans="1:8" x14ac:dyDescent="0.25">
      <c r="A696" s="90"/>
      <c r="B696" s="88"/>
      <c r="C696" s="88"/>
      <c r="D696" s="88"/>
      <c r="E696" s="88"/>
      <c r="F696" s="88"/>
      <c r="G696" s="88"/>
      <c r="H696" s="93"/>
    </row>
    <row r="697" spans="1:8" x14ac:dyDescent="0.25">
      <c r="A697" s="90"/>
      <c r="B697" s="88"/>
      <c r="C697" s="88"/>
      <c r="D697" s="88"/>
      <c r="E697" s="88"/>
      <c r="F697" s="88"/>
      <c r="G697" s="88"/>
      <c r="H697" s="93"/>
    </row>
    <row r="698" spans="1:8" x14ac:dyDescent="0.25">
      <c r="A698" s="90"/>
      <c r="B698" s="88"/>
      <c r="C698" s="88"/>
      <c r="D698" s="88"/>
      <c r="E698" s="88"/>
      <c r="F698" s="88"/>
      <c r="G698" s="88"/>
      <c r="H698" s="93"/>
    </row>
    <row r="699" spans="1:8" x14ac:dyDescent="0.25">
      <c r="A699" s="90"/>
      <c r="B699" s="88"/>
      <c r="C699" s="88"/>
      <c r="D699" s="88"/>
      <c r="E699" s="88"/>
      <c r="F699" s="88"/>
      <c r="G699" s="88"/>
      <c r="H699" s="93"/>
    </row>
    <row r="700" spans="1:8" x14ac:dyDescent="0.25">
      <c r="A700" s="113"/>
      <c r="B700" s="114"/>
      <c r="C700" s="114"/>
      <c r="D700" s="114"/>
      <c r="E700" s="114"/>
      <c r="F700" s="114"/>
      <c r="G700" s="114"/>
      <c r="H700" s="115"/>
    </row>
  </sheetData>
  <mergeCells count="14">
    <mergeCell ref="B504:H504"/>
    <mergeCell ref="B554:H554"/>
    <mergeCell ref="B604:H604"/>
    <mergeCell ref="B654:H654"/>
    <mergeCell ref="B254:H254"/>
    <mergeCell ref="B304:H304"/>
    <mergeCell ref="B354:H354"/>
    <mergeCell ref="B404:H404"/>
    <mergeCell ref="B454:H454"/>
    <mergeCell ref="B4:H4"/>
    <mergeCell ref="B54:H54"/>
    <mergeCell ref="B104:H104"/>
    <mergeCell ref="B154:H154"/>
    <mergeCell ref="B204:H204"/>
  </mergeCells>
  <pageMargins left="0.70866141732283472" right="0.70866141732283472" top="1.0629921259842521" bottom="0.94488188976377963" header="0.31496062992125984" footer="0.31496062992125984"/>
  <pageSetup paperSize="9" scale="95" fitToHeight="0" orientation="portrait" r:id="rId1"/>
  <headerFooter>
    <oddHeader>&amp;L&amp;G&amp;C&amp;"-,Negrita"Reporte de Análisis de 
Físico Químico
 Transformadores de Potencia&amp;R&amp;"-,Negrita"&amp;D
Página &amp;P de &amp;N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5123" r:id="rId5" name="CommandButton2">
          <controlPr defaultSize="0" autoLine="0" autoPict="0" r:id="rId6">
            <anchor moveWithCells="1">
              <from>
                <xdr:col>10</xdr:col>
                <xdr:colOff>723900</xdr:colOff>
                <xdr:row>0</xdr:row>
                <xdr:rowOff>0</xdr:rowOff>
              </from>
              <to>
                <xdr:col>13</xdr:col>
                <xdr:colOff>571500</xdr:colOff>
                <xdr:row>2</xdr:row>
                <xdr:rowOff>95250</xdr:rowOff>
              </to>
            </anchor>
          </controlPr>
        </control>
      </mc:Choice>
      <mc:Fallback>
        <control shapeId="5123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autoPict="0" r:id="rId8">
            <anchor moveWithCells="1">
              <from>
                <xdr:col>8</xdr:col>
                <xdr:colOff>85725</xdr:colOff>
                <xdr:row>0</xdr:row>
                <xdr:rowOff>0</xdr:rowOff>
              </from>
              <to>
                <xdr:col>10</xdr:col>
                <xdr:colOff>561975</xdr:colOff>
                <xdr:row>2</xdr:row>
                <xdr:rowOff>95250</xdr:rowOff>
              </to>
            </anchor>
          </controlPr>
        </control>
      </mc:Choice>
      <mc:Fallback>
        <control shapeId="5121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BE315"/>
  <sheetViews>
    <sheetView workbookViewId="0">
      <selection activeCell="A4" sqref="A4:XFD315"/>
    </sheetView>
  </sheetViews>
  <sheetFormatPr baseColWidth="10" defaultColWidth="14" defaultRowHeight="15" x14ac:dyDescent="0.25"/>
  <cols>
    <col min="1" max="1" width="10" customWidth="1"/>
    <col min="2" max="2" width="13.5703125" customWidth="1"/>
    <col min="3" max="3" width="18.140625" customWidth="1"/>
    <col min="4" max="4" width="14.5703125" customWidth="1"/>
    <col min="5" max="5" width="10.85546875" customWidth="1"/>
    <col min="6" max="6" width="23.140625" customWidth="1"/>
    <col min="7" max="7" width="17.140625" customWidth="1"/>
    <col min="8" max="8" width="13.5703125" bestFit="1" customWidth="1"/>
    <col min="9" max="9" width="13.85546875" customWidth="1"/>
    <col min="10" max="10" width="15.140625" customWidth="1"/>
    <col min="11" max="11" width="34.28515625" customWidth="1"/>
    <col min="12" max="12" width="22.28515625" customWidth="1"/>
    <col min="13" max="14" width="16.5703125" customWidth="1"/>
    <col min="15" max="15" width="25.7109375" customWidth="1"/>
    <col min="16" max="16" width="27.85546875" customWidth="1"/>
    <col min="17" max="17" width="24.85546875" customWidth="1"/>
    <col min="18" max="18" width="18.7109375" customWidth="1"/>
    <col min="19" max="19" width="30" customWidth="1"/>
    <col min="20" max="20" width="16.5703125" customWidth="1"/>
    <col min="21" max="21" width="28.42578125" customWidth="1"/>
    <col min="22" max="22" width="16.5703125" customWidth="1"/>
    <col min="23" max="23" width="15" bestFit="1" customWidth="1"/>
    <col min="24" max="24" width="17" customWidth="1"/>
    <col min="25" max="25" width="17" bestFit="1" customWidth="1"/>
    <col min="26" max="26" width="19.42578125" bestFit="1" customWidth="1"/>
    <col min="27" max="27" width="13.85546875" bestFit="1" customWidth="1"/>
    <col min="28" max="28" width="17.5703125" bestFit="1" customWidth="1"/>
    <col min="29" max="29" width="16.85546875" bestFit="1" customWidth="1"/>
    <col min="30" max="30" width="19.7109375" bestFit="1" customWidth="1"/>
    <col min="31" max="31" width="21.42578125" customWidth="1"/>
    <col min="32" max="32" width="17.5703125" bestFit="1" customWidth="1"/>
    <col min="33" max="33" width="18" bestFit="1" customWidth="1"/>
    <col min="34" max="34" width="12.42578125" bestFit="1" customWidth="1"/>
    <col min="35" max="35" width="21.28515625" bestFit="1" customWidth="1"/>
    <col min="36" max="36" width="21.42578125" bestFit="1" customWidth="1"/>
    <col min="37" max="43" width="21.42578125" customWidth="1"/>
    <col min="44" max="44" width="17.5703125" bestFit="1" customWidth="1"/>
    <col min="45" max="45" width="17.5703125" customWidth="1"/>
    <col min="46" max="46" width="23.140625" bestFit="1" customWidth="1"/>
  </cols>
  <sheetData>
    <row r="1" spans="1:45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</row>
    <row r="2" spans="1:45" s="12" customFormat="1" ht="15" customHeight="1" x14ac:dyDescent="0.25">
      <c r="A2" s="142" t="s">
        <v>216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</row>
    <row r="3" spans="1:45" s="10" customFormat="1" ht="38.25" x14ac:dyDescent="0.25">
      <c r="A3" s="6" t="s">
        <v>115</v>
      </c>
      <c r="B3" s="6" t="s">
        <v>2</v>
      </c>
      <c r="C3" s="6" t="s">
        <v>0</v>
      </c>
      <c r="D3" s="6" t="s">
        <v>1</v>
      </c>
      <c r="E3" s="6" t="s">
        <v>151</v>
      </c>
      <c r="F3" s="6" t="s">
        <v>263</v>
      </c>
      <c r="G3" s="6" t="s">
        <v>4</v>
      </c>
      <c r="H3" s="6" t="s">
        <v>3</v>
      </c>
      <c r="I3" s="6" t="s">
        <v>186</v>
      </c>
      <c r="J3" s="6" t="s">
        <v>5</v>
      </c>
      <c r="K3" s="6" t="s">
        <v>187</v>
      </c>
      <c r="L3" s="6" t="s">
        <v>6</v>
      </c>
      <c r="M3" s="6" t="s">
        <v>212</v>
      </c>
      <c r="N3" s="6" t="s">
        <v>212</v>
      </c>
      <c r="O3" s="6" t="s">
        <v>7</v>
      </c>
      <c r="P3" s="6" t="s">
        <v>188</v>
      </c>
      <c r="Q3" s="6" t="s">
        <v>189</v>
      </c>
      <c r="R3" s="6" t="s">
        <v>190</v>
      </c>
      <c r="S3" s="6" t="s">
        <v>260</v>
      </c>
      <c r="T3" s="6" t="s">
        <v>261</v>
      </c>
      <c r="U3" s="6" t="s">
        <v>264</v>
      </c>
      <c r="V3" s="6" t="s">
        <v>223</v>
      </c>
      <c r="W3" s="6" t="s">
        <v>8</v>
      </c>
      <c r="X3" s="16" t="s">
        <v>298</v>
      </c>
      <c r="Y3" s="16" t="s">
        <v>270</v>
      </c>
      <c r="Z3" s="16" t="s">
        <v>271</v>
      </c>
      <c r="AA3" s="16" t="s">
        <v>272</v>
      </c>
      <c r="AB3" s="16" t="s">
        <v>273</v>
      </c>
      <c r="AC3" s="16" t="s">
        <v>274</v>
      </c>
      <c r="AD3" s="16" t="s">
        <v>277</v>
      </c>
      <c r="AE3" s="16" t="s">
        <v>536</v>
      </c>
      <c r="AF3" s="16" t="s">
        <v>275</v>
      </c>
      <c r="AG3" s="16" t="s">
        <v>276</v>
      </c>
      <c r="AH3" s="16" t="s">
        <v>279</v>
      </c>
      <c r="AI3" s="16" t="s">
        <v>280</v>
      </c>
      <c r="AJ3" s="16" t="s">
        <v>281</v>
      </c>
      <c r="AK3" s="16" t="s">
        <v>274</v>
      </c>
      <c r="AL3" s="16" t="s">
        <v>275</v>
      </c>
      <c r="AM3" s="16" t="s">
        <v>276</v>
      </c>
      <c r="AN3" s="16" t="s">
        <v>279</v>
      </c>
      <c r="AO3" s="16" t="s">
        <v>280</v>
      </c>
      <c r="AP3" s="16" t="s">
        <v>281</v>
      </c>
      <c r="AQ3" s="16" t="s">
        <v>536</v>
      </c>
      <c r="AR3" s="16" t="s">
        <v>542</v>
      </c>
      <c r="AS3" s="29" t="s">
        <v>538</v>
      </c>
    </row>
    <row r="4" spans="1:45" s="10" customFormat="1" ht="15" customHeight="1" x14ac:dyDescent="0.2">
      <c r="A4" s="36">
        <v>14</v>
      </c>
      <c r="B4" s="36">
        <v>60003188</v>
      </c>
      <c r="C4" s="36" t="s">
        <v>102</v>
      </c>
      <c r="D4" s="36" t="s">
        <v>159</v>
      </c>
      <c r="E4" s="37" t="s">
        <v>152</v>
      </c>
      <c r="F4" s="36" t="s">
        <v>306</v>
      </c>
      <c r="G4" s="36" t="s">
        <v>19</v>
      </c>
      <c r="H4" s="36">
        <v>185634</v>
      </c>
      <c r="I4" s="36" t="s">
        <v>249</v>
      </c>
      <c r="J4" s="36" t="s">
        <v>146</v>
      </c>
      <c r="K4" s="36" t="s">
        <v>177</v>
      </c>
      <c r="L4" s="36">
        <v>2006</v>
      </c>
      <c r="M4" s="36" t="s">
        <v>267</v>
      </c>
      <c r="N4" s="36" t="s">
        <v>153</v>
      </c>
      <c r="O4" s="36" t="s">
        <v>133</v>
      </c>
      <c r="P4" s="36">
        <v>2006</v>
      </c>
      <c r="Q4" s="36"/>
      <c r="R4" s="36" t="s">
        <v>119</v>
      </c>
      <c r="S4" s="38">
        <v>43804</v>
      </c>
      <c r="T4" s="36">
        <v>162</v>
      </c>
      <c r="U4" s="36" t="s">
        <v>259</v>
      </c>
      <c r="V4" s="36" t="s">
        <v>448</v>
      </c>
      <c r="W4" s="38">
        <v>45146</v>
      </c>
      <c r="X4" s="36">
        <v>220</v>
      </c>
      <c r="Y4" s="39">
        <v>55</v>
      </c>
      <c r="Z4" s="39">
        <v>58</v>
      </c>
      <c r="AA4" s="40" t="s">
        <v>450</v>
      </c>
      <c r="AB4" s="41">
        <v>0.89600000000000002</v>
      </c>
      <c r="AC4" s="42">
        <v>70</v>
      </c>
      <c r="AD4" s="40">
        <v>6</v>
      </c>
      <c r="AE4" s="40">
        <v>42.9</v>
      </c>
      <c r="AF4" s="43">
        <v>0.01</v>
      </c>
      <c r="AG4" s="40">
        <v>0.5</v>
      </c>
      <c r="AH4" s="41">
        <v>4.0000000000000001E-3</v>
      </c>
      <c r="AI4" s="41">
        <v>0.2</v>
      </c>
      <c r="AJ4" s="41">
        <v>2.5178556329493484</v>
      </c>
      <c r="AK4" s="76" t="s">
        <v>539</v>
      </c>
      <c r="AL4" s="76" t="s">
        <v>539</v>
      </c>
      <c r="AM4" s="76" t="s">
        <v>539</v>
      </c>
      <c r="AN4" s="76" t="s">
        <v>539</v>
      </c>
      <c r="AO4" s="76" t="s">
        <v>539</v>
      </c>
      <c r="AP4" s="76" t="s">
        <v>539</v>
      </c>
      <c r="AQ4" s="75" t="s">
        <v>539</v>
      </c>
      <c r="AR4" s="75" t="s">
        <v>541</v>
      </c>
      <c r="AS4" s="48" t="s">
        <v>537</v>
      </c>
    </row>
    <row r="5" spans="1:45" s="10" customFormat="1" ht="15" customHeight="1" x14ac:dyDescent="0.2">
      <c r="A5" s="4">
        <v>14</v>
      </c>
      <c r="B5" s="4">
        <v>60003188</v>
      </c>
      <c r="C5" s="4" t="s">
        <v>102</v>
      </c>
      <c r="D5" s="4" t="s">
        <v>159</v>
      </c>
      <c r="E5" s="3" t="s">
        <v>152</v>
      </c>
      <c r="F5" s="4" t="s">
        <v>306</v>
      </c>
      <c r="G5" s="4" t="s">
        <v>19</v>
      </c>
      <c r="H5" s="4">
        <v>185634</v>
      </c>
      <c r="I5" s="4" t="s">
        <v>249</v>
      </c>
      <c r="J5" s="4" t="s">
        <v>146</v>
      </c>
      <c r="K5" s="4" t="s">
        <v>177</v>
      </c>
      <c r="L5" s="4">
        <v>2006</v>
      </c>
      <c r="M5" s="4" t="s">
        <v>267</v>
      </c>
      <c r="N5" s="4" t="s">
        <v>153</v>
      </c>
      <c r="O5" s="4" t="s">
        <v>133</v>
      </c>
      <c r="P5" s="4">
        <v>2006</v>
      </c>
      <c r="Q5" s="4"/>
      <c r="R5" s="4" t="s">
        <v>119</v>
      </c>
      <c r="S5" s="13">
        <v>43804</v>
      </c>
      <c r="T5" s="4">
        <v>162</v>
      </c>
      <c r="U5" s="4" t="s">
        <v>259</v>
      </c>
      <c r="V5" s="4" t="s">
        <v>222</v>
      </c>
      <c r="W5" s="13" t="s">
        <v>225</v>
      </c>
      <c r="X5" s="4">
        <v>220</v>
      </c>
      <c r="Y5" s="27">
        <v>0</v>
      </c>
      <c r="Z5" s="27">
        <v>59</v>
      </c>
      <c r="AA5" s="28" t="s">
        <v>282</v>
      </c>
      <c r="AB5" s="31">
        <v>0.89229999999999998</v>
      </c>
      <c r="AC5" s="32">
        <v>65.2</v>
      </c>
      <c r="AD5" s="28">
        <v>8</v>
      </c>
      <c r="AE5" s="28">
        <v>42.3</v>
      </c>
      <c r="AF5" s="33">
        <v>0.02</v>
      </c>
      <c r="AG5" s="28">
        <v>1</v>
      </c>
      <c r="AH5" s="31">
        <v>8.0000000000000002E-3</v>
      </c>
      <c r="AI5" s="31">
        <v>0.41</v>
      </c>
      <c r="AJ5" s="31">
        <v>3.2418094370496258</v>
      </c>
      <c r="AK5" s="75" t="s">
        <v>539</v>
      </c>
      <c r="AL5" s="75" t="s">
        <v>539</v>
      </c>
      <c r="AM5" s="75" t="s">
        <v>539</v>
      </c>
      <c r="AN5" s="75" t="s">
        <v>539</v>
      </c>
      <c r="AO5" s="75" t="s">
        <v>539</v>
      </c>
      <c r="AP5" s="75" t="s">
        <v>539</v>
      </c>
      <c r="AQ5" s="75" t="s">
        <v>539</v>
      </c>
      <c r="AR5" s="75" t="s">
        <v>541</v>
      </c>
      <c r="AS5" s="48" t="s">
        <v>537</v>
      </c>
    </row>
    <row r="6" spans="1:45" s="10" customFormat="1" ht="15" customHeight="1" x14ac:dyDescent="0.2">
      <c r="A6" s="4">
        <v>14</v>
      </c>
      <c r="B6" s="4">
        <v>60003188</v>
      </c>
      <c r="C6" s="4" t="s">
        <v>102</v>
      </c>
      <c r="D6" s="4" t="s">
        <v>159</v>
      </c>
      <c r="E6" s="3" t="s">
        <v>152</v>
      </c>
      <c r="F6" s="4" t="s">
        <v>306</v>
      </c>
      <c r="G6" s="4" t="s">
        <v>19</v>
      </c>
      <c r="H6" s="4">
        <v>185634</v>
      </c>
      <c r="I6" s="4" t="s">
        <v>249</v>
      </c>
      <c r="J6" s="4" t="s">
        <v>146</v>
      </c>
      <c r="K6" s="4" t="s">
        <v>177</v>
      </c>
      <c r="L6" s="4">
        <v>2006</v>
      </c>
      <c r="M6" s="4" t="s">
        <v>267</v>
      </c>
      <c r="N6" s="4" t="s">
        <v>153</v>
      </c>
      <c r="O6" s="4" t="s">
        <v>133</v>
      </c>
      <c r="P6" s="4">
        <v>2006</v>
      </c>
      <c r="Q6" s="4"/>
      <c r="R6" s="4" t="s">
        <v>119</v>
      </c>
      <c r="S6" s="13">
        <v>43804</v>
      </c>
      <c r="T6" s="4">
        <v>162</v>
      </c>
      <c r="U6" s="4" t="s">
        <v>259</v>
      </c>
      <c r="V6" s="4" t="s">
        <v>301</v>
      </c>
      <c r="W6" s="13">
        <v>44379</v>
      </c>
      <c r="X6" s="4">
        <v>220</v>
      </c>
      <c r="Y6" s="27">
        <v>71.900000000000006</v>
      </c>
      <c r="Z6" s="27">
        <v>30.9</v>
      </c>
      <c r="AA6" s="28" t="s">
        <v>283</v>
      </c>
      <c r="AB6" s="31">
        <v>0.88700000000000001</v>
      </c>
      <c r="AC6" s="32">
        <v>43</v>
      </c>
      <c r="AD6" s="28">
        <v>14</v>
      </c>
      <c r="AE6" s="28">
        <v>43</v>
      </c>
      <c r="AF6" s="33">
        <v>0.02</v>
      </c>
      <c r="AG6" s="28">
        <v>0.5</v>
      </c>
      <c r="AH6" s="31">
        <v>7.0000000000000001E-3</v>
      </c>
      <c r="AI6" s="31">
        <v>0.52700000000000002</v>
      </c>
      <c r="AJ6" s="31">
        <v>16.53731787771023</v>
      </c>
      <c r="AK6" s="75" t="s">
        <v>540</v>
      </c>
      <c r="AL6" s="75" t="s">
        <v>539</v>
      </c>
      <c r="AM6" s="75" t="s">
        <v>539</v>
      </c>
      <c r="AN6" s="75" t="s">
        <v>539</v>
      </c>
      <c r="AO6" s="75" t="s">
        <v>539</v>
      </c>
      <c r="AP6" s="75" t="s">
        <v>539</v>
      </c>
      <c r="AQ6" s="75" t="s">
        <v>540</v>
      </c>
      <c r="AR6" s="75" t="s">
        <v>539</v>
      </c>
      <c r="AS6" s="48" t="s">
        <v>434</v>
      </c>
    </row>
    <row r="7" spans="1:45" s="10" customFormat="1" ht="15" customHeight="1" x14ac:dyDescent="0.2">
      <c r="A7" s="4">
        <v>14</v>
      </c>
      <c r="B7" s="4">
        <v>60003188</v>
      </c>
      <c r="C7" s="4" t="s">
        <v>102</v>
      </c>
      <c r="D7" s="4" t="s">
        <v>159</v>
      </c>
      <c r="E7" s="3" t="s">
        <v>152</v>
      </c>
      <c r="F7" s="4" t="s">
        <v>306</v>
      </c>
      <c r="G7" s="4" t="s">
        <v>19</v>
      </c>
      <c r="H7" s="4">
        <v>185634</v>
      </c>
      <c r="I7" s="4" t="s">
        <v>249</v>
      </c>
      <c r="J7" s="4" t="s">
        <v>146</v>
      </c>
      <c r="K7" s="4" t="s">
        <v>177</v>
      </c>
      <c r="L7" s="4">
        <v>2006</v>
      </c>
      <c r="M7" s="4" t="s">
        <v>267</v>
      </c>
      <c r="N7" s="4" t="s">
        <v>153</v>
      </c>
      <c r="O7" s="4" t="s">
        <v>133</v>
      </c>
      <c r="P7" s="4">
        <v>2006</v>
      </c>
      <c r="Q7" s="4"/>
      <c r="R7" s="4" t="s">
        <v>119</v>
      </c>
      <c r="S7" s="13">
        <v>43804</v>
      </c>
      <c r="T7" s="4">
        <v>162</v>
      </c>
      <c r="U7" s="4" t="s">
        <v>259</v>
      </c>
      <c r="V7" s="4"/>
      <c r="W7" s="13">
        <v>43993</v>
      </c>
      <c r="X7" s="4">
        <v>220</v>
      </c>
      <c r="Y7" s="27"/>
      <c r="Z7" s="27"/>
      <c r="AA7" s="28"/>
      <c r="AB7" s="31"/>
      <c r="AC7" s="32">
        <v>60</v>
      </c>
      <c r="AD7" s="28"/>
      <c r="AE7" s="28">
        <v>39.700000000000003</v>
      </c>
      <c r="AF7" s="33">
        <v>0.01</v>
      </c>
      <c r="AG7" s="28">
        <v>0.5</v>
      </c>
      <c r="AH7" s="31">
        <v>8.0000000000000002E-3</v>
      </c>
      <c r="AI7" s="31">
        <v>0.5</v>
      </c>
      <c r="AJ7" s="31" t="s">
        <v>537</v>
      </c>
      <c r="AK7" s="75" t="s">
        <v>539</v>
      </c>
      <c r="AL7" s="75" t="s">
        <v>539</v>
      </c>
      <c r="AM7" s="75" t="s">
        <v>539</v>
      </c>
      <c r="AN7" s="75" t="s">
        <v>539</v>
      </c>
      <c r="AO7" s="75" t="s">
        <v>539</v>
      </c>
      <c r="AP7" s="75" t="s">
        <v>539</v>
      </c>
      <c r="AQ7" s="75" t="s">
        <v>537</v>
      </c>
      <c r="AR7" s="75" t="s">
        <v>541</v>
      </c>
      <c r="AS7" s="48" t="s">
        <v>537</v>
      </c>
    </row>
    <row r="8" spans="1:45" s="10" customFormat="1" ht="15" customHeight="1" x14ac:dyDescent="0.2">
      <c r="A8" s="4">
        <v>14</v>
      </c>
      <c r="B8" s="4">
        <v>60003188</v>
      </c>
      <c r="C8" s="4" t="s">
        <v>102</v>
      </c>
      <c r="D8" s="4" t="s">
        <v>159</v>
      </c>
      <c r="E8" s="3" t="s">
        <v>152</v>
      </c>
      <c r="F8" s="4" t="s">
        <v>306</v>
      </c>
      <c r="G8" s="4" t="s">
        <v>19</v>
      </c>
      <c r="H8" s="4">
        <v>185634</v>
      </c>
      <c r="I8" s="4" t="s">
        <v>249</v>
      </c>
      <c r="J8" s="4" t="s">
        <v>146</v>
      </c>
      <c r="K8" s="4" t="s">
        <v>177</v>
      </c>
      <c r="L8" s="4">
        <v>2006</v>
      </c>
      <c r="M8" s="4" t="s">
        <v>267</v>
      </c>
      <c r="N8" s="4" t="s">
        <v>153</v>
      </c>
      <c r="O8" s="4" t="s">
        <v>133</v>
      </c>
      <c r="P8" s="4">
        <v>2006</v>
      </c>
      <c r="Q8" s="4"/>
      <c r="R8" s="4" t="s">
        <v>119</v>
      </c>
      <c r="S8" s="13">
        <v>43804</v>
      </c>
      <c r="T8" s="4">
        <v>162</v>
      </c>
      <c r="U8" s="4" t="s">
        <v>259</v>
      </c>
      <c r="V8" s="4"/>
      <c r="W8" s="13">
        <v>43570</v>
      </c>
      <c r="X8" s="4">
        <v>220</v>
      </c>
      <c r="Y8" s="27"/>
      <c r="Z8" s="27"/>
      <c r="AA8" s="28"/>
      <c r="AB8" s="31"/>
      <c r="AC8" s="32">
        <v>57.1</v>
      </c>
      <c r="AD8" s="28"/>
      <c r="AE8" s="28">
        <v>45.3</v>
      </c>
      <c r="AF8" s="33">
        <v>0.01</v>
      </c>
      <c r="AG8" s="28">
        <v>0.5</v>
      </c>
      <c r="AH8" s="31">
        <v>0.01</v>
      </c>
      <c r="AI8" s="31">
        <v>0.42</v>
      </c>
      <c r="AJ8" s="31" t="s">
        <v>537</v>
      </c>
      <c r="AK8" s="75" t="s">
        <v>539</v>
      </c>
      <c r="AL8" s="75" t="s">
        <v>539</v>
      </c>
      <c r="AM8" s="75" t="s">
        <v>539</v>
      </c>
      <c r="AN8" s="75" t="s">
        <v>539</v>
      </c>
      <c r="AO8" s="75" t="s">
        <v>539</v>
      </c>
      <c r="AP8" s="75" t="s">
        <v>539</v>
      </c>
      <c r="AQ8" s="75" t="s">
        <v>537</v>
      </c>
      <c r="AR8" s="75" t="s">
        <v>541</v>
      </c>
      <c r="AS8" s="48" t="s">
        <v>537</v>
      </c>
    </row>
    <row r="9" spans="1:45" s="10" customFormat="1" ht="15" customHeight="1" x14ac:dyDescent="0.2">
      <c r="A9" s="4">
        <v>14</v>
      </c>
      <c r="B9" s="4">
        <v>60003188</v>
      </c>
      <c r="C9" s="4" t="s">
        <v>102</v>
      </c>
      <c r="D9" s="4" t="s">
        <v>159</v>
      </c>
      <c r="E9" s="3" t="s">
        <v>152</v>
      </c>
      <c r="F9" s="4" t="s">
        <v>306</v>
      </c>
      <c r="G9" s="4" t="s">
        <v>19</v>
      </c>
      <c r="H9" s="4">
        <v>185634</v>
      </c>
      <c r="I9" s="4" t="s">
        <v>249</v>
      </c>
      <c r="J9" s="4" t="s">
        <v>146</v>
      </c>
      <c r="K9" s="4" t="s">
        <v>177</v>
      </c>
      <c r="L9" s="4">
        <v>2006</v>
      </c>
      <c r="M9" s="4" t="s">
        <v>267</v>
      </c>
      <c r="N9" s="4" t="s">
        <v>153</v>
      </c>
      <c r="O9" s="4" t="s">
        <v>133</v>
      </c>
      <c r="P9" s="4">
        <v>2006</v>
      </c>
      <c r="Q9" s="4"/>
      <c r="R9" s="4" t="s">
        <v>119</v>
      </c>
      <c r="S9" s="13">
        <v>43804</v>
      </c>
      <c r="T9" s="4">
        <v>162</v>
      </c>
      <c r="U9" s="4" t="s">
        <v>259</v>
      </c>
      <c r="V9" s="4"/>
      <c r="W9" s="13">
        <v>43330</v>
      </c>
      <c r="X9" s="4">
        <v>220</v>
      </c>
      <c r="Y9" s="27"/>
      <c r="Z9" s="27"/>
      <c r="AA9" s="28"/>
      <c r="AB9" s="31"/>
      <c r="AC9" s="32"/>
      <c r="AD9" s="28"/>
      <c r="AE9" s="28">
        <v>38.1</v>
      </c>
      <c r="AF9" s="33">
        <v>0.02</v>
      </c>
      <c r="AG9" s="28">
        <v>1</v>
      </c>
      <c r="AH9" s="31">
        <v>3.0000000000000001E-3</v>
      </c>
      <c r="AI9" s="31">
        <v>0.13</v>
      </c>
      <c r="AJ9" s="31" t="s">
        <v>537</v>
      </c>
      <c r="AK9" s="75" t="s">
        <v>537</v>
      </c>
      <c r="AL9" s="75" t="s">
        <v>539</v>
      </c>
      <c r="AM9" s="75" t="s">
        <v>539</v>
      </c>
      <c r="AN9" s="75" t="s">
        <v>539</v>
      </c>
      <c r="AO9" s="75" t="s">
        <v>539</v>
      </c>
      <c r="AP9" s="75" t="s">
        <v>539</v>
      </c>
      <c r="AQ9" s="75" t="s">
        <v>537</v>
      </c>
      <c r="AR9" s="75" t="s">
        <v>541</v>
      </c>
      <c r="AS9" s="48" t="s">
        <v>537</v>
      </c>
    </row>
    <row r="10" spans="1:45" s="10" customFormat="1" ht="15" customHeight="1" x14ac:dyDescent="0.2">
      <c r="A10" s="4">
        <v>14</v>
      </c>
      <c r="B10" s="4">
        <v>60003188</v>
      </c>
      <c r="C10" s="4" t="s">
        <v>102</v>
      </c>
      <c r="D10" s="4" t="s">
        <v>159</v>
      </c>
      <c r="E10" s="3" t="s">
        <v>152</v>
      </c>
      <c r="F10" s="4" t="s">
        <v>306</v>
      </c>
      <c r="G10" s="4" t="s">
        <v>19</v>
      </c>
      <c r="H10" s="4">
        <v>185634</v>
      </c>
      <c r="I10" s="4" t="s">
        <v>249</v>
      </c>
      <c r="J10" s="4" t="s">
        <v>146</v>
      </c>
      <c r="K10" s="4" t="s">
        <v>177</v>
      </c>
      <c r="L10" s="4">
        <v>2006</v>
      </c>
      <c r="M10" s="4" t="s">
        <v>267</v>
      </c>
      <c r="N10" s="4" t="s">
        <v>153</v>
      </c>
      <c r="O10" s="4" t="s">
        <v>133</v>
      </c>
      <c r="P10" s="4">
        <v>2006</v>
      </c>
      <c r="Q10" s="4"/>
      <c r="R10" s="4" t="s">
        <v>119</v>
      </c>
      <c r="S10" s="13">
        <v>43804</v>
      </c>
      <c r="T10" s="4">
        <v>162</v>
      </c>
      <c r="U10" s="4" t="s">
        <v>259</v>
      </c>
      <c r="V10" s="4"/>
      <c r="W10" s="13">
        <v>42914</v>
      </c>
      <c r="X10" s="4">
        <v>220</v>
      </c>
      <c r="Y10" s="27"/>
      <c r="Z10" s="27"/>
      <c r="AA10" s="28"/>
      <c r="AB10" s="31"/>
      <c r="AC10" s="32">
        <v>67.7</v>
      </c>
      <c r="AD10" s="28"/>
      <c r="AE10" s="28">
        <v>45.6</v>
      </c>
      <c r="AF10" s="33">
        <v>0.01</v>
      </c>
      <c r="AG10" s="28">
        <v>1</v>
      </c>
      <c r="AH10" s="31">
        <v>0.01</v>
      </c>
      <c r="AI10" s="31">
        <v>0.6</v>
      </c>
      <c r="AJ10" s="31" t="s">
        <v>537</v>
      </c>
      <c r="AK10" s="75" t="s">
        <v>539</v>
      </c>
      <c r="AL10" s="75" t="s">
        <v>539</v>
      </c>
      <c r="AM10" s="75" t="s">
        <v>539</v>
      </c>
      <c r="AN10" s="75" t="s">
        <v>539</v>
      </c>
      <c r="AO10" s="75" t="s">
        <v>539</v>
      </c>
      <c r="AP10" s="75" t="s">
        <v>539</v>
      </c>
      <c r="AQ10" s="75" t="s">
        <v>537</v>
      </c>
      <c r="AR10" s="75" t="s">
        <v>541</v>
      </c>
      <c r="AS10" s="48" t="s">
        <v>537</v>
      </c>
    </row>
    <row r="11" spans="1:45" s="10" customFormat="1" ht="15" customHeight="1" x14ac:dyDescent="0.2">
      <c r="A11" s="4">
        <v>14</v>
      </c>
      <c r="B11" s="4">
        <v>60003188</v>
      </c>
      <c r="C11" s="4" t="s">
        <v>102</v>
      </c>
      <c r="D11" s="4" t="s">
        <v>159</v>
      </c>
      <c r="E11" s="3" t="s">
        <v>152</v>
      </c>
      <c r="F11" s="4" t="s">
        <v>306</v>
      </c>
      <c r="G11" s="4" t="s">
        <v>19</v>
      </c>
      <c r="H11" s="4">
        <v>185634</v>
      </c>
      <c r="I11" s="4" t="s">
        <v>249</v>
      </c>
      <c r="J11" s="4" t="s">
        <v>146</v>
      </c>
      <c r="K11" s="4" t="s">
        <v>177</v>
      </c>
      <c r="L11" s="4">
        <v>2006</v>
      </c>
      <c r="M11" s="4" t="s">
        <v>267</v>
      </c>
      <c r="N11" s="4" t="s">
        <v>153</v>
      </c>
      <c r="O11" s="4" t="s">
        <v>133</v>
      </c>
      <c r="P11" s="4">
        <v>2006</v>
      </c>
      <c r="Q11" s="4"/>
      <c r="R11" s="4" t="s">
        <v>119</v>
      </c>
      <c r="S11" s="13">
        <v>43804</v>
      </c>
      <c r="T11" s="4">
        <v>162</v>
      </c>
      <c r="U11" s="4" t="s">
        <v>259</v>
      </c>
      <c r="V11" s="4"/>
      <c r="W11" s="13">
        <v>42380</v>
      </c>
      <c r="X11" s="4">
        <v>220</v>
      </c>
      <c r="Y11" s="27"/>
      <c r="Z11" s="27"/>
      <c r="AA11" s="28"/>
      <c r="AB11" s="31"/>
      <c r="AC11" s="32">
        <v>60.9</v>
      </c>
      <c r="AD11" s="28"/>
      <c r="AE11" s="28">
        <v>42</v>
      </c>
      <c r="AF11" s="33">
        <v>0.01</v>
      </c>
      <c r="AG11" s="28">
        <v>0.5</v>
      </c>
      <c r="AH11" s="31">
        <v>3.0000000000000001E-3</v>
      </c>
      <c r="AI11" s="31">
        <v>0.221</v>
      </c>
      <c r="AJ11" s="31" t="s">
        <v>537</v>
      </c>
      <c r="AK11" s="75" t="s">
        <v>539</v>
      </c>
      <c r="AL11" s="75" t="s">
        <v>539</v>
      </c>
      <c r="AM11" s="75" t="s">
        <v>539</v>
      </c>
      <c r="AN11" s="75" t="s">
        <v>539</v>
      </c>
      <c r="AO11" s="75" t="s">
        <v>539</v>
      </c>
      <c r="AP11" s="75" t="s">
        <v>539</v>
      </c>
      <c r="AQ11" s="75" t="s">
        <v>537</v>
      </c>
      <c r="AR11" s="75" t="s">
        <v>541</v>
      </c>
      <c r="AS11" s="48" t="s">
        <v>537</v>
      </c>
    </row>
    <row r="12" spans="1:45" s="10" customFormat="1" ht="15" customHeight="1" x14ac:dyDescent="0.2">
      <c r="A12" s="4">
        <v>14</v>
      </c>
      <c r="B12" s="4">
        <v>60003188</v>
      </c>
      <c r="C12" s="4" t="s">
        <v>102</v>
      </c>
      <c r="D12" s="4" t="s">
        <v>159</v>
      </c>
      <c r="E12" s="3" t="s">
        <v>152</v>
      </c>
      <c r="F12" s="4" t="s">
        <v>306</v>
      </c>
      <c r="G12" s="4" t="s">
        <v>19</v>
      </c>
      <c r="H12" s="4">
        <v>185634</v>
      </c>
      <c r="I12" s="4" t="s">
        <v>249</v>
      </c>
      <c r="J12" s="4" t="s">
        <v>146</v>
      </c>
      <c r="K12" s="4" t="s">
        <v>177</v>
      </c>
      <c r="L12" s="4">
        <v>2006</v>
      </c>
      <c r="M12" s="4" t="s">
        <v>267</v>
      </c>
      <c r="N12" s="4" t="s">
        <v>153</v>
      </c>
      <c r="O12" s="4" t="s">
        <v>133</v>
      </c>
      <c r="P12" s="4">
        <v>2006</v>
      </c>
      <c r="Q12" s="4"/>
      <c r="R12" s="4" t="s">
        <v>119</v>
      </c>
      <c r="S12" s="13">
        <v>43804</v>
      </c>
      <c r="T12" s="4">
        <v>162</v>
      </c>
      <c r="U12" s="4" t="s">
        <v>259</v>
      </c>
      <c r="V12" s="4"/>
      <c r="W12" s="13">
        <v>41983</v>
      </c>
      <c r="X12" s="4">
        <v>220</v>
      </c>
      <c r="Y12" s="27"/>
      <c r="Z12" s="27"/>
      <c r="AA12" s="28"/>
      <c r="AB12" s="31"/>
      <c r="AC12" s="32">
        <v>67</v>
      </c>
      <c r="AD12" s="28"/>
      <c r="AE12" s="28">
        <v>45</v>
      </c>
      <c r="AF12" s="33">
        <v>0.01</v>
      </c>
      <c r="AG12" s="28">
        <v>0.5</v>
      </c>
      <c r="AH12" s="31">
        <v>8.9999999999999993E-3</v>
      </c>
      <c r="AI12" s="31"/>
      <c r="AJ12" s="31" t="s">
        <v>537</v>
      </c>
      <c r="AK12" s="75" t="s">
        <v>539</v>
      </c>
      <c r="AL12" s="75" t="s">
        <v>539</v>
      </c>
      <c r="AM12" s="75" t="s">
        <v>539</v>
      </c>
      <c r="AN12" s="75" t="s">
        <v>539</v>
      </c>
      <c r="AO12" s="75" t="s">
        <v>539</v>
      </c>
      <c r="AP12" s="75" t="s">
        <v>537</v>
      </c>
      <c r="AQ12" s="75" t="s">
        <v>537</v>
      </c>
      <c r="AR12" s="75" t="s">
        <v>541</v>
      </c>
      <c r="AS12" s="48" t="s">
        <v>537</v>
      </c>
    </row>
    <row r="13" spans="1:45" s="10" customFormat="1" ht="15" customHeight="1" x14ac:dyDescent="0.2">
      <c r="A13" s="4">
        <v>14</v>
      </c>
      <c r="B13" s="4">
        <v>60003188</v>
      </c>
      <c r="C13" s="4" t="s">
        <v>102</v>
      </c>
      <c r="D13" s="4" t="s">
        <v>159</v>
      </c>
      <c r="E13" s="3" t="s">
        <v>152</v>
      </c>
      <c r="F13" s="4" t="s">
        <v>306</v>
      </c>
      <c r="G13" s="4" t="s">
        <v>19</v>
      </c>
      <c r="H13" s="4">
        <v>185634</v>
      </c>
      <c r="I13" s="4" t="s">
        <v>249</v>
      </c>
      <c r="J13" s="4" t="s">
        <v>146</v>
      </c>
      <c r="K13" s="4" t="s">
        <v>177</v>
      </c>
      <c r="L13" s="4">
        <v>2006</v>
      </c>
      <c r="M13" s="4" t="s">
        <v>267</v>
      </c>
      <c r="N13" s="4" t="s">
        <v>153</v>
      </c>
      <c r="O13" s="4" t="s">
        <v>133</v>
      </c>
      <c r="P13" s="4">
        <v>2006</v>
      </c>
      <c r="Q13" s="4"/>
      <c r="R13" s="4" t="s">
        <v>119</v>
      </c>
      <c r="S13" s="13">
        <v>43804</v>
      </c>
      <c r="T13" s="4">
        <v>162</v>
      </c>
      <c r="U13" s="4" t="s">
        <v>259</v>
      </c>
      <c r="V13" s="4"/>
      <c r="W13" s="13">
        <v>41624</v>
      </c>
      <c r="X13" s="4">
        <v>220</v>
      </c>
      <c r="Y13" s="27"/>
      <c r="Z13" s="27"/>
      <c r="AA13" s="28"/>
      <c r="AB13" s="31"/>
      <c r="AC13" s="32">
        <v>65.900000000000006</v>
      </c>
      <c r="AD13" s="28"/>
      <c r="AE13" s="28">
        <v>40.5</v>
      </c>
      <c r="AF13" s="33">
        <v>0.01</v>
      </c>
      <c r="AG13" s="28">
        <v>0.5</v>
      </c>
      <c r="AH13" s="31">
        <v>1.0999999999999999E-2</v>
      </c>
      <c r="AI13" s="31">
        <v>0.13</v>
      </c>
      <c r="AJ13" s="31" t="s">
        <v>537</v>
      </c>
      <c r="AK13" s="75" t="s">
        <v>539</v>
      </c>
      <c r="AL13" s="75" t="s">
        <v>539</v>
      </c>
      <c r="AM13" s="75" t="s">
        <v>539</v>
      </c>
      <c r="AN13" s="75" t="s">
        <v>539</v>
      </c>
      <c r="AO13" s="75" t="s">
        <v>539</v>
      </c>
      <c r="AP13" s="75" t="s">
        <v>539</v>
      </c>
      <c r="AQ13" s="75" t="s">
        <v>537</v>
      </c>
      <c r="AR13" s="75" t="s">
        <v>541</v>
      </c>
      <c r="AS13" s="48" t="s">
        <v>537</v>
      </c>
    </row>
    <row r="14" spans="1:45" s="10" customFormat="1" ht="15" customHeight="1" x14ac:dyDescent="0.2">
      <c r="A14" s="4">
        <v>14</v>
      </c>
      <c r="B14" s="4">
        <v>60003188</v>
      </c>
      <c r="C14" s="4" t="s">
        <v>102</v>
      </c>
      <c r="D14" s="4" t="s">
        <v>159</v>
      </c>
      <c r="E14" s="3" t="s">
        <v>152</v>
      </c>
      <c r="F14" s="4" t="s">
        <v>306</v>
      </c>
      <c r="G14" s="4" t="s">
        <v>19</v>
      </c>
      <c r="H14" s="4">
        <v>185634</v>
      </c>
      <c r="I14" s="4" t="s">
        <v>249</v>
      </c>
      <c r="J14" s="4" t="s">
        <v>146</v>
      </c>
      <c r="K14" s="4" t="s">
        <v>177</v>
      </c>
      <c r="L14" s="4">
        <v>2006</v>
      </c>
      <c r="M14" s="4" t="s">
        <v>267</v>
      </c>
      <c r="N14" s="4" t="s">
        <v>153</v>
      </c>
      <c r="O14" s="4" t="s">
        <v>133</v>
      </c>
      <c r="P14" s="4">
        <v>2006</v>
      </c>
      <c r="Q14" s="4"/>
      <c r="R14" s="4" t="s">
        <v>119</v>
      </c>
      <c r="S14" s="13">
        <v>43804</v>
      </c>
      <c r="T14" s="4">
        <v>162</v>
      </c>
      <c r="U14" s="4" t="s">
        <v>259</v>
      </c>
      <c r="V14" s="4"/>
      <c r="W14" s="13">
        <v>41344</v>
      </c>
      <c r="X14" s="4">
        <v>220</v>
      </c>
      <c r="Y14" s="27"/>
      <c r="Z14" s="27"/>
      <c r="AA14" s="28"/>
      <c r="AB14" s="31"/>
      <c r="AC14" s="32">
        <v>64.400000000000006</v>
      </c>
      <c r="AD14" s="28"/>
      <c r="AE14" s="28">
        <v>39</v>
      </c>
      <c r="AF14" s="33">
        <v>0.01</v>
      </c>
      <c r="AG14" s="28">
        <v>0.5</v>
      </c>
      <c r="AH14" s="31">
        <v>0.01</v>
      </c>
      <c r="AI14" s="31">
        <v>0.253</v>
      </c>
      <c r="AJ14" s="31" t="s">
        <v>537</v>
      </c>
      <c r="AK14" s="75" t="s">
        <v>539</v>
      </c>
      <c r="AL14" s="75" t="s">
        <v>539</v>
      </c>
      <c r="AM14" s="75" t="s">
        <v>539</v>
      </c>
      <c r="AN14" s="75" t="s">
        <v>539</v>
      </c>
      <c r="AO14" s="75" t="s">
        <v>539</v>
      </c>
      <c r="AP14" s="75" t="s">
        <v>539</v>
      </c>
      <c r="AQ14" s="75" t="s">
        <v>537</v>
      </c>
      <c r="AR14" s="75" t="s">
        <v>541</v>
      </c>
      <c r="AS14" s="48" t="s">
        <v>537</v>
      </c>
    </row>
    <row r="15" spans="1:45" s="10" customFormat="1" ht="15" customHeight="1" x14ac:dyDescent="0.2">
      <c r="A15" s="4">
        <v>14</v>
      </c>
      <c r="B15" s="4">
        <v>60003188</v>
      </c>
      <c r="C15" s="4" t="s">
        <v>102</v>
      </c>
      <c r="D15" s="4" t="s">
        <v>159</v>
      </c>
      <c r="E15" s="3" t="s">
        <v>152</v>
      </c>
      <c r="F15" s="4" t="s">
        <v>306</v>
      </c>
      <c r="G15" s="4" t="s">
        <v>19</v>
      </c>
      <c r="H15" s="4">
        <v>185634</v>
      </c>
      <c r="I15" s="4" t="s">
        <v>249</v>
      </c>
      <c r="J15" s="4" t="s">
        <v>146</v>
      </c>
      <c r="K15" s="4" t="s">
        <v>177</v>
      </c>
      <c r="L15" s="4">
        <v>2006</v>
      </c>
      <c r="M15" s="4" t="s">
        <v>267</v>
      </c>
      <c r="N15" s="4" t="s">
        <v>153</v>
      </c>
      <c r="O15" s="4" t="s">
        <v>133</v>
      </c>
      <c r="P15" s="4">
        <v>2006</v>
      </c>
      <c r="Q15" s="4"/>
      <c r="R15" s="4" t="s">
        <v>119</v>
      </c>
      <c r="S15" s="13">
        <v>43804</v>
      </c>
      <c r="T15" s="4">
        <v>162</v>
      </c>
      <c r="U15" s="4" t="s">
        <v>259</v>
      </c>
      <c r="V15" s="4"/>
      <c r="W15" s="13">
        <v>40889</v>
      </c>
      <c r="X15" s="4">
        <v>220</v>
      </c>
      <c r="Y15" s="27"/>
      <c r="Z15" s="27"/>
      <c r="AA15" s="28"/>
      <c r="AB15" s="31"/>
      <c r="AC15" s="32">
        <v>72</v>
      </c>
      <c r="AD15" s="28"/>
      <c r="AE15" s="28">
        <v>38</v>
      </c>
      <c r="AF15" s="33">
        <v>0.01</v>
      </c>
      <c r="AG15" s="28">
        <v>0.5</v>
      </c>
      <c r="AH15" s="31">
        <v>5.0000000000000001E-3</v>
      </c>
      <c r="AI15" s="31">
        <v>0.247</v>
      </c>
      <c r="AJ15" s="31" t="s">
        <v>537</v>
      </c>
      <c r="AK15" s="75" t="s">
        <v>539</v>
      </c>
      <c r="AL15" s="75" t="s">
        <v>539</v>
      </c>
      <c r="AM15" s="75" t="s">
        <v>539</v>
      </c>
      <c r="AN15" s="75" t="s">
        <v>539</v>
      </c>
      <c r="AO15" s="75" t="s">
        <v>539</v>
      </c>
      <c r="AP15" s="75" t="s">
        <v>539</v>
      </c>
      <c r="AQ15" s="75" t="s">
        <v>537</v>
      </c>
      <c r="AR15" s="75" t="s">
        <v>541</v>
      </c>
      <c r="AS15" s="48" t="s">
        <v>537</v>
      </c>
    </row>
    <row r="16" spans="1:45" s="10" customFormat="1" ht="15" customHeight="1" x14ac:dyDescent="0.2">
      <c r="A16" s="4">
        <v>14</v>
      </c>
      <c r="B16" s="4">
        <v>60003188</v>
      </c>
      <c r="C16" s="4" t="s">
        <v>102</v>
      </c>
      <c r="D16" s="4" t="s">
        <v>159</v>
      </c>
      <c r="E16" s="3" t="s">
        <v>152</v>
      </c>
      <c r="F16" s="4" t="s">
        <v>306</v>
      </c>
      <c r="G16" s="4" t="s">
        <v>19</v>
      </c>
      <c r="H16" s="4">
        <v>185634</v>
      </c>
      <c r="I16" s="4" t="s">
        <v>249</v>
      </c>
      <c r="J16" s="4" t="s">
        <v>146</v>
      </c>
      <c r="K16" s="4" t="s">
        <v>177</v>
      </c>
      <c r="L16" s="4">
        <v>2006</v>
      </c>
      <c r="M16" s="4" t="s">
        <v>267</v>
      </c>
      <c r="N16" s="4" t="s">
        <v>153</v>
      </c>
      <c r="O16" s="4" t="s">
        <v>133</v>
      </c>
      <c r="P16" s="4">
        <v>2006</v>
      </c>
      <c r="Q16" s="4"/>
      <c r="R16" s="4" t="s">
        <v>119</v>
      </c>
      <c r="S16" s="13">
        <v>43804</v>
      </c>
      <c r="T16" s="4">
        <v>162</v>
      </c>
      <c r="U16" s="4" t="s">
        <v>259</v>
      </c>
      <c r="V16" s="4"/>
      <c r="W16" s="13">
        <v>40623</v>
      </c>
      <c r="X16" s="4">
        <v>220</v>
      </c>
      <c r="Y16" s="27"/>
      <c r="Z16" s="27"/>
      <c r="AA16" s="28"/>
      <c r="AB16" s="31"/>
      <c r="AC16" s="32">
        <v>52.2</v>
      </c>
      <c r="AD16" s="28"/>
      <c r="AE16" s="28">
        <v>39</v>
      </c>
      <c r="AF16" s="33">
        <v>0.01</v>
      </c>
      <c r="AG16" s="28">
        <v>0.5</v>
      </c>
      <c r="AH16" s="31">
        <v>3.0000000000000001E-3</v>
      </c>
      <c r="AI16" s="31">
        <v>0.36199999999999999</v>
      </c>
      <c r="AJ16" s="31" t="s">
        <v>537</v>
      </c>
      <c r="AK16" s="75" t="s">
        <v>539</v>
      </c>
      <c r="AL16" s="75" t="s">
        <v>539</v>
      </c>
      <c r="AM16" s="75" t="s">
        <v>539</v>
      </c>
      <c r="AN16" s="75" t="s">
        <v>539</v>
      </c>
      <c r="AO16" s="75" t="s">
        <v>539</v>
      </c>
      <c r="AP16" s="75" t="s">
        <v>539</v>
      </c>
      <c r="AQ16" s="75" t="s">
        <v>537</v>
      </c>
      <c r="AR16" s="75" t="s">
        <v>541</v>
      </c>
      <c r="AS16" s="48" t="s">
        <v>537</v>
      </c>
    </row>
    <row r="17" spans="1:45" s="10" customFormat="1" ht="15" customHeight="1" x14ac:dyDescent="0.2">
      <c r="A17" s="4">
        <v>14</v>
      </c>
      <c r="B17" s="4">
        <v>60003188</v>
      </c>
      <c r="C17" s="4" t="s">
        <v>102</v>
      </c>
      <c r="D17" s="4" t="s">
        <v>159</v>
      </c>
      <c r="E17" s="3" t="s">
        <v>152</v>
      </c>
      <c r="F17" s="4" t="s">
        <v>306</v>
      </c>
      <c r="G17" s="4" t="s">
        <v>19</v>
      </c>
      <c r="H17" s="4">
        <v>185634</v>
      </c>
      <c r="I17" s="4" t="s">
        <v>249</v>
      </c>
      <c r="J17" s="4" t="s">
        <v>146</v>
      </c>
      <c r="K17" s="4" t="s">
        <v>177</v>
      </c>
      <c r="L17" s="4">
        <v>2006</v>
      </c>
      <c r="M17" s="4" t="s">
        <v>267</v>
      </c>
      <c r="N17" s="4" t="s">
        <v>153</v>
      </c>
      <c r="O17" s="4" t="s">
        <v>133</v>
      </c>
      <c r="P17" s="4">
        <v>2006</v>
      </c>
      <c r="Q17" s="4"/>
      <c r="R17" s="4" t="s">
        <v>119</v>
      </c>
      <c r="S17" s="13">
        <v>43804</v>
      </c>
      <c r="T17" s="4">
        <v>162</v>
      </c>
      <c r="U17" s="4" t="s">
        <v>259</v>
      </c>
      <c r="V17" s="4"/>
      <c r="W17" s="13">
        <v>40318</v>
      </c>
      <c r="X17" s="4">
        <v>220</v>
      </c>
      <c r="Y17" s="27"/>
      <c r="Z17" s="27"/>
      <c r="AA17" s="28"/>
      <c r="AB17" s="31"/>
      <c r="AC17" s="32">
        <v>61.7</v>
      </c>
      <c r="AD17" s="28"/>
      <c r="AE17" s="28">
        <v>43</v>
      </c>
      <c r="AF17" s="33">
        <v>0.01</v>
      </c>
      <c r="AG17" s="28">
        <v>0.5</v>
      </c>
      <c r="AH17" s="31">
        <v>6.0000000000000001E-3</v>
      </c>
      <c r="AI17" s="31">
        <v>0.54</v>
      </c>
      <c r="AJ17" s="31" t="s">
        <v>537</v>
      </c>
      <c r="AK17" s="75" t="s">
        <v>539</v>
      </c>
      <c r="AL17" s="75" t="s">
        <v>539</v>
      </c>
      <c r="AM17" s="75" t="s">
        <v>539</v>
      </c>
      <c r="AN17" s="75" t="s">
        <v>539</v>
      </c>
      <c r="AO17" s="75" t="s">
        <v>539</v>
      </c>
      <c r="AP17" s="75" t="s">
        <v>539</v>
      </c>
      <c r="AQ17" s="75" t="s">
        <v>537</v>
      </c>
      <c r="AR17" s="75" t="s">
        <v>541</v>
      </c>
      <c r="AS17" s="48" t="s">
        <v>537</v>
      </c>
    </row>
    <row r="18" spans="1:45" s="10" customFormat="1" ht="15" customHeight="1" x14ac:dyDescent="0.2">
      <c r="A18" s="4">
        <v>14</v>
      </c>
      <c r="B18" s="4">
        <v>60003188</v>
      </c>
      <c r="C18" s="4" t="s">
        <v>102</v>
      </c>
      <c r="D18" s="4" t="s">
        <v>159</v>
      </c>
      <c r="E18" s="3" t="s">
        <v>152</v>
      </c>
      <c r="F18" s="4" t="s">
        <v>306</v>
      </c>
      <c r="G18" s="4" t="s">
        <v>19</v>
      </c>
      <c r="H18" s="4">
        <v>185634</v>
      </c>
      <c r="I18" s="4" t="s">
        <v>249</v>
      </c>
      <c r="J18" s="4" t="s">
        <v>146</v>
      </c>
      <c r="K18" s="4" t="s">
        <v>177</v>
      </c>
      <c r="L18" s="4">
        <v>2006</v>
      </c>
      <c r="M18" s="4" t="s">
        <v>267</v>
      </c>
      <c r="N18" s="4" t="s">
        <v>153</v>
      </c>
      <c r="O18" s="4" t="s">
        <v>133</v>
      </c>
      <c r="P18" s="4">
        <v>2006</v>
      </c>
      <c r="Q18" s="4"/>
      <c r="R18" s="4" t="s">
        <v>119</v>
      </c>
      <c r="S18" s="13">
        <v>43804</v>
      </c>
      <c r="T18" s="4">
        <v>162</v>
      </c>
      <c r="U18" s="4" t="s">
        <v>259</v>
      </c>
      <c r="V18" s="4"/>
      <c r="W18" s="13">
        <v>40105</v>
      </c>
      <c r="X18" s="4">
        <v>220</v>
      </c>
      <c r="Y18" s="27"/>
      <c r="Z18" s="27"/>
      <c r="AA18" s="28"/>
      <c r="AB18" s="31"/>
      <c r="AC18" s="32">
        <v>61</v>
      </c>
      <c r="AD18" s="28"/>
      <c r="AE18" s="28">
        <v>42</v>
      </c>
      <c r="AF18" s="33">
        <v>5.0000000000000001E-3</v>
      </c>
      <c r="AG18" s="28">
        <v>0.5</v>
      </c>
      <c r="AH18" s="31">
        <v>7.0000000000000001E-3</v>
      </c>
      <c r="AI18" s="31">
        <v>0.106</v>
      </c>
      <c r="AJ18" s="31" t="s">
        <v>537</v>
      </c>
      <c r="AK18" s="75" t="s">
        <v>539</v>
      </c>
      <c r="AL18" s="75" t="s">
        <v>539</v>
      </c>
      <c r="AM18" s="75" t="s">
        <v>539</v>
      </c>
      <c r="AN18" s="75" t="s">
        <v>539</v>
      </c>
      <c r="AO18" s="75" t="s">
        <v>539</v>
      </c>
      <c r="AP18" s="75" t="s">
        <v>539</v>
      </c>
      <c r="AQ18" s="75" t="s">
        <v>537</v>
      </c>
      <c r="AR18" s="75" t="s">
        <v>541</v>
      </c>
      <c r="AS18" s="48" t="s">
        <v>537</v>
      </c>
    </row>
    <row r="19" spans="1:45" s="10" customFormat="1" ht="15" customHeight="1" x14ac:dyDescent="0.2">
      <c r="A19" s="4">
        <v>14</v>
      </c>
      <c r="B19" s="4">
        <v>60003188</v>
      </c>
      <c r="C19" s="4" t="s">
        <v>102</v>
      </c>
      <c r="D19" s="4" t="s">
        <v>159</v>
      </c>
      <c r="E19" s="3" t="s">
        <v>152</v>
      </c>
      <c r="F19" s="4" t="s">
        <v>306</v>
      </c>
      <c r="G19" s="4" t="s">
        <v>19</v>
      </c>
      <c r="H19" s="4">
        <v>185634</v>
      </c>
      <c r="I19" s="4" t="s">
        <v>249</v>
      </c>
      <c r="J19" s="4" t="s">
        <v>146</v>
      </c>
      <c r="K19" s="4" t="s">
        <v>177</v>
      </c>
      <c r="L19" s="4">
        <v>2006</v>
      </c>
      <c r="M19" s="4" t="s">
        <v>267</v>
      </c>
      <c r="N19" s="4" t="s">
        <v>153</v>
      </c>
      <c r="O19" s="4" t="s">
        <v>133</v>
      </c>
      <c r="P19" s="4">
        <v>2006</v>
      </c>
      <c r="Q19" s="4"/>
      <c r="R19" s="4" t="s">
        <v>119</v>
      </c>
      <c r="S19" s="13">
        <v>43804</v>
      </c>
      <c r="T19" s="4">
        <v>162</v>
      </c>
      <c r="U19" s="4" t="s">
        <v>259</v>
      </c>
      <c r="V19" s="4"/>
      <c r="W19" s="13">
        <v>39679</v>
      </c>
      <c r="X19" s="4">
        <v>220</v>
      </c>
      <c r="Y19" s="27"/>
      <c r="Z19" s="27"/>
      <c r="AA19" s="28"/>
      <c r="AB19" s="31"/>
      <c r="AC19" s="32">
        <v>67</v>
      </c>
      <c r="AD19" s="28"/>
      <c r="AE19" s="28">
        <v>37</v>
      </c>
      <c r="AF19" s="33">
        <v>0.01</v>
      </c>
      <c r="AG19" s="28"/>
      <c r="AH19" s="31">
        <v>3.0000000000000001E-3</v>
      </c>
      <c r="AI19" s="31"/>
      <c r="AJ19" s="31" t="s">
        <v>537</v>
      </c>
      <c r="AK19" s="75" t="s">
        <v>539</v>
      </c>
      <c r="AL19" s="75" t="s">
        <v>539</v>
      </c>
      <c r="AM19" s="75" t="s">
        <v>539</v>
      </c>
      <c r="AN19" s="75" t="s">
        <v>537</v>
      </c>
      <c r="AO19" s="75" t="s">
        <v>539</v>
      </c>
      <c r="AP19" s="75" t="s">
        <v>537</v>
      </c>
      <c r="AQ19" s="75" t="s">
        <v>537</v>
      </c>
      <c r="AR19" s="75" t="s">
        <v>541</v>
      </c>
      <c r="AS19" s="48" t="s">
        <v>537</v>
      </c>
    </row>
    <row r="20" spans="1:45" s="10" customFormat="1" ht="15" customHeight="1" x14ac:dyDescent="0.2">
      <c r="A20" s="4">
        <v>14</v>
      </c>
      <c r="B20" s="4">
        <v>60003188</v>
      </c>
      <c r="C20" s="4" t="s">
        <v>102</v>
      </c>
      <c r="D20" s="4" t="s">
        <v>159</v>
      </c>
      <c r="E20" s="3" t="s">
        <v>152</v>
      </c>
      <c r="F20" s="4" t="s">
        <v>306</v>
      </c>
      <c r="G20" s="4" t="s">
        <v>19</v>
      </c>
      <c r="H20" s="4">
        <v>185634</v>
      </c>
      <c r="I20" s="4" t="s">
        <v>249</v>
      </c>
      <c r="J20" s="4" t="s">
        <v>146</v>
      </c>
      <c r="K20" s="4" t="s">
        <v>177</v>
      </c>
      <c r="L20" s="4">
        <v>2006</v>
      </c>
      <c r="M20" s="4" t="s">
        <v>267</v>
      </c>
      <c r="N20" s="4" t="s">
        <v>153</v>
      </c>
      <c r="O20" s="4" t="s">
        <v>133</v>
      </c>
      <c r="P20" s="4">
        <v>2006</v>
      </c>
      <c r="Q20" s="4"/>
      <c r="R20" s="4" t="s">
        <v>119</v>
      </c>
      <c r="S20" s="13">
        <v>43804</v>
      </c>
      <c r="T20" s="4">
        <v>162</v>
      </c>
      <c r="U20" s="4" t="s">
        <v>259</v>
      </c>
      <c r="V20" s="4"/>
      <c r="W20" s="13">
        <v>39632</v>
      </c>
      <c r="X20" s="4">
        <v>220</v>
      </c>
      <c r="Y20" s="27"/>
      <c r="Z20" s="27"/>
      <c r="AA20" s="28"/>
      <c r="AB20" s="31"/>
      <c r="AC20" s="32">
        <v>71</v>
      </c>
      <c r="AD20" s="28"/>
      <c r="AE20" s="28">
        <v>40.6</v>
      </c>
      <c r="AF20" s="33">
        <v>0.01</v>
      </c>
      <c r="AG20" s="28">
        <v>0.5</v>
      </c>
      <c r="AH20" s="31">
        <v>1.4999999999999999E-2</v>
      </c>
      <c r="AI20" s="31">
        <v>0.17299999999999999</v>
      </c>
      <c r="AJ20" s="31" t="s">
        <v>537</v>
      </c>
      <c r="AK20" s="75" t="s">
        <v>539</v>
      </c>
      <c r="AL20" s="75" t="s">
        <v>539</v>
      </c>
      <c r="AM20" s="75" t="s">
        <v>539</v>
      </c>
      <c r="AN20" s="75" t="s">
        <v>539</v>
      </c>
      <c r="AO20" s="75" t="s">
        <v>539</v>
      </c>
      <c r="AP20" s="75" t="s">
        <v>539</v>
      </c>
      <c r="AQ20" s="75" t="s">
        <v>537</v>
      </c>
      <c r="AR20" s="75" t="s">
        <v>541</v>
      </c>
      <c r="AS20" s="48" t="s">
        <v>537</v>
      </c>
    </row>
    <row r="21" spans="1:45" s="10" customFormat="1" ht="15" customHeight="1" x14ac:dyDescent="0.2">
      <c r="A21" s="4">
        <v>14</v>
      </c>
      <c r="B21" s="4">
        <v>60003188</v>
      </c>
      <c r="C21" s="4" t="s">
        <v>102</v>
      </c>
      <c r="D21" s="4" t="s">
        <v>159</v>
      </c>
      <c r="E21" s="3" t="s">
        <v>152</v>
      </c>
      <c r="F21" s="4" t="s">
        <v>306</v>
      </c>
      <c r="G21" s="4" t="s">
        <v>19</v>
      </c>
      <c r="H21" s="4">
        <v>185634</v>
      </c>
      <c r="I21" s="4" t="s">
        <v>249</v>
      </c>
      <c r="J21" s="4" t="s">
        <v>146</v>
      </c>
      <c r="K21" s="4" t="s">
        <v>177</v>
      </c>
      <c r="L21" s="4">
        <v>2006</v>
      </c>
      <c r="M21" s="4" t="s">
        <v>267</v>
      </c>
      <c r="N21" s="4" t="s">
        <v>153</v>
      </c>
      <c r="O21" s="4" t="s">
        <v>133</v>
      </c>
      <c r="P21" s="4">
        <v>2006</v>
      </c>
      <c r="Q21" s="4"/>
      <c r="R21" s="4" t="s">
        <v>119</v>
      </c>
      <c r="S21" s="13">
        <v>43804</v>
      </c>
      <c r="T21" s="4">
        <v>162</v>
      </c>
      <c r="U21" s="4" t="s">
        <v>259</v>
      </c>
      <c r="V21" s="4"/>
      <c r="W21" s="13">
        <v>39045</v>
      </c>
      <c r="X21" s="4">
        <v>220</v>
      </c>
      <c r="Y21" s="27"/>
      <c r="Z21" s="27"/>
      <c r="AA21" s="28"/>
      <c r="AB21" s="31"/>
      <c r="AC21" s="32">
        <v>56.1</v>
      </c>
      <c r="AD21" s="28"/>
      <c r="AE21" s="28">
        <v>41.5</v>
      </c>
      <c r="AF21" s="33">
        <v>5.0000000000000001E-3</v>
      </c>
      <c r="AG21" s="28">
        <v>0.5</v>
      </c>
      <c r="AH21" s="31">
        <v>2.9000000000000001E-2</v>
      </c>
      <c r="AI21" s="31">
        <v>0.60199999999999998</v>
      </c>
      <c r="AJ21" s="31" t="s">
        <v>537</v>
      </c>
      <c r="AK21" s="75" t="s">
        <v>539</v>
      </c>
      <c r="AL21" s="75" t="s">
        <v>539</v>
      </c>
      <c r="AM21" s="75" t="s">
        <v>539</v>
      </c>
      <c r="AN21" s="75" t="s">
        <v>539</v>
      </c>
      <c r="AO21" s="75" t="s">
        <v>539</v>
      </c>
      <c r="AP21" s="75" t="s">
        <v>539</v>
      </c>
      <c r="AQ21" s="75" t="s">
        <v>537</v>
      </c>
      <c r="AR21" s="75" t="s">
        <v>541</v>
      </c>
      <c r="AS21" s="48" t="s">
        <v>537</v>
      </c>
    </row>
    <row r="22" spans="1:45" s="10" customFormat="1" ht="15" customHeight="1" x14ac:dyDescent="0.2">
      <c r="A22" s="4">
        <v>14</v>
      </c>
      <c r="B22" s="4">
        <v>60003188</v>
      </c>
      <c r="C22" s="4" t="s">
        <v>102</v>
      </c>
      <c r="D22" s="4" t="s">
        <v>159</v>
      </c>
      <c r="E22" s="3" t="s">
        <v>152</v>
      </c>
      <c r="F22" s="4" t="s">
        <v>306</v>
      </c>
      <c r="G22" s="4" t="s">
        <v>19</v>
      </c>
      <c r="H22" s="4">
        <v>185634</v>
      </c>
      <c r="I22" s="4" t="s">
        <v>249</v>
      </c>
      <c r="J22" s="4" t="s">
        <v>146</v>
      </c>
      <c r="K22" s="4" t="s">
        <v>177</v>
      </c>
      <c r="L22" s="4">
        <v>2006</v>
      </c>
      <c r="M22" s="4" t="s">
        <v>267</v>
      </c>
      <c r="N22" s="4" t="s">
        <v>153</v>
      </c>
      <c r="O22" s="4" t="s">
        <v>133</v>
      </c>
      <c r="P22" s="4">
        <v>2006</v>
      </c>
      <c r="Q22" s="4"/>
      <c r="R22" s="4" t="s">
        <v>119</v>
      </c>
      <c r="S22" s="13">
        <v>43804</v>
      </c>
      <c r="T22" s="4">
        <v>162</v>
      </c>
      <c r="U22" s="4" t="s">
        <v>259</v>
      </c>
      <c r="V22" s="4"/>
      <c r="W22" s="13">
        <v>39002</v>
      </c>
      <c r="X22" s="4">
        <v>220</v>
      </c>
      <c r="Y22" s="27"/>
      <c r="Z22" s="27"/>
      <c r="AA22" s="28"/>
      <c r="AB22" s="31"/>
      <c r="AC22" s="32">
        <v>61.6</v>
      </c>
      <c r="AD22" s="28"/>
      <c r="AE22" s="28">
        <v>42.3</v>
      </c>
      <c r="AF22" s="33"/>
      <c r="AG22" s="28">
        <v>0.5</v>
      </c>
      <c r="AH22" s="31">
        <v>0.01</v>
      </c>
      <c r="AI22" s="31"/>
      <c r="AJ22" s="31" t="s">
        <v>537</v>
      </c>
      <c r="AK22" s="75" t="s">
        <v>539</v>
      </c>
      <c r="AL22" s="75" t="s">
        <v>539</v>
      </c>
      <c r="AM22" s="75" t="s">
        <v>537</v>
      </c>
      <c r="AN22" s="75" t="s">
        <v>539</v>
      </c>
      <c r="AO22" s="75" t="s">
        <v>539</v>
      </c>
      <c r="AP22" s="75" t="s">
        <v>537</v>
      </c>
      <c r="AQ22" s="75" t="s">
        <v>537</v>
      </c>
      <c r="AR22" s="75" t="s">
        <v>541</v>
      </c>
      <c r="AS22" s="48" t="s">
        <v>537</v>
      </c>
    </row>
    <row r="23" spans="1:45" s="10" customFormat="1" ht="15" customHeight="1" x14ac:dyDescent="0.2">
      <c r="A23" s="36">
        <v>15</v>
      </c>
      <c r="B23" s="36">
        <v>60003189</v>
      </c>
      <c r="C23" s="36" t="s">
        <v>102</v>
      </c>
      <c r="D23" s="36" t="s">
        <v>159</v>
      </c>
      <c r="E23" s="37" t="s">
        <v>153</v>
      </c>
      <c r="F23" s="36" t="s">
        <v>307</v>
      </c>
      <c r="G23" s="36" t="s">
        <v>19</v>
      </c>
      <c r="H23" s="36">
        <v>185635</v>
      </c>
      <c r="I23" s="36" t="s">
        <v>249</v>
      </c>
      <c r="J23" s="36" t="s">
        <v>146</v>
      </c>
      <c r="K23" s="36" t="s">
        <v>177</v>
      </c>
      <c r="L23" s="36">
        <v>2006</v>
      </c>
      <c r="M23" s="36" t="s">
        <v>267</v>
      </c>
      <c r="N23" s="36" t="s">
        <v>153</v>
      </c>
      <c r="O23" s="36" t="s">
        <v>133</v>
      </c>
      <c r="P23" s="36">
        <v>2006</v>
      </c>
      <c r="Q23" s="36"/>
      <c r="R23" s="36" t="s">
        <v>119</v>
      </c>
      <c r="S23" s="38">
        <v>43804</v>
      </c>
      <c r="T23" s="36">
        <v>175</v>
      </c>
      <c r="U23" s="36" t="s">
        <v>259</v>
      </c>
      <c r="V23" s="36" t="s">
        <v>448</v>
      </c>
      <c r="W23" s="38">
        <v>45146</v>
      </c>
      <c r="X23" s="36">
        <v>220</v>
      </c>
      <c r="Y23" s="39">
        <v>51</v>
      </c>
      <c r="Z23" s="39">
        <v>54</v>
      </c>
      <c r="AA23" s="40" t="s">
        <v>450</v>
      </c>
      <c r="AB23" s="41">
        <v>0.89600000000000002</v>
      </c>
      <c r="AC23" s="42">
        <v>75</v>
      </c>
      <c r="AD23" s="40">
        <v>5</v>
      </c>
      <c r="AE23" s="40">
        <v>42.1</v>
      </c>
      <c r="AF23" s="43">
        <v>0.01</v>
      </c>
      <c r="AG23" s="40">
        <v>0.5</v>
      </c>
      <c r="AH23" s="41">
        <v>2E-3</v>
      </c>
      <c r="AI23" s="41">
        <v>0.128</v>
      </c>
      <c r="AJ23" s="41">
        <v>2.4182768096967315</v>
      </c>
      <c r="AK23" s="76" t="s">
        <v>539</v>
      </c>
      <c r="AL23" s="76" t="s">
        <v>539</v>
      </c>
      <c r="AM23" s="76" t="s">
        <v>539</v>
      </c>
      <c r="AN23" s="76" t="s">
        <v>539</v>
      </c>
      <c r="AO23" s="76" t="s">
        <v>539</v>
      </c>
      <c r="AP23" s="76" t="s">
        <v>539</v>
      </c>
      <c r="AQ23" s="75" t="s">
        <v>539</v>
      </c>
      <c r="AR23" s="75" t="s">
        <v>541</v>
      </c>
      <c r="AS23" s="48" t="s">
        <v>537</v>
      </c>
    </row>
    <row r="24" spans="1:45" s="10" customFormat="1" ht="15" customHeight="1" x14ac:dyDescent="0.2">
      <c r="A24" s="4">
        <v>15</v>
      </c>
      <c r="B24" s="4">
        <v>60003189</v>
      </c>
      <c r="C24" s="4" t="s">
        <v>102</v>
      </c>
      <c r="D24" s="4" t="s">
        <v>159</v>
      </c>
      <c r="E24" s="3" t="s">
        <v>153</v>
      </c>
      <c r="F24" s="4" t="s">
        <v>307</v>
      </c>
      <c r="G24" s="4" t="s">
        <v>19</v>
      </c>
      <c r="H24" s="4">
        <v>185635</v>
      </c>
      <c r="I24" s="4" t="s">
        <v>249</v>
      </c>
      <c r="J24" s="4" t="s">
        <v>146</v>
      </c>
      <c r="K24" s="4" t="s">
        <v>177</v>
      </c>
      <c r="L24" s="4">
        <v>2006</v>
      </c>
      <c r="M24" s="4" t="s">
        <v>267</v>
      </c>
      <c r="N24" s="4" t="s">
        <v>153</v>
      </c>
      <c r="O24" s="4" t="s">
        <v>133</v>
      </c>
      <c r="P24" s="4">
        <v>2006</v>
      </c>
      <c r="Q24" s="4"/>
      <c r="R24" s="4" t="s">
        <v>119</v>
      </c>
      <c r="S24" s="13">
        <v>43804</v>
      </c>
      <c r="T24" s="4">
        <v>175</v>
      </c>
      <c r="U24" s="4" t="s">
        <v>259</v>
      </c>
      <c r="V24" s="4" t="s">
        <v>222</v>
      </c>
      <c r="W24" s="13" t="s">
        <v>225</v>
      </c>
      <c r="X24" s="4">
        <v>220</v>
      </c>
      <c r="Y24" s="27">
        <v>0</v>
      </c>
      <c r="Z24" s="27">
        <v>59</v>
      </c>
      <c r="AA24" s="28" t="s">
        <v>282</v>
      </c>
      <c r="AB24" s="31">
        <v>0.88670000000000004</v>
      </c>
      <c r="AC24" s="32">
        <v>71.900000000000006</v>
      </c>
      <c r="AD24" s="28">
        <v>10</v>
      </c>
      <c r="AE24" s="28">
        <v>41.7</v>
      </c>
      <c r="AF24" s="33">
        <v>0.02</v>
      </c>
      <c r="AG24" s="28">
        <v>1</v>
      </c>
      <c r="AH24" s="31">
        <v>5.0000000000000001E-3</v>
      </c>
      <c r="AI24" s="31">
        <v>0.23</v>
      </c>
      <c r="AJ24" s="31">
        <v>4.0522617963120329</v>
      </c>
      <c r="AK24" s="75" t="s">
        <v>539</v>
      </c>
      <c r="AL24" s="75" t="s">
        <v>539</v>
      </c>
      <c r="AM24" s="75" t="s">
        <v>539</v>
      </c>
      <c r="AN24" s="75" t="s">
        <v>539</v>
      </c>
      <c r="AO24" s="75" t="s">
        <v>539</v>
      </c>
      <c r="AP24" s="75" t="s">
        <v>539</v>
      </c>
      <c r="AQ24" s="75" t="s">
        <v>539</v>
      </c>
      <c r="AR24" s="75" t="s">
        <v>541</v>
      </c>
      <c r="AS24" s="48" t="s">
        <v>537</v>
      </c>
    </row>
    <row r="25" spans="1:45" s="10" customFormat="1" ht="15" customHeight="1" x14ac:dyDescent="0.2">
      <c r="A25" s="4">
        <v>15</v>
      </c>
      <c r="B25" s="4">
        <v>60003189</v>
      </c>
      <c r="C25" s="4" t="s">
        <v>102</v>
      </c>
      <c r="D25" s="4" t="s">
        <v>159</v>
      </c>
      <c r="E25" s="3" t="s">
        <v>153</v>
      </c>
      <c r="F25" s="4" t="s">
        <v>307</v>
      </c>
      <c r="G25" s="4" t="s">
        <v>19</v>
      </c>
      <c r="H25" s="4">
        <v>185635</v>
      </c>
      <c r="I25" s="4" t="s">
        <v>249</v>
      </c>
      <c r="J25" s="4" t="s">
        <v>146</v>
      </c>
      <c r="K25" s="4" t="s">
        <v>177</v>
      </c>
      <c r="L25" s="4">
        <v>2006</v>
      </c>
      <c r="M25" s="4" t="s">
        <v>267</v>
      </c>
      <c r="N25" s="4" t="s">
        <v>153</v>
      </c>
      <c r="O25" s="4" t="s">
        <v>133</v>
      </c>
      <c r="P25" s="4">
        <v>2006</v>
      </c>
      <c r="Q25" s="4"/>
      <c r="R25" s="4" t="s">
        <v>119</v>
      </c>
      <c r="S25" s="13">
        <v>43804</v>
      </c>
      <c r="T25" s="4">
        <v>175</v>
      </c>
      <c r="U25" s="4" t="s">
        <v>259</v>
      </c>
      <c r="V25" s="4" t="s">
        <v>301</v>
      </c>
      <c r="W25" s="13">
        <v>44379</v>
      </c>
      <c r="X25" s="4">
        <v>220</v>
      </c>
      <c r="Y25" s="27">
        <v>68.2</v>
      </c>
      <c r="Z25" s="27">
        <v>30.3</v>
      </c>
      <c r="AA25" s="28" t="s">
        <v>283</v>
      </c>
      <c r="AB25" s="31">
        <v>0.88700000000000001</v>
      </c>
      <c r="AC25" s="32">
        <v>65</v>
      </c>
      <c r="AD25" s="28">
        <v>13</v>
      </c>
      <c r="AE25" s="28">
        <v>42</v>
      </c>
      <c r="AF25" s="33">
        <v>0.02</v>
      </c>
      <c r="AG25" s="28">
        <v>0.5</v>
      </c>
      <c r="AH25" s="31">
        <v>8.0000000000000002E-3</v>
      </c>
      <c r="AI25" s="31">
        <v>0.28799999999999998</v>
      </c>
      <c r="AJ25" s="31">
        <v>15.744896847832697</v>
      </c>
      <c r="AK25" s="75" t="s">
        <v>539</v>
      </c>
      <c r="AL25" s="75" t="s">
        <v>539</v>
      </c>
      <c r="AM25" s="75" t="s">
        <v>539</v>
      </c>
      <c r="AN25" s="75" t="s">
        <v>539</v>
      </c>
      <c r="AO25" s="75" t="s">
        <v>539</v>
      </c>
      <c r="AP25" s="75" t="s">
        <v>539</v>
      </c>
      <c r="AQ25" s="75" t="s">
        <v>540</v>
      </c>
      <c r="AR25" s="75" t="s">
        <v>539</v>
      </c>
      <c r="AS25" s="48" t="s">
        <v>434</v>
      </c>
    </row>
    <row r="26" spans="1:45" s="10" customFormat="1" ht="15" customHeight="1" x14ac:dyDescent="0.2">
      <c r="A26" s="4">
        <v>15</v>
      </c>
      <c r="B26" s="4">
        <v>60003189</v>
      </c>
      <c r="C26" s="4" t="s">
        <v>102</v>
      </c>
      <c r="D26" s="4" t="s">
        <v>159</v>
      </c>
      <c r="E26" s="3" t="s">
        <v>153</v>
      </c>
      <c r="F26" s="4" t="s">
        <v>307</v>
      </c>
      <c r="G26" s="4" t="s">
        <v>19</v>
      </c>
      <c r="H26" s="4">
        <v>185635</v>
      </c>
      <c r="I26" s="4" t="s">
        <v>249</v>
      </c>
      <c r="J26" s="4" t="s">
        <v>146</v>
      </c>
      <c r="K26" s="4" t="s">
        <v>177</v>
      </c>
      <c r="L26" s="4">
        <v>2006</v>
      </c>
      <c r="M26" s="4" t="s">
        <v>267</v>
      </c>
      <c r="N26" s="4" t="s">
        <v>153</v>
      </c>
      <c r="O26" s="4" t="s">
        <v>133</v>
      </c>
      <c r="P26" s="4">
        <v>2006</v>
      </c>
      <c r="Q26" s="4"/>
      <c r="R26" s="4" t="s">
        <v>119</v>
      </c>
      <c r="S26" s="13">
        <v>43804</v>
      </c>
      <c r="T26" s="4">
        <v>175</v>
      </c>
      <c r="U26" s="4" t="s">
        <v>259</v>
      </c>
      <c r="V26" s="4"/>
      <c r="W26" s="13">
        <v>43993</v>
      </c>
      <c r="X26" s="4">
        <v>220</v>
      </c>
      <c r="Y26" s="27"/>
      <c r="Z26" s="27"/>
      <c r="AA26" s="28"/>
      <c r="AB26" s="31"/>
      <c r="AC26" s="32">
        <v>32</v>
      </c>
      <c r="AD26" s="28"/>
      <c r="AE26" s="28">
        <v>39.1</v>
      </c>
      <c r="AF26" s="33">
        <v>0.01</v>
      </c>
      <c r="AG26" s="28">
        <v>0.5</v>
      </c>
      <c r="AH26" s="31">
        <v>4.0000000000000001E-3</v>
      </c>
      <c r="AI26" s="31">
        <v>0.22</v>
      </c>
      <c r="AJ26" s="31" t="s">
        <v>537</v>
      </c>
      <c r="AK26" s="75" t="s">
        <v>540</v>
      </c>
      <c r="AL26" s="75" t="s">
        <v>539</v>
      </c>
      <c r="AM26" s="75" t="s">
        <v>539</v>
      </c>
      <c r="AN26" s="75" t="s">
        <v>539</v>
      </c>
      <c r="AO26" s="75" t="s">
        <v>539</v>
      </c>
      <c r="AP26" s="75" t="s">
        <v>539</v>
      </c>
      <c r="AQ26" s="75" t="s">
        <v>537</v>
      </c>
      <c r="AR26" s="75" t="s">
        <v>539</v>
      </c>
      <c r="AS26" s="48" t="s">
        <v>434</v>
      </c>
    </row>
    <row r="27" spans="1:45" s="10" customFormat="1" ht="15" customHeight="1" x14ac:dyDescent="0.2">
      <c r="A27" s="4">
        <v>15</v>
      </c>
      <c r="B27" s="4">
        <v>60003189</v>
      </c>
      <c r="C27" s="4" t="s">
        <v>102</v>
      </c>
      <c r="D27" s="4" t="s">
        <v>159</v>
      </c>
      <c r="E27" s="3" t="s">
        <v>153</v>
      </c>
      <c r="F27" s="4" t="s">
        <v>307</v>
      </c>
      <c r="G27" s="4" t="s">
        <v>19</v>
      </c>
      <c r="H27" s="4">
        <v>185635</v>
      </c>
      <c r="I27" s="4" t="s">
        <v>249</v>
      </c>
      <c r="J27" s="4" t="s">
        <v>146</v>
      </c>
      <c r="K27" s="4" t="s">
        <v>177</v>
      </c>
      <c r="L27" s="4">
        <v>2006</v>
      </c>
      <c r="M27" s="4" t="s">
        <v>267</v>
      </c>
      <c r="N27" s="4" t="s">
        <v>153</v>
      </c>
      <c r="O27" s="4" t="s">
        <v>133</v>
      </c>
      <c r="P27" s="4">
        <v>2006</v>
      </c>
      <c r="Q27" s="4"/>
      <c r="R27" s="4" t="s">
        <v>119</v>
      </c>
      <c r="S27" s="13">
        <v>43804</v>
      </c>
      <c r="T27" s="4">
        <v>175</v>
      </c>
      <c r="U27" s="4" t="s">
        <v>259</v>
      </c>
      <c r="V27" s="4"/>
      <c r="W27" s="13">
        <v>43570</v>
      </c>
      <c r="X27" s="4">
        <v>220</v>
      </c>
      <c r="Y27" s="27"/>
      <c r="Z27" s="27"/>
      <c r="AA27" s="28"/>
      <c r="AB27" s="31"/>
      <c r="AC27" s="32">
        <v>70.7</v>
      </c>
      <c r="AD27" s="28"/>
      <c r="AE27" s="28">
        <v>46.6</v>
      </c>
      <c r="AF27" s="33">
        <v>0.01</v>
      </c>
      <c r="AG27" s="28">
        <v>0.5</v>
      </c>
      <c r="AH27" s="31">
        <v>8.9999999999999993E-3</v>
      </c>
      <c r="AI27" s="31">
        <v>0.19</v>
      </c>
      <c r="AJ27" s="31" t="s">
        <v>537</v>
      </c>
      <c r="AK27" s="75" t="s">
        <v>539</v>
      </c>
      <c r="AL27" s="75" t="s">
        <v>539</v>
      </c>
      <c r="AM27" s="75" t="s">
        <v>539</v>
      </c>
      <c r="AN27" s="75" t="s">
        <v>539</v>
      </c>
      <c r="AO27" s="75" t="s">
        <v>539</v>
      </c>
      <c r="AP27" s="75" t="s">
        <v>539</v>
      </c>
      <c r="AQ27" s="75" t="s">
        <v>537</v>
      </c>
      <c r="AR27" s="75" t="s">
        <v>541</v>
      </c>
      <c r="AS27" s="48" t="s">
        <v>537</v>
      </c>
    </row>
    <row r="28" spans="1:45" s="10" customFormat="1" ht="15" customHeight="1" x14ac:dyDescent="0.2">
      <c r="A28" s="4">
        <v>15</v>
      </c>
      <c r="B28" s="4">
        <v>60003189</v>
      </c>
      <c r="C28" s="4" t="s">
        <v>102</v>
      </c>
      <c r="D28" s="4" t="s">
        <v>159</v>
      </c>
      <c r="E28" s="3" t="s">
        <v>153</v>
      </c>
      <c r="F28" s="4" t="s">
        <v>307</v>
      </c>
      <c r="G28" s="4" t="s">
        <v>19</v>
      </c>
      <c r="H28" s="4">
        <v>185635</v>
      </c>
      <c r="I28" s="4" t="s">
        <v>249</v>
      </c>
      <c r="J28" s="4" t="s">
        <v>146</v>
      </c>
      <c r="K28" s="4" t="s">
        <v>177</v>
      </c>
      <c r="L28" s="4">
        <v>2006</v>
      </c>
      <c r="M28" s="4" t="s">
        <v>267</v>
      </c>
      <c r="N28" s="4" t="s">
        <v>153</v>
      </c>
      <c r="O28" s="4" t="s">
        <v>133</v>
      </c>
      <c r="P28" s="4">
        <v>2006</v>
      </c>
      <c r="Q28" s="4"/>
      <c r="R28" s="4" t="s">
        <v>119</v>
      </c>
      <c r="S28" s="13">
        <v>43804</v>
      </c>
      <c r="T28" s="4">
        <v>175</v>
      </c>
      <c r="U28" s="4" t="s">
        <v>259</v>
      </c>
      <c r="V28" s="4"/>
      <c r="W28" s="13">
        <v>43325</v>
      </c>
      <c r="X28" s="4">
        <v>220</v>
      </c>
      <c r="Y28" s="27"/>
      <c r="Z28" s="27"/>
      <c r="AA28" s="28"/>
      <c r="AB28" s="31"/>
      <c r="AC28" s="32"/>
      <c r="AD28" s="28"/>
      <c r="AE28" s="28">
        <v>37.9</v>
      </c>
      <c r="AF28" s="33">
        <v>0.01</v>
      </c>
      <c r="AG28" s="28">
        <v>1</v>
      </c>
      <c r="AH28" s="31">
        <v>7.0000000000000001E-3</v>
      </c>
      <c r="AI28" s="31">
        <v>0.12</v>
      </c>
      <c r="AJ28" s="31" t="s">
        <v>537</v>
      </c>
      <c r="AK28" s="75" t="s">
        <v>537</v>
      </c>
      <c r="AL28" s="75" t="s">
        <v>539</v>
      </c>
      <c r="AM28" s="75" t="s">
        <v>539</v>
      </c>
      <c r="AN28" s="75" t="s">
        <v>539</v>
      </c>
      <c r="AO28" s="75" t="s">
        <v>539</v>
      </c>
      <c r="AP28" s="75" t="s">
        <v>539</v>
      </c>
      <c r="AQ28" s="75" t="s">
        <v>537</v>
      </c>
      <c r="AR28" s="75" t="s">
        <v>541</v>
      </c>
      <c r="AS28" s="48" t="s">
        <v>537</v>
      </c>
    </row>
    <row r="29" spans="1:45" s="10" customFormat="1" ht="15" customHeight="1" x14ac:dyDescent="0.2">
      <c r="A29" s="4">
        <v>15</v>
      </c>
      <c r="B29" s="4">
        <v>60003189</v>
      </c>
      <c r="C29" s="4" t="s">
        <v>102</v>
      </c>
      <c r="D29" s="4" t="s">
        <v>159</v>
      </c>
      <c r="E29" s="3" t="s">
        <v>153</v>
      </c>
      <c r="F29" s="4" t="s">
        <v>307</v>
      </c>
      <c r="G29" s="4" t="s">
        <v>19</v>
      </c>
      <c r="H29" s="4">
        <v>185635</v>
      </c>
      <c r="I29" s="4" t="s">
        <v>249</v>
      </c>
      <c r="J29" s="4" t="s">
        <v>146</v>
      </c>
      <c r="K29" s="4" t="s">
        <v>177</v>
      </c>
      <c r="L29" s="4">
        <v>2006</v>
      </c>
      <c r="M29" s="4" t="s">
        <v>267</v>
      </c>
      <c r="N29" s="4" t="s">
        <v>153</v>
      </c>
      <c r="O29" s="4" t="s">
        <v>133</v>
      </c>
      <c r="P29" s="4">
        <v>2006</v>
      </c>
      <c r="Q29" s="4"/>
      <c r="R29" s="4" t="s">
        <v>119</v>
      </c>
      <c r="S29" s="13">
        <v>43804</v>
      </c>
      <c r="T29" s="4">
        <v>175</v>
      </c>
      <c r="U29" s="4" t="s">
        <v>259</v>
      </c>
      <c r="V29" s="4"/>
      <c r="W29" s="13">
        <v>42916</v>
      </c>
      <c r="X29" s="4">
        <v>220</v>
      </c>
      <c r="Y29" s="27"/>
      <c r="Z29" s="27"/>
      <c r="AA29" s="28"/>
      <c r="AB29" s="31"/>
      <c r="AC29" s="32"/>
      <c r="AD29" s="28"/>
      <c r="AE29" s="28">
        <v>43.7</v>
      </c>
      <c r="AF29" s="33">
        <v>0.02</v>
      </c>
      <c r="AG29" s="28">
        <v>1</v>
      </c>
      <c r="AH29" s="31">
        <v>0.01</v>
      </c>
      <c r="AI29" s="31">
        <v>0.3</v>
      </c>
      <c r="AJ29" s="31" t="s">
        <v>537</v>
      </c>
      <c r="AK29" s="75" t="s">
        <v>537</v>
      </c>
      <c r="AL29" s="75" t="s">
        <v>539</v>
      </c>
      <c r="AM29" s="75" t="s">
        <v>539</v>
      </c>
      <c r="AN29" s="75" t="s">
        <v>539</v>
      </c>
      <c r="AO29" s="75" t="s">
        <v>539</v>
      </c>
      <c r="AP29" s="75" t="s">
        <v>539</v>
      </c>
      <c r="AQ29" s="75" t="s">
        <v>537</v>
      </c>
      <c r="AR29" s="75" t="s">
        <v>541</v>
      </c>
      <c r="AS29" s="48" t="s">
        <v>537</v>
      </c>
    </row>
    <row r="30" spans="1:45" s="10" customFormat="1" ht="15" customHeight="1" x14ac:dyDescent="0.2">
      <c r="A30" s="4">
        <v>15</v>
      </c>
      <c r="B30" s="4">
        <v>60003189</v>
      </c>
      <c r="C30" s="4" t="s">
        <v>102</v>
      </c>
      <c r="D30" s="4" t="s">
        <v>159</v>
      </c>
      <c r="E30" s="3" t="s">
        <v>153</v>
      </c>
      <c r="F30" s="4" t="s">
        <v>307</v>
      </c>
      <c r="G30" s="4" t="s">
        <v>19</v>
      </c>
      <c r="H30" s="4">
        <v>185635</v>
      </c>
      <c r="I30" s="4" t="s">
        <v>249</v>
      </c>
      <c r="J30" s="4" t="s">
        <v>146</v>
      </c>
      <c r="K30" s="4" t="s">
        <v>177</v>
      </c>
      <c r="L30" s="4">
        <v>2006</v>
      </c>
      <c r="M30" s="4" t="s">
        <v>267</v>
      </c>
      <c r="N30" s="4" t="s">
        <v>153</v>
      </c>
      <c r="O30" s="4" t="s">
        <v>133</v>
      </c>
      <c r="P30" s="4">
        <v>2006</v>
      </c>
      <c r="Q30" s="4"/>
      <c r="R30" s="4" t="s">
        <v>119</v>
      </c>
      <c r="S30" s="13">
        <v>43804</v>
      </c>
      <c r="T30" s="4">
        <v>175</v>
      </c>
      <c r="U30" s="4" t="s">
        <v>259</v>
      </c>
      <c r="V30" s="4"/>
      <c r="W30" s="13">
        <v>42380</v>
      </c>
      <c r="X30" s="4">
        <v>220</v>
      </c>
      <c r="Y30" s="27"/>
      <c r="Z30" s="27"/>
      <c r="AA30" s="28"/>
      <c r="AB30" s="31"/>
      <c r="AC30" s="32"/>
      <c r="AD30" s="28"/>
      <c r="AE30" s="28">
        <v>40</v>
      </c>
      <c r="AF30" s="33">
        <v>0.01</v>
      </c>
      <c r="AG30" s="28">
        <v>0.5</v>
      </c>
      <c r="AH30" s="31">
        <v>2.4E-2</v>
      </c>
      <c r="AI30" s="31">
        <v>0.17399999999999999</v>
      </c>
      <c r="AJ30" s="31" t="s">
        <v>537</v>
      </c>
      <c r="AK30" s="75" t="s">
        <v>537</v>
      </c>
      <c r="AL30" s="75" t="s">
        <v>539</v>
      </c>
      <c r="AM30" s="75" t="s">
        <v>539</v>
      </c>
      <c r="AN30" s="75" t="s">
        <v>539</v>
      </c>
      <c r="AO30" s="75" t="s">
        <v>539</v>
      </c>
      <c r="AP30" s="75" t="s">
        <v>539</v>
      </c>
      <c r="AQ30" s="75" t="s">
        <v>537</v>
      </c>
      <c r="AR30" s="75" t="s">
        <v>541</v>
      </c>
      <c r="AS30" s="48" t="s">
        <v>537</v>
      </c>
    </row>
    <row r="31" spans="1:45" s="10" customFormat="1" ht="15" customHeight="1" x14ac:dyDescent="0.2">
      <c r="A31" s="4">
        <v>15</v>
      </c>
      <c r="B31" s="4">
        <v>60003189</v>
      </c>
      <c r="C31" s="4" t="s">
        <v>102</v>
      </c>
      <c r="D31" s="4" t="s">
        <v>159</v>
      </c>
      <c r="E31" s="3" t="s">
        <v>153</v>
      </c>
      <c r="F31" s="4" t="s">
        <v>307</v>
      </c>
      <c r="G31" s="4" t="s">
        <v>19</v>
      </c>
      <c r="H31" s="4">
        <v>185635</v>
      </c>
      <c r="I31" s="4" t="s">
        <v>249</v>
      </c>
      <c r="J31" s="4" t="s">
        <v>146</v>
      </c>
      <c r="K31" s="4" t="s">
        <v>177</v>
      </c>
      <c r="L31" s="4">
        <v>2006</v>
      </c>
      <c r="M31" s="4" t="s">
        <v>267</v>
      </c>
      <c r="N31" s="4" t="s">
        <v>153</v>
      </c>
      <c r="O31" s="4" t="s">
        <v>133</v>
      </c>
      <c r="P31" s="4">
        <v>2006</v>
      </c>
      <c r="Q31" s="4"/>
      <c r="R31" s="4" t="s">
        <v>119</v>
      </c>
      <c r="S31" s="13">
        <v>43804</v>
      </c>
      <c r="T31" s="4">
        <v>175</v>
      </c>
      <c r="U31" s="4" t="s">
        <v>259</v>
      </c>
      <c r="V31" s="4"/>
      <c r="W31" s="13">
        <v>41983</v>
      </c>
      <c r="X31" s="4">
        <v>220</v>
      </c>
      <c r="Y31" s="27"/>
      <c r="Z31" s="27"/>
      <c r="AA31" s="28"/>
      <c r="AB31" s="31"/>
      <c r="AC31" s="32"/>
      <c r="AD31" s="28"/>
      <c r="AE31" s="28">
        <v>44</v>
      </c>
      <c r="AF31" s="33">
        <v>0.01</v>
      </c>
      <c r="AG31" s="28">
        <v>0.5</v>
      </c>
      <c r="AH31" s="31">
        <v>8.9999999999999993E-3</v>
      </c>
      <c r="AI31" s="31"/>
      <c r="AJ31" s="31" t="s">
        <v>537</v>
      </c>
      <c r="AK31" s="75" t="s">
        <v>537</v>
      </c>
      <c r="AL31" s="75" t="s">
        <v>539</v>
      </c>
      <c r="AM31" s="75" t="s">
        <v>539</v>
      </c>
      <c r="AN31" s="75" t="s">
        <v>539</v>
      </c>
      <c r="AO31" s="75" t="s">
        <v>539</v>
      </c>
      <c r="AP31" s="75" t="s">
        <v>537</v>
      </c>
      <c r="AQ31" s="75" t="s">
        <v>537</v>
      </c>
      <c r="AR31" s="75" t="s">
        <v>541</v>
      </c>
      <c r="AS31" s="48" t="s">
        <v>537</v>
      </c>
    </row>
    <row r="32" spans="1:45" s="10" customFormat="1" ht="15" customHeight="1" x14ac:dyDescent="0.2">
      <c r="A32" s="4">
        <v>15</v>
      </c>
      <c r="B32" s="4">
        <v>60003189</v>
      </c>
      <c r="C32" s="4" t="s">
        <v>102</v>
      </c>
      <c r="D32" s="4" t="s">
        <v>159</v>
      </c>
      <c r="E32" s="3" t="s">
        <v>153</v>
      </c>
      <c r="F32" s="4" t="s">
        <v>307</v>
      </c>
      <c r="G32" s="4" t="s">
        <v>19</v>
      </c>
      <c r="H32" s="4">
        <v>185635</v>
      </c>
      <c r="I32" s="4" t="s">
        <v>249</v>
      </c>
      <c r="J32" s="4" t="s">
        <v>146</v>
      </c>
      <c r="K32" s="4" t="s">
        <v>177</v>
      </c>
      <c r="L32" s="4">
        <v>2006</v>
      </c>
      <c r="M32" s="4" t="s">
        <v>267</v>
      </c>
      <c r="N32" s="4" t="s">
        <v>153</v>
      </c>
      <c r="O32" s="4" t="s">
        <v>133</v>
      </c>
      <c r="P32" s="4">
        <v>2006</v>
      </c>
      <c r="Q32" s="4"/>
      <c r="R32" s="4" t="s">
        <v>119</v>
      </c>
      <c r="S32" s="13">
        <v>43804</v>
      </c>
      <c r="T32" s="4">
        <v>175</v>
      </c>
      <c r="U32" s="4" t="s">
        <v>259</v>
      </c>
      <c r="V32" s="4"/>
      <c r="W32" s="13">
        <v>41624</v>
      </c>
      <c r="X32" s="4">
        <v>220</v>
      </c>
      <c r="Y32" s="27"/>
      <c r="Z32" s="27"/>
      <c r="AA32" s="28"/>
      <c r="AB32" s="31"/>
      <c r="AC32" s="32"/>
      <c r="AD32" s="28"/>
      <c r="AE32" s="28">
        <v>39.5</v>
      </c>
      <c r="AF32" s="33">
        <v>0.01</v>
      </c>
      <c r="AG32" s="28">
        <v>0.5</v>
      </c>
      <c r="AH32" s="31">
        <v>1.0999999999999999E-2</v>
      </c>
      <c r="AI32" s="31">
        <v>0.14000000000000001</v>
      </c>
      <c r="AJ32" s="31" t="s">
        <v>537</v>
      </c>
      <c r="AK32" s="75" t="s">
        <v>537</v>
      </c>
      <c r="AL32" s="75" t="s">
        <v>539</v>
      </c>
      <c r="AM32" s="75" t="s">
        <v>539</v>
      </c>
      <c r="AN32" s="75" t="s">
        <v>539</v>
      </c>
      <c r="AO32" s="75" t="s">
        <v>539</v>
      </c>
      <c r="AP32" s="75" t="s">
        <v>539</v>
      </c>
      <c r="AQ32" s="75" t="s">
        <v>537</v>
      </c>
      <c r="AR32" s="75" t="s">
        <v>541</v>
      </c>
      <c r="AS32" s="48" t="s">
        <v>537</v>
      </c>
    </row>
    <row r="33" spans="1:45" s="10" customFormat="1" ht="15" customHeight="1" x14ac:dyDescent="0.2">
      <c r="A33" s="4">
        <v>15</v>
      </c>
      <c r="B33" s="4">
        <v>60003189</v>
      </c>
      <c r="C33" s="4" t="s">
        <v>102</v>
      </c>
      <c r="D33" s="4" t="s">
        <v>159</v>
      </c>
      <c r="E33" s="3" t="s">
        <v>153</v>
      </c>
      <c r="F33" s="4" t="s">
        <v>307</v>
      </c>
      <c r="G33" s="4" t="s">
        <v>19</v>
      </c>
      <c r="H33" s="4">
        <v>185635</v>
      </c>
      <c r="I33" s="4" t="s">
        <v>249</v>
      </c>
      <c r="J33" s="4" t="s">
        <v>146</v>
      </c>
      <c r="K33" s="4" t="s">
        <v>177</v>
      </c>
      <c r="L33" s="4">
        <v>2006</v>
      </c>
      <c r="M33" s="4" t="s">
        <v>267</v>
      </c>
      <c r="N33" s="4" t="s">
        <v>153</v>
      </c>
      <c r="O33" s="4" t="s">
        <v>133</v>
      </c>
      <c r="P33" s="4">
        <v>2006</v>
      </c>
      <c r="Q33" s="4"/>
      <c r="R33" s="4" t="s">
        <v>119</v>
      </c>
      <c r="S33" s="13">
        <v>43804</v>
      </c>
      <c r="T33" s="4">
        <v>175</v>
      </c>
      <c r="U33" s="4" t="s">
        <v>259</v>
      </c>
      <c r="V33" s="4"/>
      <c r="W33" s="13">
        <v>41344</v>
      </c>
      <c r="X33" s="4">
        <v>220</v>
      </c>
      <c r="Y33" s="27"/>
      <c r="Z33" s="27"/>
      <c r="AA33" s="28"/>
      <c r="AB33" s="31"/>
      <c r="AC33" s="32"/>
      <c r="AD33" s="28"/>
      <c r="AE33" s="28">
        <v>37</v>
      </c>
      <c r="AF33" s="33">
        <v>0.01</v>
      </c>
      <c r="AG33" s="28">
        <v>0.5</v>
      </c>
      <c r="AH33" s="31">
        <v>8.0000000000000002E-3</v>
      </c>
      <c r="AI33" s="31">
        <v>0.17</v>
      </c>
      <c r="AJ33" s="31" t="s">
        <v>537</v>
      </c>
      <c r="AK33" s="75" t="s">
        <v>537</v>
      </c>
      <c r="AL33" s="75" t="s">
        <v>539</v>
      </c>
      <c r="AM33" s="75" t="s">
        <v>539</v>
      </c>
      <c r="AN33" s="75" t="s">
        <v>539</v>
      </c>
      <c r="AO33" s="75" t="s">
        <v>539</v>
      </c>
      <c r="AP33" s="75" t="s">
        <v>539</v>
      </c>
      <c r="AQ33" s="75" t="s">
        <v>537</v>
      </c>
      <c r="AR33" s="75" t="s">
        <v>541</v>
      </c>
      <c r="AS33" s="48" t="s">
        <v>537</v>
      </c>
    </row>
    <row r="34" spans="1:45" s="10" customFormat="1" ht="15" customHeight="1" x14ac:dyDescent="0.2">
      <c r="A34" s="4">
        <v>15</v>
      </c>
      <c r="B34" s="4">
        <v>60003189</v>
      </c>
      <c r="C34" s="4" t="s">
        <v>102</v>
      </c>
      <c r="D34" s="4" t="s">
        <v>159</v>
      </c>
      <c r="E34" s="3" t="s">
        <v>153</v>
      </c>
      <c r="F34" s="4" t="s">
        <v>307</v>
      </c>
      <c r="G34" s="4" t="s">
        <v>19</v>
      </c>
      <c r="H34" s="4">
        <v>185635</v>
      </c>
      <c r="I34" s="4" t="s">
        <v>249</v>
      </c>
      <c r="J34" s="4" t="s">
        <v>146</v>
      </c>
      <c r="K34" s="4" t="s">
        <v>177</v>
      </c>
      <c r="L34" s="4">
        <v>2006</v>
      </c>
      <c r="M34" s="4" t="s">
        <v>267</v>
      </c>
      <c r="N34" s="4" t="s">
        <v>153</v>
      </c>
      <c r="O34" s="4" t="s">
        <v>133</v>
      </c>
      <c r="P34" s="4">
        <v>2006</v>
      </c>
      <c r="Q34" s="4"/>
      <c r="R34" s="4" t="s">
        <v>119</v>
      </c>
      <c r="S34" s="13">
        <v>43804</v>
      </c>
      <c r="T34" s="4">
        <v>175</v>
      </c>
      <c r="U34" s="4" t="s">
        <v>259</v>
      </c>
      <c r="V34" s="4"/>
      <c r="W34" s="13">
        <v>40889</v>
      </c>
      <c r="X34" s="4">
        <v>220</v>
      </c>
      <c r="Y34" s="27"/>
      <c r="Z34" s="27"/>
      <c r="AA34" s="28"/>
      <c r="AB34" s="31"/>
      <c r="AC34" s="32">
        <v>67.5</v>
      </c>
      <c r="AD34" s="28"/>
      <c r="AE34" s="28">
        <v>42</v>
      </c>
      <c r="AF34" s="33">
        <v>0.01</v>
      </c>
      <c r="AG34" s="28">
        <v>0.5</v>
      </c>
      <c r="AH34" s="31">
        <v>6.0000000000000001E-3</v>
      </c>
      <c r="AI34" s="31">
        <v>0.127</v>
      </c>
      <c r="AJ34" s="31" t="s">
        <v>537</v>
      </c>
      <c r="AK34" s="75" t="s">
        <v>539</v>
      </c>
      <c r="AL34" s="75" t="s">
        <v>539</v>
      </c>
      <c r="AM34" s="75" t="s">
        <v>539</v>
      </c>
      <c r="AN34" s="75" t="s">
        <v>539</v>
      </c>
      <c r="AO34" s="75" t="s">
        <v>539</v>
      </c>
      <c r="AP34" s="75" t="s">
        <v>539</v>
      </c>
      <c r="AQ34" s="75" t="s">
        <v>537</v>
      </c>
      <c r="AR34" s="75" t="s">
        <v>541</v>
      </c>
      <c r="AS34" s="48" t="s">
        <v>537</v>
      </c>
    </row>
    <row r="35" spans="1:45" s="10" customFormat="1" ht="15" customHeight="1" x14ac:dyDescent="0.2">
      <c r="A35" s="4">
        <v>15</v>
      </c>
      <c r="B35" s="4">
        <v>60003189</v>
      </c>
      <c r="C35" s="4" t="s">
        <v>102</v>
      </c>
      <c r="D35" s="4" t="s">
        <v>159</v>
      </c>
      <c r="E35" s="3" t="s">
        <v>153</v>
      </c>
      <c r="F35" s="4" t="s">
        <v>307</v>
      </c>
      <c r="G35" s="4" t="s">
        <v>19</v>
      </c>
      <c r="H35" s="4">
        <v>185635</v>
      </c>
      <c r="I35" s="4" t="s">
        <v>249</v>
      </c>
      <c r="J35" s="4" t="s">
        <v>146</v>
      </c>
      <c r="K35" s="4" t="s">
        <v>177</v>
      </c>
      <c r="L35" s="4">
        <v>2006</v>
      </c>
      <c r="M35" s="4" t="s">
        <v>267</v>
      </c>
      <c r="N35" s="4" t="s">
        <v>153</v>
      </c>
      <c r="O35" s="4" t="s">
        <v>133</v>
      </c>
      <c r="P35" s="4">
        <v>2006</v>
      </c>
      <c r="Q35" s="4"/>
      <c r="R35" s="4" t="s">
        <v>119</v>
      </c>
      <c r="S35" s="13">
        <v>43804</v>
      </c>
      <c r="T35" s="4">
        <v>175</v>
      </c>
      <c r="U35" s="4" t="s">
        <v>259</v>
      </c>
      <c r="V35" s="4"/>
      <c r="W35" s="13">
        <v>40623</v>
      </c>
      <c r="X35" s="4">
        <v>220</v>
      </c>
      <c r="Y35" s="27"/>
      <c r="Z35" s="27"/>
      <c r="AA35" s="28"/>
      <c r="AB35" s="31"/>
      <c r="AC35" s="32">
        <v>52.5</v>
      </c>
      <c r="AD35" s="28"/>
      <c r="AE35" s="28">
        <v>39</v>
      </c>
      <c r="AF35" s="33">
        <v>0.01</v>
      </c>
      <c r="AG35" s="28">
        <v>0.5</v>
      </c>
      <c r="AH35" s="31">
        <v>3.0000000000000001E-3</v>
      </c>
      <c r="AI35" s="31">
        <v>0.19700000000000001</v>
      </c>
      <c r="AJ35" s="31" t="s">
        <v>537</v>
      </c>
      <c r="AK35" s="75" t="s">
        <v>539</v>
      </c>
      <c r="AL35" s="75" t="s">
        <v>539</v>
      </c>
      <c r="AM35" s="75" t="s">
        <v>539</v>
      </c>
      <c r="AN35" s="75" t="s">
        <v>539</v>
      </c>
      <c r="AO35" s="75" t="s">
        <v>539</v>
      </c>
      <c r="AP35" s="75" t="s">
        <v>539</v>
      </c>
      <c r="AQ35" s="75" t="s">
        <v>537</v>
      </c>
      <c r="AR35" s="75" t="s">
        <v>541</v>
      </c>
      <c r="AS35" s="48" t="s">
        <v>537</v>
      </c>
    </row>
    <row r="36" spans="1:45" s="10" customFormat="1" ht="15" customHeight="1" x14ac:dyDescent="0.2">
      <c r="A36" s="4">
        <v>15</v>
      </c>
      <c r="B36" s="4">
        <v>60003189</v>
      </c>
      <c r="C36" s="4" t="s">
        <v>102</v>
      </c>
      <c r="D36" s="4" t="s">
        <v>159</v>
      </c>
      <c r="E36" s="3" t="s">
        <v>153</v>
      </c>
      <c r="F36" s="4" t="s">
        <v>307</v>
      </c>
      <c r="G36" s="4" t="s">
        <v>19</v>
      </c>
      <c r="H36" s="4">
        <v>185635</v>
      </c>
      <c r="I36" s="4" t="s">
        <v>249</v>
      </c>
      <c r="J36" s="4" t="s">
        <v>146</v>
      </c>
      <c r="K36" s="4" t="s">
        <v>177</v>
      </c>
      <c r="L36" s="4">
        <v>2006</v>
      </c>
      <c r="M36" s="4" t="s">
        <v>267</v>
      </c>
      <c r="N36" s="4" t="s">
        <v>153</v>
      </c>
      <c r="O36" s="4" t="s">
        <v>133</v>
      </c>
      <c r="P36" s="4">
        <v>2006</v>
      </c>
      <c r="Q36" s="4"/>
      <c r="R36" s="4" t="s">
        <v>119</v>
      </c>
      <c r="S36" s="13">
        <v>43804</v>
      </c>
      <c r="T36" s="4">
        <v>175</v>
      </c>
      <c r="U36" s="4" t="s">
        <v>259</v>
      </c>
      <c r="V36" s="4"/>
      <c r="W36" s="13">
        <v>40318</v>
      </c>
      <c r="X36" s="4">
        <v>220</v>
      </c>
      <c r="Y36" s="27"/>
      <c r="Z36" s="27"/>
      <c r="AA36" s="28"/>
      <c r="AB36" s="31"/>
      <c r="AC36" s="32">
        <v>58.9</v>
      </c>
      <c r="AD36" s="28"/>
      <c r="AE36" s="28">
        <v>43</v>
      </c>
      <c r="AF36" s="33">
        <v>0.01</v>
      </c>
      <c r="AG36" s="28">
        <v>0.5</v>
      </c>
      <c r="AH36" s="31">
        <v>8.0000000000000002E-3</v>
      </c>
      <c r="AI36" s="31">
        <v>0.16</v>
      </c>
      <c r="AJ36" s="31" t="s">
        <v>537</v>
      </c>
      <c r="AK36" s="75" t="s">
        <v>539</v>
      </c>
      <c r="AL36" s="75" t="s">
        <v>539</v>
      </c>
      <c r="AM36" s="75" t="s">
        <v>539</v>
      </c>
      <c r="AN36" s="75" t="s">
        <v>539</v>
      </c>
      <c r="AO36" s="75" t="s">
        <v>539</v>
      </c>
      <c r="AP36" s="75" t="s">
        <v>539</v>
      </c>
      <c r="AQ36" s="75" t="s">
        <v>537</v>
      </c>
      <c r="AR36" s="75" t="s">
        <v>541</v>
      </c>
      <c r="AS36" s="48" t="s">
        <v>537</v>
      </c>
    </row>
    <row r="37" spans="1:45" s="10" customFormat="1" ht="15" customHeight="1" x14ac:dyDescent="0.2">
      <c r="A37" s="4">
        <v>15</v>
      </c>
      <c r="B37" s="4">
        <v>60003189</v>
      </c>
      <c r="C37" s="4" t="s">
        <v>102</v>
      </c>
      <c r="D37" s="4" t="s">
        <v>159</v>
      </c>
      <c r="E37" s="3" t="s">
        <v>153</v>
      </c>
      <c r="F37" s="4" t="s">
        <v>307</v>
      </c>
      <c r="G37" s="4" t="s">
        <v>19</v>
      </c>
      <c r="H37" s="4">
        <v>185635</v>
      </c>
      <c r="I37" s="4" t="s">
        <v>249</v>
      </c>
      <c r="J37" s="4" t="s">
        <v>146</v>
      </c>
      <c r="K37" s="4" t="s">
        <v>177</v>
      </c>
      <c r="L37" s="4">
        <v>2006</v>
      </c>
      <c r="M37" s="4" t="s">
        <v>267</v>
      </c>
      <c r="N37" s="4" t="s">
        <v>153</v>
      </c>
      <c r="O37" s="4" t="s">
        <v>133</v>
      </c>
      <c r="P37" s="4">
        <v>2006</v>
      </c>
      <c r="Q37" s="4"/>
      <c r="R37" s="4" t="s">
        <v>119</v>
      </c>
      <c r="S37" s="13">
        <v>43804</v>
      </c>
      <c r="T37" s="4">
        <v>175</v>
      </c>
      <c r="U37" s="4" t="s">
        <v>259</v>
      </c>
      <c r="V37" s="4"/>
      <c r="W37" s="13">
        <v>40105</v>
      </c>
      <c r="X37" s="4">
        <v>220</v>
      </c>
      <c r="Y37" s="27"/>
      <c r="Z37" s="27"/>
      <c r="AA37" s="28"/>
      <c r="AB37" s="31"/>
      <c r="AC37" s="32">
        <v>58.2</v>
      </c>
      <c r="AD37" s="28"/>
      <c r="AE37" s="28">
        <v>42</v>
      </c>
      <c r="AF37" s="33">
        <v>5.0000000000000001E-3</v>
      </c>
      <c r="AG37" s="28">
        <v>0.5</v>
      </c>
      <c r="AH37" s="31">
        <v>8.0000000000000002E-3</v>
      </c>
      <c r="AI37" s="31">
        <v>8.2000000000000003E-2</v>
      </c>
      <c r="AJ37" s="31" t="s">
        <v>537</v>
      </c>
      <c r="AK37" s="75" t="s">
        <v>539</v>
      </c>
      <c r="AL37" s="75" t="s">
        <v>539</v>
      </c>
      <c r="AM37" s="75" t="s">
        <v>539</v>
      </c>
      <c r="AN37" s="75" t="s">
        <v>539</v>
      </c>
      <c r="AO37" s="75" t="s">
        <v>539</v>
      </c>
      <c r="AP37" s="75" t="s">
        <v>539</v>
      </c>
      <c r="AQ37" s="75" t="s">
        <v>537</v>
      </c>
      <c r="AR37" s="75" t="s">
        <v>541</v>
      </c>
      <c r="AS37" s="48" t="s">
        <v>537</v>
      </c>
    </row>
    <row r="38" spans="1:45" s="10" customFormat="1" ht="15" customHeight="1" x14ac:dyDescent="0.2">
      <c r="A38" s="4">
        <v>15</v>
      </c>
      <c r="B38" s="4">
        <v>60003189</v>
      </c>
      <c r="C38" s="4" t="s">
        <v>102</v>
      </c>
      <c r="D38" s="4" t="s">
        <v>159</v>
      </c>
      <c r="E38" s="3" t="s">
        <v>153</v>
      </c>
      <c r="F38" s="4" t="s">
        <v>307</v>
      </c>
      <c r="G38" s="4" t="s">
        <v>19</v>
      </c>
      <c r="H38" s="4">
        <v>185635</v>
      </c>
      <c r="I38" s="4" t="s">
        <v>249</v>
      </c>
      <c r="J38" s="4" t="s">
        <v>146</v>
      </c>
      <c r="K38" s="4" t="s">
        <v>177</v>
      </c>
      <c r="L38" s="4">
        <v>2006</v>
      </c>
      <c r="M38" s="4" t="s">
        <v>267</v>
      </c>
      <c r="N38" s="4" t="s">
        <v>153</v>
      </c>
      <c r="O38" s="4" t="s">
        <v>133</v>
      </c>
      <c r="P38" s="4">
        <v>2006</v>
      </c>
      <c r="Q38" s="4"/>
      <c r="R38" s="4" t="s">
        <v>119</v>
      </c>
      <c r="S38" s="13">
        <v>43804</v>
      </c>
      <c r="T38" s="4">
        <v>175</v>
      </c>
      <c r="U38" s="4" t="s">
        <v>259</v>
      </c>
      <c r="V38" s="4"/>
      <c r="W38" s="13">
        <v>39679</v>
      </c>
      <c r="X38" s="4">
        <v>220</v>
      </c>
      <c r="Y38" s="27"/>
      <c r="Z38" s="27"/>
      <c r="AA38" s="28"/>
      <c r="AB38" s="31"/>
      <c r="AC38" s="32">
        <v>63.7</v>
      </c>
      <c r="AD38" s="28"/>
      <c r="AE38" s="28">
        <v>36</v>
      </c>
      <c r="AF38" s="33">
        <v>0.01</v>
      </c>
      <c r="AG38" s="28"/>
      <c r="AH38" s="31">
        <v>3.0000000000000001E-3</v>
      </c>
      <c r="AI38" s="31"/>
      <c r="AJ38" s="31" t="s">
        <v>537</v>
      </c>
      <c r="AK38" s="75" t="s">
        <v>539</v>
      </c>
      <c r="AL38" s="75" t="s">
        <v>539</v>
      </c>
      <c r="AM38" s="75" t="s">
        <v>539</v>
      </c>
      <c r="AN38" s="75" t="s">
        <v>537</v>
      </c>
      <c r="AO38" s="75" t="s">
        <v>539</v>
      </c>
      <c r="AP38" s="75" t="s">
        <v>537</v>
      </c>
      <c r="AQ38" s="75" t="s">
        <v>537</v>
      </c>
      <c r="AR38" s="75" t="s">
        <v>541</v>
      </c>
      <c r="AS38" s="48" t="s">
        <v>537</v>
      </c>
    </row>
    <row r="39" spans="1:45" s="10" customFormat="1" ht="15" customHeight="1" x14ac:dyDescent="0.2">
      <c r="A39" s="4">
        <v>15</v>
      </c>
      <c r="B39" s="4">
        <v>60003189</v>
      </c>
      <c r="C39" s="4" t="s">
        <v>102</v>
      </c>
      <c r="D39" s="4" t="s">
        <v>159</v>
      </c>
      <c r="E39" s="3" t="s">
        <v>153</v>
      </c>
      <c r="F39" s="4" t="s">
        <v>307</v>
      </c>
      <c r="G39" s="4" t="s">
        <v>19</v>
      </c>
      <c r="H39" s="4">
        <v>185635</v>
      </c>
      <c r="I39" s="4" t="s">
        <v>249</v>
      </c>
      <c r="J39" s="4" t="s">
        <v>146</v>
      </c>
      <c r="K39" s="4" t="s">
        <v>177</v>
      </c>
      <c r="L39" s="4">
        <v>2006</v>
      </c>
      <c r="M39" s="4" t="s">
        <v>267</v>
      </c>
      <c r="N39" s="4" t="s">
        <v>153</v>
      </c>
      <c r="O39" s="4" t="s">
        <v>133</v>
      </c>
      <c r="P39" s="4">
        <v>2006</v>
      </c>
      <c r="Q39" s="4"/>
      <c r="R39" s="4" t="s">
        <v>119</v>
      </c>
      <c r="S39" s="13">
        <v>43804</v>
      </c>
      <c r="T39" s="4">
        <v>175</v>
      </c>
      <c r="U39" s="4" t="s">
        <v>259</v>
      </c>
      <c r="V39" s="4"/>
      <c r="W39" s="13">
        <v>39632</v>
      </c>
      <c r="X39" s="4">
        <v>220</v>
      </c>
      <c r="Y39" s="27"/>
      <c r="Z39" s="27"/>
      <c r="AA39" s="28"/>
      <c r="AB39" s="31"/>
      <c r="AC39" s="32">
        <v>43.4</v>
      </c>
      <c r="AD39" s="28"/>
      <c r="AE39" s="28">
        <v>42.2</v>
      </c>
      <c r="AF39" s="33">
        <v>0.01</v>
      </c>
      <c r="AG39" s="28">
        <v>0.5</v>
      </c>
      <c r="AH39" s="31">
        <v>8.9999999999999993E-3</v>
      </c>
      <c r="AI39" s="31">
        <v>0.123</v>
      </c>
      <c r="AJ39" s="31" t="s">
        <v>537</v>
      </c>
      <c r="AK39" s="75" t="s">
        <v>540</v>
      </c>
      <c r="AL39" s="75" t="s">
        <v>539</v>
      </c>
      <c r="AM39" s="75" t="s">
        <v>539</v>
      </c>
      <c r="AN39" s="75" t="s">
        <v>539</v>
      </c>
      <c r="AO39" s="75" t="s">
        <v>539</v>
      </c>
      <c r="AP39" s="75" t="s">
        <v>539</v>
      </c>
      <c r="AQ39" s="75" t="s">
        <v>537</v>
      </c>
      <c r="AR39" s="75" t="s">
        <v>539</v>
      </c>
      <c r="AS39" s="48" t="s">
        <v>434</v>
      </c>
    </row>
    <row r="40" spans="1:45" s="10" customFormat="1" ht="15" customHeight="1" x14ac:dyDescent="0.2">
      <c r="A40" s="4">
        <v>15</v>
      </c>
      <c r="B40" s="4">
        <v>60003189</v>
      </c>
      <c r="C40" s="4" t="s">
        <v>102</v>
      </c>
      <c r="D40" s="4" t="s">
        <v>159</v>
      </c>
      <c r="E40" s="3" t="s">
        <v>153</v>
      </c>
      <c r="F40" s="4" t="s">
        <v>307</v>
      </c>
      <c r="G40" s="4" t="s">
        <v>19</v>
      </c>
      <c r="H40" s="4">
        <v>185635</v>
      </c>
      <c r="I40" s="4" t="s">
        <v>249</v>
      </c>
      <c r="J40" s="4" t="s">
        <v>146</v>
      </c>
      <c r="K40" s="4" t="s">
        <v>177</v>
      </c>
      <c r="L40" s="4">
        <v>2006</v>
      </c>
      <c r="M40" s="4" t="s">
        <v>267</v>
      </c>
      <c r="N40" s="4" t="s">
        <v>153</v>
      </c>
      <c r="O40" s="4" t="s">
        <v>133</v>
      </c>
      <c r="P40" s="4">
        <v>2006</v>
      </c>
      <c r="Q40" s="4"/>
      <c r="R40" s="4" t="s">
        <v>119</v>
      </c>
      <c r="S40" s="13">
        <v>43804</v>
      </c>
      <c r="T40" s="4">
        <v>175</v>
      </c>
      <c r="U40" s="4" t="s">
        <v>259</v>
      </c>
      <c r="V40" s="4"/>
      <c r="W40" s="13">
        <v>39045</v>
      </c>
      <c r="X40" s="4">
        <v>220</v>
      </c>
      <c r="Y40" s="27"/>
      <c r="Z40" s="27"/>
      <c r="AA40" s="28"/>
      <c r="AB40" s="31"/>
      <c r="AC40" s="32">
        <v>78.5</v>
      </c>
      <c r="AD40" s="28"/>
      <c r="AE40" s="28">
        <v>41.2</v>
      </c>
      <c r="AF40" s="33">
        <v>5.0000000000000001E-3</v>
      </c>
      <c r="AG40" s="28">
        <v>0.5</v>
      </c>
      <c r="AH40" s="31">
        <v>1.2999999999999999E-2</v>
      </c>
      <c r="AI40" s="31">
        <v>0.33800000000000002</v>
      </c>
      <c r="AJ40" s="31" t="s">
        <v>537</v>
      </c>
      <c r="AK40" s="75" t="s">
        <v>539</v>
      </c>
      <c r="AL40" s="75" t="s">
        <v>539</v>
      </c>
      <c r="AM40" s="75" t="s">
        <v>539</v>
      </c>
      <c r="AN40" s="75" t="s">
        <v>539</v>
      </c>
      <c r="AO40" s="75" t="s">
        <v>539</v>
      </c>
      <c r="AP40" s="75" t="s">
        <v>539</v>
      </c>
      <c r="AQ40" s="75" t="s">
        <v>537</v>
      </c>
      <c r="AR40" s="75" t="s">
        <v>541</v>
      </c>
      <c r="AS40" s="48" t="s">
        <v>537</v>
      </c>
    </row>
    <row r="41" spans="1:45" s="10" customFormat="1" ht="15" customHeight="1" x14ac:dyDescent="0.2">
      <c r="A41" s="4">
        <v>15</v>
      </c>
      <c r="B41" s="4">
        <v>60003189</v>
      </c>
      <c r="C41" s="4" t="s">
        <v>102</v>
      </c>
      <c r="D41" s="4" t="s">
        <v>159</v>
      </c>
      <c r="E41" s="3" t="s">
        <v>153</v>
      </c>
      <c r="F41" s="4" t="s">
        <v>307</v>
      </c>
      <c r="G41" s="4" t="s">
        <v>19</v>
      </c>
      <c r="H41" s="4">
        <v>185635</v>
      </c>
      <c r="I41" s="4" t="s">
        <v>249</v>
      </c>
      <c r="J41" s="4" t="s">
        <v>146</v>
      </c>
      <c r="K41" s="4" t="s">
        <v>177</v>
      </c>
      <c r="L41" s="4">
        <v>2006</v>
      </c>
      <c r="M41" s="4" t="s">
        <v>267</v>
      </c>
      <c r="N41" s="4" t="s">
        <v>153</v>
      </c>
      <c r="O41" s="4" t="s">
        <v>133</v>
      </c>
      <c r="P41" s="4">
        <v>2006</v>
      </c>
      <c r="Q41" s="4"/>
      <c r="R41" s="4" t="s">
        <v>119</v>
      </c>
      <c r="S41" s="13">
        <v>43804</v>
      </c>
      <c r="T41" s="4">
        <v>175</v>
      </c>
      <c r="U41" s="4" t="s">
        <v>259</v>
      </c>
      <c r="V41" s="4"/>
      <c r="W41" s="13">
        <v>39002</v>
      </c>
      <c r="X41" s="4">
        <v>220</v>
      </c>
      <c r="Y41" s="27"/>
      <c r="Z41" s="27"/>
      <c r="AA41" s="28"/>
      <c r="AB41" s="31"/>
      <c r="AC41" s="32">
        <v>54</v>
      </c>
      <c r="AD41" s="28"/>
      <c r="AE41" s="28"/>
      <c r="AF41" s="33"/>
      <c r="AG41" s="28">
        <v>0.5</v>
      </c>
      <c r="AH41" s="31">
        <v>0.01</v>
      </c>
      <c r="AI41" s="31"/>
      <c r="AJ41" s="31" t="s">
        <v>537</v>
      </c>
      <c r="AK41" s="75" t="s">
        <v>539</v>
      </c>
      <c r="AL41" s="75" t="s">
        <v>537</v>
      </c>
      <c r="AM41" s="75" t="s">
        <v>537</v>
      </c>
      <c r="AN41" s="75" t="s">
        <v>539</v>
      </c>
      <c r="AO41" s="75" t="s">
        <v>539</v>
      </c>
      <c r="AP41" s="75" t="s">
        <v>537</v>
      </c>
      <c r="AQ41" s="75" t="s">
        <v>537</v>
      </c>
      <c r="AR41" s="75" t="s">
        <v>541</v>
      </c>
      <c r="AS41" s="48" t="s">
        <v>537</v>
      </c>
    </row>
    <row r="42" spans="1:45" s="10" customFormat="1" ht="15" customHeight="1" x14ac:dyDescent="0.2">
      <c r="A42" s="36">
        <v>16</v>
      </c>
      <c r="B42" s="36">
        <v>60003190</v>
      </c>
      <c r="C42" s="36" t="s">
        <v>102</v>
      </c>
      <c r="D42" s="36" t="s">
        <v>159</v>
      </c>
      <c r="E42" s="37" t="s">
        <v>154</v>
      </c>
      <c r="F42" s="36" t="s">
        <v>308</v>
      </c>
      <c r="G42" s="36" t="s">
        <v>19</v>
      </c>
      <c r="H42" s="36">
        <v>185636</v>
      </c>
      <c r="I42" s="36" t="s">
        <v>249</v>
      </c>
      <c r="J42" s="36" t="s">
        <v>146</v>
      </c>
      <c r="K42" s="36" t="s">
        <v>177</v>
      </c>
      <c r="L42" s="36">
        <v>2006</v>
      </c>
      <c r="M42" s="36" t="s">
        <v>267</v>
      </c>
      <c r="N42" s="36" t="s">
        <v>153</v>
      </c>
      <c r="O42" s="36" t="s">
        <v>133</v>
      </c>
      <c r="P42" s="36">
        <v>2006</v>
      </c>
      <c r="Q42" s="36"/>
      <c r="R42" s="36" t="s">
        <v>119</v>
      </c>
      <c r="S42" s="38">
        <v>43804</v>
      </c>
      <c r="T42" s="36">
        <v>156</v>
      </c>
      <c r="U42" s="36" t="s">
        <v>259</v>
      </c>
      <c r="V42" s="36" t="s">
        <v>448</v>
      </c>
      <c r="W42" s="38">
        <v>45146</v>
      </c>
      <c r="X42" s="36">
        <v>220</v>
      </c>
      <c r="Y42" s="39">
        <v>51</v>
      </c>
      <c r="Z42" s="39">
        <v>60</v>
      </c>
      <c r="AA42" s="40" t="s">
        <v>450</v>
      </c>
      <c r="AB42" s="41">
        <v>0.89600000000000002</v>
      </c>
      <c r="AC42" s="42">
        <v>74</v>
      </c>
      <c r="AD42" s="40">
        <v>5</v>
      </c>
      <c r="AE42" s="40">
        <v>42.8</v>
      </c>
      <c r="AF42" s="43">
        <v>0.01</v>
      </c>
      <c r="AG42" s="40">
        <v>0.5</v>
      </c>
      <c r="AH42" s="41">
        <v>2E-3</v>
      </c>
      <c r="AI42" s="41">
        <v>0.123</v>
      </c>
      <c r="AJ42" s="41">
        <v>1.9569357165824013</v>
      </c>
      <c r="AK42" s="76" t="s">
        <v>539</v>
      </c>
      <c r="AL42" s="76" t="s">
        <v>539</v>
      </c>
      <c r="AM42" s="76" t="s">
        <v>539</v>
      </c>
      <c r="AN42" s="76" t="s">
        <v>539</v>
      </c>
      <c r="AO42" s="76" t="s">
        <v>539</v>
      </c>
      <c r="AP42" s="76" t="s">
        <v>539</v>
      </c>
      <c r="AQ42" s="75" t="s">
        <v>539</v>
      </c>
      <c r="AR42" s="75" t="s">
        <v>541</v>
      </c>
      <c r="AS42" s="48" t="s">
        <v>537</v>
      </c>
    </row>
    <row r="43" spans="1:45" s="10" customFormat="1" ht="15" customHeight="1" x14ac:dyDescent="0.2">
      <c r="A43" s="4">
        <v>16</v>
      </c>
      <c r="B43" s="4">
        <v>60003190</v>
      </c>
      <c r="C43" s="4" t="s">
        <v>102</v>
      </c>
      <c r="D43" s="4" t="s">
        <v>159</v>
      </c>
      <c r="E43" s="3" t="s">
        <v>154</v>
      </c>
      <c r="F43" s="4" t="s">
        <v>308</v>
      </c>
      <c r="G43" s="4" t="s">
        <v>19</v>
      </c>
      <c r="H43" s="4">
        <v>185636</v>
      </c>
      <c r="I43" s="4" t="s">
        <v>249</v>
      </c>
      <c r="J43" s="4" t="s">
        <v>146</v>
      </c>
      <c r="K43" s="4" t="s">
        <v>177</v>
      </c>
      <c r="L43" s="4">
        <v>2006</v>
      </c>
      <c r="M43" s="4" t="s">
        <v>267</v>
      </c>
      <c r="N43" s="4" t="s">
        <v>153</v>
      </c>
      <c r="O43" s="4" t="s">
        <v>133</v>
      </c>
      <c r="P43" s="4">
        <v>2006</v>
      </c>
      <c r="Q43" s="4"/>
      <c r="R43" s="4" t="s">
        <v>119</v>
      </c>
      <c r="S43" s="13">
        <v>43804</v>
      </c>
      <c r="T43" s="4">
        <v>156</v>
      </c>
      <c r="U43" s="4" t="s">
        <v>259</v>
      </c>
      <c r="V43" s="4" t="s">
        <v>222</v>
      </c>
      <c r="W43" s="13" t="s">
        <v>225</v>
      </c>
      <c r="X43" s="4">
        <v>220</v>
      </c>
      <c r="Y43" s="27">
        <v>0</v>
      </c>
      <c r="Z43" s="27">
        <v>62</v>
      </c>
      <c r="AA43" s="28" t="s">
        <v>282</v>
      </c>
      <c r="AB43" s="31">
        <v>0.89229999999999998</v>
      </c>
      <c r="AC43" s="32">
        <v>71.099999999999994</v>
      </c>
      <c r="AD43" s="28">
        <v>11</v>
      </c>
      <c r="AE43" s="28">
        <v>43.2</v>
      </c>
      <c r="AF43" s="33">
        <v>0.02</v>
      </c>
      <c r="AG43" s="28">
        <v>1</v>
      </c>
      <c r="AH43" s="31">
        <v>6.0000000000000001E-3</v>
      </c>
      <c r="AI43" s="31">
        <v>0.17</v>
      </c>
      <c r="AJ43" s="31">
        <v>4.0187178646072299</v>
      </c>
      <c r="AK43" s="75" t="s">
        <v>539</v>
      </c>
      <c r="AL43" s="75" t="s">
        <v>539</v>
      </c>
      <c r="AM43" s="75" t="s">
        <v>539</v>
      </c>
      <c r="AN43" s="75" t="s">
        <v>539</v>
      </c>
      <c r="AO43" s="75" t="s">
        <v>539</v>
      </c>
      <c r="AP43" s="75" t="s">
        <v>539</v>
      </c>
      <c r="AQ43" s="75" t="s">
        <v>539</v>
      </c>
      <c r="AR43" s="75" t="s">
        <v>541</v>
      </c>
      <c r="AS43" s="48" t="s">
        <v>537</v>
      </c>
    </row>
    <row r="44" spans="1:45" s="10" customFormat="1" ht="15" customHeight="1" x14ac:dyDescent="0.2">
      <c r="A44" s="4">
        <v>16</v>
      </c>
      <c r="B44" s="4">
        <v>60003190</v>
      </c>
      <c r="C44" s="4" t="s">
        <v>102</v>
      </c>
      <c r="D44" s="4" t="s">
        <v>159</v>
      </c>
      <c r="E44" s="3" t="s">
        <v>154</v>
      </c>
      <c r="F44" s="4" t="s">
        <v>308</v>
      </c>
      <c r="G44" s="4" t="s">
        <v>19</v>
      </c>
      <c r="H44" s="4">
        <v>185636</v>
      </c>
      <c r="I44" s="4" t="s">
        <v>249</v>
      </c>
      <c r="J44" s="4" t="s">
        <v>146</v>
      </c>
      <c r="K44" s="4" t="s">
        <v>177</v>
      </c>
      <c r="L44" s="4">
        <v>2006</v>
      </c>
      <c r="M44" s="4" t="s">
        <v>267</v>
      </c>
      <c r="N44" s="4" t="s">
        <v>153</v>
      </c>
      <c r="O44" s="4" t="s">
        <v>133</v>
      </c>
      <c r="P44" s="4">
        <v>2006</v>
      </c>
      <c r="Q44" s="4"/>
      <c r="R44" s="4" t="s">
        <v>119</v>
      </c>
      <c r="S44" s="13">
        <v>43804</v>
      </c>
      <c r="T44" s="4">
        <v>156</v>
      </c>
      <c r="U44" s="4" t="s">
        <v>259</v>
      </c>
      <c r="V44" s="4" t="s">
        <v>301</v>
      </c>
      <c r="W44" s="13">
        <v>44379</v>
      </c>
      <c r="X44" s="4">
        <v>220</v>
      </c>
      <c r="Y44" s="27">
        <v>67</v>
      </c>
      <c r="Z44" s="27">
        <v>30.2</v>
      </c>
      <c r="AA44" s="28" t="s">
        <v>283</v>
      </c>
      <c r="AB44" s="31">
        <v>0.88700000000000001</v>
      </c>
      <c r="AC44" s="32">
        <v>71</v>
      </c>
      <c r="AD44" s="28">
        <v>13</v>
      </c>
      <c r="AE44" s="28">
        <v>44</v>
      </c>
      <c r="AF44" s="33">
        <v>0.02</v>
      </c>
      <c r="AG44" s="28">
        <v>0.5</v>
      </c>
      <c r="AH44" s="31">
        <v>5.0000000000000001E-3</v>
      </c>
      <c r="AI44" s="31">
        <v>0.28199999999999997</v>
      </c>
      <c r="AJ44" s="31">
        <v>15.810802030290338</v>
      </c>
      <c r="AK44" s="75" t="s">
        <v>539</v>
      </c>
      <c r="AL44" s="75" t="s">
        <v>539</v>
      </c>
      <c r="AM44" s="75" t="s">
        <v>539</v>
      </c>
      <c r="AN44" s="75" t="s">
        <v>539</v>
      </c>
      <c r="AO44" s="75" t="s">
        <v>539</v>
      </c>
      <c r="AP44" s="75" t="s">
        <v>539</v>
      </c>
      <c r="AQ44" s="75" t="s">
        <v>540</v>
      </c>
      <c r="AR44" s="75" t="s">
        <v>539</v>
      </c>
      <c r="AS44" s="48" t="s">
        <v>434</v>
      </c>
    </row>
    <row r="45" spans="1:45" s="10" customFormat="1" ht="15" customHeight="1" x14ac:dyDescent="0.2">
      <c r="A45" s="4">
        <v>16</v>
      </c>
      <c r="B45" s="4">
        <v>60003190</v>
      </c>
      <c r="C45" s="4" t="s">
        <v>102</v>
      </c>
      <c r="D45" s="4" t="s">
        <v>159</v>
      </c>
      <c r="E45" s="3" t="s">
        <v>154</v>
      </c>
      <c r="F45" s="4" t="s">
        <v>308</v>
      </c>
      <c r="G45" s="4" t="s">
        <v>19</v>
      </c>
      <c r="H45" s="4">
        <v>185636</v>
      </c>
      <c r="I45" s="4" t="s">
        <v>249</v>
      </c>
      <c r="J45" s="4" t="s">
        <v>146</v>
      </c>
      <c r="K45" s="4" t="s">
        <v>177</v>
      </c>
      <c r="L45" s="4">
        <v>2006</v>
      </c>
      <c r="M45" s="4" t="s">
        <v>267</v>
      </c>
      <c r="N45" s="4" t="s">
        <v>153</v>
      </c>
      <c r="O45" s="4" t="s">
        <v>133</v>
      </c>
      <c r="P45" s="4">
        <v>2006</v>
      </c>
      <c r="Q45" s="4"/>
      <c r="R45" s="4" t="s">
        <v>119</v>
      </c>
      <c r="S45" s="13">
        <v>43804</v>
      </c>
      <c r="T45" s="4">
        <v>156</v>
      </c>
      <c r="U45" s="4" t="s">
        <v>259</v>
      </c>
      <c r="V45" s="4"/>
      <c r="W45" s="13">
        <v>43993</v>
      </c>
      <c r="X45" s="4">
        <v>220</v>
      </c>
      <c r="Y45" s="27"/>
      <c r="Z45" s="27"/>
      <c r="AA45" s="28"/>
      <c r="AB45" s="31"/>
      <c r="AC45" s="32">
        <v>43</v>
      </c>
      <c r="AD45" s="28"/>
      <c r="AE45" s="28">
        <v>40.1</v>
      </c>
      <c r="AF45" s="33">
        <v>0.01</v>
      </c>
      <c r="AG45" s="28">
        <v>0.5</v>
      </c>
      <c r="AH45" s="31">
        <v>0.28999999999999998</v>
      </c>
      <c r="AI45" s="31">
        <v>7.0000000000000001E-3</v>
      </c>
      <c r="AJ45" s="31" t="s">
        <v>537</v>
      </c>
      <c r="AK45" s="75" t="s">
        <v>540</v>
      </c>
      <c r="AL45" s="75" t="s">
        <v>539</v>
      </c>
      <c r="AM45" s="75" t="s">
        <v>539</v>
      </c>
      <c r="AN45" s="75" t="s">
        <v>539</v>
      </c>
      <c r="AO45" s="75" t="s">
        <v>541</v>
      </c>
      <c r="AP45" s="75" t="s">
        <v>539</v>
      </c>
      <c r="AQ45" s="75" t="s">
        <v>537</v>
      </c>
      <c r="AR45" s="75" t="s">
        <v>539</v>
      </c>
      <c r="AS45" s="48" t="s">
        <v>434</v>
      </c>
    </row>
    <row r="46" spans="1:45" s="10" customFormat="1" ht="15" customHeight="1" x14ac:dyDescent="0.2">
      <c r="A46" s="4">
        <v>16</v>
      </c>
      <c r="B46" s="4">
        <v>60003190</v>
      </c>
      <c r="C46" s="4" t="s">
        <v>102</v>
      </c>
      <c r="D46" s="4" t="s">
        <v>159</v>
      </c>
      <c r="E46" s="3" t="s">
        <v>154</v>
      </c>
      <c r="F46" s="4" t="s">
        <v>308</v>
      </c>
      <c r="G46" s="4" t="s">
        <v>19</v>
      </c>
      <c r="H46" s="4">
        <v>185636</v>
      </c>
      <c r="I46" s="4" t="s">
        <v>249</v>
      </c>
      <c r="J46" s="4" t="s">
        <v>146</v>
      </c>
      <c r="K46" s="4" t="s">
        <v>177</v>
      </c>
      <c r="L46" s="4">
        <v>2006</v>
      </c>
      <c r="M46" s="4" t="s">
        <v>267</v>
      </c>
      <c r="N46" s="4" t="s">
        <v>153</v>
      </c>
      <c r="O46" s="4" t="s">
        <v>133</v>
      </c>
      <c r="P46" s="4">
        <v>2006</v>
      </c>
      <c r="Q46" s="4"/>
      <c r="R46" s="4" t="s">
        <v>119</v>
      </c>
      <c r="S46" s="13">
        <v>43804</v>
      </c>
      <c r="T46" s="4">
        <v>156</v>
      </c>
      <c r="U46" s="4" t="s">
        <v>259</v>
      </c>
      <c r="V46" s="4"/>
      <c r="W46" s="13">
        <v>43570</v>
      </c>
      <c r="X46" s="4">
        <v>220</v>
      </c>
      <c r="Y46" s="27"/>
      <c r="Z46" s="27"/>
      <c r="AA46" s="28"/>
      <c r="AB46" s="31"/>
      <c r="AC46" s="32">
        <v>47.5</v>
      </c>
      <c r="AD46" s="28"/>
      <c r="AE46" s="28">
        <v>49.2</v>
      </c>
      <c r="AF46" s="33">
        <v>0.01</v>
      </c>
      <c r="AG46" s="28">
        <v>1</v>
      </c>
      <c r="AH46" s="31">
        <v>6.0000000000000001E-3</v>
      </c>
      <c r="AI46" s="31">
        <v>0.15</v>
      </c>
      <c r="AJ46" s="31" t="s">
        <v>537</v>
      </c>
      <c r="AK46" s="75" t="s">
        <v>541</v>
      </c>
      <c r="AL46" s="75" t="s">
        <v>539</v>
      </c>
      <c r="AM46" s="75" t="s">
        <v>539</v>
      </c>
      <c r="AN46" s="75" t="s">
        <v>539</v>
      </c>
      <c r="AO46" s="75" t="s">
        <v>539</v>
      </c>
      <c r="AP46" s="75" t="s">
        <v>539</v>
      </c>
      <c r="AQ46" s="75" t="s">
        <v>537</v>
      </c>
      <c r="AR46" s="75" t="s">
        <v>543</v>
      </c>
      <c r="AS46" s="48" t="s">
        <v>434</v>
      </c>
    </row>
    <row r="47" spans="1:45" s="10" customFormat="1" ht="15" customHeight="1" x14ac:dyDescent="0.2">
      <c r="A47" s="4">
        <v>16</v>
      </c>
      <c r="B47" s="4">
        <v>60003190</v>
      </c>
      <c r="C47" s="4" t="s">
        <v>102</v>
      </c>
      <c r="D47" s="4" t="s">
        <v>159</v>
      </c>
      <c r="E47" s="3" t="s">
        <v>154</v>
      </c>
      <c r="F47" s="4" t="s">
        <v>308</v>
      </c>
      <c r="G47" s="4" t="s">
        <v>19</v>
      </c>
      <c r="H47" s="4">
        <v>185636</v>
      </c>
      <c r="I47" s="4" t="s">
        <v>249</v>
      </c>
      <c r="J47" s="4" t="s">
        <v>146</v>
      </c>
      <c r="K47" s="4" t="s">
        <v>177</v>
      </c>
      <c r="L47" s="4">
        <v>2006</v>
      </c>
      <c r="M47" s="4" t="s">
        <v>267</v>
      </c>
      <c r="N47" s="4" t="s">
        <v>153</v>
      </c>
      <c r="O47" s="4" t="s">
        <v>133</v>
      </c>
      <c r="P47" s="4">
        <v>2006</v>
      </c>
      <c r="Q47" s="4"/>
      <c r="R47" s="4" t="s">
        <v>119</v>
      </c>
      <c r="S47" s="13">
        <v>43804</v>
      </c>
      <c r="T47" s="4">
        <v>156</v>
      </c>
      <c r="U47" s="4" t="s">
        <v>259</v>
      </c>
      <c r="V47" s="4"/>
      <c r="W47" s="13">
        <v>43325</v>
      </c>
      <c r="X47" s="4">
        <v>220</v>
      </c>
      <c r="Y47" s="27"/>
      <c r="Z47" s="27"/>
      <c r="AA47" s="28"/>
      <c r="AB47" s="31"/>
      <c r="AC47" s="32">
        <v>52</v>
      </c>
      <c r="AD47" s="28"/>
      <c r="AE47" s="28">
        <v>37.200000000000003</v>
      </c>
      <c r="AF47" s="33">
        <v>37.200000000000003</v>
      </c>
      <c r="AG47" s="28">
        <v>1</v>
      </c>
      <c r="AH47" s="31">
        <v>3.0000000000000001E-3</v>
      </c>
      <c r="AI47" s="31">
        <v>0.17</v>
      </c>
      <c r="AJ47" s="31" t="s">
        <v>537</v>
      </c>
      <c r="AK47" s="75" t="s">
        <v>539</v>
      </c>
      <c r="AL47" s="75" t="s">
        <v>539</v>
      </c>
      <c r="AM47" s="75" t="s">
        <v>540</v>
      </c>
      <c r="AN47" s="75" t="s">
        <v>539</v>
      </c>
      <c r="AO47" s="75" t="s">
        <v>539</v>
      </c>
      <c r="AP47" s="75" t="s">
        <v>539</v>
      </c>
      <c r="AQ47" s="75" t="s">
        <v>537</v>
      </c>
      <c r="AR47" s="75" t="s">
        <v>539</v>
      </c>
      <c r="AS47" s="48" t="s">
        <v>430</v>
      </c>
    </row>
    <row r="48" spans="1:45" s="10" customFormat="1" ht="15" customHeight="1" x14ac:dyDescent="0.2">
      <c r="A48" s="4">
        <v>16</v>
      </c>
      <c r="B48" s="4">
        <v>60003190</v>
      </c>
      <c r="C48" s="4" t="s">
        <v>102</v>
      </c>
      <c r="D48" s="4" t="s">
        <v>159</v>
      </c>
      <c r="E48" s="3" t="s">
        <v>154</v>
      </c>
      <c r="F48" s="4" t="s">
        <v>308</v>
      </c>
      <c r="G48" s="4" t="s">
        <v>19</v>
      </c>
      <c r="H48" s="4">
        <v>185636</v>
      </c>
      <c r="I48" s="4" t="s">
        <v>249</v>
      </c>
      <c r="J48" s="4" t="s">
        <v>146</v>
      </c>
      <c r="K48" s="4" t="s">
        <v>177</v>
      </c>
      <c r="L48" s="4">
        <v>2006</v>
      </c>
      <c r="M48" s="4" t="s">
        <v>267</v>
      </c>
      <c r="N48" s="4" t="s">
        <v>153</v>
      </c>
      <c r="O48" s="4" t="s">
        <v>133</v>
      </c>
      <c r="P48" s="4">
        <v>2006</v>
      </c>
      <c r="Q48" s="4"/>
      <c r="R48" s="4" t="s">
        <v>119</v>
      </c>
      <c r="S48" s="13">
        <v>43804</v>
      </c>
      <c r="T48" s="4">
        <v>156</v>
      </c>
      <c r="U48" s="4" t="s">
        <v>259</v>
      </c>
      <c r="V48" s="4"/>
      <c r="W48" s="13">
        <v>42914</v>
      </c>
      <c r="X48" s="4">
        <v>220</v>
      </c>
      <c r="Y48" s="27"/>
      <c r="Z48" s="27"/>
      <c r="AA48" s="28"/>
      <c r="AB48" s="31"/>
      <c r="AC48" s="32">
        <v>59.6</v>
      </c>
      <c r="AD48" s="28"/>
      <c r="AE48" s="28">
        <v>46.4</v>
      </c>
      <c r="AF48" s="33">
        <v>0.01</v>
      </c>
      <c r="AG48" s="28">
        <v>1</v>
      </c>
      <c r="AH48" s="31">
        <v>0.01</v>
      </c>
      <c r="AI48" s="31">
        <v>0.7</v>
      </c>
      <c r="AJ48" s="31" t="s">
        <v>537</v>
      </c>
      <c r="AK48" s="75" t="s">
        <v>539</v>
      </c>
      <c r="AL48" s="75" t="s">
        <v>539</v>
      </c>
      <c r="AM48" s="75" t="s">
        <v>539</v>
      </c>
      <c r="AN48" s="75" t="s">
        <v>539</v>
      </c>
      <c r="AO48" s="75" t="s">
        <v>539</v>
      </c>
      <c r="AP48" s="75" t="s">
        <v>539</v>
      </c>
      <c r="AQ48" s="75" t="s">
        <v>537</v>
      </c>
      <c r="AR48" s="75" t="s">
        <v>541</v>
      </c>
      <c r="AS48" s="48" t="s">
        <v>537</v>
      </c>
    </row>
    <row r="49" spans="1:45" s="10" customFormat="1" ht="15" customHeight="1" x14ac:dyDescent="0.2">
      <c r="A49" s="4">
        <v>16</v>
      </c>
      <c r="B49" s="4">
        <v>60003190</v>
      </c>
      <c r="C49" s="4" t="s">
        <v>102</v>
      </c>
      <c r="D49" s="4" t="s">
        <v>159</v>
      </c>
      <c r="E49" s="3" t="s">
        <v>154</v>
      </c>
      <c r="F49" s="4" t="s">
        <v>308</v>
      </c>
      <c r="G49" s="4" t="s">
        <v>19</v>
      </c>
      <c r="H49" s="4">
        <v>185636</v>
      </c>
      <c r="I49" s="4" t="s">
        <v>249</v>
      </c>
      <c r="J49" s="4" t="s">
        <v>146</v>
      </c>
      <c r="K49" s="4" t="s">
        <v>177</v>
      </c>
      <c r="L49" s="4">
        <v>2006</v>
      </c>
      <c r="M49" s="4" t="s">
        <v>267</v>
      </c>
      <c r="N49" s="4" t="s">
        <v>153</v>
      </c>
      <c r="O49" s="4" t="s">
        <v>133</v>
      </c>
      <c r="P49" s="4">
        <v>2006</v>
      </c>
      <c r="Q49" s="4"/>
      <c r="R49" s="4" t="s">
        <v>119</v>
      </c>
      <c r="S49" s="13">
        <v>43804</v>
      </c>
      <c r="T49" s="4">
        <v>156</v>
      </c>
      <c r="U49" s="4" t="s">
        <v>259</v>
      </c>
      <c r="V49" s="4"/>
      <c r="W49" s="13">
        <v>42380</v>
      </c>
      <c r="X49" s="4">
        <v>220</v>
      </c>
      <c r="Y49" s="27"/>
      <c r="Z49" s="27"/>
      <c r="AA49" s="28"/>
      <c r="AB49" s="31"/>
      <c r="AC49" s="32">
        <v>71.099999999999994</v>
      </c>
      <c r="AD49" s="28"/>
      <c r="AE49" s="28">
        <v>43</v>
      </c>
      <c r="AF49" s="33">
        <v>0.01</v>
      </c>
      <c r="AG49" s="28">
        <v>0.5</v>
      </c>
      <c r="AH49" s="31">
        <v>4.0000000000000001E-3</v>
      </c>
      <c r="AI49" s="31">
        <v>0.17</v>
      </c>
      <c r="AJ49" s="31" t="s">
        <v>537</v>
      </c>
      <c r="AK49" s="75" t="s">
        <v>539</v>
      </c>
      <c r="AL49" s="75" t="s">
        <v>539</v>
      </c>
      <c r="AM49" s="75" t="s">
        <v>539</v>
      </c>
      <c r="AN49" s="75" t="s">
        <v>539</v>
      </c>
      <c r="AO49" s="75" t="s">
        <v>539</v>
      </c>
      <c r="AP49" s="75" t="s">
        <v>539</v>
      </c>
      <c r="AQ49" s="75" t="s">
        <v>537</v>
      </c>
      <c r="AR49" s="75" t="s">
        <v>541</v>
      </c>
      <c r="AS49" s="48" t="s">
        <v>537</v>
      </c>
    </row>
    <row r="50" spans="1:45" s="10" customFormat="1" ht="15" customHeight="1" x14ac:dyDescent="0.2">
      <c r="A50" s="4">
        <v>16</v>
      </c>
      <c r="B50" s="4">
        <v>60003190</v>
      </c>
      <c r="C50" s="4" t="s">
        <v>102</v>
      </c>
      <c r="D50" s="4" t="s">
        <v>159</v>
      </c>
      <c r="E50" s="3" t="s">
        <v>154</v>
      </c>
      <c r="F50" s="4" t="s">
        <v>308</v>
      </c>
      <c r="G50" s="4" t="s">
        <v>19</v>
      </c>
      <c r="H50" s="4">
        <v>185636</v>
      </c>
      <c r="I50" s="4" t="s">
        <v>249</v>
      </c>
      <c r="J50" s="4" t="s">
        <v>146</v>
      </c>
      <c r="K50" s="4" t="s">
        <v>177</v>
      </c>
      <c r="L50" s="4">
        <v>2006</v>
      </c>
      <c r="M50" s="4" t="s">
        <v>267</v>
      </c>
      <c r="N50" s="4" t="s">
        <v>153</v>
      </c>
      <c r="O50" s="4" t="s">
        <v>133</v>
      </c>
      <c r="P50" s="4">
        <v>2006</v>
      </c>
      <c r="Q50" s="4"/>
      <c r="R50" s="4" t="s">
        <v>119</v>
      </c>
      <c r="S50" s="13">
        <v>43804</v>
      </c>
      <c r="T50" s="4">
        <v>156</v>
      </c>
      <c r="U50" s="4" t="s">
        <v>259</v>
      </c>
      <c r="V50" s="4"/>
      <c r="W50" s="13">
        <v>41983</v>
      </c>
      <c r="X50" s="4">
        <v>220</v>
      </c>
      <c r="Y50" s="27"/>
      <c r="Z50" s="27"/>
      <c r="AA50" s="28"/>
      <c r="AB50" s="31"/>
      <c r="AC50" s="32">
        <v>57.9</v>
      </c>
      <c r="AD50" s="28"/>
      <c r="AE50" s="28">
        <v>45</v>
      </c>
      <c r="AF50" s="33">
        <v>0.01</v>
      </c>
      <c r="AG50" s="28">
        <v>0.5</v>
      </c>
      <c r="AH50" s="31">
        <v>8.0000000000000002E-3</v>
      </c>
      <c r="AI50" s="31"/>
      <c r="AJ50" s="31" t="s">
        <v>537</v>
      </c>
      <c r="AK50" s="75" t="s">
        <v>539</v>
      </c>
      <c r="AL50" s="75" t="s">
        <v>539</v>
      </c>
      <c r="AM50" s="75" t="s">
        <v>539</v>
      </c>
      <c r="AN50" s="75" t="s">
        <v>539</v>
      </c>
      <c r="AO50" s="75" t="s">
        <v>539</v>
      </c>
      <c r="AP50" s="75" t="s">
        <v>537</v>
      </c>
      <c r="AQ50" s="75" t="s">
        <v>537</v>
      </c>
      <c r="AR50" s="75" t="s">
        <v>541</v>
      </c>
      <c r="AS50" s="48" t="s">
        <v>537</v>
      </c>
    </row>
    <row r="51" spans="1:45" s="10" customFormat="1" ht="15" customHeight="1" x14ac:dyDescent="0.2">
      <c r="A51" s="4">
        <v>16</v>
      </c>
      <c r="B51" s="4">
        <v>60003190</v>
      </c>
      <c r="C51" s="4" t="s">
        <v>102</v>
      </c>
      <c r="D51" s="4" t="s">
        <v>159</v>
      </c>
      <c r="E51" s="3" t="s">
        <v>154</v>
      </c>
      <c r="F51" s="4" t="s">
        <v>308</v>
      </c>
      <c r="G51" s="4" t="s">
        <v>19</v>
      </c>
      <c r="H51" s="4">
        <v>185636</v>
      </c>
      <c r="I51" s="4" t="s">
        <v>249</v>
      </c>
      <c r="J51" s="4" t="s">
        <v>146</v>
      </c>
      <c r="K51" s="4" t="s">
        <v>177</v>
      </c>
      <c r="L51" s="4">
        <v>2006</v>
      </c>
      <c r="M51" s="4" t="s">
        <v>267</v>
      </c>
      <c r="N51" s="4" t="s">
        <v>153</v>
      </c>
      <c r="O51" s="4" t="s">
        <v>133</v>
      </c>
      <c r="P51" s="4">
        <v>2006</v>
      </c>
      <c r="Q51" s="4"/>
      <c r="R51" s="4" t="s">
        <v>119</v>
      </c>
      <c r="S51" s="13">
        <v>43804</v>
      </c>
      <c r="T51" s="4">
        <v>156</v>
      </c>
      <c r="U51" s="4" t="s">
        <v>259</v>
      </c>
      <c r="V51" s="4"/>
      <c r="W51" s="13">
        <v>41624</v>
      </c>
      <c r="X51" s="4">
        <v>220</v>
      </c>
      <c r="Y51" s="27"/>
      <c r="Z51" s="27"/>
      <c r="AA51" s="28"/>
      <c r="AB51" s="31"/>
      <c r="AC51" s="32">
        <v>51</v>
      </c>
      <c r="AD51" s="28"/>
      <c r="AE51" s="28">
        <v>41.2</v>
      </c>
      <c r="AF51" s="33">
        <v>0.01</v>
      </c>
      <c r="AG51" s="28">
        <v>0.5</v>
      </c>
      <c r="AH51" s="31">
        <v>1.0999999999999999E-2</v>
      </c>
      <c r="AI51" s="31">
        <v>0.11</v>
      </c>
      <c r="AJ51" s="31" t="s">
        <v>537</v>
      </c>
      <c r="AK51" s="75" t="s">
        <v>539</v>
      </c>
      <c r="AL51" s="75" t="s">
        <v>539</v>
      </c>
      <c r="AM51" s="75" t="s">
        <v>539</v>
      </c>
      <c r="AN51" s="75" t="s">
        <v>539</v>
      </c>
      <c r="AO51" s="75" t="s">
        <v>539</v>
      </c>
      <c r="AP51" s="75" t="s">
        <v>539</v>
      </c>
      <c r="AQ51" s="75" t="s">
        <v>537</v>
      </c>
      <c r="AR51" s="75" t="s">
        <v>541</v>
      </c>
      <c r="AS51" s="48" t="s">
        <v>537</v>
      </c>
    </row>
    <row r="52" spans="1:45" s="10" customFormat="1" ht="15" customHeight="1" x14ac:dyDescent="0.2">
      <c r="A52" s="4">
        <v>16</v>
      </c>
      <c r="B52" s="4">
        <v>60003190</v>
      </c>
      <c r="C52" s="4" t="s">
        <v>102</v>
      </c>
      <c r="D52" s="4" t="s">
        <v>159</v>
      </c>
      <c r="E52" s="3" t="s">
        <v>154</v>
      </c>
      <c r="F52" s="4" t="s">
        <v>308</v>
      </c>
      <c r="G52" s="4" t="s">
        <v>19</v>
      </c>
      <c r="H52" s="4">
        <v>185636</v>
      </c>
      <c r="I52" s="4" t="s">
        <v>249</v>
      </c>
      <c r="J52" s="4" t="s">
        <v>146</v>
      </c>
      <c r="K52" s="4" t="s">
        <v>177</v>
      </c>
      <c r="L52" s="4">
        <v>2006</v>
      </c>
      <c r="M52" s="4" t="s">
        <v>267</v>
      </c>
      <c r="N52" s="4" t="s">
        <v>153</v>
      </c>
      <c r="O52" s="4" t="s">
        <v>133</v>
      </c>
      <c r="P52" s="4">
        <v>2006</v>
      </c>
      <c r="Q52" s="4"/>
      <c r="R52" s="4" t="s">
        <v>119</v>
      </c>
      <c r="S52" s="13">
        <v>43804</v>
      </c>
      <c r="T52" s="4">
        <v>156</v>
      </c>
      <c r="U52" s="4" t="s">
        <v>259</v>
      </c>
      <c r="V52" s="4"/>
      <c r="W52" s="13">
        <v>41344</v>
      </c>
      <c r="X52" s="4">
        <v>220</v>
      </c>
      <c r="Y52" s="27"/>
      <c r="Z52" s="27"/>
      <c r="AA52" s="28"/>
      <c r="AB52" s="31"/>
      <c r="AC52" s="32">
        <v>54</v>
      </c>
      <c r="AD52" s="28"/>
      <c r="AE52" s="28">
        <v>40</v>
      </c>
      <c r="AF52" s="33">
        <v>0.01</v>
      </c>
      <c r="AG52" s="28">
        <v>0.5</v>
      </c>
      <c r="AH52" s="31">
        <v>8.9999999999999993E-3</v>
      </c>
      <c r="AI52" s="31">
        <v>0.22600000000000001</v>
      </c>
      <c r="AJ52" s="31" t="s">
        <v>537</v>
      </c>
      <c r="AK52" s="75" t="s">
        <v>539</v>
      </c>
      <c r="AL52" s="75" t="s">
        <v>539</v>
      </c>
      <c r="AM52" s="75" t="s">
        <v>539</v>
      </c>
      <c r="AN52" s="75" t="s">
        <v>539</v>
      </c>
      <c r="AO52" s="75" t="s">
        <v>539</v>
      </c>
      <c r="AP52" s="75" t="s">
        <v>539</v>
      </c>
      <c r="AQ52" s="75" t="s">
        <v>537</v>
      </c>
      <c r="AR52" s="75" t="s">
        <v>541</v>
      </c>
      <c r="AS52" s="48" t="s">
        <v>537</v>
      </c>
    </row>
    <row r="53" spans="1:45" s="10" customFormat="1" ht="15" customHeight="1" x14ac:dyDescent="0.2">
      <c r="A53" s="4">
        <v>16</v>
      </c>
      <c r="B53" s="4">
        <v>60003190</v>
      </c>
      <c r="C53" s="4" t="s">
        <v>102</v>
      </c>
      <c r="D53" s="4" t="s">
        <v>159</v>
      </c>
      <c r="E53" s="3" t="s">
        <v>154</v>
      </c>
      <c r="F53" s="4" t="s">
        <v>308</v>
      </c>
      <c r="G53" s="4" t="s">
        <v>19</v>
      </c>
      <c r="H53" s="4">
        <v>185636</v>
      </c>
      <c r="I53" s="4" t="s">
        <v>249</v>
      </c>
      <c r="J53" s="4" t="s">
        <v>146</v>
      </c>
      <c r="K53" s="4" t="s">
        <v>177</v>
      </c>
      <c r="L53" s="4">
        <v>2006</v>
      </c>
      <c r="M53" s="4" t="s">
        <v>267</v>
      </c>
      <c r="N53" s="4" t="s">
        <v>153</v>
      </c>
      <c r="O53" s="4" t="s">
        <v>133</v>
      </c>
      <c r="P53" s="4">
        <v>2006</v>
      </c>
      <c r="Q53" s="4"/>
      <c r="R53" s="4" t="s">
        <v>119</v>
      </c>
      <c r="S53" s="13">
        <v>43804</v>
      </c>
      <c r="T53" s="4">
        <v>156</v>
      </c>
      <c r="U53" s="4" t="s">
        <v>259</v>
      </c>
      <c r="V53" s="4"/>
      <c r="W53" s="13">
        <v>40889</v>
      </c>
      <c r="X53" s="4">
        <v>220</v>
      </c>
      <c r="Y53" s="27"/>
      <c r="Z53" s="27"/>
      <c r="AA53" s="28"/>
      <c r="AB53" s="31"/>
      <c r="AC53" s="32">
        <v>60</v>
      </c>
      <c r="AD53" s="28"/>
      <c r="AE53" s="28">
        <v>41</v>
      </c>
      <c r="AF53" s="33">
        <v>0.01</v>
      </c>
      <c r="AG53" s="28">
        <v>0.5</v>
      </c>
      <c r="AH53" s="31">
        <v>3.0000000000000001E-3</v>
      </c>
      <c r="AI53" s="31">
        <v>0.105</v>
      </c>
      <c r="AJ53" s="31" t="s">
        <v>537</v>
      </c>
      <c r="AK53" s="75" t="s">
        <v>539</v>
      </c>
      <c r="AL53" s="75" t="s">
        <v>539</v>
      </c>
      <c r="AM53" s="75" t="s">
        <v>539</v>
      </c>
      <c r="AN53" s="75" t="s">
        <v>539</v>
      </c>
      <c r="AO53" s="75" t="s">
        <v>539</v>
      </c>
      <c r="AP53" s="75" t="s">
        <v>539</v>
      </c>
      <c r="AQ53" s="75" t="s">
        <v>537</v>
      </c>
      <c r="AR53" s="75" t="s">
        <v>541</v>
      </c>
      <c r="AS53" s="48" t="s">
        <v>537</v>
      </c>
    </row>
    <row r="54" spans="1:45" s="10" customFormat="1" ht="15" customHeight="1" x14ac:dyDescent="0.2">
      <c r="A54" s="4">
        <v>16</v>
      </c>
      <c r="B54" s="4">
        <v>60003190</v>
      </c>
      <c r="C54" s="4" t="s">
        <v>102</v>
      </c>
      <c r="D54" s="4" t="s">
        <v>159</v>
      </c>
      <c r="E54" s="3" t="s">
        <v>154</v>
      </c>
      <c r="F54" s="4" t="s">
        <v>308</v>
      </c>
      <c r="G54" s="4" t="s">
        <v>19</v>
      </c>
      <c r="H54" s="4">
        <v>185636</v>
      </c>
      <c r="I54" s="4" t="s">
        <v>249</v>
      </c>
      <c r="J54" s="4" t="s">
        <v>146</v>
      </c>
      <c r="K54" s="4" t="s">
        <v>177</v>
      </c>
      <c r="L54" s="4">
        <v>2006</v>
      </c>
      <c r="M54" s="4" t="s">
        <v>267</v>
      </c>
      <c r="N54" s="4" t="s">
        <v>153</v>
      </c>
      <c r="O54" s="4" t="s">
        <v>133</v>
      </c>
      <c r="P54" s="4">
        <v>2006</v>
      </c>
      <c r="Q54" s="4"/>
      <c r="R54" s="4" t="s">
        <v>119</v>
      </c>
      <c r="S54" s="13">
        <v>43804</v>
      </c>
      <c r="T54" s="4">
        <v>156</v>
      </c>
      <c r="U54" s="4" t="s">
        <v>259</v>
      </c>
      <c r="V54" s="4"/>
      <c r="W54" s="13">
        <v>40623</v>
      </c>
      <c r="X54" s="4">
        <v>220</v>
      </c>
      <c r="Y54" s="27"/>
      <c r="Z54" s="27"/>
      <c r="AA54" s="28"/>
      <c r="AB54" s="31"/>
      <c r="AC54" s="32">
        <v>55</v>
      </c>
      <c r="AD54" s="28"/>
      <c r="AE54" s="28">
        <v>42</v>
      </c>
      <c r="AF54" s="33">
        <v>0.01</v>
      </c>
      <c r="AG54" s="28">
        <v>0.5</v>
      </c>
      <c r="AH54" s="31">
        <v>3.0000000000000001E-3</v>
      </c>
      <c r="AI54" s="31">
        <v>0.13500000000000001</v>
      </c>
      <c r="AJ54" s="31" t="s">
        <v>537</v>
      </c>
      <c r="AK54" s="75" t="s">
        <v>539</v>
      </c>
      <c r="AL54" s="75" t="s">
        <v>539</v>
      </c>
      <c r="AM54" s="75" t="s">
        <v>539</v>
      </c>
      <c r="AN54" s="75" t="s">
        <v>539</v>
      </c>
      <c r="AO54" s="75" t="s">
        <v>539</v>
      </c>
      <c r="AP54" s="75" t="s">
        <v>539</v>
      </c>
      <c r="AQ54" s="75" t="s">
        <v>537</v>
      </c>
      <c r="AR54" s="75" t="s">
        <v>541</v>
      </c>
      <c r="AS54" s="48" t="s">
        <v>537</v>
      </c>
    </row>
    <row r="55" spans="1:45" s="10" customFormat="1" ht="15" customHeight="1" x14ac:dyDescent="0.2">
      <c r="A55" s="4">
        <v>16</v>
      </c>
      <c r="B55" s="4">
        <v>60003190</v>
      </c>
      <c r="C55" s="4" t="s">
        <v>102</v>
      </c>
      <c r="D55" s="4" t="s">
        <v>159</v>
      </c>
      <c r="E55" s="3" t="s">
        <v>154</v>
      </c>
      <c r="F55" s="4" t="s">
        <v>308</v>
      </c>
      <c r="G55" s="4" t="s">
        <v>19</v>
      </c>
      <c r="H55" s="4">
        <v>185636</v>
      </c>
      <c r="I55" s="4" t="s">
        <v>249</v>
      </c>
      <c r="J55" s="4" t="s">
        <v>146</v>
      </c>
      <c r="K55" s="4" t="s">
        <v>177</v>
      </c>
      <c r="L55" s="4">
        <v>2006</v>
      </c>
      <c r="M55" s="4" t="s">
        <v>267</v>
      </c>
      <c r="N55" s="4" t="s">
        <v>153</v>
      </c>
      <c r="O55" s="4" t="s">
        <v>133</v>
      </c>
      <c r="P55" s="4">
        <v>2006</v>
      </c>
      <c r="Q55" s="4"/>
      <c r="R55" s="4" t="s">
        <v>119</v>
      </c>
      <c r="S55" s="13">
        <v>43804</v>
      </c>
      <c r="T55" s="4">
        <v>156</v>
      </c>
      <c r="U55" s="4" t="s">
        <v>259</v>
      </c>
      <c r="V55" s="4"/>
      <c r="W55" s="13">
        <v>40318</v>
      </c>
      <c r="X55" s="4">
        <v>220</v>
      </c>
      <c r="Y55" s="27"/>
      <c r="Z55" s="27"/>
      <c r="AA55" s="28"/>
      <c r="AB55" s="31"/>
      <c r="AC55" s="32">
        <v>50</v>
      </c>
      <c r="AD55" s="28"/>
      <c r="AE55" s="28">
        <v>43</v>
      </c>
      <c r="AF55" s="33">
        <v>0.01</v>
      </c>
      <c r="AG55" s="28">
        <v>0.5</v>
      </c>
      <c r="AH55" s="31">
        <v>4.0000000000000001E-3</v>
      </c>
      <c r="AI55" s="31">
        <v>0.124</v>
      </c>
      <c r="AJ55" s="31" t="s">
        <v>537</v>
      </c>
      <c r="AK55" s="75" t="s">
        <v>539</v>
      </c>
      <c r="AL55" s="75" t="s">
        <v>539</v>
      </c>
      <c r="AM55" s="75" t="s">
        <v>539</v>
      </c>
      <c r="AN55" s="75" t="s">
        <v>539</v>
      </c>
      <c r="AO55" s="75" t="s">
        <v>539</v>
      </c>
      <c r="AP55" s="75" t="s">
        <v>539</v>
      </c>
      <c r="AQ55" s="75" t="s">
        <v>537</v>
      </c>
      <c r="AR55" s="75" t="s">
        <v>541</v>
      </c>
      <c r="AS55" s="48" t="s">
        <v>537</v>
      </c>
    </row>
    <row r="56" spans="1:45" s="10" customFormat="1" ht="15" customHeight="1" x14ac:dyDescent="0.2">
      <c r="A56" s="4">
        <v>16</v>
      </c>
      <c r="B56" s="4">
        <v>60003190</v>
      </c>
      <c r="C56" s="4" t="s">
        <v>102</v>
      </c>
      <c r="D56" s="4" t="s">
        <v>159</v>
      </c>
      <c r="E56" s="3" t="s">
        <v>154</v>
      </c>
      <c r="F56" s="4" t="s">
        <v>308</v>
      </c>
      <c r="G56" s="4" t="s">
        <v>19</v>
      </c>
      <c r="H56" s="4">
        <v>185636</v>
      </c>
      <c r="I56" s="4" t="s">
        <v>249</v>
      </c>
      <c r="J56" s="4" t="s">
        <v>146</v>
      </c>
      <c r="K56" s="4" t="s">
        <v>177</v>
      </c>
      <c r="L56" s="4">
        <v>2006</v>
      </c>
      <c r="M56" s="4" t="s">
        <v>267</v>
      </c>
      <c r="N56" s="4" t="s">
        <v>153</v>
      </c>
      <c r="O56" s="4" t="s">
        <v>133</v>
      </c>
      <c r="P56" s="4">
        <v>2006</v>
      </c>
      <c r="Q56" s="4"/>
      <c r="R56" s="4" t="s">
        <v>119</v>
      </c>
      <c r="S56" s="13">
        <v>43804</v>
      </c>
      <c r="T56" s="4">
        <v>156</v>
      </c>
      <c r="U56" s="4" t="s">
        <v>259</v>
      </c>
      <c r="V56" s="4"/>
      <c r="W56" s="13">
        <v>40105</v>
      </c>
      <c r="X56" s="4">
        <v>220</v>
      </c>
      <c r="Y56" s="27"/>
      <c r="Z56" s="27"/>
      <c r="AA56" s="28"/>
      <c r="AB56" s="31"/>
      <c r="AC56" s="32">
        <v>54</v>
      </c>
      <c r="AD56" s="28"/>
      <c r="AE56" s="28">
        <v>41</v>
      </c>
      <c r="AF56" s="33">
        <v>5.0000000000000001E-3</v>
      </c>
      <c r="AG56" s="28">
        <v>0.5</v>
      </c>
      <c r="AH56" s="31">
        <v>8.0000000000000002E-3</v>
      </c>
      <c r="AI56" s="31">
        <v>0.14199999999999999</v>
      </c>
      <c r="AJ56" s="31" t="s">
        <v>537</v>
      </c>
      <c r="AK56" s="75" t="s">
        <v>539</v>
      </c>
      <c r="AL56" s="75" t="s">
        <v>539</v>
      </c>
      <c r="AM56" s="75" t="s">
        <v>539</v>
      </c>
      <c r="AN56" s="75" t="s">
        <v>539</v>
      </c>
      <c r="AO56" s="75" t="s">
        <v>539</v>
      </c>
      <c r="AP56" s="75" t="s">
        <v>539</v>
      </c>
      <c r="AQ56" s="75" t="s">
        <v>537</v>
      </c>
      <c r="AR56" s="75" t="s">
        <v>541</v>
      </c>
      <c r="AS56" s="48" t="s">
        <v>537</v>
      </c>
    </row>
    <row r="57" spans="1:45" s="10" customFormat="1" ht="15" customHeight="1" x14ac:dyDescent="0.2">
      <c r="A57" s="4">
        <v>16</v>
      </c>
      <c r="B57" s="4">
        <v>60003190</v>
      </c>
      <c r="C57" s="4" t="s">
        <v>102</v>
      </c>
      <c r="D57" s="4" t="s">
        <v>159</v>
      </c>
      <c r="E57" s="3" t="s">
        <v>154</v>
      </c>
      <c r="F57" s="4" t="s">
        <v>308</v>
      </c>
      <c r="G57" s="4" t="s">
        <v>19</v>
      </c>
      <c r="H57" s="4">
        <v>185636</v>
      </c>
      <c r="I57" s="4" t="s">
        <v>249</v>
      </c>
      <c r="J57" s="4" t="s">
        <v>146</v>
      </c>
      <c r="K57" s="4" t="s">
        <v>177</v>
      </c>
      <c r="L57" s="4">
        <v>2006</v>
      </c>
      <c r="M57" s="4" t="s">
        <v>267</v>
      </c>
      <c r="N57" s="4" t="s">
        <v>153</v>
      </c>
      <c r="O57" s="4" t="s">
        <v>133</v>
      </c>
      <c r="P57" s="4">
        <v>2006</v>
      </c>
      <c r="Q57" s="4"/>
      <c r="R57" s="4" t="s">
        <v>119</v>
      </c>
      <c r="S57" s="13">
        <v>43804</v>
      </c>
      <c r="T57" s="4">
        <v>156</v>
      </c>
      <c r="U57" s="4" t="s">
        <v>259</v>
      </c>
      <c r="V57" s="4"/>
      <c r="W57" s="13">
        <v>39679</v>
      </c>
      <c r="X57" s="4">
        <v>220</v>
      </c>
      <c r="Y57" s="27"/>
      <c r="Z57" s="27"/>
      <c r="AA57" s="28"/>
      <c r="AB57" s="31"/>
      <c r="AC57" s="32">
        <v>53</v>
      </c>
      <c r="AD57" s="28"/>
      <c r="AE57" s="28">
        <v>37</v>
      </c>
      <c r="AF57" s="33">
        <v>0.01</v>
      </c>
      <c r="AG57" s="28"/>
      <c r="AH57" s="31">
        <v>3.0000000000000001E-3</v>
      </c>
      <c r="AI57" s="31"/>
      <c r="AJ57" s="31" t="s">
        <v>537</v>
      </c>
      <c r="AK57" s="75" t="s">
        <v>539</v>
      </c>
      <c r="AL57" s="75" t="s">
        <v>539</v>
      </c>
      <c r="AM57" s="75" t="s">
        <v>539</v>
      </c>
      <c r="AN57" s="75" t="s">
        <v>537</v>
      </c>
      <c r="AO57" s="75" t="s">
        <v>539</v>
      </c>
      <c r="AP57" s="75" t="s">
        <v>537</v>
      </c>
      <c r="AQ57" s="75" t="s">
        <v>537</v>
      </c>
      <c r="AR57" s="75" t="s">
        <v>541</v>
      </c>
      <c r="AS57" s="48" t="s">
        <v>537</v>
      </c>
    </row>
    <row r="58" spans="1:45" s="10" customFormat="1" ht="15" customHeight="1" x14ac:dyDescent="0.2">
      <c r="A58" s="4">
        <v>16</v>
      </c>
      <c r="B58" s="4">
        <v>60003190</v>
      </c>
      <c r="C58" s="4" t="s">
        <v>102</v>
      </c>
      <c r="D58" s="4" t="s">
        <v>159</v>
      </c>
      <c r="E58" s="3" t="s">
        <v>154</v>
      </c>
      <c r="F58" s="4" t="s">
        <v>308</v>
      </c>
      <c r="G58" s="4" t="s">
        <v>19</v>
      </c>
      <c r="H58" s="4">
        <v>185636</v>
      </c>
      <c r="I58" s="4" t="s">
        <v>249</v>
      </c>
      <c r="J58" s="4" t="s">
        <v>146</v>
      </c>
      <c r="K58" s="4" t="s">
        <v>177</v>
      </c>
      <c r="L58" s="4">
        <v>2006</v>
      </c>
      <c r="M58" s="4" t="s">
        <v>267</v>
      </c>
      <c r="N58" s="4" t="s">
        <v>153</v>
      </c>
      <c r="O58" s="4" t="s">
        <v>133</v>
      </c>
      <c r="P58" s="4">
        <v>2006</v>
      </c>
      <c r="Q58" s="4"/>
      <c r="R58" s="4" t="s">
        <v>119</v>
      </c>
      <c r="S58" s="13">
        <v>43804</v>
      </c>
      <c r="T58" s="4">
        <v>156</v>
      </c>
      <c r="U58" s="4" t="s">
        <v>259</v>
      </c>
      <c r="V58" s="4"/>
      <c r="W58" s="13">
        <v>39632</v>
      </c>
      <c r="X58" s="4">
        <v>220</v>
      </c>
      <c r="Y58" s="27"/>
      <c r="Z58" s="27"/>
      <c r="AA58" s="28"/>
      <c r="AB58" s="31"/>
      <c r="AC58" s="32">
        <v>60</v>
      </c>
      <c r="AD58" s="28"/>
      <c r="AE58" s="28">
        <v>43.7</v>
      </c>
      <c r="AF58" s="33">
        <v>0.01</v>
      </c>
      <c r="AG58" s="28">
        <v>0.5</v>
      </c>
      <c r="AH58" s="31">
        <v>0.01</v>
      </c>
      <c r="AI58" s="31">
        <v>0.127</v>
      </c>
      <c r="AJ58" s="31" t="s">
        <v>537</v>
      </c>
      <c r="AK58" s="75" t="s">
        <v>539</v>
      </c>
      <c r="AL58" s="75" t="s">
        <v>539</v>
      </c>
      <c r="AM58" s="75" t="s">
        <v>539</v>
      </c>
      <c r="AN58" s="75" t="s">
        <v>539</v>
      </c>
      <c r="AO58" s="75" t="s">
        <v>539</v>
      </c>
      <c r="AP58" s="75" t="s">
        <v>539</v>
      </c>
      <c r="AQ58" s="75" t="s">
        <v>537</v>
      </c>
      <c r="AR58" s="75" t="s">
        <v>541</v>
      </c>
      <c r="AS58" s="48" t="s">
        <v>537</v>
      </c>
    </row>
    <row r="59" spans="1:45" s="10" customFormat="1" ht="15" customHeight="1" x14ac:dyDescent="0.2">
      <c r="A59" s="4">
        <v>16</v>
      </c>
      <c r="B59" s="4">
        <v>60003190</v>
      </c>
      <c r="C59" s="4" t="s">
        <v>102</v>
      </c>
      <c r="D59" s="4" t="s">
        <v>159</v>
      </c>
      <c r="E59" s="3" t="s">
        <v>154</v>
      </c>
      <c r="F59" s="4" t="s">
        <v>308</v>
      </c>
      <c r="G59" s="4" t="s">
        <v>19</v>
      </c>
      <c r="H59" s="4">
        <v>185636</v>
      </c>
      <c r="I59" s="4" t="s">
        <v>249</v>
      </c>
      <c r="J59" s="4" t="s">
        <v>146</v>
      </c>
      <c r="K59" s="4" t="s">
        <v>177</v>
      </c>
      <c r="L59" s="4">
        <v>2006</v>
      </c>
      <c r="M59" s="4" t="s">
        <v>267</v>
      </c>
      <c r="N59" s="4" t="s">
        <v>153</v>
      </c>
      <c r="O59" s="4" t="s">
        <v>133</v>
      </c>
      <c r="P59" s="4">
        <v>2006</v>
      </c>
      <c r="Q59" s="4"/>
      <c r="R59" s="4" t="s">
        <v>119</v>
      </c>
      <c r="S59" s="13">
        <v>43804</v>
      </c>
      <c r="T59" s="4">
        <v>156</v>
      </c>
      <c r="U59" s="4" t="s">
        <v>259</v>
      </c>
      <c r="V59" s="4"/>
      <c r="W59" s="13">
        <v>39045</v>
      </c>
      <c r="X59" s="4">
        <v>220</v>
      </c>
      <c r="Y59" s="27"/>
      <c r="Z59" s="27"/>
      <c r="AA59" s="28"/>
      <c r="AB59" s="31"/>
      <c r="AC59" s="32">
        <v>52</v>
      </c>
      <c r="AD59" s="28"/>
      <c r="AE59" s="28">
        <v>41.6</v>
      </c>
      <c r="AF59" s="33">
        <v>3.0000000000000001E-3</v>
      </c>
      <c r="AG59" s="28">
        <v>0.5</v>
      </c>
      <c r="AH59" s="31">
        <v>2.9000000000000001E-2</v>
      </c>
      <c r="AI59" s="31">
        <v>0.72699999999999998</v>
      </c>
      <c r="AJ59" s="31" t="s">
        <v>537</v>
      </c>
      <c r="AK59" s="75" t="s">
        <v>539</v>
      </c>
      <c r="AL59" s="75" t="s">
        <v>539</v>
      </c>
      <c r="AM59" s="75" t="s">
        <v>539</v>
      </c>
      <c r="AN59" s="75" t="s">
        <v>539</v>
      </c>
      <c r="AO59" s="75" t="s">
        <v>539</v>
      </c>
      <c r="AP59" s="75" t="s">
        <v>539</v>
      </c>
      <c r="AQ59" s="75" t="s">
        <v>537</v>
      </c>
      <c r="AR59" s="75" t="s">
        <v>541</v>
      </c>
      <c r="AS59" s="48" t="s">
        <v>537</v>
      </c>
    </row>
    <row r="60" spans="1:45" s="10" customFormat="1" ht="15" customHeight="1" x14ac:dyDescent="0.2">
      <c r="A60" s="4">
        <v>16</v>
      </c>
      <c r="B60" s="4">
        <v>60003190</v>
      </c>
      <c r="C60" s="4" t="s">
        <v>102</v>
      </c>
      <c r="D60" s="4" t="s">
        <v>159</v>
      </c>
      <c r="E60" s="3" t="s">
        <v>154</v>
      </c>
      <c r="F60" s="4" t="s">
        <v>308</v>
      </c>
      <c r="G60" s="4" t="s">
        <v>19</v>
      </c>
      <c r="H60" s="4">
        <v>185636</v>
      </c>
      <c r="I60" s="4" t="s">
        <v>249</v>
      </c>
      <c r="J60" s="4" t="s">
        <v>146</v>
      </c>
      <c r="K60" s="4" t="s">
        <v>177</v>
      </c>
      <c r="L60" s="4">
        <v>2006</v>
      </c>
      <c r="M60" s="4" t="s">
        <v>267</v>
      </c>
      <c r="N60" s="4" t="s">
        <v>153</v>
      </c>
      <c r="O60" s="4" t="s">
        <v>133</v>
      </c>
      <c r="P60" s="4">
        <v>2006</v>
      </c>
      <c r="Q60" s="4"/>
      <c r="R60" s="4" t="s">
        <v>119</v>
      </c>
      <c r="S60" s="13">
        <v>43804</v>
      </c>
      <c r="T60" s="4">
        <v>156</v>
      </c>
      <c r="U60" s="4" t="s">
        <v>259</v>
      </c>
      <c r="V60" s="4"/>
      <c r="W60" s="13">
        <v>39002</v>
      </c>
      <c r="X60" s="4">
        <v>220</v>
      </c>
      <c r="Y60" s="27"/>
      <c r="Z60" s="27"/>
      <c r="AA60" s="28"/>
      <c r="AB60" s="31"/>
      <c r="AC60" s="32">
        <v>59</v>
      </c>
      <c r="AD60" s="28"/>
      <c r="AE60" s="28">
        <v>42.7</v>
      </c>
      <c r="AF60" s="33"/>
      <c r="AG60" s="28">
        <v>0.5</v>
      </c>
      <c r="AH60" s="31">
        <v>8.9999999999999993E-3</v>
      </c>
      <c r="AI60" s="31"/>
      <c r="AJ60" s="31" t="s">
        <v>537</v>
      </c>
      <c r="AK60" s="75" t="s">
        <v>539</v>
      </c>
      <c r="AL60" s="75" t="s">
        <v>539</v>
      </c>
      <c r="AM60" s="75" t="s">
        <v>537</v>
      </c>
      <c r="AN60" s="75" t="s">
        <v>539</v>
      </c>
      <c r="AO60" s="75" t="s">
        <v>539</v>
      </c>
      <c r="AP60" s="75" t="s">
        <v>537</v>
      </c>
      <c r="AQ60" s="75" t="s">
        <v>537</v>
      </c>
      <c r="AR60" s="75" t="s">
        <v>541</v>
      </c>
      <c r="AS60" s="48" t="s">
        <v>537</v>
      </c>
    </row>
    <row r="61" spans="1:45" s="10" customFormat="1" ht="15" customHeight="1" x14ac:dyDescent="0.2">
      <c r="A61" s="36">
        <v>31</v>
      </c>
      <c r="B61" s="36">
        <v>60003402</v>
      </c>
      <c r="C61" s="36" t="s">
        <v>94</v>
      </c>
      <c r="D61" s="36" t="s">
        <v>155</v>
      </c>
      <c r="E61" s="37"/>
      <c r="F61" s="36" t="s">
        <v>323</v>
      </c>
      <c r="G61" s="36" t="s">
        <v>19</v>
      </c>
      <c r="H61" s="36">
        <v>185519</v>
      </c>
      <c r="I61" s="36" t="s">
        <v>249</v>
      </c>
      <c r="J61" s="36" t="s">
        <v>126</v>
      </c>
      <c r="K61" s="36" t="s">
        <v>127</v>
      </c>
      <c r="L61" s="36">
        <v>2004</v>
      </c>
      <c r="M61" s="36" t="s">
        <v>266</v>
      </c>
      <c r="N61" s="36" t="s">
        <v>304</v>
      </c>
      <c r="O61" s="36"/>
      <c r="P61" s="36"/>
      <c r="Q61" s="36"/>
      <c r="R61" s="36" t="s">
        <v>119</v>
      </c>
      <c r="S61" s="38">
        <v>44017</v>
      </c>
      <c r="T61" s="36">
        <v>137.88999999999999</v>
      </c>
      <c r="U61" s="36" t="s">
        <v>259</v>
      </c>
      <c r="V61" s="36" t="s">
        <v>448</v>
      </c>
      <c r="W61" s="38">
        <v>45277</v>
      </c>
      <c r="X61" s="36">
        <v>220</v>
      </c>
      <c r="Y61" s="39"/>
      <c r="Z61" s="39">
        <v>52</v>
      </c>
      <c r="AA61" s="40" t="s">
        <v>282</v>
      </c>
      <c r="AB61" s="41" t="s">
        <v>550</v>
      </c>
      <c r="AC61" s="42">
        <v>64</v>
      </c>
      <c r="AD61" s="40">
        <v>5</v>
      </c>
      <c r="AE61" s="40">
        <v>39.9</v>
      </c>
      <c r="AF61" s="43">
        <v>0.01</v>
      </c>
      <c r="AG61" s="40">
        <v>0.5</v>
      </c>
      <c r="AH61" s="41">
        <v>4.0000000000000001E-3</v>
      </c>
      <c r="AI61" s="41">
        <v>0.311</v>
      </c>
      <c r="AJ61" s="41">
        <v>2.5995793798410971</v>
      </c>
      <c r="AK61" s="76" t="s">
        <v>539</v>
      </c>
      <c r="AL61" s="76" t="s">
        <v>539</v>
      </c>
      <c r="AM61" s="76" t="s">
        <v>539</v>
      </c>
      <c r="AN61" s="76" t="s">
        <v>539</v>
      </c>
      <c r="AO61" s="76" t="s">
        <v>539</v>
      </c>
      <c r="AP61" s="76" t="s">
        <v>539</v>
      </c>
      <c r="AQ61" s="75" t="s">
        <v>539</v>
      </c>
      <c r="AR61" s="75" t="s">
        <v>541</v>
      </c>
      <c r="AS61" s="48" t="s">
        <v>537</v>
      </c>
    </row>
    <row r="62" spans="1:45" s="10" customFormat="1" ht="15" customHeight="1" x14ac:dyDescent="0.2">
      <c r="A62" s="4">
        <v>31</v>
      </c>
      <c r="B62" s="4">
        <v>60003402</v>
      </c>
      <c r="C62" s="4" t="s">
        <v>94</v>
      </c>
      <c r="D62" s="4" t="s">
        <v>155</v>
      </c>
      <c r="E62" s="3"/>
      <c r="F62" s="4" t="s">
        <v>323</v>
      </c>
      <c r="G62" s="4" t="s">
        <v>19</v>
      </c>
      <c r="H62" s="4">
        <v>185519</v>
      </c>
      <c r="I62" s="4" t="s">
        <v>249</v>
      </c>
      <c r="J62" s="4" t="s">
        <v>126</v>
      </c>
      <c r="K62" s="4" t="s">
        <v>127</v>
      </c>
      <c r="L62" s="4">
        <v>2004</v>
      </c>
      <c r="M62" s="4" t="s">
        <v>266</v>
      </c>
      <c r="N62" s="4" t="s">
        <v>304</v>
      </c>
      <c r="O62" s="4"/>
      <c r="P62" s="4"/>
      <c r="Q62" s="4"/>
      <c r="R62" s="4" t="s">
        <v>119</v>
      </c>
      <c r="S62" s="13">
        <v>44017</v>
      </c>
      <c r="T62" s="4">
        <v>137.88999999999999</v>
      </c>
      <c r="U62" s="4" t="s">
        <v>259</v>
      </c>
      <c r="V62" s="4" t="s">
        <v>222</v>
      </c>
      <c r="W62" s="13" t="s">
        <v>224</v>
      </c>
      <c r="X62" s="4">
        <v>220</v>
      </c>
      <c r="Y62" s="27">
        <v>0</v>
      </c>
      <c r="Z62" s="27">
        <v>55.5</v>
      </c>
      <c r="AA62" s="28" t="s">
        <v>282</v>
      </c>
      <c r="AB62" s="31">
        <v>0.89370000000000005</v>
      </c>
      <c r="AC62" s="32">
        <v>58</v>
      </c>
      <c r="AD62" s="28">
        <v>10</v>
      </c>
      <c r="AE62" s="28">
        <v>41.6</v>
      </c>
      <c r="AF62" s="33">
        <v>0.02</v>
      </c>
      <c r="AG62" s="28">
        <v>1</v>
      </c>
      <c r="AH62" s="31">
        <v>6.0000000000000001E-3</v>
      </c>
      <c r="AI62" s="31">
        <v>0.19</v>
      </c>
      <c r="AJ62" s="31">
        <v>4.5839404847356926</v>
      </c>
      <c r="AK62" s="75" t="s">
        <v>539</v>
      </c>
      <c r="AL62" s="75" t="s">
        <v>539</v>
      </c>
      <c r="AM62" s="75" t="s">
        <v>539</v>
      </c>
      <c r="AN62" s="75" t="s">
        <v>539</v>
      </c>
      <c r="AO62" s="75" t="s">
        <v>539</v>
      </c>
      <c r="AP62" s="75" t="s">
        <v>539</v>
      </c>
      <c r="AQ62" s="75" t="s">
        <v>539</v>
      </c>
      <c r="AR62" s="75" t="s">
        <v>541</v>
      </c>
      <c r="AS62" s="48" t="s">
        <v>537</v>
      </c>
    </row>
    <row r="63" spans="1:45" s="10" customFormat="1" ht="15" customHeight="1" x14ac:dyDescent="0.2">
      <c r="A63" s="4">
        <v>31</v>
      </c>
      <c r="B63" s="4">
        <v>60003402</v>
      </c>
      <c r="C63" s="4" t="s">
        <v>94</v>
      </c>
      <c r="D63" s="4" t="s">
        <v>155</v>
      </c>
      <c r="E63" s="3"/>
      <c r="F63" s="4" t="s">
        <v>323</v>
      </c>
      <c r="G63" s="4" t="s">
        <v>19</v>
      </c>
      <c r="H63" s="4">
        <v>185519</v>
      </c>
      <c r="I63" s="4" t="s">
        <v>249</v>
      </c>
      <c r="J63" s="4" t="s">
        <v>126</v>
      </c>
      <c r="K63" s="4" t="s">
        <v>127</v>
      </c>
      <c r="L63" s="4">
        <v>2004</v>
      </c>
      <c r="M63" s="4" t="s">
        <v>266</v>
      </c>
      <c r="N63" s="4" t="s">
        <v>304</v>
      </c>
      <c r="O63" s="4"/>
      <c r="P63" s="4"/>
      <c r="Q63" s="4"/>
      <c r="R63" s="4" t="s">
        <v>119</v>
      </c>
      <c r="S63" s="13">
        <v>44017</v>
      </c>
      <c r="T63" s="4">
        <v>137.88999999999999</v>
      </c>
      <c r="U63" s="4" t="s">
        <v>259</v>
      </c>
      <c r="V63" s="4" t="s">
        <v>301</v>
      </c>
      <c r="W63" s="13">
        <v>44443</v>
      </c>
      <c r="X63" s="4">
        <v>220</v>
      </c>
      <c r="Y63" s="27">
        <v>62.2</v>
      </c>
      <c r="Z63" s="27">
        <v>40</v>
      </c>
      <c r="AA63" s="28" t="s">
        <v>300</v>
      </c>
      <c r="AB63" s="31">
        <v>0.88400000000000001</v>
      </c>
      <c r="AC63" s="32">
        <v>63</v>
      </c>
      <c r="AD63" s="28">
        <v>9</v>
      </c>
      <c r="AE63" s="28">
        <v>39</v>
      </c>
      <c r="AF63" s="33">
        <v>0.02</v>
      </c>
      <c r="AG63" s="28">
        <v>0.5</v>
      </c>
      <c r="AH63" s="31">
        <v>1.2E-2</v>
      </c>
      <c r="AI63" s="31">
        <v>0.77800000000000002</v>
      </c>
      <c r="AJ63" s="31">
        <v>7.3617280201295374</v>
      </c>
      <c r="AK63" s="75" t="s">
        <v>539</v>
      </c>
      <c r="AL63" s="75" t="s">
        <v>539</v>
      </c>
      <c r="AM63" s="75" t="s">
        <v>539</v>
      </c>
      <c r="AN63" s="75" t="s">
        <v>539</v>
      </c>
      <c r="AO63" s="75" t="s">
        <v>539</v>
      </c>
      <c r="AP63" s="75" t="s">
        <v>539</v>
      </c>
      <c r="AQ63" s="75" t="s">
        <v>539</v>
      </c>
      <c r="AR63" s="75" t="s">
        <v>541</v>
      </c>
      <c r="AS63" s="48" t="s">
        <v>537</v>
      </c>
    </row>
    <row r="64" spans="1:45" s="10" customFormat="1" ht="15" customHeight="1" x14ac:dyDescent="0.2">
      <c r="A64" s="4">
        <v>31</v>
      </c>
      <c r="B64" s="4">
        <v>60003402</v>
      </c>
      <c r="C64" s="4" t="s">
        <v>94</v>
      </c>
      <c r="D64" s="4" t="s">
        <v>155</v>
      </c>
      <c r="E64" s="3"/>
      <c r="F64" s="4" t="s">
        <v>323</v>
      </c>
      <c r="G64" s="4" t="s">
        <v>19</v>
      </c>
      <c r="H64" s="4">
        <v>185519</v>
      </c>
      <c r="I64" s="4" t="s">
        <v>249</v>
      </c>
      <c r="J64" s="4" t="s">
        <v>126</v>
      </c>
      <c r="K64" s="4" t="s">
        <v>127</v>
      </c>
      <c r="L64" s="4">
        <v>2004</v>
      </c>
      <c r="M64" s="4" t="s">
        <v>266</v>
      </c>
      <c r="N64" s="4" t="s">
        <v>304</v>
      </c>
      <c r="O64" s="4"/>
      <c r="P64" s="4"/>
      <c r="Q64" s="4"/>
      <c r="R64" s="4" t="s">
        <v>119</v>
      </c>
      <c r="S64" s="13">
        <v>44017</v>
      </c>
      <c r="T64" s="4">
        <v>137.88999999999999</v>
      </c>
      <c r="U64" s="4" t="s">
        <v>259</v>
      </c>
      <c r="V64" s="4"/>
      <c r="W64" s="13">
        <v>43581</v>
      </c>
      <c r="X64" s="4">
        <v>220</v>
      </c>
      <c r="Y64" s="27"/>
      <c r="Z64" s="27"/>
      <c r="AA64" s="28"/>
      <c r="AB64" s="31"/>
      <c r="AC64" s="32">
        <v>58</v>
      </c>
      <c r="AD64" s="28"/>
      <c r="AE64" s="28">
        <v>42.8</v>
      </c>
      <c r="AF64" s="33">
        <v>0.01</v>
      </c>
      <c r="AG64" s="28">
        <v>1</v>
      </c>
      <c r="AH64" s="31">
        <v>0.01</v>
      </c>
      <c r="AI64" s="31">
        <v>0.44</v>
      </c>
      <c r="AJ64" s="31" t="s">
        <v>537</v>
      </c>
      <c r="AK64" s="75" t="s">
        <v>539</v>
      </c>
      <c r="AL64" s="75" t="s">
        <v>539</v>
      </c>
      <c r="AM64" s="75" t="s">
        <v>539</v>
      </c>
      <c r="AN64" s="75" t="s">
        <v>539</v>
      </c>
      <c r="AO64" s="75" t="s">
        <v>539</v>
      </c>
      <c r="AP64" s="75" t="s">
        <v>539</v>
      </c>
      <c r="AQ64" s="75" t="s">
        <v>537</v>
      </c>
      <c r="AR64" s="75" t="s">
        <v>541</v>
      </c>
      <c r="AS64" s="48" t="s">
        <v>537</v>
      </c>
    </row>
    <row r="65" spans="1:45" s="10" customFormat="1" ht="15" customHeight="1" x14ac:dyDescent="0.2">
      <c r="A65" s="4">
        <v>31</v>
      </c>
      <c r="B65" s="4">
        <v>60003402</v>
      </c>
      <c r="C65" s="4" t="s">
        <v>94</v>
      </c>
      <c r="D65" s="4" t="s">
        <v>155</v>
      </c>
      <c r="E65" s="3"/>
      <c r="F65" s="4" t="s">
        <v>323</v>
      </c>
      <c r="G65" s="4" t="s">
        <v>19</v>
      </c>
      <c r="H65" s="4">
        <v>185519</v>
      </c>
      <c r="I65" s="4" t="s">
        <v>249</v>
      </c>
      <c r="J65" s="4" t="s">
        <v>126</v>
      </c>
      <c r="K65" s="4" t="s">
        <v>127</v>
      </c>
      <c r="L65" s="4">
        <v>2004</v>
      </c>
      <c r="M65" s="4" t="s">
        <v>266</v>
      </c>
      <c r="N65" s="4" t="s">
        <v>304</v>
      </c>
      <c r="O65" s="4"/>
      <c r="P65" s="4"/>
      <c r="Q65" s="4"/>
      <c r="R65" s="4" t="s">
        <v>119</v>
      </c>
      <c r="S65" s="13">
        <v>44017</v>
      </c>
      <c r="T65" s="4">
        <v>137.88999999999999</v>
      </c>
      <c r="U65" s="4" t="s">
        <v>259</v>
      </c>
      <c r="V65" s="4"/>
      <c r="W65" s="13">
        <v>43319</v>
      </c>
      <c r="X65" s="4">
        <v>220</v>
      </c>
      <c r="Y65" s="27"/>
      <c r="Z65" s="27"/>
      <c r="AA65" s="28"/>
      <c r="AB65" s="31"/>
      <c r="AC65" s="32">
        <v>57</v>
      </c>
      <c r="AD65" s="28"/>
      <c r="AE65" s="28">
        <v>40.200000000000003</v>
      </c>
      <c r="AF65" s="33">
        <v>0.01</v>
      </c>
      <c r="AG65" s="28">
        <v>1</v>
      </c>
      <c r="AH65" s="31">
        <v>5.0000000000000001E-3</v>
      </c>
      <c r="AI65" s="31">
        <v>0.24</v>
      </c>
      <c r="AJ65" s="31" t="s">
        <v>537</v>
      </c>
      <c r="AK65" s="75" t="s">
        <v>539</v>
      </c>
      <c r="AL65" s="75" t="s">
        <v>539</v>
      </c>
      <c r="AM65" s="75" t="s">
        <v>539</v>
      </c>
      <c r="AN65" s="75" t="s">
        <v>539</v>
      </c>
      <c r="AO65" s="75" t="s">
        <v>539</v>
      </c>
      <c r="AP65" s="75" t="s">
        <v>539</v>
      </c>
      <c r="AQ65" s="75" t="s">
        <v>537</v>
      </c>
      <c r="AR65" s="75" t="s">
        <v>541</v>
      </c>
      <c r="AS65" s="48" t="s">
        <v>537</v>
      </c>
    </row>
    <row r="66" spans="1:45" s="10" customFormat="1" ht="15" customHeight="1" x14ac:dyDescent="0.2">
      <c r="A66" s="4">
        <v>31</v>
      </c>
      <c r="B66" s="4">
        <v>60003402</v>
      </c>
      <c r="C66" s="4" t="s">
        <v>94</v>
      </c>
      <c r="D66" s="4" t="s">
        <v>155</v>
      </c>
      <c r="E66" s="3"/>
      <c r="F66" s="4" t="s">
        <v>323</v>
      </c>
      <c r="G66" s="4" t="s">
        <v>19</v>
      </c>
      <c r="H66" s="4">
        <v>185519</v>
      </c>
      <c r="I66" s="4" t="s">
        <v>249</v>
      </c>
      <c r="J66" s="4" t="s">
        <v>126</v>
      </c>
      <c r="K66" s="4" t="s">
        <v>127</v>
      </c>
      <c r="L66" s="4">
        <v>2004</v>
      </c>
      <c r="M66" s="4" t="s">
        <v>266</v>
      </c>
      <c r="N66" s="4" t="s">
        <v>304</v>
      </c>
      <c r="O66" s="4"/>
      <c r="P66" s="4"/>
      <c r="Q66" s="4"/>
      <c r="R66" s="4" t="s">
        <v>119</v>
      </c>
      <c r="S66" s="13">
        <v>44017</v>
      </c>
      <c r="T66" s="4">
        <v>137.88999999999999</v>
      </c>
      <c r="U66" s="4" t="s">
        <v>259</v>
      </c>
      <c r="V66" s="4"/>
      <c r="W66" s="13">
        <v>42926</v>
      </c>
      <c r="X66" s="4">
        <v>220</v>
      </c>
      <c r="Y66" s="27"/>
      <c r="Z66" s="27"/>
      <c r="AA66" s="28"/>
      <c r="AB66" s="31"/>
      <c r="AC66" s="32">
        <v>65</v>
      </c>
      <c r="AD66" s="28"/>
      <c r="AE66" s="28">
        <v>36.799999999999997</v>
      </c>
      <c r="AF66" s="33">
        <v>0.01</v>
      </c>
      <c r="AG66" s="28">
        <v>0.5</v>
      </c>
      <c r="AH66" s="31">
        <v>0.02</v>
      </c>
      <c r="AI66" s="31">
        <v>0.6</v>
      </c>
      <c r="AJ66" s="31" t="s">
        <v>537</v>
      </c>
      <c r="AK66" s="75" t="s">
        <v>539</v>
      </c>
      <c r="AL66" s="75" t="s">
        <v>539</v>
      </c>
      <c r="AM66" s="75" t="s">
        <v>539</v>
      </c>
      <c r="AN66" s="75" t="s">
        <v>539</v>
      </c>
      <c r="AO66" s="75" t="s">
        <v>539</v>
      </c>
      <c r="AP66" s="75" t="s">
        <v>539</v>
      </c>
      <c r="AQ66" s="75" t="s">
        <v>537</v>
      </c>
      <c r="AR66" s="75" t="s">
        <v>541</v>
      </c>
      <c r="AS66" s="48" t="s">
        <v>537</v>
      </c>
    </row>
    <row r="67" spans="1:45" s="10" customFormat="1" ht="15" customHeight="1" x14ac:dyDescent="0.2">
      <c r="A67" s="4">
        <v>31</v>
      </c>
      <c r="B67" s="4">
        <v>60003402</v>
      </c>
      <c r="C67" s="4" t="s">
        <v>94</v>
      </c>
      <c r="D67" s="4" t="s">
        <v>155</v>
      </c>
      <c r="E67" s="3"/>
      <c r="F67" s="4" t="s">
        <v>323</v>
      </c>
      <c r="G67" s="4" t="s">
        <v>19</v>
      </c>
      <c r="H67" s="4">
        <v>185519</v>
      </c>
      <c r="I67" s="4" t="s">
        <v>249</v>
      </c>
      <c r="J67" s="4" t="s">
        <v>126</v>
      </c>
      <c r="K67" s="4" t="s">
        <v>127</v>
      </c>
      <c r="L67" s="4">
        <v>2004</v>
      </c>
      <c r="M67" s="4" t="s">
        <v>266</v>
      </c>
      <c r="N67" s="4" t="s">
        <v>304</v>
      </c>
      <c r="O67" s="4"/>
      <c r="P67" s="4"/>
      <c r="Q67" s="4"/>
      <c r="R67" s="4" t="s">
        <v>119</v>
      </c>
      <c r="S67" s="13">
        <v>44017</v>
      </c>
      <c r="T67" s="4">
        <v>137.88999999999999</v>
      </c>
      <c r="U67" s="4" t="s">
        <v>259</v>
      </c>
      <c r="V67" s="4"/>
      <c r="W67" s="13">
        <v>42385</v>
      </c>
      <c r="X67" s="4">
        <v>220</v>
      </c>
      <c r="Y67" s="27"/>
      <c r="Z67" s="27"/>
      <c r="AA67" s="28"/>
      <c r="AB67" s="31"/>
      <c r="AC67" s="32">
        <v>25</v>
      </c>
      <c r="AD67" s="28"/>
      <c r="AE67" s="28">
        <v>42</v>
      </c>
      <c r="AF67" s="33">
        <v>0.01</v>
      </c>
      <c r="AG67" s="28">
        <v>0.5</v>
      </c>
      <c r="AH67" s="31">
        <v>1.0999999999999999E-2</v>
      </c>
      <c r="AI67" s="31">
        <v>0.31900000000000001</v>
      </c>
      <c r="AJ67" s="31" t="s">
        <v>537</v>
      </c>
      <c r="AK67" s="75" t="s">
        <v>540</v>
      </c>
      <c r="AL67" s="75" t="s">
        <v>539</v>
      </c>
      <c r="AM67" s="75" t="s">
        <v>539</v>
      </c>
      <c r="AN67" s="75" t="s">
        <v>539</v>
      </c>
      <c r="AO67" s="75" t="s">
        <v>539</v>
      </c>
      <c r="AP67" s="75" t="s">
        <v>539</v>
      </c>
      <c r="AQ67" s="75" t="s">
        <v>537</v>
      </c>
      <c r="AR67" s="75" t="s">
        <v>539</v>
      </c>
      <c r="AS67" s="48" t="s">
        <v>434</v>
      </c>
    </row>
    <row r="68" spans="1:45" s="10" customFormat="1" ht="15" customHeight="1" x14ac:dyDescent="0.2">
      <c r="A68" s="4">
        <v>31</v>
      </c>
      <c r="B68" s="4">
        <v>60003402</v>
      </c>
      <c r="C68" s="4" t="s">
        <v>94</v>
      </c>
      <c r="D68" s="4" t="s">
        <v>155</v>
      </c>
      <c r="E68" s="3"/>
      <c r="F68" s="4" t="s">
        <v>323</v>
      </c>
      <c r="G68" s="4" t="s">
        <v>19</v>
      </c>
      <c r="H68" s="4">
        <v>185519</v>
      </c>
      <c r="I68" s="4" t="s">
        <v>249</v>
      </c>
      <c r="J68" s="4" t="s">
        <v>126</v>
      </c>
      <c r="K68" s="4" t="s">
        <v>127</v>
      </c>
      <c r="L68" s="4">
        <v>2004</v>
      </c>
      <c r="M68" s="4" t="s">
        <v>266</v>
      </c>
      <c r="N68" s="4" t="s">
        <v>304</v>
      </c>
      <c r="O68" s="4"/>
      <c r="P68" s="4"/>
      <c r="Q68" s="4"/>
      <c r="R68" s="4" t="s">
        <v>119</v>
      </c>
      <c r="S68" s="13">
        <v>44017</v>
      </c>
      <c r="T68" s="4">
        <v>137.88999999999999</v>
      </c>
      <c r="U68" s="4" t="s">
        <v>259</v>
      </c>
      <c r="V68" s="4"/>
      <c r="W68" s="13">
        <v>42010</v>
      </c>
      <c r="X68" s="4">
        <v>220</v>
      </c>
      <c r="Y68" s="27"/>
      <c r="Z68" s="27"/>
      <c r="AA68" s="28"/>
      <c r="AB68" s="31"/>
      <c r="AC68" s="32">
        <v>56.5</v>
      </c>
      <c r="AD68" s="28"/>
      <c r="AE68" s="28">
        <v>41</v>
      </c>
      <c r="AF68" s="33">
        <v>0.01</v>
      </c>
      <c r="AG68" s="28">
        <v>0.5</v>
      </c>
      <c r="AH68" s="31">
        <v>1.2E-2</v>
      </c>
      <c r="AI68" s="31"/>
      <c r="AJ68" s="31" t="s">
        <v>537</v>
      </c>
      <c r="AK68" s="75" t="s">
        <v>539</v>
      </c>
      <c r="AL68" s="75" t="s">
        <v>539</v>
      </c>
      <c r="AM68" s="75" t="s">
        <v>539</v>
      </c>
      <c r="AN68" s="75" t="s">
        <v>539</v>
      </c>
      <c r="AO68" s="75" t="s">
        <v>539</v>
      </c>
      <c r="AP68" s="75" t="s">
        <v>537</v>
      </c>
      <c r="AQ68" s="75" t="s">
        <v>537</v>
      </c>
      <c r="AR68" s="75" t="s">
        <v>541</v>
      </c>
      <c r="AS68" s="48" t="s">
        <v>537</v>
      </c>
    </row>
    <row r="69" spans="1:45" s="10" customFormat="1" ht="15" customHeight="1" x14ac:dyDescent="0.2">
      <c r="A69" s="4">
        <v>31</v>
      </c>
      <c r="B69" s="4">
        <v>60003402</v>
      </c>
      <c r="C69" s="4" t="s">
        <v>94</v>
      </c>
      <c r="D69" s="4" t="s">
        <v>155</v>
      </c>
      <c r="E69" s="3"/>
      <c r="F69" s="4" t="s">
        <v>323</v>
      </c>
      <c r="G69" s="4" t="s">
        <v>19</v>
      </c>
      <c r="H69" s="4">
        <v>185519</v>
      </c>
      <c r="I69" s="4" t="s">
        <v>249</v>
      </c>
      <c r="J69" s="4" t="s">
        <v>126</v>
      </c>
      <c r="K69" s="4" t="s">
        <v>127</v>
      </c>
      <c r="L69" s="4">
        <v>2004</v>
      </c>
      <c r="M69" s="4" t="s">
        <v>266</v>
      </c>
      <c r="N69" s="4" t="s">
        <v>304</v>
      </c>
      <c r="O69" s="4"/>
      <c r="P69" s="4"/>
      <c r="Q69" s="4"/>
      <c r="R69" s="4" t="s">
        <v>119</v>
      </c>
      <c r="S69" s="13">
        <v>44017</v>
      </c>
      <c r="T69" s="4">
        <v>137.88999999999999</v>
      </c>
      <c r="U69" s="4" t="s">
        <v>259</v>
      </c>
      <c r="V69" s="4"/>
      <c r="W69" s="13">
        <v>41635</v>
      </c>
      <c r="X69" s="4">
        <v>220</v>
      </c>
      <c r="Y69" s="27"/>
      <c r="Z69" s="27"/>
      <c r="AA69" s="28"/>
      <c r="AB69" s="31"/>
      <c r="AC69" s="32">
        <v>58.2</v>
      </c>
      <c r="AD69" s="28"/>
      <c r="AE69" s="28">
        <v>39.700000000000003</v>
      </c>
      <c r="AF69" s="33">
        <v>0.01</v>
      </c>
      <c r="AG69" s="28">
        <v>1.5</v>
      </c>
      <c r="AH69" s="31">
        <v>1.0999999999999999E-2</v>
      </c>
      <c r="AI69" s="31">
        <v>0.4</v>
      </c>
      <c r="AJ69" s="31" t="s">
        <v>537</v>
      </c>
      <c r="AK69" s="75" t="s">
        <v>539</v>
      </c>
      <c r="AL69" s="75" t="s">
        <v>539</v>
      </c>
      <c r="AM69" s="75" t="s">
        <v>539</v>
      </c>
      <c r="AN69" s="75" t="s">
        <v>539</v>
      </c>
      <c r="AO69" s="75" t="s">
        <v>539</v>
      </c>
      <c r="AP69" s="75" t="s">
        <v>539</v>
      </c>
      <c r="AQ69" s="75" t="s">
        <v>537</v>
      </c>
      <c r="AR69" s="75" t="s">
        <v>541</v>
      </c>
      <c r="AS69" s="48" t="s">
        <v>537</v>
      </c>
    </row>
    <row r="70" spans="1:45" s="10" customFormat="1" ht="15" customHeight="1" x14ac:dyDescent="0.2">
      <c r="A70" s="4">
        <v>31</v>
      </c>
      <c r="B70" s="4">
        <v>60003402</v>
      </c>
      <c r="C70" s="4" t="s">
        <v>94</v>
      </c>
      <c r="D70" s="4" t="s">
        <v>155</v>
      </c>
      <c r="E70" s="3"/>
      <c r="F70" s="4" t="s">
        <v>323</v>
      </c>
      <c r="G70" s="4" t="s">
        <v>19</v>
      </c>
      <c r="H70" s="4">
        <v>185519</v>
      </c>
      <c r="I70" s="4" t="s">
        <v>249</v>
      </c>
      <c r="J70" s="4" t="s">
        <v>126</v>
      </c>
      <c r="K70" s="4" t="s">
        <v>127</v>
      </c>
      <c r="L70" s="4">
        <v>2004</v>
      </c>
      <c r="M70" s="4" t="s">
        <v>266</v>
      </c>
      <c r="N70" s="4" t="s">
        <v>304</v>
      </c>
      <c r="O70" s="4"/>
      <c r="P70" s="4"/>
      <c r="Q70" s="4"/>
      <c r="R70" s="4" t="s">
        <v>119</v>
      </c>
      <c r="S70" s="13">
        <v>44017</v>
      </c>
      <c r="T70" s="4">
        <v>137.88999999999999</v>
      </c>
      <c r="U70" s="4" t="s">
        <v>259</v>
      </c>
      <c r="V70" s="4"/>
      <c r="W70" s="13">
        <v>41344</v>
      </c>
      <c r="X70" s="4">
        <v>220</v>
      </c>
      <c r="Y70" s="27"/>
      <c r="Z70" s="27"/>
      <c r="AA70" s="28"/>
      <c r="AB70" s="31"/>
      <c r="AC70" s="32">
        <v>52.5</v>
      </c>
      <c r="AD70" s="28"/>
      <c r="AE70" s="28">
        <v>46</v>
      </c>
      <c r="AF70" s="33">
        <v>0.01</v>
      </c>
      <c r="AG70" s="28">
        <v>1</v>
      </c>
      <c r="AH70" s="31">
        <v>0.01</v>
      </c>
      <c r="AI70" s="31">
        <v>0.33800000000000002</v>
      </c>
      <c r="AJ70" s="31" t="s">
        <v>537</v>
      </c>
      <c r="AK70" s="75" t="s">
        <v>539</v>
      </c>
      <c r="AL70" s="75" t="s">
        <v>539</v>
      </c>
      <c r="AM70" s="75" t="s">
        <v>539</v>
      </c>
      <c r="AN70" s="75" t="s">
        <v>539</v>
      </c>
      <c r="AO70" s="75" t="s">
        <v>539</v>
      </c>
      <c r="AP70" s="75" t="s">
        <v>539</v>
      </c>
      <c r="AQ70" s="75" t="s">
        <v>537</v>
      </c>
      <c r="AR70" s="75" t="s">
        <v>541</v>
      </c>
      <c r="AS70" s="48" t="s">
        <v>537</v>
      </c>
    </row>
    <row r="71" spans="1:45" s="10" customFormat="1" ht="15" customHeight="1" x14ac:dyDescent="0.2">
      <c r="A71" s="4">
        <v>31</v>
      </c>
      <c r="B71" s="4">
        <v>60003402</v>
      </c>
      <c r="C71" s="4" t="s">
        <v>94</v>
      </c>
      <c r="D71" s="4" t="s">
        <v>155</v>
      </c>
      <c r="E71" s="3"/>
      <c r="F71" s="4" t="s">
        <v>323</v>
      </c>
      <c r="G71" s="4" t="s">
        <v>19</v>
      </c>
      <c r="H71" s="4">
        <v>185519</v>
      </c>
      <c r="I71" s="4" t="s">
        <v>249</v>
      </c>
      <c r="J71" s="4" t="s">
        <v>126</v>
      </c>
      <c r="K71" s="4" t="s">
        <v>127</v>
      </c>
      <c r="L71" s="4">
        <v>2004</v>
      </c>
      <c r="M71" s="4" t="s">
        <v>266</v>
      </c>
      <c r="N71" s="4" t="s">
        <v>304</v>
      </c>
      <c r="O71" s="4"/>
      <c r="P71" s="4"/>
      <c r="Q71" s="4"/>
      <c r="R71" s="4" t="s">
        <v>119</v>
      </c>
      <c r="S71" s="13">
        <v>44017</v>
      </c>
      <c r="T71" s="4">
        <v>137.88999999999999</v>
      </c>
      <c r="U71" s="4" t="s">
        <v>259</v>
      </c>
      <c r="V71" s="4"/>
      <c r="W71" s="13">
        <v>41163</v>
      </c>
      <c r="X71" s="4">
        <v>220</v>
      </c>
      <c r="Y71" s="27"/>
      <c r="Z71" s="27"/>
      <c r="AA71" s="28"/>
      <c r="AB71" s="31"/>
      <c r="AC71" s="32">
        <v>73.900000000000006</v>
      </c>
      <c r="AD71" s="28"/>
      <c r="AE71" s="28">
        <v>44</v>
      </c>
      <c r="AF71" s="33">
        <v>0.01</v>
      </c>
      <c r="AG71" s="28">
        <v>1</v>
      </c>
      <c r="AH71" s="31">
        <v>5.0000000000000001E-3</v>
      </c>
      <c r="AI71" s="31">
        <v>0.24</v>
      </c>
      <c r="AJ71" s="31" t="s">
        <v>537</v>
      </c>
      <c r="AK71" s="75" t="s">
        <v>539</v>
      </c>
      <c r="AL71" s="75" t="s">
        <v>539</v>
      </c>
      <c r="AM71" s="75" t="s">
        <v>539</v>
      </c>
      <c r="AN71" s="75" t="s">
        <v>539</v>
      </c>
      <c r="AO71" s="75" t="s">
        <v>539</v>
      </c>
      <c r="AP71" s="75" t="s">
        <v>539</v>
      </c>
      <c r="AQ71" s="75" t="s">
        <v>537</v>
      </c>
      <c r="AR71" s="75" t="s">
        <v>541</v>
      </c>
      <c r="AS71" s="48" t="s">
        <v>537</v>
      </c>
    </row>
    <row r="72" spans="1:45" s="10" customFormat="1" ht="15" customHeight="1" x14ac:dyDescent="0.2">
      <c r="A72" s="4">
        <v>31</v>
      </c>
      <c r="B72" s="4">
        <v>60003402</v>
      </c>
      <c r="C72" s="4" t="s">
        <v>94</v>
      </c>
      <c r="D72" s="4" t="s">
        <v>155</v>
      </c>
      <c r="E72" s="3"/>
      <c r="F72" s="4" t="s">
        <v>323</v>
      </c>
      <c r="G72" s="4" t="s">
        <v>19</v>
      </c>
      <c r="H72" s="4">
        <v>185519</v>
      </c>
      <c r="I72" s="4" t="s">
        <v>249</v>
      </c>
      <c r="J72" s="4" t="s">
        <v>126</v>
      </c>
      <c r="K72" s="4" t="s">
        <v>127</v>
      </c>
      <c r="L72" s="4">
        <v>2004</v>
      </c>
      <c r="M72" s="4" t="s">
        <v>266</v>
      </c>
      <c r="N72" s="4" t="s">
        <v>304</v>
      </c>
      <c r="O72" s="4"/>
      <c r="P72" s="4"/>
      <c r="Q72" s="4"/>
      <c r="R72" s="4" t="s">
        <v>119</v>
      </c>
      <c r="S72" s="13">
        <v>44017</v>
      </c>
      <c r="T72" s="4">
        <v>137.88999999999999</v>
      </c>
      <c r="U72" s="4" t="s">
        <v>259</v>
      </c>
      <c r="V72" s="4"/>
      <c r="W72" s="13">
        <v>41137</v>
      </c>
      <c r="X72" s="4">
        <v>220</v>
      </c>
      <c r="Y72" s="27"/>
      <c r="Z72" s="27"/>
      <c r="AA72" s="28"/>
      <c r="AB72" s="31"/>
      <c r="AC72" s="32">
        <v>61.7</v>
      </c>
      <c r="AD72" s="28"/>
      <c r="AE72" s="28">
        <v>39.5</v>
      </c>
      <c r="AF72" s="33">
        <v>8.9999999999999993E-3</v>
      </c>
      <c r="AG72" s="28">
        <v>0.5</v>
      </c>
      <c r="AH72" s="31"/>
      <c r="AI72" s="31"/>
      <c r="AJ72" s="31" t="s">
        <v>537</v>
      </c>
      <c r="AK72" s="75" t="s">
        <v>539</v>
      </c>
      <c r="AL72" s="75" t="s">
        <v>539</v>
      </c>
      <c r="AM72" s="75" t="s">
        <v>539</v>
      </c>
      <c r="AN72" s="75" t="s">
        <v>539</v>
      </c>
      <c r="AO72" s="75" t="s">
        <v>537</v>
      </c>
      <c r="AP72" s="75" t="s">
        <v>537</v>
      </c>
      <c r="AQ72" s="75" t="s">
        <v>537</v>
      </c>
      <c r="AR72" s="75" t="s">
        <v>541</v>
      </c>
      <c r="AS72" s="48" t="s">
        <v>537</v>
      </c>
    </row>
    <row r="73" spans="1:45" s="10" customFormat="1" ht="15" customHeight="1" x14ac:dyDescent="0.2">
      <c r="A73" s="4">
        <v>31</v>
      </c>
      <c r="B73" s="4">
        <v>60003402</v>
      </c>
      <c r="C73" s="4" t="s">
        <v>94</v>
      </c>
      <c r="D73" s="4" t="s">
        <v>155</v>
      </c>
      <c r="E73" s="3"/>
      <c r="F73" s="4" t="s">
        <v>323</v>
      </c>
      <c r="G73" s="4" t="s">
        <v>19</v>
      </c>
      <c r="H73" s="4">
        <v>185519</v>
      </c>
      <c r="I73" s="4" t="s">
        <v>249</v>
      </c>
      <c r="J73" s="4" t="s">
        <v>126</v>
      </c>
      <c r="K73" s="4" t="s">
        <v>127</v>
      </c>
      <c r="L73" s="4">
        <v>2004</v>
      </c>
      <c r="M73" s="4" t="s">
        <v>266</v>
      </c>
      <c r="N73" s="4" t="s">
        <v>304</v>
      </c>
      <c r="O73" s="4"/>
      <c r="P73" s="4"/>
      <c r="Q73" s="4"/>
      <c r="R73" s="4" t="s">
        <v>119</v>
      </c>
      <c r="S73" s="13">
        <v>44017</v>
      </c>
      <c r="T73" s="4">
        <v>137.88999999999999</v>
      </c>
      <c r="U73" s="4" t="s">
        <v>259</v>
      </c>
      <c r="V73" s="4"/>
      <c r="W73" s="13">
        <v>40889</v>
      </c>
      <c r="X73" s="4">
        <v>220</v>
      </c>
      <c r="Y73" s="27"/>
      <c r="Z73" s="27"/>
      <c r="AA73" s="28"/>
      <c r="AB73" s="31"/>
      <c r="AC73" s="32">
        <v>70.400000000000006</v>
      </c>
      <c r="AD73" s="28"/>
      <c r="AE73" s="28">
        <v>42</v>
      </c>
      <c r="AF73" s="33">
        <v>0.01</v>
      </c>
      <c r="AG73" s="28">
        <v>1</v>
      </c>
      <c r="AH73" s="31">
        <v>6.0000000000000001E-3</v>
      </c>
      <c r="AI73" s="31">
        <v>0.52800000000000002</v>
      </c>
      <c r="AJ73" s="31" t="s">
        <v>537</v>
      </c>
      <c r="AK73" s="75" t="s">
        <v>539</v>
      </c>
      <c r="AL73" s="75" t="s">
        <v>539</v>
      </c>
      <c r="AM73" s="75" t="s">
        <v>539</v>
      </c>
      <c r="AN73" s="75" t="s">
        <v>539</v>
      </c>
      <c r="AO73" s="75" t="s">
        <v>539</v>
      </c>
      <c r="AP73" s="75" t="s">
        <v>539</v>
      </c>
      <c r="AQ73" s="75" t="s">
        <v>537</v>
      </c>
      <c r="AR73" s="75" t="s">
        <v>541</v>
      </c>
      <c r="AS73" s="48" t="s">
        <v>537</v>
      </c>
    </row>
    <row r="74" spans="1:45" s="10" customFormat="1" ht="15" customHeight="1" x14ac:dyDescent="0.2">
      <c r="A74" s="4">
        <v>31</v>
      </c>
      <c r="B74" s="4">
        <v>60003402</v>
      </c>
      <c r="C74" s="4" t="s">
        <v>94</v>
      </c>
      <c r="D74" s="4" t="s">
        <v>155</v>
      </c>
      <c r="E74" s="3"/>
      <c r="F74" s="4" t="s">
        <v>323</v>
      </c>
      <c r="G74" s="4" t="s">
        <v>19</v>
      </c>
      <c r="H74" s="4">
        <v>185519</v>
      </c>
      <c r="I74" s="4" t="s">
        <v>249</v>
      </c>
      <c r="J74" s="4" t="s">
        <v>126</v>
      </c>
      <c r="K74" s="4" t="s">
        <v>127</v>
      </c>
      <c r="L74" s="4">
        <v>2004</v>
      </c>
      <c r="M74" s="4" t="s">
        <v>266</v>
      </c>
      <c r="N74" s="4" t="s">
        <v>304</v>
      </c>
      <c r="O74" s="4"/>
      <c r="P74" s="4"/>
      <c r="Q74" s="4"/>
      <c r="R74" s="4" t="s">
        <v>119</v>
      </c>
      <c r="S74" s="13">
        <v>44017</v>
      </c>
      <c r="T74" s="4">
        <v>137.88999999999999</v>
      </c>
      <c r="U74" s="4" t="s">
        <v>259</v>
      </c>
      <c r="V74" s="4"/>
      <c r="W74" s="13">
        <v>40718</v>
      </c>
      <c r="X74" s="4">
        <v>220</v>
      </c>
      <c r="Y74" s="27"/>
      <c r="Z74" s="27"/>
      <c r="AA74" s="28"/>
      <c r="AB74" s="31"/>
      <c r="AC74" s="32">
        <v>55</v>
      </c>
      <c r="AD74" s="28"/>
      <c r="AE74" s="28">
        <v>43</v>
      </c>
      <c r="AF74" s="33">
        <v>0.01</v>
      </c>
      <c r="AG74" s="28"/>
      <c r="AH74" s="31">
        <v>3.0000000000000001E-3</v>
      </c>
      <c r="AI74" s="31">
        <v>0.30099999999999999</v>
      </c>
      <c r="AJ74" s="31" t="s">
        <v>537</v>
      </c>
      <c r="AK74" s="75" t="s">
        <v>539</v>
      </c>
      <c r="AL74" s="75" t="s">
        <v>539</v>
      </c>
      <c r="AM74" s="75" t="s">
        <v>539</v>
      </c>
      <c r="AN74" s="75" t="s">
        <v>537</v>
      </c>
      <c r="AO74" s="75" t="s">
        <v>539</v>
      </c>
      <c r="AP74" s="75" t="s">
        <v>539</v>
      </c>
      <c r="AQ74" s="75" t="s">
        <v>537</v>
      </c>
      <c r="AR74" s="75" t="s">
        <v>541</v>
      </c>
      <c r="AS74" s="48" t="s">
        <v>537</v>
      </c>
    </row>
    <row r="75" spans="1:45" s="10" customFormat="1" ht="15" customHeight="1" x14ac:dyDescent="0.2">
      <c r="A75" s="4">
        <v>31</v>
      </c>
      <c r="B75" s="4">
        <v>60003402</v>
      </c>
      <c r="C75" s="4" t="s">
        <v>94</v>
      </c>
      <c r="D75" s="4" t="s">
        <v>155</v>
      </c>
      <c r="E75" s="3"/>
      <c r="F75" s="4" t="s">
        <v>323</v>
      </c>
      <c r="G75" s="4" t="s">
        <v>19</v>
      </c>
      <c r="H75" s="4">
        <v>185519</v>
      </c>
      <c r="I75" s="4" t="s">
        <v>249</v>
      </c>
      <c r="J75" s="4" t="s">
        <v>126</v>
      </c>
      <c r="K75" s="4" t="s">
        <v>127</v>
      </c>
      <c r="L75" s="4">
        <v>2004</v>
      </c>
      <c r="M75" s="4" t="s">
        <v>266</v>
      </c>
      <c r="N75" s="4" t="s">
        <v>304</v>
      </c>
      <c r="O75" s="4"/>
      <c r="P75" s="4"/>
      <c r="Q75" s="4"/>
      <c r="R75" s="4" t="s">
        <v>119</v>
      </c>
      <c r="S75" s="13">
        <v>44017</v>
      </c>
      <c r="T75" s="4">
        <v>137.88999999999999</v>
      </c>
      <c r="U75" s="4" t="s">
        <v>259</v>
      </c>
      <c r="V75" s="4"/>
      <c r="W75" s="13">
        <v>40681</v>
      </c>
      <c r="X75" s="4">
        <v>220</v>
      </c>
      <c r="Y75" s="27"/>
      <c r="Z75" s="27"/>
      <c r="AA75" s="28"/>
      <c r="AB75" s="31"/>
      <c r="AC75" s="32">
        <v>64.400000000000006</v>
      </c>
      <c r="AD75" s="28"/>
      <c r="AE75" s="28">
        <v>45</v>
      </c>
      <c r="AF75" s="33">
        <v>0.01</v>
      </c>
      <c r="AG75" s="28">
        <v>1</v>
      </c>
      <c r="AH75" s="31">
        <v>6.0000000000000001E-3</v>
      </c>
      <c r="AI75" s="31">
        <v>0.28899999999999998</v>
      </c>
      <c r="AJ75" s="31" t="s">
        <v>537</v>
      </c>
      <c r="AK75" s="75" t="s">
        <v>539</v>
      </c>
      <c r="AL75" s="75" t="s">
        <v>539</v>
      </c>
      <c r="AM75" s="75" t="s">
        <v>539</v>
      </c>
      <c r="AN75" s="75" t="s">
        <v>539</v>
      </c>
      <c r="AO75" s="75" t="s">
        <v>539</v>
      </c>
      <c r="AP75" s="75" t="s">
        <v>539</v>
      </c>
      <c r="AQ75" s="75" t="s">
        <v>537</v>
      </c>
      <c r="AR75" s="75" t="s">
        <v>541</v>
      </c>
      <c r="AS75" s="48" t="s">
        <v>537</v>
      </c>
    </row>
    <row r="76" spans="1:45" s="10" customFormat="1" ht="15" customHeight="1" x14ac:dyDescent="0.2">
      <c r="A76" s="4">
        <v>31</v>
      </c>
      <c r="B76" s="4">
        <v>60003402</v>
      </c>
      <c r="C76" s="4" t="s">
        <v>94</v>
      </c>
      <c r="D76" s="4" t="s">
        <v>155</v>
      </c>
      <c r="E76" s="3"/>
      <c r="F76" s="4" t="s">
        <v>323</v>
      </c>
      <c r="G76" s="4" t="s">
        <v>19</v>
      </c>
      <c r="H76" s="4">
        <v>185519</v>
      </c>
      <c r="I76" s="4" t="s">
        <v>249</v>
      </c>
      <c r="J76" s="4" t="s">
        <v>126</v>
      </c>
      <c r="K76" s="4" t="s">
        <v>127</v>
      </c>
      <c r="L76" s="4">
        <v>2004</v>
      </c>
      <c r="M76" s="4" t="s">
        <v>266</v>
      </c>
      <c r="N76" s="4" t="s">
        <v>304</v>
      </c>
      <c r="O76" s="4"/>
      <c r="P76" s="4"/>
      <c r="Q76" s="4"/>
      <c r="R76" s="4" t="s">
        <v>119</v>
      </c>
      <c r="S76" s="13">
        <v>44017</v>
      </c>
      <c r="T76" s="4">
        <v>137.88999999999999</v>
      </c>
      <c r="U76" s="4" t="s">
        <v>259</v>
      </c>
      <c r="V76" s="4"/>
      <c r="W76" s="13">
        <v>40485</v>
      </c>
      <c r="X76" s="4">
        <v>220</v>
      </c>
      <c r="Y76" s="27"/>
      <c r="Z76" s="27"/>
      <c r="AA76" s="28"/>
      <c r="AB76" s="31"/>
      <c r="AC76" s="32">
        <v>52.5</v>
      </c>
      <c r="AD76" s="28"/>
      <c r="AE76" s="28">
        <v>42</v>
      </c>
      <c r="AF76" s="33">
        <v>0.01</v>
      </c>
      <c r="AG76" s="28">
        <v>1</v>
      </c>
      <c r="AH76" s="31">
        <v>7.0000000000000001E-3</v>
      </c>
      <c r="AI76" s="31">
        <v>0.20799999999999999</v>
      </c>
      <c r="AJ76" s="31" t="s">
        <v>537</v>
      </c>
      <c r="AK76" s="75" t="s">
        <v>539</v>
      </c>
      <c r="AL76" s="75" t="s">
        <v>539</v>
      </c>
      <c r="AM76" s="75" t="s">
        <v>539</v>
      </c>
      <c r="AN76" s="75" t="s">
        <v>539</v>
      </c>
      <c r="AO76" s="75" t="s">
        <v>539</v>
      </c>
      <c r="AP76" s="75" t="s">
        <v>539</v>
      </c>
      <c r="AQ76" s="75" t="s">
        <v>537</v>
      </c>
      <c r="AR76" s="75" t="s">
        <v>541</v>
      </c>
      <c r="AS76" s="48" t="s">
        <v>537</v>
      </c>
    </row>
    <row r="77" spans="1:45" s="10" customFormat="1" ht="15" customHeight="1" x14ac:dyDescent="0.2">
      <c r="A77" s="4">
        <v>31</v>
      </c>
      <c r="B77" s="4">
        <v>60003402</v>
      </c>
      <c r="C77" s="4" t="s">
        <v>94</v>
      </c>
      <c r="D77" s="4" t="s">
        <v>155</v>
      </c>
      <c r="E77" s="3"/>
      <c r="F77" s="4" t="s">
        <v>323</v>
      </c>
      <c r="G77" s="4" t="s">
        <v>19</v>
      </c>
      <c r="H77" s="4">
        <v>185519</v>
      </c>
      <c r="I77" s="4" t="s">
        <v>249</v>
      </c>
      <c r="J77" s="4" t="s">
        <v>126</v>
      </c>
      <c r="K77" s="4" t="s">
        <v>127</v>
      </c>
      <c r="L77" s="4">
        <v>2004</v>
      </c>
      <c r="M77" s="4" t="s">
        <v>266</v>
      </c>
      <c r="N77" s="4" t="s">
        <v>304</v>
      </c>
      <c r="O77" s="4"/>
      <c r="P77" s="4"/>
      <c r="Q77" s="4"/>
      <c r="R77" s="4" t="s">
        <v>119</v>
      </c>
      <c r="S77" s="13">
        <v>44017</v>
      </c>
      <c r="T77" s="4">
        <v>137.88999999999999</v>
      </c>
      <c r="U77" s="4" t="s">
        <v>259</v>
      </c>
      <c r="V77" s="4"/>
      <c r="W77" s="13">
        <v>40315</v>
      </c>
      <c r="X77" s="4">
        <v>220</v>
      </c>
      <c r="Y77" s="27"/>
      <c r="Z77" s="27"/>
      <c r="AA77" s="28"/>
      <c r="AB77" s="31"/>
      <c r="AC77" s="32">
        <v>62.9</v>
      </c>
      <c r="AD77" s="28"/>
      <c r="AE77" s="28">
        <v>43</v>
      </c>
      <c r="AF77" s="33">
        <v>0.01</v>
      </c>
      <c r="AG77" s="28">
        <v>1</v>
      </c>
      <c r="AH77" s="31">
        <v>1.4E-2</v>
      </c>
      <c r="AI77" s="31">
        <v>0.23200000000000001</v>
      </c>
      <c r="AJ77" s="31" t="s">
        <v>537</v>
      </c>
      <c r="AK77" s="75" t="s">
        <v>539</v>
      </c>
      <c r="AL77" s="75" t="s">
        <v>539</v>
      </c>
      <c r="AM77" s="75" t="s">
        <v>539</v>
      </c>
      <c r="AN77" s="75" t="s">
        <v>539</v>
      </c>
      <c r="AO77" s="75" t="s">
        <v>539</v>
      </c>
      <c r="AP77" s="75" t="s">
        <v>539</v>
      </c>
      <c r="AQ77" s="75" t="s">
        <v>537</v>
      </c>
      <c r="AR77" s="75" t="s">
        <v>541</v>
      </c>
      <c r="AS77" s="48" t="s">
        <v>537</v>
      </c>
    </row>
    <row r="78" spans="1:45" s="10" customFormat="1" ht="15" customHeight="1" x14ac:dyDescent="0.2">
      <c r="A78" s="4">
        <v>31</v>
      </c>
      <c r="B78" s="4">
        <v>60003402</v>
      </c>
      <c r="C78" s="4" t="s">
        <v>94</v>
      </c>
      <c r="D78" s="4" t="s">
        <v>155</v>
      </c>
      <c r="E78" s="3"/>
      <c r="F78" s="4" t="s">
        <v>323</v>
      </c>
      <c r="G78" s="4" t="s">
        <v>19</v>
      </c>
      <c r="H78" s="4">
        <v>185519</v>
      </c>
      <c r="I78" s="4" t="s">
        <v>249</v>
      </c>
      <c r="J78" s="4" t="s">
        <v>126</v>
      </c>
      <c r="K78" s="4" t="s">
        <v>127</v>
      </c>
      <c r="L78" s="4">
        <v>2004</v>
      </c>
      <c r="M78" s="4" t="s">
        <v>266</v>
      </c>
      <c r="N78" s="4" t="s">
        <v>304</v>
      </c>
      <c r="O78" s="4"/>
      <c r="P78" s="4"/>
      <c r="Q78" s="4"/>
      <c r="R78" s="4" t="s">
        <v>119</v>
      </c>
      <c r="S78" s="13">
        <v>44017</v>
      </c>
      <c r="T78" s="4">
        <v>137.88999999999999</v>
      </c>
      <c r="U78" s="4" t="s">
        <v>259</v>
      </c>
      <c r="V78" s="4"/>
      <c r="W78" s="13">
        <v>40046</v>
      </c>
      <c r="X78" s="4">
        <v>220</v>
      </c>
      <c r="Y78" s="27"/>
      <c r="Z78" s="27"/>
      <c r="AA78" s="28"/>
      <c r="AB78" s="31"/>
      <c r="AC78" s="32">
        <v>73</v>
      </c>
      <c r="AD78" s="28"/>
      <c r="AE78" s="28">
        <v>41</v>
      </c>
      <c r="AF78" s="33">
        <v>0.01</v>
      </c>
      <c r="AG78" s="28">
        <v>1</v>
      </c>
      <c r="AH78" s="31">
        <v>8.0000000000000002E-3</v>
      </c>
      <c r="AI78" s="31">
        <v>0.72699999999999998</v>
      </c>
      <c r="AJ78" s="31" t="s">
        <v>537</v>
      </c>
      <c r="AK78" s="75" t="s">
        <v>539</v>
      </c>
      <c r="AL78" s="75" t="s">
        <v>539</v>
      </c>
      <c r="AM78" s="75" t="s">
        <v>539</v>
      </c>
      <c r="AN78" s="75" t="s">
        <v>539</v>
      </c>
      <c r="AO78" s="75" t="s">
        <v>539</v>
      </c>
      <c r="AP78" s="75" t="s">
        <v>539</v>
      </c>
      <c r="AQ78" s="75" t="s">
        <v>537</v>
      </c>
      <c r="AR78" s="75" t="s">
        <v>541</v>
      </c>
      <c r="AS78" s="48" t="s">
        <v>537</v>
      </c>
    </row>
    <row r="79" spans="1:45" s="10" customFormat="1" ht="15" customHeight="1" x14ac:dyDescent="0.2">
      <c r="A79" s="4">
        <v>31</v>
      </c>
      <c r="B79" s="4">
        <v>60003402</v>
      </c>
      <c r="C79" s="4" t="s">
        <v>94</v>
      </c>
      <c r="D79" s="4" t="s">
        <v>155</v>
      </c>
      <c r="E79" s="3"/>
      <c r="F79" s="4" t="s">
        <v>323</v>
      </c>
      <c r="G79" s="4" t="s">
        <v>19</v>
      </c>
      <c r="H79" s="4">
        <v>185519</v>
      </c>
      <c r="I79" s="4" t="s">
        <v>249</v>
      </c>
      <c r="J79" s="4" t="s">
        <v>126</v>
      </c>
      <c r="K79" s="4" t="s">
        <v>127</v>
      </c>
      <c r="L79" s="4">
        <v>2004</v>
      </c>
      <c r="M79" s="4" t="s">
        <v>266</v>
      </c>
      <c r="N79" s="4" t="s">
        <v>304</v>
      </c>
      <c r="O79" s="4"/>
      <c r="P79" s="4"/>
      <c r="Q79" s="4"/>
      <c r="R79" s="4" t="s">
        <v>119</v>
      </c>
      <c r="S79" s="13">
        <v>44017</v>
      </c>
      <c r="T79" s="4">
        <v>137.88999999999999</v>
      </c>
      <c r="U79" s="4" t="s">
        <v>259</v>
      </c>
      <c r="V79" s="4"/>
      <c r="W79" s="13">
        <v>39679</v>
      </c>
      <c r="X79" s="4">
        <v>220</v>
      </c>
      <c r="Y79" s="27"/>
      <c r="Z79" s="27"/>
      <c r="AA79" s="28"/>
      <c r="AB79" s="31"/>
      <c r="AC79" s="32">
        <v>67.599999999999994</v>
      </c>
      <c r="AD79" s="28"/>
      <c r="AE79" s="28">
        <v>38</v>
      </c>
      <c r="AF79" s="33">
        <v>0.01</v>
      </c>
      <c r="AG79" s="28"/>
      <c r="AH79" s="31"/>
      <c r="AI79" s="31"/>
      <c r="AJ79" s="31" t="s">
        <v>537</v>
      </c>
      <c r="AK79" s="75" t="s">
        <v>539</v>
      </c>
      <c r="AL79" s="75" t="s">
        <v>539</v>
      </c>
      <c r="AM79" s="75" t="s">
        <v>539</v>
      </c>
      <c r="AN79" s="75" t="s">
        <v>537</v>
      </c>
      <c r="AO79" s="75" t="s">
        <v>537</v>
      </c>
      <c r="AP79" s="75" t="s">
        <v>537</v>
      </c>
      <c r="AQ79" s="75" t="s">
        <v>537</v>
      </c>
      <c r="AR79" s="75" t="s">
        <v>541</v>
      </c>
      <c r="AS79" s="48" t="s">
        <v>537</v>
      </c>
    </row>
    <row r="80" spans="1:45" s="10" customFormat="1" ht="15" customHeight="1" x14ac:dyDescent="0.2">
      <c r="A80" s="4">
        <v>31</v>
      </c>
      <c r="B80" s="4">
        <v>60003402</v>
      </c>
      <c r="C80" s="4" t="s">
        <v>94</v>
      </c>
      <c r="D80" s="4" t="s">
        <v>155</v>
      </c>
      <c r="E80" s="3"/>
      <c r="F80" s="4" t="s">
        <v>323</v>
      </c>
      <c r="G80" s="4" t="s">
        <v>19</v>
      </c>
      <c r="H80" s="4">
        <v>185519</v>
      </c>
      <c r="I80" s="4" t="s">
        <v>249</v>
      </c>
      <c r="J80" s="4" t="s">
        <v>126</v>
      </c>
      <c r="K80" s="4" t="s">
        <v>127</v>
      </c>
      <c r="L80" s="4">
        <v>2004</v>
      </c>
      <c r="M80" s="4" t="s">
        <v>266</v>
      </c>
      <c r="N80" s="4" t="s">
        <v>304</v>
      </c>
      <c r="O80" s="4"/>
      <c r="P80" s="4"/>
      <c r="Q80" s="4"/>
      <c r="R80" s="4" t="s">
        <v>119</v>
      </c>
      <c r="S80" s="13">
        <v>44017</v>
      </c>
      <c r="T80" s="4">
        <v>137.88999999999999</v>
      </c>
      <c r="U80" s="4" t="s">
        <v>259</v>
      </c>
      <c r="V80" s="4"/>
      <c r="W80" s="13">
        <v>39644</v>
      </c>
      <c r="X80" s="4">
        <v>220</v>
      </c>
      <c r="Y80" s="27"/>
      <c r="Z80" s="27"/>
      <c r="AA80" s="28"/>
      <c r="AB80" s="31"/>
      <c r="AC80" s="32">
        <v>60.9</v>
      </c>
      <c r="AD80" s="28"/>
      <c r="AE80" s="28">
        <v>44.6</v>
      </c>
      <c r="AF80" s="33">
        <v>0.01</v>
      </c>
      <c r="AG80" s="28">
        <v>0.5</v>
      </c>
      <c r="AH80" s="31">
        <v>1.4999999999999999E-2</v>
      </c>
      <c r="AI80" s="31">
        <v>0.30199999999999999</v>
      </c>
      <c r="AJ80" s="31" t="s">
        <v>537</v>
      </c>
      <c r="AK80" s="75" t="s">
        <v>539</v>
      </c>
      <c r="AL80" s="75" t="s">
        <v>539</v>
      </c>
      <c r="AM80" s="75" t="s">
        <v>539</v>
      </c>
      <c r="AN80" s="75" t="s">
        <v>539</v>
      </c>
      <c r="AO80" s="75" t="s">
        <v>539</v>
      </c>
      <c r="AP80" s="75" t="s">
        <v>539</v>
      </c>
      <c r="AQ80" s="75" t="s">
        <v>537</v>
      </c>
      <c r="AR80" s="75" t="s">
        <v>541</v>
      </c>
      <c r="AS80" s="48" t="s">
        <v>537</v>
      </c>
    </row>
    <row r="81" spans="1:45" s="10" customFormat="1" ht="15" customHeight="1" x14ac:dyDescent="0.2">
      <c r="A81" s="4">
        <v>31</v>
      </c>
      <c r="B81" s="4">
        <v>60003402</v>
      </c>
      <c r="C81" s="4" t="s">
        <v>94</v>
      </c>
      <c r="D81" s="4" t="s">
        <v>155</v>
      </c>
      <c r="E81" s="3"/>
      <c r="F81" s="4" t="s">
        <v>323</v>
      </c>
      <c r="G81" s="4" t="s">
        <v>19</v>
      </c>
      <c r="H81" s="4">
        <v>185519</v>
      </c>
      <c r="I81" s="4" t="s">
        <v>249</v>
      </c>
      <c r="J81" s="4" t="s">
        <v>126</v>
      </c>
      <c r="K81" s="4" t="s">
        <v>127</v>
      </c>
      <c r="L81" s="4">
        <v>2004</v>
      </c>
      <c r="M81" s="4" t="s">
        <v>266</v>
      </c>
      <c r="N81" s="4" t="s">
        <v>304</v>
      </c>
      <c r="O81" s="4"/>
      <c r="P81" s="4"/>
      <c r="Q81" s="4"/>
      <c r="R81" s="4" t="s">
        <v>119</v>
      </c>
      <c r="S81" s="13">
        <v>44017</v>
      </c>
      <c r="T81" s="4">
        <v>137.88999999999999</v>
      </c>
      <c r="U81" s="4" t="s">
        <v>259</v>
      </c>
      <c r="V81" s="4"/>
      <c r="W81" s="13">
        <v>39041</v>
      </c>
      <c r="X81" s="4">
        <v>220</v>
      </c>
      <c r="Y81" s="27"/>
      <c r="Z81" s="27"/>
      <c r="AA81" s="28"/>
      <c r="AB81" s="31"/>
      <c r="AC81" s="32">
        <v>65.599999999999994</v>
      </c>
      <c r="AD81" s="28"/>
      <c r="AE81" s="28">
        <v>40.200000000000003</v>
      </c>
      <c r="AF81" s="33">
        <v>3.0000000000000001E-3</v>
      </c>
      <c r="AG81" s="28">
        <v>0.5</v>
      </c>
      <c r="AH81" s="31">
        <v>3.0000000000000001E-3</v>
      </c>
      <c r="AI81" s="31">
        <v>0.52400000000000002</v>
      </c>
      <c r="AJ81" s="31" t="s">
        <v>537</v>
      </c>
      <c r="AK81" s="75" t="s">
        <v>539</v>
      </c>
      <c r="AL81" s="75" t="s">
        <v>539</v>
      </c>
      <c r="AM81" s="75" t="s">
        <v>539</v>
      </c>
      <c r="AN81" s="75" t="s">
        <v>539</v>
      </c>
      <c r="AO81" s="75" t="s">
        <v>539</v>
      </c>
      <c r="AP81" s="75" t="s">
        <v>539</v>
      </c>
      <c r="AQ81" s="75" t="s">
        <v>537</v>
      </c>
      <c r="AR81" s="75" t="s">
        <v>541</v>
      </c>
      <c r="AS81" s="48" t="s">
        <v>537</v>
      </c>
    </row>
    <row r="82" spans="1:45" s="10" customFormat="1" ht="15" customHeight="1" x14ac:dyDescent="0.2">
      <c r="A82" s="4">
        <v>31</v>
      </c>
      <c r="B82" s="4">
        <v>60003402</v>
      </c>
      <c r="C82" s="4" t="s">
        <v>94</v>
      </c>
      <c r="D82" s="4" t="s">
        <v>155</v>
      </c>
      <c r="E82" s="3"/>
      <c r="F82" s="4" t="s">
        <v>323</v>
      </c>
      <c r="G82" s="4" t="s">
        <v>19</v>
      </c>
      <c r="H82" s="4">
        <v>185519</v>
      </c>
      <c r="I82" s="4" t="s">
        <v>249</v>
      </c>
      <c r="J82" s="4" t="s">
        <v>126</v>
      </c>
      <c r="K82" s="4" t="s">
        <v>127</v>
      </c>
      <c r="L82" s="4">
        <v>2004</v>
      </c>
      <c r="M82" s="4" t="s">
        <v>266</v>
      </c>
      <c r="N82" s="4" t="s">
        <v>304</v>
      </c>
      <c r="O82" s="4"/>
      <c r="P82" s="4"/>
      <c r="Q82" s="4"/>
      <c r="R82" s="4" t="s">
        <v>119</v>
      </c>
      <c r="S82" s="13">
        <v>44017</v>
      </c>
      <c r="T82" s="4">
        <v>137.88999999999999</v>
      </c>
      <c r="U82" s="4" t="s">
        <v>259</v>
      </c>
      <c r="V82" s="4"/>
      <c r="W82" s="13">
        <v>38566</v>
      </c>
      <c r="X82" s="4">
        <v>220</v>
      </c>
      <c r="Y82" s="27"/>
      <c r="Z82" s="27"/>
      <c r="AA82" s="28"/>
      <c r="AB82" s="31"/>
      <c r="AC82" s="32">
        <v>68</v>
      </c>
      <c r="AD82" s="28"/>
      <c r="AE82" s="28">
        <v>42.5</v>
      </c>
      <c r="AF82" s="33">
        <v>3.0000000000000001E-3</v>
      </c>
      <c r="AG82" s="28">
        <v>0.4</v>
      </c>
      <c r="AH82" s="31">
        <v>4.0000000000000001E-3</v>
      </c>
      <c r="AI82" s="31">
        <v>0.11700000000000001</v>
      </c>
      <c r="AJ82" s="31" t="s">
        <v>537</v>
      </c>
      <c r="AK82" s="75" t="s">
        <v>539</v>
      </c>
      <c r="AL82" s="75" t="s">
        <v>539</v>
      </c>
      <c r="AM82" s="75" t="s">
        <v>539</v>
      </c>
      <c r="AN82" s="75" t="s">
        <v>539</v>
      </c>
      <c r="AO82" s="75" t="s">
        <v>539</v>
      </c>
      <c r="AP82" s="75" t="s">
        <v>539</v>
      </c>
      <c r="AQ82" s="75" t="s">
        <v>537</v>
      </c>
      <c r="AR82" s="75" t="s">
        <v>541</v>
      </c>
      <c r="AS82" s="48" t="s">
        <v>537</v>
      </c>
    </row>
    <row r="83" spans="1:45" s="10" customFormat="1" ht="15" customHeight="1" x14ac:dyDescent="0.2">
      <c r="A83" s="4">
        <v>31</v>
      </c>
      <c r="B83" s="4">
        <v>60003402</v>
      </c>
      <c r="C83" s="4" t="s">
        <v>94</v>
      </c>
      <c r="D83" s="4" t="s">
        <v>155</v>
      </c>
      <c r="E83" s="3"/>
      <c r="F83" s="4" t="s">
        <v>323</v>
      </c>
      <c r="G83" s="4" t="s">
        <v>19</v>
      </c>
      <c r="H83" s="4">
        <v>185519</v>
      </c>
      <c r="I83" s="4" t="s">
        <v>249</v>
      </c>
      <c r="J83" s="4" t="s">
        <v>126</v>
      </c>
      <c r="K83" s="4" t="s">
        <v>127</v>
      </c>
      <c r="L83" s="4">
        <v>2004</v>
      </c>
      <c r="M83" s="4" t="s">
        <v>266</v>
      </c>
      <c r="N83" s="4" t="s">
        <v>304</v>
      </c>
      <c r="O83" s="4"/>
      <c r="P83" s="4"/>
      <c r="Q83" s="4"/>
      <c r="R83" s="4" t="s">
        <v>119</v>
      </c>
      <c r="S83" s="13">
        <v>44017</v>
      </c>
      <c r="T83" s="4">
        <v>137.88999999999999</v>
      </c>
      <c r="U83" s="4" t="s">
        <v>259</v>
      </c>
      <c r="V83" s="4"/>
      <c r="W83" s="13">
        <v>38546</v>
      </c>
      <c r="X83" s="4">
        <v>220</v>
      </c>
      <c r="Y83" s="27"/>
      <c r="Z83" s="27"/>
      <c r="AA83" s="28"/>
      <c r="AB83" s="31"/>
      <c r="AC83" s="32">
        <v>62.1</v>
      </c>
      <c r="AD83" s="28"/>
      <c r="AE83" s="28">
        <v>44.4</v>
      </c>
      <c r="AF83" s="33">
        <v>5.0000000000000001E-3</v>
      </c>
      <c r="AG83" s="28">
        <v>0.4</v>
      </c>
      <c r="AH83" s="31"/>
      <c r="AI83" s="31"/>
      <c r="AJ83" s="31" t="s">
        <v>537</v>
      </c>
      <c r="AK83" s="75" t="s">
        <v>539</v>
      </c>
      <c r="AL83" s="75" t="s">
        <v>539</v>
      </c>
      <c r="AM83" s="75" t="s">
        <v>539</v>
      </c>
      <c r="AN83" s="75" t="s">
        <v>539</v>
      </c>
      <c r="AO83" s="75" t="s">
        <v>537</v>
      </c>
      <c r="AP83" s="75" t="s">
        <v>537</v>
      </c>
      <c r="AQ83" s="75" t="s">
        <v>537</v>
      </c>
      <c r="AR83" s="75" t="s">
        <v>541</v>
      </c>
      <c r="AS83" s="48" t="s">
        <v>537</v>
      </c>
    </row>
    <row r="84" spans="1:45" s="10" customFormat="1" ht="15" customHeight="1" x14ac:dyDescent="0.2">
      <c r="A84" s="36">
        <v>35</v>
      </c>
      <c r="B84" s="36">
        <v>60007202</v>
      </c>
      <c r="C84" s="36" t="s">
        <v>99</v>
      </c>
      <c r="D84" s="36" t="s">
        <v>162</v>
      </c>
      <c r="E84" s="37"/>
      <c r="F84" s="36" t="s">
        <v>327</v>
      </c>
      <c r="G84" s="36" t="s">
        <v>19</v>
      </c>
      <c r="H84" s="36" t="s">
        <v>76</v>
      </c>
      <c r="I84" s="36" t="s">
        <v>244</v>
      </c>
      <c r="J84" s="36">
        <v>50</v>
      </c>
      <c r="K84" s="36" t="s">
        <v>130</v>
      </c>
      <c r="L84" s="36">
        <v>2016</v>
      </c>
      <c r="M84" s="36" t="s">
        <v>267</v>
      </c>
      <c r="N84" s="36" t="s">
        <v>153</v>
      </c>
      <c r="O84" s="36" t="s">
        <v>118</v>
      </c>
      <c r="P84" s="36">
        <v>2016</v>
      </c>
      <c r="Q84" s="36"/>
      <c r="R84" s="36" t="s">
        <v>119</v>
      </c>
      <c r="S84" s="38"/>
      <c r="T84" s="36"/>
      <c r="U84" s="36"/>
      <c r="V84" s="36" t="s">
        <v>448</v>
      </c>
      <c r="W84" s="38">
        <v>45151</v>
      </c>
      <c r="X84" s="36">
        <v>60</v>
      </c>
      <c r="Y84" s="39">
        <v>67</v>
      </c>
      <c r="Z84" s="112">
        <v>32</v>
      </c>
      <c r="AA84" s="40" t="s">
        <v>450</v>
      </c>
      <c r="AB84" s="41">
        <v>0.88</v>
      </c>
      <c r="AC84" s="42">
        <v>75</v>
      </c>
      <c r="AD84" s="40">
        <v>3</v>
      </c>
      <c r="AE84" s="40">
        <v>40.6</v>
      </c>
      <c r="AF84" s="43">
        <v>0.01</v>
      </c>
      <c r="AG84" s="40">
        <v>0.5</v>
      </c>
      <c r="AH84" s="41">
        <v>8.9999999999999993E-3</v>
      </c>
      <c r="AI84" s="41">
        <v>4.5999999999999999E-2</v>
      </c>
      <c r="AJ84" s="41">
        <v>3.3857918141324186</v>
      </c>
      <c r="AK84" s="76" t="s">
        <v>539</v>
      </c>
      <c r="AL84" s="76" t="s">
        <v>539</v>
      </c>
      <c r="AM84" s="76" t="s">
        <v>539</v>
      </c>
      <c r="AN84" s="76" t="s">
        <v>539</v>
      </c>
      <c r="AO84" s="76" t="s">
        <v>539</v>
      </c>
      <c r="AP84" s="76" t="s">
        <v>539</v>
      </c>
      <c r="AQ84" s="75" t="s">
        <v>539</v>
      </c>
      <c r="AR84" s="75" t="s">
        <v>541</v>
      </c>
      <c r="AS84" s="48" t="s">
        <v>537</v>
      </c>
    </row>
    <row r="85" spans="1:45" s="10" customFormat="1" ht="15" customHeight="1" x14ac:dyDescent="0.2">
      <c r="A85" s="4">
        <v>35</v>
      </c>
      <c r="B85" s="4">
        <v>60007202</v>
      </c>
      <c r="C85" s="4" t="s">
        <v>99</v>
      </c>
      <c r="D85" s="4" t="s">
        <v>162</v>
      </c>
      <c r="E85" s="3"/>
      <c r="F85" s="4" t="s">
        <v>327</v>
      </c>
      <c r="G85" s="4" t="s">
        <v>19</v>
      </c>
      <c r="H85" s="4" t="s">
        <v>76</v>
      </c>
      <c r="I85" s="4" t="s">
        <v>244</v>
      </c>
      <c r="J85" s="4">
        <v>50</v>
      </c>
      <c r="K85" s="4" t="s">
        <v>130</v>
      </c>
      <c r="L85" s="4">
        <v>2016</v>
      </c>
      <c r="M85" s="4" t="s">
        <v>267</v>
      </c>
      <c r="N85" s="4" t="s">
        <v>153</v>
      </c>
      <c r="O85" s="4" t="s">
        <v>118</v>
      </c>
      <c r="P85" s="4">
        <v>2016</v>
      </c>
      <c r="Q85" s="4"/>
      <c r="R85" s="4" t="s">
        <v>119</v>
      </c>
      <c r="S85" s="13"/>
      <c r="T85" s="4"/>
      <c r="U85" s="4"/>
      <c r="V85" s="4" t="s">
        <v>222</v>
      </c>
      <c r="W85" s="13" t="s">
        <v>226</v>
      </c>
      <c r="X85" s="4">
        <v>60</v>
      </c>
      <c r="Y85" s="27">
        <v>0</v>
      </c>
      <c r="Z85" s="27">
        <v>32</v>
      </c>
      <c r="AA85" s="28" t="s">
        <v>282</v>
      </c>
      <c r="AB85" s="31">
        <v>0.87709999999999999</v>
      </c>
      <c r="AC85" s="32">
        <v>60.5</v>
      </c>
      <c r="AD85" s="28">
        <v>7</v>
      </c>
      <c r="AE85" s="28">
        <v>40.5</v>
      </c>
      <c r="AF85" s="33">
        <v>0.02</v>
      </c>
      <c r="AG85" s="28">
        <v>1</v>
      </c>
      <c r="AH85" s="31">
        <v>8.9999999999999993E-3</v>
      </c>
      <c r="AI85" s="31">
        <v>0.15</v>
      </c>
      <c r="AJ85" s="31">
        <v>7.9001808996423097</v>
      </c>
      <c r="AK85" s="75" t="s">
        <v>539</v>
      </c>
      <c r="AL85" s="75" t="s">
        <v>539</v>
      </c>
      <c r="AM85" s="75" t="s">
        <v>539</v>
      </c>
      <c r="AN85" s="75" t="s">
        <v>539</v>
      </c>
      <c r="AO85" s="75" t="s">
        <v>539</v>
      </c>
      <c r="AP85" s="75" t="s">
        <v>539</v>
      </c>
      <c r="AQ85" s="75" t="s">
        <v>539</v>
      </c>
      <c r="AR85" s="75" t="s">
        <v>541</v>
      </c>
      <c r="AS85" s="48" t="s">
        <v>537</v>
      </c>
    </row>
    <row r="86" spans="1:45" s="10" customFormat="1" ht="15" customHeight="1" x14ac:dyDescent="0.2">
      <c r="A86" s="4">
        <v>35</v>
      </c>
      <c r="B86" s="4">
        <v>60007202</v>
      </c>
      <c r="C86" s="4" t="s">
        <v>99</v>
      </c>
      <c r="D86" s="4" t="s">
        <v>162</v>
      </c>
      <c r="E86" s="3"/>
      <c r="F86" s="4" t="s">
        <v>327</v>
      </c>
      <c r="G86" s="4" t="s">
        <v>19</v>
      </c>
      <c r="H86" s="4" t="s">
        <v>76</v>
      </c>
      <c r="I86" s="4" t="s">
        <v>244</v>
      </c>
      <c r="J86" s="4">
        <v>50</v>
      </c>
      <c r="K86" s="4" t="s">
        <v>130</v>
      </c>
      <c r="L86" s="4">
        <v>2016</v>
      </c>
      <c r="M86" s="4" t="s">
        <v>267</v>
      </c>
      <c r="N86" s="4" t="s">
        <v>153</v>
      </c>
      <c r="O86" s="4" t="s">
        <v>118</v>
      </c>
      <c r="P86" s="4">
        <v>2016</v>
      </c>
      <c r="Q86" s="4"/>
      <c r="R86" s="4" t="s">
        <v>119</v>
      </c>
      <c r="S86" s="13"/>
      <c r="T86" s="4"/>
      <c r="U86" s="4"/>
      <c r="V86" s="4" t="s">
        <v>301</v>
      </c>
      <c r="W86" s="13">
        <v>44382</v>
      </c>
      <c r="X86" s="4">
        <v>60</v>
      </c>
      <c r="Y86" s="27">
        <v>65.400000000000006</v>
      </c>
      <c r="Z86" s="27">
        <v>32</v>
      </c>
      <c r="AA86" s="28" t="s">
        <v>283</v>
      </c>
      <c r="AB86" s="31">
        <v>0.871</v>
      </c>
      <c r="AC86" s="32">
        <v>18</v>
      </c>
      <c r="AD86" s="28">
        <v>11</v>
      </c>
      <c r="AE86" s="28">
        <v>39</v>
      </c>
      <c r="AF86" s="33">
        <v>0.02</v>
      </c>
      <c r="AG86" s="28">
        <v>0.5</v>
      </c>
      <c r="AH86" s="31">
        <v>8.0000000000000002E-3</v>
      </c>
      <c r="AI86" s="31">
        <v>0.18099999999999999</v>
      </c>
      <c r="AJ86" s="31">
        <v>12.414569985152202</v>
      </c>
      <c r="AK86" s="75" t="s">
        <v>540</v>
      </c>
      <c r="AL86" s="75" t="s">
        <v>539</v>
      </c>
      <c r="AM86" s="75" t="s">
        <v>539</v>
      </c>
      <c r="AN86" s="75" t="s">
        <v>539</v>
      </c>
      <c r="AO86" s="75" t="s">
        <v>539</v>
      </c>
      <c r="AP86" s="75" t="s">
        <v>539</v>
      </c>
      <c r="AQ86" s="75" t="s">
        <v>539</v>
      </c>
      <c r="AR86" s="75" t="s">
        <v>539</v>
      </c>
      <c r="AS86" s="48" t="s">
        <v>434</v>
      </c>
    </row>
    <row r="87" spans="1:45" s="10" customFormat="1" ht="15" customHeight="1" x14ac:dyDescent="0.2">
      <c r="A87" s="4">
        <v>35</v>
      </c>
      <c r="B87" s="4">
        <v>60007202</v>
      </c>
      <c r="C87" s="4" t="s">
        <v>99</v>
      </c>
      <c r="D87" s="4" t="s">
        <v>162</v>
      </c>
      <c r="E87" s="3"/>
      <c r="F87" s="4" t="s">
        <v>327</v>
      </c>
      <c r="G87" s="4" t="s">
        <v>19</v>
      </c>
      <c r="H87" s="4" t="s">
        <v>76</v>
      </c>
      <c r="I87" s="4" t="s">
        <v>244</v>
      </c>
      <c r="J87" s="4">
        <v>50</v>
      </c>
      <c r="K87" s="4" t="s">
        <v>130</v>
      </c>
      <c r="L87" s="4">
        <v>2016</v>
      </c>
      <c r="M87" s="4" t="s">
        <v>267</v>
      </c>
      <c r="N87" s="4" t="s">
        <v>153</v>
      </c>
      <c r="O87" s="4" t="s">
        <v>118</v>
      </c>
      <c r="P87" s="4">
        <v>2016</v>
      </c>
      <c r="Q87" s="4"/>
      <c r="R87" s="4" t="s">
        <v>119</v>
      </c>
      <c r="S87" s="13"/>
      <c r="T87" s="4"/>
      <c r="U87" s="4"/>
      <c r="V87" s="4"/>
      <c r="W87" s="13">
        <v>43997</v>
      </c>
      <c r="X87" s="4">
        <v>60</v>
      </c>
      <c r="Y87" s="27"/>
      <c r="Z87" s="27"/>
      <c r="AA87" s="28"/>
      <c r="AB87" s="31"/>
      <c r="AC87" s="32">
        <v>63.9</v>
      </c>
      <c r="AD87" s="28"/>
      <c r="AE87" s="28">
        <v>37.1</v>
      </c>
      <c r="AF87" s="33">
        <v>0.01</v>
      </c>
      <c r="AG87" s="28">
        <v>0.5</v>
      </c>
      <c r="AH87" s="31">
        <v>1.0999999999999999E-2</v>
      </c>
      <c r="AI87" s="31">
        <v>0.14000000000000001</v>
      </c>
      <c r="AJ87" s="31" t="s">
        <v>537</v>
      </c>
      <c r="AK87" s="75" t="s">
        <v>539</v>
      </c>
      <c r="AL87" s="75" t="s">
        <v>539</v>
      </c>
      <c r="AM87" s="75" t="s">
        <v>539</v>
      </c>
      <c r="AN87" s="75" t="s">
        <v>539</v>
      </c>
      <c r="AO87" s="75" t="s">
        <v>539</v>
      </c>
      <c r="AP87" s="75" t="s">
        <v>539</v>
      </c>
      <c r="AQ87" s="75" t="s">
        <v>537</v>
      </c>
      <c r="AR87" s="75" t="s">
        <v>541</v>
      </c>
      <c r="AS87" s="48" t="s">
        <v>537</v>
      </c>
    </row>
    <row r="88" spans="1:45" s="10" customFormat="1" ht="15" customHeight="1" x14ac:dyDescent="0.2">
      <c r="A88" s="4">
        <v>35</v>
      </c>
      <c r="B88" s="4">
        <v>60007202</v>
      </c>
      <c r="C88" s="4" t="s">
        <v>99</v>
      </c>
      <c r="D88" s="4" t="s">
        <v>162</v>
      </c>
      <c r="E88" s="3"/>
      <c r="F88" s="4" t="s">
        <v>327</v>
      </c>
      <c r="G88" s="4" t="s">
        <v>19</v>
      </c>
      <c r="H88" s="4" t="s">
        <v>76</v>
      </c>
      <c r="I88" s="4" t="s">
        <v>244</v>
      </c>
      <c r="J88" s="4">
        <v>50</v>
      </c>
      <c r="K88" s="4" t="s">
        <v>130</v>
      </c>
      <c r="L88" s="4">
        <v>2016</v>
      </c>
      <c r="M88" s="4" t="s">
        <v>267</v>
      </c>
      <c r="N88" s="4" t="s">
        <v>153</v>
      </c>
      <c r="O88" s="4" t="s">
        <v>118</v>
      </c>
      <c r="P88" s="4">
        <v>2016</v>
      </c>
      <c r="Q88" s="4"/>
      <c r="R88" s="4" t="s">
        <v>119</v>
      </c>
      <c r="S88" s="13"/>
      <c r="T88" s="4"/>
      <c r="U88" s="4"/>
      <c r="V88" s="4"/>
      <c r="W88" s="13">
        <v>43572</v>
      </c>
      <c r="X88" s="4">
        <v>60</v>
      </c>
      <c r="Y88" s="27"/>
      <c r="Z88" s="27"/>
      <c r="AA88" s="28"/>
      <c r="AB88" s="31"/>
      <c r="AC88" s="32">
        <v>26</v>
      </c>
      <c r="AD88" s="28"/>
      <c r="AE88" s="28">
        <v>44.7</v>
      </c>
      <c r="AF88" s="33">
        <v>0.01</v>
      </c>
      <c r="AG88" s="28">
        <v>0.5</v>
      </c>
      <c r="AH88" s="31">
        <v>1.4999999999999999E-2</v>
      </c>
      <c r="AI88" s="31">
        <v>0.25</v>
      </c>
      <c r="AJ88" s="31" t="s">
        <v>537</v>
      </c>
      <c r="AK88" s="75" t="s">
        <v>540</v>
      </c>
      <c r="AL88" s="75" t="s">
        <v>539</v>
      </c>
      <c r="AM88" s="75" t="s">
        <v>539</v>
      </c>
      <c r="AN88" s="75" t="s">
        <v>539</v>
      </c>
      <c r="AO88" s="75" t="s">
        <v>539</v>
      </c>
      <c r="AP88" s="75" t="s">
        <v>539</v>
      </c>
      <c r="AQ88" s="75" t="s">
        <v>537</v>
      </c>
      <c r="AR88" s="75" t="s">
        <v>539</v>
      </c>
      <c r="AS88" s="48" t="s">
        <v>434</v>
      </c>
    </row>
    <row r="89" spans="1:45" s="10" customFormat="1" ht="15" customHeight="1" x14ac:dyDescent="0.2">
      <c r="A89" s="4">
        <v>35</v>
      </c>
      <c r="B89" s="4">
        <v>60007202</v>
      </c>
      <c r="C89" s="4" t="s">
        <v>99</v>
      </c>
      <c r="D89" s="4" t="s">
        <v>162</v>
      </c>
      <c r="E89" s="3"/>
      <c r="F89" s="4" t="s">
        <v>327</v>
      </c>
      <c r="G89" s="4" t="s">
        <v>19</v>
      </c>
      <c r="H89" s="4" t="s">
        <v>76</v>
      </c>
      <c r="I89" s="4" t="s">
        <v>244</v>
      </c>
      <c r="J89" s="4">
        <v>50</v>
      </c>
      <c r="K89" s="4" t="s">
        <v>130</v>
      </c>
      <c r="L89" s="4">
        <v>2016</v>
      </c>
      <c r="M89" s="4" t="s">
        <v>267</v>
      </c>
      <c r="N89" s="4" t="s">
        <v>153</v>
      </c>
      <c r="O89" s="4" t="s">
        <v>118</v>
      </c>
      <c r="P89" s="4">
        <v>2016</v>
      </c>
      <c r="Q89" s="4"/>
      <c r="R89" s="4" t="s">
        <v>119</v>
      </c>
      <c r="S89" s="13"/>
      <c r="T89" s="4"/>
      <c r="U89" s="4"/>
      <c r="V89" s="4"/>
      <c r="W89" s="13">
        <v>43312</v>
      </c>
      <c r="X89" s="4">
        <v>60</v>
      </c>
      <c r="Y89" s="27"/>
      <c r="Z89" s="27"/>
      <c r="AA89" s="28"/>
      <c r="AB89" s="31"/>
      <c r="AC89" s="32">
        <v>33</v>
      </c>
      <c r="AD89" s="28"/>
      <c r="AE89" s="28">
        <v>40.9</v>
      </c>
      <c r="AF89" s="33">
        <v>0.01</v>
      </c>
      <c r="AG89" s="28">
        <v>0.5</v>
      </c>
      <c r="AH89" s="31">
        <v>8.0000000000000002E-3</v>
      </c>
      <c r="AI89" s="31">
        <v>0.3</v>
      </c>
      <c r="AJ89" s="31" t="s">
        <v>537</v>
      </c>
      <c r="AK89" s="75" t="s">
        <v>540</v>
      </c>
      <c r="AL89" s="75" t="s">
        <v>539</v>
      </c>
      <c r="AM89" s="75" t="s">
        <v>539</v>
      </c>
      <c r="AN89" s="75" t="s">
        <v>539</v>
      </c>
      <c r="AO89" s="75" t="s">
        <v>539</v>
      </c>
      <c r="AP89" s="75" t="s">
        <v>539</v>
      </c>
      <c r="AQ89" s="75" t="s">
        <v>537</v>
      </c>
      <c r="AR89" s="75" t="s">
        <v>539</v>
      </c>
      <c r="AS89" s="48" t="s">
        <v>434</v>
      </c>
    </row>
    <row r="90" spans="1:45" s="10" customFormat="1" ht="15" customHeight="1" x14ac:dyDescent="0.2">
      <c r="A90" s="4">
        <v>35</v>
      </c>
      <c r="B90" s="4">
        <v>60007202</v>
      </c>
      <c r="C90" s="4" t="s">
        <v>99</v>
      </c>
      <c r="D90" s="4" t="s">
        <v>162</v>
      </c>
      <c r="E90" s="3"/>
      <c r="F90" s="4" t="s">
        <v>327</v>
      </c>
      <c r="G90" s="4" t="s">
        <v>19</v>
      </c>
      <c r="H90" s="4" t="s">
        <v>76</v>
      </c>
      <c r="I90" s="4" t="s">
        <v>244</v>
      </c>
      <c r="J90" s="4">
        <v>50</v>
      </c>
      <c r="K90" s="4" t="s">
        <v>130</v>
      </c>
      <c r="L90" s="4">
        <v>2016</v>
      </c>
      <c r="M90" s="4" t="s">
        <v>267</v>
      </c>
      <c r="N90" s="4" t="s">
        <v>153</v>
      </c>
      <c r="O90" s="4" t="s">
        <v>118</v>
      </c>
      <c r="P90" s="4">
        <v>2016</v>
      </c>
      <c r="Q90" s="4"/>
      <c r="R90" s="4" t="s">
        <v>119</v>
      </c>
      <c r="S90" s="13"/>
      <c r="T90" s="4"/>
      <c r="U90" s="4"/>
      <c r="V90" s="4"/>
      <c r="W90" s="13">
        <v>42970</v>
      </c>
      <c r="X90" s="4">
        <v>60</v>
      </c>
      <c r="Y90" s="27"/>
      <c r="Z90" s="27"/>
      <c r="AA90" s="28"/>
      <c r="AB90" s="31"/>
      <c r="AC90" s="32">
        <v>32</v>
      </c>
      <c r="AD90" s="28"/>
      <c r="AE90" s="28">
        <v>45.8</v>
      </c>
      <c r="AF90" s="33">
        <v>0.01</v>
      </c>
      <c r="AG90" s="28">
        <v>0.5</v>
      </c>
      <c r="AH90" s="31">
        <v>0.01</v>
      </c>
      <c r="AI90" s="31">
        <v>0.3</v>
      </c>
      <c r="AJ90" s="31" t="s">
        <v>537</v>
      </c>
      <c r="AK90" s="75" t="s">
        <v>540</v>
      </c>
      <c r="AL90" s="75" t="s">
        <v>539</v>
      </c>
      <c r="AM90" s="75" t="s">
        <v>539</v>
      </c>
      <c r="AN90" s="75" t="s">
        <v>539</v>
      </c>
      <c r="AO90" s="75" t="s">
        <v>539</v>
      </c>
      <c r="AP90" s="75" t="s">
        <v>539</v>
      </c>
      <c r="AQ90" s="75" t="s">
        <v>537</v>
      </c>
      <c r="AR90" s="75" t="s">
        <v>539</v>
      </c>
      <c r="AS90" s="48" t="s">
        <v>434</v>
      </c>
    </row>
    <row r="91" spans="1:45" s="10" customFormat="1" ht="15" customHeight="1" x14ac:dyDescent="0.2">
      <c r="A91" s="36">
        <v>44</v>
      </c>
      <c r="B91" s="36">
        <v>500030</v>
      </c>
      <c r="C91" s="36" t="s">
        <v>232</v>
      </c>
      <c r="D91" s="36" t="s">
        <v>163</v>
      </c>
      <c r="E91" s="37"/>
      <c r="F91" s="36" t="s">
        <v>336</v>
      </c>
      <c r="G91" s="36" t="s">
        <v>12</v>
      </c>
      <c r="H91" s="36" t="s">
        <v>253</v>
      </c>
      <c r="I91" s="36" t="s">
        <v>10</v>
      </c>
      <c r="J91" s="36">
        <v>172</v>
      </c>
      <c r="K91" s="36" t="s">
        <v>254</v>
      </c>
      <c r="L91" s="36">
        <v>1964</v>
      </c>
      <c r="M91" s="36" t="s">
        <v>266</v>
      </c>
      <c r="N91" s="36" t="s">
        <v>304</v>
      </c>
      <c r="O91" s="36" t="s">
        <v>122</v>
      </c>
      <c r="P91" s="36">
        <v>1970</v>
      </c>
      <c r="Q91" s="36"/>
      <c r="R91" s="36" t="s">
        <v>123</v>
      </c>
      <c r="S91" s="38">
        <v>43109</v>
      </c>
      <c r="T91" s="36">
        <v>47.2</v>
      </c>
      <c r="U91" s="36" t="s">
        <v>259</v>
      </c>
      <c r="V91" s="36" t="s">
        <v>448</v>
      </c>
      <c r="W91" s="38">
        <v>45250</v>
      </c>
      <c r="X91" s="36">
        <v>60</v>
      </c>
      <c r="Y91" s="39">
        <v>58.9</v>
      </c>
      <c r="Z91" s="39"/>
      <c r="AA91" s="40" t="s">
        <v>450</v>
      </c>
      <c r="AB91" s="41">
        <v>0.878</v>
      </c>
      <c r="AC91" s="42">
        <v>51</v>
      </c>
      <c r="AD91" s="40">
        <v>10</v>
      </c>
      <c r="AE91" s="40">
        <v>32.700000000000003</v>
      </c>
      <c r="AF91" s="43">
        <v>0.02</v>
      </c>
      <c r="AG91" s="40">
        <v>2</v>
      </c>
      <c r="AH91" s="41">
        <v>4.2999999999999997E-2</v>
      </c>
      <c r="AI91" s="41">
        <v>1.2889999999999999</v>
      </c>
      <c r="AJ91" s="41" t="s">
        <v>537</v>
      </c>
      <c r="AK91" s="76" t="s">
        <v>539</v>
      </c>
      <c r="AL91" s="76" t="s">
        <v>539</v>
      </c>
      <c r="AM91" s="76" t="s">
        <v>539</v>
      </c>
      <c r="AN91" s="76" t="s">
        <v>539</v>
      </c>
      <c r="AO91" s="76" t="s">
        <v>539</v>
      </c>
      <c r="AP91" s="76" t="s">
        <v>539</v>
      </c>
      <c r="AQ91" s="75" t="s">
        <v>537</v>
      </c>
      <c r="AR91" s="75" t="s">
        <v>541</v>
      </c>
      <c r="AS91" s="48" t="s">
        <v>537</v>
      </c>
    </row>
    <row r="92" spans="1:45" s="10" customFormat="1" ht="15" customHeight="1" x14ac:dyDescent="0.2">
      <c r="A92" s="4">
        <v>44</v>
      </c>
      <c r="B92" s="4">
        <v>500030</v>
      </c>
      <c r="C92" s="4" t="s">
        <v>232</v>
      </c>
      <c r="D92" s="4" t="s">
        <v>163</v>
      </c>
      <c r="E92" s="3"/>
      <c r="F92" s="4" t="s">
        <v>336</v>
      </c>
      <c r="G92" s="4" t="s">
        <v>12</v>
      </c>
      <c r="H92" s="4" t="s">
        <v>253</v>
      </c>
      <c r="I92" s="4" t="s">
        <v>10</v>
      </c>
      <c r="J92" s="4">
        <v>172</v>
      </c>
      <c r="K92" s="4" t="s">
        <v>254</v>
      </c>
      <c r="L92" s="4">
        <v>1964</v>
      </c>
      <c r="M92" s="4" t="s">
        <v>266</v>
      </c>
      <c r="N92" s="4" t="s">
        <v>304</v>
      </c>
      <c r="O92" s="4" t="s">
        <v>122</v>
      </c>
      <c r="P92" s="4">
        <v>1970</v>
      </c>
      <c r="Q92" s="4"/>
      <c r="R92" s="4" t="s">
        <v>123</v>
      </c>
      <c r="S92" s="13">
        <v>43109</v>
      </c>
      <c r="T92" s="4">
        <v>47.2</v>
      </c>
      <c r="U92" s="4" t="s">
        <v>259</v>
      </c>
      <c r="V92" s="4"/>
      <c r="W92" s="13">
        <v>43581</v>
      </c>
      <c r="X92" s="4">
        <v>60</v>
      </c>
      <c r="Y92" s="27"/>
      <c r="Z92" s="27"/>
      <c r="AA92" s="28"/>
      <c r="AB92" s="31"/>
      <c r="AC92" s="32">
        <v>26</v>
      </c>
      <c r="AD92" s="28"/>
      <c r="AE92" s="28">
        <v>38.6</v>
      </c>
      <c r="AF92" s="33">
        <v>0.01</v>
      </c>
      <c r="AG92" s="28">
        <v>2</v>
      </c>
      <c r="AH92" s="31">
        <v>7.6999999999999999E-2</v>
      </c>
      <c r="AI92" s="31">
        <v>2.2200000000000002</v>
      </c>
      <c r="AJ92" s="31" t="s">
        <v>537</v>
      </c>
      <c r="AK92" s="75" t="s">
        <v>540</v>
      </c>
      <c r="AL92" s="75" t="s">
        <v>539</v>
      </c>
      <c r="AM92" s="75" t="s">
        <v>539</v>
      </c>
      <c r="AN92" s="75" t="s">
        <v>539</v>
      </c>
      <c r="AO92" s="75" t="s">
        <v>539</v>
      </c>
      <c r="AP92" s="75" t="s">
        <v>539</v>
      </c>
      <c r="AQ92" s="75" t="s">
        <v>537</v>
      </c>
      <c r="AR92" s="75" t="s">
        <v>539</v>
      </c>
      <c r="AS92" s="48" t="s">
        <v>434</v>
      </c>
    </row>
    <row r="93" spans="1:45" s="10" customFormat="1" ht="15" customHeight="1" x14ac:dyDescent="0.2">
      <c r="A93" s="4">
        <v>44</v>
      </c>
      <c r="B93" s="4">
        <v>500030</v>
      </c>
      <c r="C93" s="4" t="s">
        <v>232</v>
      </c>
      <c r="D93" s="4" t="s">
        <v>163</v>
      </c>
      <c r="E93" s="3"/>
      <c r="F93" s="4" t="s">
        <v>336</v>
      </c>
      <c r="G93" s="4" t="s">
        <v>12</v>
      </c>
      <c r="H93" s="4" t="s">
        <v>253</v>
      </c>
      <c r="I93" s="4" t="s">
        <v>10</v>
      </c>
      <c r="J93" s="4">
        <v>172</v>
      </c>
      <c r="K93" s="4" t="s">
        <v>254</v>
      </c>
      <c r="L93" s="4">
        <v>1964</v>
      </c>
      <c r="M93" s="4" t="s">
        <v>266</v>
      </c>
      <c r="N93" s="4" t="s">
        <v>304</v>
      </c>
      <c r="O93" s="4" t="s">
        <v>122</v>
      </c>
      <c r="P93" s="4">
        <v>1970</v>
      </c>
      <c r="Q93" s="4"/>
      <c r="R93" s="4" t="s">
        <v>123</v>
      </c>
      <c r="S93" s="13">
        <v>43109</v>
      </c>
      <c r="T93" s="4">
        <v>47.2</v>
      </c>
      <c r="U93" s="4" t="s">
        <v>259</v>
      </c>
      <c r="V93" s="4"/>
      <c r="W93" s="13">
        <v>43319</v>
      </c>
      <c r="X93" s="4">
        <v>60</v>
      </c>
      <c r="Y93" s="27"/>
      <c r="Z93" s="27"/>
      <c r="AA93" s="28"/>
      <c r="AB93" s="31"/>
      <c r="AC93" s="32">
        <v>36.700000000000003</v>
      </c>
      <c r="AD93" s="28"/>
      <c r="AE93" s="28">
        <v>34.200000000000003</v>
      </c>
      <c r="AF93" s="33">
        <v>0.04</v>
      </c>
      <c r="AG93" s="28">
        <v>2</v>
      </c>
      <c r="AH93" s="31">
        <v>5.2999999999999999E-2</v>
      </c>
      <c r="AI93" s="31">
        <v>1.45</v>
      </c>
      <c r="AJ93" s="31" t="s">
        <v>537</v>
      </c>
      <c r="AK93" s="75" t="s">
        <v>541</v>
      </c>
      <c r="AL93" s="75" t="s">
        <v>539</v>
      </c>
      <c r="AM93" s="75" t="s">
        <v>539</v>
      </c>
      <c r="AN93" s="75" t="s">
        <v>539</v>
      </c>
      <c r="AO93" s="75" t="s">
        <v>539</v>
      </c>
      <c r="AP93" s="75" t="s">
        <v>539</v>
      </c>
      <c r="AQ93" s="75" t="s">
        <v>537</v>
      </c>
      <c r="AR93" s="75" t="s">
        <v>543</v>
      </c>
      <c r="AS93" s="48" t="s">
        <v>434</v>
      </c>
    </row>
    <row r="94" spans="1:45" s="10" customFormat="1" ht="15" customHeight="1" x14ac:dyDescent="0.2">
      <c r="A94" s="4">
        <v>44</v>
      </c>
      <c r="B94" s="4">
        <v>500030</v>
      </c>
      <c r="C94" s="4" t="s">
        <v>232</v>
      </c>
      <c r="D94" s="4" t="s">
        <v>163</v>
      </c>
      <c r="E94" s="3"/>
      <c r="F94" s="4" t="s">
        <v>336</v>
      </c>
      <c r="G94" s="4" t="s">
        <v>12</v>
      </c>
      <c r="H94" s="4" t="s">
        <v>253</v>
      </c>
      <c r="I94" s="4" t="s">
        <v>10</v>
      </c>
      <c r="J94" s="4">
        <v>172</v>
      </c>
      <c r="K94" s="4" t="s">
        <v>254</v>
      </c>
      <c r="L94" s="4">
        <v>1964</v>
      </c>
      <c r="M94" s="4" t="s">
        <v>266</v>
      </c>
      <c r="N94" s="4" t="s">
        <v>304</v>
      </c>
      <c r="O94" s="4" t="s">
        <v>122</v>
      </c>
      <c r="P94" s="4">
        <v>1970</v>
      </c>
      <c r="Q94" s="4"/>
      <c r="R94" s="4" t="s">
        <v>123</v>
      </c>
      <c r="S94" s="13">
        <v>43109</v>
      </c>
      <c r="T94" s="4">
        <v>47.2</v>
      </c>
      <c r="U94" s="4" t="s">
        <v>259</v>
      </c>
      <c r="V94" s="4"/>
      <c r="W94" s="13">
        <v>42926</v>
      </c>
      <c r="X94" s="4">
        <v>60</v>
      </c>
      <c r="Y94" s="27"/>
      <c r="Z94" s="27"/>
      <c r="AA94" s="28"/>
      <c r="AB94" s="31"/>
      <c r="AC94" s="32"/>
      <c r="AD94" s="28"/>
      <c r="AE94" s="28">
        <v>35.9</v>
      </c>
      <c r="AF94" s="33">
        <v>0.01</v>
      </c>
      <c r="AG94" s="28">
        <v>2</v>
      </c>
      <c r="AH94" s="31">
        <v>0.1</v>
      </c>
      <c r="AI94" s="31">
        <v>4.0999999999999996</v>
      </c>
      <c r="AJ94" s="31" t="s">
        <v>537</v>
      </c>
      <c r="AK94" s="75" t="s">
        <v>537</v>
      </c>
      <c r="AL94" s="75" t="s">
        <v>539</v>
      </c>
      <c r="AM94" s="75" t="s">
        <v>539</v>
      </c>
      <c r="AN94" s="75" t="s">
        <v>539</v>
      </c>
      <c r="AO94" s="75" t="s">
        <v>537</v>
      </c>
      <c r="AP94" s="75" t="s">
        <v>540</v>
      </c>
      <c r="AQ94" s="75" t="s">
        <v>537</v>
      </c>
      <c r="AR94" s="75" t="s">
        <v>539</v>
      </c>
      <c r="AS94" s="48" t="s">
        <v>430</v>
      </c>
    </row>
    <row r="95" spans="1:45" s="10" customFormat="1" ht="15" customHeight="1" x14ac:dyDescent="0.2">
      <c r="A95" s="4">
        <v>44</v>
      </c>
      <c r="B95" s="4">
        <v>500030</v>
      </c>
      <c r="C95" s="4" t="s">
        <v>232</v>
      </c>
      <c r="D95" s="4" t="s">
        <v>163</v>
      </c>
      <c r="E95" s="3"/>
      <c r="F95" s="4" t="s">
        <v>336</v>
      </c>
      <c r="G95" s="4" t="s">
        <v>12</v>
      </c>
      <c r="H95" s="4" t="s">
        <v>253</v>
      </c>
      <c r="I95" s="4" t="s">
        <v>10</v>
      </c>
      <c r="J95" s="4">
        <v>172</v>
      </c>
      <c r="K95" s="4" t="s">
        <v>254</v>
      </c>
      <c r="L95" s="4">
        <v>1964</v>
      </c>
      <c r="M95" s="4" t="s">
        <v>266</v>
      </c>
      <c r="N95" s="4" t="s">
        <v>304</v>
      </c>
      <c r="O95" s="4" t="s">
        <v>122</v>
      </c>
      <c r="P95" s="4">
        <v>1970</v>
      </c>
      <c r="Q95" s="4"/>
      <c r="R95" s="4" t="s">
        <v>123</v>
      </c>
      <c r="S95" s="13">
        <v>43109</v>
      </c>
      <c r="T95" s="4">
        <v>47.2</v>
      </c>
      <c r="U95" s="4" t="s">
        <v>259</v>
      </c>
      <c r="V95" s="4"/>
      <c r="W95" s="13">
        <v>42385</v>
      </c>
      <c r="X95" s="4">
        <v>60</v>
      </c>
      <c r="Y95" s="27"/>
      <c r="Z95" s="27"/>
      <c r="AA95" s="28"/>
      <c r="AB95" s="31"/>
      <c r="AC95" s="32"/>
      <c r="AD95" s="28"/>
      <c r="AE95" s="28">
        <v>37</v>
      </c>
      <c r="AF95" s="33">
        <v>0.03</v>
      </c>
      <c r="AG95" s="28">
        <v>1.5</v>
      </c>
      <c r="AH95" s="31">
        <v>1.7999999999999999E-2</v>
      </c>
      <c r="AI95" s="31">
        <v>0.59199999999999997</v>
      </c>
      <c r="AJ95" s="31" t="s">
        <v>537</v>
      </c>
      <c r="AK95" s="75" t="s">
        <v>537</v>
      </c>
      <c r="AL95" s="75" t="s">
        <v>539</v>
      </c>
      <c r="AM95" s="75" t="s">
        <v>539</v>
      </c>
      <c r="AN95" s="75" t="s">
        <v>539</v>
      </c>
      <c r="AO95" s="75" t="s">
        <v>539</v>
      </c>
      <c r="AP95" s="75" t="s">
        <v>539</v>
      </c>
      <c r="AQ95" s="75" t="s">
        <v>537</v>
      </c>
      <c r="AR95" s="75" t="s">
        <v>541</v>
      </c>
      <c r="AS95" s="48" t="s">
        <v>537</v>
      </c>
    </row>
    <row r="96" spans="1:45" s="10" customFormat="1" ht="15" customHeight="1" x14ac:dyDescent="0.2">
      <c r="A96" s="4">
        <v>44</v>
      </c>
      <c r="B96" s="4">
        <v>500030</v>
      </c>
      <c r="C96" s="4" t="s">
        <v>232</v>
      </c>
      <c r="D96" s="4" t="s">
        <v>163</v>
      </c>
      <c r="E96" s="3"/>
      <c r="F96" s="4" t="s">
        <v>336</v>
      </c>
      <c r="G96" s="4" t="s">
        <v>12</v>
      </c>
      <c r="H96" s="4" t="s">
        <v>253</v>
      </c>
      <c r="I96" s="4" t="s">
        <v>10</v>
      </c>
      <c r="J96" s="4">
        <v>172</v>
      </c>
      <c r="K96" s="4" t="s">
        <v>254</v>
      </c>
      <c r="L96" s="4">
        <v>1964</v>
      </c>
      <c r="M96" s="4" t="s">
        <v>266</v>
      </c>
      <c r="N96" s="4" t="s">
        <v>304</v>
      </c>
      <c r="O96" s="4" t="s">
        <v>122</v>
      </c>
      <c r="P96" s="4">
        <v>1970</v>
      </c>
      <c r="Q96" s="4"/>
      <c r="R96" s="4" t="s">
        <v>123</v>
      </c>
      <c r="S96" s="13">
        <v>43109</v>
      </c>
      <c r="T96" s="4">
        <v>47.2</v>
      </c>
      <c r="U96" s="4" t="s">
        <v>259</v>
      </c>
      <c r="V96" s="4"/>
      <c r="W96" s="13">
        <v>41990</v>
      </c>
      <c r="X96" s="4">
        <v>60</v>
      </c>
      <c r="Y96" s="27"/>
      <c r="Z96" s="27"/>
      <c r="AA96" s="28"/>
      <c r="AB96" s="31"/>
      <c r="AC96" s="32"/>
      <c r="AD96" s="28"/>
      <c r="AE96" s="28">
        <v>37</v>
      </c>
      <c r="AF96" s="33">
        <v>0.01</v>
      </c>
      <c r="AG96" s="28">
        <v>0.5</v>
      </c>
      <c r="AH96" s="31">
        <v>0.02</v>
      </c>
      <c r="AI96" s="31"/>
      <c r="AJ96" s="31" t="s">
        <v>537</v>
      </c>
      <c r="AK96" s="75" t="s">
        <v>537</v>
      </c>
      <c r="AL96" s="75" t="s">
        <v>539</v>
      </c>
      <c r="AM96" s="75" t="s">
        <v>539</v>
      </c>
      <c r="AN96" s="75" t="s">
        <v>539</v>
      </c>
      <c r="AO96" s="75" t="s">
        <v>539</v>
      </c>
      <c r="AP96" s="75" t="s">
        <v>537</v>
      </c>
      <c r="AQ96" s="75" t="s">
        <v>537</v>
      </c>
      <c r="AR96" s="75" t="s">
        <v>541</v>
      </c>
      <c r="AS96" s="48" t="s">
        <v>537</v>
      </c>
    </row>
    <row r="97" spans="1:45" s="10" customFormat="1" ht="15" customHeight="1" x14ac:dyDescent="0.2">
      <c r="A97" s="4">
        <v>44</v>
      </c>
      <c r="B97" s="4">
        <v>500030</v>
      </c>
      <c r="C97" s="4" t="s">
        <v>232</v>
      </c>
      <c r="D97" s="4" t="s">
        <v>163</v>
      </c>
      <c r="E97" s="3"/>
      <c r="F97" s="4" t="s">
        <v>336</v>
      </c>
      <c r="G97" s="4" t="s">
        <v>12</v>
      </c>
      <c r="H97" s="4" t="s">
        <v>253</v>
      </c>
      <c r="I97" s="4" t="s">
        <v>10</v>
      </c>
      <c r="J97" s="4">
        <v>172</v>
      </c>
      <c r="K97" s="4" t="s">
        <v>254</v>
      </c>
      <c r="L97" s="4">
        <v>1964</v>
      </c>
      <c r="M97" s="4" t="s">
        <v>266</v>
      </c>
      <c r="N97" s="4" t="s">
        <v>304</v>
      </c>
      <c r="O97" s="4" t="s">
        <v>122</v>
      </c>
      <c r="P97" s="4">
        <v>1970</v>
      </c>
      <c r="Q97" s="4"/>
      <c r="R97" s="4" t="s">
        <v>123</v>
      </c>
      <c r="S97" s="13">
        <v>43109</v>
      </c>
      <c r="T97" s="4">
        <v>47.2</v>
      </c>
      <c r="U97" s="4" t="s">
        <v>259</v>
      </c>
      <c r="V97" s="4"/>
      <c r="W97" s="13">
        <v>41919</v>
      </c>
      <c r="X97" s="4">
        <v>60</v>
      </c>
      <c r="Y97" s="27"/>
      <c r="Z97" s="27"/>
      <c r="AA97" s="28"/>
      <c r="AB97" s="31"/>
      <c r="AC97" s="32"/>
      <c r="AD97" s="28"/>
      <c r="AE97" s="28">
        <v>38.200000000000003</v>
      </c>
      <c r="AF97" s="33">
        <v>0.03</v>
      </c>
      <c r="AG97" s="28">
        <v>1</v>
      </c>
      <c r="AH97" s="31"/>
      <c r="AI97" s="31">
        <v>1.2500000000000001E-2</v>
      </c>
      <c r="AJ97" s="31" t="s">
        <v>537</v>
      </c>
      <c r="AK97" s="75" t="s">
        <v>537</v>
      </c>
      <c r="AL97" s="75" t="s">
        <v>539</v>
      </c>
      <c r="AM97" s="75" t="s">
        <v>539</v>
      </c>
      <c r="AN97" s="75" t="s">
        <v>539</v>
      </c>
      <c r="AO97" s="75" t="s">
        <v>537</v>
      </c>
      <c r="AP97" s="75" t="s">
        <v>539</v>
      </c>
      <c r="AQ97" s="75" t="s">
        <v>537</v>
      </c>
      <c r="AR97" s="75" t="s">
        <v>541</v>
      </c>
      <c r="AS97" s="48" t="s">
        <v>537</v>
      </c>
    </row>
    <row r="98" spans="1:45" s="10" customFormat="1" ht="15" customHeight="1" x14ac:dyDescent="0.2">
      <c r="A98" s="4">
        <v>44</v>
      </c>
      <c r="B98" s="4">
        <v>500030</v>
      </c>
      <c r="C98" s="4" t="s">
        <v>232</v>
      </c>
      <c r="D98" s="4" t="s">
        <v>163</v>
      </c>
      <c r="E98" s="3"/>
      <c r="F98" s="4" t="s">
        <v>336</v>
      </c>
      <c r="G98" s="4" t="s">
        <v>12</v>
      </c>
      <c r="H98" s="4" t="s">
        <v>253</v>
      </c>
      <c r="I98" s="4" t="s">
        <v>10</v>
      </c>
      <c r="J98" s="4">
        <v>172</v>
      </c>
      <c r="K98" s="4" t="s">
        <v>254</v>
      </c>
      <c r="L98" s="4">
        <v>1964</v>
      </c>
      <c r="M98" s="4" t="s">
        <v>266</v>
      </c>
      <c r="N98" s="4" t="s">
        <v>304</v>
      </c>
      <c r="O98" s="4" t="s">
        <v>122</v>
      </c>
      <c r="P98" s="4">
        <v>1970</v>
      </c>
      <c r="Q98" s="4"/>
      <c r="R98" s="4" t="s">
        <v>123</v>
      </c>
      <c r="S98" s="13">
        <v>43109</v>
      </c>
      <c r="T98" s="4">
        <v>47.2</v>
      </c>
      <c r="U98" s="4" t="s">
        <v>259</v>
      </c>
      <c r="V98" s="4"/>
      <c r="W98" s="13">
        <v>41641</v>
      </c>
      <c r="X98" s="4">
        <v>60</v>
      </c>
      <c r="Y98" s="27"/>
      <c r="Z98" s="27"/>
      <c r="AA98" s="28"/>
      <c r="AB98" s="31"/>
      <c r="AC98" s="32"/>
      <c r="AD98" s="28"/>
      <c r="AE98" s="28">
        <v>34</v>
      </c>
      <c r="AF98" s="33">
        <v>0.01</v>
      </c>
      <c r="AG98" s="28">
        <v>1.5</v>
      </c>
      <c r="AH98" s="31">
        <v>1.0999999999999999E-2</v>
      </c>
      <c r="AI98" s="31">
        <v>0.3</v>
      </c>
      <c r="AJ98" s="31" t="s">
        <v>537</v>
      </c>
      <c r="AK98" s="75" t="s">
        <v>537</v>
      </c>
      <c r="AL98" s="75" t="s">
        <v>539</v>
      </c>
      <c r="AM98" s="75" t="s">
        <v>539</v>
      </c>
      <c r="AN98" s="75" t="s">
        <v>539</v>
      </c>
      <c r="AO98" s="75" t="s">
        <v>539</v>
      </c>
      <c r="AP98" s="75" t="s">
        <v>539</v>
      </c>
      <c r="AQ98" s="75" t="s">
        <v>537</v>
      </c>
      <c r="AR98" s="75" t="s">
        <v>541</v>
      </c>
      <c r="AS98" s="48" t="s">
        <v>537</v>
      </c>
    </row>
    <row r="99" spans="1:45" s="10" customFormat="1" ht="15" customHeight="1" x14ac:dyDescent="0.2">
      <c r="A99" s="4">
        <v>44</v>
      </c>
      <c r="B99" s="4">
        <v>500030</v>
      </c>
      <c r="C99" s="4" t="s">
        <v>232</v>
      </c>
      <c r="D99" s="4" t="s">
        <v>163</v>
      </c>
      <c r="E99" s="3"/>
      <c r="F99" s="4" t="s">
        <v>336</v>
      </c>
      <c r="G99" s="4" t="s">
        <v>12</v>
      </c>
      <c r="H99" s="4" t="s">
        <v>253</v>
      </c>
      <c r="I99" s="4" t="s">
        <v>10</v>
      </c>
      <c r="J99" s="4">
        <v>172</v>
      </c>
      <c r="K99" s="4" t="s">
        <v>254</v>
      </c>
      <c r="L99" s="4">
        <v>1964</v>
      </c>
      <c r="M99" s="4" t="s">
        <v>266</v>
      </c>
      <c r="N99" s="4" t="s">
        <v>304</v>
      </c>
      <c r="O99" s="4" t="s">
        <v>122</v>
      </c>
      <c r="P99" s="4">
        <v>1970</v>
      </c>
      <c r="Q99" s="4"/>
      <c r="R99" s="4" t="s">
        <v>123</v>
      </c>
      <c r="S99" s="13">
        <v>43109</v>
      </c>
      <c r="T99" s="4">
        <v>47.2</v>
      </c>
      <c r="U99" s="4" t="s">
        <v>259</v>
      </c>
      <c r="V99" s="4"/>
      <c r="W99" s="13">
        <v>41445</v>
      </c>
      <c r="X99" s="4">
        <v>60</v>
      </c>
      <c r="Y99" s="27"/>
      <c r="Z99" s="27"/>
      <c r="AA99" s="28"/>
      <c r="AB99" s="31"/>
      <c r="AC99" s="32"/>
      <c r="AD99" s="28"/>
      <c r="AE99" s="28">
        <v>40</v>
      </c>
      <c r="AF99" s="33">
        <v>0.01</v>
      </c>
      <c r="AG99" s="28">
        <v>1</v>
      </c>
      <c r="AH99" s="31">
        <v>1.4E-2</v>
      </c>
      <c r="AI99" s="31">
        <v>0.45700000000000002</v>
      </c>
      <c r="AJ99" s="31" t="s">
        <v>537</v>
      </c>
      <c r="AK99" s="75" t="s">
        <v>537</v>
      </c>
      <c r="AL99" s="75" t="s">
        <v>539</v>
      </c>
      <c r="AM99" s="75" t="s">
        <v>539</v>
      </c>
      <c r="AN99" s="75" t="s">
        <v>539</v>
      </c>
      <c r="AO99" s="75" t="s">
        <v>539</v>
      </c>
      <c r="AP99" s="75" t="s">
        <v>539</v>
      </c>
      <c r="AQ99" s="75" t="s">
        <v>537</v>
      </c>
      <c r="AR99" s="75" t="s">
        <v>541</v>
      </c>
      <c r="AS99" s="48" t="s">
        <v>537</v>
      </c>
    </row>
    <row r="100" spans="1:45" s="10" customFormat="1" ht="15" customHeight="1" x14ac:dyDescent="0.2">
      <c r="A100" s="4">
        <v>44</v>
      </c>
      <c r="B100" s="4">
        <v>500030</v>
      </c>
      <c r="C100" s="4" t="s">
        <v>232</v>
      </c>
      <c r="D100" s="4" t="s">
        <v>163</v>
      </c>
      <c r="E100" s="3"/>
      <c r="F100" s="4" t="s">
        <v>336</v>
      </c>
      <c r="G100" s="4" t="s">
        <v>12</v>
      </c>
      <c r="H100" s="4" t="s">
        <v>253</v>
      </c>
      <c r="I100" s="4" t="s">
        <v>10</v>
      </c>
      <c r="J100" s="4">
        <v>172</v>
      </c>
      <c r="K100" s="4" t="s">
        <v>254</v>
      </c>
      <c r="L100" s="4">
        <v>1964</v>
      </c>
      <c r="M100" s="4" t="s">
        <v>266</v>
      </c>
      <c r="N100" s="4" t="s">
        <v>304</v>
      </c>
      <c r="O100" s="4" t="s">
        <v>122</v>
      </c>
      <c r="P100" s="4">
        <v>1970</v>
      </c>
      <c r="Q100" s="4"/>
      <c r="R100" s="4" t="s">
        <v>123</v>
      </c>
      <c r="S100" s="13">
        <v>43109</v>
      </c>
      <c r="T100" s="4">
        <v>47.2</v>
      </c>
      <c r="U100" s="4" t="s">
        <v>259</v>
      </c>
      <c r="V100" s="4"/>
      <c r="W100" s="13">
        <v>41346</v>
      </c>
      <c r="X100" s="4">
        <v>60</v>
      </c>
      <c r="Y100" s="27"/>
      <c r="Z100" s="27"/>
      <c r="AA100" s="28"/>
      <c r="AB100" s="31"/>
      <c r="AC100" s="32"/>
      <c r="AD100" s="28"/>
      <c r="AE100" s="28">
        <v>38</v>
      </c>
      <c r="AF100" s="33">
        <v>0.01</v>
      </c>
      <c r="AG100" s="28">
        <v>1</v>
      </c>
      <c r="AH100" s="31">
        <v>1.2E-2</v>
      </c>
      <c r="AI100" s="31">
        <v>0.42699999999999999</v>
      </c>
      <c r="AJ100" s="31" t="s">
        <v>537</v>
      </c>
      <c r="AK100" s="75" t="s">
        <v>537</v>
      </c>
      <c r="AL100" s="75" t="s">
        <v>539</v>
      </c>
      <c r="AM100" s="75" t="s">
        <v>539</v>
      </c>
      <c r="AN100" s="75" t="s">
        <v>539</v>
      </c>
      <c r="AO100" s="75" t="s">
        <v>539</v>
      </c>
      <c r="AP100" s="75" t="s">
        <v>539</v>
      </c>
      <c r="AQ100" s="75" t="s">
        <v>537</v>
      </c>
      <c r="AR100" s="75" t="s">
        <v>541</v>
      </c>
      <c r="AS100" s="48" t="s">
        <v>537</v>
      </c>
    </row>
    <row r="101" spans="1:45" s="10" customFormat="1" ht="15" customHeight="1" x14ac:dyDescent="0.2">
      <c r="A101" s="4">
        <v>44</v>
      </c>
      <c r="B101" s="4">
        <v>500030</v>
      </c>
      <c r="C101" s="4" t="s">
        <v>232</v>
      </c>
      <c r="D101" s="4" t="s">
        <v>163</v>
      </c>
      <c r="E101" s="3"/>
      <c r="F101" s="4" t="s">
        <v>336</v>
      </c>
      <c r="G101" s="4" t="s">
        <v>12</v>
      </c>
      <c r="H101" s="4" t="s">
        <v>253</v>
      </c>
      <c r="I101" s="4" t="s">
        <v>10</v>
      </c>
      <c r="J101" s="4">
        <v>172</v>
      </c>
      <c r="K101" s="4" t="s">
        <v>254</v>
      </c>
      <c r="L101" s="4">
        <v>1964</v>
      </c>
      <c r="M101" s="4" t="s">
        <v>266</v>
      </c>
      <c r="N101" s="4" t="s">
        <v>304</v>
      </c>
      <c r="O101" s="4" t="s">
        <v>122</v>
      </c>
      <c r="P101" s="4">
        <v>1970</v>
      </c>
      <c r="Q101" s="4"/>
      <c r="R101" s="4" t="s">
        <v>123</v>
      </c>
      <c r="S101" s="13">
        <v>43109</v>
      </c>
      <c r="T101" s="4">
        <v>47.2</v>
      </c>
      <c r="U101" s="4" t="s">
        <v>259</v>
      </c>
      <c r="V101" s="4"/>
      <c r="W101" s="13">
        <v>40932</v>
      </c>
      <c r="X101" s="4">
        <v>60</v>
      </c>
      <c r="Y101" s="27"/>
      <c r="Z101" s="27"/>
      <c r="AA101" s="28"/>
      <c r="AB101" s="31"/>
      <c r="AC101" s="32"/>
      <c r="AD101" s="28"/>
      <c r="AE101" s="28">
        <v>39</v>
      </c>
      <c r="AF101" s="33">
        <v>0.01</v>
      </c>
      <c r="AG101" s="28">
        <v>1.5</v>
      </c>
      <c r="AH101" s="31">
        <v>2.3E-2</v>
      </c>
      <c r="AI101" s="31">
        <v>0.504</v>
      </c>
      <c r="AJ101" s="31" t="s">
        <v>537</v>
      </c>
      <c r="AK101" s="75" t="s">
        <v>537</v>
      </c>
      <c r="AL101" s="75" t="s">
        <v>539</v>
      </c>
      <c r="AM101" s="75" t="s">
        <v>539</v>
      </c>
      <c r="AN101" s="75" t="s">
        <v>539</v>
      </c>
      <c r="AO101" s="75" t="s">
        <v>539</v>
      </c>
      <c r="AP101" s="75" t="s">
        <v>539</v>
      </c>
      <c r="AQ101" s="75" t="s">
        <v>537</v>
      </c>
      <c r="AR101" s="75" t="s">
        <v>541</v>
      </c>
      <c r="AS101" s="48" t="s">
        <v>537</v>
      </c>
    </row>
    <row r="102" spans="1:45" s="10" customFormat="1" ht="15" customHeight="1" x14ac:dyDescent="0.2">
      <c r="A102" s="4">
        <v>44</v>
      </c>
      <c r="B102" s="4">
        <v>500030</v>
      </c>
      <c r="C102" s="4" t="s">
        <v>232</v>
      </c>
      <c r="D102" s="4" t="s">
        <v>163</v>
      </c>
      <c r="E102" s="3"/>
      <c r="F102" s="4" t="s">
        <v>336</v>
      </c>
      <c r="G102" s="4" t="s">
        <v>12</v>
      </c>
      <c r="H102" s="4" t="s">
        <v>253</v>
      </c>
      <c r="I102" s="4" t="s">
        <v>10</v>
      </c>
      <c r="J102" s="4">
        <v>172</v>
      </c>
      <c r="K102" s="4" t="s">
        <v>254</v>
      </c>
      <c r="L102" s="4">
        <v>1964</v>
      </c>
      <c r="M102" s="4" t="s">
        <v>266</v>
      </c>
      <c r="N102" s="4" t="s">
        <v>304</v>
      </c>
      <c r="O102" s="4" t="s">
        <v>122</v>
      </c>
      <c r="P102" s="4">
        <v>1970</v>
      </c>
      <c r="Q102" s="4"/>
      <c r="R102" s="4" t="s">
        <v>123</v>
      </c>
      <c r="S102" s="13">
        <v>43109</v>
      </c>
      <c r="T102" s="4">
        <v>47.2</v>
      </c>
      <c r="U102" s="4" t="s">
        <v>259</v>
      </c>
      <c r="V102" s="4"/>
      <c r="W102" s="13">
        <v>40657</v>
      </c>
      <c r="X102" s="4">
        <v>60</v>
      </c>
      <c r="Y102" s="27"/>
      <c r="Z102" s="27"/>
      <c r="AA102" s="28"/>
      <c r="AB102" s="31"/>
      <c r="AC102" s="32"/>
      <c r="AD102" s="28"/>
      <c r="AE102" s="28">
        <v>38</v>
      </c>
      <c r="AF102" s="33">
        <v>0.01</v>
      </c>
      <c r="AG102" s="28">
        <v>1.5</v>
      </c>
      <c r="AH102" s="31">
        <v>2.1999999999999999E-2</v>
      </c>
      <c r="AI102" s="31">
        <v>0.501</v>
      </c>
      <c r="AJ102" s="31" t="s">
        <v>537</v>
      </c>
      <c r="AK102" s="75" t="s">
        <v>537</v>
      </c>
      <c r="AL102" s="75" t="s">
        <v>539</v>
      </c>
      <c r="AM102" s="75" t="s">
        <v>539</v>
      </c>
      <c r="AN102" s="75" t="s">
        <v>539</v>
      </c>
      <c r="AO102" s="75" t="s">
        <v>539</v>
      </c>
      <c r="AP102" s="75" t="s">
        <v>539</v>
      </c>
      <c r="AQ102" s="75" t="s">
        <v>537</v>
      </c>
      <c r="AR102" s="75" t="s">
        <v>541</v>
      </c>
      <c r="AS102" s="48" t="s">
        <v>537</v>
      </c>
    </row>
    <row r="103" spans="1:45" s="10" customFormat="1" ht="15" customHeight="1" x14ac:dyDescent="0.2">
      <c r="A103" s="4">
        <v>44</v>
      </c>
      <c r="B103" s="4">
        <v>500030</v>
      </c>
      <c r="C103" s="4" t="s">
        <v>232</v>
      </c>
      <c r="D103" s="4" t="s">
        <v>163</v>
      </c>
      <c r="E103" s="3"/>
      <c r="F103" s="4" t="s">
        <v>336</v>
      </c>
      <c r="G103" s="4" t="s">
        <v>12</v>
      </c>
      <c r="H103" s="4" t="s">
        <v>253</v>
      </c>
      <c r="I103" s="4" t="s">
        <v>10</v>
      </c>
      <c r="J103" s="4">
        <v>172</v>
      </c>
      <c r="K103" s="4" t="s">
        <v>254</v>
      </c>
      <c r="L103" s="4">
        <v>1964</v>
      </c>
      <c r="M103" s="4" t="s">
        <v>266</v>
      </c>
      <c r="N103" s="4" t="s">
        <v>304</v>
      </c>
      <c r="O103" s="4" t="s">
        <v>122</v>
      </c>
      <c r="P103" s="4">
        <v>1970</v>
      </c>
      <c r="Q103" s="4"/>
      <c r="R103" s="4" t="s">
        <v>123</v>
      </c>
      <c r="S103" s="13">
        <v>43109</v>
      </c>
      <c r="T103" s="4">
        <v>47.2</v>
      </c>
      <c r="U103" s="4" t="s">
        <v>259</v>
      </c>
      <c r="V103" s="4"/>
      <c r="W103" s="13">
        <v>40317</v>
      </c>
      <c r="X103" s="4">
        <v>60</v>
      </c>
      <c r="Y103" s="27"/>
      <c r="Z103" s="27"/>
      <c r="AA103" s="28"/>
      <c r="AB103" s="31"/>
      <c r="AC103" s="32"/>
      <c r="AD103" s="28"/>
      <c r="AE103" s="28">
        <v>42</v>
      </c>
      <c r="AF103" s="33">
        <v>0.01</v>
      </c>
      <c r="AG103" s="28">
        <v>1</v>
      </c>
      <c r="AH103" s="31">
        <v>0.03</v>
      </c>
      <c r="AI103" s="31">
        <v>0.52800000000000002</v>
      </c>
      <c r="AJ103" s="31" t="s">
        <v>537</v>
      </c>
      <c r="AK103" s="75" t="s">
        <v>537</v>
      </c>
      <c r="AL103" s="75" t="s">
        <v>539</v>
      </c>
      <c r="AM103" s="75" t="s">
        <v>539</v>
      </c>
      <c r="AN103" s="75" t="s">
        <v>539</v>
      </c>
      <c r="AO103" s="75" t="s">
        <v>539</v>
      </c>
      <c r="AP103" s="75" t="s">
        <v>539</v>
      </c>
      <c r="AQ103" s="75" t="s">
        <v>537</v>
      </c>
      <c r="AR103" s="75" t="s">
        <v>541</v>
      </c>
      <c r="AS103" s="48" t="s">
        <v>537</v>
      </c>
    </row>
    <row r="104" spans="1:45" s="10" customFormat="1" ht="15" customHeight="1" x14ac:dyDescent="0.2">
      <c r="A104" s="4">
        <v>44</v>
      </c>
      <c r="B104" s="4">
        <v>500030</v>
      </c>
      <c r="C104" s="4" t="s">
        <v>232</v>
      </c>
      <c r="D104" s="4" t="s">
        <v>163</v>
      </c>
      <c r="E104" s="3"/>
      <c r="F104" s="4" t="s">
        <v>336</v>
      </c>
      <c r="G104" s="4" t="s">
        <v>12</v>
      </c>
      <c r="H104" s="4" t="s">
        <v>253</v>
      </c>
      <c r="I104" s="4" t="s">
        <v>10</v>
      </c>
      <c r="J104" s="4">
        <v>172</v>
      </c>
      <c r="K104" s="4" t="s">
        <v>254</v>
      </c>
      <c r="L104" s="4">
        <v>1964</v>
      </c>
      <c r="M104" s="4" t="s">
        <v>266</v>
      </c>
      <c r="N104" s="4" t="s">
        <v>304</v>
      </c>
      <c r="O104" s="4" t="s">
        <v>122</v>
      </c>
      <c r="P104" s="4">
        <v>1970</v>
      </c>
      <c r="Q104" s="4"/>
      <c r="R104" s="4" t="s">
        <v>123</v>
      </c>
      <c r="S104" s="13">
        <v>43109</v>
      </c>
      <c r="T104" s="4">
        <v>47.2</v>
      </c>
      <c r="U104" s="4" t="s">
        <v>259</v>
      </c>
      <c r="V104" s="4"/>
      <c r="W104" s="13">
        <v>40100</v>
      </c>
      <c r="X104" s="4">
        <v>60</v>
      </c>
      <c r="Y104" s="27"/>
      <c r="Z104" s="27"/>
      <c r="AA104" s="28"/>
      <c r="AB104" s="31"/>
      <c r="AC104" s="32">
        <v>58.2</v>
      </c>
      <c r="AD104" s="28"/>
      <c r="AE104" s="28">
        <v>41</v>
      </c>
      <c r="AF104" s="33">
        <v>0.01</v>
      </c>
      <c r="AG104" s="28">
        <v>1.5</v>
      </c>
      <c r="AH104" s="31">
        <v>2.8000000000000001E-2</v>
      </c>
      <c r="AI104" s="31">
        <v>0.59299999999999997</v>
      </c>
      <c r="AJ104" s="31" t="s">
        <v>537</v>
      </c>
      <c r="AK104" s="75" t="s">
        <v>539</v>
      </c>
      <c r="AL104" s="75" t="s">
        <v>539</v>
      </c>
      <c r="AM104" s="75" t="s">
        <v>539</v>
      </c>
      <c r="AN104" s="75" t="s">
        <v>539</v>
      </c>
      <c r="AO104" s="75" t="s">
        <v>539</v>
      </c>
      <c r="AP104" s="75" t="s">
        <v>539</v>
      </c>
      <c r="AQ104" s="75" t="s">
        <v>537</v>
      </c>
      <c r="AR104" s="75" t="s">
        <v>541</v>
      </c>
      <c r="AS104" s="48" t="s">
        <v>537</v>
      </c>
    </row>
    <row r="105" spans="1:45" s="10" customFormat="1" ht="15" customHeight="1" x14ac:dyDescent="0.2">
      <c r="A105" s="4">
        <v>44</v>
      </c>
      <c r="B105" s="4">
        <v>500030</v>
      </c>
      <c r="C105" s="4" t="s">
        <v>232</v>
      </c>
      <c r="D105" s="4" t="s">
        <v>163</v>
      </c>
      <c r="E105" s="3"/>
      <c r="F105" s="4" t="s">
        <v>336</v>
      </c>
      <c r="G105" s="4" t="s">
        <v>12</v>
      </c>
      <c r="H105" s="4" t="s">
        <v>253</v>
      </c>
      <c r="I105" s="4" t="s">
        <v>10</v>
      </c>
      <c r="J105" s="4">
        <v>172</v>
      </c>
      <c r="K105" s="4" t="s">
        <v>254</v>
      </c>
      <c r="L105" s="4">
        <v>1964</v>
      </c>
      <c r="M105" s="4" t="s">
        <v>266</v>
      </c>
      <c r="N105" s="4" t="s">
        <v>304</v>
      </c>
      <c r="O105" s="4" t="s">
        <v>122</v>
      </c>
      <c r="P105" s="4">
        <v>1970</v>
      </c>
      <c r="Q105" s="4"/>
      <c r="R105" s="4" t="s">
        <v>123</v>
      </c>
      <c r="S105" s="13">
        <v>43109</v>
      </c>
      <c r="T105" s="4">
        <v>47.2</v>
      </c>
      <c r="U105" s="4" t="s">
        <v>259</v>
      </c>
      <c r="V105" s="4"/>
      <c r="W105" s="13">
        <v>39748</v>
      </c>
      <c r="X105" s="4">
        <v>60</v>
      </c>
      <c r="Y105" s="27"/>
      <c r="Z105" s="27"/>
      <c r="AA105" s="28"/>
      <c r="AB105" s="31"/>
      <c r="AC105" s="32">
        <v>44</v>
      </c>
      <c r="AD105" s="28"/>
      <c r="AE105" s="28">
        <v>40</v>
      </c>
      <c r="AF105" s="33"/>
      <c r="AG105" s="28"/>
      <c r="AH105" s="31">
        <v>2.7E-2</v>
      </c>
      <c r="AI105" s="31"/>
      <c r="AJ105" s="31" t="s">
        <v>537</v>
      </c>
      <c r="AK105" s="75" t="s">
        <v>539</v>
      </c>
      <c r="AL105" s="75" t="s">
        <v>539</v>
      </c>
      <c r="AM105" s="75" t="s">
        <v>537</v>
      </c>
      <c r="AN105" s="75" t="s">
        <v>537</v>
      </c>
      <c r="AO105" s="75" t="s">
        <v>539</v>
      </c>
      <c r="AP105" s="75" t="s">
        <v>537</v>
      </c>
      <c r="AQ105" s="75" t="s">
        <v>537</v>
      </c>
      <c r="AR105" s="75" t="s">
        <v>541</v>
      </c>
      <c r="AS105" s="48" t="s">
        <v>537</v>
      </c>
    </row>
    <row r="106" spans="1:45" s="10" customFormat="1" ht="15" customHeight="1" x14ac:dyDescent="0.2">
      <c r="A106" s="4">
        <v>44</v>
      </c>
      <c r="B106" s="4">
        <v>500030</v>
      </c>
      <c r="C106" s="4" t="s">
        <v>232</v>
      </c>
      <c r="D106" s="4" t="s">
        <v>163</v>
      </c>
      <c r="E106" s="3"/>
      <c r="F106" s="4" t="s">
        <v>336</v>
      </c>
      <c r="G106" s="4" t="s">
        <v>12</v>
      </c>
      <c r="H106" s="4" t="s">
        <v>253</v>
      </c>
      <c r="I106" s="4" t="s">
        <v>10</v>
      </c>
      <c r="J106" s="4">
        <v>172</v>
      </c>
      <c r="K106" s="4" t="s">
        <v>254</v>
      </c>
      <c r="L106" s="4">
        <v>1964</v>
      </c>
      <c r="M106" s="4" t="s">
        <v>266</v>
      </c>
      <c r="N106" s="4" t="s">
        <v>304</v>
      </c>
      <c r="O106" s="4" t="s">
        <v>122</v>
      </c>
      <c r="P106" s="4">
        <v>1970</v>
      </c>
      <c r="Q106" s="4"/>
      <c r="R106" s="4" t="s">
        <v>123</v>
      </c>
      <c r="S106" s="13">
        <v>43109</v>
      </c>
      <c r="T106" s="4">
        <v>47.2</v>
      </c>
      <c r="U106" s="4" t="s">
        <v>259</v>
      </c>
      <c r="V106" s="4"/>
      <c r="W106" s="13">
        <v>39680</v>
      </c>
      <c r="X106" s="4">
        <v>60</v>
      </c>
      <c r="Y106" s="27"/>
      <c r="Z106" s="27"/>
      <c r="AA106" s="28"/>
      <c r="AB106" s="31"/>
      <c r="AC106" s="32"/>
      <c r="AD106" s="28"/>
      <c r="AE106" s="28">
        <v>46</v>
      </c>
      <c r="AF106" s="33">
        <v>0.01</v>
      </c>
      <c r="AG106" s="28">
        <v>1.5</v>
      </c>
      <c r="AH106" s="31">
        <v>1.0999999999999999E-2</v>
      </c>
      <c r="AI106" s="31">
        <v>0.30499999999999999</v>
      </c>
      <c r="AJ106" s="31" t="s">
        <v>537</v>
      </c>
      <c r="AK106" s="75" t="s">
        <v>537</v>
      </c>
      <c r="AL106" s="75" t="s">
        <v>539</v>
      </c>
      <c r="AM106" s="75" t="s">
        <v>539</v>
      </c>
      <c r="AN106" s="75" t="s">
        <v>539</v>
      </c>
      <c r="AO106" s="75" t="s">
        <v>539</v>
      </c>
      <c r="AP106" s="75" t="s">
        <v>539</v>
      </c>
      <c r="AQ106" s="75" t="s">
        <v>537</v>
      </c>
      <c r="AR106" s="75" t="s">
        <v>541</v>
      </c>
      <c r="AS106" s="48" t="s">
        <v>537</v>
      </c>
    </row>
    <row r="107" spans="1:45" s="10" customFormat="1" ht="15" customHeight="1" x14ac:dyDescent="0.2">
      <c r="A107" s="4">
        <v>44</v>
      </c>
      <c r="B107" s="4">
        <v>500030</v>
      </c>
      <c r="C107" s="4" t="s">
        <v>232</v>
      </c>
      <c r="D107" s="4" t="s">
        <v>163</v>
      </c>
      <c r="E107" s="3"/>
      <c r="F107" s="4" t="s">
        <v>336</v>
      </c>
      <c r="G107" s="4" t="s">
        <v>12</v>
      </c>
      <c r="H107" s="4" t="s">
        <v>253</v>
      </c>
      <c r="I107" s="4" t="s">
        <v>10</v>
      </c>
      <c r="J107" s="4">
        <v>172</v>
      </c>
      <c r="K107" s="4" t="s">
        <v>254</v>
      </c>
      <c r="L107" s="4">
        <v>1964</v>
      </c>
      <c r="M107" s="4" t="s">
        <v>266</v>
      </c>
      <c r="N107" s="4" t="s">
        <v>304</v>
      </c>
      <c r="O107" s="4" t="s">
        <v>122</v>
      </c>
      <c r="P107" s="4">
        <v>1970</v>
      </c>
      <c r="Q107" s="4"/>
      <c r="R107" s="4" t="s">
        <v>123</v>
      </c>
      <c r="S107" s="13">
        <v>43109</v>
      </c>
      <c r="T107" s="4">
        <v>47.2</v>
      </c>
      <c r="U107" s="4" t="s">
        <v>259</v>
      </c>
      <c r="V107" s="4"/>
      <c r="W107" s="13">
        <v>39520</v>
      </c>
      <c r="X107" s="4">
        <v>60</v>
      </c>
      <c r="Y107" s="27"/>
      <c r="Z107" s="27"/>
      <c r="AA107" s="28"/>
      <c r="AB107" s="31"/>
      <c r="AC107" s="32">
        <v>55</v>
      </c>
      <c r="AD107" s="28"/>
      <c r="AE107" s="28"/>
      <c r="AF107" s="33"/>
      <c r="AG107" s="28"/>
      <c r="AH107" s="31"/>
      <c r="AI107" s="31"/>
      <c r="AJ107" s="31" t="s">
        <v>537</v>
      </c>
      <c r="AK107" s="75" t="s">
        <v>539</v>
      </c>
      <c r="AL107" s="75" t="s">
        <v>537</v>
      </c>
      <c r="AM107" s="75" t="s">
        <v>537</v>
      </c>
      <c r="AN107" s="75" t="s">
        <v>537</v>
      </c>
      <c r="AO107" s="75" t="s">
        <v>537</v>
      </c>
      <c r="AP107" s="75" t="s">
        <v>537</v>
      </c>
      <c r="AQ107" s="75" t="s">
        <v>537</v>
      </c>
      <c r="AR107" s="75" t="s">
        <v>541</v>
      </c>
      <c r="AS107" s="48" t="s">
        <v>537</v>
      </c>
    </row>
    <row r="108" spans="1:45" s="10" customFormat="1" ht="15" customHeight="1" x14ac:dyDescent="0.2">
      <c r="A108" s="4">
        <v>44</v>
      </c>
      <c r="B108" s="4">
        <v>500030</v>
      </c>
      <c r="C108" s="4" t="s">
        <v>232</v>
      </c>
      <c r="D108" s="4" t="s">
        <v>163</v>
      </c>
      <c r="E108" s="3"/>
      <c r="F108" s="4" t="s">
        <v>336</v>
      </c>
      <c r="G108" s="4" t="s">
        <v>12</v>
      </c>
      <c r="H108" s="4" t="s">
        <v>253</v>
      </c>
      <c r="I108" s="4" t="s">
        <v>10</v>
      </c>
      <c r="J108" s="4">
        <v>172</v>
      </c>
      <c r="K108" s="4" t="s">
        <v>254</v>
      </c>
      <c r="L108" s="4">
        <v>1964</v>
      </c>
      <c r="M108" s="4" t="s">
        <v>266</v>
      </c>
      <c r="N108" s="4" t="s">
        <v>304</v>
      </c>
      <c r="O108" s="4" t="s">
        <v>122</v>
      </c>
      <c r="P108" s="4">
        <v>1970</v>
      </c>
      <c r="Q108" s="4"/>
      <c r="R108" s="4" t="s">
        <v>123</v>
      </c>
      <c r="S108" s="13">
        <v>43109</v>
      </c>
      <c r="T108" s="4">
        <v>47.2</v>
      </c>
      <c r="U108" s="4" t="s">
        <v>259</v>
      </c>
      <c r="V108" s="4"/>
      <c r="W108" s="13">
        <v>39349</v>
      </c>
      <c r="X108" s="4">
        <v>60</v>
      </c>
      <c r="Y108" s="27"/>
      <c r="Z108" s="27"/>
      <c r="AA108" s="28"/>
      <c r="AB108" s="31"/>
      <c r="AC108" s="32">
        <v>61</v>
      </c>
      <c r="AD108" s="28"/>
      <c r="AE108" s="28"/>
      <c r="AF108" s="33"/>
      <c r="AG108" s="28"/>
      <c r="AH108" s="31"/>
      <c r="AI108" s="31"/>
      <c r="AJ108" s="31" t="s">
        <v>537</v>
      </c>
      <c r="AK108" s="75" t="s">
        <v>539</v>
      </c>
      <c r="AL108" s="75" t="s">
        <v>537</v>
      </c>
      <c r="AM108" s="75" t="s">
        <v>537</v>
      </c>
      <c r="AN108" s="75" t="s">
        <v>537</v>
      </c>
      <c r="AO108" s="75" t="s">
        <v>537</v>
      </c>
      <c r="AP108" s="75" t="s">
        <v>537</v>
      </c>
      <c r="AQ108" s="75" t="s">
        <v>537</v>
      </c>
      <c r="AR108" s="75" t="s">
        <v>541</v>
      </c>
      <c r="AS108" s="48" t="s">
        <v>537</v>
      </c>
    </row>
    <row r="109" spans="1:45" s="10" customFormat="1" ht="15" customHeight="1" x14ac:dyDescent="0.2">
      <c r="A109" s="4">
        <v>44</v>
      </c>
      <c r="B109" s="4">
        <v>500030</v>
      </c>
      <c r="C109" s="4" t="s">
        <v>232</v>
      </c>
      <c r="D109" s="4" t="s">
        <v>163</v>
      </c>
      <c r="E109" s="3"/>
      <c r="F109" s="4" t="s">
        <v>336</v>
      </c>
      <c r="G109" s="4" t="s">
        <v>12</v>
      </c>
      <c r="H109" s="4" t="s">
        <v>253</v>
      </c>
      <c r="I109" s="4" t="s">
        <v>10</v>
      </c>
      <c r="J109" s="4">
        <v>172</v>
      </c>
      <c r="K109" s="4" t="s">
        <v>254</v>
      </c>
      <c r="L109" s="4">
        <v>1964</v>
      </c>
      <c r="M109" s="4" t="s">
        <v>266</v>
      </c>
      <c r="N109" s="4" t="s">
        <v>304</v>
      </c>
      <c r="O109" s="4" t="s">
        <v>122</v>
      </c>
      <c r="P109" s="4">
        <v>1970</v>
      </c>
      <c r="Q109" s="4"/>
      <c r="R109" s="4" t="s">
        <v>123</v>
      </c>
      <c r="S109" s="13">
        <v>43109</v>
      </c>
      <c r="T109" s="4">
        <v>47.2</v>
      </c>
      <c r="U109" s="4" t="s">
        <v>259</v>
      </c>
      <c r="V109" s="4"/>
      <c r="W109" s="13">
        <v>39043</v>
      </c>
      <c r="X109" s="4">
        <v>60</v>
      </c>
      <c r="Y109" s="27"/>
      <c r="Z109" s="27"/>
      <c r="AA109" s="28"/>
      <c r="AB109" s="31"/>
      <c r="AC109" s="32">
        <v>61</v>
      </c>
      <c r="AD109" s="28"/>
      <c r="AE109" s="28">
        <v>26.8</v>
      </c>
      <c r="AF109" s="33">
        <v>1.9E-2</v>
      </c>
      <c r="AG109" s="28">
        <v>1.5</v>
      </c>
      <c r="AH109" s="31">
        <v>8.6999999999999994E-2</v>
      </c>
      <c r="AI109" s="31">
        <v>1.7649999999999999</v>
      </c>
      <c r="AJ109" s="31" t="s">
        <v>537</v>
      </c>
      <c r="AK109" s="75" t="s">
        <v>539</v>
      </c>
      <c r="AL109" s="75" t="s">
        <v>540</v>
      </c>
      <c r="AM109" s="75" t="s">
        <v>539</v>
      </c>
      <c r="AN109" s="75" t="s">
        <v>539</v>
      </c>
      <c r="AO109" s="75" t="s">
        <v>539</v>
      </c>
      <c r="AP109" s="75" t="s">
        <v>539</v>
      </c>
      <c r="AQ109" s="75" t="s">
        <v>537</v>
      </c>
      <c r="AR109" s="75" t="s">
        <v>539</v>
      </c>
      <c r="AS109" s="48" t="s">
        <v>430</v>
      </c>
    </row>
    <row r="110" spans="1:45" s="10" customFormat="1" ht="15" customHeight="1" x14ac:dyDescent="0.2">
      <c r="A110" s="4">
        <v>44</v>
      </c>
      <c r="B110" s="4">
        <v>500030</v>
      </c>
      <c r="C110" s="4" t="s">
        <v>232</v>
      </c>
      <c r="D110" s="4" t="s">
        <v>163</v>
      </c>
      <c r="E110" s="3"/>
      <c r="F110" s="4" t="s">
        <v>336</v>
      </c>
      <c r="G110" s="4" t="s">
        <v>12</v>
      </c>
      <c r="H110" s="4" t="s">
        <v>253</v>
      </c>
      <c r="I110" s="4" t="s">
        <v>10</v>
      </c>
      <c r="J110" s="4">
        <v>172</v>
      </c>
      <c r="K110" s="4" t="s">
        <v>254</v>
      </c>
      <c r="L110" s="4">
        <v>1964</v>
      </c>
      <c r="M110" s="4" t="s">
        <v>266</v>
      </c>
      <c r="N110" s="4" t="s">
        <v>304</v>
      </c>
      <c r="O110" s="4" t="s">
        <v>122</v>
      </c>
      <c r="P110" s="4">
        <v>1970</v>
      </c>
      <c r="Q110" s="4"/>
      <c r="R110" s="4" t="s">
        <v>123</v>
      </c>
      <c r="S110" s="13">
        <v>43109</v>
      </c>
      <c r="T110" s="4">
        <v>47.2</v>
      </c>
      <c r="U110" s="4" t="s">
        <v>259</v>
      </c>
      <c r="V110" s="4"/>
      <c r="W110" s="13">
        <v>38988</v>
      </c>
      <c r="X110" s="4">
        <v>60</v>
      </c>
      <c r="Y110" s="27"/>
      <c r="Z110" s="27"/>
      <c r="AA110" s="28"/>
      <c r="AB110" s="31"/>
      <c r="AC110" s="32">
        <v>62</v>
      </c>
      <c r="AD110" s="28"/>
      <c r="AE110" s="28">
        <v>31.4</v>
      </c>
      <c r="AF110" s="33"/>
      <c r="AG110" s="28">
        <v>1.5</v>
      </c>
      <c r="AH110" s="31"/>
      <c r="AI110" s="31"/>
      <c r="AJ110" s="31" t="s">
        <v>537</v>
      </c>
      <c r="AK110" s="75" t="s">
        <v>539</v>
      </c>
      <c r="AL110" s="75" t="s">
        <v>541</v>
      </c>
      <c r="AM110" s="75" t="s">
        <v>537</v>
      </c>
      <c r="AN110" s="75" t="s">
        <v>539</v>
      </c>
      <c r="AO110" s="75" t="s">
        <v>537</v>
      </c>
      <c r="AP110" s="75" t="s">
        <v>537</v>
      </c>
      <c r="AQ110" s="75" t="s">
        <v>537</v>
      </c>
      <c r="AR110" s="75" t="s">
        <v>543</v>
      </c>
      <c r="AS110" s="48" t="s">
        <v>430</v>
      </c>
    </row>
    <row r="111" spans="1:45" s="10" customFormat="1" ht="15" customHeight="1" x14ac:dyDescent="0.2">
      <c r="A111" s="4">
        <v>44</v>
      </c>
      <c r="B111" s="4">
        <v>500030</v>
      </c>
      <c r="C111" s="4" t="s">
        <v>232</v>
      </c>
      <c r="D111" s="4" t="s">
        <v>163</v>
      </c>
      <c r="E111" s="3"/>
      <c r="F111" s="4" t="s">
        <v>336</v>
      </c>
      <c r="G111" s="4" t="s">
        <v>12</v>
      </c>
      <c r="H111" s="4" t="s">
        <v>253</v>
      </c>
      <c r="I111" s="4" t="s">
        <v>10</v>
      </c>
      <c r="J111" s="4">
        <v>172</v>
      </c>
      <c r="K111" s="4" t="s">
        <v>254</v>
      </c>
      <c r="L111" s="4">
        <v>1964</v>
      </c>
      <c r="M111" s="4" t="s">
        <v>266</v>
      </c>
      <c r="N111" s="4" t="s">
        <v>304</v>
      </c>
      <c r="O111" s="4" t="s">
        <v>122</v>
      </c>
      <c r="P111" s="4">
        <v>1970</v>
      </c>
      <c r="Q111" s="4"/>
      <c r="R111" s="4" t="s">
        <v>123</v>
      </c>
      <c r="S111" s="13">
        <v>43109</v>
      </c>
      <c r="T111" s="4">
        <v>47.2</v>
      </c>
      <c r="U111" s="4" t="s">
        <v>259</v>
      </c>
      <c r="V111" s="4"/>
      <c r="W111" s="13">
        <v>38691</v>
      </c>
      <c r="X111" s="4">
        <v>60</v>
      </c>
      <c r="Y111" s="27"/>
      <c r="Z111" s="27"/>
      <c r="AA111" s="28"/>
      <c r="AB111" s="31"/>
      <c r="AC111" s="32">
        <v>38</v>
      </c>
      <c r="AD111" s="28"/>
      <c r="AE111" s="28"/>
      <c r="AF111" s="33"/>
      <c r="AG111" s="28"/>
      <c r="AH111" s="31"/>
      <c r="AI111" s="31"/>
      <c r="AJ111" s="31" t="s">
        <v>537</v>
      </c>
      <c r="AK111" s="75" t="s">
        <v>541</v>
      </c>
      <c r="AL111" s="75" t="s">
        <v>537</v>
      </c>
      <c r="AM111" s="75" t="s">
        <v>537</v>
      </c>
      <c r="AN111" s="75" t="s">
        <v>537</v>
      </c>
      <c r="AO111" s="75" t="s">
        <v>537</v>
      </c>
      <c r="AP111" s="75" t="s">
        <v>537</v>
      </c>
      <c r="AQ111" s="75" t="s">
        <v>537</v>
      </c>
      <c r="AR111" s="75" t="s">
        <v>543</v>
      </c>
      <c r="AS111" s="48" t="s">
        <v>434</v>
      </c>
    </row>
    <row r="112" spans="1:45" s="10" customFormat="1" ht="15" customHeight="1" x14ac:dyDescent="0.2">
      <c r="A112" s="4">
        <v>44</v>
      </c>
      <c r="B112" s="4">
        <v>500030</v>
      </c>
      <c r="C112" s="4" t="s">
        <v>232</v>
      </c>
      <c r="D112" s="4" t="s">
        <v>163</v>
      </c>
      <c r="E112" s="3"/>
      <c r="F112" s="4" t="s">
        <v>336</v>
      </c>
      <c r="G112" s="4" t="s">
        <v>12</v>
      </c>
      <c r="H112" s="4" t="s">
        <v>253</v>
      </c>
      <c r="I112" s="4" t="s">
        <v>10</v>
      </c>
      <c r="J112" s="4">
        <v>172</v>
      </c>
      <c r="K112" s="4" t="s">
        <v>254</v>
      </c>
      <c r="L112" s="4">
        <v>1964</v>
      </c>
      <c r="M112" s="4" t="s">
        <v>266</v>
      </c>
      <c r="N112" s="4" t="s">
        <v>304</v>
      </c>
      <c r="O112" s="4" t="s">
        <v>122</v>
      </c>
      <c r="P112" s="4">
        <v>1970</v>
      </c>
      <c r="Q112" s="4"/>
      <c r="R112" s="4" t="s">
        <v>123</v>
      </c>
      <c r="S112" s="13">
        <v>43109</v>
      </c>
      <c r="T112" s="4">
        <v>47.2</v>
      </c>
      <c r="U112" s="4" t="s">
        <v>259</v>
      </c>
      <c r="V112" s="4"/>
      <c r="W112" s="13">
        <v>38060</v>
      </c>
      <c r="X112" s="4">
        <v>60</v>
      </c>
      <c r="Y112" s="27"/>
      <c r="Z112" s="27"/>
      <c r="AA112" s="28"/>
      <c r="AB112" s="31"/>
      <c r="AC112" s="32">
        <v>65</v>
      </c>
      <c r="AD112" s="28"/>
      <c r="AE112" s="28">
        <v>32.5</v>
      </c>
      <c r="AF112" s="33"/>
      <c r="AG112" s="28">
        <v>1.6</v>
      </c>
      <c r="AH112" s="31"/>
      <c r="AI112" s="31"/>
      <c r="AJ112" s="31" t="s">
        <v>537</v>
      </c>
      <c r="AK112" s="75" t="s">
        <v>539</v>
      </c>
      <c r="AL112" s="75" t="s">
        <v>539</v>
      </c>
      <c r="AM112" s="75" t="s">
        <v>537</v>
      </c>
      <c r="AN112" s="75" t="s">
        <v>539</v>
      </c>
      <c r="AO112" s="75" t="s">
        <v>537</v>
      </c>
      <c r="AP112" s="75" t="s">
        <v>537</v>
      </c>
      <c r="AQ112" s="75" t="s">
        <v>537</v>
      </c>
      <c r="AR112" s="75" t="s">
        <v>541</v>
      </c>
      <c r="AS112" s="48" t="s">
        <v>537</v>
      </c>
    </row>
    <row r="113" spans="1:45" s="10" customFormat="1" ht="15" customHeight="1" x14ac:dyDescent="0.2">
      <c r="A113" s="4">
        <v>44</v>
      </c>
      <c r="B113" s="4">
        <v>500030</v>
      </c>
      <c r="C113" s="4" t="s">
        <v>232</v>
      </c>
      <c r="D113" s="4" t="s">
        <v>163</v>
      </c>
      <c r="E113" s="3"/>
      <c r="F113" s="4" t="s">
        <v>336</v>
      </c>
      <c r="G113" s="4" t="s">
        <v>12</v>
      </c>
      <c r="H113" s="4" t="s">
        <v>253</v>
      </c>
      <c r="I113" s="4" t="s">
        <v>10</v>
      </c>
      <c r="J113" s="4">
        <v>172</v>
      </c>
      <c r="K113" s="4" t="s">
        <v>254</v>
      </c>
      <c r="L113" s="4">
        <v>1964</v>
      </c>
      <c r="M113" s="4" t="s">
        <v>266</v>
      </c>
      <c r="N113" s="4" t="s">
        <v>304</v>
      </c>
      <c r="O113" s="4" t="s">
        <v>122</v>
      </c>
      <c r="P113" s="4">
        <v>1970</v>
      </c>
      <c r="Q113" s="4"/>
      <c r="R113" s="4" t="s">
        <v>123</v>
      </c>
      <c r="S113" s="13">
        <v>43109</v>
      </c>
      <c r="T113" s="4">
        <v>47.2</v>
      </c>
      <c r="U113" s="4" t="s">
        <v>259</v>
      </c>
      <c r="V113" s="4"/>
      <c r="W113" s="13">
        <v>37347</v>
      </c>
      <c r="X113" s="4">
        <v>60</v>
      </c>
      <c r="Y113" s="27"/>
      <c r="Z113" s="27"/>
      <c r="AA113" s="28"/>
      <c r="AB113" s="31"/>
      <c r="AC113" s="32"/>
      <c r="AD113" s="28"/>
      <c r="AE113" s="28">
        <v>33.200000000000003</v>
      </c>
      <c r="AF113" s="33">
        <v>2.8910000000000002E-2</v>
      </c>
      <c r="AG113" s="28">
        <v>1.5</v>
      </c>
      <c r="AH113" s="31"/>
      <c r="AI113" s="31"/>
      <c r="AJ113" s="31" t="s">
        <v>537</v>
      </c>
      <c r="AK113" s="75" t="s">
        <v>537</v>
      </c>
      <c r="AL113" s="75" t="s">
        <v>539</v>
      </c>
      <c r="AM113" s="75" t="s">
        <v>539</v>
      </c>
      <c r="AN113" s="75" t="s">
        <v>539</v>
      </c>
      <c r="AO113" s="75" t="s">
        <v>537</v>
      </c>
      <c r="AP113" s="75" t="s">
        <v>537</v>
      </c>
      <c r="AQ113" s="75" t="s">
        <v>537</v>
      </c>
      <c r="AR113" s="75" t="s">
        <v>541</v>
      </c>
      <c r="AS113" s="48" t="s">
        <v>537</v>
      </c>
    </row>
    <row r="114" spans="1:45" s="10" customFormat="1" ht="15" customHeight="1" x14ac:dyDescent="0.2">
      <c r="A114" s="4">
        <v>44</v>
      </c>
      <c r="B114" s="4">
        <v>500030</v>
      </c>
      <c r="C114" s="4" t="s">
        <v>232</v>
      </c>
      <c r="D114" s="4" t="s">
        <v>163</v>
      </c>
      <c r="E114" s="3"/>
      <c r="F114" s="4" t="s">
        <v>336</v>
      </c>
      <c r="G114" s="4" t="s">
        <v>12</v>
      </c>
      <c r="H114" s="4" t="s">
        <v>253</v>
      </c>
      <c r="I114" s="4" t="s">
        <v>10</v>
      </c>
      <c r="J114" s="4">
        <v>172</v>
      </c>
      <c r="K114" s="4" t="s">
        <v>254</v>
      </c>
      <c r="L114" s="4">
        <v>1964</v>
      </c>
      <c r="M114" s="4" t="s">
        <v>266</v>
      </c>
      <c r="N114" s="4" t="s">
        <v>304</v>
      </c>
      <c r="O114" s="4" t="s">
        <v>122</v>
      </c>
      <c r="P114" s="4">
        <v>1970</v>
      </c>
      <c r="Q114" s="4"/>
      <c r="R114" s="4" t="s">
        <v>123</v>
      </c>
      <c r="S114" s="13">
        <v>43109</v>
      </c>
      <c r="T114" s="4">
        <v>47.2</v>
      </c>
      <c r="U114" s="4" t="s">
        <v>259</v>
      </c>
      <c r="V114" s="4"/>
      <c r="W114" s="13">
        <v>36978</v>
      </c>
      <c r="X114" s="4">
        <v>60</v>
      </c>
      <c r="Y114" s="27"/>
      <c r="Z114" s="27"/>
      <c r="AA114" s="28"/>
      <c r="AB114" s="31"/>
      <c r="AC114" s="32"/>
      <c r="AD114" s="28"/>
      <c r="AE114" s="28">
        <v>33.200000000000003</v>
      </c>
      <c r="AF114" s="33">
        <v>4.1459999999999997E-2</v>
      </c>
      <c r="AG114" s="28">
        <v>1.5</v>
      </c>
      <c r="AH114" s="31"/>
      <c r="AI114" s="31"/>
      <c r="AJ114" s="31" t="s">
        <v>537</v>
      </c>
      <c r="AK114" s="75" t="s">
        <v>537</v>
      </c>
      <c r="AL114" s="75" t="s">
        <v>539</v>
      </c>
      <c r="AM114" s="75" t="s">
        <v>539</v>
      </c>
      <c r="AN114" s="75" t="s">
        <v>539</v>
      </c>
      <c r="AO114" s="75" t="s">
        <v>537</v>
      </c>
      <c r="AP114" s="75" t="s">
        <v>537</v>
      </c>
      <c r="AQ114" s="75" t="s">
        <v>537</v>
      </c>
      <c r="AR114" s="75" t="s">
        <v>541</v>
      </c>
      <c r="AS114" s="48" t="s">
        <v>537</v>
      </c>
    </row>
    <row r="115" spans="1:45" s="10" customFormat="1" ht="15" customHeight="1" x14ac:dyDescent="0.2">
      <c r="A115" s="4">
        <v>44</v>
      </c>
      <c r="B115" s="4">
        <v>500030</v>
      </c>
      <c r="C115" s="4" t="s">
        <v>232</v>
      </c>
      <c r="D115" s="4" t="s">
        <v>163</v>
      </c>
      <c r="E115" s="3"/>
      <c r="F115" s="4" t="s">
        <v>336</v>
      </c>
      <c r="G115" s="4" t="s">
        <v>12</v>
      </c>
      <c r="H115" s="4" t="s">
        <v>253</v>
      </c>
      <c r="I115" s="4" t="s">
        <v>10</v>
      </c>
      <c r="J115" s="4">
        <v>172</v>
      </c>
      <c r="K115" s="4" t="s">
        <v>254</v>
      </c>
      <c r="L115" s="4">
        <v>1964</v>
      </c>
      <c r="M115" s="4" t="s">
        <v>266</v>
      </c>
      <c r="N115" s="4" t="s">
        <v>304</v>
      </c>
      <c r="O115" s="4" t="s">
        <v>122</v>
      </c>
      <c r="P115" s="4">
        <v>1970</v>
      </c>
      <c r="Q115" s="4"/>
      <c r="R115" s="4" t="s">
        <v>123</v>
      </c>
      <c r="S115" s="13">
        <v>43109</v>
      </c>
      <c r="T115" s="4">
        <v>47.2</v>
      </c>
      <c r="U115" s="4" t="s">
        <v>259</v>
      </c>
      <c r="V115" s="4"/>
      <c r="W115" s="13">
        <v>36536</v>
      </c>
      <c r="X115" s="4">
        <v>60</v>
      </c>
      <c r="Y115" s="27"/>
      <c r="Z115" s="27"/>
      <c r="AA115" s="28"/>
      <c r="AB115" s="31"/>
      <c r="AC115" s="32"/>
      <c r="AD115" s="28"/>
      <c r="AE115" s="28">
        <v>38.299999999999997</v>
      </c>
      <c r="AF115" s="33">
        <v>2.5909999999999999E-2</v>
      </c>
      <c r="AG115" s="28">
        <v>0.6</v>
      </c>
      <c r="AH115" s="31"/>
      <c r="AI115" s="31"/>
      <c r="AJ115" s="31" t="s">
        <v>537</v>
      </c>
      <c r="AK115" s="75" t="s">
        <v>537</v>
      </c>
      <c r="AL115" s="75" t="s">
        <v>539</v>
      </c>
      <c r="AM115" s="75" t="s">
        <v>539</v>
      </c>
      <c r="AN115" s="75" t="s">
        <v>539</v>
      </c>
      <c r="AO115" s="75" t="s">
        <v>537</v>
      </c>
      <c r="AP115" s="75" t="s">
        <v>537</v>
      </c>
      <c r="AQ115" s="75" t="s">
        <v>537</v>
      </c>
      <c r="AR115" s="75" t="s">
        <v>541</v>
      </c>
      <c r="AS115" s="48" t="s">
        <v>537</v>
      </c>
    </row>
    <row r="116" spans="1:45" s="10" customFormat="1" ht="15" customHeight="1" x14ac:dyDescent="0.2">
      <c r="A116" s="4">
        <v>44</v>
      </c>
      <c r="B116" s="4">
        <v>500030</v>
      </c>
      <c r="C116" s="4" t="s">
        <v>232</v>
      </c>
      <c r="D116" s="4" t="s">
        <v>163</v>
      </c>
      <c r="E116" s="3"/>
      <c r="F116" s="4" t="s">
        <v>336</v>
      </c>
      <c r="G116" s="4" t="s">
        <v>12</v>
      </c>
      <c r="H116" s="4" t="s">
        <v>253</v>
      </c>
      <c r="I116" s="4" t="s">
        <v>10</v>
      </c>
      <c r="J116" s="4">
        <v>172</v>
      </c>
      <c r="K116" s="4" t="s">
        <v>254</v>
      </c>
      <c r="L116" s="4">
        <v>1964</v>
      </c>
      <c r="M116" s="4" t="s">
        <v>266</v>
      </c>
      <c r="N116" s="4" t="s">
        <v>304</v>
      </c>
      <c r="O116" s="4" t="s">
        <v>122</v>
      </c>
      <c r="P116" s="4">
        <v>1970</v>
      </c>
      <c r="Q116" s="4"/>
      <c r="R116" s="4" t="s">
        <v>123</v>
      </c>
      <c r="S116" s="13">
        <v>43109</v>
      </c>
      <c r="T116" s="4">
        <v>47.2</v>
      </c>
      <c r="U116" s="4" t="s">
        <v>259</v>
      </c>
      <c r="V116" s="4"/>
      <c r="W116" s="13">
        <v>36179</v>
      </c>
      <c r="X116" s="4">
        <v>60</v>
      </c>
      <c r="Y116" s="27"/>
      <c r="Z116" s="27"/>
      <c r="AA116" s="28"/>
      <c r="AB116" s="31"/>
      <c r="AC116" s="32">
        <v>67.900000000000006</v>
      </c>
      <c r="AD116" s="28"/>
      <c r="AE116" s="28">
        <v>36.299999999999997</v>
      </c>
      <c r="AF116" s="33">
        <v>3.4000000000000002E-2</v>
      </c>
      <c r="AG116" s="28">
        <v>1.6</v>
      </c>
      <c r="AH116" s="31"/>
      <c r="AI116" s="31"/>
      <c r="AJ116" s="31" t="s">
        <v>537</v>
      </c>
      <c r="AK116" s="75" t="s">
        <v>539</v>
      </c>
      <c r="AL116" s="75" t="s">
        <v>539</v>
      </c>
      <c r="AM116" s="75" t="s">
        <v>539</v>
      </c>
      <c r="AN116" s="75" t="s">
        <v>539</v>
      </c>
      <c r="AO116" s="75" t="s">
        <v>537</v>
      </c>
      <c r="AP116" s="75" t="s">
        <v>537</v>
      </c>
      <c r="AQ116" s="75" t="s">
        <v>537</v>
      </c>
      <c r="AR116" s="75" t="s">
        <v>541</v>
      </c>
      <c r="AS116" s="48" t="s">
        <v>537</v>
      </c>
    </row>
    <row r="117" spans="1:45" s="10" customFormat="1" ht="15" customHeight="1" x14ac:dyDescent="0.2">
      <c r="A117" s="4">
        <v>44</v>
      </c>
      <c r="B117" s="4">
        <v>500030</v>
      </c>
      <c r="C117" s="4" t="s">
        <v>232</v>
      </c>
      <c r="D117" s="4" t="s">
        <v>163</v>
      </c>
      <c r="E117" s="3"/>
      <c r="F117" s="4" t="s">
        <v>336</v>
      </c>
      <c r="G117" s="4" t="s">
        <v>12</v>
      </c>
      <c r="H117" s="4" t="s">
        <v>253</v>
      </c>
      <c r="I117" s="4" t="s">
        <v>10</v>
      </c>
      <c r="J117" s="4">
        <v>172</v>
      </c>
      <c r="K117" s="4" t="s">
        <v>254</v>
      </c>
      <c r="L117" s="4">
        <v>1964</v>
      </c>
      <c r="M117" s="4" t="s">
        <v>266</v>
      </c>
      <c r="N117" s="4" t="s">
        <v>304</v>
      </c>
      <c r="O117" s="4" t="s">
        <v>122</v>
      </c>
      <c r="P117" s="4">
        <v>1970</v>
      </c>
      <c r="Q117" s="4"/>
      <c r="R117" s="4" t="s">
        <v>123</v>
      </c>
      <c r="S117" s="13">
        <v>43109</v>
      </c>
      <c r="T117" s="4">
        <v>47.2</v>
      </c>
      <c r="U117" s="4" t="s">
        <v>259</v>
      </c>
      <c r="V117" s="4"/>
      <c r="W117" s="13">
        <v>35811</v>
      </c>
      <c r="X117" s="4">
        <v>60</v>
      </c>
      <c r="Y117" s="27"/>
      <c r="Z117" s="27"/>
      <c r="AA117" s="28"/>
      <c r="AB117" s="31"/>
      <c r="AC117" s="32">
        <v>50.6</v>
      </c>
      <c r="AD117" s="28"/>
      <c r="AE117" s="28">
        <v>36.6</v>
      </c>
      <c r="AF117" s="33">
        <v>2.086E-2</v>
      </c>
      <c r="AG117" s="28">
        <v>1.5</v>
      </c>
      <c r="AH117" s="31"/>
      <c r="AI117" s="31"/>
      <c r="AJ117" s="31" t="s">
        <v>537</v>
      </c>
      <c r="AK117" s="75" t="s">
        <v>539</v>
      </c>
      <c r="AL117" s="75" t="s">
        <v>539</v>
      </c>
      <c r="AM117" s="75" t="s">
        <v>539</v>
      </c>
      <c r="AN117" s="75" t="s">
        <v>539</v>
      </c>
      <c r="AO117" s="75" t="s">
        <v>537</v>
      </c>
      <c r="AP117" s="75" t="s">
        <v>537</v>
      </c>
      <c r="AQ117" s="75" t="s">
        <v>537</v>
      </c>
      <c r="AR117" s="75" t="s">
        <v>541</v>
      </c>
      <c r="AS117" s="48" t="s">
        <v>537</v>
      </c>
    </row>
    <row r="118" spans="1:45" s="10" customFormat="1" ht="15" customHeight="1" x14ac:dyDescent="0.2">
      <c r="A118" s="4">
        <v>44</v>
      </c>
      <c r="B118" s="4">
        <v>500030</v>
      </c>
      <c r="C118" s="4" t="s">
        <v>232</v>
      </c>
      <c r="D118" s="4" t="s">
        <v>163</v>
      </c>
      <c r="E118" s="3"/>
      <c r="F118" s="4" t="s">
        <v>336</v>
      </c>
      <c r="G118" s="4" t="s">
        <v>12</v>
      </c>
      <c r="H118" s="4" t="s">
        <v>253</v>
      </c>
      <c r="I118" s="4" t="s">
        <v>10</v>
      </c>
      <c r="J118" s="4">
        <v>172</v>
      </c>
      <c r="K118" s="4" t="s">
        <v>254</v>
      </c>
      <c r="L118" s="4">
        <v>1964</v>
      </c>
      <c r="M118" s="4" t="s">
        <v>266</v>
      </c>
      <c r="N118" s="4" t="s">
        <v>304</v>
      </c>
      <c r="O118" s="4" t="s">
        <v>122</v>
      </c>
      <c r="P118" s="4">
        <v>1970</v>
      </c>
      <c r="Q118" s="4"/>
      <c r="R118" s="4" t="s">
        <v>123</v>
      </c>
      <c r="S118" s="13">
        <v>43109</v>
      </c>
      <c r="T118" s="4">
        <v>47.2</v>
      </c>
      <c r="U118" s="4" t="s">
        <v>259</v>
      </c>
      <c r="V118" s="4"/>
      <c r="W118" s="13">
        <v>35453</v>
      </c>
      <c r="X118" s="4">
        <v>60</v>
      </c>
      <c r="Y118" s="27"/>
      <c r="Z118" s="27"/>
      <c r="AA118" s="28"/>
      <c r="AB118" s="31"/>
      <c r="AC118" s="32">
        <v>69.099999999999994</v>
      </c>
      <c r="AD118" s="28"/>
      <c r="AE118" s="28">
        <v>34.799999999999997</v>
      </c>
      <c r="AF118" s="33">
        <v>2.0299999999999999E-2</v>
      </c>
      <c r="AG118" s="28">
        <v>1.5</v>
      </c>
      <c r="AH118" s="31"/>
      <c r="AI118" s="31"/>
      <c r="AJ118" s="31" t="s">
        <v>537</v>
      </c>
      <c r="AK118" s="75" t="s">
        <v>539</v>
      </c>
      <c r="AL118" s="75" t="s">
        <v>539</v>
      </c>
      <c r="AM118" s="75" t="s">
        <v>539</v>
      </c>
      <c r="AN118" s="75" t="s">
        <v>539</v>
      </c>
      <c r="AO118" s="75" t="s">
        <v>537</v>
      </c>
      <c r="AP118" s="75" t="s">
        <v>537</v>
      </c>
      <c r="AQ118" s="75" t="s">
        <v>537</v>
      </c>
      <c r="AR118" s="75" t="s">
        <v>541</v>
      </c>
      <c r="AS118" s="48" t="s">
        <v>537</v>
      </c>
    </row>
    <row r="119" spans="1:45" s="10" customFormat="1" ht="15" customHeight="1" x14ac:dyDescent="0.2">
      <c r="A119" s="4">
        <v>44</v>
      </c>
      <c r="B119" s="4">
        <v>500030</v>
      </c>
      <c r="C119" s="4" t="s">
        <v>232</v>
      </c>
      <c r="D119" s="4" t="s">
        <v>163</v>
      </c>
      <c r="E119" s="3"/>
      <c r="F119" s="4" t="s">
        <v>336</v>
      </c>
      <c r="G119" s="4" t="s">
        <v>12</v>
      </c>
      <c r="H119" s="4" t="s">
        <v>253</v>
      </c>
      <c r="I119" s="4" t="s">
        <v>10</v>
      </c>
      <c r="J119" s="4">
        <v>172</v>
      </c>
      <c r="K119" s="4" t="s">
        <v>254</v>
      </c>
      <c r="L119" s="4">
        <v>1964</v>
      </c>
      <c r="M119" s="4" t="s">
        <v>266</v>
      </c>
      <c r="N119" s="4" t="s">
        <v>304</v>
      </c>
      <c r="O119" s="4" t="s">
        <v>122</v>
      </c>
      <c r="P119" s="4">
        <v>1970</v>
      </c>
      <c r="Q119" s="4"/>
      <c r="R119" s="4" t="s">
        <v>123</v>
      </c>
      <c r="S119" s="13">
        <v>43109</v>
      </c>
      <c r="T119" s="4">
        <v>47.2</v>
      </c>
      <c r="U119" s="4" t="s">
        <v>259</v>
      </c>
      <c r="V119" s="4"/>
      <c r="W119" s="13">
        <v>35193</v>
      </c>
      <c r="X119" s="4">
        <v>60</v>
      </c>
      <c r="Y119" s="27"/>
      <c r="Z119" s="27"/>
      <c r="AA119" s="28"/>
      <c r="AB119" s="31"/>
      <c r="AC119" s="32">
        <v>67</v>
      </c>
      <c r="AD119" s="28"/>
      <c r="AE119" s="28"/>
      <c r="AF119" s="33">
        <v>0.05</v>
      </c>
      <c r="AG119" s="28">
        <v>1.5</v>
      </c>
      <c r="AH119" s="31"/>
      <c r="AI119" s="31"/>
      <c r="AJ119" s="31" t="s">
        <v>537</v>
      </c>
      <c r="AK119" s="75" t="s">
        <v>539</v>
      </c>
      <c r="AL119" s="75" t="s">
        <v>537</v>
      </c>
      <c r="AM119" s="75" t="s">
        <v>539</v>
      </c>
      <c r="AN119" s="75" t="s">
        <v>539</v>
      </c>
      <c r="AO119" s="75" t="s">
        <v>537</v>
      </c>
      <c r="AP119" s="75" t="s">
        <v>537</v>
      </c>
      <c r="AQ119" s="75" t="s">
        <v>537</v>
      </c>
      <c r="AR119" s="75" t="s">
        <v>541</v>
      </c>
      <c r="AS119" s="48" t="s">
        <v>537</v>
      </c>
    </row>
    <row r="120" spans="1:45" s="10" customFormat="1" ht="15" customHeight="1" x14ac:dyDescent="0.2">
      <c r="A120" s="4">
        <v>44</v>
      </c>
      <c r="B120" s="4">
        <v>500030</v>
      </c>
      <c r="C120" s="4" t="s">
        <v>232</v>
      </c>
      <c r="D120" s="4" t="s">
        <v>163</v>
      </c>
      <c r="E120" s="3"/>
      <c r="F120" s="4" t="s">
        <v>336</v>
      </c>
      <c r="G120" s="4" t="s">
        <v>12</v>
      </c>
      <c r="H120" s="4" t="s">
        <v>253</v>
      </c>
      <c r="I120" s="4" t="s">
        <v>10</v>
      </c>
      <c r="J120" s="4">
        <v>172</v>
      </c>
      <c r="K120" s="4" t="s">
        <v>254</v>
      </c>
      <c r="L120" s="4">
        <v>1964</v>
      </c>
      <c r="M120" s="4" t="s">
        <v>266</v>
      </c>
      <c r="N120" s="4" t="s">
        <v>304</v>
      </c>
      <c r="O120" s="4" t="s">
        <v>122</v>
      </c>
      <c r="P120" s="4">
        <v>1970</v>
      </c>
      <c r="Q120" s="4"/>
      <c r="R120" s="4" t="s">
        <v>123</v>
      </c>
      <c r="S120" s="13">
        <v>43109</v>
      </c>
      <c r="T120" s="4">
        <v>47.2</v>
      </c>
      <c r="U120" s="4" t="s">
        <v>259</v>
      </c>
      <c r="V120" s="4"/>
      <c r="W120" s="13">
        <v>34878</v>
      </c>
      <c r="X120" s="4">
        <v>60</v>
      </c>
      <c r="Y120" s="27"/>
      <c r="Z120" s="27"/>
      <c r="AA120" s="28"/>
      <c r="AB120" s="31"/>
      <c r="AC120" s="32">
        <v>62</v>
      </c>
      <c r="AD120" s="28"/>
      <c r="AE120" s="28"/>
      <c r="AF120" s="33">
        <v>4.7E-2</v>
      </c>
      <c r="AG120" s="28"/>
      <c r="AH120" s="31"/>
      <c r="AI120" s="31"/>
      <c r="AJ120" s="31" t="s">
        <v>537</v>
      </c>
      <c r="AK120" s="75" t="s">
        <v>539</v>
      </c>
      <c r="AL120" s="75" t="s">
        <v>537</v>
      </c>
      <c r="AM120" s="75" t="s">
        <v>539</v>
      </c>
      <c r="AN120" s="75" t="s">
        <v>537</v>
      </c>
      <c r="AO120" s="75" t="s">
        <v>537</v>
      </c>
      <c r="AP120" s="75" t="s">
        <v>537</v>
      </c>
      <c r="AQ120" s="75" t="s">
        <v>537</v>
      </c>
      <c r="AR120" s="75" t="s">
        <v>541</v>
      </c>
      <c r="AS120" s="48" t="s">
        <v>537</v>
      </c>
    </row>
    <row r="121" spans="1:45" s="10" customFormat="1" ht="15" customHeight="1" x14ac:dyDescent="0.2">
      <c r="A121" s="4">
        <v>44</v>
      </c>
      <c r="B121" s="4">
        <v>500030</v>
      </c>
      <c r="C121" s="4" t="s">
        <v>232</v>
      </c>
      <c r="D121" s="4" t="s">
        <v>163</v>
      </c>
      <c r="E121" s="3"/>
      <c r="F121" s="4" t="s">
        <v>336</v>
      </c>
      <c r="G121" s="4" t="s">
        <v>12</v>
      </c>
      <c r="H121" s="4" t="s">
        <v>253</v>
      </c>
      <c r="I121" s="4" t="s">
        <v>10</v>
      </c>
      <c r="J121" s="4">
        <v>172</v>
      </c>
      <c r="K121" s="4" t="s">
        <v>254</v>
      </c>
      <c r="L121" s="4">
        <v>1964</v>
      </c>
      <c r="M121" s="4" t="s">
        <v>266</v>
      </c>
      <c r="N121" s="4" t="s">
        <v>304</v>
      </c>
      <c r="O121" s="4" t="s">
        <v>122</v>
      </c>
      <c r="P121" s="4">
        <v>1970</v>
      </c>
      <c r="Q121" s="4"/>
      <c r="R121" s="4" t="s">
        <v>123</v>
      </c>
      <c r="S121" s="13">
        <v>43109</v>
      </c>
      <c r="T121" s="4">
        <v>47.2</v>
      </c>
      <c r="U121" s="4" t="s">
        <v>259</v>
      </c>
      <c r="V121" s="4"/>
      <c r="W121" s="13">
        <v>33407</v>
      </c>
      <c r="X121" s="4">
        <v>60</v>
      </c>
      <c r="Y121" s="27"/>
      <c r="Z121" s="27"/>
      <c r="AA121" s="28"/>
      <c r="AB121" s="31"/>
      <c r="AC121" s="32">
        <v>42</v>
      </c>
      <c r="AD121" s="28"/>
      <c r="AE121" s="28"/>
      <c r="AF121" s="33">
        <v>2.9000000000000001E-2</v>
      </c>
      <c r="AG121" s="28"/>
      <c r="AH121" s="31"/>
      <c r="AI121" s="31"/>
      <c r="AJ121" s="31" t="s">
        <v>537</v>
      </c>
      <c r="AK121" s="75" t="s">
        <v>539</v>
      </c>
      <c r="AL121" s="75" t="s">
        <v>537</v>
      </c>
      <c r="AM121" s="75" t="s">
        <v>539</v>
      </c>
      <c r="AN121" s="75" t="s">
        <v>537</v>
      </c>
      <c r="AO121" s="75" t="s">
        <v>537</v>
      </c>
      <c r="AP121" s="75" t="s">
        <v>537</v>
      </c>
      <c r="AQ121" s="75" t="s">
        <v>537</v>
      </c>
      <c r="AR121" s="75" t="s">
        <v>541</v>
      </c>
      <c r="AS121" s="48" t="s">
        <v>537</v>
      </c>
    </row>
    <row r="122" spans="1:45" s="10" customFormat="1" ht="15" customHeight="1" x14ac:dyDescent="0.2">
      <c r="A122" s="4">
        <v>44</v>
      </c>
      <c r="B122" s="4">
        <v>500030</v>
      </c>
      <c r="C122" s="4" t="s">
        <v>232</v>
      </c>
      <c r="D122" s="4" t="s">
        <v>163</v>
      </c>
      <c r="E122" s="3"/>
      <c r="F122" s="4" t="s">
        <v>336</v>
      </c>
      <c r="G122" s="4" t="s">
        <v>12</v>
      </c>
      <c r="H122" s="4" t="s">
        <v>253</v>
      </c>
      <c r="I122" s="4" t="s">
        <v>10</v>
      </c>
      <c r="J122" s="4">
        <v>172</v>
      </c>
      <c r="K122" s="4" t="s">
        <v>254</v>
      </c>
      <c r="L122" s="4">
        <v>1964</v>
      </c>
      <c r="M122" s="4" t="s">
        <v>266</v>
      </c>
      <c r="N122" s="4" t="s">
        <v>304</v>
      </c>
      <c r="O122" s="4" t="s">
        <v>122</v>
      </c>
      <c r="P122" s="4">
        <v>1970</v>
      </c>
      <c r="Q122" s="4"/>
      <c r="R122" s="4" t="s">
        <v>123</v>
      </c>
      <c r="S122" s="13">
        <v>43109</v>
      </c>
      <c r="T122" s="4">
        <v>47.2</v>
      </c>
      <c r="U122" s="4" t="s">
        <v>259</v>
      </c>
      <c r="V122" s="4"/>
      <c r="W122" s="13">
        <v>32047</v>
      </c>
      <c r="X122" s="4">
        <v>60</v>
      </c>
      <c r="Y122" s="27"/>
      <c r="Z122" s="27"/>
      <c r="AA122" s="28"/>
      <c r="AB122" s="31"/>
      <c r="AC122" s="32">
        <v>71</v>
      </c>
      <c r="AD122" s="28"/>
      <c r="AE122" s="28"/>
      <c r="AF122" s="33">
        <v>1.2E-2</v>
      </c>
      <c r="AG122" s="28"/>
      <c r="AH122" s="31"/>
      <c r="AI122" s="31"/>
      <c r="AJ122" s="31" t="s">
        <v>537</v>
      </c>
      <c r="AK122" s="75" t="s">
        <v>539</v>
      </c>
      <c r="AL122" s="75" t="s">
        <v>537</v>
      </c>
      <c r="AM122" s="75" t="s">
        <v>539</v>
      </c>
      <c r="AN122" s="75" t="s">
        <v>537</v>
      </c>
      <c r="AO122" s="75" t="s">
        <v>537</v>
      </c>
      <c r="AP122" s="75" t="s">
        <v>537</v>
      </c>
      <c r="AQ122" s="75" t="s">
        <v>537</v>
      </c>
      <c r="AR122" s="75" t="s">
        <v>541</v>
      </c>
      <c r="AS122" s="48" t="s">
        <v>537</v>
      </c>
    </row>
    <row r="123" spans="1:45" s="10" customFormat="1" ht="15" customHeight="1" x14ac:dyDescent="0.2">
      <c r="A123" s="36">
        <v>59</v>
      </c>
      <c r="B123" s="36">
        <v>60001494</v>
      </c>
      <c r="C123" s="36" t="s">
        <v>80</v>
      </c>
      <c r="D123" s="36" t="s">
        <v>162</v>
      </c>
      <c r="E123" s="37"/>
      <c r="F123" s="36" t="s">
        <v>351</v>
      </c>
      <c r="G123" s="36" t="s">
        <v>12</v>
      </c>
      <c r="H123" s="36" t="s">
        <v>17</v>
      </c>
      <c r="I123" s="36" t="s">
        <v>245</v>
      </c>
      <c r="J123" s="36" t="s">
        <v>140</v>
      </c>
      <c r="K123" s="36" t="s">
        <v>125</v>
      </c>
      <c r="L123" s="36">
        <v>2000</v>
      </c>
      <c r="M123" s="36" t="s">
        <v>266</v>
      </c>
      <c r="N123" s="36" t="s">
        <v>304</v>
      </c>
      <c r="O123" s="36" t="s">
        <v>122</v>
      </c>
      <c r="P123" s="36">
        <v>2003</v>
      </c>
      <c r="Q123" s="36"/>
      <c r="R123" s="36" t="s">
        <v>123</v>
      </c>
      <c r="S123" s="38">
        <v>43109</v>
      </c>
      <c r="T123" s="36">
        <v>47.2</v>
      </c>
      <c r="U123" s="36" t="s">
        <v>259</v>
      </c>
      <c r="V123" s="36" t="s">
        <v>448</v>
      </c>
      <c r="W123" s="38">
        <v>45158</v>
      </c>
      <c r="X123" s="36">
        <v>60</v>
      </c>
      <c r="Y123" s="39">
        <v>68</v>
      </c>
      <c r="Z123" s="112">
        <v>29</v>
      </c>
      <c r="AA123" s="40" t="s">
        <v>450</v>
      </c>
      <c r="AB123" s="41">
        <v>0.88600000000000001</v>
      </c>
      <c r="AC123" s="42">
        <v>51</v>
      </c>
      <c r="AD123" s="40">
        <v>8</v>
      </c>
      <c r="AE123" s="40">
        <v>32</v>
      </c>
      <c r="AF123" s="43">
        <v>0.02</v>
      </c>
      <c r="AG123" s="40">
        <v>2.5</v>
      </c>
      <c r="AH123" s="41">
        <v>2.5000000000000001E-2</v>
      </c>
      <c r="AI123" s="41">
        <v>0.93500000000000005</v>
      </c>
      <c r="AJ123" s="41">
        <v>10.232062087840337</v>
      </c>
      <c r="AK123" s="76" t="s">
        <v>539</v>
      </c>
      <c r="AL123" s="76" t="s">
        <v>539</v>
      </c>
      <c r="AM123" s="76" t="s">
        <v>539</v>
      </c>
      <c r="AN123" s="76" t="s">
        <v>539</v>
      </c>
      <c r="AO123" s="76" t="s">
        <v>539</v>
      </c>
      <c r="AP123" s="76" t="s">
        <v>539</v>
      </c>
      <c r="AQ123" s="75" t="s">
        <v>539</v>
      </c>
      <c r="AR123" s="75" t="s">
        <v>541</v>
      </c>
      <c r="AS123" s="48" t="s">
        <v>537</v>
      </c>
    </row>
    <row r="124" spans="1:45" s="10" customFormat="1" ht="15" customHeight="1" x14ac:dyDescent="0.2">
      <c r="A124" s="4">
        <v>59</v>
      </c>
      <c r="B124" s="4">
        <v>60001494</v>
      </c>
      <c r="C124" s="4" t="s">
        <v>80</v>
      </c>
      <c r="D124" s="4" t="s">
        <v>162</v>
      </c>
      <c r="E124" s="3"/>
      <c r="F124" s="4" t="s">
        <v>351</v>
      </c>
      <c r="G124" s="4" t="s">
        <v>12</v>
      </c>
      <c r="H124" s="4" t="s">
        <v>17</v>
      </c>
      <c r="I124" s="4" t="s">
        <v>245</v>
      </c>
      <c r="J124" s="4" t="s">
        <v>140</v>
      </c>
      <c r="K124" s="4" t="s">
        <v>125</v>
      </c>
      <c r="L124" s="4">
        <v>2000</v>
      </c>
      <c r="M124" s="4" t="s">
        <v>266</v>
      </c>
      <c r="N124" s="4" t="s">
        <v>304</v>
      </c>
      <c r="O124" s="4" t="s">
        <v>122</v>
      </c>
      <c r="P124" s="4">
        <v>2003</v>
      </c>
      <c r="Q124" s="4"/>
      <c r="R124" s="4" t="s">
        <v>123</v>
      </c>
      <c r="S124" s="13">
        <v>43109</v>
      </c>
      <c r="T124" s="4">
        <v>47.2</v>
      </c>
      <c r="U124" s="4" t="s">
        <v>259</v>
      </c>
      <c r="V124" s="4"/>
      <c r="W124" s="13" t="s">
        <v>289</v>
      </c>
      <c r="X124" s="4">
        <v>60</v>
      </c>
      <c r="Y124" s="27">
        <v>0</v>
      </c>
      <c r="Z124" s="27">
        <v>52</v>
      </c>
      <c r="AA124" s="28" t="s">
        <v>283</v>
      </c>
      <c r="AB124" s="31">
        <v>0.88600000000000001</v>
      </c>
      <c r="AC124" s="32">
        <v>58.8</v>
      </c>
      <c r="AD124" s="28">
        <v>18</v>
      </c>
      <c r="AE124" s="28">
        <v>33.200000000000003</v>
      </c>
      <c r="AF124" s="33">
        <v>0.02</v>
      </c>
      <c r="AG124" s="28">
        <v>3</v>
      </c>
      <c r="AH124" s="31">
        <v>5.5E-2</v>
      </c>
      <c r="AI124" s="31">
        <v>2.38</v>
      </c>
      <c r="AJ124" s="31">
        <v>9.3584857674279505</v>
      </c>
      <c r="AK124" s="75" t="s">
        <v>539</v>
      </c>
      <c r="AL124" s="75" t="s">
        <v>539</v>
      </c>
      <c r="AM124" s="75" t="s">
        <v>539</v>
      </c>
      <c r="AN124" s="75" t="s">
        <v>539</v>
      </c>
      <c r="AO124" s="75" t="s">
        <v>539</v>
      </c>
      <c r="AP124" s="75" t="s">
        <v>539</v>
      </c>
      <c r="AQ124" s="75" t="s">
        <v>539</v>
      </c>
      <c r="AR124" s="75" t="s">
        <v>541</v>
      </c>
      <c r="AS124" s="48" t="s">
        <v>537</v>
      </c>
    </row>
    <row r="125" spans="1:45" s="10" customFormat="1" ht="15" customHeight="1" x14ac:dyDescent="0.2">
      <c r="A125" s="4">
        <v>59</v>
      </c>
      <c r="B125" s="4">
        <v>60001494</v>
      </c>
      <c r="C125" s="4" t="s">
        <v>80</v>
      </c>
      <c r="D125" s="4" t="s">
        <v>162</v>
      </c>
      <c r="E125" s="3"/>
      <c r="F125" s="4" t="s">
        <v>351</v>
      </c>
      <c r="G125" s="4" t="s">
        <v>12</v>
      </c>
      <c r="H125" s="4" t="s">
        <v>17</v>
      </c>
      <c r="I125" s="4" t="s">
        <v>245</v>
      </c>
      <c r="J125" s="4" t="s">
        <v>140</v>
      </c>
      <c r="K125" s="4" t="s">
        <v>125</v>
      </c>
      <c r="L125" s="4">
        <v>2000</v>
      </c>
      <c r="M125" s="4" t="s">
        <v>266</v>
      </c>
      <c r="N125" s="4" t="s">
        <v>304</v>
      </c>
      <c r="O125" s="4" t="s">
        <v>122</v>
      </c>
      <c r="P125" s="4">
        <v>2003</v>
      </c>
      <c r="Q125" s="4"/>
      <c r="R125" s="4" t="s">
        <v>123</v>
      </c>
      <c r="S125" s="13">
        <v>43109</v>
      </c>
      <c r="T125" s="4">
        <v>47.2</v>
      </c>
      <c r="U125" s="4" t="s">
        <v>259</v>
      </c>
      <c r="V125" s="4" t="s">
        <v>301</v>
      </c>
      <c r="W125" s="13">
        <v>44412</v>
      </c>
      <c r="X125" s="4">
        <v>60</v>
      </c>
      <c r="Y125" s="27">
        <v>71</v>
      </c>
      <c r="Z125" s="27">
        <v>52</v>
      </c>
      <c r="AA125" s="28" t="s">
        <v>300</v>
      </c>
      <c r="AB125" s="31">
        <v>0.876</v>
      </c>
      <c r="AC125" s="32">
        <v>24</v>
      </c>
      <c r="AD125" s="28">
        <v>17</v>
      </c>
      <c r="AE125" s="28">
        <v>33</v>
      </c>
      <c r="AF125" s="33">
        <v>0.03</v>
      </c>
      <c r="AG125" s="28">
        <v>2.5</v>
      </c>
      <c r="AH125" s="31">
        <v>2.9000000000000001E-2</v>
      </c>
      <c r="AI125" s="31">
        <v>1.2210000000000001</v>
      </c>
      <c r="AJ125" s="31">
        <v>8.8385698914597306</v>
      </c>
      <c r="AK125" s="75" t="s">
        <v>540</v>
      </c>
      <c r="AL125" s="75" t="s">
        <v>539</v>
      </c>
      <c r="AM125" s="75" t="s">
        <v>539</v>
      </c>
      <c r="AN125" s="75" t="s">
        <v>539</v>
      </c>
      <c r="AO125" s="75" t="s">
        <v>539</v>
      </c>
      <c r="AP125" s="75" t="s">
        <v>539</v>
      </c>
      <c r="AQ125" s="75" t="s">
        <v>539</v>
      </c>
      <c r="AR125" s="75" t="s">
        <v>539</v>
      </c>
      <c r="AS125" s="48" t="s">
        <v>434</v>
      </c>
    </row>
    <row r="126" spans="1:45" s="10" customFormat="1" ht="15" customHeight="1" x14ac:dyDescent="0.2">
      <c r="A126" s="4">
        <v>59</v>
      </c>
      <c r="B126" s="4">
        <v>60001494</v>
      </c>
      <c r="C126" s="4" t="s">
        <v>80</v>
      </c>
      <c r="D126" s="4" t="s">
        <v>162</v>
      </c>
      <c r="E126" s="3"/>
      <c r="F126" s="4" t="s">
        <v>351</v>
      </c>
      <c r="G126" s="4" t="s">
        <v>12</v>
      </c>
      <c r="H126" s="4" t="s">
        <v>17</v>
      </c>
      <c r="I126" s="4" t="s">
        <v>245</v>
      </c>
      <c r="J126" s="4" t="s">
        <v>140</v>
      </c>
      <c r="K126" s="4" t="s">
        <v>125</v>
      </c>
      <c r="L126" s="4">
        <v>2000</v>
      </c>
      <c r="M126" s="4" t="s">
        <v>266</v>
      </c>
      <c r="N126" s="4" t="s">
        <v>304</v>
      </c>
      <c r="O126" s="4" t="s">
        <v>122</v>
      </c>
      <c r="P126" s="4">
        <v>2003</v>
      </c>
      <c r="Q126" s="4"/>
      <c r="R126" s="4" t="s">
        <v>123</v>
      </c>
      <c r="S126" s="13">
        <v>43109</v>
      </c>
      <c r="T126" s="4">
        <v>47.2</v>
      </c>
      <c r="U126" s="4" t="s">
        <v>259</v>
      </c>
      <c r="V126" s="4"/>
      <c r="W126" s="13">
        <v>43580</v>
      </c>
      <c r="X126" s="4">
        <v>60</v>
      </c>
      <c r="Y126" s="27"/>
      <c r="Z126" s="27"/>
      <c r="AA126" s="28"/>
      <c r="AB126" s="31"/>
      <c r="AC126" s="32">
        <v>48.8</v>
      </c>
      <c r="AD126" s="28"/>
      <c r="AE126" s="28">
        <v>39</v>
      </c>
      <c r="AF126" s="33">
        <v>0.01</v>
      </c>
      <c r="AG126" s="28">
        <v>3</v>
      </c>
      <c r="AH126" s="31">
        <v>6.7000000000000004E-2</v>
      </c>
      <c r="AI126" s="31">
        <v>1.89</v>
      </c>
      <c r="AJ126" s="31" t="s">
        <v>537</v>
      </c>
      <c r="AK126" s="75" t="s">
        <v>539</v>
      </c>
      <c r="AL126" s="75" t="s">
        <v>539</v>
      </c>
      <c r="AM126" s="75" t="s">
        <v>539</v>
      </c>
      <c r="AN126" s="75" t="s">
        <v>539</v>
      </c>
      <c r="AO126" s="75" t="s">
        <v>539</v>
      </c>
      <c r="AP126" s="75" t="s">
        <v>539</v>
      </c>
      <c r="AQ126" s="75" t="s">
        <v>537</v>
      </c>
      <c r="AR126" s="75" t="s">
        <v>541</v>
      </c>
      <c r="AS126" s="48" t="s">
        <v>537</v>
      </c>
    </row>
    <row r="127" spans="1:45" s="10" customFormat="1" ht="15" customHeight="1" x14ac:dyDescent="0.2">
      <c r="A127" s="4">
        <v>59</v>
      </c>
      <c r="B127" s="4">
        <v>60001494</v>
      </c>
      <c r="C127" s="4" t="s">
        <v>80</v>
      </c>
      <c r="D127" s="4" t="s">
        <v>162</v>
      </c>
      <c r="E127" s="3"/>
      <c r="F127" s="4" t="s">
        <v>351</v>
      </c>
      <c r="G127" s="4" t="s">
        <v>12</v>
      </c>
      <c r="H127" s="4" t="s">
        <v>17</v>
      </c>
      <c r="I127" s="4" t="s">
        <v>245</v>
      </c>
      <c r="J127" s="4" t="s">
        <v>140</v>
      </c>
      <c r="K127" s="4" t="s">
        <v>125</v>
      </c>
      <c r="L127" s="4">
        <v>2000</v>
      </c>
      <c r="M127" s="4" t="s">
        <v>266</v>
      </c>
      <c r="N127" s="4" t="s">
        <v>304</v>
      </c>
      <c r="O127" s="4" t="s">
        <v>122</v>
      </c>
      <c r="P127" s="4">
        <v>2003</v>
      </c>
      <c r="Q127" s="4"/>
      <c r="R127" s="4" t="s">
        <v>123</v>
      </c>
      <c r="S127" s="13">
        <v>43109</v>
      </c>
      <c r="T127" s="4">
        <v>47.2</v>
      </c>
      <c r="U127" s="4" t="s">
        <v>259</v>
      </c>
      <c r="V127" s="4"/>
      <c r="W127" s="13">
        <v>43321</v>
      </c>
      <c r="X127" s="4">
        <v>60</v>
      </c>
      <c r="Y127" s="27"/>
      <c r="Z127" s="27"/>
      <c r="AA127" s="28"/>
      <c r="AB127" s="31"/>
      <c r="AC127" s="32">
        <v>53.3</v>
      </c>
      <c r="AD127" s="28"/>
      <c r="AE127" s="28">
        <v>27.3</v>
      </c>
      <c r="AF127" s="33">
        <v>0.16</v>
      </c>
      <c r="AG127" s="28">
        <v>3.5</v>
      </c>
      <c r="AH127" s="31">
        <v>0.21</v>
      </c>
      <c r="AI127" s="31">
        <v>4.08</v>
      </c>
      <c r="AJ127" s="31" t="s">
        <v>537</v>
      </c>
      <c r="AK127" s="75" t="s">
        <v>539</v>
      </c>
      <c r="AL127" s="75" t="s">
        <v>540</v>
      </c>
      <c r="AM127" s="75" t="s">
        <v>540</v>
      </c>
      <c r="AN127" s="75" t="s">
        <v>539</v>
      </c>
      <c r="AO127" s="75" t="s">
        <v>541</v>
      </c>
      <c r="AP127" s="75" t="s">
        <v>540</v>
      </c>
      <c r="AQ127" s="75" t="s">
        <v>537</v>
      </c>
      <c r="AR127" s="75" t="s">
        <v>539</v>
      </c>
      <c r="AS127" s="48" t="s">
        <v>430</v>
      </c>
    </row>
    <row r="128" spans="1:45" s="10" customFormat="1" ht="15" customHeight="1" x14ac:dyDescent="0.2">
      <c r="A128" s="4">
        <v>59</v>
      </c>
      <c r="B128" s="4">
        <v>60001494</v>
      </c>
      <c r="C128" s="4" t="s">
        <v>80</v>
      </c>
      <c r="D128" s="4" t="s">
        <v>162</v>
      </c>
      <c r="E128" s="3"/>
      <c r="F128" s="4" t="s">
        <v>351</v>
      </c>
      <c r="G128" s="4" t="s">
        <v>12</v>
      </c>
      <c r="H128" s="4" t="s">
        <v>17</v>
      </c>
      <c r="I128" s="4" t="s">
        <v>245</v>
      </c>
      <c r="J128" s="4" t="s">
        <v>140</v>
      </c>
      <c r="K128" s="4" t="s">
        <v>125</v>
      </c>
      <c r="L128" s="4">
        <v>2000</v>
      </c>
      <c r="M128" s="4" t="s">
        <v>266</v>
      </c>
      <c r="N128" s="4" t="s">
        <v>304</v>
      </c>
      <c r="O128" s="4" t="s">
        <v>122</v>
      </c>
      <c r="P128" s="4">
        <v>2003</v>
      </c>
      <c r="Q128" s="4"/>
      <c r="R128" s="4" t="s">
        <v>123</v>
      </c>
      <c r="S128" s="13">
        <v>43109</v>
      </c>
      <c r="T128" s="4">
        <v>47.2</v>
      </c>
      <c r="U128" s="4" t="s">
        <v>259</v>
      </c>
      <c r="V128" s="4"/>
      <c r="W128" s="13">
        <v>43069</v>
      </c>
      <c r="X128" s="4">
        <v>60</v>
      </c>
      <c r="Y128" s="27"/>
      <c r="Z128" s="27"/>
      <c r="AA128" s="28"/>
      <c r="AB128" s="31"/>
      <c r="AC128" s="32"/>
      <c r="AD128" s="28"/>
      <c r="AE128" s="28">
        <v>31.5</v>
      </c>
      <c r="AF128" s="33">
        <v>0.16</v>
      </c>
      <c r="AG128" s="28">
        <v>3</v>
      </c>
      <c r="AH128" s="31">
        <v>0.28999999999999998</v>
      </c>
      <c r="AI128" s="31">
        <v>5.3</v>
      </c>
      <c r="AJ128" s="31" t="s">
        <v>537</v>
      </c>
      <c r="AK128" s="75" t="s">
        <v>537</v>
      </c>
      <c r="AL128" s="75" t="s">
        <v>541</v>
      </c>
      <c r="AM128" s="75" t="s">
        <v>540</v>
      </c>
      <c r="AN128" s="75" t="s">
        <v>539</v>
      </c>
      <c r="AO128" s="75" t="s">
        <v>541</v>
      </c>
      <c r="AP128" s="75" t="s">
        <v>540</v>
      </c>
      <c r="AQ128" s="75" t="s">
        <v>537</v>
      </c>
      <c r="AR128" s="75" t="s">
        <v>539</v>
      </c>
      <c r="AS128" s="48" t="s">
        <v>430</v>
      </c>
    </row>
    <row r="129" spans="1:45" s="10" customFormat="1" ht="15" customHeight="1" x14ac:dyDescent="0.2">
      <c r="A129" s="4">
        <v>59</v>
      </c>
      <c r="B129" s="4">
        <v>60001494</v>
      </c>
      <c r="C129" s="4" t="s">
        <v>80</v>
      </c>
      <c r="D129" s="4" t="s">
        <v>162</v>
      </c>
      <c r="E129" s="3"/>
      <c r="F129" s="4" t="s">
        <v>351</v>
      </c>
      <c r="G129" s="4" t="s">
        <v>12</v>
      </c>
      <c r="H129" s="4" t="s">
        <v>17</v>
      </c>
      <c r="I129" s="4" t="s">
        <v>245</v>
      </c>
      <c r="J129" s="4" t="s">
        <v>140</v>
      </c>
      <c r="K129" s="4" t="s">
        <v>125</v>
      </c>
      <c r="L129" s="4">
        <v>2000</v>
      </c>
      <c r="M129" s="4" t="s">
        <v>266</v>
      </c>
      <c r="N129" s="4" t="s">
        <v>304</v>
      </c>
      <c r="O129" s="4" t="s">
        <v>122</v>
      </c>
      <c r="P129" s="4">
        <v>2003</v>
      </c>
      <c r="Q129" s="4"/>
      <c r="R129" s="4" t="s">
        <v>123</v>
      </c>
      <c r="S129" s="13">
        <v>43109</v>
      </c>
      <c r="T129" s="4">
        <v>47.2</v>
      </c>
      <c r="U129" s="4" t="s">
        <v>259</v>
      </c>
      <c r="V129" s="4"/>
      <c r="W129" s="13">
        <v>42923</v>
      </c>
      <c r="X129" s="4">
        <v>60</v>
      </c>
      <c r="Y129" s="27"/>
      <c r="Z129" s="27"/>
      <c r="AA129" s="28"/>
      <c r="AB129" s="31"/>
      <c r="AC129" s="32"/>
      <c r="AD129" s="28"/>
      <c r="AE129" s="28">
        <v>29.3</v>
      </c>
      <c r="AF129" s="33">
        <v>0.13</v>
      </c>
      <c r="AG129" s="28">
        <v>3</v>
      </c>
      <c r="AH129" s="31">
        <v>0.4</v>
      </c>
      <c r="AI129" s="31">
        <v>8.5</v>
      </c>
      <c r="AJ129" s="31" t="s">
        <v>537</v>
      </c>
      <c r="AK129" s="75" t="s">
        <v>537</v>
      </c>
      <c r="AL129" s="75" t="s">
        <v>541</v>
      </c>
      <c r="AM129" s="75" t="s">
        <v>540</v>
      </c>
      <c r="AN129" s="75" t="s">
        <v>539</v>
      </c>
      <c r="AO129" s="75" t="s">
        <v>540</v>
      </c>
      <c r="AP129" s="75" t="s">
        <v>540</v>
      </c>
      <c r="AQ129" s="75" t="s">
        <v>537</v>
      </c>
      <c r="AR129" s="75" t="s">
        <v>539</v>
      </c>
      <c r="AS129" s="48" t="s">
        <v>430</v>
      </c>
    </row>
    <row r="130" spans="1:45" s="10" customFormat="1" ht="15" customHeight="1" x14ac:dyDescent="0.2">
      <c r="A130" s="4">
        <v>59</v>
      </c>
      <c r="B130" s="4">
        <v>60001494</v>
      </c>
      <c r="C130" s="4" t="s">
        <v>80</v>
      </c>
      <c r="D130" s="4" t="s">
        <v>162</v>
      </c>
      <c r="E130" s="3"/>
      <c r="F130" s="4" t="s">
        <v>351</v>
      </c>
      <c r="G130" s="4" t="s">
        <v>12</v>
      </c>
      <c r="H130" s="4" t="s">
        <v>17</v>
      </c>
      <c r="I130" s="4" t="s">
        <v>245</v>
      </c>
      <c r="J130" s="4" t="s">
        <v>140</v>
      </c>
      <c r="K130" s="4" t="s">
        <v>125</v>
      </c>
      <c r="L130" s="4">
        <v>2000</v>
      </c>
      <c r="M130" s="4" t="s">
        <v>266</v>
      </c>
      <c r="N130" s="4" t="s">
        <v>304</v>
      </c>
      <c r="O130" s="4" t="s">
        <v>122</v>
      </c>
      <c r="P130" s="4">
        <v>2003</v>
      </c>
      <c r="Q130" s="4"/>
      <c r="R130" s="4" t="s">
        <v>123</v>
      </c>
      <c r="S130" s="13">
        <v>43109</v>
      </c>
      <c r="T130" s="4">
        <v>47.2</v>
      </c>
      <c r="U130" s="4" t="s">
        <v>259</v>
      </c>
      <c r="V130" s="4"/>
      <c r="W130" s="13">
        <v>42384</v>
      </c>
      <c r="X130" s="4">
        <v>60</v>
      </c>
      <c r="Y130" s="27"/>
      <c r="Z130" s="27"/>
      <c r="AA130" s="28"/>
      <c r="AB130" s="31"/>
      <c r="AC130" s="32"/>
      <c r="AD130" s="28"/>
      <c r="AE130" s="28">
        <v>30</v>
      </c>
      <c r="AF130" s="33">
        <v>0.05</v>
      </c>
      <c r="AG130" s="28">
        <v>2</v>
      </c>
      <c r="AH130" s="31">
        <v>8.7999999999999995E-2</v>
      </c>
      <c r="AI130" s="31">
        <v>2.056</v>
      </c>
      <c r="AJ130" s="31" t="s">
        <v>537</v>
      </c>
      <c r="AK130" s="75" t="s">
        <v>537</v>
      </c>
      <c r="AL130" s="75" t="s">
        <v>541</v>
      </c>
      <c r="AM130" s="75" t="s">
        <v>539</v>
      </c>
      <c r="AN130" s="75" t="s">
        <v>539</v>
      </c>
      <c r="AO130" s="75" t="s">
        <v>539</v>
      </c>
      <c r="AP130" s="75" t="s">
        <v>539</v>
      </c>
      <c r="AQ130" s="75" t="s">
        <v>537</v>
      </c>
      <c r="AR130" s="75" t="s">
        <v>543</v>
      </c>
      <c r="AS130" s="48" t="s">
        <v>430</v>
      </c>
    </row>
    <row r="131" spans="1:45" s="10" customFormat="1" ht="15" customHeight="1" x14ac:dyDescent="0.2">
      <c r="A131" s="4">
        <v>59</v>
      </c>
      <c r="B131" s="4">
        <v>60001494</v>
      </c>
      <c r="C131" s="4" t="s">
        <v>80</v>
      </c>
      <c r="D131" s="4" t="s">
        <v>162</v>
      </c>
      <c r="E131" s="3"/>
      <c r="F131" s="4" t="s">
        <v>351</v>
      </c>
      <c r="G131" s="4" t="s">
        <v>12</v>
      </c>
      <c r="H131" s="4" t="s">
        <v>17</v>
      </c>
      <c r="I131" s="4" t="s">
        <v>245</v>
      </c>
      <c r="J131" s="4" t="s">
        <v>140</v>
      </c>
      <c r="K131" s="4" t="s">
        <v>125</v>
      </c>
      <c r="L131" s="4">
        <v>2000</v>
      </c>
      <c r="M131" s="4" t="s">
        <v>266</v>
      </c>
      <c r="N131" s="4" t="s">
        <v>304</v>
      </c>
      <c r="O131" s="4" t="s">
        <v>122</v>
      </c>
      <c r="P131" s="4">
        <v>2003</v>
      </c>
      <c r="Q131" s="4"/>
      <c r="R131" s="4" t="s">
        <v>123</v>
      </c>
      <c r="S131" s="13">
        <v>43109</v>
      </c>
      <c r="T131" s="4">
        <v>47.2</v>
      </c>
      <c r="U131" s="4" t="s">
        <v>259</v>
      </c>
      <c r="V131" s="4"/>
      <c r="W131" s="13">
        <v>41989</v>
      </c>
      <c r="X131" s="4">
        <v>60</v>
      </c>
      <c r="Y131" s="27"/>
      <c r="Z131" s="27"/>
      <c r="AA131" s="28"/>
      <c r="AB131" s="31"/>
      <c r="AC131" s="32"/>
      <c r="AD131" s="28"/>
      <c r="AE131" s="28">
        <v>32</v>
      </c>
      <c r="AF131" s="33">
        <v>0.01</v>
      </c>
      <c r="AG131" s="28">
        <v>2</v>
      </c>
      <c r="AH131" s="31">
        <v>0.05</v>
      </c>
      <c r="AI131" s="31"/>
      <c r="AJ131" s="31" t="s">
        <v>537</v>
      </c>
      <c r="AK131" s="75" t="s">
        <v>537</v>
      </c>
      <c r="AL131" s="75" t="s">
        <v>539</v>
      </c>
      <c r="AM131" s="75" t="s">
        <v>539</v>
      </c>
      <c r="AN131" s="75" t="s">
        <v>539</v>
      </c>
      <c r="AO131" s="75" t="s">
        <v>539</v>
      </c>
      <c r="AP131" s="75" t="s">
        <v>537</v>
      </c>
      <c r="AQ131" s="75" t="s">
        <v>537</v>
      </c>
      <c r="AR131" s="75" t="s">
        <v>541</v>
      </c>
      <c r="AS131" s="48" t="s">
        <v>537</v>
      </c>
    </row>
    <row r="132" spans="1:45" s="10" customFormat="1" ht="15" customHeight="1" x14ac:dyDescent="0.2">
      <c r="A132" s="4">
        <v>59</v>
      </c>
      <c r="B132" s="4">
        <v>60001494</v>
      </c>
      <c r="C132" s="4" t="s">
        <v>80</v>
      </c>
      <c r="D132" s="4" t="s">
        <v>162</v>
      </c>
      <c r="E132" s="3"/>
      <c r="F132" s="4" t="s">
        <v>351</v>
      </c>
      <c r="G132" s="4" t="s">
        <v>12</v>
      </c>
      <c r="H132" s="4" t="s">
        <v>17</v>
      </c>
      <c r="I132" s="4" t="s">
        <v>245</v>
      </c>
      <c r="J132" s="4" t="s">
        <v>140</v>
      </c>
      <c r="K132" s="4" t="s">
        <v>125</v>
      </c>
      <c r="L132" s="4">
        <v>2000</v>
      </c>
      <c r="M132" s="4" t="s">
        <v>266</v>
      </c>
      <c r="N132" s="4" t="s">
        <v>304</v>
      </c>
      <c r="O132" s="4" t="s">
        <v>122</v>
      </c>
      <c r="P132" s="4">
        <v>2003</v>
      </c>
      <c r="Q132" s="4"/>
      <c r="R132" s="4" t="s">
        <v>123</v>
      </c>
      <c r="S132" s="13">
        <v>43109</v>
      </c>
      <c r="T132" s="4">
        <v>47.2</v>
      </c>
      <c r="U132" s="4" t="s">
        <v>259</v>
      </c>
      <c r="V132" s="4"/>
      <c r="W132" s="13">
        <v>41671</v>
      </c>
      <c r="X132" s="4">
        <v>60</v>
      </c>
      <c r="Y132" s="27"/>
      <c r="Z132" s="27"/>
      <c r="AA132" s="28"/>
      <c r="AB132" s="31"/>
      <c r="AC132" s="32"/>
      <c r="AD132" s="28"/>
      <c r="AE132" s="28">
        <v>39.5</v>
      </c>
      <c r="AF132" s="33">
        <v>0.06</v>
      </c>
      <c r="AG132" s="28">
        <v>3.5</v>
      </c>
      <c r="AH132" s="31"/>
      <c r="AI132" s="31">
        <v>1.38E-2</v>
      </c>
      <c r="AJ132" s="31" t="s">
        <v>537</v>
      </c>
      <c r="AK132" s="75" t="s">
        <v>537</v>
      </c>
      <c r="AL132" s="75" t="s">
        <v>539</v>
      </c>
      <c r="AM132" s="75" t="s">
        <v>541</v>
      </c>
      <c r="AN132" s="75" t="s">
        <v>539</v>
      </c>
      <c r="AO132" s="75" t="s">
        <v>537</v>
      </c>
      <c r="AP132" s="75" t="s">
        <v>539</v>
      </c>
      <c r="AQ132" s="75" t="s">
        <v>537</v>
      </c>
      <c r="AR132" s="75" t="s">
        <v>543</v>
      </c>
      <c r="AS132" s="48" t="s">
        <v>430</v>
      </c>
    </row>
    <row r="133" spans="1:45" s="10" customFormat="1" ht="15" customHeight="1" x14ac:dyDescent="0.2">
      <c r="A133" s="4">
        <v>59</v>
      </c>
      <c r="B133" s="4">
        <v>60001494</v>
      </c>
      <c r="C133" s="4" t="s">
        <v>80</v>
      </c>
      <c r="D133" s="4" t="s">
        <v>162</v>
      </c>
      <c r="E133" s="3"/>
      <c r="F133" s="4" t="s">
        <v>351</v>
      </c>
      <c r="G133" s="4" t="s">
        <v>12</v>
      </c>
      <c r="H133" s="4" t="s">
        <v>17</v>
      </c>
      <c r="I133" s="4" t="s">
        <v>245</v>
      </c>
      <c r="J133" s="4" t="s">
        <v>140</v>
      </c>
      <c r="K133" s="4" t="s">
        <v>125</v>
      </c>
      <c r="L133" s="4">
        <v>2000</v>
      </c>
      <c r="M133" s="4" t="s">
        <v>266</v>
      </c>
      <c r="N133" s="4" t="s">
        <v>304</v>
      </c>
      <c r="O133" s="4" t="s">
        <v>122</v>
      </c>
      <c r="P133" s="4">
        <v>2003</v>
      </c>
      <c r="Q133" s="4"/>
      <c r="R133" s="4" t="s">
        <v>123</v>
      </c>
      <c r="S133" s="13">
        <v>43109</v>
      </c>
      <c r="T133" s="4">
        <v>47.2</v>
      </c>
      <c r="U133" s="4" t="s">
        <v>259</v>
      </c>
      <c r="V133" s="4"/>
      <c r="W133" s="13">
        <v>41347</v>
      </c>
      <c r="X133" s="4">
        <v>60</v>
      </c>
      <c r="Y133" s="27"/>
      <c r="Z133" s="27"/>
      <c r="AA133" s="28"/>
      <c r="AB133" s="31"/>
      <c r="AC133" s="32"/>
      <c r="AD133" s="28"/>
      <c r="AE133" s="28">
        <v>32</v>
      </c>
      <c r="AF133" s="33">
        <v>0.03</v>
      </c>
      <c r="AG133" s="28">
        <v>1.5</v>
      </c>
      <c r="AH133" s="31">
        <v>0.04</v>
      </c>
      <c r="AI133" s="31">
        <v>1.161</v>
      </c>
      <c r="AJ133" s="31" t="s">
        <v>537</v>
      </c>
      <c r="AK133" s="75" t="s">
        <v>537</v>
      </c>
      <c r="AL133" s="75" t="s">
        <v>539</v>
      </c>
      <c r="AM133" s="75" t="s">
        <v>539</v>
      </c>
      <c r="AN133" s="75" t="s">
        <v>539</v>
      </c>
      <c r="AO133" s="75" t="s">
        <v>539</v>
      </c>
      <c r="AP133" s="75" t="s">
        <v>539</v>
      </c>
      <c r="AQ133" s="75" t="s">
        <v>537</v>
      </c>
      <c r="AR133" s="75" t="s">
        <v>541</v>
      </c>
      <c r="AS133" s="48" t="s">
        <v>537</v>
      </c>
    </row>
    <row r="134" spans="1:45" s="10" customFormat="1" ht="15" customHeight="1" x14ac:dyDescent="0.2">
      <c r="A134" s="4">
        <v>59</v>
      </c>
      <c r="B134" s="4">
        <v>60001494</v>
      </c>
      <c r="C134" s="4" t="s">
        <v>80</v>
      </c>
      <c r="D134" s="4" t="s">
        <v>162</v>
      </c>
      <c r="E134" s="3"/>
      <c r="F134" s="4" t="s">
        <v>351</v>
      </c>
      <c r="G134" s="4" t="s">
        <v>12</v>
      </c>
      <c r="H134" s="4" t="s">
        <v>17</v>
      </c>
      <c r="I134" s="4" t="s">
        <v>245</v>
      </c>
      <c r="J134" s="4" t="s">
        <v>140</v>
      </c>
      <c r="K134" s="4" t="s">
        <v>125</v>
      </c>
      <c r="L134" s="4">
        <v>2000</v>
      </c>
      <c r="M134" s="4" t="s">
        <v>266</v>
      </c>
      <c r="N134" s="4" t="s">
        <v>304</v>
      </c>
      <c r="O134" s="4" t="s">
        <v>122</v>
      </c>
      <c r="P134" s="4">
        <v>2003</v>
      </c>
      <c r="Q134" s="4"/>
      <c r="R134" s="4" t="s">
        <v>123</v>
      </c>
      <c r="S134" s="13">
        <v>43109</v>
      </c>
      <c r="T134" s="4">
        <v>47.2</v>
      </c>
      <c r="U134" s="4" t="s">
        <v>259</v>
      </c>
      <c r="V134" s="4"/>
      <c r="W134" s="13">
        <v>40934</v>
      </c>
      <c r="X134" s="4">
        <v>60</v>
      </c>
      <c r="Y134" s="27"/>
      <c r="Z134" s="27"/>
      <c r="AA134" s="28"/>
      <c r="AB134" s="31"/>
      <c r="AC134" s="32">
        <v>69.599999999999994</v>
      </c>
      <c r="AD134" s="28"/>
      <c r="AE134" s="28">
        <v>33</v>
      </c>
      <c r="AF134" s="33">
        <v>0.04</v>
      </c>
      <c r="AG134" s="28">
        <v>1.5</v>
      </c>
      <c r="AH134" s="31">
        <v>3.2000000000000001E-2</v>
      </c>
      <c r="AI134" s="31">
        <v>0.89300000000000002</v>
      </c>
      <c r="AJ134" s="31" t="s">
        <v>537</v>
      </c>
      <c r="AK134" s="75" t="s">
        <v>539</v>
      </c>
      <c r="AL134" s="75" t="s">
        <v>539</v>
      </c>
      <c r="AM134" s="75" t="s">
        <v>539</v>
      </c>
      <c r="AN134" s="75" t="s">
        <v>539</v>
      </c>
      <c r="AO134" s="75" t="s">
        <v>539</v>
      </c>
      <c r="AP134" s="75" t="s">
        <v>539</v>
      </c>
      <c r="AQ134" s="75" t="s">
        <v>537</v>
      </c>
      <c r="AR134" s="75" t="s">
        <v>541</v>
      </c>
      <c r="AS134" s="48" t="s">
        <v>537</v>
      </c>
    </row>
    <row r="135" spans="1:45" s="10" customFormat="1" ht="15" customHeight="1" x14ac:dyDescent="0.2">
      <c r="A135" s="4">
        <v>59</v>
      </c>
      <c r="B135" s="4">
        <v>60001494</v>
      </c>
      <c r="C135" s="4" t="s">
        <v>80</v>
      </c>
      <c r="D135" s="4" t="s">
        <v>162</v>
      </c>
      <c r="E135" s="3"/>
      <c r="F135" s="4" t="s">
        <v>351</v>
      </c>
      <c r="G135" s="4" t="s">
        <v>12</v>
      </c>
      <c r="H135" s="4" t="s">
        <v>17</v>
      </c>
      <c r="I135" s="4" t="s">
        <v>245</v>
      </c>
      <c r="J135" s="4" t="s">
        <v>140</v>
      </c>
      <c r="K135" s="4" t="s">
        <v>125</v>
      </c>
      <c r="L135" s="4">
        <v>2000</v>
      </c>
      <c r="M135" s="4" t="s">
        <v>266</v>
      </c>
      <c r="N135" s="4" t="s">
        <v>304</v>
      </c>
      <c r="O135" s="4" t="s">
        <v>122</v>
      </c>
      <c r="P135" s="4">
        <v>2003</v>
      </c>
      <c r="Q135" s="4"/>
      <c r="R135" s="4" t="s">
        <v>123</v>
      </c>
      <c r="S135" s="13">
        <v>43109</v>
      </c>
      <c r="T135" s="4">
        <v>47.2</v>
      </c>
      <c r="U135" s="4" t="s">
        <v>259</v>
      </c>
      <c r="V135" s="4"/>
      <c r="W135" s="13">
        <v>40625</v>
      </c>
      <c r="X135" s="4">
        <v>60</v>
      </c>
      <c r="Y135" s="27"/>
      <c r="Z135" s="27"/>
      <c r="AA135" s="28"/>
      <c r="AB135" s="31"/>
      <c r="AC135" s="32">
        <v>58.9</v>
      </c>
      <c r="AD135" s="28"/>
      <c r="AE135" s="28">
        <v>32</v>
      </c>
      <c r="AF135" s="33">
        <v>0.01</v>
      </c>
      <c r="AG135" s="28">
        <v>1.5</v>
      </c>
      <c r="AH135" s="31">
        <v>1.2999999999999999E-2</v>
      </c>
      <c r="AI135" s="31">
        <v>0.60499999999999998</v>
      </c>
      <c r="AJ135" s="31" t="s">
        <v>537</v>
      </c>
      <c r="AK135" s="75" t="s">
        <v>539</v>
      </c>
      <c r="AL135" s="75" t="s">
        <v>539</v>
      </c>
      <c r="AM135" s="75" t="s">
        <v>539</v>
      </c>
      <c r="AN135" s="75" t="s">
        <v>539</v>
      </c>
      <c r="AO135" s="75" t="s">
        <v>539</v>
      </c>
      <c r="AP135" s="75" t="s">
        <v>539</v>
      </c>
      <c r="AQ135" s="75" t="s">
        <v>537</v>
      </c>
      <c r="AR135" s="75" t="s">
        <v>541</v>
      </c>
      <c r="AS135" s="48" t="s">
        <v>537</v>
      </c>
    </row>
    <row r="136" spans="1:45" s="10" customFormat="1" ht="15" customHeight="1" x14ac:dyDescent="0.2">
      <c r="A136" s="4">
        <v>59</v>
      </c>
      <c r="B136" s="4">
        <v>60001494</v>
      </c>
      <c r="C136" s="4" t="s">
        <v>80</v>
      </c>
      <c r="D136" s="4" t="s">
        <v>162</v>
      </c>
      <c r="E136" s="3"/>
      <c r="F136" s="4" t="s">
        <v>351</v>
      </c>
      <c r="G136" s="4" t="s">
        <v>12</v>
      </c>
      <c r="H136" s="4" t="s">
        <v>17</v>
      </c>
      <c r="I136" s="4" t="s">
        <v>245</v>
      </c>
      <c r="J136" s="4" t="s">
        <v>140</v>
      </c>
      <c r="K136" s="4" t="s">
        <v>125</v>
      </c>
      <c r="L136" s="4">
        <v>2000</v>
      </c>
      <c r="M136" s="4" t="s">
        <v>266</v>
      </c>
      <c r="N136" s="4" t="s">
        <v>304</v>
      </c>
      <c r="O136" s="4" t="s">
        <v>122</v>
      </c>
      <c r="P136" s="4">
        <v>2003</v>
      </c>
      <c r="Q136" s="4"/>
      <c r="R136" s="4" t="s">
        <v>123</v>
      </c>
      <c r="S136" s="13">
        <v>43109</v>
      </c>
      <c r="T136" s="4">
        <v>47.2</v>
      </c>
      <c r="U136" s="4" t="s">
        <v>259</v>
      </c>
      <c r="V136" s="4"/>
      <c r="W136" s="13">
        <v>40312</v>
      </c>
      <c r="X136" s="4">
        <v>60</v>
      </c>
      <c r="Y136" s="27"/>
      <c r="Z136" s="27"/>
      <c r="AA136" s="28"/>
      <c r="AB136" s="31"/>
      <c r="AC136" s="32">
        <v>53.7</v>
      </c>
      <c r="AD136" s="28"/>
      <c r="AE136" s="28">
        <v>35</v>
      </c>
      <c r="AF136" s="33">
        <v>0.01</v>
      </c>
      <c r="AG136" s="28">
        <v>1.5</v>
      </c>
      <c r="AH136" s="31">
        <v>2.3E-2</v>
      </c>
      <c r="AI136" s="31">
        <v>0.65900000000000003</v>
      </c>
      <c r="AJ136" s="31" t="s">
        <v>537</v>
      </c>
      <c r="AK136" s="75" t="s">
        <v>539</v>
      </c>
      <c r="AL136" s="75" t="s">
        <v>539</v>
      </c>
      <c r="AM136" s="75" t="s">
        <v>539</v>
      </c>
      <c r="AN136" s="75" t="s">
        <v>539</v>
      </c>
      <c r="AO136" s="75" t="s">
        <v>539</v>
      </c>
      <c r="AP136" s="75" t="s">
        <v>539</v>
      </c>
      <c r="AQ136" s="75" t="s">
        <v>537</v>
      </c>
      <c r="AR136" s="75" t="s">
        <v>541</v>
      </c>
      <c r="AS136" s="48" t="s">
        <v>537</v>
      </c>
    </row>
    <row r="137" spans="1:45" s="10" customFormat="1" ht="15" customHeight="1" x14ac:dyDescent="0.2">
      <c r="A137" s="4">
        <v>59</v>
      </c>
      <c r="B137" s="4">
        <v>60001494</v>
      </c>
      <c r="C137" s="4" t="s">
        <v>80</v>
      </c>
      <c r="D137" s="4" t="s">
        <v>162</v>
      </c>
      <c r="E137" s="3"/>
      <c r="F137" s="4" t="s">
        <v>351</v>
      </c>
      <c r="G137" s="4" t="s">
        <v>12</v>
      </c>
      <c r="H137" s="4" t="s">
        <v>17</v>
      </c>
      <c r="I137" s="4" t="s">
        <v>245</v>
      </c>
      <c r="J137" s="4" t="s">
        <v>140</v>
      </c>
      <c r="K137" s="4" t="s">
        <v>125</v>
      </c>
      <c r="L137" s="4">
        <v>2000</v>
      </c>
      <c r="M137" s="4" t="s">
        <v>266</v>
      </c>
      <c r="N137" s="4" t="s">
        <v>304</v>
      </c>
      <c r="O137" s="4" t="s">
        <v>122</v>
      </c>
      <c r="P137" s="4">
        <v>2003</v>
      </c>
      <c r="Q137" s="4"/>
      <c r="R137" s="4" t="s">
        <v>123</v>
      </c>
      <c r="S137" s="13">
        <v>43109</v>
      </c>
      <c r="T137" s="4">
        <v>47.2</v>
      </c>
      <c r="U137" s="4" t="s">
        <v>259</v>
      </c>
      <c r="V137" s="4"/>
      <c r="W137" s="13">
        <v>40099</v>
      </c>
      <c r="X137" s="4">
        <v>60</v>
      </c>
      <c r="Y137" s="27"/>
      <c r="Z137" s="27"/>
      <c r="AA137" s="28"/>
      <c r="AB137" s="31"/>
      <c r="AC137" s="32">
        <v>52.7</v>
      </c>
      <c r="AD137" s="28"/>
      <c r="AE137" s="28">
        <v>35</v>
      </c>
      <c r="AF137" s="33">
        <v>0.01</v>
      </c>
      <c r="AG137" s="28">
        <v>1.5</v>
      </c>
      <c r="AH137" s="31">
        <v>1.7000000000000001E-2</v>
      </c>
      <c r="AI137" s="31">
        <v>0.42899999999999999</v>
      </c>
      <c r="AJ137" s="31" t="s">
        <v>537</v>
      </c>
      <c r="AK137" s="75" t="s">
        <v>539</v>
      </c>
      <c r="AL137" s="75" t="s">
        <v>539</v>
      </c>
      <c r="AM137" s="75" t="s">
        <v>539</v>
      </c>
      <c r="AN137" s="75" t="s">
        <v>539</v>
      </c>
      <c r="AO137" s="75" t="s">
        <v>539</v>
      </c>
      <c r="AP137" s="75" t="s">
        <v>539</v>
      </c>
      <c r="AQ137" s="75" t="s">
        <v>537</v>
      </c>
      <c r="AR137" s="75" t="s">
        <v>541</v>
      </c>
      <c r="AS137" s="48" t="s">
        <v>537</v>
      </c>
    </row>
    <row r="138" spans="1:45" s="10" customFormat="1" ht="15" customHeight="1" x14ac:dyDescent="0.2">
      <c r="A138" s="4">
        <v>59</v>
      </c>
      <c r="B138" s="4">
        <v>60001494</v>
      </c>
      <c r="C138" s="4" t="s">
        <v>80</v>
      </c>
      <c r="D138" s="4" t="s">
        <v>162</v>
      </c>
      <c r="E138" s="3"/>
      <c r="F138" s="4" t="s">
        <v>351</v>
      </c>
      <c r="G138" s="4" t="s">
        <v>12</v>
      </c>
      <c r="H138" s="4" t="s">
        <v>17</v>
      </c>
      <c r="I138" s="4" t="s">
        <v>245</v>
      </c>
      <c r="J138" s="4" t="s">
        <v>140</v>
      </c>
      <c r="K138" s="4" t="s">
        <v>125</v>
      </c>
      <c r="L138" s="4">
        <v>2000</v>
      </c>
      <c r="M138" s="4" t="s">
        <v>266</v>
      </c>
      <c r="N138" s="4" t="s">
        <v>304</v>
      </c>
      <c r="O138" s="4" t="s">
        <v>122</v>
      </c>
      <c r="P138" s="4">
        <v>2003</v>
      </c>
      <c r="Q138" s="4"/>
      <c r="R138" s="4" t="s">
        <v>123</v>
      </c>
      <c r="S138" s="13">
        <v>43109</v>
      </c>
      <c r="T138" s="4">
        <v>47.2</v>
      </c>
      <c r="U138" s="4" t="s">
        <v>259</v>
      </c>
      <c r="V138" s="4"/>
      <c r="W138" s="13">
        <v>39700</v>
      </c>
      <c r="X138" s="4">
        <v>60</v>
      </c>
      <c r="Y138" s="27"/>
      <c r="Z138" s="27"/>
      <c r="AA138" s="28"/>
      <c r="AB138" s="31"/>
      <c r="AC138" s="32">
        <v>569</v>
      </c>
      <c r="AD138" s="28"/>
      <c r="AE138" s="28">
        <v>38.200000000000003</v>
      </c>
      <c r="AF138" s="33">
        <v>0.02</v>
      </c>
      <c r="AG138" s="28">
        <v>1</v>
      </c>
      <c r="AH138" s="31">
        <v>1.6E-2</v>
      </c>
      <c r="AI138" s="31">
        <v>0.51900000000000002</v>
      </c>
      <c r="AJ138" s="31" t="s">
        <v>537</v>
      </c>
      <c r="AK138" s="75" t="s">
        <v>539</v>
      </c>
      <c r="AL138" s="75" t="s">
        <v>539</v>
      </c>
      <c r="AM138" s="75" t="s">
        <v>539</v>
      </c>
      <c r="AN138" s="75" t="s">
        <v>539</v>
      </c>
      <c r="AO138" s="75" t="s">
        <v>539</v>
      </c>
      <c r="AP138" s="75" t="s">
        <v>539</v>
      </c>
      <c r="AQ138" s="75" t="s">
        <v>537</v>
      </c>
      <c r="AR138" s="75" t="s">
        <v>541</v>
      </c>
      <c r="AS138" s="48" t="s">
        <v>537</v>
      </c>
    </row>
    <row r="139" spans="1:45" s="10" customFormat="1" ht="15" customHeight="1" x14ac:dyDescent="0.2">
      <c r="A139" s="4">
        <v>59</v>
      </c>
      <c r="B139" s="4">
        <v>60001494</v>
      </c>
      <c r="C139" s="4" t="s">
        <v>80</v>
      </c>
      <c r="D139" s="4" t="s">
        <v>162</v>
      </c>
      <c r="E139" s="3"/>
      <c r="F139" s="4" t="s">
        <v>351</v>
      </c>
      <c r="G139" s="4" t="s">
        <v>12</v>
      </c>
      <c r="H139" s="4" t="s">
        <v>17</v>
      </c>
      <c r="I139" s="4" t="s">
        <v>245</v>
      </c>
      <c r="J139" s="4" t="s">
        <v>140</v>
      </c>
      <c r="K139" s="4" t="s">
        <v>125</v>
      </c>
      <c r="L139" s="4">
        <v>2000</v>
      </c>
      <c r="M139" s="4" t="s">
        <v>266</v>
      </c>
      <c r="N139" s="4" t="s">
        <v>304</v>
      </c>
      <c r="O139" s="4" t="s">
        <v>122</v>
      </c>
      <c r="P139" s="4">
        <v>2003</v>
      </c>
      <c r="Q139" s="4"/>
      <c r="R139" s="4" t="s">
        <v>123</v>
      </c>
      <c r="S139" s="13">
        <v>43109</v>
      </c>
      <c r="T139" s="4">
        <v>47.2</v>
      </c>
      <c r="U139" s="4" t="s">
        <v>259</v>
      </c>
      <c r="V139" s="4"/>
      <c r="W139" s="13">
        <v>39042</v>
      </c>
      <c r="X139" s="4">
        <v>60</v>
      </c>
      <c r="Y139" s="27"/>
      <c r="Z139" s="27"/>
      <c r="AA139" s="28"/>
      <c r="AB139" s="31"/>
      <c r="AC139" s="32">
        <v>67</v>
      </c>
      <c r="AD139" s="28"/>
      <c r="AE139" s="28">
        <v>34.700000000000003</v>
      </c>
      <c r="AF139" s="33">
        <v>1.2999999999999999E-2</v>
      </c>
      <c r="AG139" s="28">
        <v>0.5</v>
      </c>
      <c r="AH139" s="31">
        <v>1.0999999999999999E-2</v>
      </c>
      <c r="AI139" s="31">
        <v>0.52900000000000003</v>
      </c>
      <c r="AJ139" s="31" t="s">
        <v>537</v>
      </c>
      <c r="AK139" s="75" t="s">
        <v>539</v>
      </c>
      <c r="AL139" s="75" t="s">
        <v>539</v>
      </c>
      <c r="AM139" s="75" t="s">
        <v>539</v>
      </c>
      <c r="AN139" s="75" t="s">
        <v>539</v>
      </c>
      <c r="AO139" s="75" t="s">
        <v>539</v>
      </c>
      <c r="AP139" s="75" t="s">
        <v>539</v>
      </c>
      <c r="AQ139" s="75" t="s">
        <v>537</v>
      </c>
      <c r="AR139" s="75" t="s">
        <v>541</v>
      </c>
      <c r="AS139" s="48" t="s">
        <v>537</v>
      </c>
    </row>
    <row r="140" spans="1:45" s="10" customFormat="1" ht="15" customHeight="1" x14ac:dyDescent="0.2">
      <c r="A140" s="4">
        <v>59</v>
      </c>
      <c r="B140" s="4">
        <v>60001494</v>
      </c>
      <c r="C140" s="4" t="s">
        <v>80</v>
      </c>
      <c r="D140" s="4" t="s">
        <v>162</v>
      </c>
      <c r="E140" s="3"/>
      <c r="F140" s="4" t="s">
        <v>351</v>
      </c>
      <c r="G140" s="4" t="s">
        <v>12</v>
      </c>
      <c r="H140" s="4" t="s">
        <v>17</v>
      </c>
      <c r="I140" s="4" t="s">
        <v>245</v>
      </c>
      <c r="J140" s="4" t="s">
        <v>140</v>
      </c>
      <c r="K140" s="4" t="s">
        <v>125</v>
      </c>
      <c r="L140" s="4">
        <v>2000</v>
      </c>
      <c r="M140" s="4" t="s">
        <v>266</v>
      </c>
      <c r="N140" s="4" t="s">
        <v>304</v>
      </c>
      <c r="O140" s="4" t="s">
        <v>122</v>
      </c>
      <c r="P140" s="4">
        <v>2003</v>
      </c>
      <c r="Q140" s="4"/>
      <c r="R140" s="4" t="s">
        <v>123</v>
      </c>
      <c r="S140" s="13">
        <v>43109</v>
      </c>
      <c r="T140" s="4">
        <v>47.2</v>
      </c>
      <c r="U140" s="4" t="s">
        <v>259</v>
      </c>
      <c r="V140" s="4"/>
      <c r="W140" s="13">
        <v>38685</v>
      </c>
      <c r="X140" s="4">
        <v>60</v>
      </c>
      <c r="Y140" s="27"/>
      <c r="Z140" s="27"/>
      <c r="AA140" s="28"/>
      <c r="AB140" s="31"/>
      <c r="AC140" s="32">
        <v>63</v>
      </c>
      <c r="AD140" s="28"/>
      <c r="AE140" s="28">
        <v>37.6</v>
      </c>
      <c r="AF140" s="33">
        <v>1.0999999999999999E-2</v>
      </c>
      <c r="AG140" s="28">
        <v>0.4</v>
      </c>
      <c r="AH140" s="31"/>
      <c r="AI140" s="31"/>
      <c r="AJ140" s="31" t="s">
        <v>537</v>
      </c>
      <c r="AK140" s="75" t="s">
        <v>539</v>
      </c>
      <c r="AL140" s="75" t="s">
        <v>539</v>
      </c>
      <c r="AM140" s="75" t="s">
        <v>539</v>
      </c>
      <c r="AN140" s="75" t="s">
        <v>539</v>
      </c>
      <c r="AO140" s="75" t="s">
        <v>537</v>
      </c>
      <c r="AP140" s="75" t="s">
        <v>537</v>
      </c>
      <c r="AQ140" s="75" t="s">
        <v>537</v>
      </c>
      <c r="AR140" s="75" t="s">
        <v>541</v>
      </c>
      <c r="AS140" s="48" t="s">
        <v>537</v>
      </c>
    </row>
    <row r="141" spans="1:45" s="10" customFormat="1" ht="15" customHeight="1" x14ac:dyDescent="0.2">
      <c r="A141" s="4">
        <v>59</v>
      </c>
      <c r="B141" s="4">
        <v>60001494</v>
      </c>
      <c r="C141" s="4" t="s">
        <v>80</v>
      </c>
      <c r="D141" s="4" t="s">
        <v>162</v>
      </c>
      <c r="E141" s="3"/>
      <c r="F141" s="4" t="s">
        <v>351</v>
      </c>
      <c r="G141" s="4" t="s">
        <v>12</v>
      </c>
      <c r="H141" s="4" t="s">
        <v>17</v>
      </c>
      <c r="I141" s="4" t="s">
        <v>245</v>
      </c>
      <c r="J141" s="4" t="s">
        <v>140</v>
      </c>
      <c r="K141" s="4" t="s">
        <v>125</v>
      </c>
      <c r="L141" s="4">
        <v>2000</v>
      </c>
      <c r="M141" s="4" t="s">
        <v>266</v>
      </c>
      <c r="N141" s="4" t="s">
        <v>304</v>
      </c>
      <c r="O141" s="4" t="s">
        <v>122</v>
      </c>
      <c r="P141" s="4">
        <v>2003</v>
      </c>
      <c r="Q141" s="4"/>
      <c r="R141" s="4" t="s">
        <v>123</v>
      </c>
      <c r="S141" s="13">
        <v>43109</v>
      </c>
      <c r="T141" s="4">
        <v>47.2</v>
      </c>
      <c r="U141" s="4" t="s">
        <v>259</v>
      </c>
      <c r="V141" s="4"/>
      <c r="W141" s="13">
        <v>38511</v>
      </c>
      <c r="X141" s="4">
        <v>60</v>
      </c>
      <c r="Y141" s="27"/>
      <c r="Z141" s="27"/>
      <c r="AA141" s="28"/>
      <c r="AB141" s="31"/>
      <c r="AC141" s="32">
        <v>68</v>
      </c>
      <c r="AD141" s="28"/>
      <c r="AE141" s="28"/>
      <c r="AF141" s="33"/>
      <c r="AG141" s="28"/>
      <c r="AH141" s="31"/>
      <c r="AI141" s="31"/>
      <c r="AJ141" s="31" t="s">
        <v>537</v>
      </c>
      <c r="AK141" s="75" t="s">
        <v>539</v>
      </c>
      <c r="AL141" s="75" t="s">
        <v>537</v>
      </c>
      <c r="AM141" s="75" t="s">
        <v>537</v>
      </c>
      <c r="AN141" s="75" t="s">
        <v>537</v>
      </c>
      <c r="AO141" s="75" t="s">
        <v>537</v>
      </c>
      <c r="AP141" s="75" t="s">
        <v>537</v>
      </c>
      <c r="AQ141" s="75" t="s">
        <v>537</v>
      </c>
      <c r="AR141" s="75" t="s">
        <v>541</v>
      </c>
      <c r="AS141" s="48" t="s">
        <v>537</v>
      </c>
    </row>
    <row r="142" spans="1:45" s="10" customFormat="1" ht="15" customHeight="1" x14ac:dyDescent="0.2">
      <c r="A142" s="4">
        <v>59</v>
      </c>
      <c r="B142" s="4">
        <v>60001494</v>
      </c>
      <c r="C142" s="4" t="s">
        <v>80</v>
      </c>
      <c r="D142" s="4" t="s">
        <v>162</v>
      </c>
      <c r="E142" s="3"/>
      <c r="F142" s="4" t="s">
        <v>351</v>
      </c>
      <c r="G142" s="4" t="s">
        <v>12</v>
      </c>
      <c r="H142" s="4" t="s">
        <v>17</v>
      </c>
      <c r="I142" s="4" t="s">
        <v>245</v>
      </c>
      <c r="J142" s="4" t="s">
        <v>140</v>
      </c>
      <c r="K142" s="4" t="s">
        <v>125</v>
      </c>
      <c r="L142" s="4">
        <v>2000</v>
      </c>
      <c r="M142" s="4" t="s">
        <v>266</v>
      </c>
      <c r="N142" s="4" t="s">
        <v>304</v>
      </c>
      <c r="O142" s="4" t="s">
        <v>122</v>
      </c>
      <c r="P142" s="4">
        <v>2003</v>
      </c>
      <c r="Q142" s="4"/>
      <c r="R142" s="4" t="s">
        <v>123</v>
      </c>
      <c r="S142" s="13">
        <v>43109</v>
      </c>
      <c r="T142" s="4">
        <v>47.2</v>
      </c>
      <c r="U142" s="4" t="s">
        <v>259</v>
      </c>
      <c r="V142" s="4"/>
      <c r="W142" s="13">
        <v>38305</v>
      </c>
      <c r="X142" s="4">
        <v>60</v>
      </c>
      <c r="Y142" s="27"/>
      <c r="Z142" s="27"/>
      <c r="AA142" s="28"/>
      <c r="AB142" s="31"/>
      <c r="AC142" s="32">
        <v>60</v>
      </c>
      <c r="AD142" s="28"/>
      <c r="AE142" s="28">
        <v>38.9</v>
      </c>
      <c r="AF142" s="33"/>
      <c r="AG142" s="28">
        <v>0.4</v>
      </c>
      <c r="AH142" s="31"/>
      <c r="AI142" s="31"/>
      <c r="AJ142" s="31" t="s">
        <v>537</v>
      </c>
      <c r="AK142" s="75" t="s">
        <v>539</v>
      </c>
      <c r="AL142" s="75" t="s">
        <v>539</v>
      </c>
      <c r="AM142" s="75" t="s">
        <v>537</v>
      </c>
      <c r="AN142" s="75" t="s">
        <v>539</v>
      </c>
      <c r="AO142" s="75" t="s">
        <v>537</v>
      </c>
      <c r="AP142" s="75" t="s">
        <v>537</v>
      </c>
      <c r="AQ142" s="75" t="s">
        <v>537</v>
      </c>
      <c r="AR142" s="75" t="s">
        <v>541</v>
      </c>
      <c r="AS142" s="48" t="s">
        <v>537</v>
      </c>
    </row>
    <row r="143" spans="1:45" s="10" customFormat="1" ht="15" customHeight="1" x14ac:dyDescent="0.2">
      <c r="A143" s="4">
        <v>59</v>
      </c>
      <c r="B143" s="4">
        <v>60001494</v>
      </c>
      <c r="C143" s="4" t="s">
        <v>80</v>
      </c>
      <c r="D143" s="4" t="s">
        <v>162</v>
      </c>
      <c r="E143" s="3"/>
      <c r="F143" s="4" t="s">
        <v>351</v>
      </c>
      <c r="G143" s="4" t="s">
        <v>12</v>
      </c>
      <c r="H143" s="4" t="s">
        <v>17</v>
      </c>
      <c r="I143" s="4" t="s">
        <v>245</v>
      </c>
      <c r="J143" s="4" t="s">
        <v>140</v>
      </c>
      <c r="K143" s="4" t="s">
        <v>125</v>
      </c>
      <c r="L143" s="4">
        <v>2000</v>
      </c>
      <c r="M143" s="4" t="s">
        <v>266</v>
      </c>
      <c r="N143" s="4" t="s">
        <v>304</v>
      </c>
      <c r="O143" s="4" t="s">
        <v>122</v>
      </c>
      <c r="P143" s="4">
        <v>2003</v>
      </c>
      <c r="Q143" s="4"/>
      <c r="R143" s="4" t="s">
        <v>123</v>
      </c>
      <c r="S143" s="13">
        <v>43109</v>
      </c>
      <c r="T143" s="4">
        <v>47.2</v>
      </c>
      <c r="U143" s="4" t="s">
        <v>259</v>
      </c>
      <c r="V143" s="4"/>
      <c r="W143" s="13">
        <v>37678</v>
      </c>
      <c r="X143" s="4">
        <v>60</v>
      </c>
      <c r="Y143" s="27"/>
      <c r="Z143" s="27"/>
      <c r="AA143" s="28"/>
      <c r="AB143" s="31"/>
      <c r="AC143" s="32">
        <v>68</v>
      </c>
      <c r="AD143" s="28"/>
      <c r="AE143" s="28">
        <v>45.2</v>
      </c>
      <c r="AF143" s="33"/>
      <c r="AG143" s="28">
        <v>0</v>
      </c>
      <c r="AH143" s="31"/>
      <c r="AI143" s="31"/>
      <c r="AJ143" s="31" t="s">
        <v>537</v>
      </c>
      <c r="AK143" s="75" t="s">
        <v>539</v>
      </c>
      <c r="AL143" s="75" t="s">
        <v>539</v>
      </c>
      <c r="AM143" s="75" t="s">
        <v>537</v>
      </c>
      <c r="AN143" s="75" t="s">
        <v>539</v>
      </c>
      <c r="AO143" s="75" t="s">
        <v>537</v>
      </c>
      <c r="AP143" s="75" t="s">
        <v>537</v>
      </c>
      <c r="AQ143" s="75" t="s">
        <v>537</v>
      </c>
      <c r="AR143" s="75" t="s">
        <v>541</v>
      </c>
      <c r="AS143" s="48" t="s">
        <v>537</v>
      </c>
    </row>
    <row r="144" spans="1:45" s="10" customFormat="1" ht="15" customHeight="1" x14ac:dyDescent="0.2">
      <c r="A144" s="4">
        <v>59</v>
      </c>
      <c r="B144" s="4">
        <v>60001494</v>
      </c>
      <c r="C144" s="4" t="s">
        <v>80</v>
      </c>
      <c r="D144" s="4" t="s">
        <v>162</v>
      </c>
      <c r="E144" s="3"/>
      <c r="F144" s="4" t="s">
        <v>351</v>
      </c>
      <c r="G144" s="4" t="s">
        <v>12</v>
      </c>
      <c r="H144" s="4" t="s">
        <v>17</v>
      </c>
      <c r="I144" s="4" t="s">
        <v>245</v>
      </c>
      <c r="J144" s="4" t="s">
        <v>140</v>
      </c>
      <c r="K144" s="4" t="s">
        <v>125</v>
      </c>
      <c r="L144" s="4">
        <v>2000</v>
      </c>
      <c r="M144" s="4" t="s">
        <v>266</v>
      </c>
      <c r="N144" s="4" t="s">
        <v>304</v>
      </c>
      <c r="O144" s="4" t="s">
        <v>122</v>
      </c>
      <c r="P144" s="4">
        <v>2003</v>
      </c>
      <c r="Q144" s="4"/>
      <c r="R144" s="4" t="s">
        <v>123</v>
      </c>
      <c r="S144" s="13">
        <v>43109</v>
      </c>
      <c r="T144" s="4">
        <v>47.2</v>
      </c>
      <c r="U144" s="4" t="s">
        <v>259</v>
      </c>
      <c r="V144" s="4"/>
      <c r="W144" s="13">
        <v>37595</v>
      </c>
      <c r="X144" s="4">
        <v>60</v>
      </c>
      <c r="Y144" s="27"/>
      <c r="Z144" s="27"/>
      <c r="AA144" s="28"/>
      <c r="AB144" s="31"/>
      <c r="AC144" s="32">
        <v>63</v>
      </c>
      <c r="AD144" s="28"/>
      <c r="AE144" s="28">
        <v>43.7</v>
      </c>
      <c r="AF144" s="33">
        <v>1.6289999999999999E-2</v>
      </c>
      <c r="AG144" s="28">
        <v>0.1</v>
      </c>
      <c r="AH144" s="31"/>
      <c r="AI144" s="31"/>
      <c r="AJ144" s="31" t="s">
        <v>537</v>
      </c>
      <c r="AK144" s="75" t="s">
        <v>539</v>
      </c>
      <c r="AL144" s="75" t="s">
        <v>539</v>
      </c>
      <c r="AM144" s="75" t="s">
        <v>539</v>
      </c>
      <c r="AN144" s="75" t="s">
        <v>539</v>
      </c>
      <c r="AO144" s="75" t="s">
        <v>537</v>
      </c>
      <c r="AP144" s="75" t="s">
        <v>537</v>
      </c>
      <c r="AQ144" s="75" t="s">
        <v>537</v>
      </c>
      <c r="AR144" s="75" t="s">
        <v>541</v>
      </c>
      <c r="AS144" s="48" t="s">
        <v>537</v>
      </c>
    </row>
    <row r="145" spans="1:45" s="10" customFormat="1" ht="15" customHeight="1" x14ac:dyDescent="0.2">
      <c r="A145" s="4">
        <v>59</v>
      </c>
      <c r="B145" s="4">
        <v>60001494</v>
      </c>
      <c r="C145" s="4" t="s">
        <v>80</v>
      </c>
      <c r="D145" s="4" t="s">
        <v>162</v>
      </c>
      <c r="E145" s="3"/>
      <c r="F145" s="4" t="s">
        <v>351</v>
      </c>
      <c r="G145" s="4" t="s">
        <v>12</v>
      </c>
      <c r="H145" s="4" t="s">
        <v>17</v>
      </c>
      <c r="I145" s="4" t="s">
        <v>245</v>
      </c>
      <c r="J145" s="4" t="s">
        <v>140</v>
      </c>
      <c r="K145" s="4" t="s">
        <v>125</v>
      </c>
      <c r="L145" s="4">
        <v>2000</v>
      </c>
      <c r="M145" s="4" t="s">
        <v>266</v>
      </c>
      <c r="N145" s="4" t="s">
        <v>304</v>
      </c>
      <c r="O145" s="4" t="s">
        <v>122</v>
      </c>
      <c r="P145" s="4">
        <v>2003</v>
      </c>
      <c r="Q145" s="4"/>
      <c r="R145" s="4" t="s">
        <v>123</v>
      </c>
      <c r="S145" s="13">
        <v>43109</v>
      </c>
      <c r="T145" s="4">
        <v>47.2</v>
      </c>
      <c r="U145" s="4" t="s">
        <v>259</v>
      </c>
      <c r="V145" s="4"/>
      <c r="W145" s="13">
        <v>37153</v>
      </c>
      <c r="X145" s="4">
        <v>60</v>
      </c>
      <c r="Y145" s="27"/>
      <c r="Z145" s="27"/>
      <c r="AA145" s="28"/>
      <c r="AB145" s="31"/>
      <c r="AC145" s="32">
        <v>70</v>
      </c>
      <c r="AD145" s="28"/>
      <c r="AE145" s="28">
        <v>43.1</v>
      </c>
      <c r="AF145" s="33">
        <v>1.32E-2</v>
      </c>
      <c r="AG145" s="28">
        <v>0</v>
      </c>
      <c r="AH145" s="31"/>
      <c r="AI145" s="31"/>
      <c r="AJ145" s="31" t="s">
        <v>537</v>
      </c>
      <c r="AK145" s="75" t="s">
        <v>539</v>
      </c>
      <c r="AL145" s="75" t="s">
        <v>539</v>
      </c>
      <c r="AM145" s="75" t="s">
        <v>539</v>
      </c>
      <c r="AN145" s="75" t="s">
        <v>539</v>
      </c>
      <c r="AO145" s="75" t="s">
        <v>537</v>
      </c>
      <c r="AP145" s="75" t="s">
        <v>537</v>
      </c>
      <c r="AQ145" s="75" t="s">
        <v>537</v>
      </c>
      <c r="AR145" s="75" t="s">
        <v>541</v>
      </c>
      <c r="AS145" s="48" t="s">
        <v>537</v>
      </c>
    </row>
    <row r="146" spans="1:45" s="10" customFormat="1" ht="15" customHeight="1" x14ac:dyDescent="0.2">
      <c r="A146" s="4">
        <v>59</v>
      </c>
      <c r="B146" s="4">
        <v>60001494</v>
      </c>
      <c r="C146" s="4" t="s">
        <v>80</v>
      </c>
      <c r="D146" s="4" t="s">
        <v>162</v>
      </c>
      <c r="E146" s="3"/>
      <c r="F146" s="4" t="s">
        <v>351</v>
      </c>
      <c r="G146" s="4" t="s">
        <v>12</v>
      </c>
      <c r="H146" s="4" t="s">
        <v>17</v>
      </c>
      <c r="I146" s="4" t="s">
        <v>245</v>
      </c>
      <c r="J146" s="4" t="s">
        <v>140</v>
      </c>
      <c r="K146" s="4" t="s">
        <v>125</v>
      </c>
      <c r="L146" s="4">
        <v>2000</v>
      </c>
      <c r="M146" s="4" t="s">
        <v>266</v>
      </c>
      <c r="N146" s="4" t="s">
        <v>304</v>
      </c>
      <c r="O146" s="4" t="s">
        <v>122</v>
      </c>
      <c r="P146" s="4">
        <v>2003</v>
      </c>
      <c r="Q146" s="4"/>
      <c r="R146" s="4" t="s">
        <v>123</v>
      </c>
      <c r="S146" s="13">
        <v>43109</v>
      </c>
      <c r="T146" s="4">
        <v>47.2</v>
      </c>
      <c r="U146" s="4" t="s">
        <v>259</v>
      </c>
      <c r="V146" s="4"/>
      <c r="W146" s="13">
        <v>36642</v>
      </c>
      <c r="X146" s="4">
        <v>60</v>
      </c>
      <c r="Y146" s="27"/>
      <c r="Z146" s="27"/>
      <c r="AA146" s="28"/>
      <c r="AB146" s="31"/>
      <c r="AC146" s="32">
        <v>50</v>
      </c>
      <c r="AD146" s="28"/>
      <c r="AE146" s="28">
        <v>49.6</v>
      </c>
      <c r="AF146" s="33">
        <v>1.554E-2</v>
      </c>
      <c r="AG146" s="28">
        <v>0</v>
      </c>
      <c r="AH146" s="31"/>
      <c r="AI146" s="31"/>
      <c r="AJ146" s="31" t="s">
        <v>537</v>
      </c>
      <c r="AK146" s="75" t="s">
        <v>539</v>
      </c>
      <c r="AL146" s="75" t="s">
        <v>539</v>
      </c>
      <c r="AM146" s="75" t="s">
        <v>539</v>
      </c>
      <c r="AN146" s="75" t="s">
        <v>539</v>
      </c>
      <c r="AO146" s="75" t="s">
        <v>537</v>
      </c>
      <c r="AP146" s="75" t="s">
        <v>537</v>
      </c>
      <c r="AQ146" s="75" t="s">
        <v>537</v>
      </c>
      <c r="AR146" s="75" t="s">
        <v>541</v>
      </c>
      <c r="AS146" s="48" t="s">
        <v>537</v>
      </c>
    </row>
    <row r="147" spans="1:45" s="10" customFormat="1" ht="15" customHeight="1" x14ac:dyDescent="0.2">
      <c r="A147" s="36">
        <v>68</v>
      </c>
      <c r="B147" s="36">
        <v>60003469</v>
      </c>
      <c r="C147" s="36" t="s">
        <v>90</v>
      </c>
      <c r="D147" s="36" t="s">
        <v>156</v>
      </c>
      <c r="E147" s="37"/>
      <c r="F147" s="36" t="s">
        <v>360</v>
      </c>
      <c r="G147" s="36" t="s">
        <v>12</v>
      </c>
      <c r="H147" s="36" t="s">
        <v>45</v>
      </c>
      <c r="I147" s="36" t="s">
        <v>245</v>
      </c>
      <c r="J147" s="36" t="s">
        <v>141</v>
      </c>
      <c r="K147" s="36" t="s">
        <v>125</v>
      </c>
      <c r="L147" s="36">
        <v>2007</v>
      </c>
      <c r="M147" s="36" t="s">
        <v>267</v>
      </c>
      <c r="N147" s="36" t="s">
        <v>153</v>
      </c>
      <c r="O147" s="36" t="s">
        <v>135</v>
      </c>
      <c r="P147" s="36">
        <v>2008</v>
      </c>
      <c r="Q147" s="36"/>
      <c r="R147" s="36" t="s">
        <v>119</v>
      </c>
      <c r="S147" s="38"/>
      <c r="T147" s="36"/>
      <c r="U147" s="36"/>
      <c r="V147" s="36" t="s">
        <v>448</v>
      </c>
      <c r="W147" s="38">
        <v>45158</v>
      </c>
      <c r="X147" s="36">
        <v>60</v>
      </c>
      <c r="Y147" s="39">
        <v>66</v>
      </c>
      <c r="Z147" s="112">
        <v>34</v>
      </c>
      <c r="AA147" s="40" t="s">
        <v>462</v>
      </c>
      <c r="AB147" s="41">
        <v>0.88400000000000001</v>
      </c>
      <c r="AC147" s="42">
        <v>53</v>
      </c>
      <c r="AD147" s="40">
        <v>8</v>
      </c>
      <c r="AE147" s="40">
        <v>37.200000000000003</v>
      </c>
      <c r="AF147" s="43">
        <v>0.01</v>
      </c>
      <c r="AG147" s="40">
        <v>1.5</v>
      </c>
      <c r="AH147" s="41">
        <v>4.0000000000000001E-3</v>
      </c>
      <c r="AI147" s="41">
        <v>0.20899999999999999</v>
      </c>
      <c r="AJ147" s="41">
        <v>8.3175579259495223</v>
      </c>
      <c r="AK147" s="76" t="s">
        <v>539</v>
      </c>
      <c r="AL147" s="76" t="s">
        <v>539</v>
      </c>
      <c r="AM147" s="76" t="s">
        <v>539</v>
      </c>
      <c r="AN147" s="76" t="s">
        <v>539</v>
      </c>
      <c r="AO147" s="76" t="s">
        <v>539</v>
      </c>
      <c r="AP147" s="76" t="s">
        <v>539</v>
      </c>
      <c r="AQ147" s="75" t="s">
        <v>539</v>
      </c>
      <c r="AR147" s="75" t="s">
        <v>541</v>
      </c>
      <c r="AS147" s="48" t="s">
        <v>537</v>
      </c>
    </row>
    <row r="148" spans="1:45" s="10" customFormat="1" ht="15" customHeight="1" x14ac:dyDescent="0.2">
      <c r="A148" s="4">
        <v>68</v>
      </c>
      <c r="B148" s="4">
        <v>60003469</v>
      </c>
      <c r="C148" s="4" t="s">
        <v>90</v>
      </c>
      <c r="D148" s="4" t="s">
        <v>156</v>
      </c>
      <c r="E148" s="3"/>
      <c r="F148" s="4" t="s">
        <v>360</v>
      </c>
      <c r="G148" s="4" t="s">
        <v>12</v>
      </c>
      <c r="H148" s="4" t="s">
        <v>45</v>
      </c>
      <c r="I148" s="4" t="s">
        <v>245</v>
      </c>
      <c r="J148" s="4" t="s">
        <v>141</v>
      </c>
      <c r="K148" s="4" t="s">
        <v>125</v>
      </c>
      <c r="L148" s="4">
        <v>2007</v>
      </c>
      <c r="M148" s="4" t="s">
        <v>267</v>
      </c>
      <c r="N148" s="4" t="s">
        <v>153</v>
      </c>
      <c r="O148" s="4" t="s">
        <v>135</v>
      </c>
      <c r="P148" s="4">
        <v>2008</v>
      </c>
      <c r="Q148" s="4"/>
      <c r="R148" s="4" t="s">
        <v>119</v>
      </c>
      <c r="S148" s="13"/>
      <c r="T148" s="4"/>
      <c r="U148" s="4"/>
      <c r="V148" s="4"/>
      <c r="W148" s="13" t="s">
        <v>290</v>
      </c>
      <c r="X148" s="4">
        <v>60</v>
      </c>
      <c r="Y148" s="27">
        <v>0</v>
      </c>
      <c r="Z148" s="27">
        <v>62.9</v>
      </c>
      <c r="AA148" s="28" t="s">
        <v>282</v>
      </c>
      <c r="AB148" s="31">
        <v>0.88819999999999999</v>
      </c>
      <c r="AC148" s="32">
        <v>50.4</v>
      </c>
      <c r="AD148" s="28">
        <v>7</v>
      </c>
      <c r="AE148" s="28">
        <v>40.9</v>
      </c>
      <c r="AF148" s="33">
        <v>0.02</v>
      </c>
      <c r="AG148" s="28">
        <v>1</v>
      </c>
      <c r="AH148" s="31">
        <v>1.0999999999999999E-2</v>
      </c>
      <c r="AI148" s="31">
        <v>0.23</v>
      </c>
      <c r="AJ148" s="31">
        <v>2.4799832706681952</v>
      </c>
      <c r="AK148" s="75" t="s">
        <v>539</v>
      </c>
      <c r="AL148" s="75" t="s">
        <v>539</v>
      </c>
      <c r="AM148" s="75" t="s">
        <v>539</v>
      </c>
      <c r="AN148" s="75" t="s">
        <v>539</v>
      </c>
      <c r="AO148" s="75" t="s">
        <v>539</v>
      </c>
      <c r="AP148" s="75" t="s">
        <v>539</v>
      </c>
      <c r="AQ148" s="75" t="s">
        <v>539</v>
      </c>
      <c r="AR148" s="75" t="s">
        <v>541</v>
      </c>
      <c r="AS148" s="48" t="s">
        <v>537</v>
      </c>
    </row>
    <row r="149" spans="1:45" s="10" customFormat="1" ht="15" customHeight="1" x14ac:dyDescent="0.2">
      <c r="A149" s="4">
        <v>68</v>
      </c>
      <c r="B149" s="4">
        <v>60003469</v>
      </c>
      <c r="C149" s="4" t="s">
        <v>90</v>
      </c>
      <c r="D149" s="4" t="s">
        <v>156</v>
      </c>
      <c r="E149" s="3"/>
      <c r="F149" s="4" t="s">
        <v>360</v>
      </c>
      <c r="G149" s="4" t="s">
        <v>12</v>
      </c>
      <c r="H149" s="4" t="s">
        <v>45</v>
      </c>
      <c r="I149" s="4" t="s">
        <v>245</v>
      </c>
      <c r="J149" s="4" t="s">
        <v>141</v>
      </c>
      <c r="K149" s="4" t="s">
        <v>125</v>
      </c>
      <c r="L149" s="4">
        <v>2007</v>
      </c>
      <c r="M149" s="4" t="s">
        <v>267</v>
      </c>
      <c r="N149" s="4" t="s">
        <v>153</v>
      </c>
      <c r="O149" s="4" t="s">
        <v>135</v>
      </c>
      <c r="P149" s="4">
        <v>2008</v>
      </c>
      <c r="Q149" s="4"/>
      <c r="R149" s="4" t="s">
        <v>119</v>
      </c>
      <c r="S149" s="13"/>
      <c r="T149" s="4"/>
      <c r="U149" s="4"/>
      <c r="V149" s="4" t="s">
        <v>301</v>
      </c>
      <c r="W149" s="13">
        <v>44423</v>
      </c>
      <c r="X149" s="4">
        <v>60</v>
      </c>
      <c r="Y149" s="27">
        <v>74.5</v>
      </c>
      <c r="Z149" s="27">
        <v>57.4</v>
      </c>
      <c r="AA149" s="28" t="s">
        <v>300</v>
      </c>
      <c r="AB149" s="31">
        <v>0.875</v>
      </c>
      <c r="AC149" s="32">
        <v>43</v>
      </c>
      <c r="AD149" s="28">
        <v>16</v>
      </c>
      <c r="AE149" s="28">
        <v>37</v>
      </c>
      <c r="AF149" s="33">
        <v>0.02</v>
      </c>
      <c r="AG149" s="28">
        <v>2</v>
      </c>
      <c r="AH149" s="31">
        <v>1.0999999999999999E-2</v>
      </c>
      <c r="AI149" s="31">
        <v>0.34699999999999998</v>
      </c>
      <c r="AJ149" s="31">
        <v>6.8572960000417869</v>
      </c>
      <c r="AK149" s="75" t="s">
        <v>539</v>
      </c>
      <c r="AL149" s="75" t="s">
        <v>539</v>
      </c>
      <c r="AM149" s="75" t="s">
        <v>539</v>
      </c>
      <c r="AN149" s="75" t="s">
        <v>539</v>
      </c>
      <c r="AO149" s="75" t="s">
        <v>539</v>
      </c>
      <c r="AP149" s="75" t="s">
        <v>539</v>
      </c>
      <c r="AQ149" s="75" t="s">
        <v>539</v>
      </c>
      <c r="AR149" s="75" t="s">
        <v>541</v>
      </c>
      <c r="AS149" s="48" t="s">
        <v>537</v>
      </c>
    </row>
    <row r="150" spans="1:45" s="10" customFormat="1" ht="15" customHeight="1" x14ac:dyDescent="0.2">
      <c r="A150" s="4">
        <v>68</v>
      </c>
      <c r="B150" s="4">
        <v>60003469</v>
      </c>
      <c r="C150" s="4" t="s">
        <v>90</v>
      </c>
      <c r="D150" s="4" t="s">
        <v>156</v>
      </c>
      <c r="E150" s="3"/>
      <c r="F150" s="4" t="s">
        <v>360</v>
      </c>
      <c r="G150" s="4" t="s">
        <v>12</v>
      </c>
      <c r="H150" s="4" t="s">
        <v>45</v>
      </c>
      <c r="I150" s="4" t="s">
        <v>245</v>
      </c>
      <c r="J150" s="4" t="s">
        <v>141</v>
      </c>
      <c r="K150" s="4" t="s">
        <v>125</v>
      </c>
      <c r="L150" s="4">
        <v>2007</v>
      </c>
      <c r="M150" s="4" t="s">
        <v>267</v>
      </c>
      <c r="N150" s="4" t="s">
        <v>153</v>
      </c>
      <c r="O150" s="4" t="s">
        <v>135</v>
      </c>
      <c r="P150" s="4">
        <v>2008</v>
      </c>
      <c r="Q150" s="4"/>
      <c r="R150" s="4" t="s">
        <v>119</v>
      </c>
      <c r="S150" s="13"/>
      <c r="T150" s="4"/>
      <c r="U150" s="4"/>
      <c r="V150" s="4"/>
      <c r="W150" s="13">
        <v>43578</v>
      </c>
      <c r="X150" s="4">
        <v>60</v>
      </c>
      <c r="Y150" s="27"/>
      <c r="Z150" s="27"/>
      <c r="AA150" s="28"/>
      <c r="AB150" s="31"/>
      <c r="AC150" s="32">
        <v>49</v>
      </c>
      <c r="AD150" s="28"/>
      <c r="AE150" s="28">
        <v>44</v>
      </c>
      <c r="AF150" s="33">
        <v>0.01</v>
      </c>
      <c r="AG150" s="28">
        <v>2</v>
      </c>
      <c r="AH150" s="31">
        <v>7.0000000000000001E-3</v>
      </c>
      <c r="AI150" s="31">
        <v>0.24</v>
      </c>
      <c r="AJ150" s="31" t="s">
        <v>537</v>
      </c>
      <c r="AK150" s="75" t="s">
        <v>539</v>
      </c>
      <c r="AL150" s="75" t="s">
        <v>539</v>
      </c>
      <c r="AM150" s="75" t="s">
        <v>539</v>
      </c>
      <c r="AN150" s="75" t="s">
        <v>539</v>
      </c>
      <c r="AO150" s="75" t="s">
        <v>539</v>
      </c>
      <c r="AP150" s="75" t="s">
        <v>539</v>
      </c>
      <c r="AQ150" s="75" t="s">
        <v>537</v>
      </c>
      <c r="AR150" s="75" t="s">
        <v>541</v>
      </c>
      <c r="AS150" s="48" t="s">
        <v>537</v>
      </c>
    </row>
    <row r="151" spans="1:45" s="10" customFormat="1" ht="15" customHeight="1" x14ac:dyDescent="0.2">
      <c r="A151" s="4">
        <v>68</v>
      </c>
      <c r="B151" s="4">
        <v>60003469</v>
      </c>
      <c r="C151" s="4" t="s">
        <v>90</v>
      </c>
      <c r="D151" s="4" t="s">
        <v>156</v>
      </c>
      <c r="E151" s="3"/>
      <c r="F151" s="4" t="s">
        <v>360</v>
      </c>
      <c r="G151" s="4" t="s">
        <v>12</v>
      </c>
      <c r="H151" s="4" t="s">
        <v>45</v>
      </c>
      <c r="I151" s="4" t="s">
        <v>245</v>
      </c>
      <c r="J151" s="4" t="s">
        <v>141</v>
      </c>
      <c r="K151" s="4" t="s">
        <v>125</v>
      </c>
      <c r="L151" s="4">
        <v>2007</v>
      </c>
      <c r="M151" s="4" t="s">
        <v>267</v>
      </c>
      <c r="N151" s="4" t="s">
        <v>153</v>
      </c>
      <c r="O151" s="4" t="s">
        <v>135</v>
      </c>
      <c r="P151" s="4">
        <v>2008</v>
      </c>
      <c r="Q151" s="4"/>
      <c r="R151" s="4" t="s">
        <v>119</v>
      </c>
      <c r="S151" s="13"/>
      <c r="T151" s="4"/>
      <c r="U151" s="4"/>
      <c r="V151" s="4"/>
      <c r="W151" s="13">
        <v>43314</v>
      </c>
      <c r="X151" s="4">
        <v>60</v>
      </c>
      <c r="Y151" s="27"/>
      <c r="Z151" s="27"/>
      <c r="AA151" s="28"/>
      <c r="AB151" s="31"/>
      <c r="AC151" s="32">
        <v>36</v>
      </c>
      <c r="AD151" s="28"/>
      <c r="AE151" s="28">
        <v>39.5</v>
      </c>
      <c r="AF151" s="33">
        <v>0.02</v>
      </c>
      <c r="AG151" s="28">
        <v>2</v>
      </c>
      <c r="AH151" s="31">
        <v>2.1999999999999999E-2</v>
      </c>
      <c r="AI151" s="31">
        <v>0.28000000000000003</v>
      </c>
      <c r="AJ151" s="31" t="s">
        <v>537</v>
      </c>
      <c r="AK151" s="75" t="s">
        <v>541</v>
      </c>
      <c r="AL151" s="75" t="s">
        <v>539</v>
      </c>
      <c r="AM151" s="75" t="s">
        <v>539</v>
      </c>
      <c r="AN151" s="75" t="s">
        <v>539</v>
      </c>
      <c r="AO151" s="75" t="s">
        <v>539</v>
      </c>
      <c r="AP151" s="75" t="s">
        <v>539</v>
      </c>
      <c r="AQ151" s="75" t="s">
        <v>537</v>
      </c>
      <c r="AR151" s="75" t="s">
        <v>543</v>
      </c>
      <c r="AS151" s="48" t="s">
        <v>434</v>
      </c>
    </row>
    <row r="152" spans="1:45" s="10" customFormat="1" ht="15" customHeight="1" x14ac:dyDescent="0.2">
      <c r="A152" s="4">
        <v>68</v>
      </c>
      <c r="B152" s="4">
        <v>60003469</v>
      </c>
      <c r="C152" s="4" t="s">
        <v>90</v>
      </c>
      <c r="D152" s="4" t="s">
        <v>156</v>
      </c>
      <c r="E152" s="3"/>
      <c r="F152" s="4" t="s">
        <v>360</v>
      </c>
      <c r="G152" s="4" t="s">
        <v>12</v>
      </c>
      <c r="H152" s="4" t="s">
        <v>45</v>
      </c>
      <c r="I152" s="4" t="s">
        <v>245</v>
      </c>
      <c r="J152" s="4" t="s">
        <v>141</v>
      </c>
      <c r="K152" s="4" t="s">
        <v>125</v>
      </c>
      <c r="L152" s="4">
        <v>2007</v>
      </c>
      <c r="M152" s="4" t="s">
        <v>267</v>
      </c>
      <c r="N152" s="4" t="s">
        <v>153</v>
      </c>
      <c r="O152" s="4" t="s">
        <v>135</v>
      </c>
      <c r="P152" s="4">
        <v>2008</v>
      </c>
      <c r="Q152" s="4"/>
      <c r="R152" s="4" t="s">
        <v>119</v>
      </c>
      <c r="S152" s="13"/>
      <c r="T152" s="4"/>
      <c r="U152" s="4"/>
      <c r="V152" s="4"/>
      <c r="W152" s="13">
        <v>43096</v>
      </c>
      <c r="X152" s="4">
        <v>60</v>
      </c>
      <c r="Y152" s="27"/>
      <c r="Z152" s="27"/>
      <c r="AA152" s="28"/>
      <c r="AB152" s="31"/>
      <c r="AC152" s="32">
        <v>70</v>
      </c>
      <c r="AD152" s="28"/>
      <c r="AE152" s="28">
        <v>40.5</v>
      </c>
      <c r="AF152" s="33">
        <v>0.01</v>
      </c>
      <c r="AG152" s="28">
        <v>1</v>
      </c>
      <c r="AH152" s="31"/>
      <c r="AI152" s="31">
        <v>0.7</v>
      </c>
      <c r="AJ152" s="31" t="s">
        <v>537</v>
      </c>
      <c r="AK152" s="75" t="s">
        <v>539</v>
      </c>
      <c r="AL152" s="75" t="s">
        <v>539</v>
      </c>
      <c r="AM152" s="75" t="s">
        <v>539</v>
      </c>
      <c r="AN152" s="75" t="s">
        <v>539</v>
      </c>
      <c r="AO152" s="75" t="s">
        <v>537</v>
      </c>
      <c r="AP152" s="75" t="s">
        <v>539</v>
      </c>
      <c r="AQ152" s="75" t="s">
        <v>537</v>
      </c>
      <c r="AR152" s="75" t="s">
        <v>541</v>
      </c>
      <c r="AS152" s="48" t="s">
        <v>537</v>
      </c>
    </row>
    <row r="153" spans="1:45" s="10" customFormat="1" ht="15" customHeight="1" x14ac:dyDescent="0.2">
      <c r="A153" s="4">
        <v>68</v>
      </c>
      <c r="B153" s="4">
        <v>60003469</v>
      </c>
      <c r="C153" s="4" t="s">
        <v>90</v>
      </c>
      <c r="D153" s="4" t="s">
        <v>156</v>
      </c>
      <c r="E153" s="3"/>
      <c r="F153" s="4" t="s">
        <v>360</v>
      </c>
      <c r="G153" s="4" t="s">
        <v>12</v>
      </c>
      <c r="H153" s="4" t="s">
        <v>45</v>
      </c>
      <c r="I153" s="4" t="s">
        <v>245</v>
      </c>
      <c r="J153" s="4" t="s">
        <v>141</v>
      </c>
      <c r="K153" s="4" t="s">
        <v>125</v>
      </c>
      <c r="L153" s="4">
        <v>2007</v>
      </c>
      <c r="M153" s="4" t="s">
        <v>267</v>
      </c>
      <c r="N153" s="4" t="s">
        <v>153</v>
      </c>
      <c r="O153" s="4" t="s">
        <v>135</v>
      </c>
      <c r="P153" s="4">
        <v>2008</v>
      </c>
      <c r="Q153" s="4"/>
      <c r="R153" s="4" t="s">
        <v>119</v>
      </c>
      <c r="S153" s="13"/>
      <c r="T153" s="4"/>
      <c r="U153" s="4"/>
      <c r="V153" s="4"/>
      <c r="W153" s="13">
        <v>43054</v>
      </c>
      <c r="X153" s="4">
        <v>60</v>
      </c>
      <c r="Y153" s="27"/>
      <c r="Z153" s="27"/>
      <c r="AA153" s="28"/>
      <c r="AB153" s="31"/>
      <c r="AC153" s="32">
        <v>65</v>
      </c>
      <c r="AD153" s="28"/>
      <c r="AE153" s="28">
        <v>44</v>
      </c>
      <c r="AF153" s="33">
        <v>0.01</v>
      </c>
      <c r="AG153" s="28">
        <v>2</v>
      </c>
      <c r="AH153" s="31"/>
      <c r="AI153" s="31">
        <v>0.2</v>
      </c>
      <c r="AJ153" s="31" t="s">
        <v>537</v>
      </c>
      <c r="AK153" s="75" t="s">
        <v>539</v>
      </c>
      <c r="AL153" s="75" t="s">
        <v>539</v>
      </c>
      <c r="AM153" s="75" t="s">
        <v>539</v>
      </c>
      <c r="AN153" s="75" t="s">
        <v>539</v>
      </c>
      <c r="AO153" s="75" t="s">
        <v>537</v>
      </c>
      <c r="AP153" s="75" t="s">
        <v>539</v>
      </c>
      <c r="AQ153" s="75" t="s">
        <v>537</v>
      </c>
      <c r="AR153" s="75" t="s">
        <v>541</v>
      </c>
      <c r="AS153" s="48" t="s">
        <v>537</v>
      </c>
    </row>
    <row r="154" spans="1:45" s="10" customFormat="1" ht="15" customHeight="1" x14ac:dyDescent="0.2">
      <c r="A154" s="4">
        <v>68</v>
      </c>
      <c r="B154" s="4">
        <v>60003469</v>
      </c>
      <c r="C154" s="4" t="s">
        <v>90</v>
      </c>
      <c r="D154" s="4" t="s">
        <v>156</v>
      </c>
      <c r="E154" s="3"/>
      <c r="F154" s="4" t="s">
        <v>360</v>
      </c>
      <c r="G154" s="4" t="s">
        <v>12</v>
      </c>
      <c r="H154" s="4" t="s">
        <v>45</v>
      </c>
      <c r="I154" s="4" t="s">
        <v>245</v>
      </c>
      <c r="J154" s="4" t="s">
        <v>141</v>
      </c>
      <c r="K154" s="4" t="s">
        <v>125</v>
      </c>
      <c r="L154" s="4">
        <v>2007</v>
      </c>
      <c r="M154" s="4" t="s">
        <v>267</v>
      </c>
      <c r="N154" s="4" t="s">
        <v>153</v>
      </c>
      <c r="O154" s="4" t="s">
        <v>135</v>
      </c>
      <c r="P154" s="4">
        <v>2008</v>
      </c>
      <c r="Q154" s="4"/>
      <c r="R154" s="4" t="s">
        <v>119</v>
      </c>
      <c r="S154" s="13"/>
      <c r="T154" s="4"/>
      <c r="U154" s="4"/>
      <c r="V154" s="4"/>
      <c r="W154" s="13">
        <v>43045</v>
      </c>
      <c r="X154" s="4">
        <v>60</v>
      </c>
      <c r="Y154" s="27"/>
      <c r="Z154" s="27"/>
      <c r="AA154" s="28"/>
      <c r="AB154" s="31"/>
      <c r="AC154" s="32">
        <v>67.900000000000006</v>
      </c>
      <c r="AD154" s="28"/>
      <c r="AE154" s="28">
        <v>44.8</v>
      </c>
      <c r="AF154" s="33">
        <v>0.01</v>
      </c>
      <c r="AG154" s="28">
        <v>2</v>
      </c>
      <c r="AH154" s="31"/>
      <c r="AI154" s="31">
        <v>0.4</v>
      </c>
      <c r="AJ154" s="31" t="s">
        <v>537</v>
      </c>
      <c r="AK154" s="75" t="s">
        <v>539</v>
      </c>
      <c r="AL154" s="75" t="s">
        <v>539</v>
      </c>
      <c r="AM154" s="75" t="s">
        <v>539</v>
      </c>
      <c r="AN154" s="75" t="s">
        <v>539</v>
      </c>
      <c r="AO154" s="75" t="s">
        <v>537</v>
      </c>
      <c r="AP154" s="75" t="s">
        <v>539</v>
      </c>
      <c r="AQ154" s="75" t="s">
        <v>537</v>
      </c>
      <c r="AR154" s="75" t="s">
        <v>541</v>
      </c>
      <c r="AS154" s="48" t="s">
        <v>537</v>
      </c>
    </row>
    <row r="155" spans="1:45" s="10" customFormat="1" ht="15" customHeight="1" x14ac:dyDescent="0.2">
      <c r="A155" s="4">
        <v>68</v>
      </c>
      <c r="B155" s="4">
        <v>60003469</v>
      </c>
      <c r="C155" s="4" t="s">
        <v>90</v>
      </c>
      <c r="D155" s="4" t="s">
        <v>156</v>
      </c>
      <c r="E155" s="3"/>
      <c r="F155" s="4" t="s">
        <v>360</v>
      </c>
      <c r="G155" s="4" t="s">
        <v>12</v>
      </c>
      <c r="H155" s="4" t="s">
        <v>45</v>
      </c>
      <c r="I155" s="4" t="s">
        <v>245</v>
      </c>
      <c r="J155" s="4" t="s">
        <v>141</v>
      </c>
      <c r="K155" s="4" t="s">
        <v>125</v>
      </c>
      <c r="L155" s="4">
        <v>2007</v>
      </c>
      <c r="M155" s="4" t="s">
        <v>267</v>
      </c>
      <c r="N155" s="4" t="s">
        <v>153</v>
      </c>
      <c r="O155" s="4" t="s">
        <v>135</v>
      </c>
      <c r="P155" s="4">
        <v>2008</v>
      </c>
      <c r="Q155" s="4"/>
      <c r="R155" s="4" t="s">
        <v>119</v>
      </c>
      <c r="S155" s="13"/>
      <c r="T155" s="4"/>
      <c r="U155" s="4"/>
      <c r="V155" s="4"/>
      <c r="W155" s="13">
        <v>42923</v>
      </c>
      <c r="X155" s="4">
        <v>60</v>
      </c>
      <c r="Y155" s="27"/>
      <c r="Z155" s="27"/>
      <c r="AA155" s="28"/>
      <c r="AB155" s="31"/>
      <c r="AC155" s="32">
        <v>62.9</v>
      </c>
      <c r="AD155" s="28"/>
      <c r="AE155" s="28">
        <v>42</v>
      </c>
      <c r="AF155" s="33">
        <v>0.01</v>
      </c>
      <c r="AG155" s="28">
        <v>2</v>
      </c>
      <c r="AH155" s="31">
        <v>0.01</v>
      </c>
      <c r="AI155" s="31">
        <v>0.4</v>
      </c>
      <c r="AJ155" s="31" t="s">
        <v>537</v>
      </c>
      <c r="AK155" s="75" t="s">
        <v>539</v>
      </c>
      <c r="AL155" s="75" t="s">
        <v>539</v>
      </c>
      <c r="AM155" s="75" t="s">
        <v>539</v>
      </c>
      <c r="AN155" s="75" t="s">
        <v>539</v>
      </c>
      <c r="AO155" s="75" t="s">
        <v>539</v>
      </c>
      <c r="AP155" s="75" t="s">
        <v>539</v>
      </c>
      <c r="AQ155" s="75" t="s">
        <v>537</v>
      </c>
      <c r="AR155" s="75" t="s">
        <v>541</v>
      </c>
      <c r="AS155" s="48" t="s">
        <v>537</v>
      </c>
    </row>
    <row r="156" spans="1:45" s="10" customFormat="1" ht="15" customHeight="1" x14ac:dyDescent="0.2">
      <c r="A156" s="4">
        <v>68</v>
      </c>
      <c r="B156" s="4">
        <v>60003469</v>
      </c>
      <c r="C156" s="4" t="s">
        <v>90</v>
      </c>
      <c r="D156" s="4" t="s">
        <v>156</v>
      </c>
      <c r="E156" s="3"/>
      <c r="F156" s="4" t="s">
        <v>360</v>
      </c>
      <c r="G156" s="4" t="s">
        <v>12</v>
      </c>
      <c r="H156" s="4" t="s">
        <v>45</v>
      </c>
      <c r="I156" s="4" t="s">
        <v>245</v>
      </c>
      <c r="J156" s="4" t="s">
        <v>141</v>
      </c>
      <c r="K156" s="4" t="s">
        <v>125</v>
      </c>
      <c r="L156" s="4">
        <v>2007</v>
      </c>
      <c r="M156" s="4" t="s">
        <v>267</v>
      </c>
      <c r="N156" s="4" t="s">
        <v>153</v>
      </c>
      <c r="O156" s="4" t="s">
        <v>135</v>
      </c>
      <c r="P156" s="4">
        <v>2008</v>
      </c>
      <c r="Q156" s="4"/>
      <c r="R156" s="4" t="s">
        <v>119</v>
      </c>
      <c r="S156" s="13"/>
      <c r="T156" s="4"/>
      <c r="U156" s="4"/>
      <c r="V156" s="4"/>
      <c r="W156" s="13">
        <v>42384</v>
      </c>
      <c r="X156" s="4">
        <v>60</v>
      </c>
      <c r="Y156" s="27"/>
      <c r="Z156" s="27"/>
      <c r="AA156" s="28"/>
      <c r="AB156" s="31"/>
      <c r="AC156" s="32">
        <v>63.2</v>
      </c>
      <c r="AD156" s="28"/>
      <c r="AE156" s="28">
        <v>33</v>
      </c>
      <c r="AF156" s="33">
        <v>0.01</v>
      </c>
      <c r="AG156" s="28">
        <v>1</v>
      </c>
      <c r="AH156" s="31">
        <v>1.0999999999999999E-2</v>
      </c>
      <c r="AI156" s="31">
        <v>0.24199999999999999</v>
      </c>
      <c r="AJ156" s="31" t="s">
        <v>537</v>
      </c>
      <c r="AK156" s="75" t="s">
        <v>539</v>
      </c>
      <c r="AL156" s="75" t="s">
        <v>539</v>
      </c>
      <c r="AM156" s="75" t="s">
        <v>539</v>
      </c>
      <c r="AN156" s="75" t="s">
        <v>539</v>
      </c>
      <c r="AO156" s="75" t="s">
        <v>539</v>
      </c>
      <c r="AP156" s="75" t="s">
        <v>539</v>
      </c>
      <c r="AQ156" s="75" t="s">
        <v>537</v>
      </c>
      <c r="AR156" s="75" t="s">
        <v>541</v>
      </c>
      <c r="AS156" s="48" t="s">
        <v>537</v>
      </c>
    </row>
    <row r="157" spans="1:45" s="10" customFormat="1" ht="15" customHeight="1" x14ac:dyDescent="0.2">
      <c r="A157" s="4">
        <v>68</v>
      </c>
      <c r="B157" s="4">
        <v>60003469</v>
      </c>
      <c r="C157" s="4" t="s">
        <v>90</v>
      </c>
      <c r="D157" s="4" t="s">
        <v>156</v>
      </c>
      <c r="E157" s="3"/>
      <c r="F157" s="4" t="s">
        <v>360</v>
      </c>
      <c r="G157" s="4" t="s">
        <v>12</v>
      </c>
      <c r="H157" s="4" t="s">
        <v>45</v>
      </c>
      <c r="I157" s="4" t="s">
        <v>245</v>
      </c>
      <c r="J157" s="4" t="s">
        <v>141</v>
      </c>
      <c r="K157" s="4" t="s">
        <v>125</v>
      </c>
      <c r="L157" s="4">
        <v>2007</v>
      </c>
      <c r="M157" s="4" t="s">
        <v>267</v>
      </c>
      <c r="N157" s="4" t="s">
        <v>153</v>
      </c>
      <c r="O157" s="4" t="s">
        <v>135</v>
      </c>
      <c r="P157" s="4">
        <v>2008</v>
      </c>
      <c r="Q157" s="4"/>
      <c r="R157" s="4" t="s">
        <v>119</v>
      </c>
      <c r="S157" s="13"/>
      <c r="T157" s="4"/>
      <c r="U157" s="4"/>
      <c r="V157" s="4"/>
      <c r="W157" s="13">
        <v>41989</v>
      </c>
      <c r="X157" s="4">
        <v>60</v>
      </c>
      <c r="Y157" s="27"/>
      <c r="Z157" s="27"/>
      <c r="AA157" s="28"/>
      <c r="AB157" s="31"/>
      <c r="AC157" s="32">
        <v>64</v>
      </c>
      <c r="AD157" s="28"/>
      <c r="AE157" s="28">
        <v>44</v>
      </c>
      <c r="AF157" s="33">
        <v>0.01</v>
      </c>
      <c r="AG157" s="28">
        <v>1</v>
      </c>
      <c r="AH157" s="31">
        <v>2.1000000000000001E-2</v>
      </c>
      <c r="AI157" s="31"/>
      <c r="AJ157" s="31" t="s">
        <v>537</v>
      </c>
      <c r="AK157" s="75" t="s">
        <v>539</v>
      </c>
      <c r="AL157" s="75" t="s">
        <v>539</v>
      </c>
      <c r="AM157" s="75" t="s">
        <v>539</v>
      </c>
      <c r="AN157" s="75" t="s">
        <v>539</v>
      </c>
      <c r="AO157" s="75" t="s">
        <v>539</v>
      </c>
      <c r="AP157" s="75" t="s">
        <v>537</v>
      </c>
      <c r="AQ157" s="75" t="s">
        <v>537</v>
      </c>
      <c r="AR157" s="75" t="s">
        <v>541</v>
      </c>
      <c r="AS157" s="48" t="s">
        <v>537</v>
      </c>
    </row>
    <row r="158" spans="1:45" s="10" customFormat="1" ht="15" customHeight="1" x14ac:dyDescent="0.2">
      <c r="A158" s="4">
        <v>68</v>
      </c>
      <c r="B158" s="4">
        <v>60003469</v>
      </c>
      <c r="C158" s="4" t="s">
        <v>90</v>
      </c>
      <c r="D158" s="4" t="s">
        <v>156</v>
      </c>
      <c r="E158" s="3"/>
      <c r="F158" s="4" t="s">
        <v>360</v>
      </c>
      <c r="G158" s="4" t="s">
        <v>12</v>
      </c>
      <c r="H158" s="4" t="s">
        <v>45</v>
      </c>
      <c r="I158" s="4" t="s">
        <v>245</v>
      </c>
      <c r="J158" s="4" t="s">
        <v>141</v>
      </c>
      <c r="K158" s="4" t="s">
        <v>125</v>
      </c>
      <c r="L158" s="4">
        <v>2007</v>
      </c>
      <c r="M158" s="4" t="s">
        <v>267</v>
      </c>
      <c r="N158" s="4" t="s">
        <v>153</v>
      </c>
      <c r="O158" s="4" t="s">
        <v>135</v>
      </c>
      <c r="P158" s="4">
        <v>2008</v>
      </c>
      <c r="Q158" s="4"/>
      <c r="R158" s="4" t="s">
        <v>119</v>
      </c>
      <c r="S158" s="13"/>
      <c r="T158" s="4"/>
      <c r="U158" s="4"/>
      <c r="V158" s="4"/>
      <c r="W158" s="13">
        <v>41631</v>
      </c>
      <c r="X158" s="4">
        <v>60</v>
      </c>
      <c r="Y158" s="27"/>
      <c r="Z158" s="27"/>
      <c r="AA158" s="28"/>
      <c r="AB158" s="31"/>
      <c r="AC158" s="32">
        <v>62</v>
      </c>
      <c r="AD158" s="28"/>
      <c r="AE158" s="28">
        <v>34.700000000000003</v>
      </c>
      <c r="AF158" s="33">
        <v>0.01</v>
      </c>
      <c r="AG158" s="28">
        <v>1.5</v>
      </c>
      <c r="AH158" s="31">
        <v>1.4999999999999999E-2</v>
      </c>
      <c r="AI158" s="31">
        <v>0.27</v>
      </c>
      <c r="AJ158" s="31" t="s">
        <v>537</v>
      </c>
      <c r="AK158" s="75" t="s">
        <v>539</v>
      </c>
      <c r="AL158" s="75" t="s">
        <v>539</v>
      </c>
      <c r="AM158" s="75" t="s">
        <v>539</v>
      </c>
      <c r="AN158" s="75" t="s">
        <v>539</v>
      </c>
      <c r="AO158" s="75" t="s">
        <v>539</v>
      </c>
      <c r="AP158" s="75" t="s">
        <v>539</v>
      </c>
      <c r="AQ158" s="75" t="s">
        <v>537</v>
      </c>
      <c r="AR158" s="75" t="s">
        <v>541</v>
      </c>
      <c r="AS158" s="48" t="s">
        <v>537</v>
      </c>
    </row>
    <row r="159" spans="1:45" s="10" customFormat="1" ht="15" customHeight="1" x14ac:dyDescent="0.2">
      <c r="A159" s="4">
        <v>68</v>
      </c>
      <c r="B159" s="4">
        <v>60003469</v>
      </c>
      <c r="C159" s="4" t="s">
        <v>90</v>
      </c>
      <c r="D159" s="4" t="s">
        <v>156</v>
      </c>
      <c r="E159" s="3"/>
      <c r="F159" s="4" t="s">
        <v>360</v>
      </c>
      <c r="G159" s="4" t="s">
        <v>12</v>
      </c>
      <c r="H159" s="4" t="s">
        <v>45</v>
      </c>
      <c r="I159" s="4" t="s">
        <v>245</v>
      </c>
      <c r="J159" s="4" t="s">
        <v>141</v>
      </c>
      <c r="K159" s="4" t="s">
        <v>125</v>
      </c>
      <c r="L159" s="4">
        <v>2007</v>
      </c>
      <c r="M159" s="4" t="s">
        <v>267</v>
      </c>
      <c r="N159" s="4" t="s">
        <v>153</v>
      </c>
      <c r="O159" s="4" t="s">
        <v>135</v>
      </c>
      <c r="P159" s="4">
        <v>2008</v>
      </c>
      <c r="Q159" s="4"/>
      <c r="R159" s="4" t="s">
        <v>119</v>
      </c>
      <c r="S159" s="13"/>
      <c r="T159" s="4"/>
      <c r="U159" s="4"/>
      <c r="V159" s="4"/>
      <c r="W159" s="13">
        <v>41346</v>
      </c>
      <c r="X159" s="4">
        <v>60</v>
      </c>
      <c r="Y159" s="27"/>
      <c r="Z159" s="27"/>
      <c r="AA159" s="28"/>
      <c r="AB159" s="31"/>
      <c r="AC159" s="32">
        <v>40</v>
      </c>
      <c r="AD159" s="28"/>
      <c r="AE159" s="28">
        <v>39</v>
      </c>
      <c r="AF159" s="33">
        <v>0.01</v>
      </c>
      <c r="AG159" s="28">
        <v>0.5</v>
      </c>
      <c r="AH159" s="31">
        <v>8.0000000000000002E-3</v>
      </c>
      <c r="AI159" s="31">
        <v>0.11</v>
      </c>
      <c r="AJ159" s="31" t="s">
        <v>537</v>
      </c>
      <c r="AK159" s="75" t="s">
        <v>539</v>
      </c>
      <c r="AL159" s="75" t="s">
        <v>539</v>
      </c>
      <c r="AM159" s="75" t="s">
        <v>539</v>
      </c>
      <c r="AN159" s="75" t="s">
        <v>539</v>
      </c>
      <c r="AO159" s="75" t="s">
        <v>539</v>
      </c>
      <c r="AP159" s="75" t="s">
        <v>539</v>
      </c>
      <c r="AQ159" s="75" t="s">
        <v>537</v>
      </c>
      <c r="AR159" s="75" t="s">
        <v>541</v>
      </c>
      <c r="AS159" s="48" t="s">
        <v>537</v>
      </c>
    </row>
    <row r="160" spans="1:45" s="10" customFormat="1" ht="15" customHeight="1" x14ac:dyDescent="0.2">
      <c r="A160" s="4">
        <v>68</v>
      </c>
      <c r="B160" s="4">
        <v>60003469</v>
      </c>
      <c r="C160" s="4" t="s">
        <v>90</v>
      </c>
      <c r="D160" s="4" t="s">
        <v>156</v>
      </c>
      <c r="E160" s="3"/>
      <c r="F160" s="4" t="s">
        <v>360</v>
      </c>
      <c r="G160" s="4" t="s">
        <v>12</v>
      </c>
      <c r="H160" s="4" t="s">
        <v>45</v>
      </c>
      <c r="I160" s="4" t="s">
        <v>245</v>
      </c>
      <c r="J160" s="4" t="s">
        <v>141</v>
      </c>
      <c r="K160" s="4" t="s">
        <v>125</v>
      </c>
      <c r="L160" s="4">
        <v>2007</v>
      </c>
      <c r="M160" s="4" t="s">
        <v>267</v>
      </c>
      <c r="N160" s="4" t="s">
        <v>153</v>
      </c>
      <c r="O160" s="4" t="s">
        <v>135</v>
      </c>
      <c r="P160" s="4">
        <v>2008</v>
      </c>
      <c r="Q160" s="4"/>
      <c r="R160" s="4" t="s">
        <v>119</v>
      </c>
      <c r="S160" s="13"/>
      <c r="T160" s="4"/>
      <c r="U160" s="4"/>
      <c r="V160" s="4"/>
      <c r="W160" s="13">
        <v>40933</v>
      </c>
      <c r="X160" s="4">
        <v>60</v>
      </c>
      <c r="Y160" s="27"/>
      <c r="Z160" s="27"/>
      <c r="AA160" s="28"/>
      <c r="AB160" s="31"/>
      <c r="AC160" s="32">
        <v>36</v>
      </c>
      <c r="AD160" s="28"/>
      <c r="AE160" s="28">
        <v>38</v>
      </c>
      <c r="AF160" s="33">
        <v>0.01</v>
      </c>
      <c r="AG160" s="28">
        <v>0.5</v>
      </c>
      <c r="AH160" s="31">
        <v>8.9999999999999993E-3</v>
      </c>
      <c r="AI160" s="31">
        <v>0.157</v>
      </c>
      <c r="AJ160" s="31" t="s">
        <v>537</v>
      </c>
      <c r="AK160" s="75" t="s">
        <v>541</v>
      </c>
      <c r="AL160" s="75" t="s">
        <v>539</v>
      </c>
      <c r="AM160" s="75" t="s">
        <v>539</v>
      </c>
      <c r="AN160" s="75" t="s">
        <v>539</v>
      </c>
      <c r="AO160" s="75" t="s">
        <v>539</v>
      </c>
      <c r="AP160" s="75" t="s">
        <v>539</v>
      </c>
      <c r="AQ160" s="75" t="s">
        <v>537</v>
      </c>
      <c r="AR160" s="75" t="s">
        <v>543</v>
      </c>
      <c r="AS160" s="48" t="s">
        <v>434</v>
      </c>
    </row>
    <row r="161" spans="1:45" s="10" customFormat="1" ht="15" customHeight="1" x14ac:dyDescent="0.2">
      <c r="A161" s="4">
        <v>68</v>
      </c>
      <c r="B161" s="4">
        <v>60003469</v>
      </c>
      <c r="C161" s="4" t="s">
        <v>90</v>
      </c>
      <c r="D161" s="4" t="s">
        <v>156</v>
      </c>
      <c r="E161" s="3"/>
      <c r="F161" s="4" t="s">
        <v>360</v>
      </c>
      <c r="G161" s="4" t="s">
        <v>12</v>
      </c>
      <c r="H161" s="4" t="s">
        <v>45</v>
      </c>
      <c r="I161" s="4" t="s">
        <v>245</v>
      </c>
      <c r="J161" s="4" t="s">
        <v>141</v>
      </c>
      <c r="K161" s="4" t="s">
        <v>125</v>
      </c>
      <c r="L161" s="4">
        <v>2007</v>
      </c>
      <c r="M161" s="4" t="s">
        <v>267</v>
      </c>
      <c r="N161" s="4" t="s">
        <v>153</v>
      </c>
      <c r="O161" s="4" t="s">
        <v>135</v>
      </c>
      <c r="P161" s="4">
        <v>2008</v>
      </c>
      <c r="Q161" s="4"/>
      <c r="R161" s="4" t="s">
        <v>119</v>
      </c>
      <c r="S161" s="13"/>
      <c r="T161" s="4"/>
      <c r="U161" s="4"/>
      <c r="V161" s="4"/>
      <c r="W161" s="13">
        <v>40652</v>
      </c>
      <c r="X161" s="4">
        <v>60</v>
      </c>
      <c r="Y161" s="27"/>
      <c r="Z161" s="27"/>
      <c r="AA161" s="28"/>
      <c r="AB161" s="31"/>
      <c r="AC161" s="32">
        <v>62</v>
      </c>
      <c r="AD161" s="28"/>
      <c r="AE161" s="28">
        <v>38</v>
      </c>
      <c r="AF161" s="33">
        <v>0.01</v>
      </c>
      <c r="AG161" s="28">
        <v>0.5</v>
      </c>
      <c r="AH161" s="31">
        <v>3.0000000000000001E-3</v>
      </c>
      <c r="AI161" s="31">
        <v>0.125</v>
      </c>
      <c r="AJ161" s="31" t="s">
        <v>537</v>
      </c>
      <c r="AK161" s="75" t="s">
        <v>539</v>
      </c>
      <c r="AL161" s="75" t="s">
        <v>539</v>
      </c>
      <c r="AM161" s="75" t="s">
        <v>539</v>
      </c>
      <c r="AN161" s="75" t="s">
        <v>539</v>
      </c>
      <c r="AO161" s="75" t="s">
        <v>539</v>
      </c>
      <c r="AP161" s="75" t="s">
        <v>539</v>
      </c>
      <c r="AQ161" s="75" t="s">
        <v>537</v>
      </c>
      <c r="AR161" s="75" t="s">
        <v>541</v>
      </c>
      <c r="AS161" s="48" t="s">
        <v>537</v>
      </c>
    </row>
    <row r="162" spans="1:45" s="10" customFormat="1" ht="15" customHeight="1" x14ac:dyDescent="0.2">
      <c r="A162" s="4">
        <v>68</v>
      </c>
      <c r="B162" s="4">
        <v>60003469</v>
      </c>
      <c r="C162" s="4" t="s">
        <v>90</v>
      </c>
      <c r="D162" s="4" t="s">
        <v>156</v>
      </c>
      <c r="E162" s="3"/>
      <c r="F162" s="4" t="s">
        <v>360</v>
      </c>
      <c r="G162" s="4" t="s">
        <v>12</v>
      </c>
      <c r="H162" s="4" t="s">
        <v>45</v>
      </c>
      <c r="I162" s="4" t="s">
        <v>245</v>
      </c>
      <c r="J162" s="4" t="s">
        <v>141</v>
      </c>
      <c r="K162" s="4" t="s">
        <v>125</v>
      </c>
      <c r="L162" s="4">
        <v>2007</v>
      </c>
      <c r="M162" s="4" t="s">
        <v>267</v>
      </c>
      <c r="N162" s="4" t="s">
        <v>153</v>
      </c>
      <c r="O162" s="4" t="s">
        <v>135</v>
      </c>
      <c r="P162" s="4">
        <v>2008</v>
      </c>
      <c r="Q162" s="4"/>
      <c r="R162" s="4" t="s">
        <v>119</v>
      </c>
      <c r="S162" s="13"/>
      <c r="T162" s="4"/>
      <c r="U162" s="4"/>
      <c r="V162" s="4"/>
      <c r="W162" s="13">
        <v>40316</v>
      </c>
      <c r="X162" s="4">
        <v>60</v>
      </c>
      <c r="Y162" s="27"/>
      <c r="Z162" s="27"/>
      <c r="AA162" s="28"/>
      <c r="AB162" s="31"/>
      <c r="AC162" s="32">
        <v>64</v>
      </c>
      <c r="AD162" s="28"/>
      <c r="AE162" s="28">
        <v>40</v>
      </c>
      <c r="AF162" s="33">
        <v>0.01</v>
      </c>
      <c r="AG162" s="28">
        <v>0.5</v>
      </c>
      <c r="AH162" s="31">
        <v>7.0000000000000001E-3</v>
      </c>
      <c r="AI162" s="31">
        <v>0.13100000000000001</v>
      </c>
      <c r="AJ162" s="31" t="s">
        <v>537</v>
      </c>
      <c r="AK162" s="75" t="s">
        <v>539</v>
      </c>
      <c r="AL162" s="75" t="s">
        <v>539</v>
      </c>
      <c r="AM162" s="75" t="s">
        <v>539</v>
      </c>
      <c r="AN162" s="75" t="s">
        <v>539</v>
      </c>
      <c r="AO162" s="75" t="s">
        <v>539</v>
      </c>
      <c r="AP162" s="75" t="s">
        <v>539</v>
      </c>
      <c r="AQ162" s="75" t="s">
        <v>537</v>
      </c>
      <c r="AR162" s="75" t="s">
        <v>541</v>
      </c>
      <c r="AS162" s="48" t="s">
        <v>537</v>
      </c>
    </row>
    <row r="163" spans="1:45" s="10" customFormat="1" ht="15" customHeight="1" x14ac:dyDescent="0.2">
      <c r="A163" s="4">
        <v>68</v>
      </c>
      <c r="B163" s="4">
        <v>60003469</v>
      </c>
      <c r="C163" s="4" t="s">
        <v>90</v>
      </c>
      <c r="D163" s="4" t="s">
        <v>156</v>
      </c>
      <c r="E163" s="3"/>
      <c r="F163" s="4" t="s">
        <v>360</v>
      </c>
      <c r="G163" s="4" t="s">
        <v>12</v>
      </c>
      <c r="H163" s="4" t="s">
        <v>45</v>
      </c>
      <c r="I163" s="4" t="s">
        <v>245</v>
      </c>
      <c r="J163" s="4" t="s">
        <v>141</v>
      </c>
      <c r="K163" s="4" t="s">
        <v>125</v>
      </c>
      <c r="L163" s="4">
        <v>2007</v>
      </c>
      <c r="M163" s="4" t="s">
        <v>267</v>
      </c>
      <c r="N163" s="4" t="s">
        <v>153</v>
      </c>
      <c r="O163" s="4" t="s">
        <v>135</v>
      </c>
      <c r="P163" s="4">
        <v>2008</v>
      </c>
      <c r="Q163" s="4"/>
      <c r="R163" s="4" t="s">
        <v>119</v>
      </c>
      <c r="S163" s="13"/>
      <c r="T163" s="4"/>
      <c r="U163" s="4"/>
      <c r="V163" s="4"/>
      <c r="W163" s="13">
        <v>40101</v>
      </c>
      <c r="X163" s="4">
        <v>60</v>
      </c>
      <c r="Y163" s="27"/>
      <c r="Z163" s="27"/>
      <c r="AA163" s="28"/>
      <c r="AB163" s="31"/>
      <c r="AC163" s="32">
        <v>54</v>
      </c>
      <c r="AD163" s="28"/>
      <c r="AE163" s="28">
        <v>39</v>
      </c>
      <c r="AF163" s="33">
        <v>5.0000000000000001E-3</v>
      </c>
      <c r="AG163" s="28">
        <v>0.5</v>
      </c>
      <c r="AH163" s="31">
        <v>5.0000000000000001E-3</v>
      </c>
      <c r="AI163" s="31">
        <v>0.27100000000000002</v>
      </c>
      <c r="AJ163" s="31" t="s">
        <v>537</v>
      </c>
      <c r="AK163" s="75" t="s">
        <v>539</v>
      </c>
      <c r="AL163" s="75" t="s">
        <v>539</v>
      </c>
      <c r="AM163" s="75" t="s">
        <v>539</v>
      </c>
      <c r="AN163" s="75" t="s">
        <v>539</v>
      </c>
      <c r="AO163" s="75" t="s">
        <v>539</v>
      </c>
      <c r="AP163" s="75" t="s">
        <v>539</v>
      </c>
      <c r="AQ163" s="75" t="s">
        <v>537</v>
      </c>
      <c r="AR163" s="75" t="s">
        <v>541</v>
      </c>
      <c r="AS163" s="48" t="s">
        <v>537</v>
      </c>
    </row>
    <row r="164" spans="1:45" s="10" customFormat="1" ht="15" customHeight="1" x14ac:dyDescent="0.2">
      <c r="A164" s="4">
        <v>68</v>
      </c>
      <c r="B164" s="4">
        <v>60003469</v>
      </c>
      <c r="C164" s="4" t="s">
        <v>90</v>
      </c>
      <c r="D164" s="4" t="s">
        <v>156</v>
      </c>
      <c r="E164" s="3"/>
      <c r="F164" s="4" t="s">
        <v>360</v>
      </c>
      <c r="G164" s="4" t="s">
        <v>12</v>
      </c>
      <c r="H164" s="4" t="s">
        <v>45</v>
      </c>
      <c r="I164" s="4" t="s">
        <v>245</v>
      </c>
      <c r="J164" s="4" t="s">
        <v>141</v>
      </c>
      <c r="K164" s="4" t="s">
        <v>125</v>
      </c>
      <c r="L164" s="4">
        <v>2007</v>
      </c>
      <c r="M164" s="4" t="s">
        <v>267</v>
      </c>
      <c r="N164" s="4" t="s">
        <v>153</v>
      </c>
      <c r="O164" s="4" t="s">
        <v>135</v>
      </c>
      <c r="P164" s="4">
        <v>2008</v>
      </c>
      <c r="Q164" s="4"/>
      <c r="R164" s="4" t="s">
        <v>119</v>
      </c>
      <c r="S164" s="13"/>
      <c r="T164" s="4"/>
      <c r="U164" s="4"/>
      <c r="V164" s="4"/>
      <c r="W164" s="13">
        <v>39700</v>
      </c>
      <c r="X164" s="4">
        <v>60</v>
      </c>
      <c r="Y164" s="27"/>
      <c r="Z164" s="27"/>
      <c r="AA164" s="28"/>
      <c r="AB164" s="31"/>
      <c r="AC164" s="32">
        <v>58</v>
      </c>
      <c r="AD164" s="28"/>
      <c r="AE164" s="28">
        <v>41.7</v>
      </c>
      <c r="AF164" s="33">
        <v>0.01</v>
      </c>
      <c r="AG164" s="28">
        <v>1</v>
      </c>
      <c r="AH164" s="31">
        <v>6.9000000000000006E-2</v>
      </c>
      <c r="AI164" s="31">
        <v>0.70199999999999996</v>
      </c>
      <c r="AJ164" s="31" t="s">
        <v>537</v>
      </c>
      <c r="AK164" s="75" t="s">
        <v>539</v>
      </c>
      <c r="AL164" s="75" t="s">
        <v>539</v>
      </c>
      <c r="AM164" s="75" t="s">
        <v>539</v>
      </c>
      <c r="AN164" s="75" t="s">
        <v>539</v>
      </c>
      <c r="AO164" s="75" t="s">
        <v>539</v>
      </c>
      <c r="AP164" s="75" t="s">
        <v>539</v>
      </c>
      <c r="AQ164" s="75" t="s">
        <v>537</v>
      </c>
      <c r="AR164" s="75" t="s">
        <v>541</v>
      </c>
      <c r="AS164" s="48" t="s">
        <v>537</v>
      </c>
    </row>
    <row r="165" spans="1:45" s="10" customFormat="1" ht="15" customHeight="1" x14ac:dyDescent="0.2">
      <c r="A165" s="4">
        <v>68</v>
      </c>
      <c r="B165" s="4">
        <v>60003469</v>
      </c>
      <c r="C165" s="4" t="s">
        <v>90</v>
      </c>
      <c r="D165" s="4" t="s">
        <v>156</v>
      </c>
      <c r="E165" s="3"/>
      <c r="F165" s="4" t="s">
        <v>360</v>
      </c>
      <c r="G165" s="4" t="s">
        <v>12</v>
      </c>
      <c r="H165" s="4" t="s">
        <v>45</v>
      </c>
      <c r="I165" s="4" t="s">
        <v>245</v>
      </c>
      <c r="J165" s="4" t="s">
        <v>141</v>
      </c>
      <c r="K165" s="4" t="s">
        <v>125</v>
      </c>
      <c r="L165" s="4">
        <v>2007</v>
      </c>
      <c r="M165" s="4" t="s">
        <v>267</v>
      </c>
      <c r="N165" s="4" t="s">
        <v>153</v>
      </c>
      <c r="O165" s="4" t="s">
        <v>135</v>
      </c>
      <c r="P165" s="4">
        <v>2008</v>
      </c>
      <c r="Q165" s="4"/>
      <c r="R165" s="4" t="s">
        <v>119</v>
      </c>
      <c r="S165" s="13"/>
      <c r="T165" s="4"/>
      <c r="U165" s="4"/>
      <c r="V165" s="4"/>
      <c r="W165" s="13">
        <v>39309</v>
      </c>
      <c r="X165" s="4">
        <v>60</v>
      </c>
      <c r="Y165" s="27"/>
      <c r="Z165" s="27"/>
      <c r="AA165" s="28"/>
      <c r="AB165" s="31"/>
      <c r="AC165" s="32">
        <v>37</v>
      </c>
      <c r="AD165" s="28"/>
      <c r="AE165" s="28">
        <v>42</v>
      </c>
      <c r="AF165" s="33">
        <v>0.01</v>
      </c>
      <c r="AG165" s="28">
        <v>0.5</v>
      </c>
      <c r="AH165" s="31">
        <v>8.9999999999999993E-3</v>
      </c>
      <c r="AI165" s="31">
        <v>0.41599999999999998</v>
      </c>
      <c r="AJ165" s="31" t="s">
        <v>537</v>
      </c>
      <c r="AK165" s="75" t="s">
        <v>541</v>
      </c>
      <c r="AL165" s="75" t="s">
        <v>539</v>
      </c>
      <c r="AM165" s="75" t="s">
        <v>539</v>
      </c>
      <c r="AN165" s="75" t="s">
        <v>539</v>
      </c>
      <c r="AO165" s="75" t="s">
        <v>539</v>
      </c>
      <c r="AP165" s="75" t="s">
        <v>539</v>
      </c>
      <c r="AQ165" s="75" t="s">
        <v>537</v>
      </c>
      <c r="AR165" s="75" t="s">
        <v>543</v>
      </c>
      <c r="AS165" s="48" t="s">
        <v>434</v>
      </c>
    </row>
    <row r="166" spans="1:45" s="10" customFormat="1" ht="15" customHeight="1" x14ac:dyDescent="0.2">
      <c r="A166" s="36">
        <v>86</v>
      </c>
      <c r="B166" s="36">
        <v>60002765</v>
      </c>
      <c r="C166" s="36" t="s">
        <v>93</v>
      </c>
      <c r="D166" s="36" t="s">
        <v>163</v>
      </c>
      <c r="E166" s="37"/>
      <c r="F166" s="36" t="s">
        <v>377</v>
      </c>
      <c r="G166" s="36" t="s">
        <v>12</v>
      </c>
      <c r="H166" s="36" t="s">
        <v>49</v>
      </c>
      <c r="I166" s="36" t="s">
        <v>245</v>
      </c>
      <c r="J166" s="36" t="s">
        <v>141</v>
      </c>
      <c r="K166" s="36" t="s">
        <v>125</v>
      </c>
      <c r="L166" s="36">
        <v>2004</v>
      </c>
      <c r="M166" s="36" t="s">
        <v>266</v>
      </c>
      <c r="N166" s="36" t="s">
        <v>304</v>
      </c>
      <c r="O166" s="36" t="s">
        <v>122</v>
      </c>
      <c r="P166" s="36">
        <v>2005</v>
      </c>
      <c r="Q166" s="36"/>
      <c r="R166" s="36" t="s">
        <v>119</v>
      </c>
      <c r="S166" s="38">
        <v>44013</v>
      </c>
      <c r="T166" s="36">
        <v>47.3</v>
      </c>
      <c r="U166" s="36" t="s">
        <v>259</v>
      </c>
      <c r="V166" s="36" t="s">
        <v>448</v>
      </c>
      <c r="W166" s="38">
        <v>45169</v>
      </c>
      <c r="X166" s="36">
        <v>60</v>
      </c>
      <c r="Y166" s="39">
        <v>71</v>
      </c>
      <c r="Z166" s="39"/>
      <c r="AA166" s="40" t="s">
        <v>456</v>
      </c>
      <c r="AB166" s="41">
        <v>0.88990000000000002</v>
      </c>
      <c r="AC166" s="42">
        <v>68</v>
      </c>
      <c r="AD166" s="40">
        <v>8</v>
      </c>
      <c r="AE166" s="40">
        <v>34.700000000000003</v>
      </c>
      <c r="AF166" s="43">
        <v>0.01</v>
      </c>
      <c r="AG166" s="40">
        <v>0.5</v>
      </c>
      <c r="AH166" s="41">
        <v>8.0000000000000002E-3</v>
      </c>
      <c r="AI166" s="41">
        <v>0.252</v>
      </c>
      <c r="AJ166" s="41" t="s">
        <v>537</v>
      </c>
      <c r="AK166" s="76" t="s">
        <v>539</v>
      </c>
      <c r="AL166" s="76" t="s">
        <v>539</v>
      </c>
      <c r="AM166" s="76" t="s">
        <v>539</v>
      </c>
      <c r="AN166" s="76" t="s">
        <v>539</v>
      </c>
      <c r="AO166" s="76" t="s">
        <v>539</v>
      </c>
      <c r="AP166" s="76" t="s">
        <v>539</v>
      </c>
      <c r="AQ166" s="75" t="s">
        <v>537</v>
      </c>
      <c r="AR166" s="75" t="s">
        <v>541</v>
      </c>
      <c r="AS166" s="48" t="s">
        <v>537</v>
      </c>
    </row>
    <row r="167" spans="1:45" s="10" customFormat="1" ht="15" customHeight="1" x14ac:dyDescent="0.2">
      <c r="A167" s="4">
        <v>86</v>
      </c>
      <c r="B167" s="4">
        <v>60002765</v>
      </c>
      <c r="C167" s="4" t="s">
        <v>93</v>
      </c>
      <c r="D167" s="4" t="s">
        <v>163</v>
      </c>
      <c r="E167" s="3"/>
      <c r="F167" s="4" t="s">
        <v>377</v>
      </c>
      <c r="G167" s="4" t="s">
        <v>12</v>
      </c>
      <c r="H167" s="4" t="s">
        <v>49</v>
      </c>
      <c r="I167" s="4" t="s">
        <v>245</v>
      </c>
      <c r="J167" s="4" t="s">
        <v>141</v>
      </c>
      <c r="K167" s="4" t="s">
        <v>125</v>
      </c>
      <c r="L167" s="4">
        <v>2004</v>
      </c>
      <c r="M167" s="4" t="s">
        <v>266</v>
      </c>
      <c r="N167" s="4" t="s">
        <v>304</v>
      </c>
      <c r="O167" s="4" t="s">
        <v>122</v>
      </c>
      <c r="P167" s="4">
        <v>2005</v>
      </c>
      <c r="Q167" s="4"/>
      <c r="R167" s="4" t="s">
        <v>119</v>
      </c>
      <c r="S167" s="13">
        <v>44013</v>
      </c>
      <c r="T167" s="4">
        <v>47.3</v>
      </c>
      <c r="U167" s="4" t="s">
        <v>259</v>
      </c>
      <c r="V167" s="4"/>
      <c r="W167" s="13" t="s">
        <v>288</v>
      </c>
      <c r="X167" s="4">
        <v>60</v>
      </c>
      <c r="Y167" s="27">
        <v>0</v>
      </c>
      <c r="Z167" s="27">
        <v>61.8</v>
      </c>
      <c r="AA167" s="28" t="s">
        <v>282</v>
      </c>
      <c r="AB167" s="31">
        <v>0.88739999999999997</v>
      </c>
      <c r="AC167" s="32">
        <v>53.1</v>
      </c>
      <c r="AD167" s="28">
        <v>13</v>
      </c>
      <c r="AE167" s="28">
        <v>36.299999999999997</v>
      </c>
      <c r="AF167" s="33">
        <v>0.02</v>
      </c>
      <c r="AG167" s="28">
        <v>1</v>
      </c>
      <c r="AH167" s="31">
        <v>6.0000000000000001E-3</v>
      </c>
      <c r="AI167" s="31">
        <v>0.2</v>
      </c>
      <c r="AJ167" s="31">
        <v>4.7820408647730446</v>
      </c>
      <c r="AK167" s="75" t="s">
        <v>539</v>
      </c>
      <c r="AL167" s="75" t="s">
        <v>539</v>
      </c>
      <c r="AM167" s="75" t="s">
        <v>539</v>
      </c>
      <c r="AN167" s="75" t="s">
        <v>539</v>
      </c>
      <c r="AO167" s="75" t="s">
        <v>539</v>
      </c>
      <c r="AP167" s="75" t="s">
        <v>539</v>
      </c>
      <c r="AQ167" s="75" t="s">
        <v>539</v>
      </c>
      <c r="AR167" s="75" t="s">
        <v>541</v>
      </c>
      <c r="AS167" s="48" t="s">
        <v>537</v>
      </c>
    </row>
    <row r="168" spans="1:45" s="10" customFormat="1" ht="15" customHeight="1" x14ac:dyDescent="0.2">
      <c r="A168" s="4">
        <v>86</v>
      </c>
      <c r="B168" s="4">
        <v>60002765</v>
      </c>
      <c r="C168" s="4" t="s">
        <v>93</v>
      </c>
      <c r="D168" s="4" t="s">
        <v>163</v>
      </c>
      <c r="E168" s="3"/>
      <c r="F168" s="4" t="s">
        <v>377</v>
      </c>
      <c r="G168" s="4" t="s">
        <v>12</v>
      </c>
      <c r="H168" s="4" t="s">
        <v>49</v>
      </c>
      <c r="I168" s="4" t="s">
        <v>245</v>
      </c>
      <c r="J168" s="4" t="s">
        <v>141</v>
      </c>
      <c r="K168" s="4" t="s">
        <v>125</v>
      </c>
      <c r="L168" s="4">
        <v>2004</v>
      </c>
      <c r="M168" s="4" t="s">
        <v>266</v>
      </c>
      <c r="N168" s="4" t="s">
        <v>304</v>
      </c>
      <c r="O168" s="4" t="s">
        <v>122</v>
      </c>
      <c r="P168" s="4">
        <v>2005</v>
      </c>
      <c r="Q168" s="4"/>
      <c r="R168" s="4" t="s">
        <v>119</v>
      </c>
      <c r="S168" s="13">
        <v>44013</v>
      </c>
      <c r="T168" s="4">
        <v>47.3</v>
      </c>
      <c r="U168" s="4" t="s">
        <v>259</v>
      </c>
      <c r="V168" s="4" t="s">
        <v>301</v>
      </c>
      <c r="W168" s="13">
        <v>44383</v>
      </c>
      <c r="X168" s="4">
        <v>60</v>
      </c>
      <c r="Y168" s="27">
        <v>58</v>
      </c>
      <c r="Z168" s="27">
        <v>53.5</v>
      </c>
      <c r="AA168" s="28" t="s">
        <v>283</v>
      </c>
      <c r="AB168" s="31">
        <v>0.88100000000000001</v>
      </c>
      <c r="AC168" s="32">
        <v>38</v>
      </c>
      <c r="AD168" s="28">
        <v>12</v>
      </c>
      <c r="AE168" s="28">
        <v>33</v>
      </c>
      <c r="AF168" s="33">
        <v>0.02</v>
      </c>
      <c r="AG168" s="28">
        <v>1</v>
      </c>
      <c r="AH168" s="31">
        <v>1.2E-2</v>
      </c>
      <c r="AI168" s="31">
        <v>1.2949999999999999</v>
      </c>
      <c r="AJ168" s="31">
        <v>5.9092243352924774</v>
      </c>
      <c r="AK168" s="75" t="s">
        <v>541</v>
      </c>
      <c r="AL168" s="75" t="s">
        <v>539</v>
      </c>
      <c r="AM168" s="75" t="s">
        <v>539</v>
      </c>
      <c r="AN168" s="75" t="s">
        <v>539</v>
      </c>
      <c r="AO168" s="75" t="s">
        <v>539</v>
      </c>
      <c r="AP168" s="75" t="s">
        <v>539</v>
      </c>
      <c r="AQ168" s="75" t="s">
        <v>539</v>
      </c>
      <c r="AR168" s="75" t="s">
        <v>543</v>
      </c>
      <c r="AS168" s="48" t="s">
        <v>434</v>
      </c>
    </row>
    <row r="169" spans="1:45" s="10" customFormat="1" ht="15" customHeight="1" x14ac:dyDescent="0.2">
      <c r="A169" s="4">
        <v>86</v>
      </c>
      <c r="B169" s="4">
        <v>60002765</v>
      </c>
      <c r="C169" s="4" t="s">
        <v>93</v>
      </c>
      <c r="D169" s="4" t="s">
        <v>163</v>
      </c>
      <c r="E169" s="3"/>
      <c r="F169" s="4" t="s">
        <v>377</v>
      </c>
      <c r="G169" s="4" t="s">
        <v>12</v>
      </c>
      <c r="H169" s="4" t="s">
        <v>49</v>
      </c>
      <c r="I169" s="4" t="s">
        <v>245</v>
      </c>
      <c r="J169" s="4" t="s">
        <v>141</v>
      </c>
      <c r="K169" s="4" t="s">
        <v>125</v>
      </c>
      <c r="L169" s="4">
        <v>2004</v>
      </c>
      <c r="M169" s="4" t="s">
        <v>266</v>
      </c>
      <c r="N169" s="4" t="s">
        <v>304</v>
      </c>
      <c r="O169" s="4" t="s">
        <v>122</v>
      </c>
      <c r="P169" s="4">
        <v>2005</v>
      </c>
      <c r="Q169" s="4"/>
      <c r="R169" s="4" t="s">
        <v>119</v>
      </c>
      <c r="S169" s="13">
        <v>44013</v>
      </c>
      <c r="T169" s="4">
        <v>47.3</v>
      </c>
      <c r="U169" s="4" t="s">
        <v>259</v>
      </c>
      <c r="V169" s="4"/>
      <c r="W169" s="13">
        <v>43998</v>
      </c>
      <c r="X169" s="4">
        <v>60</v>
      </c>
      <c r="Y169" s="27"/>
      <c r="Z169" s="27"/>
      <c r="AA169" s="28"/>
      <c r="AB169" s="31"/>
      <c r="AC169" s="32">
        <v>50</v>
      </c>
      <c r="AD169" s="28"/>
      <c r="AE169" s="28"/>
      <c r="AF169" s="33"/>
      <c r="AG169" s="28"/>
      <c r="AH169" s="31"/>
      <c r="AI169" s="31"/>
      <c r="AJ169" s="31" t="s">
        <v>537</v>
      </c>
      <c r="AK169" s="75" t="s">
        <v>539</v>
      </c>
      <c r="AL169" s="75" t="s">
        <v>537</v>
      </c>
      <c r="AM169" s="75" t="s">
        <v>537</v>
      </c>
      <c r="AN169" s="75" t="s">
        <v>537</v>
      </c>
      <c r="AO169" s="75" t="s">
        <v>537</v>
      </c>
      <c r="AP169" s="75" t="s">
        <v>537</v>
      </c>
      <c r="AQ169" s="75" t="s">
        <v>537</v>
      </c>
      <c r="AR169" s="75" t="s">
        <v>541</v>
      </c>
      <c r="AS169" s="48" t="s">
        <v>537</v>
      </c>
    </row>
    <row r="170" spans="1:45" s="10" customFormat="1" ht="15" customHeight="1" x14ac:dyDescent="0.2">
      <c r="A170" s="4">
        <v>86</v>
      </c>
      <c r="B170" s="4">
        <v>60002765</v>
      </c>
      <c r="C170" s="4" t="s">
        <v>93</v>
      </c>
      <c r="D170" s="4" t="s">
        <v>163</v>
      </c>
      <c r="E170" s="3"/>
      <c r="F170" s="4" t="s">
        <v>377</v>
      </c>
      <c r="G170" s="4" t="s">
        <v>12</v>
      </c>
      <c r="H170" s="4" t="s">
        <v>49</v>
      </c>
      <c r="I170" s="4" t="s">
        <v>245</v>
      </c>
      <c r="J170" s="4" t="s">
        <v>141</v>
      </c>
      <c r="K170" s="4" t="s">
        <v>125</v>
      </c>
      <c r="L170" s="4">
        <v>2004</v>
      </c>
      <c r="M170" s="4" t="s">
        <v>266</v>
      </c>
      <c r="N170" s="4" t="s">
        <v>304</v>
      </c>
      <c r="O170" s="4" t="s">
        <v>122</v>
      </c>
      <c r="P170" s="4">
        <v>2005</v>
      </c>
      <c r="Q170" s="4"/>
      <c r="R170" s="4" t="s">
        <v>119</v>
      </c>
      <c r="S170" s="13">
        <v>44013</v>
      </c>
      <c r="T170" s="4">
        <v>47.3</v>
      </c>
      <c r="U170" s="4" t="s">
        <v>259</v>
      </c>
      <c r="V170" s="4"/>
      <c r="W170" s="13">
        <v>43578</v>
      </c>
      <c r="X170" s="4">
        <v>60</v>
      </c>
      <c r="Y170" s="27"/>
      <c r="Z170" s="27"/>
      <c r="AA170" s="28"/>
      <c r="AB170" s="31"/>
      <c r="AC170" s="32">
        <v>72</v>
      </c>
      <c r="AD170" s="28"/>
      <c r="AE170" s="28">
        <v>40.200000000000003</v>
      </c>
      <c r="AF170" s="33">
        <v>0.01</v>
      </c>
      <c r="AG170" s="28">
        <v>1</v>
      </c>
      <c r="AH170" s="31">
        <v>1.2999999999999999E-2</v>
      </c>
      <c r="AI170" s="31">
        <v>0.52</v>
      </c>
      <c r="AJ170" s="31" t="s">
        <v>537</v>
      </c>
      <c r="AK170" s="75" t="s">
        <v>539</v>
      </c>
      <c r="AL170" s="75" t="s">
        <v>539</v>
      </c>
      <c r="AM170" s="75" t="s">
        <v>539</v>
      </c>
      <c r="AN170" s="75" t="s">
        <v>539</v>
      </c>
      <c r="AO170" s="75" t="s">
        <v>539</v>
      </c>
      <c r="AP170" s="75" t="s">
        <v>539</v>
      </c>
      <c r="AQ170" s="75" t="s">
        <v>537</v>
      </c>
      <c r="AR170" s="75" t="s">
        <v>541</v>
      </c>
      <c r="AS170" s="48" t="s">
        <v>537</v>
      </c>
    </row>
    <row r="171" spans="1:45" s="10" customFormat="1" ht="15" customHeight="1" x14ac:dyDescent="0.2">
      <c r="A171" s="4">
        <v>86</v>
      </c>
      <c r="B171" s="4">
        <v>60002765</v>
      </c>
      <c r="C171" s="4" t="s">
        <v>93</v>
      </c>
      <c r="D171" s="4" t="s">
        <v>163</v>
      </c>
      <c r="E171" s="3"/>
      <c r="F171" s="4" t="s">
        <v>377</v>
      </c>
      <c r="G171" s="4" t="s">
        <v>12</v>
      </c>
      <c r="H171" s="4" t="s">
        <v>49</v>
      </c>
      <c r="I171" s="4" t="s">
        <v>245</v>
      </c>
      <c r="J171" s="4" t="s">
        <v>141</v>
      </c>
      <c r="K171" s="4" t="s">
        <v>125</v>
      </c>
      <c r="L171" s="4">
        <v>2004</v>
      </c>
      <c r="M171" s="4" t="s">
        <v>266</v>
      </c>
      <c r="N171" s="4" t="s">
        <v>304</v>
      </c>
      <c r="O171" s="4" t="s">
        <v>122</v>
      </c>
      <c r="P171" s="4">
        <v>2005</v>
      </c>
      <c r="Q171" s="4"/>
      <c r="R171" s="4" t="s">
        <v>119</v>
      </c>
      <c r="S171" s="13">
        <v>44013</v>
      </c>
      <c r="T171" s="4">
        <v>47.3</v>
      </c>
      <c r="U171" s="4" t="s">
        <v>259</v>
      </c>
      <c r="V171" s="4"/>
      <c r="W171" s="13">
        <v>43313</v>
      </c>
      <c r="X171" s="4">
        <v>60</v>
      </c>
      <c r="Y171" s="27"/>
      <c r="Z171" s="27"/>
      <c r="AA171" s="28"/>
      <c r="AB171" s="31"/>
      <c r="AC171" s="32">
        <v>74</v>
      </c>
      <c r="AD171" s="28"/>
      <c r="AE171" s="28">
        <v>36.700000000000003</v>
      </c>
      <c r="AF171" s="33">
        <v>0.02</v>
      </c>
      <c r="AG171" s="28">
        <v>1</v>
      </c>
      <c r="AH171" s="31">
        <v>6.0000000000000001E-3</v>
      </c>
      <c r="AI171" s="31">
        <v>0.26</v>
      </c>
      <c r="AJ171" s="31" t="s">
        <v>537</v>
      </c>
      <c r="AK171" s="75" t="s">
        <v>539</v>
      </c>
      <c r="AL171" s="75" t="s">
        <v>539</v>
      </c>
      <c r="AM171" s="75" t="s">
        <v>539</v>
      </c>
      <c r="AN171" s="75" t="s">
        <v>539</v>
      </c>
      <c r="AO171" s="75" t="s">
        <v>539</v>
      </c>
      <c r="AP171" s="75" t="s">
        <v>539</v>
      </c>
      <c r="AQ171" s="75" t="s">
        <v>537</v>
      </c>
      <c r="AR171" s="75" t="s">
        <v>541</v>
      </c>
      <c r="AS171" s="48" t="s">
        <v>537</v>
      </c>
    </row>
    <row r="172" spans="1:45" s="10" customFormat="1" ht="15" customHeight="1" x14ac:dyDescent="0.2">
      <c r="A172" s="4">
        <v>86</v>
      </c>
      <c r="B172" s="4">
        <v>60002765</v>
      </c>
      <c r="C172" s="4" t="s">
        <v>93</v>
      </c>
      <c r="D172" s="4" t="s">
        <v>163</v>
      </c>
      <c r="E172" s="3"/>
      <c r="F172" s="4" t="s">
        <v>377</v>
      </c>
      <c r="G172" s="4" t="s">
        <v>12</v>
      </c>
      <c r="H172" s="4" t="s">
        <v>49</v>
      </c>
      <c r="I172" s="4" t="s">
        <v>245</v>
      </c>
      <c r="J172" s="4" t="s">
        <v>141</v>
      </c>
      <c r="K172" s="4" t="s">
        <v>125</v>
      </c>
      <c r="L172" s="4">
        <v>2004</v>
      </c>
      <c r="M172" s="4" t="s">
        <v>266</v>
      </c>
      <c r="N172" s="4" t="s">
        <v>304</v>
      </c>
      <c r="O172" s="4" t="s">
        <v>122</v>
      </c>
      <c r="P172" s="4">
        <v>2005</v>
      </c>
      <c r="Q172" s="4"/>
      <c r="R172" s="4" t="s">
        <v>119</v>
      </c>
      <c r="S172" s="13">
        <v>44013</v>
      </c>
      <c r="T172" s="4">
        <v>47.3</v>
      </c>
      <c r="U172" s="4" t="s">
        <v>259</v>
      </c>
      <c r="V172" s="4"/>
      <c r="W172" s="13">
        <v>43070</v>
      </c>
      <c r="X172" s="4">
        <v>60</v>
      </c>
      <c r="Y172" s="27"/>
      <c r="Z172" s="27"/>
      <c r="AA172" s="28"/>
      <c r="AB172" s="31"/>
      <c r="AC172" s="32">
        <v>57</v>
      </c>
      <c r="AD172" s="28"/>
      <c r="AE172" s="28"/>
      <c r="AF172" s="33"/>
      <c r="AG172" s="28"/>
      <c r="AH172" s="31"/>
      <c r="AI172" s="31"/>
      <c r="AJ172" s="31" t="s">
        <v>537</v>
      </c>
      <c r="AK172" s="75" t="s">
        <v>539</v>
      </c>
      <c r="AL172" s="75" t="s">
        <v>537</v>
      </c>
      <c r="AM172" s="75" t="s">
        <v>537</v>
      </c>
      <c r="AN172" s="75" t="s">
        <v>537</v>
      </c>
      <c r="AO172" s="75" t="s">
        <v>537</v>
      </c>
      <c r="AP172" s="75" t="s">
        <v>537</v>
      </c>
      <c r="AQ172" s="75" t="s">
        <v>537</v>
      </c>
      <c r="AR172" s="75" t="s">
        <v>541</v>
      </c>
      <c r="AS172" s="48" t="s">
        <v>537</v>
      </c>
    </row>
    <row r="173" spans="1:45" s="10" customFormat="1" ht="15" customHeight="1" x14ac:dyDescent="0.2">
      <c r="A173" s="4">
        <v>86</v>
      </c>
      <c r="B173" s="4">
        <v>60002765</v>
      </c>
      <c r="C173" s="4" t="s">
        <v>93</v>
      </c>
      <c r="D173" s="4" t="s">
        <v>163</v>
      </c>
      <c r="E173" s="3"/>
      <c r="F173" s="4" t="s">
        <v>377</v>
      </c>
      <c r="G173" s="4" t="s">
        <v>12</v>
      </c>
      <c r="H173" s="4" t="s">
        <v>49</v>
      </c>
      <c r="I173" s="4" t="s">
        <v>245</v>
      </c>
      <c r="J173" s="4" t="s">
        <v>141</v>
      </c>
      <c r="K173" s="4" t="s">
        <v>125</v>
      </c>
      <c r="L173" s="4">
        <v>2004</v>
      </c>
      <c r="M173" s="4" t="s">
        <v>266</v>
      </c>
      <c r="N173" s="4" t="s">
        <v>304</v>
      </c>
      <c r="O173" s="4" t="s">
        <v>122</v>
      </c>
      <c r="P173" s="4">
        <v>2005</v>
      </c>
      <c r="Q173" s="4"/>
      <c r="R173" s="4" t="s">
        <v>119</v>
      </c>
      <c r="S173" s="13">
        <v>44013</v>
      </c>
      <c r="T173" s="4">
        <v>47.3</v>
      </c>
      <c r="U173" s="4" t="s">
        <v>259</v>
      </c>
      <c r="V173" s="4"/>
      <c r="W173" s="13">
        <v>42921</v>
      </c>
      <c r="X173" s="4">
        <v>60</v>
      </c>
      <c r="Y173" s="27"/>
      <c r="Z173" s="27"/>
      <c r="AA173" s="28"/>
      <c r="AB173" s="31"/>
      <c r="AC173" s="32">
        <v>74</v>
      </c>
      <c r="AD173" s="28"/>
      <c r="AE173" s="28">
        <v>37.9</v>
      </c>
      <c r="AF173" s="33">
        <v>0.01</v>
      </c>
      <c r="AG173" s="28">
        <v>1</v>
      </c>
      <c r="AH173" s="31">
        <v>0.05</v>
      </c>
      <c r="AI173" s="31">
        <v>1.9</v>
      </c>
      <c r="AJ173" s="31" t="s">
        <v>537</v>
      </c>
      <c r="AK173" s="75" t="s">
        <v>539</v>
      </c>
      <c r="AL173" s="75" t="s">
        <v>539</v>
      </c>
      <c r="AM173" s="75" t="s">
        <v>539</v>
      </c>
      <c r="AN173" s="75" t="s">
        <v>539</v>
      </c>
      <c r="AO173" s="75" t="s">
        <v>539</v>
      </c>
      <c r="AP173" s="75" t="s">
        <v>539</v>
      </c>
      <c r="AQ173" s="75" t="s">
        <v>537</v>
      </c>
      <c r="AR173" s="75" t="s">
        <v>541</v>
      </c>
      <c r="AS173" s="48" t="s">
        <v>537</v>
      </c>
    </row>
    <row r="174" spans="1:45" s="10" customFormat="1" ht="15" customHeight="1" x14ac:dyDescent="0.2">
      <c r="A174" s="4">
        <v>86</v>
      </c>
      <c r="B174" s="4">
        <v>60002765</v>
      </c>
      <c r="C174" s="4" t="s">
        <v>93</v>
      </c>
      <c r="D174" s="4" t="s">
        <v>163</v>
      </c>
      <c r="E174" s="3"/>
      <c r="F174" s="4" t="s">
        <v>377</v>
      </c>
      <c r="G174" s="4" t="s">
        <v>12</v>
      </c>
      <c r="H174" s="4" t="s">
        <v>49</v>
      </c>
      <c r="I174" s="4" t="s">
        <v>245</v>
      </c>
      <c r="J174" s="4" t="s">
        <v>141</v>
      </c>
      <c r="K174" s="4" t="s">
        <v>125</v>
      </c>
      <c r="L174" s="4">
        <v>2004</v>
      </c>
      <c r="M174" s="4" t="s">
        <v>266</v>
      </c>
      <c r="N174" s="4" t="s">
        <v>304</v>
      </c>
      <c r="O174" s="4" t="s">
        <v>122</v>
      </c>
      <c r="P174" s="4">
        <v>2005</v>
      </c>
      <c r="Q174" s="4"/>
      <c r="R174" s="4" t="s">
        <v>119</v>
      </c>
      <c r="S174" s="13">
        <v>44013</v>
      </c>
      <c r="T174" s="4">
        <v>47.3</v>
      </c>
      <c r="U174" s="4" t="s">
        <v>259</v>
      </c>
      <c r="V174" s="4"/>
      <c r="W174" s="13">
        <v>42382</v>
      </c>
      <c r="X174" s="4">
        <v>60</v>
      </c>
      <c r="Y174" s="27"/>
      <c r="Z174" s="27"/>
      <c r="AA174" s="28"/>
      <c r="AB174" s="31"/>
      <c r="AC174" s="32"/>
      <c r="AD174" s="28"/>
      <c r="AE174" s="28">
        <v>37</v>
      </c>
      <c r="AF174" s="33">
        <v>0.01</v>
      </c>
      <c r="AG174" s="28">
        <v>0.5</v>
      </c>
      <c r="AH174" s="31">
        <v>2.1999999999999999E-2</v>
      </c>
      <c r="AI174" s="31">
        <v>0.28199999999999997</v>
      </c>
      <c r="AJ174" s="31" t="s">
        <v>537</v>
      </c>
      <c r="AK174" s="75" t="s">
        <v>537</v>
      </c>
      <c r="AL174" s="75" t="s">
        <v>539</v>
      </c>
      <c r="AM174" s="75" t="s">
        <v>539</v>
      </c>
      <c r="AN174" s="75" t="s">
        <v>539</v>
      </c>
      <c r="AO174" s="75" t="s">
        <v>539</v>
      </c>
      <c r="AP174" s="75" t="s">
        <v>539</v>
      </c>
      <c r="AQ174" s="75" t="s">
        <v>537</v>
      </c>
      <c r="AR174" s="75" t="s">
        <v>541</v>
      </c>
      <c r="AS174" s="48" t="s">
        <v>537</v>
      </c>
    </row>
    <row r="175" spans="1:45" s="10" customFormat="1" ht="15" customHeight="1" x14ac:dyDescent="0.2">
      <c r="A175" s="4">
        <v>86</v>
      </c>
      <c r="B175" s="4">
        <v>60002765</v>
      </c>
      <c r="C175" s="4" t="s">
        <v>93</v>
      </c>
      <c r="D175" s="4" t="s">
        <v>163</v>
      </c>
      <c r="E175" s="3"/>
      <c r="F175" s="4" t="s">
        <v>377</v>
      </c>
      <c r="G175" s="4" t="s">
        <v>12</v>
      </c>
      <c r="H175" s="4" t="s">
        <v>49</v>
      </c>
      <c r="I175" s="4" t="s">
        <v>245</v>
      </c>
      <c r="J175" s="4" t="s">
        <v>141</v>
      </c>
      <c r="K175" s="4" t="s">
        <v>125</v>
      </c>
      <c r="L175" s="4">
        <v>2004</v>
      </c>
      <c r="M175" s="4" t="s">
        <v>266</v>
      </c>
      <c r="N175" s="4" t="s">
        <v>304</v>
      </c>
      <c r="O175" s="4" t="s">
        <v>122</v>
      </c>
      <c r="P175" s="4">
        <v>2005</v>
      </c>
      <c r="Q175" s="4"/>
      <c r="R175" s="4" t="s">
        <v>119</v>
      </c>
      <c r="S175" s="13">
        <v>44013</v>
      </c>
      <c r="T175" s="4">
        <v>47.3</v>
      </c>
      <c r="U175" s="4" t="s">
        <v>259</v>
      </c>
      <c r="V175" s="4"/>
      <c r="W175" s="13">
        <v>41985</v>
      </c>
      <c r="X175" s="4">
        <v>60</v>
      </c>
      <c r="Y175" s="27"/>
      <c r="Z175" s="27"/>
      <c r="AA175" s="28"/>
      <c r="AB175" s="31"/>
      <c r="AC175" s="32"/>
      <c r="AD175" s="28"/>
      <c r="AE175" s="28">
        <v>37</v>
      </c>
      <c r="AF175" s="33">
        <v>0.01</v>
      </c>
      <c r="AG175" s="28">
        <v>0.5</v>
      </c>
      <c r="AH175" s="31">
        <v>2.1000000000000001E-2</v>
      </c>
      <c r="AI175" s="31"/>
      <c r="AJ175" s="31" t="s">
        <v>537</v>
      </c>
      <c r="AK175" s="75" t="s">
        <v>537</v>
      </c>
      <c r="AL175" s="75" t="s">
        <v>539</v>
      </c>
      <c r="AM175" s="75" t="s">
        <v>539</v>
      </c>
      <c r="AN175" s="75" t="s">
        <v>539</v>
      </c>
      <c r="AO175" s="75" t="s">
        <v>539</v>
      </c>
      <c r="AP175" s="75" t="s">
        <v>537</v>
      </c>
      <c r="AQ175" s="75" t="s">
        <v>537</v>
      </c>
      <c r="AR175" s="75" t="s">
        <v>541</v>
      </c>
      <c r="AS175" s="48" t="s">
        <v>537</v>
      </c>
    </row>
    <row r="176" spans="1:45" s="10" customFormat="1" ht="15" customHeight="1" x14ac:dyDescent="0.2">
      <c r="A176" s="4">
        <v>86</v>
      </c>
      <c r="B176" s="4">
        <v>60002765</v>
      </c>
      <c r="C176" s="4" t="s">
        <v>93</v>
      </c>
      <c r="D176" s="4" t="s">
        <v>163</v>
      </c>
      <c r="E176" s="3"/>
      <c r="F176" s="4" t="s">
        <v>377</v>
      </c>
      <c r="G176" s="4" t="s">
        <v>12</v>
      </c>
      <c r="H176" s="4" t="s">
        <v>49</v>
      </c>
      <c r="I176" s="4" t="s">
        <v>245</v>
      </c>
      <c r="J176" s="4" t="s">
        <v>141</v>
      </c>
      <c r="K176" s="4" t="s">
        <v>125</v>
      </c>
      <c r="L176" s="4">
        <v>2004</v>
      </c>
      <c r="M176" s="4" t="s">
        <v>266</v>
      </c>
      <c r="N176" s="4" t="s">
        <v>304</v>
      </c>
      <c r="O176" s="4" t="s">
        <v>122</v>
      </c>
      <c r="P176" s="4">
        <v>2005</v>
      </c>
      <c r="Q176" s="4"/>
      <c r="R176" s="4" t="s">
        <v>119</v>
      </c>
      <c r="S176" s="13">
        <v>44013</v>
      </c>
      <c r="T176" s="4">
        <v>47.3</v>
      </c>
      <c r="U176" s="4" t="s">
        <v>259</v>
      </c>
      <c r="V176" s="4"/>
      <c r="W176" s="13">
        <v>41634</v>
      </c>
      <c r="X176" s="4">
        <v>60</v>
      </c>
      <c r="Y176" s="27"/>
      <c r="Z176" s="27"/>
      <c r="AA176" s="28"/>
      <c r="AB176" s="31"/>
      <c r="AC176" s="32"/>
      <c r="AD176" s="28"/>
      <c r="AE176" s="28">
        <v>32.799999999999997</v>
      </c>
      <c r="AF176" s="33">
        <v>0.01</v>
      </c>
      <c r="AG176" s="28">
        <v>1.5</v>
      </c>
      <c r="AH176" s="31">
        <v>1.2999999999999999E-2</v>
      </c>
      <c r="AI176" s="31">
        <v>0.36</v>
      </c>
      <c r="AJ176" s="31" t="s">
        <v>537</v>
      </c>
      <c r="AK176" s="75" t="s">
        <v>537</v>
      </c>
      <c r="AL176" s="75" t="s">
        <v>539</v>
      </c>
      <c r="AM176" s="75" t="s">
        <v>539</v>
      </c>
      <c r="AN176" s="75" t="s">
        <v>539</v>
      </c>
      <c r="AO176" s="75" t="s">
        <v>539</v>
      </c>
      <c r="AP176" s="75" t="s">
        <v>539</v>
      </c>
      <c r="AQ176" s="75" t="s">
        <v>537</v>
      </c>
      <c r="AR176" s="75" t="s">
        <v>541</v>
      </c>
      <c r="AS176" s="48" t="s">
        <v>537</v>
      </c>
    </row>
    <row r="177" spans="1:45" s="10" customFormat="1" ht="15" customHeight="1" x14ac:dyDescent="0.2">
      <c r="A177" s="4">
        <v>86</v>
      </c>
      <c r="B177" s="4">
        <v>60002765</v>
      </c>
      <c r="C177" s="4" t="s">
        <v>93</v>
      </c>
      <c r="D177" s="4" t="s">
        <v>163</v>
      </c>
      <c r="E177" s="3"/>
      <c r="F177" s="4" t="s">
        <v>377</v>
      </c>
      <c r="G177" s="4" t="s">
        <v>12</v>
      </c>
      <c r="H177" s="4" t="s">
        <v>49</v>
      </c>
      <c r="I177" s="4" t="s">
        <v>245</v>
      </c>
      <c r="J177" s="4" t="s">
        <v>141</v>
      </c>
      <c r="K177" s="4" t="s">
        <v>125</v>
      </c>
      <c r="L177" s="4">
        <v>2004</v>
      </c>
      <c r="M177" s="4" t="s">
        <v>266</v>
      </c>
      <c r="N177" s="4" t="s">
        <v>304</v>
      </c>
      <c r="O177" s="4" t="s">
        <v>122</v>
      </c>
      <c r="P177" s="4">
        <v>2005</v>
      </c>
      <c r="Q177" s="4"/>
      <c r="R177" s="4" t="s">
        <v>119</v>
      </c>
      <c r="S177" s="13">
        <v>44013</v>
      </c>
      <c r="T177" s="4">
        <v>47.3</v>
      </c>
      <c r="U177" s="4" t="s">
        <v>259</v>
      </c>
      <c r="V177" s="4"/>
      <c r="W177" s="13">
        <v>41347</v>
      </c>
      <c r="X177" s="4">
        <v>60</v>
      </c>
      <c r="Y177" s="27"/>
      <c r="Z177" s="27"/>
      <c r="AA177" s="28"/>
      <c r="AB177" s="31"/>
      <c r="AC177" s="32"/>
      <c r="AD177" s="28"/>
      <c r="AE177" s="28">
        <v>35</v>
      </c>
      <c r="AF177" s="33">
        <v>0.01</v>
      </c>
      <c r="AG177" s="28">
        <v>0.5</v>
      </c>
      <c r="AH177" s="31">
        <v>1.0999999999999999E-2</v>
      </c>
      <c r="AI177" s="31">
        <v>0.35299999999999998</v>
      </c>
      <c r="AJ177" s="31" t="s">
        <v>537</v>
      </c>
      <c r="AK177" s="75" t="s">
        <v>537</v>
      </c>
      <c r="AL177" s="75" t="s">
        <v>539</v>
      </c>
      <c r="AM177" s="75" t="s">
        <v>539</v>
      </c>
      <c r="AN177" s="75" t="s">
        <v>539</v>
      </c>
      <c r="AO177" s="75" t="s">
        <v>539</v>
      </c>
      <c r="AP177" s="75" t="s">
        <v>539</v>
      </c>
      <c r="AQ177" s="75" t="s">
        <v>537</v>
      </c>
      <c r="AR177" s="75" t="s">
        <v>541</v>
      </c>
      <c r="AS177" s="48" t="s">
        <v>537</v>
      </c>
    </row>
    <row r="178" spans="1:45" s="10" customFormat="1" ht="15" customHeight="1" x14ac:dyDescent="0.2">
      <c r="A178" s="4">
        <v>86</v>
      </c>
      <c r="B178" s="4">
        <v>60002765</v>
      </c>
      <c r="C178" s="4" t="s">
        <v>93</v>
      </c>
      <c r="D178" s="4" t="s">
        <v>163</v>
      </c>
      <c r="E178" s="3"/>
      <c r="F178" s="4" t="s">
        <v>377</v>
      </c>
      <c r="G178" s="4" t="s">
        <v>12</v>
      </c>
      <c r="H178" s="4" t="s">
        <v>49</v>
      </c>
      <c r="I178" s="4" t="s">
        <v>245</v>
      </c>
      <c r="J178" s="4" t="s">
        <v>141</v>
      </c>
      <c r="K178" s="4" t="s">
        <v>125</v>
      </c>
      <c r="L178" s="4">
        <v>2004</v>
      </c>
      <c r="M178" s="4" t="s">
        <v>266</v>
      </c>
      <c r="N178" s="4" t="s">
        <v>304</v>
      </c>
      <c r="O178" s="4" t="s">
        <v>122</v>
      </c>
      <c r="P178" s="4">
        <v>2005</v>
      </c>
      <c r="Q178" s="4"/>
      <c r="R178" s="4" t="s">
        <v>119</v>
      </c>
      <c r="S178" s="13">
        <v>44013</v>
      </c>
      <c r="T178" s="4">
        <v>47.3</v>
      </c>
      <c r="U178" s="4" t="s">
        <v>259</v>
      </c>
      <c r="V178" s="4"/>
      <c r="W178" s="13">
        <v>40653</v>
      </c>
      <c r="X178" s="4">
        <v>60</v>
      </c>
      <c r="Y178" s="27"/>
      <c r="Z178" s="27"/>
      <c r="AA178" s="28"/>
      <c r="AB178" s="31"/>
      <c r="AC178" s="32">
        <v>45</v>
      </c>
      <c r="AD178" s="28"/>
      <c r="AE178" s="28">
        <v>34</v>
      </c>
      <c r="AF178" s="33">
        <v>0.01</v>
      </c>
      <c r="AG178" s="28">
        <v>0.5</v>
      </c>
      <c r="AH178" s="31">
        <v>6.0000000000000001E-3</v>
      </c>
      <c r="AI178" s="31">
        <v>0.24099999999999999</v>
      </c>
      <c r="AJ178" s="31" t="s">
        <v>537</v>
      </c>
      <c r="AK178" s="75" t="s">
        <v>539</v>
      </c>
      <c r="AL178" s="75" t="s">
        <v>539</v>
      </c>
      <c r="AM178" s="75" t="s">
        <v>539</v>
      </c>
      <c r="AN178" s="75" t="s">
        <v>539</v>
      </c>
      <c r="AO178" s="75" t="s">
        <v>539</v>
      </c>
      <c r="AP178" s="75" t="s">
        <v>539</v>
      </c>
      <c r="AQ178" s="75" t="s">
        <v>537</v>
      </c>
      <c r="AR178" s="75" t="s">
        <v>541</v>
      </c>
      <c r="AS178" s="48" t="s">
        <v>537</v>
      </c>
    </row>
    <row r="179" spans="1:45" s="10" customFormat="1" ht="15" customHeight="1" x14ac:dyDescent="0.2">
      <c r="A179" s="4">
        <v>86</v>
      </c>
      <c r="B179" s="4">
        <v>60002765</v>
      </c>
      <c r="C179" s="4" t="s">
        <v>93</v>
      </c>
      <c r="D179" s="4" t="s">
        <v>163</v>
      </c>
      <c r="E179" s="3"/>
      <c r="F179" s="4" t="s">
        <v>377</v>
      </c>
      <c r="G179" s="4" t="s">
        <v>12</v>
      </c>
      <c r="H179" s="4" t="s">
        <v>49</v>
      </c>
      <c r="I179" s="4" t="s">
        <v>245</v>
      </c>
      <c r="J179" s="4" t="s">
        <v>141</v>
      </c>
      <c r="K179" s="4" t="s">
        <v>125</v>
      </c>
      <c r="L179" s="4">
        <v>2004</v>
      </c>
      <c r="M179" s="4" t="s">
        <v>266</v>
      </c>
      <c r="N179" s="4" t="s">
        <v>304</v>
      </c>
      <c r="O179" s="4" t="s">
        <v>122</v>
      </c>
      <c r="P179" s="4">
        <v>2005</v>
      </c>
      <c r="Q179" s="4"/>
      <c r="R179" s="4" t="s">
        <v>119</v>
      </c>
      <c r="S179" s="13">
        <v>44013</v>
      </c>
      <c r="T179" s="4">
        <v>47.3</v>
      </c>
      <c r="U179" s="4" t="s">
        <v>259</v>
      </c>
      <c r="V179" s="4"/>
      <c r="W179" s="13">
        <v>40317</v>
      </c>
      <c r="X179" s="4">
        <v>60</v>
      </c>
      <c r="Y179" s="27"/>
      <c r="Z179" s="27"/>
      <c r="AA179" s="28"/>
      <c r="AB179" s="31"/>
      <c r="AC179" s="32">
        <v>62.6</v>
      </c>
      <c r="AD179" s="28"/>
      <c r="AE179" s="28">
        <v>35</v>
      </c>
      <c r="AF179" s="33">
        <v>0.01</v>
      </c>
      <c r="AG179" s="28">
        <v>0.5</v>
      </c>
      <c r="AH179" s="31">
        <v>8.9999999999999993E-3</v>
      </c>
      <c r="AI179" s="31">
        <v>0.26300000000000001</v>
      </c>
      <c r="AJ179" s="31" t="s">
        <v>537</v>
      </c>
      <c r="AK179" s="75" t="s">
        <v>539</v>
      </c>
      <c r="AL179" s="75" t="s">
        <v>539</v>
      </c>
      <c r="AM179" s="75" t="s">
        <v>539</v>
      </c>
      <c r="AN179" s="75" t="s">
        <v>539</v>
      </c>
      <c r="AO179" s="75" t="s">
        <v>539</v>
      </c>
      <c r="AP179" s="75" t="s">
        <v>539</v>
      </c>
      <c r="AQ179" s="75" t="s">
        <v>537</v>
      </c>
      <c r="AR179" s="75" t="s">
        <v>541</v>
      </c>
      <c r="AS179" s="48" t="s">
        <v>537</v>
      </c>
    </row>
    <row r="180" spans="1:45" s="10" customFormat="1" ht="15" customHeight="1" x14ac:dyDescent="0.2">
      <c r="A180" s="4">
        <v>86</v>
      </c>
      <c r="B180" s="4">
        <v>60002765</v>
      </c>
      <c r="C180" s="4" t="s">
        <v>93</v>
      </c>
      <c r="D180" s="4" t="s">
        <v>163</v>
      </c>
      <c r="E180" s="3"/>
      <c r="F180" s="4" t="s">
        <v>377</v>
      </c>
      <c r="G180" s="4" t="s">
        <v>12</v>
      </c>
      <c r="H180" s="4" t="s">
        <v>49</v>
      </c>
      <c r="I180" s="4" t="s">
        <v>245</v>
      </c>
      <c r="J180" s="4" t="s">
        <v>141</v>
      </c>
      <c r="K180" s="4" t="s">
        <v>125</v>
      </c>
      <c r="L180" s="4">
        <v>2004</v>
      </c>
      <c r="M180" s="4" t="s">
        <v>266</v>
      </c>
      <c r="N180" s="4" t="s">
        <v>304</v>
      </c>
      <c r="O180" s="4" t="s">
        <v>122</v>
      </c>
      <c r="P180" s="4">
        <v>2005</v>
      </c>
      <c r="Q180" s="4"/>
      <c r="R180" s="4" t="s">
        <v>119</v>
      </c>
      <c r="S180" s="13">
        <v>44013</v>
      </c>
      <c r="T180" s="4">
        <v>47.3</v>
      </c>
      <c r="U180" s="4" t="s">
        <v>259</v>
      </c>
      <c r="V180" s="4"/>
      <c r="W180" s="13">
        <v>40101</v>
      </c>
      <c r="X180" s="4">
        <v>60</v>
      </c>
      <c r="Y180" s="27"/>
      <c r="Z180" s="27"/>
      <c r="AA180" s="28"/>
      <c r="AB180" s="31"/>
      <c r="AC180" s="32">
        <v>62.6</v>
      </c>
      <c r="AD180" s="28"/>
      <c r="AE180" s="28">
        <v>36</v>
      </c>
      <c r="AF180" s="33">
        <v>5.0000000000000001E-3</v>
      </c>
      <c r="AG180" s="28">
        <v>1</v>
      </c>
      <c r="AH180" s="31">
        <v>6.0000000000000001E-3</v>
      </c>
      <c r="AI180" s="31">
        <v>0.26700000000000002</v>
      </c>
      <c r="AJ180" s="31" t="s">
        <v>537</v>
      </c>
      <c r="AK180" s="75" t="s">
        <v>539</v>
      </c>
      <c r="AL180" s="75" t="s">
        <v>539</v>
      </c>
      <c r="AM180" s="75" t="s">
        <v>539</v>
      </c>
      <c r="AN180" s="75" t="s">
        <v>539</v>
      </c>
      <c r="AO180" s="75" t="s">
        <v>539</v>
      </c>
      <c r="AP180" s="75" t="s">
        <v>539</v>
      </c>
      <c r="AQ180" s="75" t="s">
        <v>537</v>
      </c>
      <c r="AR180" s="75" t="s">
        <v>541</v>
      </c>
      <c r="AS180" s="48" t="s">
        <v>537</v>
      </c>
    </row>
    <row r="181" spans="1:45" s="10" customFormat="1" ht="15" customHeight="1" x14ac:dyDescent="0.2">
      <c r="A181" s="4">
        <v>86</v>
      </c>
      <c r="B181" s="4">
        <v>60002765</v>
      </c>
      <c r="C181" s="4" t="s">
        <v>93</v>
      </c>
      <c r="D181" s="4" t="s">
        <v>163</v>
      </c>
      <c r="E181" s="3"/>
      <c r="F181" s="4" t="s">
        <v>377</v>
      </c>
      <c r="G181" s="4" t="s">
        <v>12</v>
      </c>
      <c r="H181" s="4" t="s">
        <v>49</v>
      </c>
      <c r="I181" s="4" t="s">
        <v>245</v>
      </c>
      <c r="J181" s="4" t="s">
        <v>141</v>
      </c>
      <c r="K181" s="4" t="s">
        <v>125</v>
      </c>
      <c r="L181" s="4">
        <v>2004</v>
      </c>
      <c r="M181" s="4" t="s">
        <v>266</v>
      </c>
      <c r="N181" s="4" t="s">
        <v>304</v>
      </c>
      <c r="O181" s="4" t="s">
        <v>122</v>
      </c>
      <c r="P181" s="4">
        <v>2005</v>
      </c>
      <c r="Q181" s="4"/>
      <c r="R181" s="4" t="s">
        <v>119</v>
      </c>
      <c r="S181" s="13">
        <v>44013</v>
      </c>
      <c r="T181" s="4">
        <v>47.3</v>
      </c>
      <c r="U181" s="4" t="s">
        <v>259</v>
      </c>
      <c r="V181" s="4"/>
      <c r="W181" s="13">
        <v>39680</v>
      </c>
      <c r="X181" s="4">
        <v>60</v>
      </c>
      <c r="Y181" s="27"/>
      <c r="Z181" s="27"/>
      <c r="AA181" s="28"/>
      <c r="AB181" s="31"/>
      <c r="AC181" s="32">
        <v>61.4</v>
      </c>
      <c r="AD181" s="28"/>
      <c r="AE181" s="28">
        <v>42.7</v>
      </c>
      <c r="AF181" s="33">
        <v>0.01</v>
      </c>
      <c r="AG181" s="28">
        <v>0.5</v>
      </c>
      <c r="AH181" s="31">
        <v>1.4E-2</v>
      </c>
      <c r="AI181" s="31">
        <v>0.41899999999999998</v>
      </c>
      <c r="AJ181" s="31" t="s">
        <v>537</v>
      </c>
      <c r="AK181" s="75" t="s">
        <v>539</v>
      </c>
      <c r="AL181" s="75" t="s">
        <v>539</v>
      </c>
      <c r="AM181" s="75" t="s">
        <v>539</v>
      </c>
      <c r="AN181" s="75" t="s">
        <v>539</v>
      </c>
      <c r="AO181" s="75" t="s">
        <v>539</v>
      </c>
      <c r="AP181" s="75" t="s">
        <v>539</v>
      </c>
      <c r="AQ181" s="75" t="s">
        <v>537</v>
      </c>
      <c r="AR181" s="75" t="s">
        <v>541</v>
      </c>
      <c r="AS181" s="48" t="s">
        <v>537</v>
      </c>
    </row>
    <row r="182" spans="1:45" s="10" customFormat="1" ht="15" customHeight="1" x14ac:dyDescent="0.2">
      <c r="A182" s="4">
        <v>86</v>
      </c>
      <c r="B182" s="4">
        <v>60002765</v>
      </c>
      <c r="C182" s="4" t="s">
        <v>93</v>
      </c>
      <c r="D182" s="4" t="s">
        <v>163</v>
      </c>
      <c r="E182" s="3"/>
      <c r="F182" s="4" t="s">
        <v>377</v>
      </c>
      <c r="G182" s="4" t="s">
        <v>12</v>
      </c>
      <c r="H182" s="4" t="s">
        <v>49</v>
      </c>
      <c r="I182" s="4" t="s">
        <v>245</v>
      </c>
      <c r="J182" s="4" t="s">
        <v>141</v>
      </c>
      <c r="K182" s="4" t="s">
        <v>125</v>
      </c>
      <c r="L182" s="4">
        <v>2004</v>
      </c>
      <c r="M182" s="4" t="s">
        <v>266</v>
      </c>
      <c r="N182" s="4" t="s">
        <v>304</v>
      </c>
      <c r="O182" s="4" t="s">
        <v>122</v>
      </c>
      <c r="P182" s="4">
        <v>2005</v>
      </c>
      <c r="Q182" s="4"/>
      <c r="R182" s="4" t="s">
        <v>119</v>
      </c>
      <c r="S182" s="13">
        <v>44013</v>
      </c>
      <c r="T182" s="4">
        <v>47.3</v>
      </c>
      <c r="U182" s="4" t="s">
        <v>259</v>
      </c>
      <c r="V182" s="4"/>
      <c r="W182" s="13">
        <v>39038</v>
      </c>
      <c r="X182" s="4">
        <v>60</v>
      </c>
      <c r="Y182" s="27"/>
      <c r="Z182" s="27"/>
      <c r="AA182" s="28"/>
      <c r="AB182" s="31"/>
      <c r="AC182" s="32">
        <v>73</v>
      </c>
      <c r="AD182" s="28"/>
      <c r="AE182" s="28">
        <v>33.799999999999997</v>
      </c>
      <c r="AF182" s="33">
        <v>5.0000000000000001E-3</v>
      </c>
      <c r="AG182" s="28">
        <v>0.5</v>
      </c>
      <c r="AH182" s="31">
        <v>5.0000000000000001E-3</v>
      </c>
      <c r="AI182" s="31">
        <v>0.312</v>
      </c>
      <c r="AJ182" s="31" t="s">
        <v>537</v>
      </c>
      <c r="AK182" s="75" t="s">
        <v>539</v>
      </c>
      <c r="AL182" s="75" t="s">
        <v>539</v>
      </c>
      <c r="AM182" s="75" t="s">
        <v>539</v>
      </c>
      <c r="AN182" s="75" t="s">
        <v>539</v>
      </c>
      <c r="AO182" s="75" t="s">
        <v>539</v>
      </c>
      <c r="AP182" s="75" t="s">
        <v>539</v>
      </c>
      <c r="AQ182" s="75" t="s">
        <v>537</v>
      </c>
      <c r="AR182" s="75" t="s">
        <v>541</v>
      </c>
      <c r="AS182" s="48" t="s">
        <v>537</v>
      </c>
    </row>
    <row r="183" spans="1:45" s="10" customFormat="1" ht="15" customHeight="1" x14ac:dyDescent="0.2">
      <c r="A183" s="4">
        <v>86</v>
      </c>
      <c r="B183" s="4">
        <v>60002765</v>
      </c>
      <c r="C183" s="4" t="s">
        <v>93</v>
      </c>
      <c r="D183" s="4" t="s">
        <v>163</v>
      </c>
      <c r="E183" s="3"/>
      <c r="F183" s="4" t="s">
        <v>377</v>
      </c>
      <c r="G183" s="4" t="s">
        <v>12</v>
      </c>
      <c r="H183" s="4" t="s">
        <v>49</v>
      </c>
      <c r="I183" s="4" t="s">
        <v>245</v>
      </c>
      <c r="J183" s="4" t="s">
        <v>141</v>
      </c>
      <c r="K183" s="4" t="s">
        <v>125</v>
      </c>
      <c r="L183" s="4">
        <v>2004</v>
      </c>
      <c r="M183" s="4" t="s">
        <v>266</v>
      </c>
      <c r="N183" s="4" t="s">
        <v>304</v>
      </c>
      <c r="O183" s="4" t="s">
        <v>122</v>
      </c>
      <c r="P183" s="4">
        <v>2005</v>
      </c>
      <c r="Q183" s="4"/>
      <c r="R183" s="4" t="s">
        <v>119</v>
      </c>
      <c r="S183" s="13">
        <v>44013</v>
      </c>
      <c r="T183" s="4">
        <v>47.3</v>
      </c>
      <c r="U183" s="4" t="s">
        <v>259</v>
      </c>
      <c r="V183" s="4"/>
      <c r="W183" s="13">
        <v>38566</v>
      </c>
      <c r="X183" s="4">
        <v>60</v>
      </c>
      <c r="Y183" s="27"/>
      <c r="Z183" s="27"/>
      <c r="AA183" s="28"/>
      <c r="AB183" s="31"/>
      <c r="AC183" s="32">
        <v>55</v>
      </c>
      <c r="AD183" s="28"/>
      <c r="AE183" s="28">
        <v>39.700000000000003</v>
      </c>
      <c r="AF183" s="33">
        <v>3.0000000000000001E-3</v>
      </c>
      <c r="AG183" s="28">
        <v>0.5</v>
      </c>
      <c r="AH183" s="31">
        <v>2.4E-2</v>
      </c>
      <c r="AI183" s="31">
        <v>0.23599999999999999</v>
      </c>
      <c r="AJ183" s="31" t="s">
        <v>537</v>
      </c>
      <c r="AK183" s="75" t="s">
        <v>539</v>
      </c>
      <c r="AL183" s="75" t="s">
        <v>539</v>
      </c>
      <c r="AM183" s="75" t="s">
        <v>539</v>
      </c>
      <c r="AN183" s="75" t="s">
        <v>539</v>
      </c>
      <c r="AO183" s="75" t="s">
        <v>539</v>
      </c>
      <c r="AP183" s="75" t="s">
        <v>539</v>
      </c>
      <c r="AQ183" s="75" t="s">
        <v>537</v>
      </c>
      <c r="AR183" s="75" t="s">
        <v>541</v>
      </c>
      <c r="AS183" s="48" t="s">
        <v>537</v>
      </c>
    </row>
    <row r="184" spans="1:45" s="10" customFormat="1" ht="15" customHeight="1" x14ac:dyDescent="0.2">
      <c r="A184" s="4">
        <v>86</v>
      </c>
      <c r="B184" s="4">
        <v>60002765</v>
      </c>
      <c r="C184" s="4" t="s">
        <v>93</v>
      </c>
      <c r="D184" s="4" t="s">
        <v>163</v>
      </c>
      <c r="E184" s="3"/>
      <c r="F184" s="4" t="s">
        <v>377</v>
      </c>
      <c r="G184" s="4" t="s">
        <v>12</v>
      </c>
      <c r="H184" s="4" t="s">
        <v>49</v>
      </c>
      <c r="I184" s="4" t="s">
        <v>245</v>
      </c>
      <c r="J184" s="4" t="s">
        <v>141</v>
      </c>
      <c r="K184" s="4" t="s">
        <v>125</v>
      </c>
      <c r="L184" s="4">
        <v>2004</v>
      </c>
      <c r="M184" s="4" t="s">
        <v>266</v>
      </c>
      <c r="N184" s="4" t="s">
        <v>304</v>
      </c>
      <c r="O184" s="4" t="s">
        <v>122</v>
      </c>
      <c r="P184" s="4">
        <v>2005</v>
      </c>
      <c r="Q184" s="4"/>
      <c r="R184" s="4" t="s">
        <v>119</v>
      </c>
      <c r="S184" s="13">
        <v>44013</v>
      </c>
      <c r="T184" s="4">
        <v>47.3</v>
      </c>
      <c r="U184" s="4" t="s">
        <v>259</v>
      </c>
      <c r="V184" s="4"/>
      <c r="W184" s="13">
        <v>38511</v>
      </c>
      <c r="X184" s="4">
        <v>60</v>
      </c>
      <c r="Y184" s="27"/>
      <c r="Z184" s="27"/>
      <c r="AA184" s="28"/>
      <c r="AB184" s="31"/>
      <c r="AC184" s="32">
        <v>29</v>
      </c>
      <c r="AD184" s="28"/>
      <c r="AE184" s="28"/>
      <c r="AF184" s="33"/>
      <c r="AG184" s="28"/>
      <c r="AH184" s="31"/>
      <c r="AI184" s="31"/>
      <c r="AJ184" s="31" t="s">
        <v>537</v>
      </c>
      <c r="AK184" s="75" t="s">
        <v>540</v>
      </c>
      <c r="AL184" s="75" t="s">
        <v>537</v>
      </c>
      <c r="AM184" s="75" t="s">
        <v>537</v>
      </c>
      <c r="AN184" s="75" t="s">
        <v>537</v>
      </c>
      <c r="AO184" s="75" t="s">
        <v>537</v>
      </c>
      <c r="AP184" s="75" t="s">
        <v>537</v>
      </c>
      <c r="AQ184" s="75" t="s">
        <v>537</v>
      </c>
      <c r="AR184" s="75" t="s">
        <v>539</v>
      </c>
      <c r="AS184" s="48" t="s">
        <v>434</v>
      </c>
    </row>
    <row r="185" spans="1:45" s="10" customFormat="1" ht="15" customHeight="1" x14ac:dyDescent="0.2">
      <c r="A185" s="4">
        <v>86</v>
      </c>
      <c r="B185" s="4">
        <v>60002765</v>
      </c>
      <c r="C185" s="4" t="s">
        <v>93</v>
      </c>
      <c r="D185" s="4" t="s">
        <v>163</v>
      </c>
      <c r="E185" s="3"/>
      <c r="F185" s="4" t="s">
        <v>377</v>
      </c>
      <c r="G185" s="4" t="s">
        <v>12</v>
      </c>
      <c r="H185" s="4" t="s">
        <v>49</v>
      </c>
      <c r="I185" s="4" t="s">
        <v>245</v>
      </c>
      <c r="J185" s="4" t="s">
        <v>141</v>
      </c>
      <c r="K185" s="4" t="s">
        <v>125</v>
      </c>
      <c r="L185" s="4">
        <v>2004</v>
      </c>
      <c r="M185" s="4" t="s">
        <v>266</v>
      </c>
      <c r="N185" s="4" t="s">
        <v>304</v>
      </c>
      <c r="O185" s="4" t="s">
        <v>122</v>
      </c>
      <c r="P185" s="4">
        <v>2005</v>
      </c>
      <c r="Q185" s="4"/>
      <c r="R185" s="4" t="s">
        <v>119</v>
      </c>
      <c r="S185" s="13">
        <v>44013</v>
      </c>
      <c r="T185" s="4">
        <v>47.3</v>
      </c>
      <c r="U185" s="4" t="s">
        <v>259</v>
      </c>
      <c r="V185" s="4"/>
      <c r="W185" s="13">
        <v>38479</v>
      </c>
      <c r="X185" s="4">
        <v>60</v>
      </c>
      <c r="Y185" s="27"/>
      <c r="Z185" s="27"/>
      <c r="AA185" s="28"/>
      <c r="AB185" s="31"/>
      <c r="AC185" s="32">
        <v>30</v>
      </c>
      <c r="AD185" s="28"/>
      <c r="AE185" s="28"/>
      <c r="AF185" s="33"/>
      <c r="AG185" s="28"/>
      <c r="AH185" s="31"/>
      <c r="AI185" s="31"/>
      <c r="AJ185" s="31" t="s">
        <v>537</v>
      </c>
      <c r="AK185" s="75" t="s">
        <v>540</v>
      </c>
      <c r="AL185" s="75" t="s">
        <v>537</v>
      </c>
      <c r="AM185" s="75" t="s">
        <v>537</v>
      </c>
      <c r="AN185" s="75" t="s">
        <v>537</v>
      </c>
      <c r="AO185" s="75" t="s">
        <v>537</v>
      </c>
      <c r="AP185" s="75" t="s">
        <v>537</v>
      </c>
      <c r="AQ185" s="75" t="s">
        <v>537</v>
      </c>
      <c r="AR185" s="75" t="s">
        <v>539</v>
      </c>
      <c r="AS185" s="48" t="s">
        <v>434</v>
      </c>
    </row>
    <row r="186" spans="1:45" s="10" customFormat="1" ht="15" customHeight="1" x14ac:dyDescent="0.2">
      <c r="A186" s="4">
        <v>86</v>
      </c>
      <c r="B186" s="4">
        <v>60002765</v>
      </c>
      <c r="C186" s="4" t="s">
        <v>93</v>
      </c>
      <c r="D186" s="4" t="s">
        <v>163</v>
      </c>
      <c r="E186" s="3"/>
      <c r="F186" s="4" t="s">
        <v>377</v>
      </c>
      <c r="G186" s="4" t="s">
        <v>12</v>
      </c>
      <c r="H186" s="4" t="s">
        <v>49</v>
      </c>
      <c r="I186" s="4" t="s">
        <v>245</v>
      </c>
      <c r="J186" s="4" t="s">
        <v>141</v>
      </c>
      <c r="K186" s="4" t="s">
        <v>125</v>
      </c>
      <c r="L186" s="4">
        <v>2004</v>
      </c>
      <c r="M186" s="4" t="s">
        <v>266</v>
      </c>
      <c r="N186" s="4" t="s">
        <v>304</v>
      </c>
      <c r="O186" s="4" t="s">
        <v>122</v>
      </c>
      <c r="P186" s="4">
        <v>2005</v>
      </c>
      <c r="Q186" s="4"/>
      <c r="R186" s="4" t="s">
        <v>119</v>
      </c>
      <c r="S186" s="13">
        <v>44013</v>
      </c>
      <c r="T186" s="4">
        <v>47.3</v>
      </c>
      <c r="U186" s="4" t="s">
        <v>259</v>
      </c>
      <c r="V186" s="4"/>
      <c r="W186" s="13">
        <v>38146</v>
      </c>
      <c r="X186" s="4">
        <v>60</v>
      </c>
      <c r="Y186" s="27"/>
      <c r="Z186" s="27"/>
      <c r="AA186" s="28"/>
      <c r="AB186" s="31"/>
      <c r="AC186" s="32">
        <v>50</v>
      </c>
      <c r="AD186" s="28"/>
      <c r="AE186" s="28">
        <v>40</v>
      </c>
      <c r="AF186" s="33">
        <v>0.01</v>
      </c>
      <c r="AG186" s="28"/>
      <c r="AH186" s="31">
        <v>0.01</v>
      </c>
      <c r="AI186" s="31"/>
      <c r="AJ186" s="31" t="s">
        <v>537</v>
      </c>
      <c r="AK186" s="75" t="s">
        <v>539</v>
      </c>
      <c r="AL186" s="75" t="s">
        <v>539</v>
      </c>
      <c r="AM186" s="75" t="s">
        <v>539</v>
      </c>
      <c r="AN186" s="75" t="s">
        <v>537</v>
      </c>
      <c r="AO186" s="75" t="s">
        <v>539</v>
      </c>
      <c r="AP186" s="75" t="s">
        <v>537</v>
      </c>
      <c r="AQ186" s="75" t="s">
        <v>537</v>
      </c>
      <c r="AR186" s="75" t="s">
        <v>541</v>
      </c>
      <c r="AS186" s="48" t="s">
        <v>537</v>
      </c>
    </row>
    <row r="187" spans="1:45" s="10" customFormat="1" ht="15" customHeight="1" x14ac:dyDescent="0.2">
      <c r="A187" s="4">
        <v>86</v>
      </c>
      <c r="B187" s="4">
        <v>60002765</v>
      </c>
      <c r="C187" s="4" t="s">
        <v>93</v>
      </c>
      <c r="D187" s="4" t="s">
        <v>163</v>
      </c>
      <c r="E187" s="3"/>
      <c r="F187" s="4" t="s">
        <v>377</v>
      </c>
      <c r="G187" s="4" t="s">
        <v>12</v>
      </c>
      <c r="H187" s="4" t="s">
        <v>49</v>
      </c>
      <c r="I187" s="4" t="s">
        <v>245</v>
      </c>
      <c r="J187" s="4" t="s">
        <v>141</v>
      </c>
      <c r="K187" s="4" t="s">
        <v>125</v>
      </c>
      <c r="L187" s="4">
        <v>2004</v>
      </c>
      <c r="M187" s="4" t="s">
        <v>266</v>
      </c>
      <c r="N187" s="4" t="s">
        <v>304</v>
      </c>
      <c r="O187" s="4" t="s">
        <v>122</v>
      </c>
      <c r="P187" s="4">
        <v>2005</v>
      </c>
      <c r="Q187" s="4"/>
      <c r="R187" s="4" t="s">
        <v>119</v>
      </c>
      <c r="S187" s="13">
        <v>44013</v>
      </c>
      <c r="T187" s="4">
        <v>47.3</v>
      </c>
      <c r="U187" s="4" t="s">
        <v>259</v>
      </c>
      <c r="V187" s="4"/>
      <c r="W187" s="13">
        <v>38141</v>
      </c>
      <c r="X187" s="4">
        <v>60</v>
      </c>
      <c r="Y187" s="27"/>
      <c r="Z187" s="27"/>
      <c r="AA187" s="28"/>
      <c r="AB187" s="31"/>
      <c r="AC187" s="32">
        <v>71</v>
      </c>
      <c r="AD187" s="28"/>
      <c r="AE187" s="28">
        <v>40</v>
      </c>
      <c r="AF187" s="33">
        <v>0.01</v>
      </c>
      <c r="AG187" s="28"/>
      <c r="AH187" s="31">
        <v>8.9999999999999993E-3</v>
      </c>
      <c r="AI187" s="31"/>
      <c r="AJ187" s="31" t="s">
        <v>537</v>
      </c>
      <c r="AK187" s="75" t="s">
        <v>539</v>
      </c>
      <c r="AL187" s="75" t="s">
        <v>539</v>
      </c>
      <c r="AM187" s="75" t="s">
        <v>539</v>
      </c>
      <c r="AN187" s="75" t="s">
        <v>537</v>
      </c>
      <c r="AO187" s="75" t="s">
        <v>539</v>
      </c>
      <c r="AP187" s="75" t="s">
        <v>537</v>
      </c>
      <c r="AQ187" s="75" t="s">
        <v>537</v>
      </c>
      <c r="AR187" s="75" t="s">
        <v>541</v>
      </c>
      <c r="AS187" s="48" t="s">
        <v>537</v>
      </c>
    </row>
    <row r="188" spans="1:45" s="10" customFormat="1" ht="15" customHeight="1" x14ac:dyDescent="0.2">
      <c r="A188" s="4">
        <v>86</v>
      </c>
      <c r="B188" s="4">
        <v>60002765</v>
      </c>
      <c r="C188" s="4" t="s">
        <v>93</v>
      </c>
      <c r="D188" s="4" t="s">
        <v>163</v>
      </c>
      <c r="E188" s="3"/>
      <c r="F188" s="4" t="s">
        <v>377</v>
      </c>
      <c r="G188" s="4" t="s">
        <v>12</v>
      </c>
      <c r="H188" s="4" t="s">
        <v>49</v>
      </c>
      <c r="I188" s="4" t="s">
        <v>245</v>
      </c>
      <c r="J188" s="4" t="s">
        <v>141</v>
      </c>
      <c r="K188" s="4" t="s">
        <v>125</v>
      </c>
      <c r="L188" s="4">
        <v>2004</v>
      </c>
      <c r="M188" s="4" t="s">
        <v>266</v>
      </c>
      <c r="N188" s="4" t="s">
        <v>304</v>
      </c>
      <c r="O188" s="4" t="s">
        <v>122</v>
      </c>
      <c r="P188" s="4">
        <v>2005</v>
      </c>
      <c r="Q188" s="4"/>
      <c r="R188" s="4" t="s">
        <v>119</v>
      </c>
      <c r="S188" s="13">
        <v>44013</v>
      </c>
      <c r="T188" s="4">
        <v>47.3</v>
      </c>
      <c r="U188" s="4" t="s">
        <v>259</v>
      </c>
      <c r="V188" s="4"/>
      <c r="W188" s="13">
        <v>38139</v>
      </c>
      <c r="X188" s="4">
        <v>60</v>
      </c>
      <c r="Y188" s="27"/>
      <c r="Z188" s="27"/>
      <c r="AA188" s="28"/>
      <c r="AB188" s="31"/>
      <c r="AC188" s="32">
        <v>53</v>
      </c>
      <c r="AD188" s="28"/>
      <c r="AE188" s="28">
        <v>40</v>
      </c>
      <c r="AF188" s="33">
        <v>0.01</v>
      </c>
      <c r="AG188" s="28"/>
      <c r="AH188" s="31">
        <v>7.0000000000000001E-3</v>
      </c>
      <c r="AI188" s="31"/>
      <c r="AJ188" s="31" t="s">
        <v>537</v>
      </c>
      <c r="AK188" s="75" t="s">
        <v>539</v>
      </c>
      <c r="AL188" s="75" t="s">
        <v>539</v>
      </c>
      <c r="AM188" s="75" t="s">
        <v>539</v>
      </c>
      <c r="AN188" s="75" t="s">
        <v>537</v>
      </c>
      <c r="AO188" s="75" t="s">
        <v>539</v>
      </c>
      <c r="AP188" s="75" t="s">
        <v>537</v>
      </c>
      <c r="AQ188" s="75" t="s">
        <v>537</v>
      </c>
      <c r="AR188" s="75" t="s">
        <v>541</v>
      </c>
      <c r="AS188" s="48" t="s">
        <v>537</v>
      </c>
    </row>
    <row r="189" spans="1:45" s="10" customFormat="1" ht="15" customHeight="1" x14ac:dyDescent="0.2">
      <c r="A189" s="36">
        <v>89</v>
      </c>
      <c r="B189" s="36">
        <v>60000203</v>
      </c>
      <c r="C189" s="36" t="s">
        <v>110</v>
      </c>
      <c r="D189" s="36" t="s">
        <v>163</v>
      </c>
      <c r="E189" s="37"/>
      <c r="F189" s="36" t="s">
        <v>380</v>
      </c>
      <c r="G189" s="36" t="s">
        <v>12</v>
      </c>
      <c r="H189" s="36" t="s">
        <v>201</v>
      </c>
      <c r="I189" s="36" t="s">
        <v>10</v>
      </c>
      <c r="J189" s="36" t="s">
        <v>167</v>
      </c>
      <c r="K189" s="36" t="s">
        <v>129</v>
      </c>
      <c r="L189" s="36">
        <v>1998</v>
      </c>
      <c r="M189" s="36" t="s">
        <v>266</v>
      </c>
      <c r="N189" s="36" t="s">
        <v>304</v>
      </c>
      <c r="O189" s="36" t="s">
        <v>443</v>
      </c>
      <c r="P189" s="36">
        <v>1998</v>
      </c>
      <c r="Q189" s="36"/>
      <c r="R189" s="36" t="s">
        <v>123</v>
      </c>
      <c r="S189" s="38">
        <v>43997</v>
      </c>
      <c r="T189" s="36"/>
      <c r="U189" s="36"/>
      <c r="V189" s="36" t="s">
        <v>448</v>
      </c>
      <c r="W189" s="38">
        <v>45193</v>
      </c>
      <c r="X189" s="36">
        <v>60</v>
      </c>
      <c r="Y189" s="39">
        <v>71</v>
      </c>
      <c r="Z189" s="39">
        <v>60</v>
      </c>
      <c r="AA189" s="40" t="s">
        <v>461</v>
      </c>
      <c r="AB189" s="41">
        <v>0.88900000000000001</v>
      </c>
      <c r="AC189" s="42">
        <v>69</v>
      </c>
      <c r="AD189" s="40">
        <v>8</v>
      </c>
      <c r="AE189" s="40">
        <v>21.4</v>
      </c>
      <c r="AF189" s="43">
        <v>0.05</v>
      </c>
      <c r="AG189" s="40">
        <v>2</v>
      </c>
      <c r="AH189" s="41">
        <v>2.3E-2</v>
      </c>
      <c r="AI189" s="41">
        <v>1.0609999999999999</v>
      </c>
      <c r="AJ189" s="41">
        <v>3.1310971465318418</v>
      </c>
      <c r="AK189" s="76" t="s">
        <v>539</v>
      </c>
      <c r="AL189" s="76" t="s">
        <v>540</v>
      </c>
      <c r="AM189" s="76" t="s">
        <v>539</v>
      </c>
      <c r="AN189" s="76" t="s">
        <v>539</v>
      </c>
      <c r="AO189" s="76" t="s">
        <v>539</v>
      </c>
      <c r="AP189" s="76" t="s">
        <v>539</v>
      </c>
      <c r="AQ189" s="75" t="s">
        <v>539</v>
      </c>
      <c r="AR189" s="75" t="s">
        <v>539</v>
      </c>
      <c r="AS189" s="48" t="s">
        <v>430</v>
      </c>
    </row>
    <row r="190" spans="1:45" s="10" customFormat="1" ht="15" customHeight="1" x14ac:dyDescent="0.2">
      <c r="A190" s="4">
        <v>89</v>
      </c>
      <c r="B190" s="4">
        <v>60000203</v>
      </c>
      <c r="C190" s="4" t="s">
        <v>110</v>
      </c>
      <c r="D190" s="4" t="s">
        <v>163</v>
      </c>
      <c r="E190" s="3"/>
      <c r="F190" s="4" t="s">
        <v>380</v>
      </c>
      <c r="G190" s="4" t="s">
        <v>12</v>
      </c>
      <c r="H190" s="4" t="s">
        <v>201</v>
      </c>
      <c r="I190" s="4" t="s">
        <v>10</v>
      </c>
      <c r="J190" s="4" t="s">
        <v>167</v>
      </c>
      <c r="K190" s="4" t="s">
        <v>129</v>
      </c>
      <c r="L190" s="4">
        <v>1998</v>
      </c>
      <c r="M190" s="4" t="s">
        <v>266</v>
      </c>
      <c r="N190" s="4" t="s">
        <v>304</v>
      </c>
      <c r="O190" s="4" t="s">
        <v>122</v>
      </c>
      <c r="P190" s="4">
        <v>1998</v>
      </c>
      <c r="Q190" s="4"/>
      <c r="R190" s="4" t="s">
        <v>123</v>
      </c>
      <c r="S190" s="13">
        <v>43997</v>
      </c>
      <c r="T190" s="4">
        <v>33</v>
      </c>
      <c r="U190" s="4" t="s">
        <v>259</v>
      </c>
      <c r="V190" s="4"/>
      <c r="W190" s="13" t="s">
        <v>292</v>
      </c>
      <c r="X190" s="4">
        <v>60</v>
      </c>
      <c r="Y190" s="27">
        <v>0</v>
      </c>
      <c r="Z190" s="27">
        <v>59</v>
      </c>
      <c r="AA190" s="28" t="s">
        <v>282</v>
      </c>
      <c r="AB190" s="31">
        <v>0.88819999999999999</v>
      </c>
      <c r="AC190" s="32">
        <v>51.3</v>
      </c>
      <c r="AD190" s="28">
        <v>20</v>
      </c>
      <c r="AE190" s="28">
        <v>32.200000000000003</v>
      </c>
      <c r="AF190" s="33">
        <v>0.03</v>
      </c>
      <c r="AG190" s="28">
        <v>3</v>
      </c>
      <c r="AH190" s="31">
        <v>0.05</v>
      </c>
      <c r="AI190" s="31">
        <v>1.78</v>
      </c>
      <c r="AJ190" s="31">
        <v>8.1045235926240657</v>
      </c>
      <c r="AK190" s="75" t="s">
        <v>539</v>
      </c>
      <c r="AL190" s="75" t="s">
        <v>539</v>
      </c>
      <c r="AM190" s="75" t="s">
        <v>539</v>
      </c>
      <c r="AN190" s="75" t="s">
        <v>539</v>
      </c>
      <c r="AO190" s="75" t="s">
        <v>539</v>
      </c>
      <c r="AP190" s="75" t="s">
        <v>539</v>
      </c>
      <c r="AQ190" s="75" t="s">
        <v>539</v>
      </c>
      <c r="AR190" s="75" t="s">
        <v>541</v>
      </c>
      <c r="AS190" s="48" t="s">
        <v>537</v>
      </c>
    </row>
    <row r="191" spans="1:45" s="10" customFormat="1" ht="15" customHeight="1" x14ac:dyDescent="0.2">
      <c r="A191" s="4">
        <v>89</v>
      </c>
      <c r="B191" s="4">
        <v>60000203</v>
      </c>
      <c r="C191" s="4" t="s">
        <v>110</v>
      </c>
      <c r="D191" s="4" t="s">
        <v>163</v>
      </c>
      <c r="E191" s="3"/>
      <c r="F191" s="4" t="s">
        <v>380</v>
      </c>
      <c r="G191" s="4" t="s">
        <v>12</v>
      </c>
      <c r="H191" s="4" t="s">
        <v>201</v>
      </c>
      <c r="I191" s="4" t="s">
        <v>10</v>
      </c>
      <c r="J191" s="4" t="s">
        <v>167</v>
      </c>
      <c r="K191" s="4" t="s">
        <v>129</v>
      </c>
      <c r="L191" s="4">
        <v>1998</v>
      </c>
      <c r="M191" s="4" t="s">
        <v>266</v>
      </c>
      <c r="N191" s="4" t="s">
        <v>304</v>
      </c>
      <c r="O191" s="4" t="s">
        <v>122</v>
      </c>
      <c r="P191" s="4">
        <v>1998</v>
      </c>
      <c r="Q191" s="4"/>
      <c r="R191" s="4" t="s">
        <v>123</v>
      </c>
      <c r="S191" s="13">
        <v>43997</v>
      </c>
      <c r="T191" s="4">
        <v>33</v>
      </c>
      <c r="U191" s="4" t="s">
        <v>259</v>
      </c>
      <c r="V191" s="4" t="s">
        <v>301</v>
      </c>
      <c r="W191" s="13">
        <v>44382</v>
      </c>
      <c r="X191" s="4">
        <v>60</v>
      </c>
      <c r="Y191" s="27">
        <v>62</v>
      </c>
      <c r="Z191" s="27">
        <v>55</v>
      </c>
      <c r="AA191" s="28" t="s">
        <v>283</v>
      </c>
      <c r="AB191" s="31">
        <v>0.88100000000000001</v>
      </c>
      <c r="AC191" s="32">
        <v>26</v>
      </c>
      <c r="AD191" s="28">
        <v>17</v>
      </c>
      <c r="AE191" s="28">
        <v>31</v>
      </c>
      <c r="AF191" s="33">
        <v>0.02</v>
      </c>
      <c r="AG191" s="28">
        <v>2.5</v>
      </c>
      <c r="AH191" s="31">
        <v>2.1000000000000001E-2</v>
      </c>
      <c r="AI191" s="31">
        <v>1.3149999999999999</v>
      </c>
      <c r="AJ191" s="31">
        <v>7.9328621259433207</v>
      </c>
      <c r="AK191" s="75" t="s">
        <v>540</v>
      </c>
      <c r="AL191" s="75" t="s">
        <v>541</v>
      </c>
      <c r="AM191" s="75" t="s">
        <v>539</v>
      </c>
      <c r="AN191" s="75" t="s">
        <v>539</v>
      </c>
      <c r="AO191" s="75" t="s">
        <v>539</v>
      </c>
      <c r="AP191" s="75" t="s">
        <v>539</v>
      </c>
      <c r="AQ191" s="75" t="s">
        <v>539</v>
      </c>
      <c r="AR191" s="75" t="s">
        <v>539</v>
      </c>
      <c r="AS191" s="48" t="s">
        <v>434</v>
      </c>
    </row>
    <row r="192" spans="1:45" s="10" customFormat="1" ht="15" customHeight="1" x14ac:dyDescent="0.2">
      <c r="A192" s="4">
        <v>89</v>
      </c>
      <c r="B192" s="4">
        <v>60000203</v>
      </c>
      <c r="C192" s="4" t="s">
        <v>110</v>
      </c>
      <c r="D192" s="4" t="s">
        <v>163</v>
      </c>
      <c r="E192" s="3"/>
      <c r="F192" s="4" t="s">
        <v>380</v>
      </c>
      <c r="G192" s="4" t="s">
        <v>12</v>
      </c>
      <c r="H192" s="4" t="s">
        <v>201</v>
      </c>
      <c r="I192" s="4" t="s">
        <v>10</v>
      </c>
      <c r="J192" s="4" t="s">
        <v>167</v>
      </c>
      <c r="K192" s="4" t="s">
        <v>129</v>
      </c>
      <c r="L192" s="4">
        <v>1998</v>
      </c>
      <c r="M192" s="4" t="s">
        <v>266</v>
      </c>
      <c r="N192" s="4" t="s">
        <v>304</v>
      </c>
      <c r="O192" s="4" t="s">
        <v>122</v>
      </c>
      <c r="P192" s="4">
        <v>1998</v>
      </c>
      <c r="Q192" s="4"/>
      <c r="R192" s="4" t="s">
        <v>123</v>
      </c>
      <c r="S192" s="13">
        <v>43997</v>
      </c>
      <c r="T192" s="4">
        <v>33</v>
      </c>
      <c r="U192" s="4" t="s">
        <v>259</v>
      </c>
      <c r="V192" s="4"/>
      <c r="W192" s="13">
        <v>43997</v>
      </c>
      <c r="X192" s="4">
        <v>60</v>
      </c>
      <c r="Y192" s="27"/>
      <c r="Z192" s="27"/>
      <c r="AA192" s="28"/>
      <c r="AB192" s="31"/>
      <c r="AC192" s="32">
        <v>48</v>
      </c>
      <c r="AD192" s="28"/>
      <c r="AE192" s="28">
        <v>30.7</v>
      </c>
      <c r="AF192" s="33">
        <v>0.03</v>
      </c>
      <c r="AG192" s="28">
        <v>2.5</v>
      </c>
      <c r="AH192" s="31">
        <v>3.6999999999999998E-2</v>
      </c>
      <c r="AI192" s="31">
        <v>0.93</v>
      </c>
      <c r="AJ192" s="31" t="s">
        <v>537</v>
      </c>
      <c r="AK192" s="75" t="s">
        <v>539</v>
      </c>
      <c r="AL192" s="75" t="s">
        <v>541</v>
      </c>
      <c r="AM192" s="75" t="s">
        <v>539</v>
      </c>
      <c r="AN192" s="75" t="s">
        <v>539</v>
      </c>
      <c r="AO192" s="75" t="s">
        <v>539</v>
      </c>
      <c r="AP192" s="75" t="s">
        <v>539</v>
      </c>
      <c r="AQ192" s="75" t="s">
        <v>537</v>
      </c>
      <c r="AR192" s="75" t="s">
        <v>543</v>
      </c>
      <c r="AS192" s="48" t="s">
        <v>430</v>
      </c>
    </row>
    <row r="193" spans="1:45" s="10" customFormat="1" ht="15" customHeight="1" x14ac:dyDescent="0.2">
      <c r="A193" s="4">
        <v>89</v>
      </c>
      <c r="B193" s="4">
        <v>60000203</v>
      </c>
      <c r="C193" s="4" t="s">
        <v>110</v>
      </c>
      <c r="D193" s="4" t="s">
        <v>163</v>
      </c>
      <c r="E193" s="3"/>
      <c r="F193" s="4" t="s">
        <v>380</v>
      </c>
      <c r="G193" s="4" t="s">
        <v>12</v>
      </c>
      <c r="H193" s="4" t="s">
        <v>201</v>
      </c>
      <c r="I193" s="4" t="s">
        <v>10</v>
      </c>
      <c r="J193" s="4" t="s">
        <v>167</v>
      </c>
      <c r="K193" s="4" t="s">
        <v>129</v>
      </c>
      <c r="L193" s="4">
        <v>1998</v>
      </c>
      <c r="M193" s="4" t="s">
        <v>266</v>
      </c>
      <c r="N193" s="4" t="s">
        <v>304</v>
      </c>
      <c r="O193" s="4" t="s">
        <v>122</v>
      </c>
      <c r="P193" s="4">
        <v>1998</v>
      </c>
      <c r="Q193" s="4"/>
      <c r="R193" s="4" t="s">
        <v>123</v>
      </c>
      <c r="S193" s="13">
        <v>43997</v>
      </c>
      <c r="T193" s="4">
        <v>33</v>
      </c>
      <c r="U193" s="4" t="s">
        <v>259</v>
      </c>
      <c r="V193" s="4"/>
      <c r="W193" s="13">
        <v>43577</v>
      </c>
      <c r="X193" s="4">
        <v>60</v>
      </c>
      <c r="Y193" s="27"/>
      <c r="Z193" s="27"/>
      <c r="AA193" s="28"/>
      <c r="AB193" s="31"/>
      <c r="AC193" s="32">
        <v>53</v>
      </c>
      <c r="AD193" s="28"/>
      <c r="AE193" s="28">
        <v>36.5</v>
      </c>
      <c r="AF193" s="33">
        <v>0.05</v>
      </c>
      <c r="AG193" s="28">
        <v>2</v>
      </c>
      <c r="AH193" s="31">
        <v>6.0999999999999999E-2</v>
      </c>
      <c r="AI193" s="31">
        <v>1.1399999999999999</v>
      </c>
      <c r="AJ193" s="31" t="s">
        <v>537</v>
      </c>
      <c r="AK193" s="75" t="s">
        <v>539</v>
      </c>
      <c r="AL193" s="75" t="s">
        <v>539</v>
      </c>
      <c r="AM193" s="75" t="s">
        <v>539</v>
      </c>
      <c r="AN193" s="75" t="s">
        <v>539</v>
      </c>
      <c r="AO193" s="75" t="s">
        <v>539</v>
      </c>
      <c r="AP193" s="75" t="s">
        <v>539</v>
      </c>
      <c r="AQ193" s="75" t="s">
        <v>537</v>
      </c>
      <c r="AR193" s="75" t="s">
        <v>541</v>
      </c>
      <c r="AS193" s="48" t="s">
        <v>537</v>
      </c>
    </row>
    <row r="194" spans="1:45" s="10" customFormat="1" ht="15" customHeight="1" x14ac:dyDescent="0.2">
      <c r="A194" s="4">
        <v>89</v>
      </c>
      <c r="B194" s="4">
        <v>60000203</v>
      </c>
      <c r="C194" s="4" t="s">
        <v>110</v>
      </c>
      <c r="D194" s="4" t="s">
        <v>163</v>
      </c>
      <c r="E194" s="3"/>
      <c r="F194" s="4" t="s">
        <v>380</v>
      </c>
      <c r="G194" s="4" t="s">
        <v>12</v>
      </c>
      <c r="H194" s="4" t="s">
        <v>201</v>
      </c>
      <c r="I194" s="4" t="s">
        <v>10</v>
      </c>
      <c r="J194" s="4" t="s">
        <v>167</v>
      </c>
      <c r="K194" s="4" t="s">
        <v>129</v>
      </c>
      <c r="L194" s="4">
        <v>1998</v>
      </c>
      <c r="M194" s="4" t="s">
        <v>266</v>
      </c>
      <c r="N194" s="4" t="s">
        <v>304</v>
      </c>
      <c r="O194" s="4" t="s">
        <v>122</v>
      </c>
      <c r="P194" s="4">
        <v>1998</v>
      </c>
      <c r="Q194" s="4"/>
      <c r="R194" s="4" t="s">
        <v>123</v>
      </c>
      <c r="S194" s="13">
        <v>43997</v>
      </c>
      <c r="T194" s="4">
        <v>33</v>
      </c>
      <c r="U194" s="4" t="s">
        <v>259</v>
      </c>
      <c r="V194" s="4"/>
      <c r="W194" s="13">
        <v>43311</v>
      </c>
      <c r="X194" s="4">
        <v>60</v>
      </c>
      <c r="Y194" s="27"/>
      <c r="Z194" s="27"/>
      <c r="AA194" s="28"/>
      <c r="AB194" s="31"/>
      <c r="AC194" s="32">
        <v>42</v>
      </c>
      <c r="AD194" s="28"/>
      <c r="AE194" s="28">
        <v>33.4</v>
      </c>
      <c r="AF194" s="33">
        <v>0.06</v>
      </c>
      <c r="AG194" s="28">
        <v>2</v>
      </c>
      <c r="AH194" s="31">
        <v>3.1E-2</v>
      </c>
      <c r="AI194" s="31">
        <v>1.36</v>
      </c>
      <c r="AJ194" s="31" t="s">
        <v>537</v>
      </c>
      <c r="AK194" s="75" t="s">
        <v>539</v>
      </c>
      <c r="AL194" s="75" t="s">
        <v>539</v>
      </c>
      <c r="AM194" s="75" t="s">
        <v>541</v>
      </c>
      <c r="AN194" s="75" t="s">
        <v>539</v>
      </c>
      <c r="AO194" s="75" t="s">
        <v>539</v>
      </c>
      <c r="AP194" s="75" t="s">
        <v>539</v>
      </c>
      <c r="AQ194" s="75" t="s">
        <v>537</v>
      </c>
      <c r="AR194" s="75" t="s">
        <v>543</v>
      </c>
      <c r="AS194" s="48" t="s">
        <v>430</v>
      </c>
    </row>
    <row r="195" spans="1:45" s="10" customFormat="1" ht="15" customHeight="1" x14ac:dyDescent="0.2">
      <c r="A195" s="4">
        <v>89</v>
      </c>
      <c r="B195" s="4">
        <v>60000203</v>
      </c>
      <c r="C195" s="4" t="s">
        <v>110</v>
      </c>
      <c r="D195" s="4" t="s">
        <v>163</v>
      </c>
      <c r="E195" s="3"/>
      <c r="F195" s="4" t="s">
        <v>380</v>
      </c>
      <c r="G195" s="4" t="s">
        <v>12</v>
      </c>
      <c r="H195" s="4" t="s">
        <v>201</v>
      </c>
      <c r="I195" s="4" t="s">
        <v>10</v>
      </c>
      <c r="J195" s="4" t="s">
        <v>167</v>
      </c>
      <c r="K195" s="4" t="s">
        <v>129</v>
      </c>
      <c r="L195" s="4">
        <v>1998</v>
      </c>
      <c r="M195" s="4" t="s">
        <v>266</v>
      </c>
      <c r="N195" s="4" t="s">
        <v>304</v>
      </c>
      <c r="O195" s="4" t="s">
        <v>122</v>
      </c>
      <c r="P195" s="4">
        <v>1998</v>
      </c>
      <c r="Q195" s="4"/>
      <c r="R195" s="4" t="s">
        <v>123</v>
      </c>
      <c r="S195" s="13">
        <v>43997</v>
      </c>
      <c r="T195" s="4">
        <v>33</v>
      </c>
      <c r="U195" s="4" t="s">
        <v>259</v>
      </c>
      <c r="V195" s="4"/>
      <c r="W195" s="13">
        <v>42920</v>
      </c>
      <c r="X195" s="4">
        <v>60</v>
      </c>
      <c r="Y195" s="27"/>
      <c r="Z195" s="27"/>
      <c r="AA195" s="28"/>
      <c r="AB195" s="31"/>
      <c r="AC195" s="32">
        <v>35</v>
      </c>
      <c r="AD195" s="28"/>
      <c r="AE195" s="28">
        <v>38.299999999999997</v>
      </c>
      <c r="AF195" s="33">
        <v>0.05</v>
      </c>
      <c r="AG195" s="28">
        <v>2</v>
      </c>
      <c r="AH195" s="31">
        <v>0.09</v>
      </c>
      <c r="AI195" s="31">
        <v>1.8</v>
      </c>
      <c r="AJ195" s="31" t="s">
        <v>537</v>
      </c>
      <c r="AK195" s="75" t="s">
        <v>541</v>
      </c>
      <c r="AL195" s="75" t="s">
        <v>539</v>
      </c>
      <c r="AM195" s="75" t="s">
        <v>539</v>
      </c>
      <c r="AN195" s="75" t="s">
        <v>539</v>
      </c>
      <c r="AO195" s="75" t="s">
        <v>539</v>
      </c>
      <c r="AP195" s="75" t="s">
        <v>539</v>
      </c>
      <c r="AQ195" s="75" t="s">
        <v>537</v>
      </c>
      <c r="AR195" s="75" t="s">
        <v>543</v>
      </c>
      <c r="AS195" s="48" t="s">
        <v>434</v>
      </c>
    </row>
    <row r="196" spans="1:45" s="10" customFormat="1" ht="15" customHeight="1" x14ac:dyDescent="0.2">
      <c r="A196" s="4">
        <v>89</v>
      </c>
      <c r="B196" s="4">
        <v>60000203</v>
      </c>
      <c r="C196" s="4" t="s">
        <v>110</v>
      </c>
      <c r="D196" s="4" t="s">
        <v>163</v>
      </c>
      <c r="E196" s="3"/>
      <c r="F196" s="4" t="s">
        <v>380</v>
      </c>
      <c r="G196" s="4" t="s">
        <v>12</v>
      </c>
      <c r="H196" s="4" t="s">
        <v>201</v>
      </c>
      <c r="I196" s="4" t="s">
        <v>10</v>
      </c>
      <c r="J196" s="4" t="s">
        <v>167</v>
      </c>
      <c r="K196" s="4" t="s">
        <v>129</v>
      </c>
      <c r="L196" s="4">
        <v>1998</v>
      </c>
      <c r="M196" s="4" t="s">
        <v>266</v>
      </c>
      <c r="N196" s="4" t="s">
        <v>304</v>
      </c>
      <c r="O196" s="4" t="s">
        <v>122</v>
      </c>
      <c r="P196" s="4">
        <v>1998</v>
      </c>
      <c r="Q196" s="4"/>
      <c r="R196" s="4" t="s">
        <v>123</v>
      </c>
      <c r="S196" s="13">
        <v>43997</v>
      </c>
      <c r="T196" s="4">
        <v>33</v>
      </c>
      <c r="U196" s="4" t="s">
        <v>259</v>
      </c>
      <c r="V196" s="4"/>
      <c r="W196" s="13">
        <v>42382</v>
      </c>
      <c r="X196" s="4">
        <v>60</v>
      </c>
      <c r="Y196" s="27"/>
      <c r="Z196" s="27"/>
      <c r="AA196" s="28"/>
      <c r="AB196" s="31"/>
      <c r="AC196" s="32">
        <v>43.3</v>
      </c>
      <c r="AD196" s="28"/>
      <c r="AE196" s="28">
        <v>39</v>
      </c>
      <c r="AF196" s="33">
        <v>0.02</v>
      </c>
      <c r="AG196" s="28">
        <v>1.5</v>
      </c>
      <c r="AH196" s="31">
        <v>2.5000000000000001E-2</v>
      </c>
      <c r="AI196" s="31">
        <v>0.71199999999999997</v>
      </c>
      <c r="AJ196" s="31" t="s">
        <v>537</v>
      </c>
      <c r="AK196" s="75" t="s">
        <v>539</v>
      </c>
      <c r="AL196" s="75" t="s">
        <v>539</v>
      </c>
      <c r="AM196" s="75" t="s">
        <v>539</v>
      </c>
      <c r="AN196" s="75" t="s">
        <v>539</v>
      </c>
      <c r="AO196" s="75" t="s">
        <v>539</v>
      </c>
      <c r="AP196" s="75" t="s">
        <v>539</v>
      </c>
      <c r="AQ196" s="75" t="s">
        <v>537</v>
      </c>
      <c r="AR196" s="75" t="s">
        <v>541</v>
      </c>
      <c r="AS196" s="48" t="s">
        <v>537</v>
      </c>
    </row>
    <row r="197" spans="1:45" s="10" customFormat="1" ht="15" customHeight="1" x14ac:dyDescent="0.2">
      <c r="A197" s="4">
        <v>89</v>
      </c>
      <c r="B197" s="4">
        <v>60000203</v>
      </c>
      <c r="C197" s="4" t="s">
        <v>110</v>
      </c>
      <c r="D197" s="4" t="s">
        <v>163</v>
      </c>
      <c r="E197" s="3"/>
      <c r="F197" s="4" t="s">
        <v>380</v>
      </c>
      <c r="G197" s="4" t="s">
        <v>12</v>
      </c>
      <c r="H197" s="4" t="s">
        <v>201</v>
      </c>
      <c r="I197" s="4" t="s">
        <v>10</v>
      </c>
      <c r="J197" s="4" t="s">
        <v>167</v>
      </c>
      <c r="K197" s="4" t="s">
        <v>129</v>
      </c>
      <c r="L197" s="4">
        <v>1998</v>
      </c>
      <c r="M197" s="4" t="s">
        <v>266</v>
      </c>
      <c r="N197" s="4" t="s">
        <v>304</v>
      </c>
      <c r="O197" s="4" t="s">
        <v>122</v>
      </c>
      <c r="P197" s="4">
        <v>1998</v>
      </c>
      <c r="Q197" s="4"/>
      <c r="R197" s="4" t="s">
        <v>123</v>
      </c>
      <c r="S197" s="13">
        <v>43997</v>
      </c>
      <c r="T197" s="4">
        <v>33</v>
      </c>
      <c r="U197" s="4" t="s">
        <v>259</v>
      </c>
      <c r="V197" s="4"/>
      <c r="W197" s="13">
        <v>41985</v>
      </c>
      <c r="X197" s="4">
        <v>60</v>
      </c>
      <c r="Y197" s="27"/>
      <c r="Z197" s="27"/>
      <c r="AA197" s="28"/>
      <c r="AB197" s="31"/>
      <c r="AC197" s="32">
        <v>72</v>
      </c>
      <c r="AD197" s="28"/>
      <c r="AE197" s="28">
        <v>43</v>
      </c>
      <c r="AF197" s="33">
        <v>0.01</v>
      </c>
      <c r="AG197" s="28">
        <v>1.5</v>
      </c>
      <c r="AH197" s="31">
        <v>1.9E-2</v>
      </c>
      <c r="AI197" s="31"/>
      <c r="AJ197" s="31" t="s">
        <v>537</v>
      </c>
      <c r="AK197" s="75" t="s">
        <v>539</v>
      </c>
      <c r="AL197" s="75" t="s">
        <v>539</v>
      </c>
      <c r="AM197" s="75" t="s">
        <v>539</v>
      </c>
      <c r="AN197" s="75" t="s">
        <v>539</v>
      </c>
      <c r="AO197" s="75" t="s">
        <v>539</v>
      </c>
      <c r="AP197" s="75" t="s">
        <v>537</v>
      </c>
      <c r="AQ197" s="75" t="s">
        <v>537</v>
      </c>
      <c r="AR197" s="75" t="s">
        <v>541</v>
      </c>
      <c r="AS197" s="48" t="s">
        <v>537</v>
      </c>
    </row>
    <row r="198" spans="1:45" s="10" customFormat="1" ht="15" customHeight="1" x14ac:dyDescent="0.2">
      <c r="A198" s="4">
        <v>89</v>
      </c>
      <c r="B198" s="4">
        <v>60000203</v>
      </c>
      <c r="C198" s="4" t="s">
        <v>110</v>
      </c>
      <c r="D198" s="4" t="s">
        <v>163</v>
      </c>
      <c r="E198" s="3"/>
      <c r="F198" s="4" t="s">
        <v>380</v>
      </c>
      <c r="G198" s="4" t="s">
        <v>12</v>
      </c>
      <c r="H198" s="4" t="s">
        <v>201</v>
      </c>
      <c r="I198" s="4" t="s">
        <v>10</v>
      </c>
      <c r="J198" s="4" t="s">
        <v>167</v>
      </c>
      <c r="K198" s="4" t="s">
        <v>129</v>
      </c>
      <c r="L198" s="4">
        <v>1998</v>
      </c>
      <c r="M198" s="4" t="s">
        <v>266</v>
      </c>
      <c r="N198" s="4" t="s">
        <v>304</v>
      </c>
      <c r="O198" s="4" t="s">
        <v>122</v>
      </c>
      <c r="P198" s="4">
        <v>1998</v>
      </c>
      <c r="Q198" s="4"/>
      <c r="R198" s="4" t="s">
        <v>123</v>
      </c>
      <c r="S198" s="13">
        <v>43997</v>
      </c>
      <c r="T198" s="4">
        <v>33</v>
      </c>
      <c r="U198" s="4" t="s">
        <v>259</v>
      </c>
      <c r="V198" s="4"/>
      <c r="W198" s="13">
        <v>41919</v>
      </c>
      <c r="X198" s="4">
        <v>60</v>
      </c>
      <c r="Y198" s="27"/>
      <c r="Z198" s="27"/>
      <c r="AA198" s="28"/>
      <c r="AB198" s="31"/>
      <c r="AC198" s="32">
        <v>55</v>
      </c>
      <c r="AD198" s="28"/>
      <c r="AE198" s="28">
        <v>36.299999999999997</v>
      </c>
      <c r="AF198" s="33">
        <v>0.03</v>
      </c>
      <c r="AG198" s="28">
        <v>2.5</v>
      </c>
      <c r="AH198" s="31"/>
      <c r="AI198" s="31">
        <v>2.24E-2</v>
      </c>
      <c r="AJ198" s="31" t="s">
        <v>537</v>
      </c>
      <c r="AK198" s="75" t="s">
        <v>539</v>
      </c>
      <c r="AL198" s="75" t="s">
        <v>539</v>
      </c>
      <c r="AM198" s="75" t="s">
        <v>539</v>
      </c>
      <c r="AN198" s="75" t="s">
        <v>539</v>
      </c>
      <c r="AO198" s="75" t="s">
        <v>537</v>
      </c>
      <c r="AP198" s="75" t="s">
        <v>539</v>
      </c>
      <c r="AQ198" s="75" t="s">
        <v>537</v>
      </c>
      <c r="AR198" s="75" t="s">
        <v>541</v>
      </c>
      <c r="AS198" s="48" t="s">
        <v>537</v>
      </c>
    </row>
    <row r="199" spans="1:45" s="10" customFormat="1" ht="15" customHeight="1" x14ac:dyDescent="0.2">
      <c r="A199" s="4">
        <v>89</v>
      </c>
      <c r="B199" s="4">
        <v>60000203</v>
      </c>
      <c r="C199" s="4" t="s">
        <v>110</v>
      </c>
      <c r="D199" s="4" t="s">
        <v>163</v>
      </c>
      <c r="E199" s="3"/>
      <c r="F199" s="4" t="s">
        <v>380</v>
      </c>
      <c r="G199" s="4" t="s">
        <v>12</v>
      </c>
      <c r="H199" s="4" t="s">
        <v>201</v>
      </c>
      <c r="I199" s="4" t="s">
        <v>10</v>
      </c>
      <c r="J199" s="4" t="s">
        <v>167</v>
      </c>
      <c r="K199" s="4" t="s">
        <v>129</v>
      </c>
      <c r="L199" s="4">
        <v>1998</v>
      </c>
      <c r="M199" s="4" t="s">
        <v>266</v>
      </c>
      <c r="N199" s="4" t="s">
        <v>304</v>
      </c>
      <c r="O199" s="4" t="s">
        <v>122</v>
      </c>
      <c r="P199" s="4">
        <v>1998</v>
      </c>
      <c r="Q199" s="4"/>
      <c r="R199" s="4" t="s">
        <v>123</v>
      </c>
      <c r="S199" s="13">
        <v>43997</v>
      </c>
      <c r="T199" s="4">
        <v>33</v>
      </c>
      <c r="U199" s="4" t="s">
        <v>259</v>
      </c>
      <c r="V199" s="4"/>
      <c r="W199" s="13">
        <v>41627</v>
      </c>
      <c r="X199" s="4">
        <v>60</v>
      </c>
      <c r="Y199" s="27"/>
      <c r="Z199" s="27"/>
      <c r="AA199" s="28"/>
      <c r="AB199" s="31"/>
      <c r="AC199" s="32">
        <v>35.9</v>
      </c>
      <c r="AD199" s="28"/>
      <c r="AE199" s="28">
        <v>34.799999999999997</v>
      </c>
      <c r="AF199" s="33">
        <v>0.01</v>
      </c>
      <c r="AG199" s="28">
        <v>1.5</v>
      </c>
      <c r="AH199" s="31">
        <v>0.05</v>
      </c>
      <c r="AI199" s="31">
        <v>0.73</v>
      </c>
      <c r="AJ199" s="31" t="s">
        <v>537</v>
      </c>
      <c r="AK199" s="75" t="s">
        <v>541</v>
      </c>
      <c r="AL199" s="75" t="s">
        <v>539</v>
      </c>
      <c r="AM199" s="75" t="s">
        <v>539</v>
      </c>
      <c r="AN199" s="75" t="s">
        <v>539</v>
      </c>
      <c r="AO199" s="75" t="s">
        <v>539</v>
      </c>
      <c r="AP199" s="75" t="s">
        <v>539</v>
      </c>
      <c r="AQ199" s="75" t="s">
        <v>537</v>
      </c>
      <c r="AR199" s="75" t="s">
        <v>543</v>
      </c>
      <c r="AS199" s="48" t="s">
        <v>434</v>
      </c>
    </row>
    <row r="200" spans="1:45" s="10" customFormat="1" ht="15" customHeight="1" x14ac:dyDescent="0.2">
      <c r="A200" s="4">
        <v>89</v>
      </c>
      <c r="B200" s="4">
        <v>60000203</v>
      </c>
      <c r="C200" s="4" t="s">
        <v>110</v>
      </c>
      <c r="D200" s="4" t="s">
        <v>163</v>
      </c>
      <c r="E200" s="3"/>
      <c r="F200" s="4" t="s">
        <v>380</v>
      </c>
      <c r="G200" s="4" t="s">
        <v>12</v>
      </c>
      <c r="H200" s="4" t="s">
        <v>201</v>
      </c>
      <c r="I200" s="4" t="s">
        <v>10</v>
      </c>
      <c r="J200" s="4" t="s">
        <v>167</v>
      </c>
      <c r="K200" s="4" t="s">
        <v>129</v>
      </c>
      <c r="L200" s="4">
        <v>1998</v>
      </c>
      <c r="M200" s="4" t="s">
        <v>266</v>
      </c>
      <c r="N200" s="4" t="s">
        <v>304</v>
      </c>
      <c r="O200" s="4" t="s">
        <v>122</v>
      </c>
      <c r="P200" s="4">
        <v>1998</v>
      </c>
      <c r="Q200" s="4"/>
      <c r="R200" s="4" t="s">
        <v>123</v>
      </c>
      <c r="S200" s="13">
        <v>43997</v>
      </c>
      <c r="T200" s="4">
        <v>33</v>
      </c>
      <c r="U200" s="4" t="s">
        <v>259</v>
      </c>
      <c r="V200" s="4"/>
      <c r="W200" s="13">
        <v>41346</v>
      </c>
      <c r="X200" s="4">
        <v>60</v>
      </c>
      <c r="Y200" s="27"/>
      <c r="Z200" s="27"/>
      <c r="AA200" s="28"/>
      <c r="AB200" s="31"/>
      <c r="AC200" s="32">
        <v>51</v>
      </c>
      <c r="AD200" s="28"/>
      <c r="AE200" s="28">
        <v>41</v>
      </c>
      <c r="AF200" s="33">
        <v>0.01</v>
      </c>
      <c r="AG200" s="28">
        <v>1.5</v>
      </c>
      <c r="AH200" s="31">
        <v>3.2000000000000001E-2</v>
      </c>
      <c r="AI200" s="31">
        <v>0.52200000000000002</v>
      </c>
      <c r="AJ200" s="31" t="s">
        <v>537</v>
      </c>
      <c r="AK200" s="75" t="s">
        <v>539</v>
      </c>
      <c r="AL200" s="75" t="s">
        <v>539</v>
      </c>
      <c r="AM200" s="75" t="s">
        <v>539</v>
      </c>
      <c r="AN200" s="75" t="s">
        <v>539</v>
      </c>
      <c r="AO200" s="75" t="s">
        <v>539</v>
      </c>
      <c r="AP200" s="75" t="s">
        <v>539</v>
      </c>
      <c r="AQ200" s="75" t="s">
        <v>537</v>
      </c>
      <c r="AR200" s="75" t="s">
        <v>541</v>
      </c>
      <c r="AS200" s="48" t="s">
        <v>537</v>
      </c>
    </row>
    <row r="201" spans="1:45" s="10" customFormat="1" ht="15" customHeight="1" x14ac:dyDescent="0.2">
      <c r="A201" s="4">
        <v>89</v>
      </c>
      <c r="B201" s="4">
        <v>60000203</v>
      </c>
      <c r="C201" s="4" t="s">
        <v>110</v>
      </c>
      <c r="D201" s="4" t="s">
        <v>163</v>
      </c>
      <c r="E201" s="3"/>
      <c r="F201" s="4" t="s">
        <v>380</v>
      </c>
      <c r="G201" s="4" t="s">
        <v>12</v>
      </c>
      <c r="H201" s="4" t="s">
        <v>201</v>
      </c>
      <c r="I201" s="4" t="s">
        <v>10</v>
      </c>
      <c r="J201" s="4" t="s">
        <v>167</v>
      </c>
      <c r="K201" s="4" t="s">
        <v>129</v>
      </c>
      <c r="L201" s="4">
        <v>1998</v>
      </c>
      <c r="M201" s="4" t="s">
        <v>266</v>
      </c>
      <c r="N201" s="4" t="s">
        <v>304</v>
      </c>
      <c r="O201" s="4" t="s">
        <v>122</v>
      </c>
      <c r="P201" s="4">
        <v>1998</v>
      </c>
      <c r="Q201" s="4"/>
      <c r="R201" s="4" t="s">
        <v>123</v>
      </c>
      <c r="S201" s="13">
        <v>43997</v>
      </c>
      <c r="T201" s="4">
        <v>33</v>
      </c>
      <c r="U201" s="4" t="s">
        <v>259</v>
      </c>
      <c r="V201" s="4"/>
      <c r="W201" s="13">
        <v>41305</v>
      </c>
      <c r="X201" s="4">
        <v>60</v>
      </c>
      <c r="Y201" s="27"/>
      <c r="Z201" s="27"/>
      <c r="AA201" s="28"/>
      <c r="AB201" s="31"/>
      <c r="AC201" s="32"/>
      <c r="AD201" s="28"/>
      <c r="AE201" s="28">
        <v>37</v>
      </c>
      <c r="AF201" s="33">
        <v>0.01</v>
      </c>
      <c r="AG201" s="28"/>
      <c r="AH201" s="31">
        <v>3.6999999999999998E-2</v>
      </c>
      <c r="AI201" s="31">
        <v>0.63600000000000001</v>
      </c>
      <c r="AJ201" s="31" t="s">
        <v>537</v>
      </c>
      <c r="AK201" s="75" t="s">
        <v>537</v>
      </c>
      <c r="AL201" s="75" t="s">
        <v>539</v>
      </c>
      <c r="AM201" s="75" t="s">
        <v>539</v>
      </c>
      <c r="AN201" s="75" t="s">
        <v>537</v>
      </c>
      <c r="AO201" s="75" t="s">
        <v>539</v>
      </c>
      <c r="AP201" s="75" t="s">
        <v>539</v>
      </c>
      <c r="AQ201" s="75" t="s">
        <v>537</v>
      </c>
      <c r="AR201" s="75" t="s">
        <v>541</v>
      </c>
      <c r="AS201" s="48" t="s">
        <v>537</v>
      </c>
    </row>
    <row r="202" spans="1:45" s="10" customFormat="1" ht="15" customHeight="1" x14ac:dyDescent="0.2">
      <c r="A202" s="4">
        <v>89</v>
      </c>
      <c r="B202" s="4">
        <v>60000203</v>
      </c>
      <c r="C202" s="4" t="s">
        <v>110</v>
      </c>
      <c r="D202" s="4" t="s">
        <v>163</v>
      </c>
      <c r="E202" s="3"/>
      <c r="F202" s="4" t="s">
        <v>380</v>
      </c>
      <c r="G202" s="4" t="s">
        <v>12</v>
      </c>
      <c r="H202" s="4" t="s">
        <v>201</v>
      </c>
      <c r="I202" s="4" t="s">
        <v>10</v>
      </c>
      <c r="J202" s="4" t="s">
        <v>167</v>
      </c>
      <c r="K202" s="4" t="s">
        <v>129</v>
      </c>
      <c r="L202" s="4">
        <v>1998</v>
      </c>
      <c r="M202" s="4" t="s">
        <v>266</v>
      </c>
      <c r="N202" s="4" t="s">
        <v>304</v>
      </c>
      <c r="O202" s="4" t="s">
        <v>122</v>
      </c>
      <c r="P202" s="4">
        <v>1998</v>
      </c>
      <c r="Q202" s="4"/>
      <c r="R202" s="4" t="s">
        <v>123</v>
      </c>
      <c r="S202" s="13">
        <v>43997</v>
      </c>
      <c r="T202" s="4">
        <v>33</v>
      </c>
      <c r="U202" s="4" t="s">
        <v>259</v>
      </c>
      <c r="V202" s="4"/>
      <c r="W202" s="13">
        <v>41296</v>
      </c>
      <c r="X202" s="4">
        <v>60</v>
      </c>
      <c r="Y202" s="27"/>
      <c r="Z202" s="27"/>
      <c r="AA202" s="28"/>
      <c r="AB202" s="31"/>
      <c r="AC202" s="32"/>
      <c r="AD202" s="28"/>
      <c r="AE202" s="28">
        <v>26</v>
      </c>
      <c r="AF202" s="33">
        <v>0.01</v>
      </c>
      <c r="AG202" s="28"/>
      <c r="AH202" s="31">
        <v>0.05</v>
      </c>
      <c r="AI202" s="31">
        <v>2.1219999999999999</v>
      </c>
      <c r="AJ202" s="31" t="s">
        <v>537</v>
      </c>
      <c r="AK202" s="75" t="s">
        <v>537</v>
      </c>
      <c r="AL202" s="75" t="s">
        <v>540</v>
      </c>
      <c r="AM202" s="75" t="s">
        <v>539</v>
      </c>
      <c r="AN202" s="75" t="s">
        <v>537</v>
      </c>
      <c r="AO202" s="75" t="s">
        <v>539</v>
      </c>
      <c r="AP202" s="75" t="s">
        <v>539</v>
      </c>
      <c r="AQ202" s="75" t="s">
        <v>537</v>
      </c>
      <c r="AR202" s="75" t="s">
        <v>539</v>
      </c>
      <c r="AS202" s="48" t="s">
        <v>430</v>
      </c>
    </row>
    <row r="203" spans="1:45" s="10" customFormat="1" ht="15" customHeight="1" x14ac:dyDescent="0.2">
      <c r="A203" s="4">
        <v>89</v>
      </c>
      <c r="B203" s="4">
        <v>60000203</v>
      </c>
      <c r="C203" s="4" t="s">
        <v>110</v>
      </c>
      <c r="D203" s="4" t="s">
        <v>163</v>
      </c>
      <c r="E203" s="3"/>
      <c r="F203" s="4" t="s">
        <v>380</v>
      </c>
      <c r="G203" s="4" t="s">
        <v>12</v>
      </c>
      <c r="H203" s="4" t="s">
        <v>201</v>
      </c>
      <c r="I203" s="4" t="s">
        <v>10</v>
      </c>
      <c r="J203" s="4" t="s">
        <v>167</v>
      </c>
      <c r="K203" s="4" t="s">
        <v>129</v>
      </c>
      <c r="L203" s="4">
        <v>1998</v>
      </c>
      <c r="M203" s="4" t="s">
        <v>266</v>
      </c>
      <c r="N203" s="4" t="s">
        <v>304</v>
      </c>
      <c r="O203" s="4" t="s">
        <v>122</v>
      </c>
      <c r="P203" s="4">
        <v>1998</v>
      </c>
      <c r="Q203" s="4"/>
      <c r="R203" s="4" t="s">
        <v>123</v>
      </c>
      <c r="S203" s="13">
        <v>43997</v>
      </c>
      <c r="T203" s="4">
        <v>33</v>
      </c>
      <c r="U203" s="4" t="s">
        <v>259</v>
      </c>
      <c r="V203" s="4"/>
      <c r="W203" s="13">
        <v>41241</v>
      </c>
      <c r="X203" s="4">
        <v>60</v>
      </c>
      <c r="Y203" s="27"/>
      <c r="Z203" s="27"/>
      <c r="AA203" s="28"/>
      <c r="AB203" s="31"/>
      <c r="AC203" s="32"/>
      <c r="AD203" s="28"/>
      <c r="AE203" s="28">
        <v>27</v>
      </c>
      <c r="AF203" s="33">
        <v>0.04</v>
      </c>
      <c r="AG203" s="28">
        <v>2</v>
      </c>
      <c r="AH203" s="31">
        <v>5.5E-2</v>
      </c>
      <c r="AI203" s="31">
        <v>2.0019999999999998</v>
      </c>
      <c r="AJ203" s="31" t="s">
        <v>537</v>
      </c>
      <c r="AK203" s="75" t="s">
        <v>537</v>
      </c>
      <c r="AL203" s="75" t="s">
        <v>540</v>
      </c>
      <c r="AM203" s="75" t="s">
        <v>539</v>
      </c>
      <c r="AN203" s="75" t="s">
        <v>539</v>
      </c>
      <c r="AO203" s="75" t="s">
        <v>539</v>
      </c>
      <c r="AP203" s="75" t="s">
        <v>539</v>
      </c>
      <c r="AQ203" s="75" t="s">
        <v>537</v>
      </c>
      <c r="AR203" s="75" t="s">
        <v>539</v>
      </c>
      <c r="AS203" s="48" t="s">
        <v>430</v>
      </c>
    </row>
    <row r="204" spans="1:45" s="10" customFormat="1" ht="15" customHeight="1" x14ac:dyDescent="0.2">
      <c r="A204" s="4">
        <v>89</v>
      </c>
      <c r="B204" s="4">
        <v>60000203</v>
      </c>
      <c r="C204" s="4" t="s">
        <v>110</v>
      </c>
      <c r="D204" s="4" t="s">
        <v>163</v>
      </c>
      <c r="E204" s="3"/>
      <c r="F204" s="4" t="s">
        <v>380</v>
      </c>
      <c r="G204" s="4" t="s">
        <v>12</v>
      </c>
      <c r="H204" s="4" t="s">
        <v>201</v>
      </c>
      <c r="I204" s="4" t="s">
        <v>10</v>
      </c>
      <c r="J204" s="4" t="s">
        <v>167</v>
      </c>
      <c r="K204" s="4" t="s">
        <v>129</v>
      </c>
      <c r="L204" s="4">
        <v>1998</v>
      </c>
      <c r="M204" s="4" t="s">
        <v>266</v>
      </c>
      <c r="N204" s="4" t="s">
        <v>304</v>
      </c>
      <c r="O204" s="4" t="s">
        <v>122</v>
      </c>
      <c r="P204" s="4">
        <v>1998</v>
      </c>
      <c r="Q204" s="4"/>
      <c r="R204" s="4" t="s">
        <v>123</v>
      </c>
      <c r="S204" s="13">
        <v>43997</v>
      </c>
      <c r="T204" s="4">
        <v>33</v>
      </c>
      <c r="U204" s="4" t="s">
        <v>259</v>
      </c>
      <c r="V204" s="4"/>
      <c r="W204" s="13">
        <v>40933</v>
      </c>
      <c r="X204" s="4">
        <v>60</v>
      </c>
      <c r="Y204" s="27"/>
      <c r="Z204" s="27"/>
      <c r="AA204" s="28"/>
      <c r="AB204" s="31"/>
      <c r="AC204" s="32"/>
      <c r="AD204" s="28"/>
      <c r="AE204" s="28">
        <v>26</v>
      </c>
      <c r="AF204" s="33">
        <v>0.06</v>
      </c>
      <c r="AG204" s="28">
        <v>2.5</v>
      </c>
      <c r="AH204" s="31">
        <v>5.1999999999999998E-2</v>
      </c>
      <c r="AI204" s="31">
        <v>1.8180000000000001</v>
      </c>
      <c r="AJ204" s="31" t="s">
        <v>537</v>
      </c>
      <c r="AK204" s="75" t="s">
        <v>537</v>
      </c>
      <c r="AL204" s="75" t="s">
        <v>540</v>
      </c>
      <c r="AM204" s="75" t="s">
        <v>541</v>
      </c>
      <c r="AN204" s="75" t="s">
        <v>539</v>
      </c>
      <c r="AO204" s="75" t="s">
        <v>539</v>
      </c>
      <c r="AP204" s="75" t="s">
        <v>539</v>
      </c>
      <c r="AQ204" s="75" t="s">
        <v>537</v>
      </c>
      <c r="AR204" s="75" t="s">
        <v>539</v>
      </c>
      <c r="AS204" s="48" t="s">
        <v>430</v>
      </c>
    </row>
    <row r="205" spans="1:45" s="10" customFormat="1" ht="15" customHeight="1" x14ac:dyDescent="0.2">
      <c r="A205" s="4">
        <v>89</v>
      </c>
      <c r="B205" s="4">
        <v>60000203</v>
      </c>
      <c r="C205" s="4" t="s">
        <v>110</v>
      </c>
      <c r="D205" s="4" t="s">
        <v>163</v>
      </c>
      <c r="E205" s="3"/>
      <c r="F205" s="4" t="s">
        <v>380</v>
      </c>
      <c r="G205" s="4" t="s">
        <v>12</v>
      </c>
      <c r="H205" s="4" t="s">
        <v>201</v>
      </c>
      <c r="I205" s="4" t="s">
        <v>10</v>
      </c>
      <c r="J205" s="4" t="s">
        <v>167</v>
      </c>
      <c r="K205" s="4" t="s">
        <v>129</v>
      </c>
      <c r="L205" s="4">
        <v>1998</v>
      </c>
      <c r="M205" s="4" t="s">
        <v>266</v>
      </c>
      <c r="N205" s="4" t="s">
        <v>304</v>
      </c>
      <c r="O205" s="4" t="s">
        <v>122</v>
      </c>
      <c r="P205" s="4">
        <v>1998</v>
      </c>
      <c r="Q205" s="4"/>
      <c r="R205" s="4" t="s">
        <v>123</v>
      </c>
      <c r="S205" s="13">
        <v>43997</v>
      </c>
      <c r="T205" s="4">
        <v>33</v>
      </c>
      <c r="U205" s="4" t="s">
        <v>259</v>
      </c>
      <c r="V205" s="4"/>
      <c r="W205" s="13">
        <v>40652</v>
      </c>
      <c r="X205" s="4">
        <v>60</v>
      </c>
      <c r="Y205" s="27"/>
      <c r="Z205" s="27"/>
      <c r="AA205" s="28"/>
      <c r="AB205" s="31"/>
      <c r="AC205" s="32">
        <v>52</v>
      </c>
      <c r="AD205" s="28"/>
      <c r="AE205" s="28">
        <v>26</v>
      </c>
      <c r="AF205" s="33">
        <v>0.04</v>
      </c>
      <c r="AG205" s="28">
        <v>2.5</v>
      </c>
      <c r="AH205" s="31">
        <v>5.5E-2</v>
      </c>
      <c r="AI205" s="31">
        <v>1.59</v>
      </c>
      <c r="AJ205" s="31" t="s">
        <v>537</v>
      </c>
      <c r="AK205" s="75" t="s">
        <v>539</v>
      </c>
      <c r="AL205" s="75" t="s">
        <v>540</v>
      </c>
      <c r="AM205" s="75" t="s">
        <v>539</v>
      </c>
      <c r="AN205" s="75" t="s">
        <v>539</v>
      </c>
      <c r="AO205" s="75" t="s">
        <v>539</v>
      </c>
      <c r="AP205" s="75" t="s">
        <v>539</v>
      </c>
      <c r="AQ205" s="75" t="s">
        <v>537</v>
      </c>
      <c r="AR205" s="75" t="s">
        <v>539</v>
      </c>
      <c r="AS205" s="48" t="s">
        <v>430</v>
      </c>
    </row>
    <row r="206" spans="1:45" s="10" customFormat="1" ht="15" customHeight="1" x14ac:dyDescent="0.2">
      <c r="A206" s="4">
        <v>89</v>
      </c>
      <c r="B206" s="4">
        <v>60000203</v>
      </c>
      <c r="C206" s="4" t="s">
        <v>110</v>
      </c>
      <c r="D206" s="4" t="s">
        <v>163</v>
      </c>
      <c r="E206" s="3"/>
      <c r="F206" s="4" t="s">
        <v>380</v>
      </c>
      <c r="G206" s="4" t="s">
        <v>12</v>
      </c>
      <c r="H206" s="4" t="s">
        <v>201</v>
      </c>
      <c r="I206" s="4" t="s">
        <v>10</v>
      </c>
      <c r="J206" s="4" t="s">
        <v>167</v>
      </c>
      <c r="K206" s="4" t="s">
        <v>129</v>
      </c>
      <c r="L206" s="4">
        <v>1998</v>
      </c>
      <c r="M206" s="4" t="s">
        <v>266</v>
      </c>
      <c r="N206" s="4" t="s">
        <v>304</v>
      </c>
      <c r="O206" s="4" t="s">
        <v>122</v>
      </c>
      <c r="P206" s="4">
        <v>1998</v>
      </c>
      <c r="Q206" s="4"/>
      <c r="R206" s="4" t="s">
        <v>123</v>
      </c>
      <c r="S206" s="13">
        <v>43997</v>
      </c>
      <c r="T206" s="4">
        <v>33</v>
      </c>
      <c r="U206" s="4" t="s">
        <v>259</v>
      </c>
      <c r="V206" s="4"/>
      <c r="W206" s="13">
        <v>40316</v>
      </c>
      <c r="X206" s="4">
        <v>60</v>
      </c>
      <c r="Y206" s="27"/>
      <c r="Z206" s="27"/>
      <c r="AA206" s="28"/>
      <c r="AB206" s="31"/>
      <c r="AC206" s="32"/>
      <c r="AD206" s="28"/>
      <c r="AE206" s="28">
        <v>28</v>
      </c>
      <c r="AF206" s="33">
        <v>0.04</v>
      </c>
      <c r="AG206" s="28">
        <v>2</v>
      </c>
      <c r="AH206" s="31">
        <v>4.4999999999999998E-2</v>
      </c>
      <c r="AI206" s="31">
        <v>1.403</v>
      </c>
      <c r="AJ206" s="31" t="s">
        <v>537</v>
      </c>
      <c r="AK206" s="75" t="s">
        <v>537</v>
      </c>
      <c r="AL206" s="75" t="s">
        <v>541</v>
      </c>
      <c r="AM206" s="75" t="s">
        <v>539</v>
      </c>
      <c r="AN206" s="75" t="s">
        <v>539</v>
      </c>
      <c r="AO206" s="75" t="s">
        <v>539</v>
      </c>
      <c r="AP206" s="75" t="s">
        <v>539</v>
      </c>
      <c r="AQ206" s="75" t="s">
        <v>537</v>
      </c>
      <c r="AR206" s="75" t="s">
        <v>543</v>
      </c>
      <c r="AS206" s="48" t="s">
        <v>430</v>
      </c>
    </row>
    <row r="207" spans="1:45" s="10" customFormat="1" ht="15" customHeight="1" x14ac:dyDescent="0.2">
      <c r="A207" s="4">
        <v>89</v>
      </c>
      <c r="B207" s="4">
        <v>60000203</v>
      </c>
      <c r="C207" s="4" t="s">
        <v>110</v>
      </c>
      <c r="D207" s="4" t="s">
        <v>163</v>
      </c>
      <c r="E207" s="3"/>
      <c r="F207" s="4" t="s">
        <v>380</v>
      </c>
      <c r="G207" s="4" t="s">
        <v>12</v>
      </c>
      <c r="H207" s="4" t="s">
        <v>201</v>
      </c>
      <c r="I207" s="4" t="s">
        <v>10</v>
      </c>
      <c r="J207" s="4" t="s">
        <v>167</v>
      </c>
      <c r="K207" s="4" t="s">
        <v>129</v>
      </c>
      <c r="L207" s="4">
        <v>1998</v>
      </c>
      <c r="M207" s="4" t="s">
        <v>266</v>
      </c>
      <c r="N207" s="4" t="s">
        <v>304</v>
      </c>
      <c r="O207" s="4" t="s">
        <v>122</v>
      </c>
      <c r="P207" s="4">
        <v>1998</v>
      </c>
      <c r="Q207" s="4"/>
      <c r="R207" s="4" t="s">
        <v>123</v>
      </c>
      <c r="S207" s="13">
        <v>43997</v>
      </c>
      <c r="T207" s="4">
        <v>33</v>
      </c>
      <c r="U207" s="4" t="s">
        <v>259</v>
      </c>
      <c r="V207" s="4"/>
      <c r="W207" s="13">
        <v>40102</v>
      </c>
      <c r="X207" s="4">
        <v>60</v>
      </c>
      <c r="Y207" s="27"/>
      <c r="Z207" s="27"/>
      <c r="AA207" s="28"/>
      <c r="AB207" s="31"/>
      <c r="AC207" s="32">
        <v>72</v>
      </c>
      <c r="AD207" s="28"/>
      <c r="AE207" s="28">
        <v>27</v>
      </c>
      <c r="AF207" s="33">
        <v>0.01</v>
      </c>
      <c r="AG207" s="28">
        <v>2</v>
      </c>
      <c r="AH207" s="31">
        <v>9.4000000000000004E-3</v>
      </c>
      <c r="AI207" s="31">
        <v>1.6990000000000001</v>
      </c>
      <c r="AJ207" s="31" t="s">
        <v>537</v>
      </c>
      <c r="AK207" s="75" t="s">
        <v>539</v>
      </c>
      <c r="AL207" s="75" t="s">
        <v>540</v>
      </c>
      <c r="AM207" s="75" t="s">
        <v>539</v>
      </c>
      <c r="AN207" s="75" t="s">
        <v>539</v>
      </c>
      <c r="AO207" s="75" t="s">
        <v>539</v>
      </c>
      <c r="AP207" s="75" t="s">
        <v>539</v>
      </c>
      <c r="AQ207" s="75" t="s">
        <v>537</v>
      </c>
      <c r="AR207" s="75" t="s">
        <v>539</v>
      </c>
      <c r="AS207" s="48" t="s">
        <v>430</v>
      </c>
    </row>
    <row r="208" spans="1:45" s="10" customFormat="1" ht="15" customHeight="1" x14ac:dyDescent="0.2">
      <c r="A208" s="4">
        <v>89</v>
      </c>
      <c r="B208" s="4">
        <v>60000203</v>
      </c>
      <c r="C208" s="4" t="s">
        <v>110</v>
      </c>
      <c r="D208" s="4" t="s">
        <v>163</v>
      </c>
      <c r="E208" s="3"/>
      <c r="F208" s="4" t="s">
        <v>380</v>
      </c>
      <c r="G208" s="4" t="s">
        <v>12</v>
      </c>
      <c r="H208" s="4" t="s">
        <v>201</v>
      </c>
      <c r="I208" s="4" t="s">
        <v>10</v>
      </c>
      <c r="J208" s="4" t="s">
        <v>167</v>
      </c>
      <c r="K208" s="4" t="s">
        <v>129</v>
      </c>
      <c r="L208" s="4">
        <v>1998</v>
      </c>
      <c r="M208" s="4" t="s">
        <v>266</v>
      </c>
      <c r="N208" s="4" t="s">
        <v>304</v>
      </c>
      <c r="O208" s="4" t="s">
        <v>122</v>
      </c>
      <c r="P208" s="4">
        <v>1998</v>
      </c>
      <c r="Q208" s="4"/>
      <c r="R208" s="4" t="s">
        <v>123</v>
      </c>
      <c r="S208" s="13">
        <v>43997</v>
      </c>
      <c r="T208" s="4">
        <v>33</v>
      </c>
      <c r="U208" s="4" t="s">
        <v>259</v>
      </c>
      <c r="V208" s="4"/>
      <c r="W208" s="13">
        <v>39744</v>
      </c>
      <c r="X208" s="4">
        <v>60</v>
      </c>
      <c r="Y208" s="27"/>
      <c r="Z208" s="27"/>
      <c r="AA208" s="28"/>
      <c r="AB208" s="31"/>
      <c r="AC208" s="32"/>
      <c r="AD208" s="28"/>
      <c r="AE208" s="28">
        <v>27</v>
      </c>
      <c r="AF208" s="33"/>
      <c r="AG208" s="28"/>
      <c r="AH208" s="31">
        <v>3.9E-2</v>
      </c>
      <c r="AI208" s="31"/>
      <c r="AJ208" s="31" t="s">
        <v>537</v>
      </c>
      <c r="AK208" s="75" t="s">
        <v>537</v>
      </c>
      <c r="AL208" s="75" t="s">
        <v>540</v>
      </c>
      <c r="AM208" s="75" t="s">
        <v>537</v>
      </c>
      <c r="AN208" s="75" t="s">
        <v>537</v>
      </c>
      <c r="AO208" s="75" t="s">
        <v>539</v>
      </c>
      <c r="AP208" s="75" t="s">
        <v>537</v>
      </c>
      <c r="AQ208" s="75" t="s">
        <v>537</v>
      </c>
      <c r="AR208" s="75" t="s">
        <v>539</v>
      </c>
      <c r="AS208" s="48" t="s">
        <v>430</v>
      </c>
    </row>
    <row r="209" spans="1:45" s="10" customFormat="1" ht="15" customHeight="1" x14ac:dyDescent="0.2">
      <c r="A209" s="4">
        <v>89</v>
      </c>
      <c r="B209" s="4">
        <v>60000203</v>
      </c>
      <c r="C209" s="4" t="s">
        <v>110</v>
      </c>
      <c r="D209" s="4" t="s">
        <v>163</v>
      </c>
      <c r="E209" s="3"/>
      <c r="F209" s="4" t="s">
        <v>380</v>
      </c>
      <c r="G209" s="4" t="s">
        <v>12</v>
      </c>
      <c r="H209" s="4" t="s">
        <v>201</v>
      </c>
      <c r="I209" s="4" t="s">
        <v>10</v>
      </c>
      <c r="J209" s="4" t="s">
        <v>167</v>
      </c>
      <c r="K209" s="4" t="s">
        <v>129</v>
      </c>
      <c r="L209" s="4">
        <v>1998</v>
      </c>
      <c r="M209" s="4" t="s">
        <v>266</v>
      </c>
      <c r="N209" s="4" t="s">
        <v>304</v>
      </c>
      <c r="O209" s="4" t="s">
        <v>122</v>
      </c>
      <c r="P209" s="4">
        <v>1998</v>
      </c>
      <c r="Q209" s="4"/>
      <c r="R209" s="4" t="s">
        <v>123</v>
      </c>
      <c r="S209" s="13">
        <v>43997</v>
      </c>
      <c r="T209" s="4">
        <v>33</v>
      </c>
      <c r="U209" s="4" t="s">
        <v>259</v>
      </c>
      <c r="V209" s="4"/>
      <c r="W209" s="13">
        <v>39680</v>
      </c>
      <c r="X209" s="4">
        <v>60</v>
      </c>
      <c r="Y209" s="27"/>
      <c r="Z209" s="27"/>
      <c r="AA209" s="28"/>
      <c r="AB209" s="31"/>
      <c r="AC209" s="32"/>
      <c r="AD209" s="28"/>
      <c r="AE209" s="28">
        <v>36.5</v>
      </c>
      <c r="AF209" s="33">
        <v>0.03</v>
      </c>
      <c r="AG209" s="28">
        <v>1.5</v>
      </c>
      <c r="AH209" s="31">
        <v>3.4000000000000002E-2</v>
      </c>
      <c r="AI209" s="31">
        <v>0.86599999999999999</v>
      </c>
      <c r="AJ209" s="31" t="s">
        <v>537</v>
      </c>
      <c r="AK209" s="75" t="s">
        <v>537</v>
      </c>
      <c r="AL209" s="75" t="s">
        <v>539</v>
      </c>
      <c r="AM209" s="75" t="s">
        <v>539</v>
      </c>
      <c r="AN209" s="75" t="s">
        <v>539</v>
      </c>
      <c r="AO209" s="75" t="s">
        <v>539</v>
      </c>
      <c r="AP209" s="75" t="s">
        <v>539</v>
      </c>
      <c r="AQ209" s="75" t="s">
        <v>537</v>
      </c>
      <c r="AR209" s="75" t="s">
        <v>541</v>
      </c>
      <c r="AS209" s="48" t="s">
        <v>537</v>
      </c>
    </row>
    <row r="210" spans="1:45" s="10" customFormat="1" ht="15" customHeight="1" x14ac:dyDescent="0.2">
      <c r="A210" s="4">
        <v>89</v>
      </c>
      <c r="B210" s="4">
        <v>60000203</v>
      </c>
      <c r="C210" s="4" t="s">
        <v>110</v>
      </c>
      <c r="D210" s="4" t="s">
        <v>163</v>
      </c>
      <c r="E210" s="3"/>
      <c r="F210" s="4" t="s">
        <v>380</v>
      </c>
      <c r="G210" s="4" t="s">
        <v>12</v>
      </c>
      <c r="H210" s="4" t="s">
        <v>201</v>
      </c>
      <c r="I210" s="4" t="s">
        <v>10</v>
      </c>
      <c r="J210" s="4" t="s">
        <v>167</v>
      </c>
      <c r="K210" s="4" t="s">
        <v>129</v>
      </c>
      <c r="L210" s="4">
        <v>1998</v>
      </c>
      <c r="M210" s="4" t="s">
        <v>266</v>
      </c>
      <c r="N210" s="4" t="s">
        <v>304</v>
      </c>
      <c r="O210" s="4" t="s">
        <v>122</v>
      </c>
      <c r="P210" s="4">
        <v>1998</v>
      </c>
      <c r="Q210" s="4"/>
      <c r="R210" s="4" t="s">
        <v>123</v>
      </c>
      <c r="S210" s="13">
        <v>43997</v>
      </c>
      <c r="T210" s="4">
        <v>33</v>
      </c>
      <c r="U210" s="4" t="s">
        <v>259</v>
      </c>
      <c r="V210" s="4"/>
      <c r="W210" s="13">
        <v>39346</v>
      </c>
      <c r="X210" s="4">
        <v>60</v>
      </c>
      <c r="Y210" s="27"/>
      <c r="Z210" s="27"/>
      <c r="AA210" s="28"/>
      <c r="AB210" s="31"/>
      <c r="AC210" s="32"/>
      <c r="AD210" s="28"/>
      <c r="AE210" s="28"/>
      <c r="AF210" s="33"/>
      <c r="AG210" s="28"/>
      <c r="AH210" s="31"/>
      <c r="AI210" s="31"/>
      <c r="AJ210" s="31" t="s">
        <v>537</v>
      </c>
      <c r="AK210" s="75" t="s">
        <v>537</v>
      </c>
      <c r="AL210" s="75" t="s">
        <v>537</v>
      </c>
      <c r="AM210" s="75" t="s">
        <v>537</v>
      </c>
      <c r="AN210" s="75" t="s">
        <v>537</v>
      </c>
      <c r="AO210" s="75" t="s">
        <v>537</v>
      </c>
      <c r="AP210" s="75" t="s">
        <v>537</v>
      </c>
      <c r="AQ210" s="75" t="s">
        <v>537</v>
      </c>
      <c r="AR210" s="75" t="s">
        <v>541</v>
      </c>
      <c r="AS210" s="48" t="s">
        <v>537</v>
      </c>
    </row>
    <row r="211" spans="1:45" s="10" customFormat="1" ht="15" customHeight="1" x14ac:dyDescent="0.2">
      <c r="A211" s="4">
        <v>89</v>
      </c>
      <c r="B211" s="4">
        <v>60000203</v>
      </c>
      <c r="C211" s="4" t="s">
        <v>110</v>
      </c>
      <c r="D211" s="4" t="s">
        <v>163</v>
      </c>
      <c r="E211" s="3"/>
      <c r="F211" s="4" t="s">
        <v>380</v>
      </c>
      <c r="G211" s="4" t="s">
        <v>12</v>
      </c>
      <c r="H211" s="4" t="s">
        <v>201</v>
      </c>
      <c r="I211" s="4" t="s">
        <v>10</v>
      </c>
      <c r="J211" s="4" t="s">
        <v>167</v>
      </c>
      <c r="K211" s="4" t="s">
        <v>129</v>
      </c>
      <c r="L211" s="4">
        <v>1998</v>
      </c>
      <c r="M211" s="4" t="s">
        <v>266</v>
      </c>
      <c r="N211" s="4" t="s">
        <v>304</v>
      </c>
      <c r="O211" s="4" t="s">
        <v>122</v>
      </c>
      <c r="P211" s="4">
        <v>1998</v>
      </c>
      <c r="Q211" s="4"/>
      <c r="R211" s="4" t="s">
        <v>123</v>
      </c>
      <c r="S211" s="13">
        <v>43997</v>
      </c>
      <c r="T211" s="4">
        <v>33</v>
      </c>
      <c r="U211" s="4" t="s">
        <v>259</v>
      </c>
      <c r="V211" s="4"/>
      <c r="W211" s="13">
        <v>39048</v>
      </c>
      <c r="X211" s="4">
        <v>60</v>
      </c>
      <c r="Y211" s="27"/>
      <c r="Z211" s="27"/>
      <c r="AA211" s="28"/>
      <c r="AB211" s="31"/>
      <c r="AC211" s="32"/>
      <c r="AD211" s="28"/>
      <c r="AE211" s="28">
        <v>26.3</v>
      </c>
      <c r="AF211" s="33">
        <v>1.9E-2</v>
      </c>
      <c r="AG211" s="28">
        <v>1.5</v>
      </c>
      <c r="AH211" s="31">
        <v>2.5000000000000001E-2</v>
      </c>
      <c r="AI211" s="31">
        <v>1.1739999999999999</v>
      </c>
      <c r="AJ211" s="31" t="s">
        <v>537</v>
      </c>
      <c r="AK211" s="75" t="s">
        <v>537</v>
      </c>
      <c r="AL211" s="75" t="s">
        <v>540</v>
      </c>
      <c r="AM211" s="75" t="s">
        <v>539</v>
      </c>
      <c r="AN211" s="75" t="s">
        <v>539</v>
      </c>
      <c r="AO211" s="75" t="s">
        <v>539</v>
      </c>
      <c r="AP211" s="75" t="s">
        <v>539</v>
      </c>
      <c r="AQ211" s="75" t="s">
        <v>537</v>
      </c>
      <c r="AR211" s="75" t="s">
        <v>539</v>
      </c>
      <c r="AS211" s="48" t="s">
        <v>430</v>
      </c>
    </row>
    <row r="212" spans="1:45" s="10" customFormat="1" ht="15" customHeight="1" x14ac:dyDescent="0.2">
      <c r="A212" s="4">
        <v>89</v>
      </c>
      <c r="B212" s="4">
        <v>60000203</v>
      </c>
      <c r="C212" s="4" t="s">
        <v>110</v>
      </c>
      <c r="D212" s="4" t="s">
        <v>163</v>
      </c>
      <c r="E212" s="3"/>
      <c r="F212" s="4" t="s">
        <v>380</v>
      </c>
      <c r="G212" s="4" t="s">
        <v>12</v>
      </c>
      <c r="H212" s="4" t="s">
        <v>201</v>
      </c>
      <c r="I212" s="4" t="s">
        <v>10</v>
      </c>
      <c r="J212" s="4" t="s">
        <v>167</v>
      </c>
      <c r="K212" s="4" t="s">
        <v>129</v>
      </c>
      <c r="L212" s="4">
        <v>1998</v>
      </c>
      <c r="M212" s="4" t="s">
        <v>266</v>
      </c>
      <c r="N212" s="4" t="s">
        <v>304</v>
      </c>
      <c r="O212" s="4" t="s">
        <v>122</v>
      </c>
      <c r="P212" s="4">
        <v>1998</v>
      </c>
      <c r="Q212" s="4"/>
      <c r="R212" s="4" t="s">
        <v>123</v>
      </c>
      <c r="S212" s="13">
        <v>43997</v>
      </c>
      <c r="T212" s="4">
        <v>33</v>
      </c>
      <c r="U212" s="4" t="s">
        <v>259</v>
      </c>
      <c r="V212" s="4"/>
      <c r="W212" s="13">
        <v>39031.087881944448</v>
      </c>
      <c r="X212" s="4">
        <v>60</v>
      </c>
      <c r="Y212" s="27"/>
      <c r="Z212" s="27"/>
      <c r="AA212" s="28"/>
      <c r="AB212" s="31"/>
      <c r="AC212" s="32">
        <v>34.299999999999997</v>
      </c>
      <c r="AD212" s="28"/>
      <c r="AE212" s="28">
        <v>39.1</v>
      </c>
      <c r="AF212" s="33">
        <v>1.7999999999999999E-2</v>
      </c>
      <c r="AG212" s="28">
        <v>1</v>
      </c>
      <c r="AH212" s="31">
        <v>0.05</v>
      </c>
      <c r="AI212" s="31"/>
      <c r="AJ212" s="31" t="s">
        <v>537</v>
      </c>
      <c r="AK212" s="75" t="s">
        <v>540</v>
      </c>
      <c r="AL212" s="75" t="s">
        <v>539</v>
      </c>
      <c r="AM212" s="75" t="s">
        <v>539</v>
      </c>
      <c r="AN212" s="75" t="s">
        <v>539</v>
      </c>
      <c r="AO212" s="75" t="s">
        <v>539</v>
      </c>
      <c r="AP212" s="75" t="s">
        <v>537</v>
      </c>
      <c r="AQ212" s="75" t="s">
        <v>537</v>
      </c>
      <c r="AR212" s="75" t="s">
        <v>539</v>
      </c>
      <c r="AS212" s="48" t="s">
        <v>434</v>
      </c>
    </row>
    <row r="213" spans="1:45" s="10" customFormat="1" ht="15" customHeight="1" x14ac:dyDescent="0.2">
      <c r="A213" s="4">
        <v>89</v>
      </c>
      <c r="B213" s="4">
        <v>60000203</v>
      </c>
      <c r="C213" s="4" t="s">
        <v>110</v>
      </c>
      <c r="D213" s="4" t="s">
        <v>163</v>
      </c>
      <c r="E213" s="3"/>
      <c r="F213" s="4" t="s">
        <v>380</v>
      </c>
      <c r="G213" s="4" t="s">
        <v>12</v>
      </c>
      <c r="H213" s="4" t="s">
        <v>201</v>
      </c>
      <c r="I213" s="4" t="s">
        <v>10</v>
      </c>
      <c r="J213" s="4" t="s">
        <v>167</v>
      </c>
      <c r="K213" s="4" t="s">
        <v>129</v>
      </c>
      <c r="L213" s="4">
        <v>1998</v>
      </c>
      <c r="M213" s="4" t="s">
        <v>266</v>
      </c>
      <c r="N213" s="4" t="s">
        <v>304</v>
      </c>
      <c r="O213" s="4" t="s">
        <v>122</v>
      </c>
      <c r="P213" s="4">
        <v>1998</v>
      </c>
      <c r="Q213" s="4"/>
      <c r="R213" s="4" t="s">
        <v>123</v>
      </c>
      <c r="S213" s="13">
        <v>43997</v>
      </c>
      <c r="T213" s="4">
        <v>33</v>
      </c>
      <c r="U213" s="4" t="s">
        <v>259</v>
      </c>
      <c r="V213" s="4"/>
      <c r="W213" s="13">
        <v>38970.087534722225</v>
      </c>
      <c r="X213" s="4">
        <v>60</v>
      </c>
      <c r="Y213" s="27"/>
      <c r="Z213" s="27"/>
      <c r="AA213" s="28"/>
      <c r="AB213" s="31"/>
      <c r="AC213" s="32">
        <v>75.099999999999994</v>
      </c>
      <c r="AD213" s="28"/>
      <c r="AE213" s="28"/>
      <c r="AF213" s="33"/>
      <c r="AG213" s="28"/>
      <c r="AH213" s="31"/>
      <c r="AI213" s="31"/>
      <c r="AJ213" s="31" t="s">
        <v>537</v>
      </c>
      <c r="AK213" s="75" t="s">
        <v>539</v>
      </c>
      <c r="AL213" s="75" t="s">
        <v>537</v>
      </c>
      <c r="AM213" s="75" t="s">
        <v>537</v>
      </c>
      <c r="AN213" s="75" t="s">
        <v>537</v>
      </c>
      <c r="AO213" s="75" t="s">
        <v>537</v>
      </c>
      <c r="AP213" s="75" t="s">
        <v>537</v>
      </c>
      <c r="AQ213" s="75" t="s">
        <v>537</v>
      </c>
      <c r="AR213" s="75" t="s">
        <v>541</v>
      </c>
      <c r="AS213" s="48" t="s">
        <v>537</v>
      </c>
    </row>
    <row r="214" spans="1:45" s="10" customFormat="1" ht="15" customHeight="1" x14ac:dyDescent="0.2">
      <c r="A214" s="4">
        <v>89</v>
      </c>
      <c r="B214" s="4">
        <v>60000203</v>
      </c>
      <c r="C214" s="4" t="s">
        <v>110</v>
      </c>
      <c r="D214" s="4" t="s">
        <v>163</v>
      </c>
      <c r="E214" s="3"/>
      <c r="F214" s="4" t="s">
        <v>380</v>
      </c>
      <c r="G214" s="4" t="s">
        <v>12</v>
      </c>
      <c r="H214" s="4" t="s">
        <v>201</v>
      </c>
      <c r="I214" s="4" t="s">
        <v>10</v>
      </c>
      <c r="J214" s="4" t="s">
        <v>167</v>
      </c>
      <c r="K214" s="4" t="s">
        <v>129</v>
      </c>
      <c r="L214" s="4">
        <v>1998</v>
      </c>
      <c r="M214" s="4" t="s">
        <v>266</v>
      </c>
      <c r="N214" s="4" t="s">
        <v>304</v>
      </c>
      <c r="O214" s="4" t="s">
        <v>122</v>
      </c>
      <c r="P214" s="4">
        <v>1998</v>
      </c>
      <c r="Q214" s="4"/>
      <c r="R214" s="4" t="s">
        <v>123</v>
      </c>
      <c r="S214" s="13">
        <v>43997</v>
      </c>
      <c r="T214" s="4">
        <v>33</v>
      </c>
      <c r="U214" s="4" t="s">
        <v>259</v>
      </c>
      <c r="V214" s="4"/>
      <c r="W214" s="13">
        <v>38715</v>
      </c>
      <c r="X214" s="4">
        <v>60</v>
      </c>
      <c r="Y214" s="27"/>
      <c r="Z214" s="27"/>
      <c r="AA214" s="28"/>
      <c r="AB214" s="31"/>
      <c r="AC214" s="32"/>
      <c r="AD214" s="28"/>
      <c r="AE214" s="28">
        <v>40</v>
      </c>
      <c r="AF214" s="33">
        <v>0.01</v>
      </c>
      <c r="AG214" s="28"/>
      <c r="AH214" s="31"/>
      <c r="AI214" s="31"/>
      <c r="AJ214" s="31" t="s">
        <v>537</v>
      </c>
      <c r="AK214" s="75" t="s">
        <v>537</v>
      </c>
      <c r="AL214" s="75" t="s">
        <v>539</v>
      </c>
      <c r="AM214" s="75" t="s">
        <v>539</v>
      </c>
      <c r="AN214" s="75" t="s">
        <v>537</v>
      </c>
      <c r="AO214" s="75" t="s">
        <v>537</v>
      </c>
      <c r="AP214" s="75" t="s">
        <v>537</v>
      </c>
      <c r="AQ214" s="75" t="s">
        <v>537</v>
      </c>
      <c r="AR214" s="75" t="s">
        <v>541</v>
      </c>
      <c r="AS214" s="48" t="s">
        <v>537</v>
      </c>
    </row>
    <row r="215" spans="1:45" s="10" customFormat="1" ht="15" customHeight="1" x14ac:dyDescent="0.2">
      <c r="A215" s="4">
        <v>89</v>
      </c>
      <c r="B215" s="4">
        <v>60000203</v>
      </c>
      <c r="C215" s="4" t="s">
        <v>110</v>
      </c>
      <c r="D215" s="4" t="s">
        <v>163</v>
      </c>
      <c r="E215" s="3"/>
      <c r="F215" s="4" t="s">
        <v>380</v>
      </c>
      <c r="G215" s="4" t="s">
        <v>12</v>
      </c>
      <c r="H215" s="4" t="s">
        <v>201</v>
      </c>
      <c r="I215" s="4" t="s">
        <v>10</v>
      </c>
      <c r="J215" s="4" t="s">
        <v>167</v>
      </c>
      <c r="K215" s="4" t="s">
        <v>129</v>
      </c>
      <c r="L215" s="4">
        <v>1998</v>
      </c>
      <c r="M215" s="4" t="s">
        <v>266</v>
      </c>
      <c r="N215" s="4" t="s">
        <v>304</v>
      </c>
      <c r="O215" s="4" t="s">
        <v>122</v>
      </c>
      <c r="P215" s="4">
        <v>1998</v>
      </c>
      <c r="Q215" s="4"/>
      <c r="R215" s="4" t="s">
        <v>123</v>
      </c>
      <c r="S215" s="13">
        <v>43997</v>
      </c>
      <c r="T215" s="4">
        <v>33</v>
      </c>
      <c r="U215" s="4" t="s">
        <v>259</v>
      </c>
      <c r="V215" s="4"/>
      <c r="W215" s="13">
        <v>38688</v>
      </c>
      <c r="X215" s="4">
        <v>60</v>
      </c>
      <c r="Y215" s="27"/>
      <c r="Z215" s="27"/>
      <c r="AA215" s="28"/>
      <c r="AB215" s="31"/>
      <c r="AC215" s="32">
        <v>46</v>
      </c>
      <c r="AD215" s="28"/>
      <c r="AE215" s="28">
        <v>34.200000000000003</v>
      </c>
      <c r="AF215" s="33">
        <v>1.2999999999999999E-2</v>
      </c>
      <c r="AG215" s="28">
        <v>1</v>
      </c>
      <c r="AH215" s="31">
        <v>8.9999999999999993E-3</v>
      </c>
      <c r="AI215" s="31">
        <v>0.29499999999999998</v>
      </c>
      <c r="AJ215" s="31" t="s">
        <v>537</v>
      </c>
      <c r="AK215" s="75" t="s">
        <v>539</v>
      </c>
      <c r="AL215" s="75" t="s">
        <v>539</v>
      </c>
      <c r="AM215" s="75" t="s">
        <v>539</v>
      </c>
      <c r="AN215" s="75" t="s">
        <v>539</v>
      </c>
      <c r="AO215" s="75" t="s">
        <v>539</v>
      </c>
      <c r="AP215" s="75" t="s">
        <v>539</v>
      </c>
      <c r="AQ215" s="75" t="s">
        <v>537</v>
      </c>
      <c r="AR215" s="75" t="s">
        <v>541</v>
      </c>
      <c r="AS215" s="48" t="s">
        <v>537</v>
      </c>
    </row>
    <row r="216" spans="1:45" s="10" customFormat="1" ht="15" customHeight="1" x14ac:dyDescent="0.2">
      <c r="A216" s="4">
        <v>89</v>
      </c>
      <c r="B216" s="4">
        <v>60000203</v>
      </c>
      <c r="C216" s="4" t="s">
        <v>110</v>
      </c>
      <c r="D216" s="4" t="s">
        <v>163</v>
      </c>
      <c r="E216" s="3"/>
      <c r="F216" s="4" t="s">
        <v>380</v>
      </c>
      <c r="G216" s="4" t="s">
        <v>12</v>
      </c>
      <c r="H216" s="4" t="s">
        <v>201</v>
      </c>
      <c r="I216" s="4" t="s">
        <v>10</v>
      </c>
      <c r="J216" s="4" t="s">
        <v>167</v>
      </c>
      <c r="K216" s="4" t="s">
        <v>129</v>
      </c>
      <c r="L216" s="4">
        <v>1998</v>
      </c>
      <c r="M216" s="4" t="s">
        <v>266</v>
      </c>
      <c r="N216" s="4" t="s">
        <v>304</v>
      </c>
      <c r="O216" s="4" t="s">
        <v>122</v>
      </c>
      <c r="P216" s="4">
        <v>1998</v>
      </c>
      <c r="Q216" s="4"/>
      <c r="R216" s="4" t="s">
        <v>123</v>
      </c>
      <c r="S216" s="13">
        <v>43997</v>
      </c>
      <c r="T216" s="4">
        <v>33</v>
      </c>
      <c r="U216" s="4" t="s">
        <v>259</v>
      </c>
      <c r="V216" s="4"/>
      <c r="W216" s="13">
        <v>38679</v>
      </c>
      <c r="X216" s="4">
        <v>60</v>
      </c>
      <c r="Y216" s="27"/>
      <c r="Z216" s="27"/>
      <c r="AA216" s="28"/>
      <c r="AB216" s="31"/>
      <c r="AC216" s="32">
        <v>70.400000000000006</v>
      </c>
      <c r="AD216" s="28"/>
      <c r="AE216" s="28">
        <v>16</v>
      </c>
      <c r="AF216" s="33">
        <v>0.2</v>
      </c>
      <c r="AG216" s="28"/>
      <c r="AH216" s="31"/>
      <c r="AI216" s="31"/>
      <c r="AJ216" s="31" t="s">
        <v>537</v>
      </c>
      <c r="AK216" s="75" t="s">
        <v>539</v>
      </c>
      <c r="AL216" s="75" t="s">
        <v>540</v>
      </c>
      <c r="AM216" s="75" t="s">
        <v>540</v>
      </c>
      <c r="AN216" s="75" t="s">
        <v>537</v>
      </c>
      <c r="AO216" s="75" t="s">
        <v>537</v>
      </c>
      <c r="AP216" s="75" t="s">
        <v>537</v>
      </c>
      <c r="AQ216" s="75" t="s">
        <v>537</v>
      </c>
      <c r="AR216" s="75" t="s">
        <v>539</v>
      </c>
      <c r="AS216" s="48" t="s">
        <v>430</v>
      </c>
    </row>
    <row r="217" spans="1:45" s="10" customFormat="1" ht="15" customHeight="1" x14ac:dyDescent="0.2">
      <c r="A217" s="4">
        <v>89</v>
      </c>
      <c r="B217" s="4">
        <v>60000203</v>
      </c>
      <c r="C217" s="4" t="s">
        <v>110</v>
      </c>
      <c r="D217" s="4" t="s">
        <v>163</v>
      </c>
      <c r="E217" s="3"/>
      <c r="F217" s="4" t="s">
        <v>380</v>
      </c>
      <c r="G217" s="4" t="s">
        <v>12</v>
      </c>
      <c r="H217" s="4" t="s">
        <v>201</v>
      </c>
      <c r="I217" s="4" t="s">
        <v>10</v>
      </c>
      <c r="J217" s="4" t="s">
        <v>167</v>
      </c>
      <c r="K217" s="4" t="s">
        <v>129</v>
      </c>
      <c r="L217" s="4">
        <v>1998</v>
      </c>
      <c r="M217" s="4" t="s">
        <v>266</v>
      </c>
      <c r="N217" s="4" t="s">
        <v>304</v>
      </c>
      <c r="O217" s="4" t="s">
        <v>122</v>
      </c>
      <c r="P217" s="4">
        <v>1998</v>
      </c>
      <c r="Q217" s="4"/>
      <c r="R217" s="4" t="s">
        <v>123</v>
      </c>
      <c r="S217" s="13">
        <v>43997</v>
      </c>
      <c r="T217" s="4">
        <v>33</v>
      </c>
      <c r="U217" s="4" t="s">
        <v>259</v>
      </c>
      <c r="V217" s="4"/>
      <c r="W217" s="13">
        <v>38623</v>
      </c>
      <c r="X217" s="4">
        <v>60</v>
      </c>
      <c r="Y217" s="27"/>
      <c r="Z217" s="27"/>
      <c r="AA217" s="28"/>
      <c r="AB217" s="31"/>
      <c r="AC217" s="32">
        <v>69.099999999999994</v>
      </c>
      <c r="AD217" s="28"/>
      <c r="AE217" s="28"/>
      <c r="AF217" s="33"/>
      <c r="AG217" s="28"/>
      <c r="AH217" s="31"/>
      <c r="AI217" s="31"/>
      <c r="AJ217" s="31" t="s">
        <v>537</v>
      </c>
      <c r="AK217" s="75" t="s">
        <v>539</v>
      </c>
      <c r="AL217" s="75" t="s">
        <v>537</v>
      </c>
      <c r="AM217" s="75" t="s">
        <v>537</v>
      </c>
      <c r="AN217" s="75" t="s">
        <v>537</v>
      </c>
      <c r="AO217" s="75" t="s">
        <v>537</v>
      </c>
      <c r="AP217" s="75" t="s">
        <v>537</v>
      </c>
      <c r="AQ217" s="75" t="s">
        <v>537</v>
      </c>
      <c r="AR217" s="75" t="s">
        <v>541</v>
      </c>
      <c r="AS217" s="48" t="s">
        <v>537</v>
      </c>
    </row>
    <row r="218" spans="1:45" s="10" customFormat="1" ht="15" customHeight="1" x14ac:dyDescent="0.2">
      <c r="A218" s="4">
        <v>89</v>
      </c>
      <c r="B218" s="4">
        <v>60000203</v>
      </c>
      <c r="C218" s="4" t="s">
        <v>110</v>
      </c>
      <c r="D218" s="4" t="s">
        <v>163</v>
      </c>
      <c r="E218" s="3"/>
      <c r="F218" s="4" t="s">
        <v>380</v>
      </c>
      <c r="G218" s="4" t="s">
        <v>12</v>
      </c>
      <c r="H218" s="4" t="s">
        <v>201</v>
      </c>
      <c r="I218" s="4" t="s">
        <v>10</v>
      </c>
      <c r="J218" s="4" t="s">
        <v>167</v>
      </c>
      <c r="K218" s="4" t="s">
        <v>129</v>
      </c>
      <c r="L218" s="4">
        <v>1998</v>
      </c>
      <c r="M218" s="4" t="s">
        <v>266</v>
      </c>
      <c r="N218" s="4" t="s">
        <v>304</v>
      </c>
      <c r="O218" s="4" t="s">
        <v>122</v>
      </c>
      <c r="P218" s="4">
        <v>1998</v>
      </c>
      <c r="Q218" s="4"/>
      <c r="R218" s="4" t="s">
        <v>123</v>
      </c>
      <c r="S218" s="13">
        <v>43997</v>
      </c>
      <c r="T218" s="4">
        <v>33</v>
      </c>
      <c r="U218" s="4" t="s">
        <v>259</v>
      </c>
      <c r="V218" s="4"/>
      <c r="W218" s="13">
        <v>38484</v>
      </c>
      <c r="X218" s="4">
        <v>60</v>
      </c>
      <c r="Y218" s="27"/>
      <c r="Z218" s="27"/>
      <c r="AA218" s="28"/>
      <c r="AB218" s="31"/>
      <c r="AC218" s="32">
        <v>46.9</v>
      </c>
      <c r="AD218" s="28"/>
      <c r="AE218" s="28"/>
      <c r="AF218" s="33"/>
      <c r="AG218" s="28"/>
      <c r="AH218" s="31"/>
      <c r="AI218" s="31"/>
      <c r="AJ218" s="31" t="s">
        <v>537</v>
      </c>
      <c r="AK218" s="75" t="s">
        <v>539</v>
      </c>
      <c r="AL218" s="75" t="s">
        <v>537</v>
      </c>
      <c r="AM218" s="75" t="s">
        <v>537</v>
      </c>
      <c r="AN218" s="75" t="s">
        <v>537</v>
      </c>
      <c r="AO218" s="75" t="s">
        <v>537</v>
      </c>
      <c r="AP218" s="75" t="s">
        <v>537</v>
      </c>
      <c r="AQ218" s="75" t="s">
        <v>537</v>
      </c>
      <c r="AR218" s="75" t="s">
        <v>541</v>
      </c>
      <c r="AS218" s="48" t="s">
        <v>537</v>
      </c>
    </row>
    <row r="219" spans="1:45" s="10" customFormat="1" ht="15" customHeight="1" x14ac:dyDescent="0.2">
      <c r="A219" s="4">
        <v>89</v>
      </c>
      <c r="B219" s="4">
        <v>60000203</v>
      </c>
      <c r="C219" s="4" t="s">
        <v>110</v>
      </c>
      <c r="D219" s="4" t="s">
        <v>163</v>
      </c>
      <c r="E219" s="3"/>
      <c r="F219" s="4" t="s">
        <v>380</v>
      </c>
      <c r="G219" s="4" t="s">
        <v>12</v>
      </c>
      <c r="H219" s="4" t="s">
        <v>201</v>
      </c>
      <c r="I219" s="4" t="s">
        <v>10</v>
      </c>
      <c r="J219" s="4" t="s">
        <v>167</v>
      </c>
      <c r="K219" s="4" t="s">
        <v>129</v>
      </c>
      <c r="L219" s="4">
        <v>1998</v>
      </c>
      <c r="M219" s="4" t="s">
        <v>266</v>
      </c>
      <c r="N219" s="4" t="s">
        <v>304</v>
      </c>
      <c r="O219" s="4" t="s">
        <v>122</v>
      </c>
      <c r="P219" s="4">
        <v>1998</v>
      </c>
      <c r="Q219" s="4"/>
      <c r="R219" s="4" t="s">
        <v>123</v>
      </c>
      <c r="S219" s="13">
        <v>43997</v>
      </c>
      <c r="T219" s="4">
        <v>33</v>
      </c>
      <c r="U219" s="4" t="s">
        <v>259</v>
      </c>
      <c r="V219" s="4"/>
      <c r="W219" s="13">
        <v>38307</v>
      </c>
      <c r="X219" s="4">
        <v>60</v>
      </c>
      <c r="Y219" s="27"/>
      <c r="Z219" s="27"/>
      <c r="AA219" s="28"/>
      <c r="AB219" s="31"/>
      <c r="AC219" s="32"/>
      <c r="AD219" s="28"/>
      <c r="AE219" s="28">
        <v>16</v>
      </c>
      <c r="AF219" s="33"/>
      <c r="AG219" s="28">
        <v>3</v>
      </c>
      <c r="AH219" s="31"/>
      <c r="AI219" s="31"/>
      <c r="AJ219" s="31" t="s">
        <v>537</v>
      </c>
      <c r="AK219" s="75" t="s">
        <v>537</v>
      </c>
      <c r="AL219" s="75" t="s">
        <v>540</v>
      </c>
      <c r="AM219" s="75" t="s">
        <v>537</v>
      </c>
      <c r="AN219" s="75" t="s">
        <v>539</v>
      </c>
      <c r="AO219" s="75" t="s">
        <v>537</v>
      </c>
      <c r="AP219" s="75" t="s">
        <v>537</v>
      </c>
      <c r="AQ219" s="75" t="s">
        <v>537</v>
      </c>
      <c r="AR219" s="75" t="s">
        <v>539</v>
      </c>
      <c r="AS219" s="48" t="s">
        <v>430</v>
      </c>
    </row>
    <row r="220" spans="1:45" s="10" customFormat="1" ht="15" customHeight="1" x14ac:dyDescent="0.2">
      <c r="A220" s="4">
        <v>89</v>
      </c>
      <c r="B220" s="4">
        <v>60000203</v>
      </c>
      <c r="C220" s="4" t="s">
        <v>110</v>
      </c>
      <c r="D220" s="4" t="s">
        <v>163</v>
      </c>
      <c r="E220" s="3"/>
      <c r="F220" s="4" t="s">
        <v>380</v>
      </c>
      <c r="G220" s="4" t="s">
        <v>12</v>
      </c>
      <c r="H220" s="4" t="s">
        <v>201</v>
      </c>
      <c r="I220" s="4" t="s">
        <v>10</v>
      </c>
      <c r="J220" s="4" t="s">
        <v>167</v>
      </c>
      <c r="K220" s="4" t="s">
        <v>129</v>
      </c>
      <c r="L220" s="4">
        <v>1998</v>
      </c>
      <c r="M220" s="4" t="s">
        <v>266</v>
      </c>
      <c r="N220" s="4" t="s">
        <v>304</v>
      </c>
      <c r="O220" s="4" t="s">
        <v>122</v>
      </c>
      <c r="P220" s="4">
        <v>1998</v>
      </c>
      <c r="Q220" s="4"/>
      <c r="R220" s="4" t="s">
        <v>123</v>
      </c>
      <c r="S220" s="13">
        <v>43997</v>
      </c>
      <c r="T220" s="4">
        <v>33</v>
      </c>
      <c r="U220" s="4" t="s">
        <v>259</v>
      </c>
      <c r="V220" s="4"/>
      <c r="W220" s="13">
        <v>37571</v>
      </c>
      <c r="X220" s="4">
        <v>60</v>
      </c>
      <c r="Y220" s="27"/>
      <c r="Z220" s="27"/>
      <c r="AA220" s="28"/>
      <c r="AB220" s="31"/>
      <c r="AC220" s="32">
        <v>61.5</v>
      </c>
      <c r="AD220" s="28"/>
      <c r="AE220" s="28">
        <v>19.600000000000001</v>
      </c>
      <c r="AF220" s="33">
        <v>8.1470000000000001E-2</v>
      </c>
      <c r="AG220" s="28">
        <v>2.1</v>
      </c>
      <c r="AH220" s="31"/>
      <c r="AI220" s="31"/>
      <c r="AJ220" s="31" t="s">
        <v>537</v>
      </c>
      <c r="AK220" s="75" t="s">
        <v>539</v>
      </c>
      <c r="AL220" s="75" t="s">
        <v>540</v>
      </c>
      <c r="AM220" s="75" t="s">
        <v>541</v>
      </c>
      <c r="AN220" s="75" t="s">
        <v>539</v>
      </c>
      <c r="AO220" s="75" t="s">
        <v>537</v>
      </c>
      <c r="AP220" s="75" t="s">
        <v>537</v>
      </c>
      <c r="AQ220" s="75" t="s">
        <v>537</v>
      </c>
      <c r="AR220" s="75" t="s">
        <v>539</v>
      </c>
      <c r="AS220" s="48" t="s">
        <v>430</v>
      </c>
    </row>
    <row r="221" spans="1:45" s="10" customFormat="1" ht="15" customHeight="1" x14ac:dyDescent="0.2">
      <c r="A221" s="4">
        <v>89</v>
      </c>
      <c r="B221" s="4">
        <v>60000203</v>
      </c>
      <c r="C221" s="4" t="s">
        <v>110</v>
      </c>
      <c r="D221" s="4" t="s">
        <v>163</v>
      </c>
      <c r="E221" s="3"/>
      <c r="F221" s="4" t="s">
        <v>380</v>
      </c>
      <c r="G221" s="4" t="s">
        <v>12</v>
      </c>
      <c r="H221" s="4" t="s">
        <v>201</v>
      </c>
      <c r="I221" s="4" t="s">
        <v>10</v>
      </c>
      <c r="J221" s="4" t="s">
        <v>167</v>
      </c>
      <c r="K221" s="4" t="s">
        <v>129</v>
      </c>
      <c r="L221" s="4">
        <v>1998</v>
      </c>
      <c r="M221" s="4" t="s">
        <v>266</v>
      </c>
      <c r="N221" s="4" t="s">
        <v>304</v>
      </c>
      <c r="O221" s="4" t="s">
        <v>122</v>
      </c>
      <c r="P221" s="4">
        <v>1998</v>
      </c>
      <c r="Q221" s="4"/>
      <c r="R221" s="4" t="s">
        <v>123</v>
      </c>
      <c r="S221" s="13">
        <v>43997</v>
      </c>
      <c r="T221" s="4">
        <v>33</v>
      </c>
      <c r="U221" s="4" t="s">
        <v>259</v>
      </c>
      <c r="V221" s="4"/>
      <c r="W221" s="13">
        <v>37153</v>
      </c>
      <c r="X221" s="4">
        <v>60</v>
      </c>
      <c r="Y221" s="27"/>
      <c r="Z221" s="27"/>
      <c r="AA221" s="28"/>
      <c r="AB221" s="31"/>
      <c r="AC221" s="32">
        <v>51</v>
      </c>
      <c r="AD221" s="28"/>
      <c r="AE221" s="28">
        <v>23.7</v>
      </c>
      <c r="AF221" s="33">
        <v>3.9609999999999999E-2</v>
      </c>
      <c r="AG221" s="28">
        <v>1</v>
      </c>
      <c r="AH221" s="31"/>
      <c r="AI221" s="31"/>
      <c r="AJ221" s="31" t="s">
        <v>537</v>
      </c>
      <c r="AK221" s="75" t="s">
        <v>539</v>
      </c>
      <c r="AL221" s="75" t="s">
        <v>540</v>
      </c>
      <c r="AM221" s="75" t="s">
        <v>539</v>
      </c>
      <c r="AN221" s="75" t="s">
        <v>539</v>
      </c>
      <c r="AO221" s="75" t="s">
        <v>537</v>
      </c>
      <c r="AP221" s="75" t="s">
        <v>537</v>
      </c>
      <c r="AQ221" s="75" t="s">
        <v>537</v>
      </c>
      <c r="AR221" s="75" t="s">
        <v>539</v>
      </c>
      <c r="AS221" s="48" t="s">
        <v>430</v>
      </c>
    </row>
    <row r="222" spans="1:45" s="10" customFormat="1" ht="15" customHeight="1" x14ac:dyDescent="0.2">
      <c r="A222" s="4">
        <v>89</v>
      </c>
      <c r="B222" s="4">
        <v>60000203</v>
      </c>
      <c r="C222" s="4" t="s">
        <v>110</v>
      </c>
      <c r="D222" s="4" t="s">
        <v>163</v>
      </c>
      <c r="E222" s="3"/>
      <c r="F222" s="4" t="s">
        <v>380</v>
      </c>
      <c r="G222" s="4" t="s">
        <v>12</v>
      </c>
      <c r="H222" s="4" t="s">
        <v>201</v>
      </c>
      <c r="I222" s="4" t="s">
        <v>10</v>
      </c>
      <c r="J222" s="4" t="s">
        <v>167</v>
      </c>
      <c r="K222" s="4" t="s">
        <v>129</v>
      </c>
      <c r="L222" s="4">
        <v>1998</v>
      </c>
      <c r="M222" s="4" t="s">
        <v>266</v>
      </c>
      <c r="N222" s="4" t="s">
        <v>304</v>
      </c>
      <c r="O222" s="4" t="s">
        <v>122</v>
      </c>
      <c r="P222" s="4">
        <v>1998</v>
      </c>
      <c r="Q222" s="4"/>
      <c r="R222" s="4" t="s">
        <v>123</v>
      </c>
      <c r="S222" s="13">
        <v>43997</v>
      </c>
      <c r="T222" s="4">
        <v>33</v>
      </c>
      <c r="U222" s="4" t="s">
        <v>259</v>
      </c>
      <c r="V222" s="4"/>
      <c r="W222" s="13">
        <v>36773</v>
      </c>
      <c r="X222" s="4">
        <v>60</v>
      </c>
      <c r="Y222" s="27"/>
      <c r="Z222" s="27"/>
      <c r="AA222" s="28"/>
      <c r="AB222" s="31"/>
      <c r="AC222" s="32">
        <v>73</v>
      </c>
      <c r="AD222" s="28"/>
      <c r="AE222" s="28">
        <v>28</v>
      </c>
      <c r="AF222" s="33">
        <v>3.109E-2</v>
      </c>
      <c r="AG222" s="28">
        <v>0.5</v>
      </c>
      <c r="AH222" s="31"/>
      <c r="AI222" s="31"/>
      <c r="AJ222" s="31" t="s">
        <v>537</v>
      </c>
      <c r="AK222" s="75" t="s">
        <v>539</v>
      </c>
      <c r="AL222" s="75" t="s">
        <v>541</v>
      </c>
      <c r="AM222" s="75" t="s">
        <v>539</v>
      </c>
      <c r="AN222" s="75" t="s">
        <v>539</v>
      </c>
      <c r="AO222" s="75" t="s">
        <v>537</v>
      </c>
      <c r="AP222" s="75" t="s">
        <v>537</v>
      </c>
      <c r="AQ222" s="75" t="s">
        <v>537</v>
      </c>
      <c r="AR222" s="75" t="s">
        <v>543</v>
      </c>
      <c r="AS222" s="48" t="s">
        <v>430</v>
      </c>
    </row>
    <row r="223" spans="1:45" s="10" customFormat="1" ht="15" customHeight="1" x14ac:dyDescent="0.2">
      <c r="A223" s="4">
        <v>89</v>
      </c>
      <c r="B223" s="4">
        <v>60000203</v>
      </c>
      <c r="C223" s="4" t="s">
        <v>110</v>
      </c>
      <c r="D223" s="4" t="s">
        <v>163</v>
      </c>
      <c r="E223" s="3"/>
      <c r="F223" s="4" t="s">
        <v>380</v>
      </c>
      <c r="G223" s="4" t="s">
        <v>12</v>
      </c>
      <c r="H223" s="4" t="s">
        <v>201</v>
      </c>
      <c r="I223" s="4" t="s">
        <v>10</v>
      </c>
      <c r="J223" s="4" t="s">
        <v>167</v>
      </c>
      <c r="K223" s="4" t="s">
        <v>129</v>
      </c>
      <c r="L223" s="4">
        <v>1998</v>
      </c>
      <c r="M223" s="4" t="s">
        <v>266</v>
      </c>
      <c r="N223" s="4" t="s">
        <v>304</v>
      </c>
      <c r="O223" s="4" t="s">
        <v>122</v>
      </c>
      <c r="P223" s="4">
        <v>1998</v>
      </c>
      <c r="Q223" s="4"/>
      <c r="R223" s="4" t="s">
        <v>123</v>
      </c>
      <c r="S223" s="13">
        <v>43997</v>
      </c>
      <c r="T223" s="4">
        <v>33</v>
      </c>
      <c r="U223" s="4" t="s">
        <v>259</v>
      </c>
      <c r="V223" s="4"/>
      <c r="W223" s="13">
        <v>36419</v>
      </c>
      <c r="X223" s="4">
        <v>60</v>
      </c>
      <c r="Y223" s="27"/>
      <c r="Z223" s="27"/>
      <c r="AA223" s="28"/>
      <c r="AB223" s="31"/>
      <c r="AC223" s="32">
        <v>50</v>
      </c>
      <c r="AD223" s="28"/>
      <c r="AE223" s="28">
        <v>34.1</v>
      </c>
      <c r="AF223" s="33">
        <v>2.0920000000000001E-2</v>
      </c>
      <c r="AG223" s="28">
        <v>0.4</v>
      </c>
      <c r="AH223" s="31"/>
      <c r="AI223" s="31"/>
      <c r="AJ223" s="31" t="s">
        <v>537</v>
      </c>
      <c r="AK223" s="75" t="s">
        <v>539</v>
      </c>
      <c r="AL223" s="75" t="s">
        <v>539</v>
      </c>
      <c r="AM223" s="75" t="s">
        <v>539</v>
      </c>
      <c r="AN223" s="75" t="s">
        <v>539</v>
      </c>
      <c r="AO223" s="75" t="s">
        <v>537</v>
      </c>
      <c r="AP223" s="75" t="s">
        <v>537</v>
      </c>
      <c r="AQ223" s="75" t="s">
        <v>537</v>
      </c>
      <c r="AR223" s="75" t="s">
        <v>541</v>
      </c>
      <c r="AS223" s="48" t="s">
        <v>537</v>
      </c>
    </row>
    <row r="224" spans="1:45" s="10" customFormat="1" ht="15" customHeight="1" x14ac:dyDescent="0.2">
      <c r="A224" s="4">
        <v>89</v>
      </c>
      <c r="B224" s="4">
        <v>60000203</v>
      </c>
      <c r="C224" s="4" t="s">
        <v>110</v>
      </c>
      <c r="D224" s="4" t="s">
        <v>163</v>
      </c>
      <c r="E224" s="3"/>
      <c r="F224" s="4" t="s">
        <v>380</v>
      </c>
      <c r="G224" s="4" t="s">
        <v>12</v>
      </c>
      <c r="H224" s="4" t="s">
        <v>201</v>
      </c>
      <c r="I224" s="4" t="s">
        <v>10</v>
      </c>
      <c r="J224" s="4" t="s">
        <v>167</v>
      </c>
      <c r="K224" s="4" t="s">
        <v>129</v>
      </c>
      <c r="L224" s="4">
        <v>1998</v>
      </c>
      <c r="M224" s="4" t="s">
        <v>266</v>
      </c>
      <c r="N224" s="4" t="s">
        <v>304</v>
      </c>
      <c r="O224" s="4" t="s">
        <v>122</v>
      </c>
      <c r="P224" s="4">
        <v>1998</v>
      </c>
      <c r="Q224" s="4"/>
      <c r="R224" s="4" t="s">
        <v>123</v>
      </c>
      <c r="S224" s="13">
        <v>43997</v>
      </c>
      <c r="T224" s="4">
        <v>33</v>
      </c>
      <c r="U224" s="4" t="s">
        <v>259</v>
      </c>
      <c r="V224" s="4"/>
      <c r="W224" s="13">
        <v>36265</v>
      </c>
      <c r="X224" s="4">
        <v>60</v>
      </c>
      <c r="Y224" s="27"/>
      <c r="Z224" s="27"/>
      <c r="AA224" s="28"/>
      <c r="AB224" s="31"/>
      <c r="AC224" s="32">
        <v>74</v>
      </c>
      <c r="AD224" s="28"/>
      <c r="AE224" s="28">
        <v>38</v>
      </c>
      <c r="AF224" s="33">
        <v>0.01</v>
      </c>
      <c r="AG224" s="28"/>
      <c r="AH224" s="31">
        <v>8.5999999999999993E-2</v>
      </c>
      <c r="AI224" s="31"/>
      <c r="AJ224" s="31" t="s">
        <v>537</v>
      </c>
      <c r="AK224" s="75" t="s">
        <v>539</v>
      </c>
      <c r="AL224" s="75" t="s">
        <v>539</v>
      </c>
      <c r="AM224" s="75" t="s">
        <v>539</v>
      </c>
      <c r="AN224" s="75" t="s">
        <v>537</v>
      </c>
      <c r="AO224" s="75" t="s">
        <v>539</v>
      </c>
      <c r="AP224" s="75" t="s">
        <v>537</v>
      </c>
      <c r="AQ224" s="75" t="s">
        <v>537</v>
      </c>
      <c r="AR224" s="75" t="s">
        <v>541</v>
      </c>
      <c r="AS224" s="48" t="s">
        <v>537</v>
      </c>
    </row>
    <row r="225" spans="1:57" s="10" customFormat="1" ht="15" customHeight="1" x14ac:dyDescent="0.2">
      <c r="A225" s="36">
        <v>91</v>
      </c>
      <c r="B225" s="36">
        <v>60003004</v>
      </c>
      <c r="C225" s="36" t="s">
        <v>79</v>
      </c>
      <c r="D225" s="36" t="s">
        <v>163</v>
      </c>
      <c r="E225" s="37"/>
      <c r="F225" s="36" t="s">
        <v>382</v>
      </c>
      <c r="G225" s="36" t="s">
        <v>12</v>
      </c>
      <c r="H225" s="36" t="s">
        <v>15</v>
      </c>
      <c r="I225" s="36" t="s">
        <v>245</v>
      </c>
      <c r="J225" s="36" t="s">
        <v>132</v>
      </c>
      <c r="K225" s="36" t="s">
        <v>125</v>
      </c>
      <c r="L225" s="36">
        <v>2005</v>
      </c>
      <c r="M225" s="36" t="s">
        <v>267</v>
      </c>
      <c r="N225" s="36" t="s">
        <v>153</v>
      </c>
      <c r="O225" s="36" t="s">
        <v>122</v>
      </c>
      <c r="P225" s="36">
        <v>2005</v>
      </c>
      <c r="Q225" s="36"/>
      <c r="R225" s="36" t="s">
        <v>119</v>
      </c>
      <c r="S225" s="38">
        <v>44005</v>
      </c>
      <c r="T225" s="36">
        <v>15.8</v>
      </c>
      <c r="U225" s="36" t="s">
        <v>259</v>
      </c>
      <c r="V225" s="36" t="s">
        <v>448</v>
      </c>
      <c r="W225" s="38">
        <v>45167</v>
      </c>
      <c r="X225" s="36">
        <v>60</v>
      </c>
      <c r="Y225" s="39">
        <v>58</v>
      </c>
      <c r="Z225" s="39">
        <v>50</v>
      </c>
      <c r="AA225" s="40" t="s">
        <v>461</v>
      </c>
      <c r="AB225" s="41">
        <v>0.88600000000000001</v>
      </c>
      <c r="AC225" s="42">
        <v>59</v>
      </c>
      <c r="AD225" s="40">
        <v>6</v>
      </c>
      <c r="AE225" s="40">
        <v>35.1</v>
      </c>
      <c r="AF225" s="43">
        <v>0.01</v>
      </c>
      <c r="AG225" s="40">
        <v>0.1</v>
      </c>
      <c r="AH225" s="41">
        <v>3.5999999999999997E-2</v>
      </c>
      <c r="AI225" s="41">
        <v>1.153</v>
      </c>
      <c r="AJ225" s="41">
        <v>3.3563715212951228</v>
      </c>
      <c r="AK225" s="76" t="s">
        <v>539</v>
      </c>
      <c r="AL225" s="76" t="s">
        <v>539</v>
      </c>
      <c r="AM225" s="76" t="s">
        <v>539</v>
      </c>
      <c r="AN225" s="76" t="s">
        <v>539</v>
      </c>
      <c r="AO225" s="76" t="s">
        <v>539</v>
      </c>
      <c r="AP225" s="76" t="s">
        <v>539</v>
      </c>
      <c r="AQ225" s="75" t="s">
        <v>539</v>
      </c>
      <c r="AR225" s="75" t="s">
        <v>541</v>
      </c>
      <c r="AS225" s="48" t="s">
        <v>537</v>
      </c>
      <c r="AT225" s="10">
        <v>45167</v>
      </c>
      <c r="AU225" s="10">
        <v>58</v>
      </c>
      <c r="AV225" s="10" t="s">
        <v>449</v>
      </c>
      <c r="AW225" s="10" t="s">
        <v>450</v>
      </c>
      <c r="AX225" s="10">
        <v>0.88600000000000001</v>
      </c>
      <c r="AY225" s="10">
        <v>59</v>
      </c>
      <c r="AZ225" s="10">
        <v>35.1</v>
      </c>
      <c r="BA225" s="10">
        <v>0.01</v>
      </c>
      <c r="BB225" s="10">
        <v>6</v>
      </c>
      <c r="BC225" s="10" t="s">
        <v>459</v>
      </c>
      <c r="BD225" s="10">
        <v>3.5999999999999997E-2</v>
      </c>
      <c r="BE225" s="10">
        <v>1.153</v>
      </c>
    </row>
    <row r="226" spans="1:57" s="10" customFormat="1" ht="15" customHeight="1" x14ac:dyDescent="0.2">
      <c r="A226" s="4">
        <v>91</v>
      </c>
      <c r="B226" s="4">
        <v>60003004</v>
      </c>
      <c r="C226" s="4" t="s">
        <v>79</v>
      </c>
      <c r="D226" s="4" t="s">
        <v>163</v>
      </c>
      <c r="E226" s="3"/>
      <c r="F226" s="4" t="s">
        <v>382</v>
      </c>
      <c r="G226" s="4" t="s">
        <v>12</v>
      </c>
      <c r="H226" s="4" t="s">
        <v>15</v>
      </c>
      <c r="I226" s="4" t="s">
        <v>245</v>
      </c>
      <c r="J226" s="4" t="s">
        <v>132</v>
      </c>
      <c r="K226" s="4" t="s">
        <v>125</v>
      </c>
      <c r="L226" s="4">
        <v>2005</v>
      </c>
      <c r="M226" s="4" t="s">
        <v>267</v>
      </c>
      <c r="N226" s="4" t="s">
        <v>153</v>
      </c>
      <c r="O226" s="4" t="s">
        <v>122</v>
      </c>
      <c r="P226" s="4">
        <v>2005</v>
      </c>
      <c r="Q226" s="4"/>
      <c r="R226" s="4" t="s">
        <v>119</v>
      </c>
      <c r="S226" s="13">
        <v>44005</v>
      </c>
      <c r="T226" s="4">
        <v>15.8</v>
      </c>
      <c r="U226" s="4" t="s">
        <v>259</v>
      </c>
      <c r="V226" s="4"/>
      <c r="W226" s="13" t="s">
        <v>221</v>
      </c>
      <c r="X226" s="4">
        <v>60</v>
      </c>
      <c r="Y226" s="27">
        <v>0</v>
      </c>
      <c r="Z226" s="27">
        <v>44.7</v>
      </c>
      <c r="AA226" s="28" t="s">
        <v>282</v>
      </c>
      <c r="AB226" s="31">
        <v>0.88470000000000004</v>
      </c>
      <c r="AC226" s="32">
        <v>53.1</v>
      </c>
      <c r="AD226" s="28">
        <v>7</v>
      </c>
      <c r="AE226" s="28">
        <v>35.799999999999997</v>
      </c>
      <c r="AF226" s="33">
        <v>0.02</v>
      </c>
      <c r="AG226" s="28">
        <v>1</v>
      </c>
      <c r="AH226" s="31">
        <v>2.4E-2</v>
      </c>
      <c r="AI226" s="31">
        <v>0.62</v>
      </c>
      <c r="AJ226" s="31">
        <v>4.7751101963059037</v>
      </c>
      <c r="AK226" s="75" t="s">
        <v>539</v>
      </c>
      <c r="AL226" s="75" t="s">
        <v>539</v>
      </c>
      <c r="AM226" s="75" t="s">
        <v>539</v>
      </c>
      <c r="AN226" s="75" t="s">
        <v>539</v>
      </c>
      <c r="AO226" s="75" t="s">
        <v>539</v>
      </c>
      <c r="AP226" s="75" t="s">
        <v>539</v>
      </c>
      <c r="AQ226" s="75" t="s">
        <v>539</v>
      </c>
      <c r="AR226" s="75" t="s">
        <v>541</v>
      </c>
      <c r="AS226" s="48" t="s">
        <v>537</v>
      </c>
    </row>
    <row r="227" spans="1:57" s="10" customFormat="1" ht="15" customHeight="1" x14ac:dyDescent="0.2">
      <c r="A227" s="4">
        <v>91</v>
      </c>
      <c r="B227" s="4">
        <v>60003004</v>
      </c>
      <c r="C227" s="4" t="s">
        <v>79</v>
      </c>
      <c r="D227" s="4" t="s">
        <v>163</v>
      </c>
      <c r="E227" s="3"/>
      <c r="F227" s="4" t="s">
        <v>382</v>
      </c>
      <c r="G227" s="4" t="s">
        <v>12</v>
      </c>
      <c r="H227" s="4" t="s">
        <v>15</v>
      </c>
      <c r="I227" s="4" t="s">
        <v>245</v>
      </c>
      <c r="J227" s="4" t="s">
        <v>132</v>
      </c>
      <c r="K227" s="4" t="s">
        <v>125</v>
      </c>
      <c r="L227" s="4">
        <v>2005</v>
      </c>
      <c r="M227" s="4" t="s">
        <v>267</v>
      </c>
      <c r="N227" s="4" t="s">
        <v>153</v>
      </c>
      <c r="O227" s="4" t="s">
        <v>122</v>
      </c>
      <c r="P227" s="4">
        <v>2005</v>
      </c>
      <c r="Q227" s="4"/>
      <c r="R227" s="4" t="s">
        <v>119</v>
      </c>
      <c r="S227" s="13">
        <v>44005</v>
      </c>
      <c r="T227" s="4">
        <v>15.8</v>
      </c>
      <c r="U227" s="4" t="s">
        <v>259</v>
      </c>
      <c r="V227" s="4" t="s">
        <v>301</v>
      </c>
      <c r="W227" s="13">
        <v>44448</v>
      </c>
      <c r="X227" s="4">
        <v>60</v>
      </c>
      <c r="Y227" s="27">
        <v>54.1</v>
      </c>
      <c r="Z227" s="27">
        <v>41.7</v>
      </c>
      <c r="AA227" s="28" t="s">
        <v>283</v>
      </c>
      <c r="AB227" s="31">
        <v>0.872</v>
      </c>
      <c r="AC227" s="32">
        <v>38</v>
      </c>
      <c r="AD227" s="28">
        <v>10</v>
      </c>
      <c r="AE227" s="28">
        <v>34</v>
      </c>
      <c r="AF227" s="33">
        <v>0.02</v>
      </c>
      <c r="AG227" s="28">
        <v>1.5</v>
      </c>
      <c r="AH227" s="31">
        <v>3.2000000000000001E-2</v>
      </c>
      <c r="AI227" s="31">
        <v>1.298</v>
      </c>
      <c r="AJ227" s="31">
        <v>7.65498969336433</v>
      </c>
      <c r="AK227" s="75" t="s">
        <v>541</v>
      </c>
      <c r="AL227" s="75" t="s">
        <v>539</v>
      </c>
      <c r="AM227" s="75" t="s">
        <v>539</v>
      </c>
      <c r="AN227" s="75" t="s">
        <v>539</v>
      </c>
      <c r="AO227" s="75" t="s">
        <v>539</v>
      </c>
      <c r="AP227" s="75" t="s">
        <v>539</v>
      </c>
      <c r="AQ227" s="75" t="s">
        <v>539</v>
      </c>
      <c r="AR227" s="75" t="s">
        <v>543</v>
      </c>
      <c r="AS227" s="48" t="s">
        <v>434</v>
      </c>
    </row>
    <row r="228" spans="1:57" s="10" customFormat="1" ht="15" customHeight="1" x14ac:dyDescent="0.2">
      <c r="A228" s="4">
        <v>91</v>
      </c>
      <c r="B228" s="4">
        <v>60003004</v>
      </c>
      <c r="C228" s="4" t="s">
        <v>79</v>
      </c>
      <c r="D228" s="4" t="s">
        <v>163</v>
      </c>
      <c r="E228" s="3"/>
      <c r="F228" s="4" t="s">
        <v>382</v>
      </c>
      <c r="G228" s="4" t="s">
        <v>12</v>
      </c>
      <c r="H228" s="4" t="s">
        <v>15</v>
      </c>
      <c r="I228" s="4" t="s">
        <v>245</v>
      </c>
      <c r="J228" s="4" t="s">
        <v>132</v>
      </c>
      <c r="K228" s="4" t="s">
        <v>125</v>
      </c>
      <c r="L228" s="4">
        <v>2005</v>
      </c>
      <c r="M228" s="4" t="s">
        <v>267</v>
      </c>
      <c r="N228" s="4" t="s">
        <v>153</v>
      </c>
      <c r="O228" s="4" t="s">
        <v>122</v>
      </c>
      <c r="P228" s="4">
        <v>2005</v>
      </c>
      <c r="Q228" s="4"/>
      <c r="R228" s="4" t="s">
        <v>119</v>
      </c>
      <c r="S228" s="13">
        <v>44005</v>
      </c>
      <c r="T228" s="4">
        <v>15.8</v>
      </c>
      <c r="U228" s="4" t="s">
        <v>259</v>
      </c>
      <c r="V228" s="4"/>
      <c r="W228" s="13">
        <v>43579</v>
      </c>
      <c r="X228" s="4">
        <v>60</v>
      </c>
      <c r="Y228" s="27"/>
      <c r="Z228" s="27"/>
      <c r="AA228" s="28"/>
      <c r="AB228" s="31"/>
      <c r="AC228" s="32">
        <v>41.9</v>
      </c>
      <c r="AD228" s="28"/>
      <c r="AE228" s="28">
        <v>36.5</v>
      </c>
      <c r="AF228" s="33">
        <v>0.01</v>
      </c>
      <c r="AG228" s="28">
        <v>1</v>
      </c>
      <c r="AH228" s="31">
        <v>1.9E-2</v>
      </c>
      <c r="AI228" s="31">
        <v>0.63</v>
      </c>
      <c r="AJ228" s="31" t="s">
        <v>537</v>
      </c>
      <c r="AK228" s="75" t="s">
        <v>539</v>
      </c>
      <c r="AL228" s="75" t="s">
        <v>539</v>
      </c>
      <c r="AM228" s="75" t="s">
        <v>539</v>
      </c>
      <c r="AN228" s="75" t="s">
        <v>539</v>
      </c>
      <c r="AO228" s="75" t="s">
        <v>539</v>
      </c>
      <c r="AP228" s="75" t="s">
        <v>539</v>
      </c>
      <c r="AQ228" s="75" t="s">
        <v>537</v>
      </c>
      <c r="AR228" s="75" t="s">
        <v>541</v>
      </c>
      <c r="AS228" s="48" t="s">
        <v>537</v>
      </c>
    </row>
    <row r="229" spans="1:57" s="10" customFormat="1" ht="15" customHeight="1" x14ac:dyDescent="0.2">
      <c r="A229" s="4">
        <v>91</v>
      </c>
      <c r="B229" s="4">
        <v>60003004</v>
      </c>
      <c r="C229" s="4" t="s">
        <v>79</v>
      </c>
      <c r="D229" s="4" t="s">
        <v>163</v>
      </c>
      <c r="E229" s="3"/>
      <c r="F229" s="4" t="s">
        <v>382</v>
      </c>
      <c r="G229" s="4" t="s">
        <v>12</v>
      </c>
      <c r="H229" s="4" t="s">
        <v>15</v>
      </c>
      <c r="I229" s="4" t="s">
        <v>245</v>
      </c>
      <c r="J229" s="4" t="s">
        <v>132</v>
      </c>
      <c r="K229" s="4" t="s">
        <v>125</v>
      </c>
      <c r="L229" s="4">
        <v>2005</v>
      </c>
      <c r="M229" s="4" t="s">
        <v>267</v>
      </c>
      <c r="N229" s="4" t="s">
        <v>153</v>
      </c>
      <c r="O229" s="4" t="s">
        <v>122</v>
      </c>
      <c r="P229" s="4">
        <v>2005</v>
      </c>
      <c r="Q229" s="4"/>
      <c r="R229" s="4" t="s">
        <v>119</v>
      </c>
      <c r="S229" s="13">
        <v>44005</v>
      </c>
      <c r="T229" s="4">
        <v>15.8</v>
      </c>
      <c r="U229" s="4" t="s">
        <v>259</v>
      </c>
      <c r="V229" s="4"/>
      <c r="W229" s="13">
        <v>43315</v>
      </c>
      <c r="X229" s="4">
        <v>60</v>
      </c>
      <c r="Y229" s="27"/>
      <c r="Z229" s="27"/>
      <c r="AA229" s="28"/>
      <c r="AB229" s="31"/>
      <c r="AC229" s="32">
        <v>55.7</v>
      </c>
      <c r="AD229" s="28"/>
      <c r="AE229" s="28">
        <v>33.6</v>
      </c>
      <c r="AF229" s="33">
        <v>0.02</v>
      </c>
      <c r="AG229" s="28">
        <v>2</v>
      </c>
      <c r="AH229" s="31">
        <v>1.9E-2</v>
      </c>
      <c r="AI229" s="31">
        <v>1.08</v>
      </c>
      <c r="AJ229" s="31" t="s">
        <v>537</v>
      </c>
      <c r="AK229" s="75" t="s">
        <v>539</v>
      </c>
      <c r="AL229" s="75" t="s">
        <v>539</v>
      </c>
      <c r="AM229" s="75" t="s">
        <v>539</v>
      </c>
      <c r="AN229" s="75" t="s">
        <v>539</v>
      </c>
      <c r="AO229" s="75" t="s">
        <v>539</v>
      </c>
      <c r="AP229" s="75" t="s">
        <v>539</v>
      </c>
      <c r="AQ229" s="75" t="s">
        <v>537</v>
      </c>
      <c r="AR229" s="75" t="s">
        <v>541</v>
      </c>
      <c r="AS229" s="48" t="s">
        <v>537</v>
      </c>
    </row>
    <row r="230" spans="1:57" s="10" customFormat="1" ht="15" customHeight="1" x14ac:dyDescent="0.2">
      <c r="A230" s="4">
        <v>91</v>
      </c>
      <c r="B230" s="4">
        <v>60003004</v>
      </c>
      <c r="C230" s="4" t="s">
        <v>79</v>
      </c>
      <c r="D230" s="4" t="s">
        <v>163</v>
      </c>
      <c r="E230" s="3"/>
      <c r="F230" s="4" t="s">
        <v>382</v>
      </c>
      <c r="G230" s="4" t="s">
        <v>12</v>
      </c>
      <c r="H230" s="4" t="s">
        <v>15</v>
      </c>
      <c r="I230" s="4" t="s">
        <v>245</v>
      </c>
      <c r="J230" s="4" t="s">
        <v>132</v>
      </c>
      <c r="K230" s="4" t="s">
        <v>125</v>
      </c>
      <c r="L230" s="4">
        <v>2005</v>
      </c>
      <c r="M230" s="4" t="s">
        <v>267</v>
      </c>
      <c r="N230" s="4" t="s">
        <v>153</v>
      </c>
      <c r="O230" s="4" t="s">
        <v>122</v>
      </c>
      <c r="P230" s="4">
        <v>2005</v>
      </c>
      <c r="Q230" s="4"/>
      <c r="R230" s="4" t="s">
        <v>119</v>
      </c>
      <c r="S230" s="13">
        <v>44005</v>
      </c>
      <c r="T230" s="4">
        <v>15.8</v>
      </c>
      <c r="U230" s="4" t="s">
        <v>259</v>
      </c>
      <c r="V230" s="4"/>
      <c r="W230" s="13">
        <v>43238</v>
      </c>
      <c r="X230" s="4">
        <v>60</v>
      </c>
      <c r="Y230" s="27"/>
      <c r="Z230" s="27"/>
      <c r="AA230" s="28"/>
      <c r="AB230" s="31"/>
      <c r="AC230" s="32">
        <v>68</v>
      </c>
      <c r="AD230" s="28"/>
      <c r="AE230" s="28">
        <v>36</v>
      </c>
      <c r="AF230" s="33">
        <v>0.01</v>
      </c>
      <c r="AG230" s="28">
        <v>1</v>
      </c>
      <c r="AH230" s="31"/>
      <c r="AI230" s="31">
        <v>0.62</v>
      </c>
      <c r="AJ230" s="31" t="s">
        <v>537</v>
      </c>
      <c r="AK230" s="75" t="s">
        <v>539</v>
      </c>
      <c r="AL230" s="75" t="s">
        <v>539</v>
      </c>
      <c r="AM230" s="75" t="s">
        <v>539</v>
      </c>
      <c r="AN230" s="75" t="s">
        <v>539</v>
      </c>
      <c r="AO230" s="75" t="s">
        <v>537</v>
      </c>
      <c r="AP230" s="75" t="s">
        <v>539</v>
      </c>
      <c r="AQ230" s="75" t="s">
        <v>537</v>
      </c>
      <c r="AR230" s="75" t="s">
        <v>541</v>
      </c>
      <c r="AS230" s="48" t="s">
        <v>537</v>
      </c>
    </row>
    <row r="231" spans="1:57" s="10" customFormat="1" ht="15" customHeight="1" x14ac:dyDescent="0.2">
      <c r="A231" s="4">
        <v>91</v>
      </c>
      <c r="B231" s="4">
        <v>60003004</v>
      </c>
      <c r="C231" s="4" t="s">
        <v>79</v>
      </c>
      <c r="D231" s="4" t="s">
        <v>163</v>
      </c>
      <c r="E231" s="3"/>
      <c r="F231" s="4" t="s">
        <v>382</v>
      </c>
      <c r="G231" s="4" t="s">
        <v>12</v>
      </c>
      <c r="H231" s="4" t="s">
        <v>15</v>
      </c>
      <c r="I231" s="4" t="s">
        <v>245</v>
      </c>
      <c r="J231" s="4" t="s">
        <v>132</v>
      </c>
      <c r="K231" s="4" t="s">
        <v>125</v>
      </c>
      <c r="L231" s="4">
        <v>2005</v>
      </c>
      <c r="M231" s="4" t="s">
        <v>267</v>
      </c>
      <c r="N231" s="4" t="s">
        <v>153</v>
      </c>
      <c r="O231" s="4" t="s">
        <v>122</v>
      </c>
      <c r="P231" s="4">
        <v>2005</v>
      </c>
      <c r="Q231" s="4"/>
      <c r="R231" s="4" t="s">
        <v>119</v>
      </c>
      <c r="S231" s="13">
        <v>44005</v>
      </c>
      <c r="T231" s="4">
        <v>15.8</v>
      </c>
      <c r="U231" s="4" t="s">
        <v>259</v>
      </c>
      <c r="V231" s="4"/>
      <c r="W231" s="13">
        <v>43231</v>
      </c>
      <c r="X231" s="4">
        <v>60</v>
      </c>
      <c r="Y231" s="27"/>
      <c r="Z231" s="27"/>
      <c r="AA231" s="28"/>
      <c r="AB231" s="31"/>
      <c r="AC231" s="32">
        <v>60</v>
      </c>
      <c r="AD231" s="28"/>
      <c r="AE231" s="28">
        <v>35.9</v>
      </c>
      <c r="AF231" s="33">
        <v>0.01</v>
      </c>
      <c r="AG231" s="28">
        <v>1</v>
      </c>
      <c r="AH231" s="31"/>
      <c r="AI231" s="31">
        <v>1.3</v>
      </c>
      <c r="AJ231" s="31" t="s">
        <v>537</v>
      </c>
      <c r="AK231" s="75" t="s">
        <v>539</v>
      </c>
      <c r="AL231" s="75" t="s">
        <v>539</v>
      </c>
      <c r="AM231" s="75" t="s">
        <v>539</v>
      </c>
      <c r="AN231" s="75" t="s">
        <v>539</v>
      </c>
      <c r="AO231" s="75" t="s">
        <v>537</v>
      </c>
      <c r="AP231" s="75" t="s">
        <v>539</v>
      </c>
      <c r="AQ231" s="75" t="s">
        <v>537</v>
      </c>
      <c r="AR231" s="75" t="s">
        <v>541</v>
      </c>
      <c r="AS231" s="48" t="s">
        <v>537</v>
      </c>
    </row>
    <row r="232" spans="1:57" s="10" customFormat="1" ht="15" customHeight="1" x14ac:dyDescent="0.2">
      <c r="A232" s="4">
        <v>91</v>
      </c>
      <c r="B232" s="4">
        <v>60003004</v>
      </c>
      <c r="C232" s="4" t="s">
        <v>79</v>
      </c>
      <c r="D232" s="4" t="s">
        <v>163</v>
      </c>
      <c r="E232" s="3"/>
      <c r="F232" s="4" t="s">
        <v>382</v>
      </c>
      <c r="G232" s="4" t="s">
        <v>12</v>
      </c>
      <c r="H232" s="4" t="s">
        <v>15</v>
      </c>
      <c r="I232" s="4" t="s">
        <v>245</v>
      </c>
      <c r="J232" s="4" t="s">
        <v>132</v>
      </c>
      <c r="K232" s="4" t="s">
        <v>125</v>
      </c>
      <c r="L232" s="4">
        <v>2005</v>
      </c>
      <c r="M232" s="4" t="s">
        <v>267</v>
      </c>
      <c r="N232" s="4" t="s">
        <v>153</v>
      </c>
      <c r="O232" s="4" t="s">
        <v>122</v>
      </c>
      <c r="P232" s="4">
        <v>2005</v>
      </c>
      <c r="Q232" s="4"/>
      <c r="R232" s="4" t="s">
        <v>119</v>
      </c>
      <c r="S232" s="13">
        <v>44005</v>
      </c>
      <c r="T232" s="4">
        <v>15.8</v>
      </c>
      <c r="U232" s="4" t="s">
        <v>259</v>
      </c>
      <c r="V232" s="4"/>
      <c r="W232" s="13">
        <v>43069</v>
      </c>
      <c r="X232" s="4">
        <v>60</v>
      </c>
      <c r="Y232" s="27"/>
      <c r="Z232" s="27"/>
      <c r="AA232" s="28"/>
      <c r="AB232" s="31"/>
      <c r="AC232" s="32">
        <v>65</v>
      </c>
      <c r="AD232" s="28"/>
      <c r="AE232" s="28"/>
      <c r="AF232" s="33"/>
      <c r="AG232" s="28"/>
      <c r="AH232" s="31"/>
      <c r="AI232" s="31"/>
      <c r="AJ232" s="31" t="s">
        <v>537</v>
      </c>
      <c r="AK232" s="75" t="s">
        <v>539</v>
      </c>
      <c r="AL232" s="75" t="s">
        <v>537</v>
      </c>
      <c r="AM232" s="75" t="s">
        <v>537</v>
      </c>
      <c r="AN232" s="75" t="s">
        <v>537</v>
      </c>
      <c r="AO232" s="75" t="s">
        <v>537</v>
      </c>
      <c r="AP232" s="75" t="s">
        <v>537</v>
      </c>
      <c r="AQ232" s="75" t="s">
        <v>537</v>
      </c>
      <c r="AR232" s="75" t="s">
        <v>541</v>
      </c>
      <c r="AS232" s="48" t="s">
        <v>537</v>
      </c>
    </row>
    <row r="233" spans="1:57" s="10" customFormat="1" ht="15" customHeight="1" x14ac:dyDescent="0.2">
      <c r="A233" s="4">
        <v>91</v>
      </c>
      <c r="B233" s="4">
        <v>60003004</v>
      </c>
      <c r="C233" s="4" t="s">
        <v>79</v>
      </c>
      <c r="D233" s="4" t="s">
        <v>163</v>
      </c>
      <c r="E233" s="3"/>
      <c r="F233" s="4" t="s">
        <v>382</v>
      </c>
      <c r="G233" s="4" t="s">
        <v>12</v>
      </c>
      <c r="H233" s="4" t="s">
        <v>15</v>
      </c>
      <c r="I233" s="4" t="s">
        <v>245</v>
      </c>
      <c r="J233" s="4" t="s">
        <v>132</v>
      </c>
      <c r="K233" s="4" t="s">
        <v>125</v>
      </c>
      <c r="L233" s="4">
        <v>2005</v>
      </c>
      <c r="M233" s="4" t="s">
        <v>267</v>
      </c>
      <c r="N233" s="4" t="s">
        <v>153</v>
      </c>
      <c r="O233" s="4" t="s">
        <v>122</v>
      </c>
      <c r="P233" s="4">
        <v>2005</v>
      </c>
      <c r="Q233" s="4"/>
      <c r="R233" s="4" t="s">
        <v>119</v>
      </c>
      <c r="S233" s="13">
        <v>44005</v>
      </c>
      <c r="T233" s="4">
        <v>15.8</v>
      </c>
      <c r="U233" s="4" t="s">
        <v>259</v>
      </c>
      <c r="V233" s="4"/>
      <c r="W233" s="13">
        <v>42921</v>
      </c>
      <c r="X233" s="4">
        <v>60</v>
      </c>
      <c r="Y233" s="27"/>
      <c r="Z233" s="27"/>
      <c r="AA233" s="28"/>
      <c r="AB233" s="31"/>
      <c r="AC233" s="32">
        <v>71</v>
      </c>
      <c r="AD233" s="28"/>
      <c r="AE233" s="28">
        <v>37.6</v>
      </c>
      <c r="AF233" s="33">
        <v>0.01</v>
      </c>
      <c r="AG233" s="28">
        <v>2</v>
      </c>
      <c r="AH233" s="31">
        <v>0.02</v>
      </c>
      <c r="AI233" s="31">
        <v>1.1000000000000001</v>
      </c>
      <c r="AJ233" s="31" t="s">
        <v>537</v>
      </c>
      <c r="AK233" s="75" t="s">
        <v>539</v>
      </c>
      <c r="AL233" s="75" t="s">
        <v>539</v>
      </c>
      <c r="AM233" s="75" t="s">
        <v>539</v>
      </c>
      <c r="AN233" s="75" t="s">
        <v>539</v>
      </c>
      <c r="AO233" s="75" t="s">
        <v>539</v>
      </c>
      <c r="AP233" s="75" t="s">
        <v>539</v>
      </c>
      <c r="AQ233" s="75" t="s">
        <v>537</v>
      </c>
      <c r="AR233" s="75" t="s">
        <v>541</v>
      </c>
      <c r="AS233" s="48" t="s">
        <v>537</v>
      </c>
    </row>
    <row r="234" spans="1:57" s="10" customFormat="1" ht="15" customHeight="1" x14ac:dyDescent="0.2">
      <c r="A234" s="4">
        <v>91</v>
      </c>
      <c r="B234" s="4">
        <v>60003004</v>
      </c>
      <c r="C234" s="4" t="s">
        <v>79</v>
      </c>
      <c r="D234" s="4" t="s">
        <v>163</v>
      </c>
      <c r="E234" s="3"/>
      <c r="F234" s="4" t="s">
        <v>382</v>
      </c>
      <c r="G234" s="4" t="s">
        <v>12</v>
      </c>
      <c r="H234" s="4" t="s">
        <v>15</v>
      </c>
      <c r="I234" s="4" t="s">
        <v>245</v>
      </c>
      <c r="J234" s="4" t="s">
        <v>132</v>
      </c>
      <c r="K234" s="4" t="s">
        <v>125</v>
      </c>
      <c r="L234" s="4">
        <v>2005</v>
      </c>
      <c r="M234" s="4" t="s">
        <v>267</v>
      </c>
      <c r="N234" s="4" t="s">
        <v>153</v>
      </c>
      <c r="O234" s="4" t="s">
        <v>122</v>
      </c>
      <c r="P234" s="4">
        <v>2005</v>
      </c>
      <c r="Q234" s="4"/>
      <c r="R234" s="4" t="s">
        <v>119</v>
      </c>
      <c r="S234" s="13">
        <v>44005</v>
      </c>
      <c r="T234" s="4">
        <v>15.8</v>
      </c>
      <c r="U234" s="4" t="s">
        <v>259</v>
      </c>
      <c r="V234" s="4"/>
      <c r="W234" s="13">
        <v>42383</v>
      </c>
      <c r="X234" s="4">
        <v>60</v>
      </c>
      <c r="Y234" s="27"/>
      <c r="Z234" s="27"/>
      <c r="AA234" s="28"/>
      <c r="AB234" s="31"/>
      <c r="AC234" s="32"/>
      <c r="AD234" s="28"/>
      <c r="AE234" s="28">
        <v>37</v>
      </c>
      <c r="AF234" s="33">
        <v>0.01</v>
      </c>
      <c r="AG234" s="28">
        <v>0.5</v>
      </c>
      <c r="AH234" s="31">
        <v>2.7E-2</v>
      </c>
      <c r="AI234" s="31">
        <v>0.69699999999999995</v>
      </c>
      <c r="AJ234" s="31" t="s">
        <v>537</v>
      </c>
      <c r="AK234" s="75" t="s">
        <v>537</v>
      </c>
      <c r="AL234" s="75" t="s">
        <v>539</v>
      </c>
      <c r="AM234" s="75" t="s">
        <v>539</v>
      </c>
      <c r="AN234" s="75" t="s">
        <v>539</v>
      </c>
      <c r="AO234" s="75" t="s">
        <v>539</v>
      </c>
      <c r="AP234" s="75" t="s">
        <v>539</v>
      </c>
      <c r="AQ234" s="75" t="s">
        <v>537</v>
      </c>
      <c r="AR234" s="75" t="s">
        <v>541</v>
      </c>
      <c r="AS234" s="48" t="s">
        <v>537</v>
      </c>
    </row>
    <row r="235" spans="1:57" s="10" customFormat="1" ht="15" customHeight="1" x14ac:dyDescent="0.2">
      <c r="A235" s="4">
        <v>91</v>
      </c>
      <c r="B235" s="4">
        <v>60003004</v>
      </c>
      <c r="C235" s="4" t="s">
        <v>79</v>
      </c>
      <c r="D235" s="4" t="s">
        <v>163</v>
      </c>
      <c r="E235" s="3"/>
      <c r="F235" s="4" t="s">
        <v>382</v>
      </c>
      <c r="G235" s="4" t="s">
        <v>12</v>
      </c>
      <c r="H235" s="4" t="s">
        <v>15</v>
      </c>
      <c r="I235" s="4" t="s">
        <v>245</v>
      </c>
      <c r="J235" s="4" t="s">
        <v>132</v>
      </c>
      <c r="K235" s="4" t="s">
        <v>125</v>
      </c>
      <c r="L235" s="4">
        <v>2005</v>
      </c>
      <c r="M235" s="4" t="s">
        <v>267</v>
      </c>
      <c r="N235" s="4" t="s">
        <v>153</v>
      </c>
      <c r="O235" s="4" t="s">
        <v>122</v>
      </c>
      <c r="P235" s="4">
        <v>2005</v>
      </c>
      <c r="Q235" s="4"/>
      <c r="R235" s="4" t="s">
        <v>119</v>
      </c>
      <c r="S235" s="13">
        <v>44005</v>
      </c>
      <c r="T235" s="4">
        <v>15.8</v>
      </c>
      <c r="U235" s="4" t="s">
        <v>259</v>
      </c>
      <c r="V235" s="4"/>
      <c r="W235" s="13">
        <v>41988</v>
      </c>
      <c r="X235" s="4">
        <v>60</v>
      </c>
      <c r="Y235" s="27"/>
      <c r="Z235" s="27"/>
      <c r="AA235" s="28"/>
      <c r="AB235" s="31"/>
      <c r="AC235" s="32"/>
      <c r="AD235" s="28"/>
      <c r="AE235" s="28">
        <v>37</v>
      </c>
      <c r="AF235" s="33">
        <v>0.01</v>
      </c>
      <c r="AG235" s="28">
        <v>1</v>
      </c>
      <c r="AH235" s="31">
        <v>2.7E-2</v>
      </c>
      <c r="AI235" s="31"/>
      <c r="AJ235" s="31" t="s">
        <v>537</v>
      </c>
      <c r="AK235" s="75" t="s">
        <v>537</v>
      </c>
      <c r="AL235" s="75" t="s">
        <v>539</v>
      </c>
      <c r="AM235" s="75" t="s">
        <v>539</v>
      </c>
      <c r="AN235" s="75" t="s">
        <v>539</v>
      </c>
      <c r="AO235" s="75" t="s">
        <v>539</v>
      </c>
      <c r="AP235" s="75" t="s">
        <v>537</v>
      </c>
      <c r="AQ235" s="75" t="s">
        <v>537</v>
      </c>
      <c r="AR235" s="75" t="s">
        <v>541</v>
      </c>
      <c r="AS235" s="48" t="s">
        <v>537</v>
      </c>
    </row>
    <row r="236" spans="1:57" s="10" customFormat="1" ht="15" customHeight="1" x14ac:dyDescent="0.2">
      <c r="A236" s="4">
        <v>91</v>
      </c>
      <c r="B236" s="4">
        <v>60003004</v>
      </c>
      <c r="C236" s="4" t="s">
        <v>79</v>
      </c>
      <c r="D236" s="4" t="s">
        <v>163</v>
      </c>
      <c r="E236" s="3"/>
      <c r="F236" s="4" t="s">
        <v>382</v>
      </c>
      <c r="G236" s="4" t="s">
        <v>12</v>
      </c>
      <c r="H236" s="4" t="s">
        <v>15</v>
      </c>
      <c r="I236" s="4" t="s">
        <v>245</v>
      </c>
      <c r="J236" s="4" t="s">
        <v>132</v>
      </c>
      <c r="K236" s="4" t="s">
        <v>125</v>
      </c>
      <c r="L236" s="4">
        <v>2005</v>
      </c>
      <c r="M236" s="4" t="s">
        <v>267</v>
      </c>
      <c r="N236" s="4" t="s">
        <v>153</v>
      </c>
      <c r="O236" s="4" t="s">
        <v>122</v>
      </c>
      <c r="P236" s="4">
        <v>2005</v>
      </c>
      <c r="Q236" s="4"/>
      <c r="R236" s="4" t="s">
        <v>119</v>
      </c>
      <c r="S236" s="13">
        <v>44005</v>
      </c>
      <c r="T236" s="4">
        <v>15.8</v>
      </c>
      <c r="U236" s="4" t="s">
        <v>259</v>
      </c>
      <c r="V236" s="4"/>
      <c r="W236" s="13">
        <v>41638</v>
      </c>
      <c r="X236" s="4">
        <v>60</v>
      </c>
      <c r="Y236" s="27"/>
      <c r="Z236" s="27"/>
      <c r="AA236" s="28"/>
      <c r="AB236" s="31"/>
      <c r="AC236" s="32">
        <v>59.8</v>
      </c>
      <c r="AD236" s="28"/>
      <c r="AE236" s="28">
        <v>33.4</v>
      </c>
      <c r="AF236" s="33">
        <v>0.01</v>
      </c>
      <c r="AG236" s="28">
        <v>1</v>
      </c>
      <c r="AH236" s="31">
        <v>2.5999999999999999E-2</v>
      </c>
      <c r="AI236" s="31">
        <v>0.84</v>
      </c>
      <c r="AJ236" s="31" t="s">
        <v>537</v>
      </c>
      <c r="AK236" s="75" t="s">
        <v>539</v>
      </c>
      <c r="AL236" s="75" t="s">
        <v>539</v>
      </c>
      <c r="AM236" s="75" t="s">
        <v>539</v>
      </c>
      <c r="AN236" s="75" t="s">
        <v>539</v>
      </c>
      <c r="AO236" s="75" t="s">
        <v>539</v>
      </c>
      <c r="AP236" s="75" t="s">
        <v>539</v>
      </c>
      <c r="AQ236" s="75" t="s">
        <v>537</v>
      </c>
      <c r="AR236" s="75" t="s">
        <v>541</v>
      </c>
      <c r="AS236" s="48" t="s">
        <v>537</v>
      </c>
    </row>
    <row r="237" spans="1:57" s="10" customFormat="1" ht="15" customHeight="1" x14ac:dyDescent="0.2">
      <c r="A237" s="4">
        <v>91</v>
      </c>
      <c r="B237" s="4">
        <v>60003004</v>
      </c>
      <c r="C237" s="4" t="s">
        <v>79</v>
      </c>
      <c r="D237" s="4" t="s">
        <v>163</v>
      </c>
      <c r="E237" s="3"/>
      <c r="F237" s="4" t="s">
        <v>382</v>
      </c>
      <c r="G237" s="4" t="s">
        <v>12</v>
      </c>
      <c r="H237" s="4" t="s">
        <v>15</v>
      </c>
      <c r="I237" s="4" t="s">
        <v>245</v>
      </c>
      <c r="J237" s="4" t="s">
        <v>132</v>
      </c>
      <c r="K237" s="4" t="s">
        <v>125</v>
      </c>
      <c r="L237" s="4">
        <v>2005</v>
      </c>
      <c r="M237" s="4" t="s">
        <v>267</v>
      </c>
      <c r="N237" s="4" t="s">
        <v>153</v>
      </c>
      <c r="O237" s="4" t="s">
        <v>122</v>
      </c>
      <c r="P237" s="4">
        <v>2005</v>
      </c>
      <c r="Q237" s="4"/>
      <c r="R237" s="4" t="s">
        <v>119</v>
      </c>
      <c r="S237" s="13">
        <v>44005</v>
      </c>
      <c r="T237" s="4">
        <v>15.8</v>
      </c>
      <c r="U237" s="4" t="s">
        <v>259</v>
      </c>
      <c r="V237" s="4"/>
      <c r="W237" s="13">
        <v>41346</v>
      </c>
      <c r="X237" s="4">
        <v>60</v>
      </c>
      <c r="Y237" s="27"/>
      <c r="Z237" s="27"/>
      <c r="AA237" s="28"/>
      <c r="AB237" s="31"/>
      <c r="AC237" s="32">
        <v>60.1</v>
      </c>
      <c r="AD237" s="28"/>
      <c r="AE237" s="28">
        <v>36</v>
      </c>
      <c r="AF237" s="33">
        <v>0.01</v>
      </c>
      <c r="AG237" s="28">
        <v>0.5</v>
      </c>
      <c r="AH237" s="31">
        <v>1.7999999999999999E-2</v>
      </c>
      <c r="AI237" s="31">
        <v>0.501</v>
      </c>
      <c r="AJ237" s="31" t="s">
        <v>537</v>
      </c>
      <c r="AK237" s="75" t="s">
        <v>539</v>
      </c>
      <c r="AL237" s="75" t="s">
        <v>539</v>
      </c>
      <c r="AM237" s="75" t="s">
        <v>539</v>
      </c>
      <c r="AN237" s="75" t="s">
        <v>539</v>
      </c>
      <c r="AO237" s="75" t="s">
        <v>539</v>
      </c>
      <c r="AP237" s="75" t="s">
        <v>539</v>
      </c>
      <c r="AQ237" s="75" t="s">
        <v>537</v>
      </c>
      <c r="AR237" s="75" t="s">
        <v>541</v>
      </c>
      <c r="AS237" s="48" t="s">
        <v>537</v>
      </c>
    </row>
    <row r="238" spans="1:57" s="10" customFormat="1" ht="15" customHeight="1" x14ac:dyDescent="0.2">
      <c r="A238" s="4">
        <v>91</v>
      </c>
      <c r="B238" s="4">
        <v>60003004</v>
      </c>
      <c r="C238" s="4" t="s">
        <v>79</v>
      </c>
      <c r="D238" s="4" t="s">
        <v>163</v>
      </c>
      <c r="E238" s="3"/>
      <c r="F238" s="4" t="s">
        <v>382</v>
      </c>
      <c r="G238" s="4" t="s">
        <v>12</v>
      </c>
      <c r="H238" s="4" t="s">
        <v>15</v>
      </c>
      <c r="I238" s="4" t="s">
        <v>245</v>
      </c>
      <c r="J238" s="4" t="s">
        <v>132</v>
      </c>
      <c r="K238" s="4" t="s">
        <v>125</v>
      </c>
      <c r="L238" s="4">
        <v>2005</v>
      </c>
      <c r="M238" s="4" t="s">
        <v>267</v>
      </c>
      <c r="N238" s="4" t="s">
        <v>153</v>
      </c>
      <c r="O238" s="4" t="s">
        <v>122</v>
      </c>
      <c r="P238" s="4">
        <v>2005</v>
      </c>
      <c r="Q238" s="4"/>
      <c r="R238" s="4" t="s">
        <v>119</v>
      </c>
      <c r="S238" s="13">
        <v>44005</v>
      </c>
      <c r="T238" s="4">
        <v>15.8</v>
      </c>
      <c r="U238" s="4" t="s">
        <v>259</v>
      </c>
      <c r="V238" s="4"/>
      <c r="W238" s="13">
        <v>40933</v>
      </c>
      <c r="X238" s="4">
        <v>60</v>
      </c>
      <c r="Y238" s="27"/>
      <c r="Z238" s="27"/>
      <c r="AA238" s="28"/>
      <c r="AB238" s="31"/>
      <c r="AC238" s="32">
        <v>44</v>
      </c>
      <c r="AD238" s="28"/>
      <c r="AE238" s="28">
        <v>35</v>
      </c>
      <c r="AF238" s="33">
        <v>0.01</v>
      </c>
      <c r="AG238" s="28">
        <v>1</v>
      </c>
      <c r="AH238" s="31">
        <v>0.01</v>
      </c>
      <c r="AI238" s="31">
        <v>0.40300000000000002</v>
      </c>
      <c r="AJ238" s="31" t="s">
        <v>537</v>
      </c>
      <c r="AK238" s="75" t="s">
        <v>539</v>
      </c>
      <c r="AL238" s="75" t="s">
        <v>539</v>
      </c>
      <c r="AM238" s="75" t="s">
        <v>539</v>
      </c>
      <c r="AN238" s="75" t="s">
        <v>539</v>
      </c>
      <c r="AO238" s="75" t="s">
        <v>539</v>
      </c>
      <c r="AP238" s="75" t="s">
        <v>539</v>
      </c>
      <c r="AQ238" s="75" t="s">
        <v>537</v>
      </c>
      <c r="AR238" s="75" t="s">
        <v>541</v>
      </c>
      <c r="AS238" s="48" t="s">
        <v>537</v>
      </c>
    </row>
    <row r="239" spans="1:57" s="10" customFormat="1" ht="15" customHeight="1" x14ac:dyDescent="0.2">
      <c r="A239" s="4">
        <v>91</v>
      </c>
      <c r="B239" s="4">
        <v>60003004</v>
      </c>
      <c r="C239" s="4" t="s">
        <v>79</v>
      </c>
      <c r="D239" s="4" t="s">
        <v>163</v>
      </c>
      <c r="E239" s="3"/>
      <c r="F239" s="4" t="s">
        <v>382</v>
      </c>
      <c r="G239" s="4" t="s">
        <v>12</v>
      </c>
      <c r="H239" s="4" t="s">
        <v>15</v>
      </c>
      <c r="I239" s="4" t="s">
        <v>245</v>
      </c>
      <c r="J239" s="4" t="s">
        <v>132</v>
      </c>
      <c r="K239" s="4" t="s">
        <v>125</v>
      </c>
      <c r="L239" s="4">
        <v>2005</v>
      </c>
      <c r="M239" s="4" t="s">
        <v>267</v>
      </c>
      <c r="N239" s="4" t="s">
        <v>153</v>
      </c>
      <c r="O239" s="4" t="s">
        <v>122</v>
      </c>
      <c r="P239" s="4">
        <v>2005</v>
      </c>
      <c r="Q239" s="4"/>
      <c r="R239" s="4" t="s">
        <v>119</v>
      </c>
      <c r="S239" s="13">
        <v>44005</v>
      </c>
      <c r="T239" s="4">
        <v>15.8</v>
      </c>
      <c r="U239" s="4" t="s">
        <v>259</v>
      </c>
      <c r="V239" s="4"/>
      <c r="W239" s="13">
        <v>40652</v>
      </c>
      <c r="X239" s="4">
        <v>60</v>
      </c>
      <c r="Y239" s="27"/>
      <c r="Z239" s="27"/>
      <c r="AA239" s="28"/>
      <c r="AB239" s="31"/>
      <c r="AC239" s="32">
        <v>60</v>
      </c>
      <c r="AD239" s="28"/>
      <c r="AE239" s="28">
        <v>39</v>
      </c>
      <c r="AF239" s="33">
        <v>0.01</v>
      </c>
      <c r="AG239" s="28">
        <v>0.5</v>
      </c>
      <c r="AH239" s="31">
        <v>7.0000000000000001E-3</v>
      </c>
      <c r="AI239" s="31">
        <v>0.24299999999999999</v>
      </c>
      <c r="AJ239" s="31" t="s">
        <v>537</v>
      </c>
      <c r="AK239" s="75" t="s">
        <v>539</v>
      </c>
      <c r="AL239" s="75" t="s">
        <v>539</v>
      </c>
      <c r="AM239" s="75" t="s">
        <v>539</v>
      </c>
      <c r="AN239" s="75" t="s">
        <v>539</v>
      </c>
      <c r="AO239" s="75" t="s">
        <v>539</v>
      </c>
      <c r="AP239" s="75" t="s">
        <v>539</v>
      </c>
      <c r="AQ239" s="75" t="s">
        <v>537</v>
      </c>
      <c r="AR239" s="75" t="s">
        <v>541</v>
      </c>
      <c r="AS239" s="48" t="s">
        <v>537</v>
      </c>
    </row>
    <row r="240" spans="1:57" s="10" customFormat="1" ht="15" customHeight="1" x14ac:dyDescent="0.2">
      <c r="A240" s="4">
        <v>91</v>
      </c>
      <c r="B240" s="4">
        <v>60003004</v>
      </c>
      <c r="C240" s="4" t="s">
        <v>79</v>
      </c>
      <c r="D240" s="4" t="s">
        <v>163</v>
      </c>
      <c r="E240" s="3"/>
      <c r="F240" s="4" t="s">
        <v>382</v>
      </c>
      <c r="G240" s="4" t="s">
        <v>12</v>
      </c>
      <c r="H240" s="4" t="s">
        <v>15</v>
      </c>
      <c r="I240" s="4" t="s">
        <v>245</v>
      </c>
      <c r="J240" s="4" t="s">
        <v>132</v>
      </c>
      <c r="K240" s="4" t="s">
        <v>125</v>
      </c>
      <c r="L240" s="4">
        <v>2005</v>
      </c>
      <c r="M240" s="4" t="s">
        <v>267</v>
      </c>
      <c r="N240" s="4" t="s">
        <v>153</v>
      </c>
      <c r="O240" s="4" t="s">
        <v>122</v>
      </c>
      <c r="P240" s="4">
        <v>2005</v>
      </c>
      <c r="Q240" s="4"/>
      <c r="R240" s="4" t="s">
        <v>119</v>
      </c>
      <c r="S240" s="13">
        <v>44005</v>
      </c>
      <c r="T240" s="4">
        <v>15.8</v>
      </c>
      <c r="U240" s="4" t="s">
        <v>259</v>
      </c>
      <c r="V240" s="4"/>
      <c r="W240" s="13">
        <v>40317</v>
      </c>
      <c r="X240" s="4">
        <v>60</v>
      </c>
      <c r="Y240" s="27"/>
      <c r="Z240" s="27"/>
      <c r="AA240" s="28"/>
      <c r="AB240" s="31"/>
      <c r="AC240" s="32">
        <v>50</v>
      </c>
      <c r="AD240" s="28"/>
      <c r="AE240" s="28">
        <v>39</v>
      </c>
      <c r="AF240" s="33">
        <v>0.01</v>
      </c>
      <c r="AG240" s="28">
        <v>1</v>
      </c>
      <c r="AH240" s="31">
        <v>2.3E-2</v>
      </c>
      <c r="AI240" s="31">
        <v>0.70499999999999996</v>
      </c>
      <c r="AJ240" s="31" t="s">
        <v>537</v>
      </c>
      <c r="AK240" s="75" t="s">
        <v>539</v>
      </c>
      <c r="AL240" s="75" t="s">
        <v>539</v>
      </c>
      <c r="AM240" s="75" t="s">
        <v>539</v>
      </c>
      <c r="AN240" s="75" t="s">
        <v>539</v>
      </c>
      <c r="AO240" s="75" t="s">
        <v>539</v>
      </c>
      <c r="AP240" s="75" t="s">
        <v>539</v>
      </c>
      <c r="AQ240" s="75" t="s">
        <v>537</v>
      </c>
      <c r="AR240" s="75" t="s">
        <v>541</v>
      </c>
      <c r="AS240" s="48" t="s">
        <v>537</v>
      </c>
    </row>
    <row r="241" spans="1:45" s="10" customFormat="1" ht="15" customHeight="1" x14ac:dyDescent="0.2">
      <c r="A241" s="4">
        <v>91</v>
      </c>
      <c r="B241" s="4">
        <v>60003004</v>
      </c>
      <c r="C241" s="4" t="s">
        <v>79</v>
      </c>
      <c r="D241" s="4" t="s">
        <v>163</v>
      </c>
      <c r="E241" s="3"/>
      <c r="F241" s="4" t="s">
        <v>382</v>
      </c>
      <c r="G241" s="4" t="s">
        <v>12</v>
      </c>
      <c r="H241" s="4" t="s">
        <v>15</v>
      </c>
      <c r="I241" s="4" t="s">
        <v>245</v>
      </c>
      <c r="J241" s="4" t="s">
        <v>132</v>
      </c>
      <c r="K241" s="4" t="s">
        <v>125</v>
      </c>
      <c r="L241" s="4">
        <v>2005</v>
      </c>
      <c r="M241" s="4" t="s">
        <v>267</v>
      </c>
      <c r="N241" s="4" t="s">
        <v>153</v>
      </c>
      <c r="O241" s="4" t="s">
        <v>122</v>
      </c>
      <c r="P241" s="4">
        <v>2005</v>
      </c>
      <c r="Q241" s="4"/>
      <c r="R241" s="4" t="s">
        <v>119</v>
      </c>
      <c r="S241" s="13">
        <v>44005</v>
      </c>
      <c r="T241" s="4">
        <v>15.8</v>
      </c>
      <c r="U241" s="4" t="s">
        <v>259</v>
      </c>
      <c r="V241" s="4"/>
      <c r="W241" s="13">
        <v>39721</v>
      </c>
      <c r="X241" s="4">
        <v>60</v>
      </c>
      <c r="Y241" s="27"/>
      <c r="Z241" s="27"/>
      <c r="AA241" s="28"/>
      <c r="AB241" s="31"/>
      <c r="AC241" s="32">
        <v>28</v>
      </c>
      <c r="AD241" s="28"/>
      <c r="AE241" s="28">
        <v>38.6</v>
      </c>
      <c r="AF241" s="33">
        <v>0.01</v>
      </c>
      <c r="AG241" s="28">
        <v>0.5</v>
      </c>
      <c r="AH241" s="31">
        <v>2.3E-2</v>
      </c>
      <c r="AI241" s="31">
        <v>1.1200000000000001</v>
      </c>
      <c r="AJ241" s="31" t="s">
        <v>537</v>
      </c>
      <c r="AK241" s="75" t="s">
        <v>540</v>
      </c>
      <c r="AL241" s="75" t="s">
        <v>539</v>
      </c>
      <c r="AM241" s="75" t="s">
        <v>539</v>
      </c>
      <c r="AN241" s="75" t="s">
        <v>539</v>
      </c>
      <c r="AO241" s="75" t="s">
        <v>539</v>
      </c>
      <c r="AP241" s="75" t="s">
        <v>539</v>
      </c>
      <c r="AQ241" s="75" t="s">
        <v>537</v>
      </c>
      <c r="AR241" s="75" t="s">
        <v>539</v>
      </c>
      <c r="AS241" s="48" t="s">
        <v>434</v>
      </c>
    </row>
    <row r="242" spans="1:45" s="10" customFormat="1" ht="15" customHeight="1" x14ac:dyDescent="0.2">
      <c r="A242" s="4">
        <v>91</v>
      </c>
      <c r="B242" s="4">
        <v>60003004</v>
      </c>
      <c r="C242" s="4" t="s">
        <v>79</v>
      </c>
      <c r="D242" s="4" t="s">
        <v>163</v>
      </c>
      <c r="E242" s="3"/>
      <c r="F242" s="4" t="s">
        <v>382</v>
      </c>
      <c r="G242" s="4" t="s">
        <v>12</v>
      </c>
      <c r="H242" s="4" t="s">
        <v>15</v>
      </c>
      <c r="I242" s="4" t="s">
        <v>245</v>
      </c>
      <c r="J242" s="4" t="s">
        <v>132</v>
      </c>
      <c r="K242" s="4" t="s">
        <v>125</v>
      </c>
      <c r="L242" s="4">
        <v>2005</v>
      </c>
      <c r="M242" s="4" t="s">
        <v>267</v>
      </c>
      <c r="N242" s="4" t="s">
        <v>153</v>
      </c>
      <c r="O242" s="4" t="s">
        <v>122</v>
      </c>
      <c r="P242" s="4">
        <v>2005</v>
      </c>
      <c r="Q242" s="4"/>
      <c r="R242" s="4" t="s">
        <v>119</v>
      </c>
      <c r="S242" s="13">
        <v>44005</v>
      </c>
      <c r="T242" s="4">
        <v>15.8</v>
      </c>
      <c r="U242" s="4" t="s">
        <v>259</v>
      </c>
      <c r="V242" s="4"/>
      <c r="W242" s="13">
        <v>39079</v>
      </c>
      <c r="X242" s="4">
        <v>60</v>
      </c>
      <c r="Y242" s="27"/>
      <c r="Z242" s="27"/>
      <c r="AA242" s="28"/>
      <c r="AB242" s="31"/>
      <c r="AC242" s="32">
        <v>62</v>
      </c>
      <c r="AD242" s="28"/>
      <c r="AE242" s="28"/>
      <c r="AF242" s="33"/>
      <c r="AG242" s="28"/>
      <c r="AH242" s="31"/>
      <c r="AI242" s="31"/>
      <c r="AJ242" s="31" t="s">
        <v>537</v>
      </c>
      <c r="AK242" s="75" t="s">
        <v>539</v>
      </c>
      <c r="AL242" s="75" t="s">
        <v>537</v>
      </c>
      <c r="AM242" s="75" t="s">
        <v>537</v>
      </c>
      <c r="AN242" s="75" t="s">
        <v>537</v>
      </c>
      <c r="AO242" s="75" t="s">
        <v>537</v>
      </c>
      <c r="AP242" s="75" t="s">
        <v>537</v>
      </c>
      <c r="AQ242" s="75" t="s">
        <v>537</v>
      </c>
      <c r="AR242" s="75" t="s">
        <v>541</v>
      </c>
      <c r="AS242" s="48" t="s">
        <v>537</v>
      </c>
    </row>
    <row r="243" spans="1:45" s="10" customFormat="1" ht="15" customHeight="1" x14ac:dyDescent="0.2">
      <c r="A243" s="4">
        <v>91</v>
      </c>
      <c r="B243" s="4">
        <v>60003004</v>
      </c>
      <c r="C243" s="4" t="s">
        <v>79</v>
      </c>
      <c r="D243" s="4" t="s">
        <v>163</v>
      </c>
      <c r="E243" s="3"/>
      <c r="F243" s="4" t="s">
        <v>382</v>
      </c>
      <c r="G243" s="4" t="s">
        <v>12</v>
      </c>
      <c r="H243" s="4" t="s">
        <v>15</v>
      </c>
      <c r="I243" s="4" t="s">
        <v>245</v>
      </c>
      <c r="J243" s="4" t="s">
        <v>132</v>
      </c>
      <c r="K243" s="4" t="s">
        <v>125</v>
      </c>
      <c r="L243" s="4">
        <v>2005</v>
      </c>
      <c r="M243" s="4" t="s">
        <v>267</v>
      </c>
      <c r="N243" s="4" t="s">
        <v>153</v>
      </c>
      <c r="O243" s="4" t="s">
        <v>122</v>
      </c>
      <c r="P243" s="4">
        <v>2005</v>
      </c>
      <c r="Q243" s="4"/>
      <c r="R243" s="4" t="s">
        <v>119</v>
      </c>
      <c r="S243" s="13">
        <v>44005</v>
      </c>
      <c r="T243" s="4">
        <v>15.8</v>
      </c>
      <c r="U243" s="4" t="s">
        <v>259</v>
      </c>
      <c r="V243" s="4"/>
      <c r="W243" s="13">
        <v>39049</v>
      </c>
      <c r="X243" s="4">
        <v>60</v>
      </c>
      <c r="Y243" s="27"/>
      <c r="Z243" s="27"/>
      <c r="AA243" s="28"/>
      <c r="AB243" s="31"/>
      <c r="AC243" s="32">
        <v>46</v>
      </c>
      <c r="AD243" s="28"/>
      <c r="AE243" s="28">
        <v>34.9</v>
      </c>
      <c r="AF243" s="33">
        <v>3.0000000000000001E-3</v>
      </c>
      <c r="AG243" s="28">
        <v>0.5</v>
      </c>
      <c r="AH243" s="31">
        <v>1.0999999999999999E-2</v>
      </c>
      <c r="AI243" s="31">
        <v>0.59799999999999998</v>
      </c>
      <c r="AJ243" s="31" t="s">
        <v>537</v>
      </c>
      <c r="AK243" s="75" t="s">
        <v>539</v>
      </c>
      <c r="AL243" s="75" t="s">
        <v>539</v>
      </c>
      <c r="AM243" s="75" t="s">
        <v>539</v>
      </c>
      <c r="AN243" s="75" t="s">
        <v>539</v>
      </c>
      <c r="AO243" s="75" t="s">
        <v>539</v>
      </c>
      <c r="AP243" s="75" t="s">
        <v>539</v>
      </c>
      <c r="AQ243" s="75" t="s">
        <v>537</v>
      </c>
      <c r="AR243" s="75" t="s">
        <v>541</v>
      </c>
      <c r="AS243" s="48" t="s">
        <v>537</v>
      </c>
    </row>
    <row r="244" spans="1:45" s="10" customFormat="1" ht="15" customHeight="1" x14ac:dyDescent="0.2">
      <c r="A244" s="4">
        <v>91</v>
      </c>
      <c r="B244" s="4">
        <v>60003004</v>
      </c>
      <c r="C244" s="4" t="s">
        <v>79</v>
      </c>
      <c r="D244" s="4" t="s">
        <v>163</v>
      </c>
      <c r="E244" s="3"/>
      <c r="F244" s="4" t="s">
        <v>382</v>
      </c>
      <c r="G244" s="4" t="s">
        <v>12</v>
      </c>
      <c r="H244" s="4" t="s">
        <v>15</v>
      </c>
      <c r="I244" s="4" t="s">
        <v>245</v>
      </c>
      <c r="J244" s="4" t="s">
        <v>132</v>
      </c>
      <c r="K244" s="4" t="s">
        <v>125</v>
      </c>
      <c r="L244" s="4">
        <v>2005</v>
      </c>
      <c r="M244" s="4" t="s">
        <v>267</v>
      </c>
      <c r="N244" s="4" t="s">
        <v>153</v>
      </c>
      <c r="O244" s="4" t="s">
        <v>122</v>
      </c>
      <c r="P244" s="4">
        <v>2005</v>
      </c>
      <c r="Q244" s="4"/>
      <c r="R244" s="4" t="s">
        <v>119</v>
      </c>
      <c r="S244" s="13">
        <v>44005</v>
      </c>
      <c r="T244" s="4">
        <v>15.8</v>
      </c>
      <c r="U244" s="4" t="s">
        <v>259</v>
      </c>
      <c r="V244" s="4"/>
      <c r="W244" s="13">
        <v>38660</v>
      </c>
      <c r="X244" s="4">
        <v>60</v>
      </c>
      <c r="Y244" s="27"/>
      <c r="Z244" s="27"/>
      <c r="AA244" s="28"/>
      <c r="AB244" s="31"/>
      <c r="AC244" s="32">
        <v>30</v>
      </c>
      <c r="AD244" s="28"/>
      <c r="AE244" s="28">
        <v>45.4</v>
      </c>
      <c r="AF244" s="33">
        <v>5.0000000000000001E-3</v>
      </c>
      <c r="AG244" s="28"/>
      <c r="AH244" s="31">
        <v>2.9000000000000001E-2</v>
      </c>
      <c r="AI244" s="31">
        <v>0.21</v>
      </c>
      <c r="AJ244" s="31" t="s">
        <v>537</v>
      </c>
      <c r="AK244" s="75" t="s">
        <v>540</v>
      </c>
      <c r="AL244" s="75" t="s">
        <v>539</v>
      </c>
      <c r="AM244" s="75" t="s">
        <v>539</v>
      </c>
      <c r="AN244" s="75" t="s">
        <v>537</v>
      </c>
      <c r="AO244" s="75" t="s">
        <v>539</v>
      </c>
      <c r="AP244" s="75" t="s">
        <v>539</v>
      </c>
      <c r="AQ244" s="75" t="s">
        <v>537</v>
      </c>
      <c r="AR244" s="75" t="s">
        <v>539</v>
      </c>
      <c r="AS244" s="48" t="s">
        <v>434</v>
      </c>
    </row>
    <row r="245" spans="1:45" s="10" customFormat="1" ht="15" customHeight="1" x14ac:dyDescent="0.2">
      <c r="A245" s="4">
        <v>91</v>
      </c>
      <c r="B245" s="4">
        <v>60003004</v>
      </c>
      <c r="C245" s="4" t="s">
        <v>79</v>
      </c>
      <c r="D245" s="4" t="s">
        <v>163</v>
      </c>
      <c r="E245" s="3"/>
      <c r="F245" s="4" t="s">
        <v>382</v>
      </c>
      <c r="G245" s="4" t="s">
        <v>12</v>
      </c>
      <c r="H245" s="4" t="s">
        <v>15</v>
      </c>
      <c r="I245" s="4" t="s">
        <v>245</v>
      </c>
      <c r="J245" s="4" t="s">
        <v>132</v>
      </c>
      <c r="K245" s="4" t="s">
        <v>125</v>
      </c>
      <c r="L245" s="4">
        <v>2005</v>
      </c>
      <c r="M245" s="4" t="s">
        <v>267</v>
      </c>
      <c r="N245" s="4" t="s">
        <v>153</v>
      </c>
      <c r="O245" s="4" t="s">
        <v>122</v>
      </c>
      <c r="P245" s="4">
        <v>2005</v>
      </c>
      <c r="Q245" s="4"/>
      <c r="R245" s="4" t="s">
        <v>119</v>
      </c>
      <c r="S245" s="13">
        <v>44005</v>
      </c>
      <c r="T245" s="4">
        <v>15.8</v>
      </c>
      <c r="U245" s="4" t="s">
        <v>259</v>
      </c>
      <c r="V245" s="4"/>
      <c r="W245" s="13">
        <v>38618</v>
      </c>
      <c r="X245" s="4">
        <v>60</v>
      </c>
      <c r="Y245" s="27"/>
      <c r="Z245" s="27"/>
      <c r="AA245" s="28"/>
      <c r="AB245" s="31"/>
      <c r="AC245" s="32">
        <v>54</v>
      </c>
      <c r="AD245" s="28"/>
      <c r="AE245" s="28">
        <v>40</v>
      </c>
      <c r="AF245" s="33">
        <v>0.01</v>
      </c>
      <c r="AG245" s="28"/>
      <c r="AH245" s="31">
        <v>1.9E-2</v>
      </c>
      <c r="AI245" s="31"/>
      <c r="AJ245" s="31" t="s">
        <v>537</v>
      </c>
      <c r="AK245" s="75" t="s">
        <v>539</v>
      </c>
      <c r="AL245" s="75" t="s">
        <v>539</v>
      </c>
      <c r="AM245" s="75" t="s">
        <v>539</v>
      </c>
      <c r="AN245" s="75" t="s">
        <v>537</v>
      </c>
      <c r="AO245" s="75" t="s">
        <v>539</v>
      </c>
      <c r="AP245" s="75" t="s">
        <v>537</v>
      </c>
      <c r="AQ245" s="75" t="s">
        <v>537</v>
      </c>
      <c r="AR245" s="75" t="s">
        <v>541</v>
      </c>
      <c r="AS245" s="48" t="s">
        <v>537</v>
      </c>
    </row>
    <row r="246" spans="1:45" s="10" customFormat="1" ht="15" customHeight="1" x14ac:dyDescent="0.2">
      <c r="A246" s="4">
        <v>91</v>
      </c>
      <c r="B246" s="4">
        <v>60003004</v>
      </c>
      <c r="C246" s="4" t="s">
        <v>79</v>
      </c>
      <c r="D246" s="4" t="s">
        <v>163</v>
      </c>
      <c r="E246" s="3"/>
      <c r="F246" s="4" t="s">
        <v>382</v>
      </c>
      <c r="G246" s="4" t="s">
        <v>12</v>
      </c>
      <c r="H246" s="4" t="s">
        <v>15</v>
      </c>
      <c r="I246" s="4" t="s">
        <v>245</v>
      </c>
      <c r="J246" s="4" t="s">
        <v>132</v>
      </c>
      <c r="K246" s="4" t="s">
        <v>125</v>
      </c>
      <c r="L246" s="4">
        <v>2005</v>
      </c>
      <c r="M246" s="4" t="s">
        <v>267</v>
      </c>
      <c r="N246" s="4" t="s">
        <v>153</v>
      </c>
      <c r="O246" s="4" t="s">
        <v>122</v>
      </c>
      <c r="P246" s="4">
        <v>2005</v>
      </c>
      <c r="Q246" s="4"/>
      <c r="R246" s="4" t="s">
        <v>119</v>
      </c>
      <c r="S246" s="13">
        <v>44005</v>
      </c>
      <c r="T246" s="4">
        <v>15.8</v>
      </c>
      <c r="U246" s="4" t="s">
        <v>259</v>
      </c>
      <c r="V246" s="4"/>
      <c r="W246" s="13">
        <v>38616</v>
      </c>
      <c r="X246" s="4">
        <v>60</v>
      </c>
      <c r="Y246" s="27"/>
      <c r="Z246" s="27"/>
      <c r="AA246" s="28"/>
      <c r="AB246" s="31"/>
      <c r="AC246" s="32">
        <v>57</v>
      </c>
      <c r="AD246" s="28"/>
      <c r="AE246" s="28">
        <v>40</v>
      </c>
      <c r="AF246" s="33">
        <v>0.01</v>
      </c>
      <c r="AG246" s="28"/>
      <c r="AH246" s="31">
        <v>3.5000000000000003E-2</v>
      </c>
      <c r="AI246" s="31"/>
      <c r="AJ246" s="31" t="s">
        <v>537</v>
      </c>
      <c r="AK246" s="75" t="s">
        <v>539</v>
      </c>
      <c r="AL246" s="75" t="s">
        <v>539</v>
      </c>
      <c r="AM246" s="75" t="s">
        <v>539</v>
      </c>
      <c r="AN246" s="75" t="s">
        <v>537</v>
      </c>
      <c r="AO246" s="75" t="s">
        <v>539</v>
      </c>
      <c r="AP246" s="75" t="s">
        <v>537</v>
      </c>
      <c r="AQ246" s="75" t="s">
        <v>537</v>
      </c>
      <c r="AR246" s="75" t="s">
        <v>541</v>
      </c>
      <c r="AS246" s="48" t="s">
        <v>537</v>
      </c>
    </row>
    <row r="247" spans="1:45" s="10" customFormat="1" ht="15" customHeight="1" x14ac:dyDescent="0.2">
      <c r="A247" s="4">
        <v>91</v>
      </c>
      <c r="B247" s="4">
        <v>60003004</v>
      </c>
      <c r="C247" s="4" t="s">
        <v>79</v>
      </c>
      <c r="D247" s="4" t="s">
        <v>163</v>
      </c>
      <c r="E247" s="3"/>
      <c r="F247" s="4" t="s">
        <v>382</v>
      </c>
      <c r="G247" s="4" t="s">
        <v>12</v>
      </c>
      <c r="H247" s="4" t="s">
        <v>15</v>
      </c>
      <c r="I247" s="4" t="s">
        <v>245</v>
      </c>
      <c r="J247" s="4" t="s">
        <v>132</v>
      </c>
      <c r="K247" s="4" t="s">
        <v>125</v>
      </c>
      <c r="L247" s="4">
        <v>2005</v>
      </c>
      <c r="M247" s="4" t="s">
        <v>267</v>
      </c>
      <c r="N247" s="4" t="s">
        <v>153</v>
      </c>
      <c r="O247" s="4" t="s">
        <v>122</v>
      </c>
      <c r="P247" s="4">
        <v>2005</v>
      </c>
      <c r="Q247" s="4"/>
      <c r="R247" s="4" t="s">
        <v>119</v>
      </c>
      <c r="S247" s="13">
        <v>44005</v>
      </c>
      <c r="T247" s="4">
        <v>15.8</v>
      </c>
      <c r="U247" s="4" t="s">
        <v>259</v>
      </c>
      <c r="V247" s="4"/>
      <c r="W247" s="13">
        <v>38614</v>
      </c>
      <c r="X247" s="4">
        <v>60</v>
      </c>
      <c r="Y247" s="27"/>
      <c r="Z247" s="27"/>
      <c r="AA247" s="28"/>
      <c r="AB247" s="31"/>
      <c r="AC247" s="32">
        <v>47</v>
      </c>
      <c r="AD247" s="28"/>
      <c r="AE247" s="28">
        <v>40</v>
      </c>
      <c r="AF247" s="33">
        <v>0.01</v>
      </c>
      <c r="AG247" s="28"/>
      <c r="AH247" s="31">
        <v>1.0999999999999999E-2</v>
      </c>
      <c r="AI247" s="31"/>
      <c r="AJ247" s="31" t="s">
        <v>537</v>
      </c>
      <c r="AK247" s="75" t="s">
        <v>539</v>
      </c>
      <c r="AL247" s="75" t="s">
        <v>539</v>
      </c>
      <c r="AM247" s="75" t="s">
        <v>539</v>
      </c>
      <c r="AN247" s="75" t="s">
        <v>537</v>
      </c>
      <c r="AO247" s="75" t="s">
        <v>539</v>
      </c>
      <c r="AP247" s="75" t="s">
        <v>537</v>
      </c>
      <c r="AQ247" s="75" t="s">
        <v>537</v>
      </c>
      <c r="AR247" s="75" t="s">
        <v>541</v>
      </c>
      <c r="AS247" s="48" t="s">
        <v>537</v>
      </c>
    </row>
    <row r="248" spans="1:45" s="10" customFormat="1" ht="15" customHeight="1" x14ac:dyDescent="0.2">
      <c r="A248" s="36">
        <v>94</v>
      </c>
      <c r="B248" s="36">
        <v>60003386</v>
      </c>
      <c r="C248" s="36" t="s">
        <v>106</v>
      </c>
      <c r="D248" s="36" t="s">
        <v>162</v>
      </c>
      <c r="E248" s="37"/>
      <c r="F248" s="36" t="s">
        <v>385</v>
      </c>
      <c r="G248" s="36" t="s">
        <v>12</v>
      </c>
      <c r="H248" s="36" t="s">
        <v>68</v>
      </c>
      <c r="I248" s="36" t="s">
        <v>245</v>
      </c>
      <c r="J248" s="36" t="s">
        <v>141</v>
      </c>
      <c r="K248" s="36" t="s">
        <v>125</v>
      </c>
      <c r="L248" s="36">
        <v>2007</v>
      </c>
      <c r="M248" s="36" t="s">
        <v>267</v>
      </c>
      <c r="N248" s="36" t="s">
        <v>153</v>
      </c>
      <c r="O248" s="36" t="s">
        <v>135</v>
      </c>
      <c r="P248" s="36">
        <v>2007</v>
      </c>
      <c r="Q248" s="36"/>
      <c r="R248" s="36" t="s">
        <v>119</v>
      </c>
      <c r="S248" s="38"/>
      <c r="T248" s="36"/>
      <c r="U248" s="36"/>
      <c r="V248" s="36" t="s">
        <v>448</v>
      </c>
      <c r="W248" s="38">
        <v>45138</v>
      </c>
      <c r="X248" s="36">
        <v>60</v>
      </c>
      <c r="Y248" s="39">
        <v>75</v>
      </c>
      <c r="Z248" s="39">
        <v>59</v>
      </c>
      <c r="AA248" s="40" t="s">
        <v>450</v>
      </c>
      <c r="AB248" s="41">
        <v>0.88600000000000001</v>
      </c>
      <c r="AC248" s="42">
        <v>75</v>
      </c>
      <c r="AD248" s="40">
        <v>7</v>
      </c>
      <c r="AE248" s="40">
        <v>39.799999999999997</v>
      </c>
      <c r="AF248" s="43">
        <v>0.01</v>
      </c>
      <c r="AG248" s="40">
        <v>1</v>
      </c>
      <c r="AH248" s="41">
        <v>2E-3</v>
      </c>
      <c r="AI248" s="41">
        <v>0.129</v>
      </c>
      <c r="AJ248" s="41">
        <v>2.8365832574184227</v>
      </c>
      <c r="AK248" s="76" t="s">
        <v>539</v>
      </c>
      <c r="AL248" s="76" t="s">
        <v>539</v>
      </c>
      <c r="AM248" s="76" t="s">
        <v>539</v>
      </c>
      <c r="AN248" s="76" t="s">
        <v>539</v>
      </c>
      <c r="AO248" s="76" t="s">
        <v>539</v>
      </c>
      <c r="AP248" s="76" t="s">
        <v>539</v>
      </c>
      <c r="AQ248" s="75" t="s">
        <v>539</v>
      </c>
      <c r="AR248" s="75" t="s">
        <v>541</v>
      </c>
      <c r="AS248" s="48" t="s">
        <v>537</v>
      </c>
    </row>
    <row r="249" spans="1:45" s="10" customFormat="1" ht="15" customHeight="1" x14ac:dyDescent="0.2">
      <c r="A249" s="4">
        <v>94</v>
      </c>
      <c r="B249" s="4">
        <v>60003386</v>
      </c>
      <c r="C249" s="4" t="s">
        <v>106</v>
      </c>
      <c r="D249" s="4" t="s">
        <v>162</v>
      </c>
      <c r="E249" s="3"/>
      <c r="F249" s="4" t="s">
        <v>385</v>
      </c>
      <c r="G249" s="4" t="s">
        <v>12</v>
      </c>
      <c r="H249" s="4" t="s">
        <v>68</v>
      </c>
      <c r="I249" s="4" t="s">
        <v>245</v>
      </c>
      <c r="J249" s="4" t="s">
        <v>141</v>
      </c>
      <c r="K249" s="4" t="s">
        <v>125</v>
      </c>
      <c r="L249" s="4">
        <v>2007</v>
      </c>
      <c r="M249" s="4" t="s">
        <v>267</v>
      </c>
      <c r="N249" s="4" t="s">
        <v>153</v>
      </c>
      <c r="O249" s="4" t="s">
        <v>135</v>
      </c>
      <c r="P249" s="4">
        <v>2007</v>
      </c>
      <c r="Q249" s="4"/>
      <c r="R249" s="4" t="s">
        <v>119</v>
      </c>
      <c r="S249" s="13"/>
      <c r="T249" s="4"/>
      <c r="U249" s="4"/>
      <c r="V249" s="4"/>
      <c r="W249" s="13" t="s">
        <v>286</v>
      </c>
      <c r="X249" s="4">
        <v>60</v>
      </c>
      <c r="Y249" s="27">
        <v>0</v>
      </c>
      <c r="Z249" s="27">
        <v>59.8</v>
      </c>
      <c r="AA249" s="28" t="s">
        <v>282</v>
      </c>
      <c r="AB249" s="31">
        <v>0.88270000000000004</v>
      </c>
      <c r="AC249" s="32">
        <v>72.2</v>
      </c>
      <c r="AD249" s="28">
        <v>8</v>
      </c>
      <c r="AE249" s="28">
        <v>40.1</v>
      </c>
      <c r="AF249" s="33">
        <v>0.02</v>
      </c>
      <c r="AG249" s="28">
        <v>1</v>
      </c>
      <c r="AH249" s="31">
        <v>7.0000000000000001E-3</v>
      </c>
      <c r="AI249" s="31">
        <v>0.16</v>
      </c>
      <c r="AJ249" s="31">
        <v>3.152880268314965</v>
      </c>
      <c r="AK249" s="75" t="s">
        <v>539</v>
      </c>
      <c r="AL249" s="75" t="s">
        <v>539</v>
      </c>
      <c r="AM249" s="75" t="s">
        <v>539</v>
      </c>
      <c r="AN249" s="75" t="s">
        <v>539</v>
      </c>
      <c r="AO249" s="75" t="s">
        <v>539</v>
      </c>
      <c r="AP249" s="75" t="s">
        <v>539</v>
      </c>
      <c r="AQ249" s="75" t="s">
        <v>539</v>
      </c>
      <c r="AR249" s="75" t="s">
        <v>541</v>
      </c>
      <c r="AS249" s="48" t="s">
        <v>537</v>
      </c>
    </row>
    <row r="250" spans="1:45" s="10" customFormat="1" ht="15" customHeight="1" x14ac:dyDescent="0.2">
      <c r="A250" s="4">
        <v>94</v>
      </c>
      <c r="B250" s="4">
        <v>60003386</v>
      </c>
      <c r="C250" s="4" t="s">
        <v>106</v>
      </c>
      <c r="D250" s="4" t="s">
        <v>162</v>
      </c>
      <c r="E250" s="3"/>
      <c r="F250" s="4" t="s">
        <v>385</v>
      </c>
      <c r="G250" s="4" t="s">
        <v>12</v>
      </c>
      <c r="H250" s="4" t="s">
        <v>68</v>
      </c>
      <c r="I250" s="4" t="s">
        <v>245</v>
      </c>
      <c r="J250" s="4" t="s">
        <v>141</v>
      </c>
      <c r="K250" s="4" t="s">
        <v>125</v>
      </c>
      <c r="L250" s="4">
        <v>2007</v>
      </c>
      <c r="M250" s="4" t="s">
        <v>267</v>
      </c>
      <c r="N250" s="4" t="s">
        <v>153</v>
      </c>
      <c r="O250" s="4" t="s">
        <v>135</v>
      </c>
      <c r="P250" s="4">
        <v>2007</v>
      </c>
      <c r="Q250" s="4"/>
      <c r="R250" s="4" t="s">
        <v>119</v>
      </c>
      <c r="S250" s="13"/>
      <c r="T250" s="4"/>
      <c r="U250" s="4"/>
      <c r="V250" s="4" t="s">
        <v>301</v>
      </c>
      <c r="W250" s="13">
        <v>44381</v>
      </c>
      <c r="X250" s="4">
        <v>60</v>
      </c>
      <c r="Y250" s="27">
        <v>68.8</v>
      </c>
      <c r="Z250" s="27">
        <v>49.6</v>
      </c>
      <c r="AA250" s="28" t="s">
        <v>283</v>
      </c>
      <c r="AB250" s="31">
        <v>0.876</v>
      </c>
      <c r="AC250" s="32">
        <v>34</v>
      </c>
      <c r="AD250" s="28">
        <v>12</v>
      </c>
      <c r="AE250" s="28">
        <v>40</v>
      </c>
      <c r="AF250" s="33">
        <v>0.02</v>
      </c>
      <c r="AG250" s="28">
        <v>1</v>
      </c>
      <c r="AH250" s="31">
        <v>5.0000000000000001E-3</v>
      </c>
      <c r="AI250" s="31">
        <v>0.40699999999999997</v>
      </c>
      <c r="AJ250" s="31">
        <v>6.8124673453206128</v>
      </c>
      <c r="AK250" s="75" t="s">
        <v>540</v>
      </c>
      <c r="AL250" s="75" t="s">
        <v>539</v>
      </c>
      <c r="AM250" s="75" t="s">
        <v>539</v>
      </c>
      <c r="AN250" s="75" t="s">
        <v>539</v>
      </c>
      <c r="AO250" s="75" t="s">
        <v>539</v>
      </c>
      <c r="AP250" s="75" t="s">
        <v>539</v>
      </c>
      <c r="AQ250" s="75" t="s">
        <v>539</v>
      </c>
      <c r="AR250" s="75" t="s">
        <v>539</v>
      </c>
      <c r="AS250" s="48" t="s">
        <v>434</v>
      </c>
    </row>
    <row r="251" spans="1:45" s="10" customFormat="1" ht="15" customHeight="1" x14ac:dyDescent="0.2">
      <c r="A251" s="4">
        <v>94</v>
      </c>
      <c r="B251" s="4">
        <v>60003386</v>
      </c>
      <c r="C251" s="4" t="s">
        <v>106</v>
      </c>
      <c r="D251" s="4" t="s">
        <v>162</v>
      </c>
      <c r="E251" s="3"/>
      <c r="F251" s="4" t="s">
        <v>385</v>
      </c>
      <c r="G251" s="4" t="s">
        <v>12</v>
      </c>
      <c r="H251" s="4" t="s">
        <v>68</v>
      </c>
      <c r="I251" s="4" t="s">
        <v>245</v>
      </c>
      <c r="J251" s="4" t="s">
        <v>141</v>
      </c>
      <c r="K251" s="4" t="s">
        <v>125</v>
      </c>
      <c r="L251" s="4">
        <v>2007</v>
      </c>
      <c r="M251" s="4" t="s">
        <v>267</v>
      </c>
      <c r="N251" s="4" t="s">
        <v>153</v>
      </c>
      <c r="O251" s="4" t="s">
        <v>135</v>
      </c>
      <c r="P251" s="4">
        <v>2007</v>
      </c>
      <c r="Q251" s="4"/>
      <c r="R251" s="4" t="s">
        <v>119</v>
      </c>
      <c r="S251" s="13"/>
      <c r="T251" s="4"/>
      <c r="U251" s="4"/>
      <c r="V251" s="4"/>
      <c r="W251" s="13">
        <v>43996</v>
      </c>
      <c r="X251" s="4">
        <v>60</v>
      </c>
      <c r="Y251" s="27"/>
      <c r="Z251" s="27"/>
      <c r="AA251" s="28"/>
      <c r="AB251" s="31"/>
      <c r="AC251" s="32">
        <v>47</v>
      </c>
      <c r="AD251" s="28"/>
      <c r="AE251" s="28">
        <v>41.7</v>
      </c>
      <c r="AF251" s="33">
        <v>0.01</v>
      </c>
      <c r="AG251" s="28">
        <v>1</v>
      </c>
      <c r="AH251" s="31">
        <v>4.0000000000000001E-3</v>
      </c>
      <c r="AI251" s="31">
        <v>0.12</v>
      </c>
      <c r="AJ251" s="31" t="s">
        <v>537</v>
      </c>
      <c r="AK251" s="75" t="s">
        <v>539</v>
      </c>
      <c r="AL251" s="75" t="s">
        <v>539</v>
      </c>
      <c r="AM251" s="75" t="s">
        <v>539</v>
      </c>
      <c r="AN251" s="75" t="s">
        <v>539</v>
      </c>
      <c r="AO251" s="75" t="s">
        <v>539</v>
      </c>
      <c r="AP251" s="75" t="s">
        <v>539</v>
      </c>
      <c r="AQ251" s="75" t="s">
        <v>537</v>
      </c>
      <c r="AR251" s="75" t="s">
        <v>541</v>
      </c>
      <c r="AS251" s="48" t="s">
        <v>537</v>
      </c>
    </row>
    <row r="252" spans="1:45" s="10" customFormat="1" ht="15" customHeight="1" x14ac:dyDescent="0.2">
      <c r="A252" s="4">
        <v>94</v>
      </c>
      <c r="B252" s="4">
        <v>60003386</v>
      </c>
      <c r="C252" s="4" t="s">
        <v>106</v>
      </c>
      <c r="D252" s="4" t="s">
        <v>162</v>
      </c>
      <c r="E252" s="3"/>
      <c r="F252" s="4" t="s">
        <v>385</v>
      </c>
      <c r="G252" s="4" t="s">
        <v>12</v>
      </c>
      <c r="H252" s="4" t="s">
        <v>68</v>
      </c>
      <c r="I252" s="4" t="s">
        <v>245</v>
      </c>
      <c r="J252" s="4" t="s">
        <v>141</v>
      </c>
      <c r="K252" s="4" t="s">
        <v>125</v>
      </c>
      <c r="L252" s="4">
        <v>2007</v>
      </c>
      <c r="M252" s="4" t="s">
        <v>267</v>
      </c>
      <c r="N252" s="4" t="s">
        <v>153</v>
      </c>
      <c r="O252" s="4" t="s">
        <v>135</v>
      </c>
      <c r="P252" s="4">
        <v>2007</v>
      </c>
      <c r="Q252" s="4"/>
      <c r="R252" s="4" t="s">
        <v>119</v>
      </c>
      <c r="S252" s="13"/>
      <c r="T252" s="4"/>
      <c r="U252" s="4"/>
      <c r="V252" s="4"/>
      <c r="W252" s="13">
        <v>43572</v>
      </c>
      <c r="X252" s="4">
        <v>60</v>
      </c>
      <c r="Y252" s="27"/>
      <c r="Z252" s="27"/>
      <c r="AA252" s="28"/>
      <c r="AB252" s="31"/>
      <c r="AC252" s="32">
        <v>39</v>
      </c>
      <c r="AD252" s="28"/>
      <c r="AE252" s="28">
        <v>41.1</v>
      </c>
      <c r="AF252" s="33">
        <v>0.01</v>
      </c>
      <c r="AG252" s="28">
        <v>1</v>
      </c>
      <c r="AH252" s="31">
        <v>6.0000000000000001E-3</v>
      </c>
      <c r="AI252" s="31">
        <v>0.1</v>
      </c>
      <c r="AJ252" s="31" t="s">
        <v>537</v>
      </c>
      <c r="AK252" s="75" t="s">
        <v>541</v>
      </c>
      <c r="AL252" s="75" t="s">
        <v>539</v>
      </c>
      <c r="AM252" s="75" t="s">
        <v>539</v>
      </c>
      <c r="AN252" s="75" t="s">
        <v>539</v>
      </c>
      <c r="AO252" s="75" t="s">
        <v>539</v>
      </c>
      <c r="AP252" s="75" t="s">
        <v>539</v>
      </c>
      <c r="AQ252" s="75" t="s">
        <v>537</v>
      </c>
      <c r="AR252" s="75" t="s">
        <v>543</v>
      </c>
      <c r="AS252" s="48" t="s">
        <v>434</v>
      </c>
    </row>
    <row r="253" spans="1:45" s="10" customFormat="1" ht="15" customHeight="1" x14ac:dyDescent="0.2">
      <c r="A253" s="4">
        <v>94</v>
      </c>
      <c r="B253" s="4">
        <v>60003386</v>
      </c>
      <c r="C253" s="4" t="s">
        <v>106</v>
      </c>
      <c r="D253" s="4" t="s">
        <v>162</v>
      </c>
      <c r="E253" s="3"/>
      <c r="F253" s="4" t="s">
        <v>385</v>
      </c>
      <c r="G253" s="4" t="s">
        <v>12</v>
      </c>
      <c r="H253" s="4" t="s">
        <v>68</v>
      </c>
      <c r="I253" s="4" t="s">
        <v>245</v>
      </c>
      <c r="J253" s="4" t="s">
        <v>141</v>
      </c>
      <c r="K253" s="4" t="s">
        <v>125</v>
      </c>
      <c r="L253" s="4">
        <v>2007</v>
      </c>
      <c r="M253" s="4" t="s">
        <v>267</v>
      </c>
      <c r="N253" s="4" t="s">
        <v>153</v>
      </c>
      <c r="O253" s="4" t="s">
        <v>135</v>
      </c>
      <c r="P253" s="4">
        <v>2007</v>
      </c>
      <c r="Q253" s="4"/>
      <c r="R253" s="4" t="s">
        <v>119</v>
      </c>
      <c r="S253" s="13"/>
      <c r="T253" s="4"/>
      <c r="U253" s="4"/>
      <c r="V253" s="4"/>
      <c r="W253" s="13">
        <v>43312</v>
      </c>
      <c r="X253" s="4">
        <v>60</v>
      </c>
      <c r="Y253" s="27"/>
      <c r="Z253" s="27"/>
      <c r="AA253" s="28"/>
      <c r="AB253" s="31"/>
      <c r="AC253" s="32">
        <v>38.700000000000003</v>
      </c>
      <c r="AD253" s="28"/>
      <c r="AE253" s="28">
        <v>34.700000000000003</v>
      </c>
      <c r="AF253" s="33">
        <v>0.01</v>
      </c>
      <c r="AG253" s="28">
        <v>1</v>
      </c>
      <c r="AH253" s="31">
        <v>6.0000000000000001E-3</v>
      </c>
      <c r="AI253" s="31">
        <v>0.21</v>
      </c>
      <c r="AJ253" s="31" t="s">
        <v>537</v>
      </c>
      <c r="AK253" s="75" t="s">
        <v>541</v>
      </c>
      <c r="AL253" s="75" t="s">
        <v>539</v>
      </c>
      <c r="AM253" s="75" t="s">
        <v>539</v>
      </c>
      <c r="AN253" s="75" t="s">
        <v>539</v>
      </c>
      <c r="AO253" s="75" t="s">
        <v>539</v>
      </c>
      <c r="AP253" s="75" t="s">
        <v>539</v>
      </c>
      <c r="AQ253" s="75" t="s">
        <v>537</v>
      </c>
      <c r="AR253" s="75" t="s">
        <v>543</v>
      </c>
      <c r="AS253" s="48" t="s">
        <v>434</v>
      </c>
    </row>
    <row r="254" spans="1:45" s="10" customFormat="1" ht="15" customHeight="1" x14ac:dyDescent="0.2">
      <c r="A254" s="4">
        <v>94</v>
      </c>
      <c r="B254" s="4">
        <v>60003386</v>
      </c>
      <c r="C254" s="4" t="s">
        <v>106</v>
      </c>
      <c r="D254" s="4" t="s">
        <v>162</v>
      </c>
      <c r="E254" s="3"/>
      <c r="F254" s="4" t="s">
        <v>385</v>
      </c>
      <c r="G254" s="4" t="s">
        <v>12</v>
      </c>
      <c r="H254" s="4" t="s">
        <v>68</v>
      </c>
      <c r="I254" s="4" t="s">
        <v>245</v>
      </c>
      <c r="J254" s="4" t="s">
        <v>141</v>
      </c>
      <c r="K254" s="4" t="s">
        <v>125</v>
      </c>
      <c r="L254" s="4">
        <v>2007</v>
      </c>
      <c r="M254" s="4" t="s">
        <v>267</v>
      </c>
      <c r="N254" s="4" t="s">
        <v>153</v>
      </c>
      <c r="O254" s="4" t="s">
        <v>135</v>
      </c>
      <c r="P254" s="4">
        <v>2007</v>
      </c>
      <c r="Q254" s="4"/>
      <c r="R254" s="4" t="s">
        <v>119</v>
      </c>
      <c r="S254" s="13"/>
      <c r="T254" s="4"/>
      <c r="U254" s="4"/>
      <c r="V254" s="4"/>
      <c r="W254" s="13">
        <v>42919</v>
      </c>
      <c r="X254" s="4">
        <v>60</v>
      </c>
      <c r="Y254" s="27"/>
      <c r="Z254" s="27"/>
      <c r="AA254" s="28"/>
      <c r="AB254" s="31"/>
      <c r="AC254" s="32"/>
      <c r="AD254" s="28"/>
      <c r="AE254" s="28">
        <v>40.4</v>
      </c>
      <c r="AF254" s="33">
        <v>0.01</v>
      </c>
      <c r="AG254" s="28">
        <v>1</v>
      </c>
      <c r="AH254" s="31">
        <v>0.04</v>
      </c>
      <c r="AI254" s="31">
        <v>0.3</v>
      </c>
      <c r="AJ254" s="31" t="s">
        <v>537</v>
      </c>
      <c r="AK254" s="75" t="s">
        <v>537</v>
      </c>
      <c r="AL254" s="75" t="s">
        <v>539</v>
      </c>
      <c r="AM254" s="75" t="s">
        <v>539</v>
      </c>
      <c r="AN254" s="75" t="s">
        <v>539</v>
      </c>
      <c r="AO254" s="75" t="s">
        <v>539</v>
      </c>
      <c r="AP254" s="75" t="s">
        <v>539</v>
      </c>
      <c r="AQ254" s="75" t="s">
        <v>537</v>
      </c>
      <c r="AR254" s="75" t="s">
        <v>541</v>
      </c>
      <c r="AS254" s="48" t="s">
        <v>537</v>
      </c>
    </row>
    <row r="255" spans="1:45" s="10" customFormat="1" ht="15" customHeight="1" x14ac:dyDescent="0.2">
      <c r="A255" s="4">
        <v>94</v>
      </c>
      <c r="B255" s="4">
        <v>60003386</v>
      </c>
      <c r="C255" s="4" t="s">
        <v>106</v>
      </c>
      <c r="D255" s="4" t="s">
        <v>162</v>
      </c>
      <c r="E255" s="3"/>
      <c r="F255" s="4" t="s">
        <v>385</v>
      </c>
      <c r="G255" s="4" t="s">
        <v>12</v>
      </c>
      <c r="H255" s="4" t="s">
        <v>68</v>
      </c>
      <c r="I255" s="4" t="s">
        <v>245</v>
      </c>
      <c r="J255" s="4" t="s">
        <v>141</v>
      </c>
      <c r="K255" s="4" t="s">
        <v>125</v>
      </c>
      <c r="L255" s="4">
        <v>2007</v>
      </c>
      <c r="M255" s="4" t="s">
        <v>267</v>
      </c>
      <c r="N255" s="4" t="s">
        <v>153</v>
      </c>
      <c r="O255" s="4" t="s">
        <v>135</v>
      </c>
      <c r="P255" s="4">
        <v>2007</v>
      </c>
      <c r="Q255" s="4"/>
      <c r="R255" s="4" t="s">
        <v>119</v>
      </c>
      <c r="S255" s="13"/>
      <c r="T255" s="4"/>
      <c r="U255" s="4"/>
      <c r="V255" s="4"/>
      <c r="W255" s="13">
        <v>42381</v>
      </c>
      <c r="X255" s="4">
        <v>60</v>
      </c>
      <c r="Y255" s="27"/>
      <c r="Z255" s="27"/>
      <c r="AA255" s="28"/>
      <c r="AB255" s="31"/>
      <c r="AC255" s="32">
        <v>54</v>
      </c>
      <c r="AD255" s="28"/>
      <c r="AE255" s="28">
        <v>40</v>
      </c>
      <c r="AF255" s="33">
        <v>0.01</v>
      </c>
      <c r="AG255" s="28">
        <v>0.5</v>
      </c>
      <c r="AH255" s="31">
        <v>8.9999999999999993E-3</v>
      </c>
      <c r="AI255" s="31">
        <v>0.106</v>
      </c>
      <c r="AJ255" s="31" t="s">
        <v>537</v>
      </c>
      <c r="AK255" s="75" t="s">
        <v>539</v>
      </c>
      <c r="AL255" s="75" t="s">
        <v>539</v>
      </c>
      <c r="AM255" s="75" t="s">
        <v>539</v>
      </c>
      <c r="AN255" s="75" t="s">
        <v>539</v>
      </c>
      <c r="AO255" s="75" t="s">
        <v>539</v>
      </c>
      <c r="AP255" s="75" t="s">
        <v>539</v>
      </c>
      <c r="AQ255" s="75" t="s">
        <v>537</v>
      </c>
      <c r="AR255" s="75" t="s">
        <v>541</v>
      </c>
      <c r="AS255" s="48" t="s">
        <v>537</v>
      </c>
    </row>
    <row r="256" spans="1:45" s="10" customFormat="1" ht="15" customHeight="1" x14ac:dyDescent="0.2">
      <c r="A256" s="4">
        <v>94</v>
      </c>
      <c r="B256" s="4">
        <v>60003386</v>
      </c>
      <c r="C256" s="4" t="s">
        <v>106</v>
      </c>
      <c r="D256" s="4" t="s">
        <v>162</v>
      </c>
      <c r="E256" s="3"/>
      <c r="F256" s="4" t="s">
        <v>385</v>
      </c>
      <c r="G256" s="4" t="s">
        <v>12</v>
      </c>
      <c r="H256" s="4" t="s">
        <v>68</v>
      </c>
      <c r="I256" s="4" t="s">
        <v>245</v>
      </c>
      <c r="J256" s="4" t="s">
        <v>141</v>
      </c>
      <c r="K256" s="4" t="s">
        <v>125</v>
      </c>
      <c r="L256" s="4">
        <v>2007</v>
      </c>
      <c r="M256" s="4" t="s">
        <v>267</v>
      </c>
      <c r="N256" s="4" t="s">
        <v>153</v>
      </c>
      <c r="O256" s="4" t="s">
        <v>135</v>
      </c>
      <c r="P256" s="4">
        <v>2007</v>
      </c>
      <c r="Q256" s="4"/>
      <c r="R256" s="4" t="s">
        <v>119</v>
      </c>
      <c r="S256" s="13"/>
      <c r="T256" s="4"/>
      <c r="U256" s="4"/>
      <c r="V256" s="4"/>
      <c r="W256" s="13">
        <v>41984</v>
      </c>
      <c r="X256" s="4">
        <v>60</v>
      </c>
      <c r="Y256" s="27"/>
      <c r="Z256" s="27"/>
      <c r="AA256" s="28"/>
      <c r="AB256" s="31"/>
      <c r="AC256" s="32">
        <v>63.3</v>
      </c>
      <c r="AD256" s="28"/>
      <c r="AE256" s="28">
        <v>42</v>
      </c>
      <c r="AF256" s="33">
        <v>0.01</v>
      </c>
      <c r="AG256" s="28">
        <v>0.5</v>
      </c>
      <c r="AH256" s="31">
        <v>1.4E-2</v>
      </c>
      <c r="AI256" s="31"/>
      <c r="AJ256" s="31" t="s">
        <v>537</v>
      </c>
      <c r="AK256" s="75" t="s">
        <v>539</v>
      </c>
      <c r="AL256" s="75" t="s">
        <v>539</v>
      </c>
      <c r="AM256" s="75" t="s">
        <v>539</v>
      </c>
      <c r="AN256" s="75" t="s">
        <v>539</v>
      </c>
      <c r="AO256" s="75" t="s">
        <v>539</v>
      </c>
      <c r="AP256" s="75" t="s">
        <v>537</v>
      </c>
      <c r="AQ256" s="75" t="s">
        <v>537</v>
      </c>
      <c r="AR256" s="75" t="s">
        <v>541</v>
      </c>
      <c r="AS256" s="48" t="s">
        <v>537</v>
      </c>
    </row>
    <row r="257" spans="1:45" s="10" customFormat="1" ht="15" customHeight="1" x14ac:dyDescent="0.2">
      <c r="A257" s="4">
        <v>94</v>
      </c>
      <c r="B257" s="4">
        <v>60003386</v>
      </c>
      <c r="C257" s="4" t="s">
        <v>106</v>
      </c>
      <c r="D257" s="4" t="s">
        <v>162</v>
      </c>
      <c r="E257" s="3"/>
      <c r="F257" s="4" t="s">
        <v>385</v>
      </c>
      <c r="G257" s="4" t="s">
        <v>12</v>
      </c>
      <c r="H257" s="4" t="s">
        <v>68</v>
      </c>
      <c r="I257" s="4" t="s">
        <v>245</v>
      </c>
      <c r="J257" s="4" t="s">
        <v>141</v>
      </c>
      <c r="K257" s="4" t="s">
        <v>125</v>
      </c>
      <c r="L257" s="4">
        <v>2007</v>
      </c>
      <c r="M257" s="4" t="s">
        <v>267</v>
      </c>
      <c r="N257" s="4" t="s">
        <v>153</v>
      </c>
      <c r="O257" s="4" t="s">
        <v>135</v>
      </c>
      <c r="P257" s="4">
        <v>2007</v>
      </c>
      <c r="Q257" s="4"/>
      <c r="R257" s="4" t="s">
        <v>119</v>
      </c>
      <c r="S257" s="13"/>
      <c r="T257" s="4"/>
      <c r="U257" s="4"/>
      <c r="V257" s="4"/>
      <c r="W257" s="13">
        <v>41919</v>
      </c>
      <c r="X257" s="4">
        <v>60</v>
      </c>
      <c r="Y257" s="27"/>
      <c r="Z257" s="27"/>
      <c r="AA257" s="28"/>
      <c r="AB257" s="31"/>
      <c r="AC257" s="32">
        <v>51.3</v>
      </c>
      <c r="AD257" s="28"/>
      <c r="AE257" s="28">
        <v>42.5</v>
      </c>
      <c r="AF257" s="33">
        <v>0.01</v>
      </c>
      <c r="AG257" s="28">
        <v>0.5</v>
      </c>
      <c r="AH257" s="31"/>
      <c r="AI257" s="31">
        <v>4.3E-3</v>
      </c>
      <c r="AJ257" s="31" t="s">
        <v>537</v>
      </c>
      <c r="AK257" s="75" t="s">
        <v>539</v>
      </c>
      <c r="AL257" s="75" t="s">
        <v>539</v>
      </c>
      <c r="AM257" s="75" t="s">
        <v>539</v>
      </c>
      <c r="AN257" s="75" t="s">
        <v>539</v>
      </c>
      <c r="AO257" s="75" t="s">
        <v>537</v>
      </c>
      <c r="AP257" s="75" t="s">
        <v>539</v>
      </c>
      <c r="AQ257" s="75" t="s">
        <v>537</v>
      </c>
      <c r="AR257" s="75" t="s">
        <v>541</v>
      </c>
      <c r="AS257" s="48" t="s">
        <v>537</v>
      </c>
    </row>
    <row r="258" spans="1:45" s="10" customFormat="1" ht="15" customHeight="1" x14ac:dyDescent="0.2">
      <c r="A258" s="4">
        <v>94</v>
      </c>
      <c r="B258" s="4">
        <v>60003386</v>
      </c>
      <c r="C258" s="4" t="s">
        <v>106</v>
      </c>
      <c r="D258" s="4" t="s">
        <v>162</v>
      </c>
      <c r="E258" s="3"/>
      <c r="F258" s="4" t="s">
        <v>385</v>
      </c>
      <c r="G258" s="4" t="s">
        <v>12</v>
      </c>
      <c r="H258" s="4" t="s">
        <v>68</v>
      </c>
      <c r="I258" s="4" t="s">
        <v>245</v>
      </c>
      <c r="J258" s="4" t="s">
        <v>141</v>
      </c>
      <c r="K258" s="4" t="s">
        <v>125</v>
      </c>
      <c r="L258" s="4">
        <v>2007</v>
      </c>
      <c r="M258" s="4" t="s">
        <v>267</v>
      </c>
      <c r="N258" s="4" t="s">
        <v>153</v>
      </c>
      <c r="O258" s="4" t="s">
        <v>135</v>
      </c>
      <c r="P258" s="4">
        <v>2007</v>
      </c>
      <c r="Q258" s="4"/>
      <c r="R258" s="4" t="s">
        <v>119</v>
      </c>
      <c r="S258" s="13"/>
      <c r="T258" s="4"/>
      <c r="U258" s="4"/>
      <c r="V258" s="4"/>
      <c r="W258" s="13">
        <v>41689</v>
      </c>
      <c r="X258" s="4">
        <v>60</v>
      </c>
      <c r="Y258" s="27"/>
      <c r="Z258" s="27"/>
      <c r="AA258" s="28"/>
      <c r="AB258" s="31"/>
      <c r="AC258" s="32">
        <v>63.8</v>
      </c>
      <c r="AD258" s="28"/>
      <c r="AE258" s="28">
        <v>36</v>
      </c>
      <c r="AF258" s="33">
        <v>0.01</v>
      </c>
      <c r="AG258" s="28">
        <v>0.5</v>
      </c>
      <c r="AH258" s="31">
        <v>1.2999999999999999E-2</v>
      </c>
      <c r="AI258" s="31">
        <v>0.24</v>
      </c>
      <c r="AJ258" s="31" t="s">
        <v>537</v>
      </c>
      <c r="AK258" s="75" t="s">
        <v>539</v>
      </c>
      <c r="AL258" s="75" t="s">
        <v>539</v>
      </c>
      <c r="AM258" s="75" t="s">
        <v>539</v>
      </c>
      <c r="AN258" s="75" t="s">
        <v>539</v>
      </c>
      <c r="AO258" s="75" t="s">
        <v>539</v>
      </c>
      <c r="AP258" s="75" t="s">
        <v>539</v>
      </c>
      <c r="AQ258" s="75" t="s">
        <v>537</v>
      </c>
      <c r="AR258" s="75" t="s">
        <v>541</v>
      </c>
      <c r="AS258" s="48" t="s">
        <v>537</v>
      </c>
    </row>
    <row r="259" spans="1:45" s="10" customFormat="1" ht="15" customHeight="1" x14ac:dyDescent="0.2">
      <c r="A259" s="4">
        <v>94</v>
      </c>
      <c r="B259" s="4">
        <v>60003386</v>
      </c>
      <c r="C259" s="4" t="s">
        <v>106</v>
      </c>
      <c r="D259" s="4" t="s">
        <v>162</v>
      </c>
      <c r="E259" s="3"/>
      <c r="F259" s="4" t="s">
        <v>385</v>
      </c>
      <c r="G259" s="4" t="s">
        <v>12</v>
      </c>
      <c r="H259" s="4" t="s">
        <v>68</v>
      </c>
      <c r="I259" s="4" t="s">
        <v>245</v>
      </c>
      <c r="J259" s="4" t="s">
        <v>141</v>
      </c>
      <c r="K259" s="4" t="s">
        <v>125</v>
      </c>
      <c r="L259" s="4">
        <v>2007</v>
      </c>
      <c r="M259" s="4" t="s">
        <v>267</v>
      </c>
      <c r="N259" s="4" t="s">
        <v>153</v>
      </c>
      <c r="O259" s="4" t="s">
        <v>135</v>
      </c>
      <c r="P259" s="4">
        <v>2007</v>
      </c>
      <c r="Q259" s="4"/>
      <c r="R259" s="4" t="s">
        <v>119</v>
      </c>
      <c r="S259" s="13"/>
      <c r="T259" s="4"/>
      <c r="U259" s="4"/>
      <c r="V259" s="4"/>
      <c r="W259" s="13">
        <v>41626</v>
      </c>
      <c r="X259" s="4">
        <v>60</v>
      </c>
      <c r="Y259" s="27"/>
      <c r="Z259" s="27"/>
      <c r="AA259" s="28"/>
      <c r="AB259" s="31"/>
      <c r="AC259" s="32">
        <v>74</v>
      </c>
      <c r="AD259" s="28"/>
      <c r="AE259" s="28">
        <v>36.700000000000003</v>
      </c>
      <c r="AF259" s="33">
        <v>0.01</v>
      </c>
      <c r="AG259" s="28">
        <v>0.5</v>
      </c>
      <c r="AH259" s="31">
        <v>1.0999999999999999E-2</v>
      </c>
      <c r="AI259" s="31">
        <v>0.16</v>
      </c>
      <c r="AJ259" s="31" t="s">
        <v>537</v>
      </c>
      <c r="AK259" s="75" t="s">
        <v>539</v>
      </c>
      <c r="AL259" s="75" t="s">
        <v>539</v>
      </c>
      <c r="AM259" s="75" t="s">
        <v>539</v>
      </c>
      <c r="AN259" s="75" t="s">
        <v>539</v>
      </c>
      <c r="AO259" s="75" t="s">
        <v>539</v>
      </c>
      <c r="AP259" s="75" t="s">
        <v>539</v>
      </c>
      <c r="AQ259" s="75" t="s">
        <v>537</v>
      </c>
      <c r="AR259" s="75" t="s">
        <v>541</v>
      </c>
      <c r="AS259" s="48" t="s">
        <v>537</v>
      </c>
    </row>
    <row r="260" spans="1:45" s="10" customFormat="1" ht="15" customHeight="1" x14ac:dyDescent="0.2">
      <c r="A260" s="4">
        <v>94</v>
      </c>
      <c r="B260" s="4">
        <v>60003386</v>
      </c>
      <c r="C260" s="4" t="s">
        <v>106</v>
      </c>
      <c r="D260" s="4" t="s">
        <v>162</v>
      </c>
      <c r="E260" s="3"/>
      <c r="F260" s="4" t="s">
        <v>385</v>
      </c>
      <c r="G260" s="4" t="s">
        <v>12</v>
      </c>
      <c r="H260" s="4" t="s">
        <v>68</v>
      </c>
      <c r="I260" s="4" t="s">
        <v>245</v>
      </c>
      <c r="J260" s="4" t="s">
        <v>141</v>
      </c>
      <c r="K260" s="4" t="s">
        <v>125</v>
      </c>
      <c r="L260" s="4">
        <v>2007</v>
      </c>
      <c r="M260" s="4" t="s">
        <v>267</v>
      </c>
      <c r="N260" s="4" t="s">
        <v>153</v>
      </c>
      <c r="O260" s="4" t="s">
        <v>135</v>
      </c>
      <c r="P260" s="4">
        <v>2007</v>
      </c>
      <c r="Q260" s="4"/>
      <c r="R260" s="4" t="s">
        <v>119</v>
      </c>
      <c r="S260" s="13"/>
      <c r="T260" s="4"/>
      <c r="U260" s="4"/>
      <c r="V260" s="4"/>
      <c r="W260" s="13">
        <v>41345</v>
      </c>
      <c r="X260" s="4">
        <v>60</v>
      </c>
      <c r="Y260" s="27"/>
      <c r="Z260" s="27"/>
      <c r="AA260" s="28"/>
      <c r="AB260" s="31"/>
      <c r="AC260" s="32">
        <v>66</v>
      </c>
      <c r="AD260" s="28"/>
      <c r="AE260" s="28">
        <v>37</v>
      </c>
      <c r="AF260" s="33">
        <v>0.01</v>
      </c>
      <c r="AG260" s="28">
        <v>0.5</v>
      </c>
      <c r="AH260" s="31">
        <v>8.9999999999999993E-3</v>
      </c>
      <c r="AI260" s="31">
        <v>0.129</v>
      </c>
      <c r="AJ260" s="31" t="s">
        <v>537</v>
      </c>
      <c r="AK260" s="75" t="s">
        <v>539</v>
      </c>
      <c r="AL260" s="75" t="s">
        <v>539</v>
      </c>
      <c r="AM260" s="75" t="s">
        <v>539</v>
      </c>
      <c r="AN260" s="75" t="s">
        <v>539</v>
      </c>
      <c r="AO260" s="75" t="s">
        <v>539</v>
      </c>
      <c r="AP260" s="75" t="s">
        <v>539</v>
      </c>
      <c r="AQ260" s="75" t="s">
        <v>537</v>
      </c>
      <c r="AR260" s="75" t="s">
        <v>541</v>
      </c>
      <c r="AS260" s="48" t="s">
        <v>537</v>
      </c>
    </row>
    <row r="261" spans="1:45" s="10" customFormat="1" ht="15" customHeight="1" x14ac:dyDescent="0.2">
      <c r="A261" s="4">
        <v>94</v>
      </c>
      <c r="B261" s="4">
        <v>60003386</v>
      </c>
      <c r="C261" s="4" t="s">
        <v>106</v>
      </c>
      <c r="D261" s="4" t="s">
        <v>162</v>
      </c>
      <c r="E261" s="3"/>
      <c r="F261" s="4" t="s">
        <v>385</v>
      </c>
      <c r="G261" s="4" t="s">
        <v>12</v>
      </c>
      <c r="H261" s="4" t="s">
        <v>68</v>
      </c>
      <c r="I261" s="4" t="s">
        <v>245</v>
      </c>
      <c r="J261" s="4" t="s">
        <v>141</v>
      </c>
      <c r="K261" s="4" t="s">
        <v>125</v>
      </c>
      <c r="L261" s="4">
        <v>2007</v>
      </c>
      <c r="M261" s="4" t="s">
        <v>267</v>
      </c>
      <c r="N261" s="4" t="s">
        <v>153</v>
      </c>
      <c r="O261" s="4" t="s">
        <v>135</v>
      </c>
      <c r="P261" s="4">
        <v>2007</v>
      </c>
      <c r="Q261" s="4"/>
      <c r="R261" s="4" t="s">
        <v>119</v>
      </c>
      <c r="S261" s="13"/>
      <c r="T261" s="4"/>
      <c r="U261" s="4"/>
      <c r="V261" s="4"/>
      <c r="W261" s="13">
        <v>40933</v>
      </c>
      <c r="X261" s="4">
        <v>60</v>
      </c>
      <c r="Y261" s="27"/>
      <c r="Z261" s="27"/>
      <c r="AA261" s="28"/>
      <c r="AB261" s="31"/>
      <c r="AC261" s="32">
        <v>54</v>
      </c>
      <c r="AD261" s="28"/>
      <c r="AE261" s="28">
        <v>40</v>
      </c>
      <c r="AF261" s="33">
        <v>0.01</v>
      </c>
      <c r="AG261" s="28">
        <v>0.5</v>
      </c>
      <c r="AH261" s="31">
        <v>6.0000000000000001E-3</v>
      </c>
      <c r="AI261" s="31">
        <v>0.126</v>
      </c>
      <c r="AJ261" s="31" t="s">
        <v>537</v>
      </c>
      <c r="AK261" s="75" t="s">
        <v>539</v>
      </c>
      <c r="AL261" s="75" t="s">
        <v>539</v>
      </c>
      <c r="AM261" s="75" t="s">
        <v>539</v>
      </c>
      <c r="AN261" s="75" t="s">
        <v>539</v>
      </c>
      <c r="AO261" s="75" t="s">
        <v>539</v>
      </c>
      <c r="AP261" s="75" t="s">
        <v>539</v>
      </c>
      <c r="AQ261" s="75" t="s">
        <v>537</v>
      </c>
      <c r="AR261" s="75" t="s">
        <v>541</v>
      </c>
      <c r="AS261" s="48" t="s">
        <v>537</v>
      </c>
    </row>
    <row r="262" spans="1:45" s="10" customFormat="1" ht="15" customHeight="1" x14ac:dyDescent="0.2">
      <c r="A262" s="4">
        <v>94</v>
      </c>
      <c r="B262" s="4">
        <v>60003386</v>
      </c>
      <c r="C262" s="4" t="s">
        <v>106</v>
      </c>
      <c r="D262" s="4" t="s">
        <v>162</v>
      </c>
      <c r="E262" s="3"/>
      <c r="F262" s="4" t="s">
        <v>385</v>
      </c>
      <c r="G262" s="4" t="s">
        <v>12</v>
      </c>
      <c r="H262" s="4" t="s">
        <v>68</v>
      </c>
      <c r="I262" s="4" t="s">
        <v>245</v>
      </c>
      <c r="J262" s="4" t="s">
        <v>141</v>
      </c>
      <c r="K262" s="4" t="s">
        <v>125</v>
      </c>
      <c r="L262" s="4">
        <v>2007</v>
      </c>
      <c r="M262" s="4" t="s">
        <v>267</v>
      </c>
      <c r="N262" s="4" t="s">
        <v>153</v>
      </c>
      <c r="O262" s="4" t="s">
        <v>135</v>
      </c>
      <c r="P262" s="4">
        <v>2007</v>
      </c>
      <c r="Q262" s="4"/>
      <c r="R262" s="4" t="s">
        <v>119</v>
      </c>
      <c r="S262" s="13"/>
      <c r="T262" s="4"/>
      <c r="U262" s="4"/>
      <c r="V262" s="4"/>
      <c r="W262" s="13">
        <v>40652</v>
      </c>
      <c r="X262" s="4">
        <v>60</v>
      </c>
      <c r="Y262" s="27"/>
      <c r="Z262" s="27"/>
      <c r="AA262" s="28"/>
      <c r="AB262" s="31"/>
      <c r="AC262" s="32">
        <v>41</v>
      </c>
      <c r="AD262" s="28"/>
      <c r="AE262" s="28">
        <v>44</v>
      </c>
      <c r="AF262" s="33">
        <v>0.01</v>
      </c>
      <c r="AG262" s="28">
        <v>0.5</v>
      </c>
      <c r="AH262" s="31">
        <v>3.0000000000000001E-3</v>
      </c>
      <c r="AI262" s="31">
        <v>7.6999999999999999E-2</v>
      </c>
      <c r="AJ262" s="31" t="s">
        <v>537</v>
      </c>
      <c r="AK262" s="75" t="s">
        <v>539</v>
      </c>
      <c r="AL262" s="75" t="s">
        <v>539</v>
      </c>
      <c r="AM262" s="75" t="s">
        <v>539</v>
      </c>
      <c r="AN262" s="75" t="s">
        <v>539</v>
      </c>
      <c r="AO262" s="75" t="s">
        <v>539</v>
      </c>
      <c r="AP262" s="75" t="s">
        <v>539</v>
      </c>
      <c r="AQ262" s="75" t="s">
        <v>537</v>
      </c>
      <c r="AR262" s="75" t="s">
        <v>541</v>
      </c>
      <c r="AS262" s="48" t="s">
        <v>537</v>
      </c>
    </row>
    <row r="263" spans="1:45" s="10" customFormat="1" ht="15" customHeight="1" x14ac:dyDescent="0.2">
      <c r="A263" s="4">
        <v>94</v>
      </c>
      <c r="B263" s="4">
        <v>60003386</v>
      </c>
      <c r="C263" s="4" t="s">
        <v>106</v>
      </c>
      <c r="D263" s="4" t="s">
        <v>162</v>
      </c>
      <c r="E263" s="3"/>
      <c r="F263" s="4" t="s">
        <v>385</v>
      </c>
      <c r="G263" s="4" t="s">
        <v>12</v>
      </c>
      <c r="H263" s="4" t="s">
        <v>68</v>
      </c>
      <c r="I263" s="4" t="s">
        <v>245</v>
      </c>
      <c r="J263" s="4" t="s">
        <v>141</v>
      </c>
      <c r="K263" s="4" t="s">
        <v>125</v>
      </c>
      <c r="L263" s="4">
        <v>2007</v>
      </c>
      <c r="M263" s="4" t="s">
        <v>267</v>
      </c>
      <c r="N263" s="4" t="s">
        <v>153</v>
      </c>
      <c r="O263" s="4" t="s">
        <v>135</v>
      </c>
      <c r="P263" s="4">
        <v>2007</v>
      </c>
      <c r="Q263" s="4"/>
      <c r="R263" s="4" t="s">
        <v>119</v>
      </c>
      <c r="S263" s="13"/>
      <c r="T263" s="4"/>
      <c r="U263" s="4"/>
      <c r="V263" s="4"/>
      <c r="W263" s="13">
        <v>40316</v>
      </c>
      <c r="X263" s="4">
        <v>60</v>
      </c>
      <c r="Y263" s="27"/>
      <c r="Z263" s="27"/>
      <c r="AA263" s="28"/>
      <c r="AB263" s="31"/>
      <c r="AC263" s="32">
        <v>65</v>
      </c>
      <c r="AD263" s="28"/>
      <c r="AE263" s="28">
        <v>41</v>
      </c>
      <c r="AF263" s="33">
        <v>0.01</v>
      </c>
      <c r="AG263" s="28">
        <v>0.5</v>
      </c>
      <c r="AH263" s="31">
        <v>8.9999999999999993E-3</v>
      </c>
      <c r="AI263" s="31">
        <v>0.42</v>
      </c>
      <c r="AJ263" s="31" t="s">
        <v>537</v>
      </c>
      <c r="AK263" s="75" t="s">
        <v>539</v>
      </c>
      <c r="AL263" s="75" t="s">
        <v>539</v>
      </c>
      <c r="AM263" s="75" t="s">
        <v>539</v>
      </c>
      <c r="AN263" s="75" t="s">
        <v>539</v>
      </c>
      <c r="AO263" s="75" t="s">
        <v>539</v>
      </c>
      <c r="AP263" s="75" t="s">
        <v>539</v>
      </c>
      <c r="AQ263" s="75" t="s">
        <v>537</v>
      </c>
      <c r="AR263" s="75" t="s">
        <v>541</v>
      </c>
      <c r="AS263" s="48" t="s">
        <v>537</v>
      </c>
    </row>
    <row r="264" spans="1:45" s="10" customFormat="1" ht="15" customHeight="1" x14ac:dyDescent="0.2">
      <c r="A264" s="4">
        <v>94</v>
      </c>
      <c r="B264" s="4">
        <v>60003386</v>
      </c>
      <c r="C264" s="4" t="s">
        <v>106</v>
      </c>
      <c r="D264" s="4" t="s">
        <v>162</v>
      </c>
      <c r="E264" s="3"/>
      <c r="F264" s="4" t="s">
        <v>385</v>
      </c>
      <c r="G264" s="4" t="s">
        <v>12</v>
      </c>
      <c r="H264" s="4" t="s">
        <v>68</v>
      </c>
      <c r="I264" s="4" t="s">
        <v>245</v>
      </c>
      <c r="J264" s="4" t="s">
        <v>141</v>
      </c>
      <c r="K264" s="4" t="s">
        <v>125</v>
      </c>
      <c r="L264" s="4">
        <v>2007</v>
      </c>
      <c r="M264" s="4" t="s">
        <v>267</v>
      </c>
      <c r="N264" s="4" t="s">
        <v>153</v>
      </c>
      <c r="O264" s="4" t="s">
        <v>135</v>
      </c>
      <c r="P264" s="4">
        <v>2007</v>
      </c>
      <c r="Q264" s="4"/>
      <c r="R264" s="4" t="s">
        <v>119</v>
      </c>
      <c r="S264" s="13"/>
      <c r="T264" s="4"/>
      <c r="U264" s="4"/>
      <c r="V264" s="4"/>
      <c r="W264" s="13">
        <v>40102</v>
      </c>
      <c r="X264" s="4">
        <v>60</v>
      </c>
      <c r="Y264" s="27"/>
      <c r="Z264" s="27"/>
      <c r="AA264" s="28"/>
      <c r="AB264" s="31"/>
      <c r="AC264" s="32">
        <v>62</v>
      </c>
      <c r="AD264" s="28"/>
      <c r="AE264" s="28">
        <v>43</v>
      </c>
      <c r="AF264" s="33">
        <v>0.01</v>
      </c>
      <c r="AG264" s="28">
        <v>0.5</v>
      </c>
      <c r="AH264" s="31">
        <v>7.0000000000000001E-3</v>
      </c>
      <c r="AI264" s="31">
        <v>0.30199999999999999</v>
      </c>
      <c r="AJ264" s="31" t="s">
        <v>537</v>
      </c>
      <c r="AK264" s="75" t="s">
        <v>539</v>
      </c>
      <c r="AL264" s="75" t="s">
        <v>539</v>
      </c>
      <c r="AM264" s="75" t="s">
        <v>539</v>
      </c>
      <c r="AN264" s="75" t="s">
        <v>539</v>
      </c>
      <c r="AO264" s="75" t="s">
        <v>539</v>
      </c>
      <c r="AP264" s="75" t="s">
        <v>539</v>
      </c>
      <c r="AQ264" s="75" t="s">
        <v>537</v>
      </c>
      <c r="AR264" s="75" t="s">
        <v>541</v>
      </c>
      <c r="AS264" s="48" t="s">
        <v>537</v>
      </c>
    </row>
    <row r="265" spans="1:45" s="10" customFormat="1" ht="15" customHeight="1" x14ac:dyDescent="0.2">
      <c r="A265" s="4">
        <v>94</v>
      </c>
      <c r="B265" s="4">
        <v>60003386</v>
      </c>
      <c r="C265" s="4" t="s">
        <v>106</v>
      </c>
      <c r="D265" s="4" t="s">
        <v>162</v>
      </c>
      <c r="E265" s="3"/>
      <c r="F265" s="4" t="s">
        <v>385</v>
      </c>
      <c r="G265" s="4" t="s">
        <v>12</v>
      </c>
      <c r="H265" s="4" t="s">
        <v>68</v>
      </c>
      <c r="I265" s="4" t="s">
        <v>245</v>
      </c>
      <c r="J265" s="4" t="s">
        <v>141</v>
      </c>
      <c r="K265" s="4" t="s">
        <v>125</v>
      </c>
      <c r="L265" s="4">
        <v>2007</v>
      </c>
      <c r="M265" s="4" t="s">
        <v>267</v>
      </c>
      <c r="N265" s="4" t="s">
        <v>153</v>
      </c>
      <c r="O265" s="4" t="s">
        <v>135</v>
      </c>
      <c r="P265" s="4">
        <v>2007</v>
      </c>
      <c r="Q265" s="4"/>
      <c r="R265" s="4" t="s">
        <v>119</v>
      </c>
      <c r="S265" s="13"/>
      <c r="T265" s="4"/>
      <c r="U265" s="4"/>
      <c r="V265" s="4"/>
      <c r="W265" s="13">
        <v>39680</v>
      </c>
      <c r="X265" s="4">
        <v>60</v>
      </c>
      <c r="Y265" s="27"/>
      <c r="Z265" s="27"/>
      <c r="AA265" s="28"/>
      <c r="AB265" s="31"/>
      <c r="AC265" s="32">
        <v>45</v>
      </c>
      <c r="AD265" s="28"/>
      <c r="AE265" s="28">
        <v>48.2</v>
      </c>
      <c r="AF265" s="33">
        <v>0.01</v>
      </c>
      <c r="AG265" s="28">
        <v>0.5</v>
      </c>
      <c r="AH265" s="31">
        <v>5.3999999999999999E-2</v>
      </c>
      <c r="AI265" s="31">
        <v>2.57</v>
      </c>
      <c r="AJ265" s="31" t="s">
        <v>537</v>
      </c>
      <c r="AK265" s="75" t="s">
        <v>539</v>
      </c>
      <c r="AL265" s="75" t="s">
        <v>539</v>
      </c>
      <c r="AM265" s="75" t="s">
        <v>539</v>
      </c>
      <c r="AN265" s="75" t="s">
        <v>539</v>
      </c>
      <c r="AO265" s="75" t="s">
        <v>539</v>
      </c>
      <c r="AP265" s="75" t="s">
        <v>539</v>
      </c>
      <c r="AQ265" s="75" t="s">
        <v>537</v>
      </c>
      <c r="AR265" s="75" t="s">
        <v>541</v>
      </c>
      <c r="AS265" s="48" t="s">
        <v>537</v>
      </c>
    </row>
    <row r="266" spans="1:45" s="10" customFormat="1" ht="15" customHeight="1" x14ac:dyDescent="0.2">
      <c r="A266" s="4">
        <v>94</v>
      </c>
      <c r="B266" s="4">
        <v>60003386</v>
      </c>
      <c r="C266" s="4" t="s">
        <v>106</v>
      </c>
      <c r="D266" s="4" t="s">
        <v>162</v>
      </c>
      <c r="E266" s="3"/>
      <c r="F266" s="4" t="s">
        <v>385</v>
      </c>
      <c r="G266" s="4" t="s">
        <v>12</v>
      </c>
      <c r="H266" s="4" t="s">
        <v>68</v>
      </c>
      <c r="I266" s="4" t="s">
        <v>245</v>
      </c>
      <c r="J266" s="4" t="s">
        <v>141</v>
      </c>
      <c r="K266" s="4" t="s">
        <v>125</v>
      </c>
      <c r="L266" s="4">
        <v>2007</v>
      </c>
      <c r="M266" s="4" t="s">
        <v>267</v>
      </c>
      <c r="N266" s="4" t="s">
        <v>153</v>
      </c>
      <c r="O266" s="4" t="s">
        <v>135</v>
      </c>
      <c r="P266" s="4">
        <v>2007</v>
      </c>
      <c r="Q266" s="4"/>
      <c r="R266" s="4" t="s">
        <v>119</v>
      </c>
      <c r="S266" s="13"/>
      <c r="T266" s="4"/>
      <c r="U266" s="4"/>
      <c r="V266" s="4"/>
      <c r="W266" s="13">
        <v>39308</v>
      </c>
      <c r="X266" s="4">
        <v>60</v>
      </c>
      <c r="Y266" s="27"/>
      <c r="Z266" s="27"/>
      <c r="AA266" s="28"/>
      <c r="AB266" s="31"/>
      <c r="AC266" s="32">
        <v>64</v>
      </c>
      <c r="AD266" s="28"/>
      <c r="AE266" s="28"/>
      <c r="AF266" s="33"/>
      <c r="AG266" s="28"/>
      <c r="AH266" s="31"/>
      <c r="AI266" s="31"/>
      <c r="AJ266" s="31" t="s">
        <v>537</v>
      </c>
      <c r="AK266" s="75" t="s">
        <v>539</v>
      </c>
      <c r="AL266" s="75" t="s">
        <v>537</v>
      </c>
      <c r="AM266" s="75" t="s">
        <v>537</v>
      </c>
      <c r="AN266" s="75" t="s">
        <v>537</v>
      </c>
      <c r="AO266" s="75" t="s">
        <v>537</v>
      </c>
      <c r="AP266" s="75" t="s">
        <v>537</v>
      </c>
      <c r="AQ266" s="75" t="s">
        <v>537</v>
      </c>
      <c r="AR266" s="75" t="s">
        <v>541</v>
      </c>
      <c r="AS266" s="48" t="s">
        <v>537</v>
      </c>
    </row>
    <row r="267" spans="1:45" s="10" customFormat="1" ht="15" customHeight="1" x14ac:dyDescent="0.2">
      <c r="A267" s="4">
        <v>94</v>
      </c>
      <c r="B267" s="4">
        <v>60003386</v>
      </c>
      <c r="C267" s="4" t="s">
        <v>106</v>
      </c>
      <c r="D267" s="4" t="s">
        <v>162</v>
      </c>
      <c r="E267" s="3"/>
      <c r="F267" s="4" t="s">
        <v>385</v>
      </c>
      <c r="G267" s="4" t="s">
        <v>12</v>
      </c>
      <c r="H267" s="4" t="s">
        <v>68</v>
      </c>
      <c r="I267" s="4" t="s">
        <v>245</v>
      </c>
      <c r="J267" s="4" t="s">
        <v>141</v>
      </c>
      <c r="K267" s="4" t="s">
        <v>125</v>
      </c>
      <c r="L267" s="4">
        <v>2007</v>
      </c>
      <c r="M267" s="4" t="s">
        <v>267</v>
      </c>
      <c r="N267" s="4" t="s">
        <v>153</v>
      </c>
      <c r="O267" s="4" t="s">
        <v>135</v>
      </c>
      <c r="P267" s="4">
        <v>2007</v>
      </c>
      <c r="Q267" s="4"/>
      <c r="R267" s="4" t="s">
        <v>119</v>
      </c>
      <c r="S267" s="13"/>
      <c r="T267" s="4"/>
      <c r="U267" s="4"/>
      <c r="V267" s="4"/>
      <c r="W267" s="13">
        <v>39272</v>
      </c>
      <c r="X267" s="4">
        <v>60</v>
      </c>
      <c r="Y267" s="27"/>
      <c r="Z267" s="27"/>
      <c r="AA267" s="28"/>
      <c r="AB267" s="31"/>
      <c r="AC267" s="32">
        <v>48</v>
      </c>
      <c r="AD267" s="28"/>
      <c r="AE267" s="28">
        <v>34.9</v>
      </c>
      <c r="AF267" s="33">
        <v>3.0000000000000001E-3</v>
      </c>
      <c r="AG267" s="28">
        <v>0.5</v>
      </c>
      <c r="AH267" s="31">
        <v>1E-3</v>
      </c>
      <c r="AI267" s="31">
        <v>0.111</v>
      </c>
      <c r="AJ267" s="31" t="s">
        <v>537</v>
      </c>
      <c r="AK267" s="75" t="s">
        <v>539</v>
      </c>
      <c r="AL267" s="75" t="s">
        <v>539</v>
      </c>
      <c r="AM267" s="75" t="s">
        <v>539</v>
      </c>
      <c r="AN267" s="75" t="s">
        <v>539</v>
      </c>
      <c r="AO267" s="75" t="s">
        <v>539</v>
      </c>
      <c r="AP267" s="75" t="s">
        <v>539</v>
      </c>
      <c r="AQ267" s="75" t="s">
        <v>537</v>
      </c>
      <c r="AR267" s="75" t="s">
        <v>541</v>
      </c>
      <c r="AS267" s="48" t="s">
        <v>537</v>
      </c>
    </row>
    <row r="268" spans="1:45" s="10" customFormat="1" ht="15" customHeight="1" x14ac:dyDescent="0.2">
      <c r="A268" s="36">
        <v>115</v>
      </c>
      <c r="B268" s="36">
        <v>60003223</v>
      </c>
      <c r="C268" s="36" t="s">
        <v>109</v>
      </c>
      <c r="D268" s="36" t="s">
        <v>156</v>
      </c>
      <c r="E268" s="37"/>
      <c r="F268" s="36" t="s">
        <v>406</v>
      </c>
      <c r="G268" s="36" t="s">
        <v>12</v>
      </c>
      <c r="H268" s="36" t="s">
        <v>74</v>
      </c>
      <c r="I268" s="36" t="s">
        <v>245</v>
      </c>
      <c r="J268" s="36" t="s">
        <v>141</v>
      </c>
      <c r="K268" s="36" t="s">
        <v>125</v>
      </c>
      <c r="L268" s="36">
        <v>2006</v>
      </c>
      <c r="M268" s="36" t="s">
        <v>267</v>
      </c>
      <c r="N268" s="36" t="s">
        <v>153</v>
      </c>
      <c r="O268" s="36" t="s">
        <v>183</v>
      </c>
      <c r="P268" s="36">
        <v>2007</v>
      </c>
      <c r="Q268" s="36"/>
      <c r="R268" s="36" t="s">
        <v>119</v>
      </c>
      <c r="S268" s="38">
        <v>43997</v>
      </c>
      <c r="T268" s="36">
        <v>120</v>
      </c>
      <c r="U268" s="36" t="s">
        <v>262</v>
      </c>
      <c r="V268" s="36" t="s">
        <v>448</v>
      </c>
      <c r="W268" s="38">
        <v>45216</v>
      </c>
      <c r="X268" s="36">
        <v>60</v>
      </c>
      <c r="Y268" s="39">
        <v>52</v>
      </c>
      <c r="Z268" s="39"/>
      <c r="AA268" s="40" t="s">
        <v>456</v>
      </c>
      <c r="AB268" s="41">
        <v>0.89600000000000002</v>
      </c>
      <c r="AC268" s="42">
        <v>72</v>
      </c>
      <c r="AD268" s="40">
        <v>10</v>
      </c>
      <c r="AE268" s="40">
        <v>33.6</v>
      </c>
      <c r="AF268" s="43">
        <v>0.01</v>
      </c>
      <c r="AG268" s="40">
        <v>0.5</v>
      </c>
      <c r="AH268" s="41">
        <v>6.0000000000000001E-3</v>
      </c>
      <c r="AI268" s="41">
        <v>0.30099999999999999</v>
      </c>
      <c r="AJ268" s="41" t="s">
        <v>537</v>
      </c>
      <c r="AK268" s="76" t="s">
        <v>539</v>
      </c>
      <c r="AL268" s="76" t="s">
        <v>539</v>
      </c>
      <c r="AM268" s="76" t="s">
        <v>539</v>
      </c>
      <c r="AN268" s="76" t="s">
        <v>539</v>
      </c>
      <c r="AO268" s="76" t="s">
        <v>539</v>
      </c>
      <c r="AP268" s="76" t="s">
        <v>539</v>
      </c>
      <c r="AQ268" s="75" t="s">
        <v>537</v>
      </c>
      <c r="AR268" s="75" t="s">
        <v>541</v>
      </c>
      <c r="AS268" s="48" t="s">
        <v>537</v>
      </c>
    </row>
    <row r="269" spans="1:45" s="10" customFormat="1" ht="15" customHeight="1" x14ac:dyDescent="0.2">
      <c r="A269" s="4">
        <v>115</v>
      </c>
      <c r="B269" s="4">
        <v>60003223</v>
      </c>
      <c r="C269" s="4" t="s">
        <v>109</v>
      </c>
      <c r="D269" s="4" t="s">
        <v>156</v>
      </c>
      <c r="E269" s="3"/>
      <c r="F269" s="4" t="s">
        <v>406</v>
      </c>
      <c r="G269" s="4" t="s">
        <v>12</v>
      </c>
      <c r="H269" s="4" t="s">
        <v>74</v>
      </c>
      <c r="I269" s="4" t="s">
        <v>245</v>
      </c>
      <c r="J269" s="4" t="s">
        <v>141</v>
      </c>
      <c r="K269" s="4" t="s">
        <v>125</v>
      </c>
      <c r="L269" s="4">
        <v>2006</v>
      </c>
      <c r="M269" s="4" t="s">
        <v>267</v>
      </c>
      <c r="N269" s="4" t="s">
        <v>153</v>
      </c>
      <c r="O269" s="4" t="s">
        <v>183</v>
      </c>
      <c r="P269" s="4">
        <v>2007</v>
      </c>
      <c r="Q269" s="4"/>
      <c r="R269" s="4" t="s">
        <v>119</v>
      </c>
      <c r="S269" s="13">
        <v>43997</v>
      </c>
      <c r="T269" s="4">
        <v>120</v>
      </c>
      <c r="U269" s="4" t="s">
        <v>262</v>
      </c>
      <c r="V269" s="4"/>
      <c r="W269" s="13" t="s">
        <v>285</v>
      </c>
      <c r="X269" s="4">
        <v>60</v>
      </c>
      <c r="Y269" s="27">
        <v>0</v>
      </c>
      <c r="Z269" s="27">
        <v>57</v>
      </c>
      <c r="AA269" s="28" t="s">
        <v>282</v>
      </c>
      <c r="AB269" s="31">
        <v>0.89649999999999996</v>
      </c>
      <c r="AC269" s="32">
        <v>71.900000000000006</v>
      </c>
      <c r="AD269" s="28">
        <v>9</v>
      </c>
      <c r="AE269" s="28">
        <v>32.5</v>
      </c>
      <c r="AF269" s="33">
        <v>0.02</v>
      </c>
      <c r="AG269" s="28">
        <v>1</v>
      </c>
      <c r="AH269" s="31">
        <v>8.0000000000000002E-3</v>
      </c>
      <c r="AI269" s="31">
        <v>0.2</v>
      </c>
      <c r="AJ269" s="31">
        <v>3.9119755514306171</v>
      </c>
      <c r="AK269" s="75" t="s">
        <v>539</v>
      </c>
      <c r="AL269" s="75" t="s">
        <v>539</v>
      </c>
      <c r="AM269" s="75" t="s">
        <v>539</v>
      </c>
      <c r="AN269" s="75" t="s">
        <v>539</v>
      </c>
      <c r="AO269" s="75" t="s">
        <v>539</v>
      </c>
      <c r="AP269" s="75" t="s">
        <v>539</v>
      </c>
      <c r="AQ269" s="75" t="s">
        <v>539</v>
      </c>
      <c r="AR269" s="75" t="s">
        <v>541</v>
      </c>
      <c r="AS269" s="48" t="s">
        <v>537</v>
      </c>
    </row>
    <row r="270" spans="1:45" s="10" customFormat="1" ht="15" customHeight="1" x14ac:dyDescent="0.2">
      <c r="A270" s="4">
        <v>115</v>
      </c>
      <c r="B270" s="4">
        <v>60003223</v>
      </c>
      <c r="C270" s="4" t="s">
        <v>109</v>
      </c>
      <c r="D270" s="4" t="s">
        <v>156</v>
      </c>
      <c r="E270" s="3"/>
      <c r="F270" s="4" t="s">
        <v>406</v>
      </c>
      <c r="G270" s="4" t="s">
        <v>12</v>
      </c>
      <c r="H270" s="4" t="s">
        <v>74</v>
      </c>
      <c r="I270" s="4" t="s">
        <v>245</v>
      </c>
      <c r="J270" s="4" t="s">
        <v>141</v>
      </c>
      <c r="K270" s="4" t="s">
        <v>125</v>
      </c>
      <c r="L270" s="4">
        <v>2006</v>
      </c>
      <c r="M270" s="4" t="s">
        <v>267</v>
      </c>
      <c r="N270" s="4" t="s">
        <v>153</v>
      </c>
      <c r="O270" s="4" t="s">
        <v>183</v>
      </c>
      <c r="P270" s="4">
        <v>2007</v>
      </c>
      <c r="Q270" s="4"/>
      <c r="R270" s="4" t="s">
        <v>119</v>
      </c>
      <c r="S270" s="13">
        <v>43997</v>
      </c>
      <c r="T270" s="4">
        <v>120</v>
      </c>
      <c r="U270" s="4" t="s">
        <v>262</v>
      </c>
      <c r="V270" s="4" t="s">
        <v>301</v>
      </c>
      <c r="W270" s="13">
        <v>44393</v>
      </c>
      <c r="X270" s="4">
        <v>60</v>
      </c>
      <c r="Y270" s="27">
        <v>67.900000000000006</v>
      </c>
      <c r="Z270" s="27">
        <v>59.2</v>
      </c>
      <c r="AA270" s="28" t="s">
        <v>283</v>
      </c>
      <c r="AB270" s="31">
        <v>0.88900000000000001</v>
      </c>
      <c r="AC270" s="32">
        <v>35</v>
      </c>
      <c r="AD270" s="28">
        <v>17</v>
      </c>
      <c r="AE270" s="28">
        <v>33</v>
      </c>
      <c r="AF270" s="33">
        <v>0.02</v>
      </c>
      <c r="AG270" s="28">
        <v>0.5</v>
      </c>
      <c r="AH270" s="31">
        <v>1.0999999999999999E-2</v>
      </c>
      <c r="AI270" s="31">
        <v>0.40699999999999997</v>
      </c>
      <c r="AJ270" s="31">
        <v>6.8410216325091726</v>
      </c>
      <c r="AK270" s="75" t="s">
        <v>541</v>
      </c>
      <c r="AL270" s="75" t="s">
        <v>539</v>
      </c>
      <c r="AM270" s="75" t="s">
        <v>539</v>
      </c>
      <c r="AN270" s="75" t="s">
        <v>539</v>
      </c>
      <c r="AO270" s="75" t="s">
        <v>539</v>
      </c>
      <c r="AP270" s="75" t="s">
        <v>539</v>
      </c>
      <c r="AQ270" s="75" t="s">
        <v>539</v>
      </c>
      <c r="AR270" s="75" t="s">
        <v>543</v>
      </c>
      <c r="AS270" s="48" t="s">
        <v>434</v>
      </c>
    </row>
    <row r="271" spans="1:45" s="10" customFormat="1" ht="15" customHeight="1" x14ac:dyDescent="0.2">
      <c r="A271" s="4">
        <v>115</v>
      </c>
      <c r="B271" s="4">
        <v>60003223</v>
      </c>
      <c r="C271" s="4" t="s">
        <v>109</v>
      </c>
      <c r="D271" s="4" t="s">
        <v>156</v>
      </c>
      <c r="E271" s="3"/>
      <c r="F271" s="4" t="s">
        <v>406</v>
      </c>
      <c r="G271" s="4" t="s">
        <v>12</v>
      </c>
      <c r="H271" s="4" t="s">
        <v>74</v>
      </c>
      <c r="I271" s="4" t="s">
        <v>245</v>
      </c>
      <c r="J271" s="4" t="s">
        <v>141</v>
      </c>
      <c r="K271" s="4" t="s">
        <v>125</v>
      </c>
      <c r="L271" s="4">
        <v>2006</v>
      </c>
      <c r="M271" s="4" t="s">
        <v>267</v>
      </c>
      <c r="N271" s="4" t="s">
        <v>153</v>
      </c>
      <c r="O271" s="4" t="s">
        <v>183</v>
      </c>
      <c r="P271" s="4">
        <v>2007</v>
      </c>
      <c r="Q271" s="4"/>
      <c r="R271" s="4" t="s">
        <v>119</v>
      </c>
      <c r="S271" s="13">
        <v>43997</v>
      </c>
      <c r="T271" s="4">
        <v>120</v>
      </c>
      <c r="U271" s="4" t="s">
        <v>262</v>
      </c>
      <c r="V271" s="4"/>
      <c r="W271" s="13">
        <v>43997</v>
      </c>
      <c r="X271" s="4">
        <v>60</v>
      </c>
      <c r="Y271" s="27"/>
      <c r="Z271" s="27"/>
      <c r="AA271" s="28"/>
      <c r="AB271" s="31"/>
      <c r="AC271" s="32">
        <v>39.700000000000003</v>
      </c>
      <c r="AD271" s="28"/>
      <c r="AE271" s="28">
        <v>31.5</v>
      </c>
      <c r="AF271" s="33">
        <v>0.01</v>
      </c>
      <c r="AG271" s="28">
        <v>0.5</v>
      </c>
      <c r="AH271" s="31">
        <v>7.0000000000000001E-3</v>
      </c>
      <c r="AI271" s="31">
        <v>0.25</v>
      </c>
      <c r="AJ271" s="31" t="s">
        <v>537</v>
      </c>
      <c r="AK271" s="75" t="s">
        <v>541</v>
      </c>
      <c r="AL271" s="75" t="s">
        <v>541</v>
      </c>
      <c r="AM271" s="75" t="s">
        <v>539</v>
      </c>
      <c r="AN271" s="75" t="s">
        <v>539</v>
      </c>
      <c r="AO271" s="75" t="s">
        <v>539</v>
      </c>
      <c r="AP271" s="75" t="s">
        <v>539</v>
      </c>
      <c r="AQ271" s="75" t="s">
        <v>537</v>
      </c>
      <c r="AR271" s="75" t="s">
        <v>543</v>
      </c>
      <c r="AS271" s="48" t="s">
        <v>434</v>
      </c>
    </row>
    <row r="272" spans="1:45" s="10" customFormat="1" ht="15" customHeight="1" x14ac:dyDescent="0.2">
      <c r="A272" s="4">
        <v>115</v>
      </c>
      <c r="B272" s="4">
        <v>60003223</v>
      </c>
      <c r="C272" s="4" t="s">
        <v>109</v>
      </c>
      <c r="D272" s="4" t="s">
        <v>156</v>
      </c>
      <c r="E272" s="3"/>
      <c r="F272" s="4" t="s">
        <v>406</v>
      </c>
      <c r="G272" s="4" t="s">
        <v>12</v>
      </c>
      <c r="H272" s="4" t="s">
        <v>74</v>
      </c>
      <c r="I272" s="4" t="s">
        <v>245</v>
      </c>
      <c r="J272" s="4" t="s">
        <v>141</v>
      </c>
      <c r="K272" s="4" t="s">
        <v>125</v>
      </c>
      <c r="L272" s="4">
        <v>2006</v>
      </c>
      <c r="M272" s="4" t="s">
        <v>267</v>
      </c>
      <c r="N272" s="4" t="s">
        <v>153</v>
      </c>
      <c r="O272" s="4" t="s">
        <v>183</v>
      </c>
      <c r="P272" s="4">
        <v>2007</v>
      </c>
      <c r="Q272" s="4"/>
      <c r="R272" s="4" t="s">
        <v>119</v>
      </c>
      <c r="S272" s="13">
        <v>43997</v>
      </c>
      <c r="T272" s="4">
        <v>120</v>
      </c>
      <c r="U272" s="4" t="s">
        <v>262</v>
      </c>
      <c r="V272" s="4"/>
      <c r="W272" s="13">
        <v>43584</v>
      </c>
      <c r="X272" s="4">
        <v>60</v>
      </c>
      <c r="Y272" s="27"/>
      <c r="Z272" s="27"/>
      <c r="AA272" s="28"/>
      <c r="AB272" s="31"/>
      <c r="AC272" s="32"/>
      <c r="AD272" s="28"/>
      <c r="AE272" s="28">
        <v>40.6</v>
      </c>
      <c r="AF272" s="33">
        <v>0.01</v>
      </c>
      <c r="AG272" s="28">
        <v>1</v>
      </c>
      <c r="AH272" s="31">
        <v>1.2E-2</v>
      </c>
      <c r="AI272" s="31">
        <v>0.43</v>
      </c>
      <c r="AJ272" s="31" t="s">
        <v>537</v>
      </c>
      <c r="AK272" s="75" t="s">
        <v>537</v>
      </c>
      <c r="AL272" s="75" t="s">
        <v>539</v>
      </c>
      <c r="AM272" s="75" t="s">
        <v>539</v>
      </c>
      <c r="AN272" s="75" t="s">
        <v>539</v>
      </c>
      <c r="AO272" s="75" t="s">
        <v>539</v>
      </c>
      <c r="AP272" s="75" t="s">
        <v>539</v>
      </c>
      <c r="AQ272" s="75" t="s">
        <v>537</v>
      </c>
      <c r="AR272" s="75" t="s">
        <v>541</v>
      </c>
      <c r="AS272" s="48" t="s">
        <v>537</v>
      </c>
    </row>
    <row r="273" spans="1:45" s="10" customFormat="1" ht="15" customHeight="1" x14ac:dyDescent="0.2">
      <c r="A273" s="4">
        <v>115</v>
      </c>
      <c r="B273" s="4">
        <v>60003223</v>
      </c>
      <c r="C273" s="4" t="s">
        <v>109</v>
      </c>
      <c r="D273" s="4" t="s">
        <v>156</v>
      </c>
      <c r="E273" s="3"/>
      <c r="F273" s="4" t="s">
        <v>406</v>
      </c>
      <c r="G273" s="4" t="s">
        <v>12</v>
      </c>
      <c r="H273" s="4" t="s">
        <v>74</v>
      </c>
      <c r="I273" s="4" t="s">
        <v>245</v>
      </c>
      <c r="J273" s="4" t="s">
        <v>141</v>
      </c>
      <c r="K273" s="4" t="s">
        <v>125</v>
      </c>
      <c r="L273" s="4">
        <v>2006</v>
      </c>
      <c r="M273" s="4" t="s">
        <v>267</v>
      </c>
      <c r="N273" s="4" t="s">
        <v>153</v>
      </c>
      <c r="O273" s="4" t="s">
        <v>183</v>
      </c>
      <c r="P273" s="4">
        <v>2007</v>
      </c>
      <c r="Q273" s="4"/>
      <c r="R273" s="4" t="s">
        <v>119</v>
      </c>
      <c r="S273" s="13">
        <v>43997</v>
      </c>
      <c r="T273" s="4">
        <v>120</v>
      </c>
      <c r="U273" s="4" t="s">
        <v>262</v>
      </c>
      <c r="V273" s="4"/>
      <c r="W273" s="13">
        <v>43318</v>
      </c>
      <c r="X273" s="4">
        <v>60</v>
      </c>
      <c r="Y273" s="27"/>
      <c r="Z273" s="27"/>
      <c r="AA273" s="28"/>
      <c r="AB273" s="31"/>
      <c r="AC273" s="32">
        <v>57.5</v>
      </c>
      <c r="AD273" s="28"/>
      <c r="AE273" s="28">
        <v>35.299999999999997</v>
      </c>
      <c r="AF273" s="33">
        <v>0.01</v>
      </c>
      <c r="AG273" s="28">
        <v>1</v>
      </c>
      <c r="AH273" s="31">
        <v>5.0000000000000001E-3</v>
      </c>
      <c r="AI273" s="31">
        <v>0.24</v>
      </c>
      <c r="AJ273" s="31" t="s">
        <v>537</v>
      </c>
      <c r="AK273" s="75" t="s">
        <v>539</v>
      </c>
      <c r="AL273" s="75" t="s">
        <v>539</v>
      </c>
      <c r="AM273" s="75" t="s">
        <v>539</v>
      </c>
      <c r="AN273" s="75" t="s">
        <v>539</v>
      </c>
      <c r="AO273" s="75" t="s">
        <v>539</v>
      </c>
      <c r="AP273" s="75" t="s">
        <v>539</v>
      </c>
      <c r="AQ273" s="75" t="s">
        <v>537</v>
      </c>
      <c r="AR273" s="75" t="s">
        <v>541</v>
      </c>
      <c r="AS273" s="48" t="s">
        <v>537</v>
      </c>
    </row>
    <row r="274" spans="1:45" s="10" customFormat="1" ht="15" customHeight="1" x14ac:dyDescent="0.2">
      <c r="A274" s="4">
        <v>115</v>
      </c>
      <c r="B274" s="4">
        <v>60003223</v>
      </c>
      <c r="C274" s="4" t="s">
        <v>109</v>
      </c>
      <c r="D274" s="4" t="s">
        <v>156</v>
      </c>
      <c r="E274" s="3"/>
      <c r="F274" s="4" t="s">
        <v>406</v>
      </c>
      <c r="G274" s="4" t="s">
        <v>12</v>
      </c>
      <c r="H274" s="4" t="s">
        <v>74</v>
      </c>
      <c r="I274" s="4" t="s">
        <v>245</v>
      </c>
      <c r="J274" s="4" t="s">
        <v>141</v>
      </c>
      <c r="K274" s="4" t="s">
        <v>125</v>
      </c>
      <c r="L274" s="4">
        <v>2006</v>
      </c>
      <c r="M274" s="4" t="s">
        <v>267</v>
      </c>
      <c r="N274" s="4" t="s">
        <v>153</v>
      </c>
      <c r="O274" s="4" t="s">
        <v>183</v>
      </c>
      <c r="P274" s="4">
        <v>2007</v>
      </c>
      <c r="Q274" s="4"/>
      <c r="R274" s="4" t="s">
        <v>119</v>
      </c>
      <c r="S274" s="13">
        <v>43997</v>
      </c>
      <c r="T274" s="4">
        <v>120</v>
      </c>
      <c r="U274" s="4" t="s">
        <v>262</v>
      </c>
      <c r="V274" s="4"/>
      <c r="W274" s="13">
        <v>42927</v>
      </c>
      <c r="X274" s="4">
        <v>60</v>
      </c>
      <c r="Y274" s="27"/>
      <c r="Z274" s="27"/>
      <c r="AA274" s="28"/>
      <c r="AB274" s="31"/>
      <c r="AC274" s="32">
        <v>57</v>
      </c>
      <c r="AD274" s="28"/>
      <c r="AE274" s="28">
        <v>36.5</v>
      </c>
      <c r="AF274" s="33">
        <v>0.01</v>
      </c>
      <c r="AG274" s="28">
        <v>1</v>
      </c>
      <c r="AH274" s="31">
        <v>0.01</v>
      </c>
      <c r="AI274" s="31">
        <v>0.3</v>
      </c>
      <c r="AJ274" s="31" t="s">
        <v>537</v>
      </c>
      <c r="AK274" s="75" t="s">
        <v>539</v>
      </c>
      <c r="AL274" s="75" t="s">
        <v>539</v>
      </c>
      <c r="AM274" s="75" t="s">
        <v>539</v>
      </c>
      <c r="AN274" s="75" t="s">
        <v>539</v>
      </c>
      <c r="AO274" s="75" t="s">
        <v>539</v>
      </c>
      <c r="AP274" s="75" t="s">
        <v>539</v>
      </c>
      <c r="AQ274" s="75" t="s">
        <v>537</v>
      </c>
      <c r="AR274" s="75" t="s">
        <v>541</v>
      </c>
      <c r="AS274" s="48" t="s">
        <v>537</v>
      </c>
    </row>
    <row r="275" spans="1:45" s="10" customFormat="1" ht="15" customHeight="1" x14ac:dyDescent="0.2">
      <c r="A275" s="4">
        <v>115</v>
      </c>
      <c r="B275" s="4">
        <v>60003223</v>
      </c>
      <c r="C275" s="4" t="s">
        <v>109</v>
      </c>
      <c r="D275" s="4" t="s">
        <v>156</v>
      </c>
      <c r="E275" s="3"/>
      <c r="F275" s="4" t="s">
        <v>406</v>
      </c>
      <c r="G275" s="4" t="s">
        <v>12</v>
      </c>
      <c r="H275" s="4" t="s">
        <v>74</v>
      </c>
      <c r="I275" s="4" t="s">
        <v>245</v>
      </c>
      <c r="J275" s="4" t="s">
        <v>141</v>
      </c>
      <c r="K275" s="4" t="s">
        <v>125</v>
      </c>
      <c r="L275" s="4">
        <v>2006</v>
      </c>
      <c r="M275" s="4" t="s">
        <v>267</v>
      </c>
      <c r="N275" s="4" t="s">
        <v>153</v>
      </c>
      <c r="O275" s="4" t="s">
        <v>183</v>
      </c>
      <c r="P275" s="4">
        <v>2007</v>
      </c>
      <c r="Q275" s="4"/>
      <c r="R275" s="4" t="s">
        <v>119</v>
      </c>
      <c r="S275" s="13">
        <v>43997</v>
      </c>
      <c r="T275" s="4">
        <v>120</v>
      </c>
      <c r="U275" s="4" t="s">
        <v>262</v>
      </c>
      <c r="V275" s="4"/>
      <c r="W275" s="13">
        <v>42387</v>
      </c>
      <c r="X275" s="4">
        <v>60</v>
      </c>
      <c r="Y275" s="27"/>
      <c r="Z275" s="27"/>
      <c r="AA275" s="28"/>
      <c r="AB275" s="31"/>
      <c r="AC275" s="32">
        <v>56.1</v>
      </c>
      <c r="AD275" s="28"/>
      <c r="AE275" s="28">
        <v>34</v>
      </c>
      <c r="AF275" s="33">
        <v>0.01</v>
      </c>
      <c r="AG275" s="28">
        <v>0.5</v>
      </c>
      <c r="AH275" s="31">
        <v>1.0999999999999999E-2</v>
      </c>
      <c r="AI275" s="31">
        <v>0.38800000000000001</v>
      </c>
      <c r="AJ275" s="31" t="s">
        <v>537</v>
      </c>
      <c r="AK275" s="75" t="s">
        <v>539</v>
      </c>
      <c r="AL275" s="75" t="s">
        <v>539</v>
      </c>
      <c r="AM275" s="75" t="s">
        <v>539</v>
      </c>
      <c r="AN275" s="75" t="s">
        <v>539</v>
      </c>
      <c r="AO275" s="75" t="s">
        <v>539</v>
      </c>
      <c r="AP275" s="75" t="s">
        <v>539</v>
      </c>
      <c r="AQ275" s="75" t="s">
        <v>537</v>
      </c>
      <c r="AR275" s="75" t="s">
        <v>541</v>
      </c>
      <c r="AS275" s="48" t="s">
        <v>537</v>
      </c>
    </row>
    <row r="276" spans="1:45" s="10" customFormat="1" ht="15" customHeight="1" x14ac:dyDescent="0.2">
      <c r="A276" s="4">
        <v>115</v>
      </c>
      <c r="B276" s="4">
        <v>60003223</v>
      </c>
      <c r="C276" s="4" t="s">
        <v>109</v>
      </c>
      <c r="D276" s="4" t="s">
        <v>156</v>
      </c>
      <c r="E276" s="3"/>
      <c r="F276" s="4" t="s">
        <v>406</v>
      </c>
      <c r="G276" s="4" t="s">
        <v>12</v>
      </c>
      <c r="H276" s="4" t="s">
        <v>74</v>
      </c>
      <c r="I276" s="4" t="s">
        <v>245</v>
      </c>
      <c r="J276" s="4" t="s">
        <v>141</v>
      </c>
      <c r="K276" s="4" t="s">
        <v>125</v>
      </c>
      <c r="L276" s="4">
        <v>2006</v>
      </c>
      <c r="M276" s="4" t="s">
        <v>267</v>
      </c>
      <c r="N276" s="4" t="s">
        <v>153</v>
      </c>
      <c r="O276" s="4" t="s">
        <v>183</v>
      </c>
      <c r="P276" s="4">
        <v>2007</v>
      </c>
      <c r="Q276" s="4"/>
      <c r="R276" s="4" t="s">
        <v>119</v>
      </c>
      <c r="S276" s="13">
        <v>43997</v>
      </c>
      <c r="T276" s="4">
        <v>120</v>
      </c>
      <c r="U276" s="4" t="s">
        <v>262</v>
      </c>
      <c r="V276" s="4"/>
      <c r="W276" s="13">
        <v>41990</v>
      </c>
      <c r="X276" s="4">
        <v>60</v>
      </c>
      <c r="Y276" s="27"/>
      <c r="Z276" s="27"/>
      <c r="AA276" s="28"/>
      <c r="AB276" s="31"/>
      <c r="AC276" s="32">
        <v>43.5</v>
      </c>
      <c r="AD276" s="28"/>
      <c r="AE276" s="28">
        <v>36</v>
      </c>
      <c r="AF276" s="33">
        <v>0.01</v>
      </c>
      <c r="AG276" s="28">
        <v>0.5</v>
      </c>
      <c r="AH276" s="31">
        <v>1.7999999999999999E-2</v>
      </c>
      <c r="AI276" s="31"/>
      <c r="AJ276" s="31" t="s">
        <v>537</v>
      </c>
      <c r="AK276" s="75" t="s">
        <v>539</v>
      </c>
      <c r="AL276" s="75" t="s">
        <v>539</v>
      </c>
      <c r="AM276" s="75" t="s">
        <v>539</v>
      </c>
      <c r="AN276" s="75" t="s">
        <v>539</v>
      </c>
      <c r="AO276" s="75" t="s">
        <v>539</v>
      </c>
      <c r="AP276" s="75" t="s">
        <v>537</v>
      </c>
      <c r="AQ276" s="75" t="s">
        <v>537</v>
      </c>
      <c r="AR276" s="75" t="s">
        <v>541</v>
      </c>
      <c r="AS276" s="48" t="s">
        <v>537</v>
      </c>
    </row>
    <row r="277" spans="1:45" s="10" customFormat="1" ht="15" customHeight="1" x14ac:dyDescent="0.2">
      <c r="A277" s="4">
        <v>115</v>
      </c>
      <c r="B277" s="4">
        <v>60003223</v>
      </c>
      <c r="C277" s="4" t="s">
        <v>109</v>
      </c>
      <c r="D277" s="4" t="s">
        <v>156</v>
      </c>
      <c r="E277" s="3"/>
      <c r="F277" s="4" t="s">
        <v>406</v>
      </c>
      <c r="G277" s="4" t="s">
        <v>12</v>
      </c>
      <c r="H277" s="4" t="s">
        <v>74</v>
      </c>
      <c r="I277" s="4" t="s">
        <v>245</v>
      </c>
      <c r="J277" s="4" t="s">
        <v>141</v>
      </c>
      <c r="K277" s="4" t="s">
        <v>125</v>
      </c>
      <c r="L277" s="4">
        <v>2006</v>
      </c>
      <c r="M277" s="4" t="s">
        <v>267</v>
      </c>
      <c r="N277" s="4" t="s">
        <v>153</v>
      </c>
      <c r="O277" s="4" t="s">
        <v>183</v>
      </c>
      <c r="P277" s="4">
        <v>2007</v>
      </c>
      <c r="Q277" s="4"/>
      <c r="R277" s="4" t="s">
        <v>119</v>
      </c>
      <c r="S277" s="13">
        <v>43997</v>
      </c>
      <c r="T277" s="4">
        <v>120</v>
      </c>
      <c r="U277" s="4" t="s">
        <v>262</v>
      </c>
      <c r="V277" s="4"/>
      <c r="W277" s="13">
        <v>41641</v>
      </c>
      <c r="X277" s="4">
        <v>60</v>
      </c>
      <c r="Y277" s="27"/>
      <c r="Z277" s="27"/>
      <c r="AA277" s="28"/>
      <c r="AB277" s="31"/>
      <c r="AC277" s="32">
        <v>73</v>
      </c>
      <c r="AD277" s="28"/>
      <c r="AE277" s="28">
        <v>31.5</v>
      </c>
      <c r="AF277" s="33">
        <v>0.01</v>
      </c>
      <c r="AG277" s="28">
        <v>0.5</v>
      </c>
      <c r="AH277" s="31">
        <v>1.2999999999999999E-2</v>
      </c>
      <c r="AI277" s="31">
        <v>0.23</v>
      </c>
      <c r="AJ277" s="31" t="s">
        <v>537</v>
      </c>
      <c r="AK277" s="75" t="s">
        <v>539</v>
      </c>
      <c r="AL277" s="75" t="s">
        <v>541</v>
      </c>
      <c r="AM277" s="75" t="s">
        <v>539</v>
      </c>
      <c r="AN277" s="75" t="s">
        <v>539</v>
      </c>
      <c r="AO277" s="75" t="s">
        <v>539</v>
      </c>
      <c r="AP277" s="75" t="s">
        <v>539</v>
      </c>
      <c r="AQ277" s="75" t="s">
        <v>537</v>
      </c>
      <c r="AR277" s="75" t="s">
        <v>543</v>
      </c>
      <c r="AS277" s="48" t="s">
        <v>430</v>
      </c>
    </row>
    <row r="278" spans="1:45" s="10" customFormat="1" ht="15" customHeight="1" x14ac:dyDescent="0.2">
      <c r="A278" s="4">
        <v>115</v>
      </c>
      <c r="B278" s="4">
        <v>60003223</v>
      </c>
      <c r="C278" s="4" t="s">
        <v>109</v>
      </c>
      <c r="D278" s="4" t="s">
        <v>156</v>
      </c>
      <c r="E278" s="3"/>
      <c r="F278" s="4" t="s">
        <v>406</v>
      </c>
      <c r="G278" s="4" t="s">
        <v>12</v>
      </c>
      <c r="H278" s="4" t="s">
        <v>74</v>
      </c>
      <c r="I278" s="4" t="s">
        <v>245</v>
      </c>
      <c r="J278" s="4" t="s">
        <v>141</v>
      </c>
      <c r="K278" s="4" t="s">
        <v>125</v>
      </c>
      <c r="L278" s="4">
        <v>2006</v>
      </c>
      <c r="M278" s="4" t="s">
        <v>267</v>
      </c>
      <c r="N278" s="4" t="s">
        <v>153</v>
      </c>
      <c r="O278" s="4" t="s">
        <v>183</v>
      </c>
      <c r="P278" s="4">
        <v>2007</v>
      </c>
      <c r="Q278" s="4"/>
      <c r="R278" s="4" t="s">
        <v>119</v>
      </c>
      <c r="S278" s="13">
        <v>43997</v>
      </c>
      <c r="T278" s="4">
        <v>120</v>
      </c>
      <c r="U278" s="4" t="s">
        <v>262</v>
      </c>
      <c r="V278" s="4"/>
      <c r="W278" s="13">
        <v>41345</v>
      </c>
      <c r="X278" s="4">
        <v>60</v>
      </c>
      <c r="Y278" s="27"/>
      <c r="Z278" s="27"/>
      <c r="AA278" s="28"/>
      <c r="AB278" s="31"/>
      <c r="AC278" s="32">
        <v>69</v>
      </c>
      <c r="AD278" s="28"/>
      <c r="AE278" s="28">
        <v>34</v>
      </c>
      <c r="AF278" s="33">
        <v>0.01</v>
      </c>
      <c r="AG278" s="28">
        <v>0.5</v>
      </c>
      <c r="AH278" s="31">
        <v>0.01</v>
      </c>
      <c r="AI278" s="31">
        <v>0.26</v>
      </c>
      <c r="AJ278" s="31" t="s">
        <v>537</v>
      </c>
      <c r="AK278" s="75" t="s">
        <v>539</v>
      </c>
      <c r="AL278" s="75" t="s">
        <v>539</v>
      </c>
      <c r="AM278" s="75" t="s">
        <v>539</v>
      </c>
      <c r="AN278" s="75" t="s">
        <v>539</v>
      </c>
      <c r="AO278" s="75" t="s">
        <v>539</v>
      </c>
      <c r="AP278" s="75" t="s">
        <v>539</v>
      </c>
      <c r="AQ278" s="75" t="s">
        <v>537</v>
      </c>
      <c r="AR278" s="75" t="s">
        <v>541</v>
      </c>
      <c r="AS278" s="48" t="s">
        <v>537</v>
      </c>
    </row>
    <row r="279" spans="1:45" s="10" customFormat="1" ht="15" customHeight="1" x14ac:dyDescent="0.2">
      <c r="A279" s="4">
        <v>115</v>
      </c>
      <c r="B279" s="4">
        <v>60003223</v>
      </c>
      <c r="C279" s="4" t="s">
        <v>109</v>
      </c>
      <c r="D279" s="4" t="s">
        <v>156</v>
      </c>
      <c r="E279" s="3"/>
      <c r="F279" s="4" t="s">
        <v>406</v>
      </c>
      <c r="G279" s="4" t="s">
        <v>12</v>
      </c>
      <c r="H279" s="4" t="s">
        <v>74</v>
      </c>
      <c r="I279" s="4" t="s">
        <v>245</v>
      </c>
      <c r="J279" s="4" t="s">
        <v>141</v>
      </c>
      <c r="K279" s="4" t="s">
        <v>125</v>
      </c>
      <c r="L279" s="4">
        <v>2006</v>
      </c>
      <c r="M279" s="4" t="s">
        <v>267</v>
      </c>
      <c r="N279" s="4" t="s">
        <v>153</v>
      </c>
      <c r="O279" s="4" t="s">
        <v>183</v>
      </c>
      <c r="P279" s="4">
        <v>2007</v>
      </c>
      <c r="Q279" s="4"/>
      <c r="R279" s="4" t="s">
        <v>119</v>
      </c>
      <c r="S279" s="13">
        <v>43997</v>
      </c>
      <c r="T279" s="4">
        <v>120</v>
      </c>
      <c r="U279" s="4" t="s">
        <v>262</v>
      </c>
      <c r="V279" s="4"/>
      <c r="W279" s="13">
        <v>40933</v>
      </c>
      <c r="X279" s="4">
        <v>60</v>
      </c>
      <c r="Y279" s="27"/>
      <c r="Z279" s="27"/>
      <c r="AA279" s="28"/>
      <c r="AB279" s="31"/>
      <c r="AC279" s="32">
        <v>41</v>
      </c>
      <c r="AD279" s="28"/>
      <c r="AE279" s="28">
        <v>37</v>
      </c>
      <c r="AF279" s="33">
        <v>0.01</v>
      </c>
      <c r="AG279" s="28">
        <v>0.5</v>
      </c>
      <c r="AH279" s="31">
        <v>0.01</v>
      </c>
      <c r="AI279" s="31">
        <v>0.251</v>
      </c>
      <c r="AJ279" s="31" t="s">
        <v>537</v>
      </c>
      <c r="AK279" s="75" t="s">
        <v>539</v>
      </c>
      <c r="AL279" s="75" t="s">
        <v>539</v>
      </c>
      <c r="AM279" s="75" t="s">
        <v>539</v>
      </c>
      <c r="AN279" s="75" t="s">
        <v>539</v>
      </c>
      <c r="AO279" s="75" t="s">
        <v>539</v>
      </c>
      <c r="AP279" s="75" t="s">
        <v>539</v>
      </c>
      <c r="AQ279" s="75" t="s">
        <v>537</v>
      </c>
      <c r="AR279" s="75" t="s">
        <v>541</v>
      </c>
      <c r="AS279" s="48" t="s">
        <v>537</v>
      </c>
    </row>
    <row r="280" spans="1:45" s="10" customFormat="1" ht="15" customHeight="1" x14ac:dyDescent="0.2">
      <c r="A280" s="4">
        <v>115</v>
      </c>
      <c r="B280" s="4">
        <v>60003223</v>
      </c>
      <c r="C280" s="4" t="s">
        <v>109</v>
      </c>
      <c r="D280" s="4" t="s">
        <v>156</v>
      </c>
      <c r="E280" s="3"/>
      <c r="F280" s="4" t="s">
        <v>406</v>
      </c>
      <c r="G280" s="4" t="s">
        <v>12</v>
      </c>
      <c r="H280" s="4" t="s">
        <v>74</v>
      </c>
      <c r="I280" s="4" t="s">
        <v>245</v>
      </c>
      <c r="J280" s="4" t="s">
        <v>141</v>
      </c>
      <c r="K280" s="4" t="s">
        <v>125</v>
      </c>
      <c r="L280" s="4">
        <v>2006</v>
      </c>
      <c r="M280" s="4" t="s">
        <v>267</v>
      </c>
      <c r="N280" s="4" t="s">
        <v>153</v>
      </c>
      <c r="O280" s="4" t="s">
        <v>183</v>
      </c>
      <c r="P280" s="4">
        <v>2007</v>
      </c>
      <c r="Q280" s="4"/>
      <c r="R280" s="4" t="s">
        <v>119</v>
      </c>
      <c r="S280" s="13">
        <v>43997</v>
      </c>
      <c r="T280" s="4">
        <v>120</v>
      </c>
      <c r="U280" s="4" t="s">
        <v>262</v>
      </c>
      <c r="V280" s="4"/>
      <c r="W280" s="13">
        <v>40652</v>
      </c>
      <c r="X280" s="4">
        <v>60</v>
      </c>
      <c r="Y280" s="27"/>
      <c r="Z280" s="27"/>
      <c r="AA280" s="28"/>
      <c r="AB280" s="31"/>
      <c r="AC280" s="32">
        <v>31</v>
      </c>
      <c r="AD280" s="28"/>
      <c r="AE280" s="28">
        <v>36</v>
      </c>
      <c r="AF280" s="33">
        <v>0.01</v>
      </c>
      <c r="AG280" s="28">
        <v>0.5</v>
      </c>
      <c r="AH280" s="31">
        <v>5.0000000000000001E-3</v>
      </c>
      <c r="AI280" s="31">
        <v>0.17100000000000001</v>
      </c>
      <c r="AJ280" s="31" t="s">
        <v>537</v>
      </c>
      <c r="AK280" s="75" t="s">
        <v>540</v>
      </c>
      <c r="AL280" s="75" t="s">
        <v>539</v>
      </c>
      <c r="AM280" s="75" t="s">
        <v>539</v>
      </c>
      <c r="AN280" s="75" t="s">
        <v>539</v>
      </c>
      <c r="AO280" s="75" t="s">
        <v>539</v>
      </c>
      <c r="AP280" s="75" t="s">
        <v>539</v>
      </c>
      <c r="AQ280" s="75" t="s">
        <v>537</v>
      </c>
      <c r="AR280" s="75" t="s">
        <v>539</v>
      </c>
      <c r="AS280" s="48" t="s">
        <v>434</v>
      </c>
    </row>
    <row r="281" spans="1:45" s="10" customFormat="1" ht="15" customHeight="1" x14ac:dyDescent="0.2">
      <c r="A281" s="4">
        <v>115</v>
      </c>
      <c r="B281" s="4">
        <v>60003223</v>
      </c>
      <c r="C281" s="4" t="s">
        <v>109</v>
      </c>
      <c r="D281" s="4" t="s">
        <v>156</v>
      </c>
      <c r="E281" s="3"/>
      <c r="F281" s="4" t="s">
        <v>406</v>
      </c>
      <c r="G281" s="4" t="s">
        <v>12</v>
      </c>
      <c r="H281" s="4" t="s">
        <v>74</v>
      </c>
      <c r="I281" s="4" t="s">
        <v>245</v>
      </c>
      <c r="J281" s="4" t="s">
        <v>141</v>
      </c>
      <c r="K281" s="4" t="s">
        <v>125</v>
      </c>
      <c r="L281" s="4">
        <v>2006</v>
      </c>
      <c r="M281" s="4" t="s">
        <v>267</v>
      </c>
      <c r="N281" s="4" t="s">
        <v>153</v>
      </c>
      <c r="O281" s="4" t="s">
        <v>183</v>
      </c>
      <c r="P281" s="4">
        <v>2007</v>
      </c>
      <c r="Q281" s="4"/>
      <c r="R281" s="4" t="s">
        <v>119</v>
      </c>
      <c r="S281" s="13">
        <v>43997</v>
      </c>
      <c r="T281" s="4">
        <v>120</v>
      </c>
      <c r="U281" s="4" t="s">
        <v>262</v>
      </c>
      <c r="V281" s="4"/>
      <c r="W281" s="13">
        <v>40316</v>
      </c>
      <c r="X281" s="4">
        <v>60</v>
      </c>
      <c r="Y281" s="27"/>
      <c r="Z281" s="27"/>
      <c r="AA281" s="28"/>
      <c r="AB281" s="31"/>
      <c r="AC281" s="32">
        <v>53</v>
      </c>
      <c r="AD281" s="28"/>
      <c r="AE281" s="28">
        <v>36</v>
      </c>
      <c r="AF281" s="33">
        <v>0.01</v>
      </c>
      <c r="AG281" s="28">
        <v>0.5</v>
      </c>
      <c r="AH281" s="31">
        <v>0.01</v>
      </c>
      <c r="AI281" s="31">
        <v>0.28199999999999997</v>
      </c>
      <c r="AJ281" s="31" t="s">
        <v>537</v>
      </c>
      <c r="AK281" s="75" t="s">
        <v>539</v>
      </c>
      <c r="AL281" s="75" t="s">
        <v>539</v>
      </c>
      <c r="AM281" s="75" t="s">
        <v>539</v>
      </c>
      <c r="AN281" s="75" t="s">
        <v>539</v>
      </c>
      <c r="AO281" s="75" t="s">
        <v>539</v>
      </c>
      <c r="AP281" s="75" t="s">
        <v>539</v>
      </c>
      <c r="AQ281" s="75" t="s">
        <v>537</v>
      </c>
      <c r="AR281" s="75" t="s">
        <v>541</v>
      </c>
      <c r="AS281" s="48" t="s">
        <v>537</v>
      </c>
    </row>
    <row r="282" spans="1:45" s="10" customFormat="1" ht="15" customHeight="1" x14ac:dyDescent="0.2">
      <c r="A282" s="4">
        <v>115</v>
      </c>
      <c r="B282" s="4">
        <v>60003223</v>
      </c>
      <c r="C282" s="4" t="s">
        <v>109</v>
      </c>
      <c r="D282" s="4" t="s">
        <v>156</v>
      </c>
      <c r="E282" s="3"/>
      <c r="F282" s="4" t="s">
        <v>406</v>
      </c>
      <c r="G282" s="4" t="s">
        <v>12</v>
      </c>
      <c r="H282" s="4" t="s">
        <v>74</v>
      </c>
      <c r="I282" s="4" t="s">
        <v>245</v>
      </c>
      <c r="J282" s="4" t="s">
        <v>141</v>
      </c>
      <c r="K282" s="4" t="s">
        <v>125</v>
      </c>
      <c r="L282" s="4">
        <v>2006</v>
      </c>
      <c r="M282" s="4" t="s">
        <v>267</v>
      </c>
      <c r="N282" s="4" t="s">
        <v>153</v>
      </c>
      <c r="O282" s="4" t="s">
        <v>183</v>
      </c>
      <c r="P282" s="4">
        <v>2007</v>
      </c>
      <c r="Q282" s="4"/>
      <c r="R282" s="4" t="s">
        <v>119</v>
      </c>
      <c r="S282" s="13">
        <v>43997</v>
      </c>
      <c r="T282" s="4">
        <v>120</v>
      </c>
      <c r="U282" s="4" t="s">
        <v>262</v>
      </c>
      <c r="V282" s="4"/>
      <c r="W282" s="13">
        <v>40102</v>
      </c>
      <c r="X282" s="4">
        <v>60</v>
      </c>
      <c r="Y282" s="27"/>
      <c r="Z282" s="27"/>
      <c r="AA282" s="28"/>
      <c r="AB282" s="31"/>
      <c r="AC282" s="32">
        <v>70</v>
      </c>
      <c r="AD282" s="28"/>
      <c r="AE282" s="28">
        <v>37</v>
      </c>
      <c r="AF282" s="33">
        <v>0.01</v>
      </c>
      <c r="AG282" s="28">
        <v>1</v>
      </c>
      <c r="AH282" s="31">
        <v>1.4999999999999999E-2</v>
      </c>
      <c r="AI282" s="31">
        <v>0.153</v>
      </c>
      <c r="AJ282" s="31" t="s">
        <v>537</v>
      </c>
      <c r="AK282" s="75" t="s">
        <v>539</v>
      </c>
      <c r="AL282" s="75" t="s">
        <v>539</v>
      </c>
      <c r="AM282" s="75" t="s">
        <v>539</v>
      </c>
      <c r="AN282" s="75" t="s">
        <v>539</v>
      </c>
      <c r="AO282" s="75" t="s">
        <v>539</v>
      </c>
      <c r="AP282" s="75" t="s">
        <v>539</v>
      </c>
      <c r="AQ282" s="75" t="s">
        <v>537</v>
      </c>
      <c r="AR282" s="75" t="s">
        <v>541</v>
      </c>
      <c r="AS282" s="48" t="s">
        <v>537</v>
      </c>
    </row>
    <row r="283" spans="1:45" s="10" customFormat="1" ht="15" customHeight="1" x14ac:dyDescent="0.2">
      <c r="A283" s="4">
        <v>115</v>
      </c>
      <c r="B283" s="4">
        <v>60003223</v>
      </c>
      <c r="C283" s="4" t="s">
        <v>109</v>
      </c>
      <c r="D283" s="4" t="s">
        <v>156</v>
      </c>
      <c r="E283" s="3"/>
      <c r="F283" s="4" t="s">
        <v>406</v>
      </c>
      <c r="G283" s="4" t="s">
        <v>12</v>
      </c>
      <c r="H283" s="4" t="s">
        <v>74</v>
      </c>
      <c r="I283" s="4" t="s">
        <v>245</v>
      </c>
      <c r="J283" s="4" t="s">
        <v>141</v>
      </c>
      <c r="K283" s="4" t="s">
        <v>125</v>
      </c>
      <c r="L283" s="4">
        <v>2006</v>
      </c>
      <c r="M283" s="4" t="s">
        <v>267</v>
      </c>
      <c r="N283" s="4" t="s">
        <v>153</v>
      </c>
      <c r="O283" s="4" t="s">
        <v>183</v>
      </c>
      <c r="P283" s="4">
        <v>2007</v>
      </c>
      <c r="Q283" s="4"/>
      <c r="R283" s="4" t="s">
        <v>119</v>
      </c>
      <c r="S283" s="13">
        <v>43997</v>
      </c>
      <c r="T283" s="4">
        <v>120</v>
      </c>
      <c r="U283" s="4" t="s">
        <v>262</v>
      </c>
      <c r="V283" s="4"/>
      <c r="W283" s="13">
        <v>39680</v>
      </c>
      <c r="X283" s="4">
        <v>60</v>
      </c>
      <c r="Y283" s="27"/>
      <c r="Z283" s="27"/>
      <c r="AA283" s="28"/>
      <c r="AB283" s="31"/>
      <c r="AC283" s="32">
        <v>59</v>
      </c>
      <c r="AD283" s="28"/>
      <c r="AE283" s="28">
        <v>44.6</v>
      </c>
      <c r="AF283" s="33">
        <v>0.01</v>
      </c>
      <c r="AG283" s="28">
        <v>0.5</v>
      </c>
      <c r="AH283" s="31">
        <v>0.01</v>
      </c>
      <c r="AI283" s="31">
        <v>0.156</v>
      </c>
      <c r="AJ283" s="31" t="s">
        <v>537</v>
      </c>
      <c r="AK283" s="75" t="s">
        <v>539</v>
      </c>
      <c r="AL283" s="75" t="s">
        <v>539</v>
      </c>
      <c r="AM283" s="75" t="s">
        <v>539</v>
      </c>
      <c r="AN283" s="75" t="s">
        <v>539</v>
      </c>
      <c r="AO283" s="75" t="s">
        <v>539</v>
      </c>
      <c r="AP283" s="75" t="s">
        <v>539</v>
      </c>
      <c r="AQ283" s="75" t="s">
        <v>537</v>
      </c>
      <c r="AR283" s="75" t="s">
        <v>541</v>
      </c>
      <c r="AS283" s="48" t="s">
        <v>537</v>
      </c>
    </row>
    <row r="284" spans="1:45" s="10" customFormat="1" ht="15" customHeight="1" x14ac:dyDescent="0.2">
      <c r="A284" s="4">
        <v>115</v>
      </c>
      <c r="B284" s="4">
        <v>60003223</v>
      </c>
      <c r="C284" s="4" t="s">
        <v>109</v>
      </c>
      <c r="D284" s="4" t="s">
        <v>156</v>
      </c>
      <c r="E284" s="3"/>
      <c r="F284" s="4" t="s">
        <v>406</v>
      </c>
      <c r="G284" s="4" t="s">
        <v>12</v>
      </c>
      <c r="H284" s="4" t="s">
        <v>74</v>
      </c>
      <c r="I284" s="4" t="s">
        <v>245</v>
      </c>
      <c r="J284" s="4" t="s">
        <v>141</v>
      </c>
      <c r="K284" s="4" t="s">
        <v>125</v>
      </c>
      <c r="L284" s="4">
        <v>2006</v>
      </c>
      <c r="M284" s="4" t="s">
        <v>267</v>
      </c>
      <c r="N284" s="4" t="s">
        <v>153</v>
      </c>
      <c r="O284" s="4" t="s">
        <v>183</v>
      </c>
      <c r="P284" s="4">
        <v>2007</v>
      </c>
      <c r="Q284" s="4"/>
      <c r="R284" s="4" t="s">
        <v>119</v>
      </c>
      <c r="S284" s="13">
        <v>43997</v>
      </c>
      <c r="T284" s="4">
        <v>120</v>
      </c>
      <c r="U284" s="4" t="s">
        <v>262</v>
      </c>
      <c r="V284" s="4"/>
      <c r="W284" s="13">
        <v>39104</v>
      </c>
      <c r="X284" s="4">
        <v>60</v>
      </c>
      <c r="Y284" s="27"/>
      <c r="Z284" s="27"/>
      <c r="AA284" s="28"/>
      <c r="AB284" s="31"/>
      <c r="AC284" s="32">
        <v>50</v>
      </c>
      <c r="AD284" s="28"/>
      <c r="AE284" s="28">
        <v>41.6</v>
      </c>
      <c r="AF284" s="33">
        <v>8.0000000000000002E-3</v>
      </c>
      <c r="AG284" s="28">
        <v>0.5</v>
      </c>
      <c r="AH284" s="31"/>
      <c r="AI284" s="31"/>
      <c r="AJ284" s="31" t="s">
        <v>537</v>
      </c>
      <c r="AK284" s="75" t="s">
        <v>539</v>
      </c>
      <c r="AL284" s="75" t="s">
        <v>539</v>
      </c>
      <c r="AM284" s="75" t="s">
        <v>539</v>
      </c>
      <c r="AN284" s="75" t="s">
        <v>539</v>
      </c>
      <c r="AO284" s="75" t="s">
        <v>537</v>
      </c>
      <c r="AP284" s="75" t="s">
        <v>537</v>
      </c>
      <c r="AQ284" s="75" t="s">
        <v>537</v>
      </c>
      <c r="AR284" s="75" t="s">
        <v>541</v>
      </c>
      <c r="AS284" s="48" t="s">
        <v>537</v>
      </c>
    </row>
    <row r="285" spans="1:45" s="10" customFormat="1" ht="15" customHeight="1" x14ac:dyDescent="0.2">
      <c r="A285" s="4">
        <v>115</v>
      </c>
      <c r="B285" s="4">
        <v>60003223</v>
      </c>
      <c r="C285" s="4" t="s">
        <v>109</v>
      </c>
      <c r="D285" s="4" t="s">
        <v>156</v>
      </c>
      <c r="E285" s="3"/>
      <c r="F285" s="4" t="s">
        <v>406</v>
      </c>
      <c r="G285" s="4" t="s">
        <v>12</v>
      </c>
      <c r="H285" s="4" t="s">
        <v>74</v>
      </c>
      <c r="I285" s="4" t="s">
        <v>245</v>
      </c>
      <c r="J285" s="4" t="s">
        <v>141</v>
      </c>
      <c r="K285" s="4" t="s">
        <v>125</v>
      </c>
      <c r="L285" s="4">
        <v>2006</v>
      </c>
      <c r="M285" s="4" t="s">
        <v>267</v>
      </c>
      <c r="N285" s="4" t="s">
        <v>153</v>
      </c>
      <c r="O285" s="4" t="s">
        <v>183</v>
      </c>
      <c r="P285" s="4">
        <v>2007</v>
      </c>
      <c r="Q285" s="4"/>
      <c r="R285" s="4" t="s">
        <v>119</v>
      </c>
      <c r="S285" s="13">
        <v>43997</v>
      </c>
      <c r="T285" s="4">
        <v>120</v>
      </c>
      <c r="U285" s="4" t="s">
        <v>262</v>
      </c>
      <c r="V285" s="4"/>
      <c r="W285" s="13">
        <v>39099</v>
      </c>
      <c r="X285" s="4">
        <v>60</v>
      </c>
      <c r="Y285" s="27"/>
      <c r="Z285" s="27"/>
      <c r="AA285" s="28"/>
      <c r="AB285" s="31"/>
      <c r="AC285" s="32">
        <v>55</v>
      </c>
      <c r="AD285" s="28"/>
      <c r="AE285" s="28"/>
      <c r="AF285" s="33">
        <v>0.01</v>
      </c>
      <c r="AG285" s="28"/>
      <c r="AH285" s="31">
        <v>1.7999999999999999E-2</v>
      </c>
      <c r="AI285" s="31">
        <v>0.17799999999999999</v>
      </c>
      <c r="AJ285" s="31" t="s">
        <v>537</v>
      </c>
      <c r="AK285" s="75" t="s">
        <v>539</v>
      </c>
      <c r="AL285" s="75" t="s">
        <v>537</v>
      </c>
      <c r="AM285" s="75" t="s">
        <v>539</v>
      </c>
      <c r="AN285" s="75" t="s">
        <v>537</v>
      </c>
      <c r="AO285" s="75" t="s">
        <v>539</v>
      </c>
      <c r="AP285" s="75" t="s">
        <v>539</v>
      </c>
      <c r="AQ285" s="75" t="s">
        <v>537</v>
      </c>
      <c r="AR285" s="75" t="s">
        <v>541</v>
      </c>
      <c r="AS285" s="48" t="s">
        <v>537</v>
      </c>
    </row>
    <row r="286" spans="1:45" s="10" customFormat="1" ht="15" customHeight="1" x14ac:dyDescent="0.2">
      <c r="A286" s="4">
        <v>115</v>
      </c>
      <c r="B286" s="4">
        <v>60003223</v>
      </c>
      <c r="C286" s="4" t="s">
        <v>109</v>
      </c>
      <c r="D286" s="4" t="s">
        <v>156</v>
      </c>
      <c r="E286" s="3"/>
      <c r="F286" s="4" t="s">
        <v>406</v>
      </c>
      <c r="G286" s="4" t="s">
        <v>12</v>
      </c>
      <c r="H286" s="4" t="s">
        <v>74</v>
      </c>
      <c r="I286" s="4" t="s">
        <v>245</v>
      </c>
      <c r="J286" s="4" t="s">
        <v>141</v>
      </c>
      <c r="K286" s="4" t="s">
        <v>125</v>
      </c>
      <c r="L286" s="4">
        <v>2006</v>
      </c>
      <c r="M286" s="4" t="s">
        <v>267</v>
      </c>
      <c r="N286" s="4" t="s">
        <v>153</v>
      </c>
      <c r="O286" s="4" t="s">
        <v>183</v>
      </c>
      <c r="P286" s="4">
        <v>2007</v>
      </c>
      <c r="Q286" s="4"/>
      <c r="R286" s="4" t="s">
        <v>119</v>
      </c>
      <c r="S286" s="13">
        <v>43997</v>
      </c>
      <c r="T286" s="4">
        <v>120</v>
      </c>
      <c r="U286" s="4" t="s">
        <v>262</v>
      </c>
      <c r="V286" s="4"/>
      <c r="W286" s="13">
        <v>39097</v>
      </c>
      <c r="X286" s="4">
        <v>60</v>
      </c>
      <c r="Y286" s="27"/>
      <c r="Z286" s="27"/>
      <c r="AA286" s="28"/>
      <c r="AB286" s="31"/>
      <c r="AC286" s="32">
        <v>65</v>
      </c>
      <c r="AD286" s="28"/>
      <c r="AE286" s="28">
        <v>41</v>
      </c>
      <c r="AF286" s="33">
        <v>3.0000000000000001E-3</v>
      </c>
      <c r="AG286" s="28">
        <v>0.5</v>
      </c>
      <c r="AH286" s="31"/>
      <c r="AI286" s="31"/>
      <c r="AJ286" s="31" t="s">
        <v>537</v>
      </c>
      <c r="AK286" s="75" t="s">
        <v>539</v>
      </c>
      <c r="AL286" s="75" t="s">
        <v>539</v>
      </c>
      <c r="AM286" s="75" t="s">
        <v>539</v>
      </c>
      <c r="AN286" s="75" t="s">
        <v>539</v>
      </c>
      <c r="AO286" s="75" t="s">
        <v>537</v>
      </c>
      <c r="AP286" s="75" t="s">
        <v>537</v>
      </c>
      <c r="AQ286" s="75" t="s">
        <v>537</v>
      </c>
      <c r="AR286" s="75" t="s">
        <v>541</v>
      </c>
      <c r="AS286" s="48" t="s">
        <v>537</v>
      </c>
    </row>
    <row r="287" spans="1:45" s="10" customFormat="1" ht="15" customHeight="1" x14ac:dyDescent="0.2">
      <c r="A287" s="36">
        <v>130</v>
      </c>
      <c r="B287" s="36">
        <v>60003003</v>
      </c>
      <c r="C287" s="36" t="s">
        <v>82</v>
      </c>
      <c r="D287" s="36" t="s">
        <v>162</v>
      </c>
      <c r="E287" s="37"/>
      <c r="F287" s="36" t="s">
        <v>421</v>
      </c>
      <c r="G287" s="36" t="s">
        <v>12</v>
      </c>
      <c r="H287" s="36" t="s">
        <v>27</v>
      </c>
      <c r="I287" s="36" t="s">
        <v>245</v>
      </c>
      <c r="J287" s="36" t="s">
        <v>134</v>
      </c>
      <c r="K287" s="36" t="s">
        <v>176</v>
      </c>
      <c r="L287" s="36">
        <v>2005</v>
      </c>
      <c r="M287" s="36" t="s">
        <v>267</v>
      </c>
      <c r="N287" s="36" t="s">
        <v>153</v>
      </c>
      <c r="O287" s="36" t="s">
        <v>133</v>
      </c>
      <c r="P287" s="36">
        <v>2005</v>
      </c>
      <c r="Q287" s="36"/>
      <c r="R287" s="36" t="s">
        <v>119</v>
      </c>
      <c r="S287" s="38">
        <v>44006</v>
      </c>
      <c r="T287" s="36">
        <v>55</v>
      </c>
      <c r="U287" s="36" t="s">
        <v>259</v>
      </c>
      <c r="V287" s="36" t="s">
        <v>448</v>
      </c>
      <c r="W287" s="38">
        <v>45222</v>
      </c>
      <c r="X287" s="36">
        <v>60</v>
      </c>
      <c r="Y287" s="39">
        <v>70</v>
      </c>
      <c r="Z287" s="39"/>
      <c r="AA287" s="40" t="s">
        <v>450</v>
      </c>
      <c r="AB287" s="41">
        <v>0.89300000000000002</v>
      </c>
      <c r="AC287" s="42">
        <v>67</v>
      </c>
      <c r="AD287" s="40">
        <v>13</v>
      </c>
      <c r="AE287" s="40">
        <v>35.200000000000003</v>
      </c>
      <c r="AF287" s="43">
        <v>0.01</v>
      </c>
      <c r="AG287" s="40">
        <v>0.5</v>
      </c>
      <c r="AH287" s="41">
        <v>7.0000000000000001E-3</v>
      </c>
      <c r="AI287" s="41">
        <v>0.32100000000000001</v>
      </c>
      <c r="AJ287" s="41" t="s">
        <v>537</v>
      </c>
      <c r="AK287" s="76" t="s">
        <v>539</v>
      </c>
      <c r="AL287" s="76" t="s">
        <v>539</v>
      </c>
      <c r="AM287" s="76" t="s">
        <v>539</v>
      </c>
      <c r="AN287" s="76" t="s">
        <v>539</v>
      </c>
      <c r="AO287" s="76" t="s">
        <v>539</v>
      </c>
      <c r="AP287" s="76" t="s">
        <v>539</v>
      </c>
      <c r="AQ287" s="75" t="s">
        <v>537</v>
      </c>
      <c r="AR287" s="75" t="s">
        <v>541</v>
      </c>
      <c r="AS287" s="48" t="s">
        <v>537</v>
      </c>
    </row>
    <row r="288" spans="1:45" s="10" customFormat="1" ht="15" customHeight="1" x14ac:dyDescent="0.2">
      <c r="A288" s="4">
        <v>130</v>
      </c>
      <c r="B288" s="4">
        <v>60003003</v>
      </c>
      <c r="C288" s="4" t="s">
        <v>82</v>
      </c>
      <c r="D288" s="4" t="s">
        <v>162</v>
      </c>
      <c r="E288" s="3"/>
      <c r="F288" s="4" t="s">
        <v>421</v>
      </c>
      <c r="G288" s="4" t="s">
        <v>12</v>
      </c>
      <c r="H288" s="4" t="s">
        <v>27</v>
      </c>
      <c r="I288" s="4" t="s">
        <v>245</v>
      </c>
      <c r="J288" s="4" t="s">
        <v>134</v>
      </c>
      <c r="K288" s="4" t="s">
        <v>176</v>
      </c>
      <c r="L288" s="4">
        <v>2005</v>
      </c>
      <c r="M288" s="4" t="s">
        <v>267</v>
      </c>
      <c r="N288" s="4" t="s">
        <v>153</v>
      </c>
      <c r="O288" s="4" t="s">
        <v>133</v>
      </c>
      <c r="P288" s="4">
        <v>2005</v>
      </c>
      <c r="Q288" s="4"/>
      <c r="R288" s="4" t="s">
        <v>119</v>
      </c>
      <c r="S288" s="13">
        <v>44006</v>
      </c>
      <c r="T288" s="4">
        <v>55</v>
      </c>
      <c r="U288" s="4" t="s">
        <v>259</v>
      </c>
      <c r="V288" s="4"/>
      <c r="W288" s="13" t="s">
        <v>228</v>
      </c>
      <c r="X288" s="4">
        <v>60</v>
      </c>
      <c r="Y288" s="27">
        <v>0</v>
      </c>
      <c r="Z288" s="27">
        <v>57.2</v>
      </c>
      <c r="AA288" s="28" t="s">
        <v>282</v>
      </c>
      <c r="AB288" s="31">
        <v>0.88800000000000001</v>
      </c>
      <c r="AC288" s="32">
        <v>66.8</v>
      </c>
      <c r="AD288" s="28">
        <v>8</v>
      </c>
      <c r="AE288" s="28">
        <v>35</v>
      </c>
      <c r="AF288" s="33">
        <v>0.02</v>
      </c>
      <c r="AG288" s="28">
        <v>1</v>
      </c>
      <c r="AH288" s="31">
        <v>7.0000000000000001E-3</v>
      </c>
      <c r="AI288" s="31">
        <v>0.24</v>
      </c>
      <c r="AJ288" s="31">
        <v>3.4528793409091691</v>
      </c>
      <c r="AK288" s="75" t="s">
        <v>539</v>
      </c>
      <c r="AL288" s="75" t="s">
        <v>539</v>
      </c>
      <c r="AM288" s="75" t="s">
        <v>539</v>
      </c>
      <c r="AN288" s="75" t="s">
        <v>539</v>
      </c>
      <c r="AO288" s="75" t="s">
        <v>539</v>
      </c>
      <c r="AP288" s="75" t="s">
        <v>539</v>
      </c>
      <c r="AQ288" s="75" t="s">
        <v>539</v>
      </c>
      <c r="AR288" s="75" t="s">
        <v>541</v>
      </c>
      <c r="AS288" s="48" t="s">
        <v>537</v>
      </c>
    </row>
    <row r="289" spans="1:45" s="10" customFormat="1" ht="15" customHeight="1" x14ac:dyDescent="0.2">
      <c r="A289" s="4">
        <v>130</v>
      </c>
      <c r="B289" s="4">
        <v>60003003</v>
      </c>
      <c r="C289" s="4" t="s">
        <v>82</v>
      </c>
      <c r="D289" s="4" t="s">
        <v>162</v>
      </c>
      <c r="E289" s="3"/>
      <c r="F289" s="4" t="s">
        <v>421</v>
      </c>
      <c r="G289" s="4" t="s">
        <v>12</v>
      </c>
      <c r="H289" s="4" t="s">
        <v>27</v>
      </c>
      <c r="I289" s="4" t="s">
        <v>245</v>
      </c>
      <c r="J289" s="4" t="s">
        <v>134</v>
      </c>
      <c r="K289" s="4" t="s">
        <v>176</v>
      </c>
      <c r="L289" s="4">
        <v>2005</v>
      </c>
      <c r="M289" s="4" t="s">
        <v>267</v>
      </c>
      <c r="N289" s="4" t="s">
        <v>153</v>
      </c>
      <c r="O289" s="4" t="s">
        <v>133</v>
      </c>
      <c r="P289" s="4">
        <v>2005</v>
      </c>
      <c r="Q289" s="4"/>
      <c r="R289" s="4" t="s">
        <v>119</v>
      </c>
      <c r="S289" s="13">
        <v>44006</v>
      </c>
      <c r="T289" s="4">
        <v>55</v>
      </c>
      <c r="U289" s="4" t="s">
        <v>259</v>
      </c>
      <c r="V289" s="4" t="s">
        <v>301</v>
      </c>
      <c r="W289" s="13">
        <v>44389</v>
      </c>
      <c r="X289" s="4">
        <v>60</v>
      </c>
      <c r="Y289" s="27">
        <v>67.2</v>
      </c>
      <c r="Z289" s="27">
        <v>50.6</v>
      </c>
      <c r="AA289" s="28" t="s">
        <v>283</v>
      </c>
      <c r="AB289" s="31">
        <v>0.88500000000000001</v>
      </c>
      <c r="AC289" s="32">
        <v>26</v>
      </c>
      <c r="AD289" s="28">
        <v>19</v>
      </c>
      <c r="AE289" s="28">
        <v>35</v>
      </c>
      <c r="AF289" s="33">
        <v>0.02</v>
      </c>
      <c r="AG289" s="28">
        <v>0.5</v>
      </c>
      <c r="AH289" s="31">
        <v>1.7999999999999999E-2</v>
      </c>
      <c r="AI289" s="31">
        <v>0.9</v>
      </c>
      <c r="AJ289" s="31">
        <v>10.396698131746659</v>
      </c>
      <c r="AK289" s="75" t="s">
        <v>540</v>
      </c>
      <c r="AL289" s="75" t="s">
        <v>539</v>
      </c>
      <c r="AM289" s="75" t="s">
        <v>539</v>
      </c>
      <c r="AN289" s="75" t="s">
        <v>539</v>
      </c>
      <c r="AO289" s="75" t="s">
        <v>539</v>
      </c>
      <c r="AP289" s="75" t="s">
        <v>539</v>
      </c>
      <c r="AQ289" s="75" t="s">
        <v>539</v>
      </c>
      <c r="AR289" s="75" t="s">
        <v>539</v>
      </c>
      <c r="AS289" s="48" t="s">
        <v>434</v>
      </c>
    </row>
    <row r="290" spans="1:45" s="10" customFormat="1" ht="15" customHeight="1" x14ac:dyDescent="0.2">
      <c r="A290" s="4">
        <v>130</v>
      </c>
      <c r="B290" s="4">
        <v>60003003</v>
      </c>
      <c r="C290" s="4" t="s">
        <v>82</v>
      </c>
      <c r="D290" s="4" t="s">
        <v>162</v>
      </c>
      <c r="E290" s="3"/>
      <c r="F290" s="4" t="s">
        <v>421</v>
      </c>
      <c r="G290" s="4" t="s">
        <v>12</v>
      </c>
      <c r="H290" s="4" t="s">
        <v>27</v>
      </c>
      <c r="I290" s="4" t="s">
        <v>245</v>
      </c>
      <c r="J290" s="4" t="s">
        <v>134</v>
      </c>
      <c r="K290" s="4" t="s">
        <v>176</v>
      </c>
      <c r="L290" s="4">
        <v>2005</v>
      </c>
      <c r="M290" s="4" t="s">
        <v>267</v>
      </c>
      <c r="N290" s="4" t="s">
        <v>153</v>
      </c>
      <c r="O290" s="4" t="s">
        <v>133</v>
      </c>
      <c r="P290" s="4">
        <v>2005</v>
      </c>
      <c r="Q290" s="4"/>
      <c r="R290" s="4" t="s">
        <v>119</v>
      </c>
      <c r="S290" s="13">
        <v>44006</v>
      </c>
      <c r="T290" s="4">
        <v>55</v>
      </c>
      <c r="U290" s="4" t="s">
        <v>259</v>
      </c>
      <c r="V290" s="4"/>
      <c r="W290" s="13">
        <v>43999</v>
      </c>
      <c r="X290" s="4">
        <v>60</v>
      </c>
      <c r="Y290" s="27"/>
      <c r="Z290" s="27"/>
      <c r="AA290" s="28"/>
      <c r="AB290" s="31"/>
      <c r="AC290" s="32">
        <v>55.6</v>
      </c>
      <c r="AD290" s="28"/>
      <c r="AE290" s="28"/>
      <c r="AF290" s="33"/>
      <c r="AG290" s="28"/>
      <c r="AH290" s="31"/>
      <c r="AI290" s="31"/>
      <c r="AJ290" s="31" t="s">
        <v>537</v>
      </c>
      <c r="AK290" s="75" t="s">
        <v>539</v>
      </c>
      <c r="AL290" s="75" t="s">
        <v>537</v>
      </c>
      <c r="AM290" s="75" t="s">
        <v>537</v>
      </c>
      <c r="AN290" s="75" t="s">
        <v>537</v>
      </c>
      <c r="AO290" s="75" t="s">
        <v>537</v>
      </c>
      <c r="AP290" s="75" t="s">
        <v>537</v>
      </c>
      <c r="AQ290" s="75" t="s">
        <v>537</v>
      </c>
      <c r="AR290" s="75" t="s">
        <v>541</v>
      </c>
      <c r="AS290" s="48" t="s">
        <v>537</v>
      </c>
    </row>
    <row r="291" spans="1:45" s="10" customFormat="1" ht="15" customHeight="1" x14ac:dyDescent="0.2">
      <c r="A291" s="4">
        <v>130</v>
      </c>
      <c r="B291" s="4">
        <v>60003003</v>
      </c>
      <c r="C291" s="4" t="s">
        <v>82</v>
      </c>
      <c r="D291" s="4" t="s">
        <v>162</v>
      </c>
      <c r="E291" s="3"/>
      <c r="F291" s="4" t="s">
        <v>421</v>
      </c>
      <c r="G291" s="4" t="s">
        <v>12</v>
      </c>
      <c r="H291" s="4" t="s">
        <v>27</v>
      </c>
      <c r="I291" s="4" t="s">
        <v>245</v>
      </c>
      <c r="J291" s="4" t="s">
        <v>134</v>
      </c>
      <c r="K291" s="4" t="s">
        <v>176</v>
      </c>
      <c r="L291" s="4">
        <v>2005</v>
      </c>
      <c r="M291" s="4" t="s">
        <v>267</v>
      </c>
      <c r="N291" s="4" t="s">
        <v>153</v>
      </c>
      <c r="O291" s="4" t="s">
        <v>133</v>
      </c>
      <c r="P291" s="4">
        <v>2005</v>
      </c>
      <c r="Q291" s="4"/>
      <c r="R291" s="4" t="s">
        <v>119</v>
      </c>
      <c r="S291" s="13">
        <v>44006</v>
      </c>
      <c r="T291" s="4">
        <v>55</v>
      </c>
      <c r="U291" s="4" t="s">
        <v>259</v>
      </c>
      <c r="V291" s="4"/>
      <c r="W291" s="13">
        <v>43579</v>
      </c>
      <c r="X291" s="4">
        <v>60</v>
      </c>
      <c r="Y291" s="27"/>
      <c r="Z291" s="27"/>
      <c r="AA291" s="28"/>
      <c r="AB291" s="31"/>
      <c r="AC291" s="32">
        <v>32</v>
      </c>
      <c r="AD291" s="28"/>
      <c r="AE291" s="28">
        <v>39.6</v>
      </c>
      <c r="AF291" s="33">
        <v>0.01</v>
      </c>
      <c r="AG291" s="28">
        <v>1</v>
      </c>
      <c r="AH291" s="31">
        <v>1.7999999999999999E-2</v>
      </c>
      <c r="AI291" s="31">
        <v>0.48</v>
      </c>
      <c r="AJ291" s="31" t="s">
        <v>537</v>
      </c>
      <c r="AK291" s="75" t="s">
        <v>540</v>
      </c>
      <c r="AL291" s="75" t="s">
        <v>539</v>
      </c>
      <c r="AM291" s="75" t="s">
        <v>539</v>
      </c>
      <c r="AN291" s="75" t="s">
        <v>539</v>
      </c>
      <c r="AO291" s="75" t="s">
        <v>539</v>
      </c>
      <c r="AP291" s="75" t="s">
        <v>539</v>
      </c>
      <c r="AQ291" s="75" t="s">
        <v>537</v>
      </c>
      <c r="AR291" s="75" t="s">
        <v>539</v>
      </c>
      <c r="AS291" s="48" t="s">
        <v>434</v>
      </c>
    </row>
    <row r="292" spans="1:45" s="10" customFormat="1" ht="15" customHeight="1" x14ac:dyDescent="0.2">
      <c r="A292" s="4">
        <v>130</v>
      </c>
      <c r="B292" s="4">
        <v>60003003</v>
      </c>
      <c r="C292" s="4" t="s">
        <v>82</v>
      </c>
      <c r="D292" s="4" t="s">
        <v>162</v>
      </c>
      <c r="E292" s="3"/>
      <c r="F292" s="4" t="s">
        <v>421</v>
      </c>
      <c r="G292" s="4" t="s">
        <v>12</v>
      </c>
      <c r="H292" s="4" t="s">
        <v>27</v>
      </c>
      <c r="I292" s="4" t="s">
        <v>245</v>
      </c>
      <c r="J292" s="4" t="s">
        <v>134</v>
      </c>
      <c r="K292" s="4" t="s">
        <v>176</v>
      </c>
      <c r="L292" s="4">
        <v>2005</v>
      </c>
      <c r="M292" s="4" t="s">
        <v>267</v>
      </c>
      <c r="N292" s="4" t="s">
        <v>153</v>
      </c>
      <c r="O292" s="4" t="s">
        <v>133</v>
      </c>
      <c r="P292" s="4">
        <v>2005</v>
      </c>
      <c r="Q292" s="4"/>
      <c r="R292" s="4" t="s">
        <v>119</v>
      </c>
      <c r="S292" s="13">
        <v>44006</v>
      </c>
      <c r="T292" s="4">
        <v>55</v>
      </c>
      <c r="U292" s="4" t="s">
        <v>259</v>
      </c>
      <c r="V292" s="4"/>
      <c r="W292" s="13">
        <v>43314</v>
      </c>
      <c r="X292" s="4">
        <v>60</v>
      </c>
      <c r="Y292" s="27"/>
      <c r="Z292" s="27"/>
      <c r="AA292" s="28"/>
      <c r="AB292" s="31"/>
      <c r="AC292" s="32">
        <v>64</v>
      </c>
      <c r="AD292" s="28"/>
      <c r="AE292" s="28">
        <v>37.6</v>
      </c>
      <c r="AF292" s="33">
        <v>0.02</v>
      </c>
      <c r="AG292" s="28">
        <v>1</v>
      </c>
      <c r="AH292" s="31">
        <v>8.0000000000000002E-3</v>
      </c>
      <c r="AI292" s="31">
        <v>0.52</v>
      </c>
      <c r="AJ292" s="31" t="s">
        <v>537</v>
      </c>
      <c r="AK292" s="75" t="s">
        <v>539</v>
      </c>
      <c r="AL292" s="75" t="s">
        <v>539</v>
      </c>
      <c r="AM292" s="75" t="s">
        <v>539</v>
      </c>
      <c r="AN292" s="75" t="s">
        <v>539</v>
      </c>
      <c r="AO292" s="75" t="s">
        <v>539</v>
      </c>
      <c r="AP292" s="75" t="s">
        <v>539</v>
      </c>
      <c r="AQ292" s="75" t="s">
        <v>537</v>
      </c>
      <c r="AR292" s="75" t="s">
        <v>541</v>
      </c>
      <c r="AS292" s="48" t="s">
        <v>537</v>
      </c>
    </row>
    <row r="293" spans="1:45" s="10" customFormat="1" ht="15" customHeight="1" x14ac:dyDescent="0.2">
      <c r="A293" s="4">
        <v>130</v>
      </c>
      <c r="B293" s="4">
        <v>60003003</v>
      </c>
      <c r="C293" s="4" t="s">
        <v>82</v>
      </c>
      <c r="D293" s="4" t="s">
        <v>162</v>
      </c>
      <c r="E293" s="3"/>
      <c r="F293" s="4" t="s">
        <v>421</v>
      </c>
      <c r="G293" s="4" t="s">
        <v>12</v>
      </c>
      <c r="H293" s="4" t="s">
        <v>27</v>
      </c>
      <c r="I293" s="4" t="s">
        <v>245</v>
      </c>
      <c r="J293" s="4" t="s">
        <v>134</v>
      </c>
      <c r="K293" s="4" t="s">
        <v>176</v>
      </c>
      <c r="L293" s="4">
        <v>2005</v>
      </c>
      <c r="M293" s="4" t="s">
        <v>267</v>
      </c>
      <c r="N293" s="4" t="s">
        <v>153</v>
      </c>
      <c r="O293" s="4" t="s">
        <v>133</v>
      </c>
      <c r="P293" s="4">
        <v>2005</v>
      </c>
      <c r="Q293" s="4"/>
      <c r="R293" s="4" t="s">
        <v>119</v>
      </c>
      <c r="S293" s="13">
        <v>44006</v>
      </c>
      <c r="T293" s="4">
        <v>55</v>
      </c>
      <c r="U293" s="4" t="s">
        <v>259</v>
      </c>
      <c r="V293" s="4"/>
      <c r="W293" s="13">
        <v>43200</v>
      </c>
      <c r="X293" s="4">
        <v>60</v>
      </c>
      <c r="Y293" s="27"/>
      <c r="Z293" s="27"/>
      <c r="AA293" s="28"/>
      <c r="AB293" s="31"/>
      <c r="AC293" s="32">
        <v>44.5</v>
      </c>
      <c r="AD293" s="28"/>
      <c r="AE293" s="28">
        <v>38.9</v>
      </c>
      <c r="AF293" s="33">
        <v>0.01</v>
      </c>
      <c r="AG293" s="28">
        <v>1</v>
      </c>
      <c r="AH293" s="31"/>
      <c r="AI293" s="31">
        <v>0.22</v>
      </c>
      <c r="AJ293" s="31" t="s">
        <v>537</v>
      </c>
      <c r="AK293" s="75" t="s">
        <v>539</v>
      </c>
      <c r="AL293" s="75" t="s">
        <v>539</v>
      </c>
      <c r="AM293" s="75" t="s">
        <v>539</v>
      </c>
      <c r="AN293" s="75" t="s">
        <v>539</v>
      </c>
      <c r="AO293" s="75" t="s">
        <v>537</v>
      </c>
      <c r="AP293" s="75" t="s">
        <v>539</v>
      </c>
      <c r="AQ293" s="75" t="s">
        <v>537</v>
      </c>
      <c r="AR293" s="75" t="s">
        <v>541</v>
      </c>
      <c r="AS293" s="48" t="s">
        <v>537</v>
      </c>
    </row>
    <row r="294" spans="1:45" s="10" customFormat="1" ht="15" customHeight="1" x14ac:dyDescent="0.2">
      <c r="A294" s="4">
        <v>130</v>
      </c>
      <c r="B294" s="4">
        <v>60003003</v>
      </c>
      <c r="C294" s="4" t="s">
        <v>82</v>
      </c>
      <c r="D294" s="4" t="s">
        <v>162</v>
      </c>
      <c r="E294" s="3"/>
      <c r="F294" s="4" t="s">
        <v>421</v>
      </c>
      <c r="G294" s="4" t="s">
        <v>12</v>
      </c>
      <c r="H294" s="4" t="s">
        <v>27</v>
      </c>
      <c r="I294" s="4" t="s">
        <v>245</v>
      </c>
      <c r="J294" s="4" t="s">
        <v>134</v>
      </c>
      <c r="K294" s="4" t="s">
        <v>176</v>
      </c>
      <c r="L294" s="4">
        <v>2005</v>
      </c>
      <c r="M294" s="4" t="s">
        <v>267</v>
      </c>
      <c r="N294" s="4" t="s">
        <v>153</v>
      </c>
      <c r="O294" s="4" t="s">
        <v>133</v>
      </c>
      <c r="P294" s="4">
        <v>2005</v>
      </c>
      <c r="Q294" s="4"/>
      <c r="R294" s="4" t="s">
        <v>119</v>
      </c>
      <c r="S294" s="13">
        <v>44006</v>
      </c>
      <c r="T294" s="4">
        <v>55</v>
      </c>
      <c r="U294" s="4" t="s">
        <v>259</v>
      </c>
      <c r="V294" s="4"/>
      <c r="W294" s="13">
        <v>43174</v>
      </c>
      <c r="X294" s="4">
        <v>60</v>
      </c>
      <c r="Y294" s="27"/>
      <c r="Z294" s="27"/>
      <c r="AA294" s="28"/>
      <c r="AB294" s="31"/>
      <c r="AC294" s="32">
        <v>59.7</v>
      </c>
      <c r="AD294" s="28"/>
      <c r="AE294" s="28">
        <v>40.5</v>
      </c>
      <c r="AF294" s="33">
        <v>0.01</v>
      </c>
      <c r="AG294" s="28">
        <v>1</v>
      </c>
      <c r="AH294" s="31"/>
      <c r="AI294" s="31">
        <v>0.56000000000000005</v>
      </c>
      <c r="AJ294" s="31" t="s">
        <v>537</v>
      </c>
      <c r="AK294" s="75" t="s">
        <v>539</v>
      </c>
      <c r="AL294" s="75" t="s">
        <v>539</v>
      </c>
      <c r="AM294" s="75" t="s">
        <v>539</v>
      </c>
      <c r="AN294" s="75" t="s">
        <v>539</v>
      </c>
      <c r="AO294" s="75" t="s">
        <v>537</v>
      </c>
      <c r="AP294" s="75" t="s">
        <v>539</v>
      </c>
      <c r="AQ294" s="75" t="s">
        <v>537</v>
      </c>
      <c r="AR294" s="75" t="s">
        <v>541</v>
      </c>
      <c r="AS294" s="48" t="s">
        <v>537</v>
      </c>
    </row>
    <row r="295" spans="1:45" s="10" customFormat="1" ht="15" customHeight="1" x14ac:dyDescent="0.2">
      <c r="A295" s="4">
        <v>130</v>
      </c>
      <c r="B295" s="4">
        <v>60003003</v>
      </c>
      <c r="C295" s="4" t="s">
        <v>82</v>
      </c>
      <c r="D295" s="4" t="s">
        <v>162</v>
      </c>
      <c r="E295" s="3"/>
      <c r="F295" s="4" t="s">
        <v>421</v>
      </c>
      <c r="G295" s="4" t="s">
        <v>12</v>
      </c>
      <c r="H295" s="4" t="s">
        <v>27</v>
      </c>
      <c r="I295" s="4" t="s">
        <v>245</v>
      </c>
      <c r="J295" s="4" t="s">
        <v>134</v>
      </c>
      <c r="K295" s="4" t="s">
        <v>176</v>
      </c>
      <c r="L295" s="4">
        <v>2005</v>
      </c>
      <c r="M295" s="4" t="s">
        <v>267</v>
      </c>
      <c r="N295" s="4" t="s">
        <v>153</v>
      </c>
      <c r="O295" s="4" t="s">
        <v>133</v>
      </c>
      <c r="P295" s="4">
        <v>2005</v>
      </c>
      <c r="Q295" s="4"/>
      <c r="R295" s="4" t="s">
        <v>119</v>
      </c>
      <c r="S295" s="13">
        <v>44006</v>
      </c>
      <c r="T295" s="4">
        <v>55</v>
      </c>
      <c r="U295" s="4" t="s">
        <v>259</v>
      </c>
      <c r="V295" s="4"/>
      <c r="W295" s="13">
        <v>42922</v>
      </c>
      <c r="X295" s="4">
        <v>60</v>
      </c>
      <c r="Y295" s="27"/>
      <c r="Z295" s="27"/>
      <c r="AA295" s="28"/>
      <c r="AB295" s="31"/>
      <c r="AC295" s="32">
        <v>43.4</v>
      </c>
      <c r="AD295" s="28"/>
      <c r="AE295" s="28">
        <v>37</v>
      </c>
      <c r="AF295" s="33">
        <v>0.01</v>
      </c>
      <c r="AG295" s="28">
        <v>1</v>
      </c>
      <c r="AH295" s="31">
        <v>0.01</v>
      </c>
      <c r="AI295" s="31">
        <v>0.8</v>
      </c>
      <c r="AJ295" s="31" t="s">
        <v>537</v>
      </c>
      <c r="AK295" s="75" t="s">
        <v>539</v>
      </c>
      <c r="AL295" s="75" t="s">
        <v>539</v>
      </c>
      <c r="AM295" s="75" t="s">
        <v>539</v>
      </c>
      <c r="AN295" s="75" t="s">
        <v>539</v>
      </c>
      <c r="AO295" s="75" t="s">
        <v>539</v>
      </c>
      <c r="AP295" s="75" t="s">
        <v>539</v>
      </c>
      <c r="AQ295" s="75" t="s">
        <v>537</v>
      </c>
      <c r="AR295" s="75" t="s">
        <v>541</v>
      </c>
      <c r="AS295" s="48" t="s">
        <v>537</v>
      </c>
    </row>
    <row r="296" spans="1:45" s="10" customFormat="1" ht="15" customHeight="1" x14ac:dyDescent="0.2">
      <c r="A296" s="4">
        <v>130</v>
      </c>
      <c r="B296" s="4">
        <v>60003003</v>
      </c>
      <c r="C296" s="4" t="s">
        <v>82</v>
      </c>
      <c r="D296" s="4" t="s">
        <v>162</v>
      </c>
      <c r="E296" s="3"/>
      <c r="F296" s="4" t="s">
        <v>421</v>
      </c>
      <c r="G296" s="4" t="s">
        <v>12</v>
      </c>
      <c r="H296" s="4" t="s">
        <v>27</v>
      </c>
      <c r="I296" s="4" t="s">
        <v>245</v>
      </c>
      <c r="J296" s="4" t="s">
        <v>134</v>
      </c>
      <c r="K296" s="4" t="s">
        <v>176</v>
      </c>
      <c r="L296" s="4">
        <v>2005</v>
      </c>
      <c r="M296" s="4" t="s">
        <v>267</v>
      </c>
      <c r="N296" s="4" t="s">
        <v>153</v>
      </c>
      <c r="O296" s="4" t="s">
        <v>133</v>
      </c>
      <c r="P296" s="4">
        <v>2005</v>
      </c>
      <c r="Q296" s="4"/>
      <c r="R296" s="4" t="s">
        <v>119</v>
      </c>
      <c r="S296" s="13">
        <v>44006</v>
      </c>
      <c r="T296" s="4">
        <v>55</v>
      </c>
      <c r="U296" s="4" t="s">
        <v>259</v>
      </c>
      <c r="V296" s="4"/>
      <c r="W296" s="13">
        <v>42383</v>
      </c>
      <c r="X296" s="4">
        <v>60</v>
      </c>
      <c r="Y296" s="27"/>
      <c r="Z296" s="27"/>
      <c r="AA296" s="28"/>
      <c r="AB296" s="31"/>
      <c r="AC296" s="32">
        <v>70</v>
      </c>
      <c r="AD296" s="28"/>
      <c r="AE296" s="28">
        <v>38</v>
      </c>
      <c r="AF296" s="33">
        <v>0.01</v>
      </c>
      <c r="AG296" s="28">
        <v>0.5</v>
      </c>
      <c r="AH296" s="31">
        <v>2.5999999999999999E-2</v>
      </c>
      <c r="AI296" s="31">
        <v>0.39600000000000002</v>
      </c>
      <c r="AJ296" s="31" t="s">
        <v>537</v>
      </c>
      <c r="AK296" s="75" t="s">
        <v>539</v>
      </c>
      <c r="AL296" s="75" t="s">
        <v>539</v>
      </c>
      <c r="AM296" s="75" t="s">
        <v>539</v>
      </c>
      <c r="AN296" s="75" t="s">
        <v>539</v>
      </c>
      <c r="AO296" s="75" t="s">
        <v>539</v>
      </c>
      <c r="AP296" s="75" t="s">
        <v>539</v>
      </c>
      <c r="AQ296" s="75" t="s">
        <v>537</v>
      </c>
      <c r="AR296" s="75" t="s">
        <v>541</v>
      </c>
      <c r="AS296" s="48" t="s">
        <v>537</v>
      </c>
    </row>
    <row r="297" spans="1:45" s="10" customFormat="1" ht="15" customHeight="1" x14ac:dyDescent="0.2">
      <c r="A297" s="4">
        <v>130</v>
      </c>
      <c r="B297" s="4">
        <v>60003003</v>
      </c>
      <c r="C297" s="4" t="s">
        <v>82</v>
      </c>
      <c r="D297" s="4" t="s">
        <v>162</v>
      </c>
      <c r="E297" s="3"/>
      <c r="F297" s="4" t="s">
        <v>421</v>
      </c>
      <c r="G297" s="4" t="s">
        <v>12</v>
      </c>
      <c r="H297" s="4" t="s">
        <v>27</v>
      </c>
      <c r="I297" s="4" t="s">
        <v>245</v>
      </c>
      <c r="J297" s="4" t="s">
        <v>134</v>
      </c>
      <c r="K297" s="4" t="s">
        <v>176</v>
      </c>
      <c r="L297" s="4">
        <v>2005</v>
      </c>
      <c r="M297" s="4" t="s">
        <v>267</v>
      </c>
      <c r="N297" s="4" t="s">
        <v>153</v>
      </c>
      <c r="O297" s="4" t="s">
        <v>133</v>
      </c>
      <c r="P297" s="4">
        <v>2005</v>
      </c>
      <c r="Q297" s="4"/>
      <c r="R297" s="4" t="s">
        <v>119</v>
      </c>
      <c r="S297" s="13">
        <v>44006</v>
      </c>
      <c r="T297" s="4">
        <v>55</v>
      </c>
      <c r="U297" s="4" t="s">
        <v>259</v>
      </c>
      <c r="V297" s="4"/>
      <c r="W297" s="13">
        <v>41985</v>
      </c>
      <c r="X297" s="4">
        <v>60</v>
      </c>
      <c r="Y297" s="27"/>
      <c r="Z297" s="27"/>
      <c r="AA297" s="28"/>
      <c r="AB297" s="31"/>
      <c r="AC297" s="32">
        <v>75</v>
      </c>
      <c r="AD297" s="28"/>
      <c r="AE297" s="28">
        <v>36</v>
      </c>
      <c r="AF297" s="33">
        <v>0.01</v>
      </c>
      <c r="AG297" s="28">
        <v>0.5</v>
      </c>
      <c r="AH297" s="31">
        <v>1.6E-2</v>
      </c>
      <c r="AI297" s="31"/>
      <c r="AJ297" s="31" t="s">
        <v>537</v>
      </c>
      <c r="AK297" s="75" t="s">
        <v>539</v>
      </c>
      <c r="AL297" s="75" t="s">
        <v>539</v>
      </c>
      <c r="AM297" s="75" t="s">
        <v>539</v>
      </c>
      <c r="AN297" s="75" t="s">
        <v>539</v>
      </c>
      <c r="AO297" s="75" t="s">
        <v>539</v>
      </c>
      <c r="AP297" s="75" t="s">
        <v>537</v>
      </c>
      <c r="AQ297" s="75" t="s">
        <v>537</v>
      </c>
      <c r="AR297" s="75" t="s">
        <v>541</v>
      </c>
      <c r="AS297" s="48" t="s">
        <v>537</v>
      </c>
    </row>
    <row r="298" spans="1:45" s="10" customFormat="1" ht="15" customHeight="1" x14ac:dyDescent="0.2">
      <c r="A298" s="4">
        <v>130</v>
      </c>
      <c r="B298" s="4">
        <v>60003003</v>
      </c>
      <c r="C298" s="4" t="s">
        <v>82</v>
      </c>
      <c r="D298" s="4" t="s">
        <v>162</v>
      </c>
      <c r="E298" s="3"/>
      <c r="F298" s="4" t="s">
        <v>421</v>
      </c>
      <c r="G298" s="4" t="s">
        <v>12</v>
      </c>
      <c r="H298" s="4" t="s">
        <v>27</v>
      </c>
      <c r="I298" s="4" t="s">
        <v>245</v>
      </c>
      <c r="J298" s="4" t="s">
        <v>134</v>
      </c>
      <c r="K298" s="4" t="s">
        <v>176</v>
      </c>
      <c r="L298" s="4">
        <v>2005</v>
      </c>
      <c r="M298" s="4" t="s">
        <v>267</v>
      </c>
      <c r="N298" s="4" t="s">
        <v>153</v>
      </c>
      <c r="O298" s="4" t="s">
        <v>133</v>
      </c>
      <c r="P298" s="4">
        <v>2005</v>
      </c>
      <c r="Q298" s="4"/>
      <c r="R298" s="4" t="s">
        <v>119</v>
      </c>
      <c r="S298" s="13">
        <v>44006</v>
      </c>
      <c r="T298" s="4">
        <v>55</v>
      </c>
      <c r="U298" s="4" t="s">
        <v>259</v>
      </c>
      <c r="V298" s="4"/>
      <c r="W298" s="13">
        <v>41634</v>
      </c>
      <c r="X298" s="4">
        <v>60</v>
      </c>
      <c r="Y298" s="27"/>
      <c r="Z298" s="27"/>
      <c r="AA298" s="28"/>
      <c r="AB298" s="31"/>
      <c r="AC298" s="32">
        <v>64</v>
      </c>
      <c r="AD298" s="28"/>
      <c r="AE298" s="28">
        <v>31.7</v>
      </c>
      <c r="AF298" s="33">
        <v>0.01</v>
      </c>
      <c r="AG298" s="28">
        <v>0.5</v>
      </c>
      <c r="AH298" s="31">
        <v>2.1999999999999999E-2</v>
      </c>
      <c r="AI298" s="31">
        <v>0.51</v>
      </c>
      <c r="AJ298" s="31" t="s">
        <v>537</v>
      </c>
      <c r="AK298" s="75" t="s">
        <v>539</v>
      </c>
      <c r="AL298" s="75" t="s">
        <v>541</v>
      </c>
      <c r="AM298" s="75" t="s">
        <v>539</v>
      </c>
      <c r="AN298" s="75" t="s">
        <v>539</v>
      </c>
      <c r="AO298" s="75" t="s">
        <v>539</v>
      </c>
      <c r="AP298" s="75" t="s">
        <v>539</v>
      </c>
      <c r="AQ298" s="75" t="s">
        <v>537</v>
      </c>
      <c r="AR298" s="75" t="s">
        <v>543</v>
      </c>
      <c r="AS298" s="48" t="s">
        <v>430</v>
      </c>
    </row>
    <row r="299" spans="1:45" s="10" customFormat="1" ht="15" customHeight="1" x14ac:dyDescent="0.2">
      <c r="A299" s="4">
        <v>130</v>
      </c>
      <c r="B299" s="4">
        <v>60003003</v>
      </c>
      <c r="C299" s="4" t="s">
        <v>82</v>
      </c>
      <c r="D299" s="4" t="s">
        <v>162</v>
      </c>
      <c r="E299" s="3"/>
      <c r="F299" s="4" t="s">
        <v>421</v>
      </c>
      <c r="G299" s="4" t="s">
        <v>12</v>
      </c>
      <c r="H299" s="4" t="s">
        <v>27</v>
      </c>
      <c r="I299" s="4" t="s">
        <v>245</v>
      </c>
      <c r="J299" s="4" t="s">
        <v>134</v>
      </c>
      <c r="K299" s="4" t="s">
        <v>176</v>
      </c>
      <c r="L299" s="4">
        <v>2005</v>
      </c>
      <c r="M299" s="4" t="s">
        <v>267</v>
      </c>
      <c r="N299" s="4" t="s">
        <v>153</v>
      </c>
      <c r="O299" s="4" t="s">
        <v>133</v>
      </c>
      <c r="P299" s="4">
        <v>2005</v>
      </c>
      <c r="Q299" s="4"/>
      <c r="R299" s="4" t="s">
        <v>119</v>
      </c>
      <c r="S299" s="13">
        <v>44006</v>
      </c>
      <c r="T299" s="4">
        <v>55</v>
      </c>
      <c r="U299" s="4" t="s">
        <v>259</v>
      </c>
      <c r="V299" s="4"/>
      <c r="W299" s="13">
        <v>41346</v>
      </c>
      <c r="X299" s="4">
        <v>60</v>
      </c>
      <c r="Y299" s="27"/>
      <c r="Z299" s="27"/>
      <c r="AA299" s="28"/>
      <c r="AB299" s="31"/>
      <c r="AC299" s="32">
        <v>59</v>
      </c>
      <c r="AD299" s="28"/>
      <c r="AE299" s="28">
        <v>36</v>
      </c>
      <c r="AF299" s="33">
        <v>0.01</v>
      </c>
      <c r="AG299" s="28">
        <v>0.5</v>
      </c>
      <c r="AH299" s="31">
        <v>1.2999999999999999E-2</v>
      </c>
      <c r="AI299" s="31">
        <v>0.41</v>
      </c>
      <c r="AJ299" s="31" t="s">
        <v>537</v>
      </c>
      <c r="AK299" s="75" t="s">
        <v>539</v>
      </c>
      <c r="AL299" s="75" t="s">
        <v>539</v>
      </c>
      <c r="AM299" s="75" t="s">
        <v>539</v>
      </c>
      <c r="AN299" s="75" t="s">
        <v>539</v>
      </c>
      <c r="AO299" s="75" t="s">
        <v>539</v>
      </c>
      <c r="AP299" s="75" t="s">
        <v>539</v>
      </c>
      <c r="AQ299" s="75" t="s">
        <v>537</v>
      </c>
      <c r="AR299" s="75" t="s">
        <v>541</v>
      </c>
      <c r="AS299" s="48" t="s">
        <v>537</v>
      </c>
    </row>
    <row r="300" spans="1:45" s="10" customFormat="1" ht="15" customHeight="1" x14ac:dyDescent="0.2">
      <c r="A300" s="4">
        <v>130</v>
      </c>
      <c r="B300" s="4">
        <v>60003003</v>
      </c>
      <c r="C300" s="4" t="s">
        <v>82</v>
      </c>
      <c r="D300" s="4" t="s">
        <v>162</v>
      </c>
      <c r="E300" s="3"/>
      <c r="F300" s="4" t="s">
        <v>421</v>
      </c>
      <c r="G300" s="4" t="s">
        <v>12</v>
      </c>
      <c r="H300" s="4" t="s">
        <v>27</v>
      </c>
      <c r="I300" s="4" t="s">
        <v>245</v>
      </c>
      <c r="J300" s="4" t="s">
        <v>134</v>
      </c>
      <c r="K300" s="4" t="s">
        <v>176</v>
      </c>
      <c r="L300" s="4">
        <v>2005</v>
      </c>
      <c r="M300" s="4" t="s">
        <v>267</v>
      </c>
      <c r="N300" s="4" t="s">
        <v>153</v>
      </c>
      <c r="O300" s="4" t="s">
        <v>133</v>
      </c>
      <c r="P300" s="4">
        <v>2005</v>
      </c>
      <c r="Q300" s="4"/>
      <c r="R300" s="4" t="s">
        <v>119</v>
      </c>
      <c r="S300" s="13">
        <v>44006</v>
      </c>
      <c r="T300" s="4">
        <v>55</v>
      </c>
      <c r="U300" s="4" t="s">
        <v>259</v>
      </c>
      <c r="V300" s="4"/>
      <c r="W300" s="13">
        <v>41113</v>
      </c>
      <c r="X300" s="4">
        <v>60</v>
      </c>
      <c r="Y300" s="27"/>
      <c r="Z300" s="27"/>
      <c r="AA300" s="28"/>
      <c r="AB300" s="31"/>
      <c r="AC300" s="32">
        <v>43.7</v>
      </c>
      <c r="AD300" s="28"/>
      <c r="AE300" s="28"/>
      <c r="AF300" s="33"/>
      <c r="AG300" s="28"/>
      <c r="AH300" s="31"/>
      <c r="AI300" s="31"/>
      <c r="AJ300" s="31" t="s">
        <v>537</v>
      </c>
      <c r="AK300" s="75" t="s">
        <v>539</v>
      </c>
      <c r="AL300" s="75" t="s">
        <v>537</v>
      </c>
      <c r="AM300" s="75" t="s">
        <v>537</v>
      </c>
      <c r="AN300" s="75" t="s">
        <v>537</v>
      </c>
      <c r="AO300" s="75" t="s">
        <v>537</v>
      </c>
      <c r="AP300" s="75" t="s">
        <v>537</v>
      </c>
      <c r="AQ300" s="75" t="s">
        <v>537</v>
      </c>
      <c r="AR300" s="75" t="s">
        <v>541</v>
      </c>
      <c r="AS300" s="48" t="s">
        <v>537</v>
      </c>
    </row>
    <row r="301" spans="1:45" s="10" customFormat="1" ht="15" customHeight="1" x14ac:dyDescent="0.2">
      <c r="A301" s="4">
        <v>130</v>
      </c>
      <c r="B301" s="4">
        <v>60003003</v>
      </c>
      <c r="C301" s="4" t="s">
        <v>82</v>
      </c>
      <c r="D301" s="4" t="s">
        <v>162</v>
      </c>
      <c r="E301" s="3"/>
      <c r="F301" s="4" t="s">
        <v>421</v>
      </c>
      <c r="G301" s="4" t="s">
        <v>12</v>
      </c>
      <c r="H301" s="4" t="s">
        <v>27</v>
      </c>
      <c r="I301" s="4" t="s">
        <v>245</v>
      </c>
      <c r="J301" s="4" t="s">
        <v>134</v>
      </c>
      <c r="K301" s="4" t="s">
        <v>176</v>
      </c>
      <c r="L301" s="4">
        <v>2005</v>
      </c>
      <c r="M301" s="4" t="s">
        <v>267</v>
      </c>
      <c r="N301" s="4" t="s">
        <v>153</v>
      </c>
      <c r="O301" s="4" t="s">
        <v>133</v>
      </c>
      <c r="P301" s="4">
        <v>2005</v>
      </c>
      <c r="Q301" s="4"/>
      <c r="R301" s="4" t="s">
        <v>119</v>
      </c>
      <c r="S301" s="13">
        <v>44006</v>
      </c>
      <c r="T301" s="4">
        <v>55</v>
      </c>
      <c r="U301" s="4" t="s">
        <v>259</v>
      </c>
      <c r="V301" s="4"/>
      <c r="W301" s="13">
        <v>40933</v>
      </c>
      <c r="X301" s="4">
        <v>60</v>
      </c>
      <c r="Y301" s="27"/>
      <c r="Z301" s="27"/>
      <c r="AA301" s="28"/>
      <c r="AB301" s="31"/>
      <c r="AC301" s="32"/>
      <c r="AD301" s="28"/>
      <c r="AE301" s="28">
        <v>34</v>
      </c>
      <c r="AF301" s="33">
        <v>0.01</v>
      </c>
      <c r="AG301" s="28">
        <v>0.5</v>
      </c>
      <c r="AH301" s="31">
        <v>0.01</v>
      </c>
      <c r="AI301" s="31">
        <v>0.33100000000000002</v>
      </c>
      <c r="AJ301" s="31" t="s">
        <v>537</v>
      </c>
      <c r="AK301" s="75" t="s">
        <v>537</v>
      </c>
      <c r="AL301" s="75" t="s">
        <v>539</v>
      </c>
      <c r="AM301" s="75" t="s">
        <v>539</v>
      </c>
      <c r="AN301" s="75" t="s">
        <v>539</v>
      </c>
      <c r="AO301" s="75" t="s">
        <v>539</v>
      </c>
      <c r="AP301" s="75" t="s">
        <v>539</v>
      </c>
      <c r="AQ301" s="75" t="s">
        <v>537</v>
      </c>
      <c r="AR301" s="75" t="s">
        <v>541</v>
      </c>
      <c r="AS301" s="48" t="s">
        <v>537</v>
      </c>
    </row>
    <row r="302" spans="1:45" s="10" customFormat="1" ht="15" customHeight="1" x14ac:dyDescent="0.2">
      <c r="A302" s="4">
        <v>130</v>
      </c>
      <c r="B302" s="4">
        <v>60003003</v>
      </c>
      <c r="C302" s="4" t="s">
        <v>82</v>
      </c>
      <c r="D302" s="4" t="s">
        <v>162</v>
      </c>
      <c r="E302" s="3"/>
      <c r="F302" s="4" t="s">
        <v>421</v>
      </c>
      <c r="G302" s="4" t="s">
        <v>12</v>
      </c>
      <c r="H302" s="4" t="s">
        <v>27</v>
      </c>
      <c r="I302" s="4" t="s">
        <v>245</v>
      </c>
      <c r="J302" s="4" t="s">
        <v>134</v>
      </c>
      <c r="K302" s="4" t="s">
        <v>176</v>
      </c>
      <c r="L302" s="4">
        <v>2005</v>
      </c>
      <c r="M302" s="4" t="s">
        <v>267</v>
      </c>
      <c r="N302" s="4" t="s">
        <v>153</v>
      </c>
      <c r="O302" s="4" t="s">
        <v>133</v>
      </c>
      <c r="P302" s="4">
        <v>2005</v>
      </c>
      <c r="Q302" s="4"/>
      <c r="R302" s="4" t="s">
        <v>119</v>
      </c>
      <c r="S302" s="13">
        <v>44006</v>
      </c>
      <c r="T302" s="4">
        <v>55</v>
      </c>
      <c r="U302" s="4" t="s">
        <v>259</v>
      </c>
      <c r="V302" s="4"/>
      <c r="W302" s="13">
        <v>40652</v>
      </c>
      <c r="X302" s="4">
        <v>60</v>
      </c>
      <c r="Y302" s="27"/>
      <c r="Z302" s="27"/>
      <c r="AA302" s="28"/>
      <c r="AB302" s="31"/>
      <c r="AC302" s="32"/>
      <c r="AD302" s="28"/>
      <c r="AE302" s="28">
        <v>37</v>
      </c>
      <c r="AF302" s="33">
        <v>0.01</v>
      </c>
      <c r="AG302" s="28">
        <v>0.5</v>
      </c>
      <c r="AH302" s="31">
        <v>6.0000000000000001E-3</v>
      </c>
      <c r="AI302" s="31">
        <v>0.184</v>
      </c>
      <c r="AJ302" s="31" t="s">
        <v>537</v>
      </c>
      <c r="AK302" s="75" t="s">
        <v>537</v>
      </c>
      <c r="AL302" s="75" t="s">
        <v>539</v>
      </c>
      <c r="AM302" s="75" t="s">
        <v>539</v>
      </c>
      <c r="AN302" s="75" t="s">
        <v>539</v>
      </c>
      <c r="AO302" s="75" t="s">
        <v>539</v>
      </c>
      <c r="AP302" s="75" t="s">
        <v>539</v>
      </c>
      <c r="AQ302" s="75" t="s">
        <v>537</v>
      </c>
      <c r="AR302" s="75" t="s">
        <v>541</v>
      </c>
      <c r="AS302" s="48" t="s">
        <v>537</v>
      </c>
    </row>
    <row r="303" spans="1:45" s="10" customFormat="1" ht="15" customHeight="1" x14ac:dyDescent="0.2">
      <c r="A303" s="4">
        <v>130</v>
      </c>
      <c r="B303" s="4">
        <v>60003003</v>
      </c>
      <c r="C303" s="4" t="s">
        <v>82</v>
      </c>
      <c r="D303" s="4" t="s">
        <v>162</v>
      </c>
      <c r="E303" s="3"/>
      <c r="F303" s="4" t="s">
        <v>421</v>
      </c>
      <c r="G303" s="4" t="s">
        <v>12</v>
      </c>
      <c r="H303" s="4" t="s">
        <v>27</v>
      </c>
      <c r="I303" s="4" t="s">
        <v>245</v>
      </c>
      <c r="J303" s="4" t="s">
        <v>134</v>
      </c>
      <c r="K303" s="4" t="s">
        <v>176</v>
      </c>
      <c r="L303" s="4">
        <v>2005</v>
      </c>
      <c r="M303" s="4" t="s">
        <v>267</v>
      </c>
      <c r="N303" s="4" t="s">
        <v>153</v>
      </c>
      <c r="O303" s="4" t="s">
        <v>133</v>
      </c>
      <c r="P303" s="4">
        <v>2005</v>
      </c>
      <c r="Q303" s="4"/>
      <c r="R303" s="4" t="s">
        <v>119</v>
      </c>
      <c r="S303" s="13">
        <v>44006</v>
      </c>
      <c r="T303" s="4">
        <v>55</v>
      </c>
      <c r="U303" s="4" t="s">
        <v>259</v>
      </c>
      <c r="V303" s="4"/>
      <c r="W303" s="13">
        <v>40311</v>
      </c>
      <c r="X303" s="4">
        <v>60</v>
      </c>
      <c r="Y303" s="27"/>
      <c r="Z303" s="27"/>
      <c r="AA303" s="28"/>
      <c r="AB303" s="31"/>
      <c r="AC303" s="32"/>
      <c r="AD303" s="28"/>
      <c r="AE303" s="28">
        <v>35</v>
      </c>
      <c r="AF303" s="33">
        <v>0.01</v>
      </c>
      <c r="AG303" s="28">
        <v>0.5</v>
      </c>
      <c r="AH303" s="31">
        <v>1.6E-2</v>
      </c>
      <c r="AI303" s="31">
        <v>0.41399999999999998</v>
      </c>
      <c r="AJ303" s="31" t="s">
        <v>537</v>
      </c>
      <c r="AK303" s="75" t="s">
        <v>537</v>
      </c>
      <c r="AL303" s="75" t="s">
        <v>539</v>
      </c>
      <c r="AM303" s="75" t="s">
        <v>539</v>
      </c>
      <c r="AN303" s="75" t="s">
        <v>539</v>
      </c>
      <c r="AO303" s="75" t="s">
        <v>539</v>
      </c>
      <c r="AP303" s="75" t="s">
        <v>539</v>
      </c>
      <c r="AQ303" s="75" t="s">
        <v>537</v>
      </c>
      <c r="AR303" s="75" t="s">
        <v>541</v>
      </c>
      <c r="AS303" s="48" t="s">
        <v>537</v>
      </c>
    </row>
    <row r="304" spans="1:45" s="10" customFormat="1" ht="15" customHeight="1" x14ac:dyDescent="0.2">
      <c r="A304" s="4">
        <v>130</v>
      </c>
      <c r="B304" s="4">
        <v>60003003</v>
      </c>
      <c r="C304" s="4" t="s">
        <v>82</v>
      </c>
      <c r="D304" s="4" t="s">
        <v>162</v>
      </c>
      <c r="E304" s="3"/>
      <c r="F304" s="4" t="s">
        <v>421</v>
      </c>
      <c r="G304" s="4" t="s">
        <v>12</v>
      </c>
      <c r="H304" s="4" t="s">
        <v>27</v>
      </c>
      <c r="I304" s="4" t="s">
        <v>245</v>
      </c>
      <c r="J304" s="4" t="s">
        <v>134</v>
      </c>
      <c r="K304" s="4" t="s">
        <v>176</v>
      </c>
      <c r="L304" s="4">
        <v>2005</v>
      </c>
      <c r="M304" s="4" t="s">
        <v>267</v>
      </c>
      <c r="N304" s="4" t="s">
        <v>153</v>
      </c>
      <c r="O304" s="4" t="s">
        <v>133</v>
      </c>
      <c r="P304" s="4">
        <v>2005</v>
      </c>
      <c r="Q304" s="4"/>
      <c r="R304" s="4" t="s">
        <v>119</v>
      </c>
      <c r="S304" s="13">
        <v>44006</v>
      </c>
      <c r="T304" s="4">
        <v>55</v>
      </c>
      <c r="U304" s="4" t="s">
        <v>259</v>
      </c>
      <c r="V304" s="4"/>
      <c r="W304" s="13">
        <v>40101</v>
      </c>
      <c r="X304" s="4">
        <v>60</v>
      </c>
      <c r="Y304" s="27"/>
      <c r="Z304" s="27"/>
      <c r="AA304" s="28"/>
      <c r="AB304" s="31"/>
      <c r="AC304" s="32">
        <v>62.5</v>
      </c>
      <c r="AD304" s="28"/>
      <c r="AE304" s="28">
        <v>36</v>
      </c>
      <c r="AF304" s="33">
        <v>5.0000000000000001E-3</v>
      </c>
      <c r="AG304" s="28">
        <v>0.5</v>
      </c>
      <c r="AH304" s="31">
        <v>1.0999999999999999E-2</v>
      </c>
      <c r="AI304" s="31">
        <v>0.79300000000000004</v>
      </c>
      <c r="AJ304" s="31" t="s">
        <v>537</v>
      </c>
      <c r="AK304" s="75" t="s">
        <v>539</v>
      </c>
      <c r="AL304" s="75" t="s">
        <v>539</v>
      </c>
      <c r="AM304" s="75" t="s">
        <v>539</v>
      </c>
      <c r="AN304" s="75" t="s">
        <v>539</v>
      </c>
      <c r="AO304" s="75" t="s">
        <v>539</v>
      </c>
      <c r="AP304" s="75" t="s">
        <v>539</v>
      </c>
      <c r="AQ304" s="75" t="s">
        <v>537</v>
      </c>
      <c r="AR304" s="75" t="s">
        <v>541</v>
      </c>
      <c r="AS304" s="48" t="s">
        <v>537</v>
      </c>
    </row>
    <row r="305" spans="1:45" s="10" customFormat="1" ht="15" customHeight="1" x14ac:dyDescent="0.2">
      <c r="A305" s="4">
        <v>130</v>
      </c>
      <c r="B305" s="4">
        <v>60003003</v>
      </c>
      <c r="C305" s="4" t="s">
        <v>82</v>
      </c>
      <c r="D305" s="4" t="s">
        <v>162</v>
      </c>
      <c r="E305" s="3"/>
      <c r="F305" s="4" t="s">
        <v>421</v>
      </c>
      <c r="G305" s="4" t="s">
        <v>12</v>
      </c>
      <c r="H305" s="4" t="s">
        <v>27</v>
      </c>
      <c r="I305" s="4" t="s">
        <v>245</v>
      </c>
      <c r="J305" s="4" t="s">
        <v>134</v>
      </c>
      <c r="K305" s="4" t="s">
        <v>176</v>
      </c>
      <c r="L305" s="4">
        <v>2005</v>
      </c>
      <c r="M305" s="4" t="s">
        <v>267</v>
      </c>
      <c r="N305" s="4" t="s">
        <v>153</v>
      </c>
      <c r="O305" s="4" t="s">
        <v>133</v>
      </c>
      <c r="P305" s="4">
        <v>2005</v>
      </c>
      <c r="Q305" s="4"/>
      <c r="R305" s="4" t="s">
        <v>119</v>
      </c>
      <c r="S305" s="13">
        <v>44006</v>
      </c>
      <c r="T305" s="4">
        <v>55</v>
      </c>
      <c r="U305" s="4" t="s">
        <v>259</v>
      </c>
      <c r="V305" s="4"/>
      <c r="W305" s="13">
        <v>39700</v>
      </c>
      <c r="X305" s="4">
        <v>60</v>
      </c>
      <c r="Y305" s="27"/>
      <c r="Z305" s="27"/>
      <c r="AA305" s="28"/>
      <c r="AB305" s="31"/>
      <c r="AC305" s="32">
        <v>49</v>
      </c>
      <c r="AD305" s="28"/>
      <c r="AE305" s="28">
        <v>38.700000000000003</v>
      </c>
      <c r="AF305" s="33">
        <v>0.01</v>
      </c>
      <c r="AG305" s="28">
        <v>0.5</v>
      </c>
      <c r="AH305" s="31">
        <v>2.3E-2</v>
      </c>
      <c r="AI305" s="31">
        <v>0.40799999999999997</v>
      </c>
      <c r="AJ305" s="31" t="s">
        <v>537</v>
      </c>
      <c r="AK305" s="75" t="s">
        <v>539</v>
      </c>
      <c r="AL305" s="75" t="s">
        <v>539</v>
      </c>
      <c r="AM305" s="75" t="s">
        <v>539</v>
      </c>
      <c r="AN305" s="75" t="s">
        <v>539</v>
      </c>
      <c r="AO305" s="75" t="s">
        <v>539</v>
      </c>
      <c r="AP305" s="75" t="s">
        <v>539</v>
      </c>
      <c r="AQ305" s="75" t="s">
        <v>537</v>
      </c>
      <c r="AR305" s="75" t="s">
        <v>541</v>
      </c>
      <c r="AS305" s="48" t="s">
        <v>537</v>
      </c>
    </row>
    <row r="306" spans="1:45" s="10" customFormat="1" ht="15" customHeight="1" x14ac:dyDescent="0.2">
      <c r="A306" s="4">
        <v>130</v>
      </c>
      <c r="B306" s="4">
        <v>60003003</v>
      </c>
      <c r="C306" s="4" t="s">
        <v>82</v>
      </c>
      <c r="D306" s="4" t="s">
        <v>162</v>
      </c>
      <c r="E306" s="3"/>
      <c r="F306" s="4" t="s">
        <v>421</v>
      </c>
      <c r="G306" s="4" t="s">
        <v>12</v>
      </c>
      <c r="H306" s="4" t="s">
        <v>27</v>
      </c>
      <c r="I306" s="4" t="s">
        <v>245</v>
      </c>
      <c r="J306" s="4" t="s">
        <v>134</v>
      </c>
      <c r="K306" s="4" t="s">
        <v>176</v>
      </c>
      <c r="L306" s="4">
        <v>2005</v>
      </c>
      <c r="M306" s="4" t="s">
        <v>267</v>
      </c>
      <c r="N306" s="4" t="s">
        <v>153</v>
      </c>
      <c r="O306" s="4" t="s">
        <v>133</v>
      </c>
      <c r="P306" s="4">
        <v>2005</v>
      </c>
      <c r="Q306" s="4"/>
      <c r="R306" s="4" t="s">
        <v>119</v>
      </c>
      <c r="S306" s="13">
        <v>44006</v>
      </c>
      <c r="T306" s="4">
        <v>55</v>
      </c>
      <c r="U306" s="4" t="s">
        <v>259</v>
      </c>
      <c r="V306" s="4"/>
      <c r="W306" s="13">
        <v>39048</v>
      </c>
      <c r="X306" s="4">
        <v>60</v>
      </c>
      <c r="Y306" s="27"/>
      <c r="Z306" s="27"/>
      <c r="AA306" s="28"/>
      <c r="AB306" s="31"/>
      <c r="AC306" s="32">
        <v>50</v>
      </c>
      <c r="AD306" s="28"/>
      <c r="AE306" s="28">
        <v>33.299999999999997</v>
      </c>
      <c r="AF306" s="33">
        <v>5.0000000000000001E-3</v>
      </c>
      <c r="AG306" s="28">
        <v>0.5</v>
      </c>
      <c r="AH306" s="31">
        <v>6.9000000000000006E-2</v>
      </c>
      <c r="AI306" s="31">
        <v>1.62</v>
      </c>
      <c r="AJ306" s="31" t="s">
        <v>537</v>
      </c>
      <c r="AK306" s="75" t="s">
        <v>539</v>
      </c>
      <c r="AL306" s="75" t="s">
        <v>539</v>
      </c>
      <c r="AM306" s="75" t="s">
        <v>539</v>
      </c>
      <c r="AN306" s="75" t="s">
        <v>539</v>
      </c>
      <c r="AO306" s="75" t="s">
        <v>539</v>
      </c>
      <c r="AP306" s="75" t="s">
        <v>539</v>
      </c>
      <c r="AQ306" s="75" t="s">
        <v>537</v>
      </c>
      <c r="AR306" s="75" t="s">
        <v>541</v>
      </c>
      <c r="AS306" s="48" t="s">
        <v>537</v>
      </c>
    </row>
    <row r="307" spans="1:45" s="10" customFormat="1" ht="15" customHeight="1" x14ac:dyDescent="0.2">
      <c r="A307" s="4">
        <v>130</v>
      </c>
      <c r="B307" s="4">
        <v>60003003</v>
      </c>
      <c r="C307" s="4" t="s">
        <v>82</v>
      </c>
      <c r="D307" s="4" t="s">
        <v>162</v>
      </c>
      <c r="E307" s="3"/>
      <c r="F307" s="4" t="s">
        <v>421</v>
      </c>
      <c r="G307" s="4" t="s">
        <v>12</v>
      </c>
      <c r="H307" s="4" t="s">
        <v>27</v>
      </c>
      <c r="I307" s="4" t="s">
        <v>245</v>
      </c>
      <c r="J307" s="4" t="s">
        <v>134</v>
      </c>
      <c r="K307" s="4" t="s">
        <v>176</v>
      </c>
      <c r="L307" s="4">
        <v>2005</v>
      </c>
      <c r="M307" s="4" t="s">
        <v>267</v>
      </c>
      <c r="N307" s="4" t="s">
        <v>153</v>
      </c>
      <c r="O307" s="4" t="s">
        <v>133</v>
      </c>
      <c r="P307" s="4">
        <v>2005</v>
      </c>
      <c r="Q307" s="4"/>
      <c r="R307" s="4" t="s">
        <v>119</v>
      </c>
      <c r="S307" s="13">
        <v>44006</v>
      </c>
      <c r="T307" s="4">
        <v>55</v>
      </c>
      <c r="U307" s="4" t="s">
        <v>259</v>
      </c>
      <c r="V307" s="4"/>
      <c r="W307" s="13">
        <v>39031</v>
      </c>
      <c r="X307" s="4">
        <v>60</v>
      </c>
      <c r="Y307" s="27"/>
      <c r="Z307" s="27"/>
      <c r="AA307" s="28"/>
      <c r="AB307" s="31"/>
      <c r="AC307" s="32"/>
      <c r="AD307" s="28"/>
      <c r="AE307" s="28"/>
      <c r="AF307" s="33"/>
      <c r="AG307" s="28"/>
      <c r="AH307" s="31"/>
      <c r="AI307" s="31"/>
      <c r="AJ307" s="31" t="s">
        <v>537</v>
      </c>
      <c r="AK307" s="75" t="s">
        <v>537</v>
      </c>
      <c r="AL307" s="75" t="s">
        <v>537</v>
      </c>
      <c r="AM307" s="75" t="s">
        <v>537</v>
      </c>
      <c r="AN307" s="75" t="s">
        <v>537</v>
      </c>
      <c r="AO307" s="75" t="s">
        <v>537</v>
      </c>
      <c r="AP307" s="75" t="s">
        <v>537</v>
      </c>
      <c r="AQ307" s="75" t="s">
        <v>537</v>
      </c>
      <c r="AR307" s="75" t="s">
        <v>541</v>
      </c>
      <c r="AS307" s="48" t="s">
        <v>537</v>
      </c>
    </row>
    <row r="308" spans="1:45" s="10" customFormat="1" ht="15" customHeight="1" x14ac:dyDescent="0.2">
      <c r="A308" s="4">
        <v>130</v>
      </c>
      <c r="B308" s="4">
        <v>60003003</v>
      </c>
      <c r="C308" s="4" t="s">
        <v>82</v>
      </c>
      <c r="D308" s="4" t="s">
        <v>162</v>
      </c>
      <c r="E308" s="3"/>
      <c r="F308" s="4" t="s">
        <v>421</v>
      </c>
      <c r="G308" s="4" t="s">
        <v>12</v>
      </c>
      <c r="H308" s="4" t="s">
        <v>27</v>
      </c>
      <c r="I308" s="4" t="s">
        <v>245</v>
      </c>
      <c r="J308" s="4" t="s">
        <v>134</v>
      </c>
      <c r="K308" s="4" t="s">
        <v>176</v>
      </c>
      <c r="L308" s="4">
        <v>2005</v>
      </c>
      <c r="M308" s="4" t="s">
        <v>267</v>
      </c>
      <c r="N308" s="4" t="s">
        <v>153</v>
      </c>
      <c r="O308" s="4" t="s">
        <v>133</v>
      </c>
      <c r="P308" s="4">
        <v>2005</v>
      </c>
      <c r="Q308" s="4"/>
      <c r="R308" s="4" t="s">
        <v>119</v>
      </c>
      <c r="S308" s="13">
        <v>44006</v>
      </c>
      <c r="T308" s="4">
        <v>55</v>
      </c>
      <c r="U308" s="4" t="s">
        <v>259</v>
      </c>
      <c r="V308" s="4"/>
      <c r="W308" s="13">
        <v>38974</v>
      </c>
      <c r="X308" s="4">
        <v>60</v>
      </c>
      <c r="Y308" s="27"/>
      <c r="Z308" s="27"/>
      <c r="AA308" s="28"/>
      <c r="AB308" s="31"/>
      <c r="AC308" s="32">
        <v>58</v>
      </c>
      <c r="AD308" s="28"/>
      <c r="AE308" s="28">
        <v>36.299999999999997</v>
      </c>
      <c r="AF308" s="33"/>
      <c r="AG308" s="28">
        <v>0.5</v>
      </c>
      <c r="AH308" s="31"/>
      <c r="AI308" s="31"/>
      <c r="AJ308" s="31" t="s">
        <v>537</v>
      </c>
      <c r="AK308" s="75" t="s">
        <v>539</v>
      </c>
      <c r="AL308" s="75" t="s">
        <v>539</v>
      </c>
      <c r="AM308" s="75" t="s">
        <v>537</v>
      </c>
      <c r="AN308" s="75" t="s">
        <v>539</v>
      </c>
      <c r="AO308" s="75" t="s">
        <v>537</v>
      </c>
      <c r="AP308" s="75" t="s">
        <v>537</v>
      </c>
      <c r="AQ308" s="75" t="s">
        <v>537</v>
      </c>
      <c r="AR308" s="75" t="s">
        <v>541</v>
      </c>
      <c r="AS308" s="48" t="s">
        <v>537</v>
      </c>
    </row>
    <row r="309" spans="1:45" s="10" customFormat="1" ht="15" customHeight="1" x14ac:dyDescent="0.2">
      <c r="A309" s="4">
        <v>130</v>
      </c>
      <c r="B309" s="4">
        <v>60003003</v>
      </c>
      <c r="C309" s="4" t="s">
        <v>82</v>
      </c>
      <c r="D309" s="4" t="s">
        <v>162</v>
      </c>
      <c r="E309" s="3"/>
      <c r="F309" s="4" t="s">
        <v>421</v>
      </c>
      <c r="G309" s="4" t="s">
        <v>12</v>
      </c>
      <c r="H309" s="4" t="s">
        <v>27</v>
      </c>
      <c r="I309" s="4" t="s">
        <v>245</v>
      </c>
      <c r="J309" s="4" t="s">
        <v>134</v>
      </c>
      <c r="K309" s="4" t="s">
        <v>176</v>
      </c>
      <c r="L309" s="4">
        <v>2005</v>
      </c>
      <c r="M309" s="4" t="s">
        <v>267</v>
      </c>
      <c r="N309" s="4" t="s">
        <v>153</v>
      </c>
      <c r="O309" s="4" t="s">
        <v>133</v>
      </c>
      <c r="P309" s="4">
        <v>2005</v>
      </c>
      <c r="Q309" s="4"/>
      <c r="R309" s="4" t="s">
        <v>119</v>
      </c>
      <c r="S309" s="13">
        <v>44006</v>
      </c>
      <c r="T309" s="4">
        <v>55</v>
      </c>
      <c r="U309" s="4" t="s">
        <v>259</v>
      </c>
      <c r="V309" s="4"/>
      <c r="W309" s="13">
        <v>38678</v>
      </c>
      <c r="X309" s="4">
        <v>60</v>
      </c>
      <c r="Y309" s="27"/>
      <c r="Z309" s="27"/>
      <c r="AA309" s="28"/>
      <c r="AB309" s="31"/>
      <c r="AC309" s="32">
        <v>69</v>
      </c>
      <c r="AD309" s="28"/>
      <c r="AE309" s="28">
        <v>36.1</v>
      </c>
      <c r="AF309" s="33">
        <v>1.0999999999999999E-2</v>
      </c>
      <c r="AG309" s="28"/>
      <c r="AH309" s="31">
        <v>0.32900000000000001</v>
      </c>
      <c r="AI309" s="31">
        <v>4.09</v>
      </c>
      <c r="AJ309" s="31" t="s">
        <v>537</v>
      </c>
      <c r="AK309" s="75" t="s">
        <v>539</v>
      </c>
      <c r="AL309" s="75" t="s">
        <v>539</v>
      </c>
      <c r="AM309" s="75" t="s">
        <v>539</v>
      </c>
      <c r="AN309" s="75" t="s">
        <v>537</v>
      </c>
      <c r="AO309" s="75" t="s">
        <v>540</v>
      </c>
      <c r="AP309" s="75" t="s">
        <v>540</v>
      </c>
      <c r="AQ309" s="75" t="s">
        <v>537</v>
      </c>
      <c r="AR309" s="75" t="s">
        <v>539</v>
      </c>
      <c r="AS309" s="48" t="s">
        <v>430</v>
      </c>
    </row>
    <row r="310" spans="1:45" s="10" customFormat="1" ht="15" customHeight="1" x14ac:dyDescent="0.2">
      <c r="A310" s="4">
        <v>130</v>
      </c>
      <c r="B310" s="4">
        <v>60003003</v>
      </c>
      <c r="C310" s="4" t="s">
        <v>82</v>
      </c>
      <c r="D310" s="4" t="s">
        <v>162</v>
      </c>
      <c r="E310" s="3"/>
      <c r="F310" s="4" t="s">
        <v>421</v>
      </c>
      <c r="G310" s="4" t="s">
        <v>12</v>
      </c>
      <c r="H310" s="4" t="s">
        <v>27</v>
      </c>
      <c r="I310" s="4" t="s">
        <v>245</v>
      </c>
      <c r="J310" s="4" t="s">
        <v>134</v>
      </c>
      <c r="K310" s="4" t="s">
        <v>176</v>
      </c>
      <c r="L310" s="4">
        <v>2005</v>
      </c>
      <c r="M310" s="4" t="s">
        <v>267</v>
      </c>
      <c r="N310" s="4" t="s">
        <v>153</v>
      </c>
      <c r="O310" s="4" t="s">
        <v>133</v>
      </c>
      <c r="P310" s="4">
        <v>2005</v>
      </c>
      <c r="Q310" s="4"/>
      <c r="R310" s="4" t="s">
        <v>119</v>
      </c>
      <c r="S310" s="13">
        <v>44006</v>
      </c>
      <c r="T310" s="4">
        <v>55</v>
      </c>
      <c r="U310" s="4" t="s">
        <v>259</v>
      </c>
      <c r="V310" s="4"/>
      <c r="W310" s="13">
        <v>38645</v>
      </c>
      <c r="X310" s="4">
        <v>60</v>
      </c>
      <c r="Y310" s="27"/>
      <c r="Z310" s="27"/>
      <c r="AA310" s="28"/>
      <c r="AB310" s="31"/>
      <c r="AC310" s="32">
        <v>62</v>
      </c>
      <c r="AD310" s="28"/>
      <c r="AE310" s="28">
        <v>33.4</v>
      </c>
      <c r="AF310" s="33">
        <v>8.0000000000000002E-3</v>
      </c>
      <c r="AG310" s="28">
        <v>0.5</v>
      </c>
      <c r="AH310" s="31">
        <v>0.436</v>
      </c>
      <c r="AI310" s="31">
        <v>5.25</v>
      </c>
      <c r="AJ310" s="31" t="s">
        <v>537</v>
      </c>
      <c r="AK310" s="75" t="s">
        <v>539</v>
      </c>
      <c r="AL310" s="75" t="s">
        <v>539</v>
      </c>
      <c r="AM310" s="75" t="s">
        <v>539</v>
      </c>
      <c r="AN310" s="75" t="s">
        <v>539</v>
      </c>
      <c r="AO310" s="75" t="s">
        <v>540</v>
      </c>
      <c r="AP310" s="75" t="s">
        <v>540</v>
      </c>
      <c r="AQ310" s="75" t="s">
        <v>537</v>
      </c>
      <c r="AR310" s="75" t="s">
        <v>539</v>
      </c>
      <c r="AS310" s="48" t="s">
        <v>430</v>
      </c>
    </row>
    <row r="311" spans="1:45" s="10" customFormat="1" ht="15" customHeight="1" x14ac:dyDescent="0.2">
      <c r="A311" s="4">
        <v>130</v>
      </c>
      <c r="B311" s="4">
        <v>60003003</v>
      </c>
      <c r="C311" s="4" t="s">
        <v>82</v>
      </c>
      <c r="D311" s="4" t="s">
        <v>162</v>
      </c>
      <c r="E311" s="3"/>
      <c r="F311" s="4" t="s">
        <v>421</v>
      </c>
      <c r="G311" s="4" t="s">
        <v>12</v>
      </c>
      <c r="H311" s="4" t="s">
        <v>27</v>
      </c>
      <c r="I311" s="4" t="s">
        <v>245</v>
      </c>
      <c r="J311" s="4" t="s">
        <v>134</v>
      </c>
      <c r="K311" s="4" t="s">
        <v>176</v>
      </c>
      <c r="L311" s="4">
        <v>2005</v>
      </c>
      <c r="M311" s="4" t="s">
        <v>267</v>
      </c>
      <c r="N311" s="4" t="s">
        <v>153</v>
      </c>
      <c r="O311" s="4" t="s">
        <v>133</v>
      </c>
      <c r="P311" s="4">
        <v>2005</v>
      </c>
      <c r="Q311" s="4"/>
      <c r="R311" s="4" t="s">
        <v>119</v>
      </c>
      <c r="S311" s="13">
        <v>44006</v>
      </c>
      <c r="T311" s="4">
        <v>55</v>
      </c>
      <c r="U311" s="4" t="s">
        <v>259</v>
      </c>
      <c r="V311" s="4"/>
      <c r="W311" s="13">
        <v>38635</v>
      </c>
      <c r="X311" s="4">
        <v>60</v>
      </c>
      <c r="Y311" s="27"/>
      <c r="Z311" s="27"/>
      <c r="AA311" s="28"/>
      <c r="AB311" s="31"/>
      <c r="AC311" s="32">
        <v>71</v>
      </c>
      <c r="AD311" s="28"/>
      <c r="AE311" s="28">
        <v>40.1</v>
      </c>
      <c r="AF311" s="33">
        <v>8.0000000000000002E-3</v>
      </c>
      <c r="AG311" s="28">
        <v>0.5</v>
      </c>
      <c r="AH311" s="31"/>
      <c r="AI311" s="31"/>
      <c r="AJ311" s="31" t="s">
        <v>537</v>
      </c>
      <c r="AK311" s="75" t="s">
        <v>539</v>
      </c>
      <c r="AL311" s="75" t="s">
        <v>539</v>
      </c>
      <c r="AM311" s="75" t="s">
        <v>539</v>
      </c>
      <c r="AN311" s="75" t="s">
        <v>539</v>
      </c>
      <c r="AO311" s="75" t="s">
        <v>537</v>
      </c>
      <c r="AP311" s="75" t="s">
        <v>537</v>
      </c>
      <c r="AQ311" s="75" t="s">
        <v>537</v>
      </c>
      <c r="AR311" s="75" t="s">
        <v>541</v>
      </c>
      <c r="AS311" s="48" t="s">
        <v>537</v>
      </c>
    </row>
    <row r="312" spans="1:45" s="10" customFormat="1" ht="15" customHeight="1" x14ac:dyDescent="0.2">
      <c r="A312" s="4">
        <v>130</v>
      </c>
      <c r="B312" s="4">
        <v>60003003</v>
      </c>
      <c r="C312" s="4" t="s">
        <v>82</v>
      </c>
      <c r="D312" s="4" t="s">
        <v>162</v>
      </c>
      <c r="E312" s="3"/>
      <c r="F312" s="4" t="s">
        <v>421</v>
      </c>
      <c r="G312" s="4" t="s">
        <v>12</v>
      </c>
      <c r="H312" s="4" t="s">
        <v>27</v>
      </c>
      <c r="I312" s="4" t="s">
        <v>245</v>
      </c>
      <c r="J312" s="4" t="s">
        <v>134</v>
      </c>
      <c r="K312" s="4" t="s">
        <v>176</v>
      </c>
      <c r="L312" s="4">
        <v>2005</v>
      </c>
      <c r="M312" s="4" t="s">
        <v>267</v>
      </c>
      <c r="N312" s="4" t="s">
        <v>153</v>
      </c>
      <c r="O312" s="4" t="s">
        <v>133</v>
      </c>
      <c r="P312" s="4">
        <v>2005</v>
      </c>
      <c r="Q312" s="4"/>
      <c r="R312" s="4" t="s">
        <v>119</v>
      </c>
      <c r="S312" s="13">
        <v>44006</v>
      </c>
      <c r="T312" s="4">
        <v>55</v>
      </c>
      <c r="U312" s="4" t="s">
        <v>259</v>
      </c>
      <c r="V312" s="4"/>
      <c r="W312" s="13">
        <v>38624</v>
      </c>
      <c r="X312" s="4">
        <v>60</v>
      </c>
      <c r="Y312" s="27"/>
      <c r="Z312" s="27"/>
      <c r="AA312" s="28"/>
      <c r="AB312" s="31"/>
      <c r="AC312" s="32"/>
      <c r="AD312" s="28"/>
      <c r="AE312" s="28"/>
      <c r="AF312" s="33"/>
      <c r="AG312" s="28"/>
      <c r="AH312" s="31"/>
      <c r="AI312" s="31"/>
      <c r="AJ312" s="31" t="s">
        <v>537</v>
      </c>
      <c r="AK312" s="75" t="s">
        <v>537</v>
      </c>
      <c r="AL312" s="75" t="s">
        <v>537</v>
      </c>
      <c r="AM312" s="75" t="s">
        <v>537</v>
      </c>
      <c r="AN312" s="75" t="s">
        <v>537</v>
      </c>
      <c r="AO312" s="75" t="s">
        <v>537</v>
      </c>
      <c r="AP312" s="75" t="s">
        <v>537</v>
      </c>
      <c r="AQ312" s="75" t="s">
        <v>537</v>
      </c>
      <c r="AR312" s="75" t="s">
        <v>541</v>
      </c>
      <c r="AS312" s="48" t="s">
        <v>537</v>
      </c>
    </row>
    <row r="313" spans="1:45" s="10" customFormat="1" ht="15" customHeight="1" x14ac:dyDescent="0.2">
      <c r="A313" s="4">
        <v>130</v>
      </c>
      <c r="B313" s="4">
        <v>60003003</v>
      </c>
      <c r="C313" s="4" t="s">
        <v>82</v>
      </c>
      <c r="D313" s="4" t="s">
        <v>162</v>
      </c>
      <c r="E313" s="3"/>
      <c r="F313" s="4" t="s">
        <v>421</v>
      </c>
      <c r="G313" s="4" t="s">
        <v>12</v>
      </c>
      <c r="H313" s="4" t="s">
        <v>27</v>
      </c>
      <c r="I313" s="4" t="s">
        <v>245</v>
      </c>
      <c r="J313" s="4" t="s">
        <v>134</v>
      </c>
      <c r="K313" s="4" t="s">
        <v>176</v>
      </c>
      <c r="L313" s="4">
        <v>2005</v>
      </c>
      <c r="M313" s="4" t="s">
        <v>267</v>
      </c>
      <c r="N313" s="4" t="s">
        <v>153</v>
      </c>
      <c r="O313" s="4" t="s">
        <v>133</v>
      </c>
      <c r="P313" s="4">
        <v>2005</v>
      </c>
      <c r="Q313" s="4"/>
      <c r="R313" s="4" t="s">
        <v>119</v>
      </c>
      <c r="S313" s="13">
        <v>44006</v>
      </c>
      <c r="T313" s="4">
        <v>55</v>
      </c>
      <c r="U313" s="4" t="s">
        <v>259</v>
      </c>
      <c r="V313" s="4"/>
      <c r="W313" s="13">
        <v>38553</v>
      </c>
      <c r="X313" s="4">
        <v>60</v>
      </c>
      <c r="Y313" s="27"/>
      <c r="Z313" s="27"/>
      <c r="AA313" s="28"/>
      <c r="AB313" s="31"/>
      <c r="AC313" s="32">
        <v>62</v>
      </c>
      <c r="AD313" s="28"/>
      <c r="AE313" s="28">
        <v>40</v>
      </c>
      <c r="AF313" s="33">
        <v>0.02</v>
      </c>
      <c r="AG313" s="28"/>
      <c r="AH313" s="31">
        <v>3.6999999999999998E-2</v>
      </c>
      <c r="AI313" s="31"/>
      <c r="AJ313" s="31" t="s">
        <v>537</v>
      </c>
      <c r="AK313" s="75" t="s">
        <v>539</v>
      </c>
      <c r="AL313" s="75" t="s">
        <v>539</v>
      </c>
      <c r="AM313" s="75" t="s">
        <v>539</v>
      </c>
      <c r="AN313" s="75" t="s">
        <v>537</v>
      </c>
      <c r="AO313" s="75" t="s">
        <v>539</v>
      </c>
      <c r="AP313" s="75" t="s">
        <v>537</v>
      </c>
      <c r="AQ313" s="75" t="s">
        <v>537</v>
      </c>
      <c r="AR313" s="75" t="s">
        <v>541</v>
      </c>
      <c r="AS313" s="48" t="s">
        <v>537</v>
      </c>
    </row>
    <row r="314" spans="1:45" s="10" customFormat="1" ht="15" customHeight="1" x14ac:dyDescent="0.2">
      <c r="A314" s="4">
        <v>130</v>
      </c>
      <c r="B314" s="4">
        <v>60003003</v>
      </c>
      <c r="C314" s="4" t="s">
        <v>82</v>
      </c>
      <c r="D314" s="4" t="s">
        <v>162</v>
      </c>
      <c r="E314" s="3"/>
      <c r="F314" s="4" t="s">
        <v>421</v>
      </c>
      <c r="G314" s="4" t="s">
        <v>12</v>
      </c>
      <c r="H314" s="4" t="s">
        <v>27</v>
      </c>
      <c r="I314" s="4" t="s">
        <v>245</v>
      </c>
      <c r="J314" s="4" t="s">
        <v>134</v>
      </c>
      <c r="K314" s="4" t="s">
        <v>176</v>
      </c>
      <c r="L314" s="4">
        <v>2005</v>
      </c>
      <c r="M314" s="4" t="s">
        <v>267</v>
      </c>
      <c r="N314" s="4" t="s">
        <v>153</v>
      </c>
      <c r="O314" s="4" t="s">
        <v>133</v>
      </c>
      <c r="P314" s="4">
        <v>2005</v>
      </c>
      <c r="Q314" s="4"/>
      <c r="R314" s="4" t="s">
        <v>119</v>
      </c>
      <c r="S314" s="13">
        <v>44006</v>
      </c>
      <c r="T314" s="4">
        <v>55</v>
      </c>
      <c r="U314" s="4" t="s">
        <v>259</v>
      </c>
      <c r="V314" s="4"/>
      <c r="W314" s="13">
        <v>38551</v>
      </c>
      <c r="X314" s="4">
        <v>60</v>
      </c>
      <c r="Y314" s="27"/>
      <c r="Z314" s="27"/>
      <c r="AA314" s="28"/>
      <c r="AB314" s="31"/>
      <c r="AC314" s="32">
        <v>62</v>
      </c>
      <c r="AD314" s="28"/>
      <c r="AE314" s="28">
        <v>40</v>
      </c>
      <c r="AF314" s="33">
        <v>0.02</v>
      </c>
      <c r="AG314" s="28"/>
      <c r="AH314" s="31">
        <v>3.5000000000000003E-2</v>
      </c>
      <c r="AI314" s="31"/>
      <c r="AJ314" s="31" t="s">
        <v>537</v>
      </c>
      <c r="AK314" s="75" t="s">
        <v>539</v>
      </c>
      <c r="AL314" s="75" t="s">
        <v>539</v>
      </c>
      <c r="AM314" s="75" t="s">
        <v>539</v>
      </c>
      <c r="AN314" s="75" t="s">
        <v>537</v>
      </c>
      <c r="AO314" s="75" t="s">
        <v>539</v>
      </c>
      <c r="AP314" s="75" t="s">
        <v>537</v>
      </c>
      <c r="AQ314" s="75" t="s">
        <v>537</v>
      </c>
      <c r="AR314" s="75" t="s">
        <v>541</v>
      </c>
      <c r="AS314" s="48" t="s">
        <v>537</v>
      </c>
    </row>
    <row r="315" spans="1:45" s="10" customFormat="1" ht="15" customHeight="1" x14ac:dyDescent="0.2">
      <c r="A315" s="4">
        <v>130</v>
      </c>
      <c r="B315" s="4">
        <v>60003003</v>
      </c>
      <c r="C315" s="4" t="s">
        <v>82</v>
      </c>
      <c r="D315" s="4" t="s">
        <v>162</v>
      </c>
      <c r="E315" s="3"/>
      <c r="F315" s="4" t="s">
        <v>421</v>
      </c>
      <c r="G315" s="4" t="s">
        <v>12</v>
      </c>
      <c r="H315" s="4" t="s">
        <v>27</v>
      </c>
      <c r="I315" s="4" t="s">
        <v>245</v>
      </c>
      <c r="J315" s="4" t="s">
        <v>134</v>
      </c>
      <c r="K315" s="4" t="s">
        <v>176</v>
      </c>
      <c r="L315" s="4">
        <v>2005</v>
      </c>
      <c r="M315" s="4" t="s">
        <v>267</v>
      </c>
      <c r="N315" s="4" t="s">
        <v>153</v>
      </c>
      <c r="O315" s="4" t="s">
        <v>133</v>
      </c>
      <c r="P315" s="4">
        <v>2005</v>
      </c>
      <c r="Q315" s="4"/>
      <c r="R315" s="4" t="s">
        <v>119</v>
      </c>
      <c r="S315" s="13">
        <v>44006</v>
      </c>
      <c r="T315" s="4">
        <v>55</v>
      </c>
      <c r="U315" s="4" t="s">
        <v>259</v>
      </c>
      <c r="V315" s="4"/>
      <c r="W315" s="13">
        <v>38548</v>
      </c>
      <c r="X315" s="4">
        <v>60</v>
      </c>
      <c r="Y315" s="27"/>
      <c r="Z315" s="27"/>
      <c r="AA315" s="28"/>
      <c r="AB315" s="31"/>
      <c r="AC315" s="32">
        <v>72</v>
      </c>
      <c r="AD315" s="28"/>
      <c r="AE315" s="28">
        <v>40</v>
      </c>
      <c r="AF315" s="33">
        <v>0.02</v>
      </c>
      <c r="AG315" s="28"/>
      <c r="AH315" s="31">
        <v>3.5000000000000003E-2</v>
      </c>
      <c r="AI315" s="31"/>
      <c r="AJ315" s="31" t="s">
        <v>537</v>
      </c>
      <c r="AK315" s="77" t="s">
        <v>539</v>
      </c>
      <c r="AL315" s="75" t="s">
        <v>539</v>
      </c>
      <c r="AM315" s="75" t="s">
        <v>539</v>
      </c>
      <c r="AN315" s="75" t="s">
        <v>537</v>
      </c>
      <c r="AO315" s="75" t="s">
        <v>539</v>
      </c>
      <c r="AP315" s="75" t="s">
        <v>537</v>
      </c>
      <c r="AQ315" s="75" t="s">
        <v>537</v>
      </c>
      <c r="AR315" s="75" t="s">
        <v>541</v>
      </c>
      <c r="AS315" s="48" t="s">
        <v>537</v>
      </c>
    </row>
  </sheetData>
  <autoFilter ref="A3:BE3" xr:uid="{00000000-0009-0000-0000-000002000000}"/>
  <mergeCells count="1">
    <mergeCell ref="A2:W2"/>
  </mergeCells>
  <conditionalFormatting sqref="AR3">
    <cfRule type="cellIs" dxfId="646" priority="895" operator="equal">
      <formula>"C"</formula>
    </cfRule>
    <cfRule type="cellIs" dxfId="645" priority="896" operator="equal">
      <formula>"B"</formula>
    </cfRule>
    <cfRule type="cellIs" dxfId="644" priority="897" operator="equal">
      <formula>"A"</formula>
    </cfRule>
  </conditionalFormatting>
  <conditionalFormatting sqref="AR62:AR315 AR4:AR60">
    <cfRule type="cellIs" dxfId="643" priority="4" operator="equal">
      <formula>"C"</formula>
    </cfRule>
    <cfRule type="cellIs" dxfId="642" priority="5" operator="equal">
      <formula>"B"</formula>
    </cfRule>
    <cfRule type="cellIs" dxfId="641" priority="6" operator="equal">
      <formula>"A"</formula>
    </cfRule>
  </conditionalFormatting>
  <conditionalFormatting sqref="AR61">
    <cfRule type="cellIs" dxfId="640" priority="1" operator="equal">
      <formula>"C"</formula>
    </cfRule>
    <cfRule type="cellIs" dxfId="639" priority="2" operator="equal">
      <formula>"B"</formula>
    </cfRule>
    <cfRule type="cellIs" dxfId="638" priority="3" operator="equal">
      <formula>"A"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AT133"/>
  <sheetViews>
    <sheetView topLeftCell="C1" zoomScale="90" zoomScaleNormal="90" workbookViewId="0">
      <selection activeCell="AI13" sqref="AI13"/>
    </sheetView>
  </sheetViews>
  <sheetFormatPr baseColWidth="10" defaultColWidth="14" defaultRowHeight="15" x14ac:dyDescent="0.25"/>
  <cols>
    <col min="1" max="1" width="10" customWidth="1"/>
    <col min="2" max="2" width="13.5703125" hidden="1" customWidth="1"/>
    <col min="3" max="3" width="18.140625" customWidth="1"/>
    <col min="4" max="4" width="14.5703125" customWidth="1"/>
    <col min="5" max="5" width="10.85546875" customWidth="1"/>
    <col min="6" max="6" width="23.140625" hidden="1" customWidth="1"/>
    <col min="7" max="7" width="17.140625" hidden="1" customWidth="1"/>
    <col min="8" max="8" width="13.5703125" hidden="1" customWidth="1"/>
    <col min="9" max="9" width="13.85546875" hidden="1" customWidth="1"/>
    <col min="10" max="10" width="15.140625" hidden="1" customWidth="1"/>
    <col min="11" max="11" width="34.28515625" hidden="1" customWidth="1"/>
    <col min="12" max="12" width="22.28515625" hidden="1" customWidth="1"/>
    <col min="13" max="14" width="16.5703125" hidden="1" customWidth="1"/>
    <col min="15" max="15" width="25.7109375" hidden="1" customWidth="1"/>
    <col min="16" max="16" width="27.85546875" hidden="1" customWidth="1"/>
    <col min="17" max="17" width="24.85546875" hidden="1" customWidth="1"/>
    <col min="18" max="18" width="18.7109375" hidden="1" customWidth="1"/>
    <col min="19" max="19" width="30" hidden="1" customWidth="1"/>
    <col min="20" max="20" width="16.5703125" hidden="1" customWidth="1"/>
    <col min="21" max="21" width="28.42578125" hidden="1" customWidth="1"/>
    <col min="22" max="22" width="16.5703125" hidden="1" customWidth="1"/>
    <col min="23" max="23" width="15" customWidth="1"/>
    <col min="24" max="24" width="10" customWidth="1"/>
    <col min="25" max="25" width="15.42578125" hidden="1" customWidth="1"/>
    <col min="26" max="26" width="13.7109375" customWidth="1"/>
    <col min="27" max="27" width="13.85546875" hidden="1" customWidth="1"/>
    <col min="28" max="28" width="17.5703125" customWidth="1"/>
    <col min="29" max="29" width="16.85546875" bestFit="1" customWidth="1"/>
    <col min="30" max="30" width="19.7109375" customWidth="1"/>
    <col min="31" max="31" width="21.42578125" customWidth="1"/>
    <col min="32" max="32" width="17.5703125" customWidth="1"/>
    <col min="33" max="33" width="18" customWidth="1"/>
    <col min="34" max="34" width="12.42578125" customWidth="1"/>
    <col min="35" max="35" width="21.28515625" customWidth="1"/>
    <col min="36" max="36" width="21.42578125" customWidth="1"/>
    <col min="37" max="43" width="21.42578125" hidden="1" customWidth="1"/>
    <col min="44" max="44" width="14.42578125" customWidth="1"/>
    <col min="45" max="45" width="17.5703125" customWidth="1"/>
    <col min="46" max="46" width="15.85546875" bestFit="1" customWidth="1"/>
  </cols>
  <sheetData>
    <row r="1" spans="1:4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</row>
    <row r="2" spans="1:46" s="12" customFormat="1" ht="15" customHeight="1" x14ac:dyDescent="0.25">
      <c r="A2" s="142" t="s">
        <v>216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</row>
    <row r="3" spans="1:46" s="10" customFormat="1" ht="38.25" x14ac:dyDescent="0.25">
      <c r="A3" s="6" t="s">
        <v>115</v>
      </c>
      <c r="B3" s="6" t="s">
        <v>2</v>
      </c>
      <c r="C3" s="6" t="s">
        <v>0</v>
      </c>
      <c r="D3" s="6" t="s">
        <v>1</v>
      </c>
      <c r="E3" s="6" t="s">
        <v>151</v>
      </c>
      <c r="F3" s="6" t="s">
        <v>263</v>
      </c>
      <c r="G3" s="6" t="s">
        <v>4</v>
      </c>
      <c r="H3" s="6" t="s">
        <v>3</v>
      </c>
      <c r="I3" s="6" t="s">
        <v>186</v>
      </c>
      <c r="J3" s="6" t="s">
        <v>5</v>
      </c>
      <c r="K3" s="6" t="s">
        <v>187</v>
      </c>
      <c r="L3" s="6" t="s">
        <v>6</v>
      </c>
      <c r="M3" s="6" t="s">
        <v>212</v>
      </c>
      <c r="N3" s="6" t="s">
        <v>212</v>
      </c>
      <c r="O3" s="6" t="s">
        <v>7</v>
      </c>
      <c r="P3" s="6" t="s">
        <v>188</v>
      </c>
      <c r="Q3" s="6" t="s">
        <v>189</v>
      </c>
      <c r="R3" s="6" t="s">
        <v>190</v>
      </c>
      <c r="S3" s="6" t="s">
        <v>260</v>
      </c>
      <c r="T3" s="6" t="s">
        <v>261</v>
      </c>
      <c r="U3" s="6" t="s">
        <v>264</v>
      </c>
      <c r="V3" s="6" t="s">
        <v>223</v>
      </c>
      <c r="W3" s="6" t="s">
        <v>8</v>
      </c>
      <c r="X3" s="16" t="s">
        <v>545</v>
      </c>
      <c r="Y3" s="16" t="s">
        <v>270</v>
      </c>
      <c r="Z3" s="16" t="s">
        <v>544</v>
      </c>
      <c r="AA3" s="16" t="s">
        <v>272</v>
      </c>
      <c r="AB3" s="16" t="s">
        <v>273</v>
      </c>
      <c r="AC3" s="16" t="s">
        <v>274</v>
      </c>
      <c r="AD3" s="16" t="s">
        <v>277</v>
      </c>
      <c r="AE3" s="16" t="s">
        <v>536</v>
      </c>
      <c r="AF3" s="16" t="s">
        <v>275</v>
      </c>
      <c r="AG3" s="16" t="s">
        <v>276</v>
      </c>
      <c r="AH3" s="16" t="s">
        <v>279</v>
      </c>
      <c r="AI3" s="16" t="s">
        <v>280</v>
      </c>
      <c r="AJ3" s="16" t="s">
        <v>281</v>
      </c>
      <c r="AK3" s="16" t="s">
        <v>274</v>
      </c>
      <c r="AL3" s="16" t="s">
        <v>275</v>
      </c>
      <c r="AM3" s="16" t="s">
        <v>276</v>
      </c>
      <c r="AN3" s="16" t="s">
        <v>279</v>
      </c>
      <c r="AO3" s="16" t="s">
        <v>280</v>
      </c>
      <c r="AP3" s="16" t="s">
        <v>281</v>
      </c>
      <c r="AQ3" s="16" t="s">
        <v>536</v>
      </c>
      <c r="AR3" s="16" t="s">
        <v>542</v>
      </c>
      <c r="AS3" s="29" t="s">
        <v>538</v>
      </c>
      <c r="AT3" s="84" t="s">
        <v>546</v>
      </c>
    </row>
    <row r="4" spans="1:46" s="10" customFormat="1" ht="15" customHeight="1" x14ac:dyDescent="0.2">
      <c r="A4" s="4">
        <v>76</v>
      </c>
      <c r="B4" s="4">
        <v>500057</v>
      </c>
      <c r="C4" s="4" t="s">
        <v>111</v>
      </c>
      <c r="D4" s="4" t="s">
        <v>163</v>
      </c>
      <c r="E4" s="3"/>
      <c r="F4" s="4" t="s">
        <v>368</v>
      </c>
      <c r="G4" s="4" t="s">
        <v>9</v>
      </c>
      <c r="H4" s="4" t="s">
        <v>199</v>
      </c>
      <c r="I4" s="4" t="s">
        <v>10</v>
      </c>
      <c r="J4" s="4" t="s">
        <v>144</v>
      </c>
      <c r="K4" s="4" t="s">
        <v>145</v>
      </c>
      <c r="L4" s="4">
        <v>1977</v>
      </c>
      <c r="M4" s="4" t="s">
        <v>266</v>
      </c>
      <c r="N4" s="4" t="s">
        <v>304</v>
      </c>
      <c r="O4" s="4"/>
      <c r="P4" s="4"/>
      <c r="Q4" s="4"/>
      <c r="R4" s="4" t="s">
        <v>123</v>
      </c>
      <c r="S4" s="13"/>
      <c r="T4" s="4"/>
      <c r="U4" s="4"/>
      <c r="V4" s="4" t="s">
        <v>448</v>
      </c>
      <c r="W4" s="13">
        <v>45166</v>
      </c>
      <c r="X4" s="4">
        <v>60</v>
      </c>
      <c r="Y4" s="27">
        <v>74</v>
      </c>
      <c r="Z4" s="27">
        <v>30.6</v>
      </c>
      <c r="AA4" s="28" t="s">
        <v>456</v>
      </c>
      <c r="AB4" s="31">
        <v>0.875</v>
      </c>
      <c r="AC4" s="72">
        <v>19</v>
      </c>
      <c r="AD4" s="28">
        <v>24</v>
      </c>
      <c r="AE4" s="71">
        <v>28.705996811888486</v>
      </c>
      <c r="AF4" s="28">
        <v>39.700000000000003</v>
      </c>
      <c r="AG4" s="33">
        <v>0.01</v>
      </c>
      <c r="AH4" s="28">
        <v>1.5</v>
      </c>
      <c r="AI4" s="31">
        <v>4.2000000000000003E-2</v>
      </c>
      <c r="AJ4" s="31">
        <v>1.0149999999999999</v>
      </c>
      <c r="AK4" s="75" t="s">
        <v>540</v>
      </c>
      <c r="AL4" s="75" t="s">
        <v>539</v>
      </c>
      <c r="AM4" s="75" t="s">
        <v>539</v>
      </c>
      <c r="AN4" s="75" t="s">
        <v>539</v>
      </c>
      <c r="AO4" s="75" t="s">
        <v>539</v>
      </c>
      <c r="AP4" s="75" t="s">
        <v>539</v>
      </c>
      <c r="AQ4" s="75" t="s">
        <v>540</v>
      </c>
      <c r="AR4" s="75" t="s">
        <v>539</v>
      </c>
      <c r="AS4" s="48" t="s">
        <v>434</v>
      </c>
      <c r="AT4" s="85" t="s">
        <v>547</v>
      </c>
    </row>
    <row r="5" spans="1:46" s="10" customFormat="1" ht="15" customHeight="1" x14ac:dyDescent="0.2">
      <c r="A5" s="4">
        <v>22</v>
      </c>
      <c r="B5" s="4">
        <v>600053</v>
      </c>
      <c r="C5" s="4" t="s">
        <v>102</v>
      </c>
      <c r="D5" s="4" t="s">
        <v>161</v>
      </c>
      <c r="E5" s="3" t="s">
        <v>154</v>
      </c>
      <c r="F5" s="4" t="s">
        <v>314</v>
      </c>
      <c r="G5" s="4" t="s">
        <v>43</v>
      </c>
      <c r="H5" s="4" t="s">
        <v>173</v>
      </c>
      <c r="I5" s="4" t="s">
        <v>249</v>
      </c>
      <c r="J5" s="4" t="s">
        <v>131</v>
      </c>
      <c r="K5" s="4" t="s">
        <v>117</v>
      </c>
      <c r="L5" s="4">
        <v>1977</v>
      </c>
      <c r="M5" s="4" t="s">
        <v>266</v>
      </c>
      <c r="N5" s="4" t="s">
        <v>304</v>
      </c>
      <c r="O5" s="4" t="s">
        <v>122</v>
      </c>
      <c r="P5" s="4"/>
      <c r="Q5" s="4"/>
      <c r="R5" s="4" t="s">
        <v>123</v>
      </c>
      <c r="S5" s="13"/>
      <c r="T5" s="4"/>
      <c r="U5" s="4"/>
      <c r="V5" s="4" t="s">
        <v>448</v>
      </c>
      <c r="W5" s="13">
        <v>45151</v>
      </c>
      <c r="X5" s="4">
        <v>220</v>
      </c>
      <c r="Y5" s="27">
        <v>80</v>
      </c>
      <c r="Z5" s="27">
        <v>34</v>
      </c>
      <c r="AA5" s="28" t="s">
        <v>450</v>
      </c>
      <c r="AB5" s="31">
        <v>0.873</v>
      </c>
      <c r="AC5" s="72">
        <v>24</v>
      </c>
      <c r="AD5" s="28">
        <v>22</v>
      </c>
      <c r="AE5" s="71">
        <v>22.873284296361188</v>
      </c>
      <c r="AF5" s="82">
        <v>30.9</v>
      </c>
      <c r="AG5" s="33">
        <v>0.04</v>
      </c>
      <c r="AH5" s="28">
        <v>3</v>
      </c>
      <c r="AI5" s="31">
        <v>3.3000000000000002E-2</v>
      </c>
      <c r="AJ5" s="31">
        <v>1.411</v>
      </c>
      <c r="AK5" s="75" t="s">
        <v>540</v>
      </c>
      <c r="AL5" s="75" t="s">
        <v>541</v>
      </c>
      <c r="AM5" s="75" t="s">
        <v>539</v>
      </c>
      <c r="AN5" s="75" t="s">
        <v>539</v>
      </c>
      <c r="AO5" s="75" t="s">
        <v>539</v>
      </c>
      <c r="AP5" s="75" t="s">
        <v>539</v>
      </c>
      <c r="AQ5" s="75" t="s">
        <v>540</v>
      </c>
      <c r="AR5" s="75" t="s">
        <v>539</v>
      </c>
      <c r="AS5" s="48" t="s">
        <v>434</v>
      </c>
      <c r="AT5" s="85" t="s">
        <v>547</v>
      </c>
    </row>
    <row r="6" spans="1:46" s="10" customFormat="1" ht="15" customHeight="1" x14ac:dyDescent="0.2">
      <c r="A6" s="4">
        <v>46</v>
      </c>
      <c r="B6" s="4">
        <v>500080</v>
      </c>
      <c r="C6" s="4" t="s">
        <v>103</v>
      </c>
      <c r="D6" s="4" t="s">
        <v>163</v>
      </c>
      <c r="E6" s="3"/>
      <c r="F6" s="4" t="s">
        <v>338</v>
      </c>
      <c r="G6" s="4" t="s">
        <v>34</v>
      </c>
      <c r="H6" s="4" t="s">
        <v>453</v>
      </c>
      <c r="I6" s="4" t="s">
        <v>10</v>
      </c>
      <c r="J6" s="4"/>
      <c r="K6" s="4"/>
      <c r="L6" s="4"/>
      <c r="M6" s="4"/>
      <c r="N6" s="4"/>
      <c r="O6" s="4"/>
      <c r="P6" s="4"/>
      <c r="Q6" s="4"/>
      <c r="R6" s="4"/>
      <c r="S6" s="13"/>
      <c r="T6" s="4"/>
      <c r="U6" s="4"/>
      <c r="V6" s="4" t="s">
        <v>448</v>
      </c>
      <c r="W6" s="13">
        <v>45245</v>
      </c>
      <c r="X6" s="4">
        <v>60</v>
      </c>
      <c r="Y6" s="27"/>
      <c r="Z6" s="27"/>
      <c r="AA6" s="28" t="s">
        <v>450</v>
      </c>
      <c r="AB6" s="31">
        <v>0.88400000000000001</v>
      </c>
      <c r="AC6" s="72">
        <v>27</v>
      </c>
      <c r="AD6" s="28">
        <v>29</v>
      </c>
      <c r="AE6" s="31"/>
      <c r="AF6" s="28">
        <v>48.7</v>
      </c>
      <c r="AG6" s="33">
        <v>0.01</v>
      </c>
      <c r="AH6" s="28">
        <v>0.5</v>
      </c>
      <c r="AI6" s="31">
        <v>6.0000000000000001E-3</v>
      </c>
      <c r="AJ6" s="31">
        <v>0.122</v>
      </c>
      <c r="AK6" s="75" t="s">
        <v>540</v>
      </c>
      <c r="AL6" s="75" t="s">
        <v>539</v>
      </c>
      <c r="AM6" s="75" t="s">
        <v>539</v>
      </c>
      <c r="AN6" s="75" t="s">
        <v>539</v>
      </c>
      <c r="AO6" s="75" t="s">
        <v>539</v>
      </c>
      <c r="AP6" s="75" t="s">
        <v>539</v>
      </c>
      <c r="AQ6" s="75" t="s">
        <v>537</v>
      </c>
      <c r="AR6" s="75" t="s">
        <v>539</v>
      </c>
      <c r="AS6" s="48" t="s">
        <v>434</v>
      </c>
      <c r="AT6" s="85" t="s">
        <v>547</v>
      </c>
    </row>
    <row r="7" spans="1:46" s="10" customFormat="1" ht="15" customHeight="1" x14ac:dyDescent="0.2">
      <c r="A7" s="4">
        <v>12</v>
      </c>
      <c r="B7" s="4">
        <v>600054</v>
      </c>
      <c r="C7" s="4" t="s">
        <v>102</v>
      </c>
      <c r="D7" s="4" t="s">
        <v>158</v>
      </c>
      <c r="E7" s="3" t="s">
        <v>153</v>
      </c>
      <c r="F7" s="4" t="s">
        <v>303</v>
      </c>
      <c r="G7" s="4" t="s">
        <v>43</v>
      </c>
      <c r="H7" s="4" t="s">
        <v>171</v>
      </c>
      <c r="I7" s="4" t="s">
        <v>249</v>
      </c>
      <c r="J7" s="4" t="s">
        <v>131</v>
      </c>
      <c r="K7" s="4" t="s">
        <v>117</v>
      </c>
      <c r="L7" s="4">
        <v>1977</v>
      </c>
      <c r="M7" s="4" t="s">
        <v>266</v>
      </c>
      <c r="N7" s="4" t="s">
        <v>304</v>
      </c>
      <c r="O7" s="4" t="s">
        <v>122</v>
      </c>
      <c r="P7" s="4"/>
      <c r="Q7" s="4"/>
      <c r="R7" s="4" t="s">
        <v>123</v>
      </c>
      <c r="S7" s="13"/>
      <c r="T7" s="4"/>
      <c r="U7" s="4"/>
      <c r="V7" s="4" t="s">
        <v>448</v>
      </c>
      <c r="W7" s="13">
        <v>45146</v>
      </c>
      <c r="X7" s="4">
        <v>220</v>
      </c>
      <c r="Y7" s="27">
        <v>48</v>
      </c>
      <c r="Z7" s="27">
        <v>40</v>
      </c>
      <c r="AA7" s="28" t="s">
        <v>450</v>
      </c>
      <c r="AB7" s="31">
        <v>0.873</v>
      </c>
      <c r="AC7" s="72">
        <v>28</v>
      </c>
      <c r="AD7" s="28">
        <v>28</v>
      </c>
      <c r="AE7" s="71">
        <v>22.903153840403007</v>
      </c>
      <c r="AF7" s="28">
        <v>33.799999999999997</v>
      </c>
      <c r="AG7" s="33">
        <v>0.04</v>
      </c>
      <c r="AH7" s="28">
        <v>2.5</v>
      </c>
      <c r="AI7" s="31">
        <v>2.1999999999999999E-2</v>
      </c>
      <c r="AJ7" s="31">
        <v>1.095</v>
      </c>
      <c r="AK7" s="75" t="s">
        <v>540</v>
      </c>
      <c r="AL7" s="75" t="s">
        <v>539</v>
      </c>
      <c r="AM7" s="75" t="s">
        <v>539</v>
      </c>
      <c r="AN7" s="75" t="s">
        <v>539</v>
      </c>
      <c r="AO7" s="75" t="s">
        <v>539</v>
      </c>
      <c r="AP7" s="75" t="s">
        <v>539</v>
      </c>
      <c r="AQ7" s="75" t="s">
        <v>540</v>
      </c>
      <c r="AR7" s="75" t="s">
        <v>539</v>
      </c>
      <c r="AS7" s="48" t="s">
        <v>434</v>
      </c>
      <c r="AT7" s="85" t="s">
        <v>547</v>
      </c>
    </row>
    <row r="8" spans="1:46" s="10" customFormat="1" ht="15" customHeight="1" x14ac:dyDescent="0.2">
      <c r="A8" s="4">
        <v>129</v>
      </c>
      <c r="B8" s="4">
        <v>500059</v>
      </c>
      <c r="C8" s="4" t="s">
        <v>82</v>
      </c>
      <c r="D8" s="4" t="s">
        <v>163</v>
      </c>
      <c r="E8" s="3"/>
      <c r="F8" s="4" t="s">
        <v>420</v>
      </c>
      <c r="G8" s="4" t="s">
        <v>9</v>
      </c>
      <c r="H8" s="4" t="s">
        <v>26</v>
      </c>
      <c r="I8" s="4" t="s">
        <v>10</v>
      </c>
      <c r="J8" s="4">
        <v>25</v>
      </c>
      <c r="K8" s="4" t="s">
        <v>145</v>
      </c>
      <c r="L8" s="4">
        <v>1980</v>
      </c>
      <c r="M8" s="4" t="s">
        <v>266</v>
      </c>
      <c r="N8" s="4" t="s">
        <v>304</v>
      </c>
      <c r="O8" s="4" t="s">
        <v>122</v>
      </c>
      <c r="P8" s="4"/>
      <c r="Q8" s="4"/>
      <c r="R8" s="4" t="s">
        <v>123</v>
      </c>
      <c r="S8" s="13"/>
      <c r="T8" s="4"/>
      <c r="U8" s="4"/>
      <c r="V8" s="4" t="s">
        <v>448</v>
      </c>
      <c r="W8" s="13">
        <v>45222</v>
      </c>
      <c r="X8" s="4">
        <v>60</v>
      </c>
      <c r="Y8" s="27">
        <v>74</v>
      </c>
      <c r="Z8" s="27"/>
      <c r="AA8" s="28" t="s">
        <v>450</v>
      </c>
      <c r="AB8" s="31">
        <v>0.876</v>
      </c>
      <c r="AC8" s="72">
        <v>32</v>
      </c>
      <c r="AD8" s="28">
        <v>17</v>
      </c>
      <c r="AE8" s="31"/>
      <c r="AF8" s="28">
        <v>36.1</v>
      </c>
      <c r="AG8" s="33">
        <v>0.02</v>
      </c>
      <c r="AH8" s="28">
        <v>2</v>
      </c>
      <c r="AI8" s="31">
        <v>0.01</v>
      </c>
      <c r="AJ8" s="31">
        <v>0.48199999999999998</v>
      </c>
      <c r="AK8" s="75" t="s">
        <v>540</v>
      </c>
      <c r="AL8" s="75" t="s">
        <v>539</v>
      </c>
      <c r="AM8" s="75" t="s">
        <v>539</v>
      </c>
      <c r="AN8" s="75" t="s">
        <v>539</v>
      </c>
      <c r="AO8" s="75" t="s">
        <v>539</v>
      </c>
      <c r="AP8" s="75" t="s">
        <v>539</v>
      </c>
      <c r="AQ8" s="75" t="s">
        <v>537</v>
      </c>
      <c r="AR8" s="75" t="s">
        <v>539</v>
      </c>
      <c r="AS8" s="48" t="s">
        <v>434</v>
      </c>
      <c r="AT8" s="85" t="s">
        <v>547</v>
      </c>
    </row>
    <row r="9" spans="1:46" s="10" customFormat="1" ht="15" customHeight="1" x14ac:dyDescent="0.2">
      <c r="A9" s="4">
        <v>62</v>
      </c>
      <c r="B9" s="4">
        <v>60005501</v>
      </c>
      <c r="C9" s="4" t="s">
        <v>105</v>
      </c>
      <c r="D9" s="4" t="s">
        <v>162</v>
      </c>
      <c r="E9" s="3"/>
      <c r="F9" s="4" t="s">
        <v>354</v>
      </c>
      <c r="G9" s="4" t="s">
        <v>19</v>
      </c>
      <c r="H9" s="4">
        <v>364075</v>
      </c>
      <c r="I9" s="4" t="s">
        <v>10</v>
      </c>
      <c r="J9" s="4" t="s">
        <v>147</v>
      </c>
      <c r="K9" s="4" t="s">
        <v>129</v>
      </c>
      <c r="L9" s="4">
        <v>2013</v>
      </c>
      <c r="M9" s="4" t="s">
        <v>267</v>
      </c>
      <c r="N9" s="4" t="s">
        <v>153</v>
      </c>
      <c r="O9" s="4" t="s">
        <v>148</v>
      </c>
      <c r="P9" s="4">
        <v>2013</v>
      </c>
      <c r="Q9" s="4"/>
      <c r="R9" s="4" t="s">
        <v>119</v>
      </c>
      <c r="S9" s="13"/>
      <c r="T9" s="4"/>
      <c r="U9" s="4"/>
      <c r="V9" s="4" t="s">
        <v>448</v>
      </c>
      <c r="W9" s="13">
        <v>45166</v>
      </c>
      <c r="X9" s="4">
        <v>60</v>
      </c>
      <c r="Y9" s="27">
        <v>68</v>
      </c>
      <c r="Z9" s="27"/>
      <c r="AA9" s="28" t="s">
        <v>450</v>
      </c>
      <c r="AB9" s="31">
        <v>0.88300000000000001</v>
      </c>
      <c r="AC9" s="72">
        <v>33</v>
      </c>
      <c r="AD9" s="28">
        <v>23</v>
      </c>
      <c r="AE9" s="31"/>
      <c r="AF9" s="28">
        <v>42.8</v>
      </c>
      <c r="AG9" s="33">
        <v>0.01</v>
      </c>
      <c r="AH9" s="28">
        <v>0.5</v>
      </c>
      <c r="AI9" s="31">
        <v>8.9999999999999993E-3</v>
      </c>
      <c r="AJ9" s="31">
        <v>0.23</v>
      </c>
      <c r="AK9" s="75" t="s">
        <v>540</v>
      </c>
      <c r="AL9" s="75" t="s">
        <v>539</v>
      </c>
      <c r="AM9" s="75" t="s">
        <v>539</v>
      </c>
      <c r="AN9" s="75" t="s">
        <v>539</v>
      </c>
      <c r="AO9" s="75" t="s">
        <v>539</v>
      </c>
      <c r="AP9" s="75" t="s">
        <v>539</v>
      </c>
      <c r="AQ9" s="75" t="s">
        <v>537</v>
      </c>
      <c r="AR9" s="75" t="s">
        <v>539</v>
      </c>
      <c r="AS9" s="48" t="s">
        <v>434</v>
      </c>
      <c r="AT9" s="85" t="s">
        <v>547</v>
      </c>
    </row>
    <row r="10" spans="1:46" s="10" customFormat="1" ht="15" customHeight="1" x14ac:dyDescent="0.2">
      <c r="A10" s="4">
        <v>13</v>
      </c>
      <c r="B10" s="4">
        <v>600050</v>
      </c>
      <c r="C10" s="4" t="s">
        <v>102</v>
      </c>
      <c r="D10" s="4" t="s">
        <v>158</v>
      </c>
      <c r="E10" s="3" t="s">
        <v>154</v>
      </c>
      <c r="F10" s="4" t="s">
        <v>305</v>
      </c>
      <c r="G10" s="4" t="s">
        <v>43</v>
      </c>
      <c r="H10" s="4" t="s">
        <v>169</v>
      </c>
      <c r="I10" s="4" t="s">
        <v>249</v>
      </c>
      <c r="J10" s="4" t="s">
        <v>131</v>
      </c>
      <c r="K10" s="4" t="s">
        <v>117</v>
      </c>
      <c r="L10" s="4">
        <v>1977</v>
      </c>
      <c r="M10" s="4" t="s">
        <v>266</v>
      </c>
      <c r="N10" s="4" t="s">
        <v>304</v>
      </c>
      <c r="O10" s="4" t="s">
        <v>122</v>
      </c>
      <c r="P10" s="4"/>
      <c r="Q10" s="4"/>
      <c r="R10" s="4" t="s">
        <v>123</v>
      </c>
      <c r="S10" s="13"/>
      <c r="T10" s="4"/>
      <c r="U10" s="4"/>
      <c r="V10" s="4" t="s">
        <v>448</v>
      </c>
      <c r="W10" s="13">
        <v>45146</v>
      </c>
      <c r="X10" s="4">
        <v>220</v>
      </c>
      <c r="Y10" s="27">
        <v>56</v>
      </c>
      <c r="Z10" s="27">
        <v>36</v>
      </c>
      <c r="AA10" s="28" t="s">
        <v>450</v>
      </c>
      <c r="AB10" s="31">
        <v>0.871</v>
      </c>
      <c r="AC10" s="72">
        <v>35</v>
      </c>
      <c r="AD10" s="28">
        <v>21</v>
      </c>
      <c r="AE10" s="71">
        <v>20.135064485675827</v>
      </c>
      <c r="AF10" s="28">
        <v>32.9</v>
      </c>
      <c r="AG10" s="33">
        <v>0.04</v>
      </c>
      <c r="AH10" s="28">
        <v>3</v>
      </c>
      <c r="AI10" s="31">
        <v>3.5000000000000003E-2</v>
      </c>
      <c r="AJ10" s="31">
        <v>1.383</v>
      </c>
      <c r="AK10" s="75" t="s">
        <v>540</v>
      </c>
      <c r="AL10" s="75" t="s">
        <v>539</v>
      </c>
      <c r="AM10" s="75" t="s">
        <v>539</v>
      </c>
      <c r="AN10" s="75" t="s">
        <v>539</v>
      </c>
      <c r="AO10" s="75" t="s">
        <v>539</v>
      </c>
      <c r="AP10" s="75" t="s">
        <v>539</v>
      </c>
      <c r="AQ10" s="75" t="s">
        <v>540</v>
      </c>
      <c r="AR10" s="75" t="s">
        <v>539</v>
      </c>
      <c r="AS10" s="48" t="s">
        <v>434</v>
      </c>
      <c r="AT10" s="85" t="s">
        <v>547</v>
      </c>
    </row>
    <row r="11" spans="1:46" s="10" customFormat="1" ht="15" customHeight="1" x14ac:dyDescent="0.2">
      <c r="A11" s="4">
        <v>11</v>
      </c>
      <c r="B11" s="4">
        <v>600048</v>
      </c>
      <c r="C11" s="4" t="s">
        <v>102</v>
      </c>
      <c r="D11" s="4" t="s">
        <v>158</v>
      </c>
      <c r="E11" s="3" t="s">
        <v>152</v>
      </c>
      <c r="F11" s="4" t="s">
        <v>433</v>
      </c>
      <c r="G11" s="4" t="s">
        <v>43</v>
      </c>
      <c r="H11" s="4" t="s">
        <v>168</v>
      </c>
      <c r="I11" s="4" t="s">
        <v>249</v>
      </c>
      <c r="J11" s="4" t="s">
        <v>131</v>
      </c>
      <c r="K11" s="4" t="s">
        <v>117</v>
      </c>
      <c r="L11" s="4">
        <v>1977</v>
      </c>
      <c r="M11" s="4" t="s">
        <v>266</v>
      </c>
      <c r="N11" s="4" t="s">
        <v>304</v>
      </c>
      <c r="O11" s="4" t="s">
        <v>122</v>
      </c>
      <c r="P11" s="4">
        <v>1995</v>
      </c>
      <c r="Q11" s="4"/>
      <c r="R11" s="4" t="s">
        <v>123</v>
      </c>
      <c r="S11" s="13"/>
      <c r="T11" s="4"/>
      <c r="U11" s="4"/>
      <c r="V11" s="4" t="s">
        <v>448</v>
      </c>
      <c r="W11" s="13">
        <v>45146</v>
      </c>
      <c r="X11" s="4">
        <v>220</v>
      </c>
      <c r="Y11" s="27">
        <v>38</v>
      </c>
      <c r="Z11" s="27">
        <v>43</v>
      </c>
      <c r="AA11" s="28" t="s">
        <v>450</v>
      </c>
      <c r="AB11" s="31">
        <v>0.872</v>
      </c>
      <c r="AC11" s="72">
        <v>41</v>
      </c>
      <c r="AD11" s="28">
        <v>15</v>
      </c>
      <c r="AE11" s="71">
        <v>10.920106818672663</v>
      </c>
      <c r="AF11" s="28">
        <v>32.200000000000003</v>
      </c>
      <c r="AG11" s="33">
        <v>0.03</v>
      </c>
      <c r="AH11" s="28">
        <v>3</v>
      </c>
      <c r="AI11" s="31">
        <v>2.5999999999999999E-2</v>
      </c>
      <c r="AJ11" s="31">
        <v>1.214</v>
      </c>
      <c r="AK11" s="75" t="s">
        <v>540</v>
      </c>
      <c r="AL11" s="75" t="s">
        <v>539</v>
      </c>
      <c r="AM11" s="75" t="s">
        <v>539</v>
      </c>
      <c r="AN11" s="75" t="s">
        <v>539</v>
      </c>
      <c r="AO11" s="75" t="s">
        <v>539</v>
      </c>
      <c r="AP11" s="75" t="s">
        <v>539</v>
      </c>
      <c r="AQ11" s="75" t="s">
        <v>540</v>
      </c>
      <c r="AR11" s="75" t="s">
        <v>539</v>
      </c>
      <c r="AS11" s="48" t="s">
        <v>434</v>
      </c>
      <c r="AT11" s="85" t="s">
        <v>547</v>
      </c>
    </row>
    <row r="12" spans="1:46" s="10" customFormat="1" ht="15" customHeight="1" x14ac:dyDescent="0.2">
      <c r="A12" s="4">
        <v>74</v>
      </c>
      <c r="B12" s="4">
        <v>60000204</v>
      </c>
      <c r="C12" s="4" t="s">
        <v>91</v>
      </c>
      <c r="D12" s="4" t="s">
        <v>163</v>
      </c>
      <c r="E12" s="3"/>
      <c r="F12" s="4" t="s">
        <v>366</v>
      </c>
      <c r="G12" s="4" t="s">
        <v>29</v>
      </c>
      <c r="H12" s="4" t="s">
        <v>269</v>
      </c>
      <c r="I12" s="4" t="s">
        <v>245</v>
      </c>
      <c r="J12" s="4" t="s">
        <v>69</v>
      </c>
      <c r="K12" s="4" t="s">
        <v>125</v>
      </c>
      <c r="L12" s="4">
        <v>1998</v>
      </c>
      <c r="M12" s="4" t="s">
        <v>266</v>
      </c>
      <c r="N12" s="4" t="s">
        <v>304</v>
      </c>
      <c r="O12" s="4" t="s">
        <v>122</v>
      </c>
      <c r="P12" s="4"/>
      <c r="Q12" s="4"/>
      <c r="R12" s="4" t="s">
        <v>123</v>
      </c>
      <c r="S12" s="13"/>
      <c r="T12" s="4"/>
      <c r="U12" s="4"/>
      <c r="V12" s="4" t="s">
        <v>448</v>
      </c>
      <c r="W12" s="13">
        <v>45228</v>
      </c>
      <c r="X12" s="4">
        <v>60</v>
      </c>
      <c r="Y12" s="27">
        <v>43</v>
      </c>
      <c r="Z12" s="27">
        <v>25</v>
      </c>
      <c r="AA12" s="28" t="s">
        <v>462</v>
      </c>
      <c r="AB12" s="31">
        <v>0.88200000000000001</v>
      </c>
      <c r="AC12" s="32">
        <v>43</v>
      </c>
      <c r="AD12" s="28">
        <v>19</v>
      </c>
      <c r="AE12" s="71">
        <v>28.825256979327108</v>
      </c>
      <c r="AF12" s="28">
        <v>32.299999999999997</v>
      </c>
      <c r="AG12" s="33">
        <v>0.02</v>
      </c>
      <c r="AH12" s="28">
        <v>2</v>
      </c>
      <c r="AI12" s="31">
        <v>2.3E-2</v>
      </c>
      <c r="AJ12" s="31">
        <v>1.218</v>
      </c>
      <c r="AK12" s="75" t="s">
        <v>539</v>
      </c>
      <c r="AL12" s="75" t="s">
        <v>539</v>
      </c>
      <c r="AM12" s="75" t="s">
        <v>539</v>
      </c>
      <c r="AN12" s="75" t="s">
        <v>539</v>
      </c>
      <c r="AO12" s="75" t="s">
        <v>539</v>
      </c>
      <c r="AP12" s="75" t="s">
        <v>539</v>
      </c>
      <c r="AQ12" s="75" t="s">
        <v>540</v>
      </c>
      <c r="AR12" s="75" t="s">
        <v>539</v>
      </c>
      <c r="AS12" s="48" t="s">
        <v>434</v>
      </c>
      <c r="AT12" s="85" t="s">
        <v>547</v>
      </c>
    </row>
    <row r="13" spans="1:46" s="10" customFormat="1" ht="15" customHeight="1" x14ac:dyDescent="0.2">
      <c r="A13" s="4">
        <v>20</v>
      </c>
      <c r="B13" s="4">
        <v>600049</v>
      </c>
      <c r="C13" s="4" t="s">
        <v>102</v>
      </c>
      <c r="D13" s="4" t="s">
        <v>161</v>
      </c>
      <c r="E13" s="3" t="s">
        <v>152</v>
      </c>
      <c r="F13" s="4" t="s">
        <v>312</v>
      </c>
      <c r="G13" s="4" t="s">
        <v>43</v>
      </c>
      <c r="H13" s="4" t="s">
        <v>172</v>
      </c>
      <c r="I13" s="4" t="s">
        <v>249</v>
      </c>
      <c r="J13" s="4" t="s">
        <v>131</v>
      </c>
      <c r="K13" s="4" t="s">
        <v>117</v>
      </c>
      <c r="L13" s="4">
        <v>1977</v>
      </c>
      <c r="M13" s="4" t="s">
        <v>266</v>
      </c>
      <c r="N13" s="4" t="s">
        <v>304</v>
      </c>
      <c r="O13" s="4" t="s">
        <v>122</v>
      </c>
      <c r="P13" s="4"/>
      <c r="Q13" s="4"/>
      <c r="R13" s="4" t="s">
        <v>123</v>
      </c>
      <c r="S13" s="13"/>
      <c r="T13" s="4"/>
      <c r="U13" s="4"/>
      <c r="V13" s="4" t="s">
        <v>448</v>
      </c>
      <c r="W13" s="13">
        <v>45124</v>
      </c>
      <c r="X13" s="4">
        <v>220</v>
      </c>
      <c r="Y13" s="27">
        <v>46</v>
      </c>
      <c r="Z13" s="27">
        <v>36</v>
      </c>
      <c r="AA13" s="28" t="s">
        <v>456</v>
      </c>
      <c r="AB13" s="31">
        <v>0.872</v>
      </c>
      <c r="AC13" s="81">
        <v>45</v>
      </c>
      <c r="AD13" s="28">
        <v>21</v>
      </c>
      <c r="AE13" s="71">
        <v>20.135064485675827</v>
      </c>
      <c r="AF13" s="28">
        <v>32.799999999999997</v>
      </c>
      <c r="AG13" s="33">
        <v>0.04</v>
      </c>
      <c r="AH13" s="28">
        <v>2.5</v>
      </c>
      <c r="AI13" s="31">
        <v>2.5999999999999999E-2</v>
      </c>
      <c r="AJ13" s="31">
        <v>1.244</v>
      </c>
      <c r="AK13" s="75" t="s">
        <v>541</v>
      </c>
      <c r="AL13" s="75" t="s">
        <v>539</v>
      </c>
      <c r="AM13" s="75" t="s">
        <v>539</v>
      </c>
      <c r="AN13" s="75" t="s">
        <v>539</v>
      </c>
      <c r="AO13" s="75" t="s">
        <v>539</v>
      </c>
      <c r="AP13" s="75" t="s">
        <v>539</v>
      </c>
      <c r="AQ13" s="75" t="s">
        <v>540</v>
      </c>
      <c r="AR13" s="75" t="s">
        <v>539</v>
      </c>
      <c r="AS13" s="48" t="s">
        <v>434</v>
      </c>
      <c r="AT13" s="85" t="s">
        <v>547</v>
      </c>
    </row>
    <row r="14" spans="1:46" s="10" customFormat="1" ht="15" customHeight="1" x14ac:dyDescent="0.2">
      <c r="A14" s="4">
        <v>21</v>
      </c>
      <c r="B14" s="4">
        <v>600052</v>
      </c>
      <c r="C14" s="4" t="s">
        <v>102</v>
      </c>
      <c r="D14" s="4" t="s">
        <v>161</v>
      </c>
      <c r="E14" s="3" t="s">
        <v>153</v>
      </c>
      <c r="F14" s="4" t="s">
        <v>313</v>
      </c>
      <c r="G14" s="4" t="s">
        <v>43</v>
      </c>
      <c r="H14" s="4" t="s">
        <v>170</v>
      </c>
      <c r="I14" s="4" t="s">
        <v>249</v>
      </c>
      <c r="J14" s="4" t="s">
        <v>131</v>
      </c>
      <c r="K14" s="4" t="s">
        <v>117</v>
      </c>
      <c r="L14" s="4">
        <v>1977</v>
      </c>
      <c r="M14" s="4" t="s">
        <v>266</v>
      </c>
      <c r="N14" s="4" t="s">
        <v>304</v>
      </c>
      <c r="O14" s="4" t="s">
        <v>122</v>
      </c>
      <c r="P14" s="4"/>
      <c r="Q14" s="4"/>
      <c r="R14" s="4" t="s">
        <v>123</v>
      </c>
      <c r="S14" s="13"/>
      <c r="T14" s="4"/>
      <c r="U14" s="4"/>
      <c r="V14" s="4" t="s">
        <v>448</v>
      </c>
      <c r="W14" s="13">
        <v>45124</v>
      </c>
      <c r="X14" s="4">
        <v>220</v>
      </c>
      <c r="Y14" s="27">
        <v>53</v>
      </c>
      <c r="Z14" s="27">
        <v>31</v>
      </c>
      <c r="AA14" s="28" t="s">
        <v>456</v>
      </c>
      <c r="AB14" s="31">
        <v>0.874</v>
      </c>
      <c r="AC14" s="32">
        <v>51</v>
      </c>
      <c r="AD14" s="28">
        <v>18</v>
      </c>
      <c r="AE14" s="71">
        <v>21.174043668664044</v>
      </c>
      <c r="AF14" s="28">
        <v>33.299999999999997</v>
      </c>
      <c r="AG14" s="33">
        <v>0.02</v>
      </c>
      <c r="AH14" s="28">
        <v>2</v>
      </c>
      <c r="AI14" s="31">
        <v>1.4999999999999999E-2</v>
      </c>
      <c r="AJ14" s="31">
        <v>0.83699999999999997</v>
      </c>
      <c r="AK14" s="75" t="s">
        <v>539</v>
      </c>
      <c r="AL14" s="75" t="s">
        <v>539</v>
      </c>
      <c r="AM14" s="75" t="s">
        <v>539</v>
      </c>
      <c r="AN14" s="75" t="s">
        <v>539</v>
      </c>
      <c r="AO14" s="75" t="s">
        <v>539</v>
      </c>
      <c r="AP14" s="75" t="s">
        <v>539</v>
      </c>
      <c r="AQ14" s="75" t="s">
        <v>540</v>
      </c>
      <c r="AR14" s="75" t="s">
        <v>539</v>
      </c>
      <c r="AS14" s="48" t="s">
        <v>434</v>
      </c>
      <c r="AT14" s="85" t="s">
        <v>547</v>
      </c>
    </row>
    <row r="15" spans="1:46" s="10" customFormat="1" ht="15" customHeight="1" x14ac:dyDescent="0.2">
      <c r="A15" s="4">
        <v>8</v>
      </c>
      <c r="B15" s="4">
        <v>50500501</v>
      </c>
      <c r="C15" s="4" t="s">
        <v>102</v>
      </c>
      <c r="D15" s="4" t="s">
        <v>157</v>
      </c>
      <c r="E15" s="3" t="s">
        <v>152</v>
      </c>
      <c r="F15" s="4" t="s">
        <v>429</v>
      </c>
      <c r="G15" s="4" t="s">
        <v>175</v>
      </c>
      <c r="H15" s="4" t="s">
        <v>62</v>
      </c>
      <c r="I15" s="4" t="s">
        <v>265</v>
      </c>
      <c r="J15" s="4">
        <v>20</v>
      </c>
      <c r="K15" s="4" t="s">
        <v>174</v>
      </c>
      <c r="L15" s="4">
        <v>1987</v>
      </c>
      <c r="M15" s="4" t="s">
        <v>266</v>
      </c>
      <c r="N15" s="4" t="s">
        <v>304</v>
      </c>
      <c r="O15" s="4" t="s">
        <v>122</v>
      </c>
      <c r="P15" s="4"/>
      <c r="Q15" s="4"/>
      <c r="R15" s="4" t="s">
        <v>123</v>
      </c>
      <c r="S15" s="13"/>
      <c r="T15" s="4"/>
      <c r="U15" s="4"/>
      <c r="V15" s="4" t="s">
        <v>448</v>
      </c>
      <c r="W15" s="13">
        <v>45154</v>
      </c>
      <c r="X15" s="4">
        <v>60</v>
      </c>
      <c r="Y15" s="27"/>
      <c r="Z15" s="27">
        <v>50</v>
      </c>
      <c r="AA15" s="28" t="s">
        <v>456</v>
      </c>
      <c r="AB15" s="31">
        <v>0.88100000000000001</v>
      </c>
      <c r="AC15" s="32">
        <v>56</v>
      </c>
      <c r="AD15" s="28">
        <v>11</v>
      </c>
      <c r="AE15" s="31">
        <v>6.1533477890410584</v>
      </c>
      <c r="AF15" s="70">
        <v>24.3</v>
      </c>
      <c r="AG15" s="33">
        <v>0.04</v>
      </c>
      <c r="AH15" s="28">
        <v>2.5</v>
      </c>
      <c r="AI15" s="31">
        <v>8.8999999999999996E-2</v>
      </c>
      <c r="AJ15" s="31">
        <v>2.2229999999999999</v>
      </c>
      <c r="AK15" s="75" t="s">
        <v>539</v>
      </c>
      <c r="AL15" s="75" t="s">
        <v>540</v>
      </c>
      <c r="AM15" s="75" t="s">
        <v>539</v>
      </c>
      <c r="AN15" s="75" t="s">
        <v>539</v>
      </c>
      <c r="AO15" s="75" t="s">
        <v>539</v>
      </c>
      <c r="AP15" s="75" t="s">
        <v>539</v>
      </c>
      <c r="AQ15" s="75" t="s">
        <v>539</v>
      </c>
      <c r="AR15" s="75" t="s">
        <v>539</v>
      </c>
      <c r="AS15" s="48" t="s">
        <v>430</v>
      </c>
      <c r="AT15" s="85" t="s">
        <v>547</v>
      </c>
    </row>
    <row r="16" spans="1:46" s="10" customFormat="1" ht="15" customHeight="1" x14ac:dyDescent="0.2">
      <c r="A16" s="4">
        <v>99</v>
      </c>
      <c r="B16" s="4">
        <v>60003764</v>
      </c>
      <c r="C16" s="4" t="s">
        <v>85</v>
      </c>
      <c r="D16" s="4" t="s">
        <v>158</v>
      </c>
      <c r="E16" s="3" t="s">
        <v>153</v>
      </c>
      <c r="F16" s="4" t="s">
        <v>390</v>
      </c>
      <c r="G16" s="4" t="s">
        <v>19</v>
      </c>
      <c r="H16" s="4">
        <v>185766</v>
      </c>
      <c r="I16" s="4" t="s">
        <v>249</v>
      </c>
      <c r="J16" s="4" t="s">
        <v>146</v>
      </c>
      <c r="K16" s="4" t="s">
        <v>117</v>
      </c>
      <c r="L16" s="4">
        <v>2007</v>
      </c>
      <c r="M16" s="4" t="s">
        <v>267</v>
      </c>
      <c r="N16" s="4" t="s">
        <v>153</v>
      </c>
      <c r="O16" s="4" t="s">
        <v>135</v>
      </c>
      <c r="P16" s="4">
        <v>2008</v>
      </c>
      <c r="Q16" s="4"/>
      <c r="R16" s="4" t="s">
        <v>119</v>
      </c>
      <c r="S16" s="13"/>
      <c r="T16" s="4"/>
      <c r="U16" s="4"/>
      <c r="V16" s="4" t="s">
        <v>448</v>
      </c>
      <c r="W16" s="13">
        <v>45258</v>
      </c>
      <c r="X16" s="4">
        <v>220</v>
      </c>
      <c r="Y16" s="27">
        <v>58</v>
      </c>
      <c r="Z16" s="27">
        <v>28</v>
      </c>
      <c r="AA16" s="28" t="s">
        <v>450</v>
      </c>
      <c r="AB16" s="31">
        <v>0.88500000000000001</v>
      </c>
      <c r="AC16" s="32">
        <v>60</v>
      </c>
      <c r="AD16" s="28">
        <v>7</v>
      </c>
      <c r="AE16" s="71">
        <v>9.3394901738365164</v>
      </c>
      <c r="AF16" s="28">
        <v>38.4</v>
      </c>
      <c r="AG16" s="33">
        <v>0.01</v>
      </c>
      <c r="AH16" s="28">
        <v>1.5</v>
      </c>
      <c r="AI16" s="31">
        <v>6.0000000000000001E-3</v>
      </c>
      <c r="AJ16" s="31">
        <v>0.60899999999999999</v>
      </c>
      <c r="AK16" s="75" t="s">
        <v>539</v>
      </c>
      <c r="AL16" s="75" t="s">
        <v>539</v>
      </c>
      <c r="AM16" s="75" t="s">
        <v>539</v>
      </c>
      <c r="AN16" s="75" t="s">
        <v>539</v>
      </c>
      <c r="AO16" s="75" t="s">
        <v>539</v>
      </c>
      <c r="AP16" s="75" t="s">
        <v>539</v>
      </c>
      <c r="AQ16" s="75" t="s">
        <v>540</v>
      </c>
      <c r="AR16" s="75" t="s">
        <v>539</v>
      </c>
      <c r="AS16" s="48" t="s">
        <v>434</v>
      </c>
      <c r="AT16" s="85" t="s">
        <v>547</v>
      </c>
    </row>
    <row r="17" spans="1:46" s="10" customFormat="1" ht="15" customHeight="1" x14ac:dyDescent="0.2">
      <c r="A17" s="4">
        <v>98</v>
      </c>
      <c r="B17" s="4">
        <v>60003766</v>
      </c>
      <c r="C17" s="4" t="s">
        <v>85</v>
      </c>
      <c r="D17" s="4" t="s">
        <v>158</v>
      </c>
      <c r="E17" s="3" t="s">
        <v>152</v>
      </c>
      <c r="F17" s="4" t="s">
        <v>389</v>
      </c>
      <c r="G17" s="4" t="s">
        <v>19</v>
      </c>
      <c r="H17" s="4">
        <v>185767</v>
      </c>
      <c r="I17" s="4" t="s">
        <v>249</v>
      </c>
      <c r="J17" s="4" t="s">
        <v>146</v>
      </c>
      <c r="K17" s="4" t="s">
        <v>117</v>
      </c>
      <c r="L17" s="4">
        <v>2007</v>
      </c>
      <c r="M17" s="4" t="s">
        <v>267</v>
      </c>
      <c r="N17" s="4" t="s">
        <v>153</v>
      </c>
      <c r="O17" s="4" t="s">
        <v>135</v>
      </c>
      <c r="P17" s="4">
        <v>2008</v>
      </c>
      <c r="Q17" s="4"/>
      <c r="R17" s="4" t="s">
        <v>119</v>
      </c>
      <c r="S17" s="13"/>
      <c r="T17" s="4"/>
      <c r="U17" s="4"/>
      <c r="V17" s="4" t="s">
        <v>448</v>
      </c>
      <c r="W17" s="13">
        <v>45258</v>
      </c>
      <c r="X17" s="4">
        <v>220</v>
      </c>
      <c r="Y17" s="27">
        <v>58</v>
      </c>
      <c r="Z17" s="27">
        <v>25</v>
      </c>
      <c r="AA17" s="28" t="s">
        <v>450</v>
      </c>
      <c r="AB17" s="31">
        <v>0.88500000000000001</v>
      </c>
      <c r="AC17" s="32">
        <v>61</v>
      </c>
      <c r="AD17" s="28">
        <v>7</v>
      </c>
      <c r="AE17" s="71">
        <v>10.61983151869946</v>
      </c>
      <c r="AF17" s="28">
        <v>40.299999999999997</v>
      </c>
      <c r="AG17" s="33">
        <v>0.01</v>
      </c>
      <c r="AH17" s="28">
        <v>1.5</v>
      </c>
      <c r="AI17" s="31">
        <v>6.0000000000000001E-3</v>
      </c>
      <c r="AJ17" s="31">
        <v>1.232</v>
      </c>
      <c r="AK17" s="75" t="s">
        <v>539</v>
      </c>
      <c r="AL17" s="75" t="s">
        <v>539</v>
      </c>
      <c r="AM17" s="75" t="s">
        <v>539</v>
      </c>
      <c r="AN17" s="75" t="s">
        <v>539</v>
      </c>
      <c r="AO17" s="75" t="s">
        <v>539</v>
      </c>
      <c r="AP17" s="75" t="s">
        <v>539</v>
      </c>
      <c r="AQ17" s="75" t="s">
        <v>540</v>
      </c>
      <c r="AR17" s="75" t="s">
        <v>539</v>
      </c>
      <c r="AS17" s="48" t="s">
        <v>434</v>
      </c>
      <c r="AT17" s="85" t="s">
        <v>547</v>
      </c>
    </row>
    <row r="18" spans="1:46" s="10" customFormat="1" ht="15" customHeight="1" x14ac:dyDescent="0.2">
      <c r="A18" s="4">
        <v>100</v>
      </c>
      <c r="B18" s="4">
        <v>60003763</v>
      </c>
      <c r="C18" s="4" t="s">
        <v>85</v>
      </c>
      <c r="D18" s="4" t="s">
        <v>158</v>
      </c>
      <c r="E18" s="3" t="s">
        <v>154</v>
      </c>
      <c r="F18" s="4" t="s">
        <v>391</v>
      </c>
      <c r="G18" s="4" t="s">
        <v>19</v>
      </c>
      <c r="H18" s="4">
        <v>185765</v>
      </c>
      <c r="I18" s="4" t="s">
        <v>249</v>
      </c>
      <c r="J18" s="4" t="s">
        <v>146</v>
      </c>
      <c r="K18" s="4" t="s">
        <v>117</v>
      </c>
      <c r="L18" s="4">
        <v>2007</v>
      </c>
      <c r="M18" s="4" t="s">
        <v>267</v>
      </c>
      <c r="N18" s="4" t="s">
        <v>153</v>
      </c>
      <c r="O18" s="4" t="s">
        <v>135</v>
      </c>
      <c r="P18" s="4">
        <v>2008</v>
      </c>
      <c r="Q18" s="4"/>
      <c r="R18" s="4" t="s">
        <v>119</v>
      </c>
      <c r="S18" s="13"/>
      <c r="T18" s="4"/>
      <c r="U18" s="4"/>
      <c r="V18" s="4" t="s">
        <v>448</v>
      </c>
      <c r="W18" s="13">
        <v>45258</v>
      </c>
      <c r="X18" s="4">
        <v>220</v>
      </c>
      <c r="Y18" s="27">
        <v>58</v>
      </c>
      <c r="Z18" s="27">
        <v>25</v>
      </c>
      <c r="AA18" s="28" t="s">
        <v>450</v>
      </c>
      <c r="AB18" s="31">
        <v>0.88500000000000001</v>
      </c>
      <c r="AC18" s="32">
        <v>61</v>
      </c>
      <c r="AD18" s="28">
        <v>5</v>
      </c>
      <c r="AE18" s="71">
        <v>7.5855939419281855</v>
      </c>
      <c r="AF18" s="28">
        <v>38.6</v>
      </c>
      <c r="AG18" s="33">
        <v>0.01</v>
      </c>
      <c r="AH18" s="28">
        <v>1.5</v>
      </c>
      <c r="AI18" s="31">
        <v>1.4999999999999999E-2</v>
      </c>
      <c r="AJ18" s="31">
        <v>0.39400000000000002</v>
      </c>
      <c r="AK18" s="75" t="s">
        <v>539</v>
      </c>
      <c r="AL18" s="75" t="s">
        <v>539</v>
      </c>
      <c r="AM18" s="75" t="s">
        <v>539</v>
      </c>
      <c r="AN18" s="75" t="s">
        <v>539</v>
      </c>
      <c r="AO18" s="75" t="s">
        <v>539</v>
      </c>
      <c r="AP18" s="75" t="s">
        <v>539</v>
      </c>
      <c r="AQ18" s="75" t="s">
        <v>540</v>
      </c>
      <c r="AR18" s="75" t="s">
        <v>539</v>
      </c>
      <c r="AS18" s="48" t="s">
        <v>434</v>
      </c>
      <c r="AT18" s="85" t="s">
        <v>547</v>
      </c>
    </row>
    <row r="19" spans="1:46" s="10" customFormat="1" ht="15" customHeight="1" x14ac:dyDescent="0.2">
      <c r="A19" s="4">
        <v>9</v>
      </c>
      <c r="B19" s="4">
        <v>50500502</v>
      </c>
      <c r="C19" s="4" t="s">
        <v>102</v>
      </c>
      <c r="D19" s="4" t="s">
        <v>157</v>
      </c>
      <c r="E19" s="3" t="s">
        <v>153</v>
      </c>
      <c r="F19" s="4" t="s">
        <v>431</v>
      </c>
      <c r="G19" s="4" t="s">
        <v>175</v>
      </c>
      <c r="H19" s="4" t="s">
        <v>61</v>
      </c>
      <c r="I19" s="4" t="s">
        <v>265</v>
      </c>
      <c r="J19" s="4">
        <v>20</v>
      </c>
      <c r="K19" s="4" t="s">
        <v>174</v>
      </c>
      <c r="L19" s="4">
        <v>1987</v>
      </c>
      <c r="M19" s="4" t="s">
        <v>266</v>
      </c>
      <c r="N19" s="4" t="s">
        <v>304</v>
      </c>
      <c r="O19" s="4" t="s">
        <v>122</v>
      </c>
      <c r="P19" s="4"/>
      <c r="Q19" s="4"/>
      <c r="R19" s="4" t="s">
        <v>123</v>
      </c>
      <c r="S19" s="13"/>
      <c r="T19" s="4"/>
      <c r="U19" s="4"/>
      <c r="V19" s="4" t="s">
        <v>448</v>
      </c>
      <c r="W19" s="13">
        <v>45154</v>
      </c>
      <c r="X19" s="4">
        <v>60</v>
      </c>
      <c r="Y19" s="27"/>
      <c r="Z19" s="27">
        <v>40</v>
      </c>
      <c r="AA19" s="28" t="s">
        <v>456</v>
      </c>
      <c r="AB19" s="31">
        <v>0.88100000000000001</v>
      </c>
      <c r="AC19" s="32">
        <v>65</v>
      </c>
      <c r="AD19" s="28">
        <v>10</v>
      </c>
      <c r="AE19" s="31">
        <v>8.1796978001439307</v>
      </c>
      <c r="AF19" s="70">
        <v>24.1</v>
      </c>
      <c r="AG19" s="33">
        <v>0.03</v>
      </c>
      <c r="AH19" s="28">
        <v>2.5</v>
      </c>
      <c r="AI19" s="31">
        <v>8.2000000000000003E-2</v>
      </c>
      <c r="AJ19" s="31">
        <v>2.149</v>
      </c>
      <c r="AK19" s="75" t="s">
        <v>539</v>
      </c>
      <c r="AL19" s="75" t="s">
        <v>540</v>
      </c>
      <c r="AM19" s="75" t="s">
        <v>539</v>
      </c>
      <c r="AN19" s="75" t="s">
        <v>539</v>
      </c>
      <c r="AO19" s="75" t="s">
        <v>539</v>
      </c>
      <c r="AP19" s="75" t="s">
        <v>539</v>
      </c>
      <c r="AQ19" s="75" t="s">
        <v>539</v>
      </c>
      <c r="AR19" s="75" t="s">
        <v>539</v>
      </c>
      <c r="AS19" s="48" t="s">
        <v>430</v>
      </c>
      <c r="AT19" s="85" t="s">
        <v>547</v>
      </c>
    </row>
    <row r="20" spans="1:46" s="10" customFormat="1" ht="15" customHeight="1" x14ac:dyDescent="0.2">
      <c r="A20" s="4">
        <v>17</v>
      </c>
      <c r="B20" s="4">
        <v>60005401</v>
      </c>
      <c r="C20" s="4" t="s">
        <v>102</v>
      </c>
      <c r="D20" s="4" t="s">
        <v>160</v>
      </c>
      <c r="E20" s="3" t="s">
        <v>152</v>
      </c>
      <c r="F20" s="4" t="s">
        <v>309</v>
      </c>
      <c r="G20" s="4" t="s">
        <v>19</v>
      </c>
      <c r="H20" s="4" t="s">
        <v>182</v>
      </c>
      <c r="I20" s="4" t="s">
        <v>249</v>
      </c>
      <c r="J20" s="4" t="s">
        <v>146</v>
      </c>
      <c r="K20" s="4" t="s">
        <v>117</v>
      </c>
      <c r="L20" s="4">
        <v>2012</v>
      </c>
      <c r="M20" s="4" t="s">
        <v>267</v>
      </c>
      <c r="N20" s="4" t="s">
        <v>153</v>
      </c>
      <c r="O20" s="4" t="s">
        <v>133</v>
      </c>
      <c r="P20" s="4">
        <v>2013</v>
      </c>
      <c r="Q20" s="4"/>
      <c r="R20" s="4" t="s">
        <v>119</v>
      </c>
      <c r="S20" s="13"/>
      <c r="T20" s="4"/>
      <c r="U20" s="4"/>
      <c r="V20" s="4" t="s">
        <v>448</v>
      </c>
      <c r="W20" s="13">
        <v>45146</v>
      </c>
      <c r="X20" s="4">
        <v>220</v>
      </c>
      <c r="Y20" s="27">
        <v>62</v>
      </c>
      <c r="Z20" s="27">
        <v>27</v>
      </c>
      <c r="AA20" s="28" t="s">
        <v>450</v>
      </c>
      <c r="AB20" s="31">
        <v>0.88300000000000001</v>
      </c>
      <c r="AC20" s="32">
        <v>66</v>
      </c>
      <c r="AD20" s="28">
        <v>6</v>
      </c>
      <c r="AE20" s="71">
        <v>8.3531563566645293</v>
      </c>
      <c r="AF20" s="28">
        <v>46.9</v>
      </c>
      <c r="AG20" s="33">
        <v>0.01</v>
      </c>
      <c r="AH20" s="28">
        <v>0.5</v>
      </c>
      <c r="AI20" s="31">
        <v>3.0000000000000001E-3</v>
      </c>
      <c r="AJ20" s="31">
        <v>0.14299999999999999</v>
      </c>
      <c r="AK20" s="75" t="s">
        <v>539</v>
      </c>
      <c r="AL20" s="75" t="s">
        <v>539</v>
      </c>
      <c r="AM20" s="75" t="s">
        <v>539</v>
      </c>
      <c r="AN20" s="75" t="s">
        <v>539</v>
      </c>
      <c r="AO20" s="75" t="s">
        <v>539</v>
      </c>
      <c r="AP20" s="75" t="s">
        <v>539</v>
      </c>
      <c r="AQ20" s="75" t="s">
        <v>540</v>
      </c>
      <c r="AR20" s="75" t="s">
        <v>539</v>
      </c>
      <c r="AS20" s="48" t="s">
        <v>434</v>
      </c>
      <c r="AT20" s="85" t="s">
        <v>547</v>
      </c>
    </row>
    <row r="21" spans="1:46" s="10" customFormat="1" ht="15" customHeight="1" x14ac:dyDescent="0.2">
      <c r="A21" s="4">
        <v>89</v>
      </c>
      <c r="B21" s="4">
        <v>60000203</v>
      </c>
      <c r="C21" s="4" t="s">
        <v>110</v>
      </c>
      <c r="D21" s="4" t="s">
        <v>163</v>
      </c>
      <c r="E21" s="3"/>
      <c r="F21" s="4" t="s">
        <v>380</v>
      </c>
      <c r="G21" s="4" t="s">
        <v>12</v>
      </c>
      <c r="H21" s="4" t="s">
        <v>201</v>
      </c>
      <c r="I21" s="4" t="s">
        <v>10</v>
      </c>
      <c r="J21" s="4" t="s">
        <v>167</v>
      </c>
      <c r="K21" s="4" t="s">
        <v>129</v>
      </c>
      <c r="L21" s="4">
        <v>1998</v>
      </c>
      <c r="M21" s="4" t="s">
        <v>266</v>
      </c>
      <c r="N21" s="4" t="s">
        <v>304</v>
      </c>
      <c r="O21" s="4" t="s">
        <v>443</v>
      </c>
      <c r="P21" s="4">
        <v>1998</v>
      </c>
      <c r="Q21" s="4"/>
      <c r="R21" s="4" t="s">
        <v>123</v>
      </c>
      <c r="S21" s="13">
        <v>43997</v>
      </c>
      <c r="T21" s="4"/>
      <c r="U21" s="4"/>
      <c r="V21" s="4" t="s">
        <v>448</v>
      </c>
      <c r="W21" s="13">
        <v>45193</v>
      </c>
      <c r="X21" s="4">
        <v>60</v>
      </c>
      <c r="Y21" s="27">
        <v>71</v>
      </c>
      <c r="Z21" s="27">
        <v>60</v>
      </c>
      <c r="AA21" s="28" t="s">
        <v>461</v>
      </c>
      <c r="AB21" s="31">
        <v>0.88900000000000001</v>
      </c>
      <c r="AC21" s="32">
        <v>69</v>
      </c>
      <c r="AD21" s="28">
        <v>8</v>
      </c>
      <c r="AE21" s="31">
        <v>3.1310971465318418</v>
      </c>
      <c r="AF21" s="70">
        <v>21.4</v>
      </c>
      <c r="AG21" s="33">
        <v>0.05</v>
      </c>
      <c r="AH21" s="28">
        <v>2</v>
      </c>
      <c r="AI21" s="31">
        <v>2.3E-2</v>
      </c>
      <c r="AJ21" s="31">
        <v>1.0609999999999999</v>
      </c>
      <c r="AK21" s="75" t="s">
        <v>539</v>
      </c>
      <c r="AL21" s="75" t="s">
        <v>540</v>
      </c>
      <c r="AM21" s="75" t="s">
        <v>539</v>
      </c>
      <c r="AN21" s="75" t="s">
        <v>539</v>
      </c>
      <c r="AO21" s="75" t="s">
        <v>539</v>
      </c>
      <c r="AP21" s="75" t="s">
        <v>539</v>
      </c>
      <c r="AQ21" s="75" t="s">
        <v>539</v>
      </c>
      <c r="AR21" s="75" t="s">
        <v>539</v>
      </c>
      <c r="AS21" s="48" t="s">
        <v>430</v>
      </c>
      <c r="AT21" s="85" t="s">
        <v>547</v>
      </c>
    </row>
    <row r="22" spans="1:46" s="10" customFormat="1" ht="15" customHeight="1" x14ac:dyDescent="0.2">
      <c r="A22" s="4">
        <v>10</v>
      </c>
      <c r="B22" s="4">
        <v>50500503</v>
      </c>
      <c r="C22" s="4" t="s">
        <v>102</v>
      </c>
      <c r="D22" s="4" t="s">
        <v>157</v>
      </c>
      <c r="E22" s="3" t="s">
        <v>154</v>
      </c>
      <c r="F22" s="4" t="s">
        <v>432</v>
      </c>
      <c r="G22" s="4" t="s">
        <v>175</v>
      </c>
      <c r="H22" s="4" t="s">
        <v>60</v>
      </c>
      <c r="I22" s="4" t="s">
        <v>265</v>
      </c>
      <c r="J22" s="4">
        <v>20</v>
      </c>
      <c r="K22" s="4" t="s">
        <v>174</v>
      </c>
      <c r="L22" s="4">
        <v>1987</v>
      </c>
      <c r="M22" s="4" t="s">
        <v>266</v>
      </c>
      <c r="N22" s="4" t="s">
        <v>304</v>
      </c>
      <c r="O22" s="4" t="s">
        <v>122</v>
      </c>
      <c r="P22" s="4"/>
      <c r="Q22" s="4"/>
      <c r="R22" s="4" t="s">
        <v>123</v>
      </c>
      <c r="S22" s="13"/>
      <c r="T22" s="4"/>
      <c r="U22" s="4"/>
      <c r="V22" s="4" t="s">
        <v>448</v>
      </c>
      <c r="W22" s="13">
        <v>45154</v>
      </c>
      <c r="X22" s="4">
        <v>60</v>
      </c>
      <c r="Y22" s="27"/>
      <c r="Z22" s="27">
        <v>49</v>
      </c>
      <c r="AA22" s="28" t="s">
        <v>456</v>
      </c>
      <c r="AB22" s="31">
        <v>0.88100000000000001</v>
      </c>
      <c r="AC22" s="32">
        <v>73</v>
      </c>
      <c r="AD22" s="28">
        <v>7</v>
      </c>
      <c r="AE22" s="31">
        <v>4.0631014160413121</v>
      </c>
      <c r="AF22" s="70">
        <v>24.5</v>
      </c>
      <c r="AG22" s="33">
        <v>0.02</v>
      </c>
      <c r="AH22" s="28">
        <v>2.5</v>
      </c>
      <c r="AI22" s="31">
        <v>0.1</v>
      </c>
      <c r="AJ22" s="31">
        <v>2.367</v>
      </c>
      <c r="AK22" s="75" t="s">
        <v>539</v>
      </c>
      <c r="AL22" s="75" t="s">
        <v>540</v>
      </c>
      <c r="AM22" s="75" t="s">
        <v>539</v>
      </c>
      <c r="AN22" s="75" t="s">
        <v>539</v>
      </c>
      <c r="AO22" s="75" t="s">
        <v>537</v>
      </c>
      <c r="AP22" s="75" t="s">
        <v>539</v>
      </c>
      <c r="AQ22" s="75" t="s">
        <v>539</v>
      </c>
      <c r="AR22" s="75" t="s">
        <v>539</v>
      </c>
      <c r="AS22" s="48" t="s">
        <v>430</v>
      </c>
      <c r="AT22" s="85" t="s">
        <v>547</v>
      </c>
    </row>
    <row r="23" spans="1:46" s="10" customFormat="1" ht="15" customHeight="1" x14ac:dyDescent="0.2">
      <c r="A23" s="4">
        <v>19</v>
      </c>
      <c r="B23" s="4">
        <v>60005403</v>
      </c>
      <c r="C23" s="4" t="s">
        <v>102</v>
      </c>
      <c r="D23" s="4" t="s">
        <v>160</v>
      </c>
      <c r="E23" s="3" t="s">
        <v>154</v>
      </c>
      <c r="F23" s="4" t="s">
        <v>311</v>
      </c>
      <c r="G23" s="4" t="s">
        <v>19</v>
      </c>
      <c r="H23" s="4" t="s">
        <v>184</v>
      </c>
      <c r="I23" s="4" t="s">
        <v>249</v>
      </c>
      <c r="J23" s="4" t="s">
        <v>146</v>
      </c>
      <c r="K23" s="4" t="s">
        <v>117</v>
      </c>
      <c r="L23" s="4">
        <v>2012</v>
      </c>
      <c r="M23" s="4" t="s">
        <v>267</v>
      </c>
      <c r="N23" s="4" t="s">
        <v>153</v>
      </c>
      <c r="O23" s="4" t="s">
        <v>133</v>
      </c>
      <c r="P23" s="4">
        <v>2013</v>
      </c>
      <c r="Q23" s="4"/>
      <c r="R23" s="4" t="s">
        <v>119</v>
      </c>
      <c r="S23" s="13"/>
      <c r="T23" s="4"/>
      <c r="U23" s="4"/>
      <c r="V23" s="4" t="s">
        <v>448</v>
      </c>
      <c r="W23" s="13">
        <v>45146</v>
      </c>
      <c r="X23" s="4">
        <v>220</v>
      </c>
      <c r="Y23" s="27">
        <v>58</v>
      </c>
      <c r="Z23" s="27">
        <v>28</v>
      </c>
      <c r="AA23" s="28" t="s">
        <v>450</v>
      </c>
      <c r="AB23" s="31">
        <v>0.88300000000000001</v>
      </c>
      <c r="AC23" s="32">
        <v>74</v>
      </c>
      <c r="AD23" s="28">
        <v>16</v>
      </c>
      <c r="AE23" s="71">
        <v>21.34740611162632</v>
      </c>
      <c r="AF23" s="28">
        <v>46.8</v>
      </c>
      <c r="AG23" s="33">
        <v>0.01</v>
      </c>
      <c r="AH23" s="28">
        <v>0.5</v>
      </c>
      <c r="AI23" s="31">
        <v>8.9999999999999993E-3</v>
      </c>
      <c r="AJ23" s="31">
        <v>0.28199999999999997</v>
      </c>
      <c r="AK23" s="75" t="s">
        <v>539</v>
      </c>
      <c r="AL23" s="75" t="s">
        <v>539</v>
      </c>
      <c r="AM23" s="75" t="s">
        <v>539</v>
      </c>
      <c r="AN23" s="75" t="s">
        <v>539</v>
      </c>
      <c r="AO23" s="75" t="s">
        <v>539</v>
      </c>
      <c r="AP23" s="75" t="s">
        <v>539</v>
      </c>
      <c r="AQ23" s="75" t="s">
        <v>540</v>
      </c>
      <c r="AR23" s="75" t="s">
        <v>539</v>
      </c>
      <c r="AS23" s="48" t="s">
        <v>434</v>
      </c>
      <c r="AT23" s="85" t="s">
        <v>547</v>
      </c>
    </row>
    <row r="24" spans="1:46" s="10" customFormat="1" ht="15" customHeight="1" x14ac:dyDescent="0.2">
      <c r="A24" s="4">
        <v>43</v>
      </c>
      <c r="B24" s="4">
        <v>500015</v>
      </c>
      <c r="C24" s="4" t="s">
        <v>232</v>
      </c>
      <c r="D24" s="4" t="s">
        <v>156</v>
      </c>
      <c r="E24" s="3"/>
      <c r="F24" s="4" t="s">
        <v>335</v>
      </c>
      <c r="G24" s="4" t="s">
        <v>12</v>
      </c>
      <c r="H24" s="4" t="s">
        <v>268</v>
      </c>
      <c r="I24" s="4" t="s">
        <v>10</v>
      </c>
      <c r="J24" s="4">
        <v>17.2</v>
      </c>
      <c r="K24" s="4" t="s">
        <v>124</v>
      </c>
      <c r="L24" s="4">
        <v>1951</v>
      </c>
      <c r="M24" s="4" t="s">
        <v>266</v>
      </c>
      <c r="N24" s="4" t="s">
        <v>304</v>
      </c>
      <c r="O24" s="4"/>
      <c r="P24" s="4"/>
      <c r="Q24" s="4"/>
      <c r="R24" s="4" t="s">
        <v>123</v>
      </c>
      <c r="S24" s="13"/>
      <c r="T24" s="4"/>
      <c r="U24" s="4"/>
      <c r="V24" s="4" t="s">
        <v>448</v>
      </c>
      <c r="W24" s="13">
        <v>45250</v>
      </c>
      <c r="X24" s="4">
        <v>60</v>
      </c>
      <c r="Y24" s="27">
        <v>40</v>
      </c>
      <c r="Z24" s="27"/>
      <c r="AA24" s="28" t="s">
        <v>450</v>
      </c>
      <c r="AB24" s="31">
        <v>0.875</v>
      </c>
      <c r="AC24" s="81">
        <v>38</v>
      </c>
      <c r="AD24" s="28">
        <v>15</v>
      </c>
      <c r="AE24" s="31"/>
      <c r="AF24" s="28">
        <v>33.700000000000003</v>
      </c>
      <c r="AG24" s="33">
        <v>0.04</v>
      </c>
      <c r="AH24" s="28">
        <v>2</v>
      </c>
      <c r="AI24" s="31">
        <v>2.9000000000000001E-2</v>
      </c>
      <c r="AJ24" s="31">
        <v>1.103</v>
      </c>
      <c r="AK24" s="75" t="s">
        <v>541</v>
      </c>
      <c r="AL24" s="75" t="s">
        <v>539</v>
      </c>
      <c r="AM24" s="75" t="s">
        <v>539</v>
      </c>
      <c r="AN24" s="75" t="s">
        <v>539</v>
      </c>
      <c r="AO24" s="75" t="s">
        <v>539</v>
      </c>
      <c r="AP24" s="75" t="s">
        <v>539</v>
      </c>
      <c r="AQ24" s="75" t="s">
        <v>537</v>
      </c>
      <c r="AR24" s="75" t="s">
        <v>543</v>
      </c>
      <c r="AS24" s="48" t="s">
        <v>434</v>
      </c>
      <c r="AT24" s="85" t="s">
        <v>548</v>
      </c>
    </row>
    <row r="25" spans="1:46" s="10" customFormat="1" ht="15" customHeight="1" x14ac:dyDescent="0.2">
      <c r="A25" s="4">
        <v>61</v>
      </c>
      <c r="B25" s="4">
        <v>60003656</v>
      </c>
      <c r="C25" s="4" t="s">
        <v>105</v>
      </c>
      <c r="D25" s="4" t="s">
        <v>163</v>
      </c>
      <c r="E25" s="3"/>
      <c r="F25" s="4" t="s">
        <v>353</v>
      </c>
      <c r="G25" s="4" t="s">
        <v>12</v>
      </c>
      <c r="H25" s="4" t="s">
        <v>66</v>
      </c>
      <c r="I25" s="4" t="s">
        <v>245</v>
      </c>
      <c r="J25" s="4" t="s">
        <v>141</v>
      </c>
      <c r="K25" s="4" t="s">
        <v>125</v>
      </c>
      <c r="L25" s="4">
        <v>2008</v>
      </c>
      <c r="M25" s="4" t="s">
        <v>267</v>
      </c>
      <c r="N25" s="4" t="s">
        <v>153</v>
      </c>
      <c r="O25" s="4" t="s">
        <v>135</v>
      </c>
      <c r="P25" s="4">
        <v>2008</v>
      </c>
      <c r="Q25" s="4"/>
      <c r="R25" s="4" t="s">
        <v>119</v>
      </c>
      <c r="S25" s="13"/>
      <c r="T25" s="4"/>
      <c r="U25" s="4"/>
      <c r="V25" s="4" t="s">
        <v>448</v>
      </c>
      <c r="W25" s="13">
        <v>45166</v>
      </c>
      <c r="X25" s="4">
        <v>60</v>
      </c>
      <c r="Y25" s="27">
        <v>68</v>
      </c>
      <c r="Z25" s="27">
        <v>28.4</v>
      </c>
      <c r="AA25" s="28" t="s">
        <v>450</v>
      </c>
      <c r="AB25" s="31">
        <v>0.88490000000000002</v>
      </c>
      <c r="AC25" s="32">
        <v>47</v>
      </c>
      <c r="AD25" s="28">
        <v>12</v>
      </c>
      <c r="AE25" s="83">
        <v>15.741676749413179</v>
      </c>
      <c r="AF25" s="28">
        <v>32.200000000000003</v>
      </c>
      <c r="AG25" s="33">
        <v>0.01</v>
      </c>
      <c r="AH25" s="28">
        <v>1.5</v>
      </c>
      <c r="AI25" s="31">
        <v>1.6E-2</v>
      </c>
      <c r="AJ25" s="31">
        <v>0.64900000000000002</v>
      </c>
      <c r="AK25" s="75" t="s">
        <v>539</v>
      </c>
      <c r="AL25" s="75" t="s">
        <v>539</v>
      </c>
      <c r="AM25" s="75" t="s">
        <v>539</v>
      </c>
      <c r="AN25" s="75" t="s">
        <v>539</v>
      </c>
      <c r="AO25" s="75" t="s">
        <v>539</v>
      </c>
      <c r="AP25" s="75" t="s">
        <v>539</v>
      </c>
      <c r="AQ25" s="75" t="s">
        <v>541</v>
      </c>
      <c r="AR25" s="75" t="s">
        <v>543</v>
      </c>
      <c r="AS25" s="48" t="s">
        <v>434</v>
      </c>
      <c r="AT25" s="85" t="s">
        <v>548</v>
      </c>
    </row>
    <row r="26" spans="1:46" s="10" customFormat="1" ht="15" customHeight="1" x14ac:dyDescent="0.2">
      <c r="A26" s="4">
        <v>84</v>
      </c>
      <c r="B26" s="4">
        <v>60009078</v>
      </c>
      <c r="C26" s="4" t="s">
        <v>237</v>
      </c>
      <c r="D26" s="4" t="s">
        <v>155</v>
      </c>
      <c r="E26" s="3"/>
      <c r="F26" s="4" t="s">
        <v>376</v>
      </c>
      <c r="G26" s="4" t="s">
        <v>19</v>
      </c>
      <c r="H26" s="4" t="s">
        <v>238</v>
      </c>
      <c r="I26" s="4" t="s">
        <v>248</v>
      </c>
      <c r="J26" s="4">
        <v>50</v>
      </c>
      <c r="K26" s="4" t="s">
        <v>217</v>
      </c>
      <c r="L26" s="4">
        <v>2020</v>
      </c>
      <c r="M26" s="4" t="s">
        <v>267</v>
      </c>
      <c r="N26" s="4" t="s">
        <v>153</v>
      </c>
      <c r="O26" s="4" t="s">
        <v>118</v>
      </c>
      <c r="P26" s="4">
        <v>2021</v>
      </c>
      <c r="Q26" s="4"/>
      <c r="R26" s="4"/>
      <c r="S26" s="13"/>
      <c r="T26" s="4"/>
      <c r="U26" s="4"/>
      <c r="V26" s="4" t="s">
        <v>448</v>
      </c>
      <c r="W26" s="13">
        <v>45244</v>
      </c>
      <c r="X26" s="4">
        <v>220</v>
      </c>
      <c r="Y26" s="27"/>
      <c r="Z26" s="27"/>
      <c r="AA26" s="28" t="s">
        <v>456</v>
      </c>
      <c r="AB26" s="31">
        <v>0.88400000000000001</v>
      </c>
      <c r="AC26" s="81">
        <v>47</v>
      </c>
      <c r="AD26" s="28">
        <v>11</v>
      </c>
      <c r="AE26" s="31"/>
      <c r="AF26" s="28">
        <v>43.2</v>
      </c>
      <c r="AG26" s="33">
        <v>0.01</v>
      </c>
      <c r="AH26" s="28">
        <v>0.5</v>
      </c>
      <c r="AI26" s="31">
        <v>5.0000000000000001E-3</v>
      </c>
      <c r="AJ26" s="31">
        <v>0.10299999999999999</v>
      </c>
      <c r="AK26" s="75" t="s">
        <v>541</v>
      </c>
      <c r="AL26" s="75" t="s">
        <v>539</v>
      </c>
      <c r="AM26" s="75" t="s">
        <v>539</v>
      </c>
      <c r="AN26" s="75" t="s">
        <v>539</v>
      </c>
      <c r="AO26" s="75" t="s">
        <v>539</v>
      </c>
      <c r="AP26" s="75" t="s">
        <v>539</v>
      </c>
      <c r="AQ26" s="75" t="s">
        <v>537</v>
      </c>
      <c r="AR26" s="75" t="s">
        <v>543</v>
      </c>
      <c r="AS26" s="48" t="s">
        <v>434</v>
      </c>
      <c r="AT26" s="85" t="s">
        <v>548</v>
      </c>
    </row>
    <row r="27" spans="1:46" s="10" customFormat="1" ht="15" customHeight="1" x14ac:dyDescent="0.2">
      <c r="A27" s="4">
        <v>72</v>
      </c>
      <c r="B27" s="4">
        <v>60000004</v>
      </c>
      <c r="C27" s="4" t="s">
        <v>91</v>
      </c>
      <c r="D27" s="4" t="s">
        <v>155</v>
      </c>
      <c r="E27" s="3" t="s">
        <v>154</v>
      </c>
      <c r="F27" s="4" t="s">
        <v>364</v>
      </c>
      <c r="G27" s="4" t="s">
        <v>12</v>
      </c>
      <c r="H27" s="4" t="s">
        <v>192</v>
      </c>
      <c r="I27" s="4" t="s">
        <v>249</v>
      </c>
      <c r="J27" s="4" t="s">
        <v>131</v>
      </c>
      <c r="K27" s="4" t="s">
        <v>142</v>
      </c>
      <c r="L27" s="4">
        <v>1998</v>
      </c>
      <c r="M27" s="4" t="s">
        <v>266</v>
      </c>
      <c r="N27" s="4" t="s">
        <v>304</v>
      </c>
      <c r="O27" s="4" t="s">
        <v>122</v>
      </c>
      <c r="P27" s="4">
        <v>2018</v>
      </c>
      <c r="Q27" s="4"/>
      <c r="R27" s="4" t="s">
        <v>123</v>
      </c>
      <c r="S27" s="13"/>
      <c r="T27" s="4"/>
      <c r="U27" s="4"/>
      <c r="V27" s="4" t="s">
        <v>448</v>
      </c>
      <c r="W27" s="13">
        <v>45228</v>
      </c>
      <c r="X27" s="4">
        <v>220</v>
      </c>
      <c r="Y27" s="27">
        <v>44</v>
      </c>
      <c r="Z27" s="27"/>
      <c r="AA27" s="28" t="s">
        <v>462</v>
      </c>
      <c r="AB27" s="31">
        <v>0.88200000000000001</v>
      </c>
      <c r="AC27" s="32">
        <v>50</v>
      </c>
      <c r="AD27" s="28">
        <v>10</v>
      </c>
      <c r="AE27" s="31"/>
      <c r="AF27" s="82">
        <v>31.5</v>
      </c>
      <c r="AG27" s="33">
        <v>0.02</v>
      </c>
      <c r="AH27" s="28">
        <v>2.5</v>
      </c>
      <c r="AI27" s="31">
        <v>0.09</v>
      </c>
      <c r="AJ27" s="83">
        <v>3.044</v>
      </c>
      <c r="AK27" s="75" t="s">
        <v>539</v>
      </c>
      <c r="AL27" s="75" t="s">
        <v>541</v>
      </c>
      <c r="AM27" s="75" t="s">
        <v>539</v>
      </c>
      <c r="AN27" s="75" t="s">
        <v>539</v>
      </c>
      <c r="AO27" s="75" t="s">
        <v>539</v>
      </c>
      <c r="AP27" s="75" t="s">
        <v>541</v>
      </c>
      <c r="AQ27" s="75" t="s">
        <v>537</v>
      </c>
      <c r="AR27" s="75" t="s">
        <v>543</v>
      </c>
      <c r="AS27" s="48" t="s">
        <v>430</v>
      </c>
      <c r="AT27" s="85" t="s">
        <v>548</v>
      </c>
    </row>
    <row r="28" spans="1:46" s="10" customFormat="1" ht="15" customHeight="1" x14ac:dyDescent="0.2">
      <c r="A28" s="4">
        <v>111</v>
      </c>
      <c r="B28" s="4">
        <v>50500507</v>
      </c>
      <c r="C28" s="4" t="s">
        <v>95</v>
      </c>
      <c r="D28" s="4" t="s">
        <v>156</v>
      </c>
      <c r="E28" s="3"/>
      <c r="F28" s="4" t="s">
        <v>402</v>
      </c>
      <c r="G28" s="4" t="s">
        <v>12</v>
      </c>
      <c r="H28" s="4" t="s">
        <v>202</v>
      </c>
      <c r="I28" s="4" t="s">
        <v>10</v>
      </c>
      <c r="J28" s="4" t="s">
        <v>144</v>
      </c>
      <c r="K28" s="4" t="s">
        <v>136</v>
      </c>
      <c r="L28" s="4">
        <v>1995</v>
      </c>
      <c r="M28" s="4" t="s">
        <v>266</v>
      </c>
      <c r="N28" s="4" t="s">
        <v>304</v>
      </c>
      <c r="O28" s="4"/>
      <c r="P28" s="4"/>
      <c r="Q28" s="4"/>
      <c r="R28" s="4" t="s">
        <v>123</v>
      </c>
      <c r="S28" s="13"/>
      <c r="T28" s="4"/>
      <c r="U28" s="4"/>
      <c r="V28" s="4" t="s">
        <v>448</v>
      </c>
      <c r="W28" s="13">
        <v>45277</v>
      </c>
      <c r="X28" s="4">
        <v>60</v>
      </c>
      <c r="Y28" s="27">
        <v>50</v>
      </c>
      <c r="Z28" s="27"/>
      <c r="AA28" s="28" t="s">
        <v>450</v>
      </c>
      <c r="AB28" s="31">
        <v>0.88300000000000001</v>
      </c>
      <c r="AC28" s="32">
        <v>51</v>
      </c>
      <c r="AD28" s="28">
        <v>12</v>
      </c>
      <c r="AE28" s="31"/>
      <c r="AF28" s="82">
        <v>31.9</v>
      </c>
      <c r="AG28" s="33">
        <v>0.03</v>
      </c>
      <c r="AH28" s="28">
        <v>1.5</v>
      </c>
      <c r="AI28" s="31">
        <v>2.1000000000000001E-2</v>
      </c>
      <c r="AJ28" s="31">
        <v>1.6819999999999999</v>
      </c>
      <c r="AK28" s="75" t="s">
        <v>539</v>
      </c>
      <c r="AL28" s="75" t="s">
        <v>541</v>
      </c>
      <c r="AM28" s="75" t="s">
        <v>539</v>
      </c>
      <c r="AN28" s="75" t="s">
        <v>539</v>
      </c>
      <c r="AO28" s="75" t="s">
        <v>539</v>
      </c>
      <c r="AP28" s="75" t="s">
        <v>539</v>
      </c>
      <c r="AQ28" s="75" t="s">
        <v>537</v>
      </c>
      <c r="AR28" s="75" t="s">
        <v>543</v>
      </c>
      <c r="AS28" s="48" t="s">
        <v>430</v>
      </c>
      <c r="AT28" s="85" t="s">
        <v>548</v>
      </c>
    </row>
    <row r="29" spans="1:46" s="10" customFormat="1" ht="15" customHeight="1" x14ac:dyDescent="0.2">
      <c r="A29" s="4">
        <v>53</v>
      </c>
      <c r="B29" s="4">
        <v>60000007</v>
      </c>
      <c r="C29" s="4" t="s">
        <v>113</v>
      </c>
      <c r="D29" s="4" t="s">
        <v>156</v>
      </c>
      <c r="E29" s="3"/>
      <c r="F29" s="4" t="s">
        <v>344</v>
      </c>
      <c r="G29" s="4" t="s">
        <v>12</v>
      </c>
      <c r="H29" s="4" t="s">
        <v>197</v>
      </c>
      <c r="I29" s="4" t="s">
        <v>10</v>
      </c>
      <c r="J29" s="4">
        <v>40</v>
      </c>
      <c r="K29" s="4" t="s">
        <v>129</v>
      </c>
      <c r="L29" s="4">
        <v>1998</v>
      </c>
      <c r="M29" s="4" t="s">
        <v>266</v>
      </c>
      <c r="N29" s="4" t="s">
        <v>304</v>
      </c>
      <c r="O29" s="4" t="s">
        <v>122</v>
      </c>
      <c r="P29" s="4">
        <v>1998</v>
      </c>
      <c r="Q29" s="4"/>
      <c r="R29" s="4" t="s">
        <v>123</v>
      </c>
      <c r="S29" s="13"/>
      <c r="T29" s="4"/>
      <c r="U29" s="4"/>
      <c r="V29" s="4" t="s">
        <v>448</v>
      </c>
      <c r="W29" s="13">
        <v>45243</v>
      </c>
      <c r="X29" s="4">
        <v>60</v>
      </c>
      <c r="Y29" s="27">
        <v>52.7</v>
      </c>
      <c r="Z29" s="27"/>
      <c r="AA29" s="28" t="s">
        <v>450</v>
      </c>
      <c r="AB29" s="31">
        <v>0.88200000000000001</v>
      </c>
      <c r="AC29" s="32">
        <v>53</v>
      </c>
      <c r="AD29" s="28">
        <v>14</v>
      </c>
      <c r="AE29" s="31"/>
      <c r="AF29" s="82">
        <v>30.8</v>
      </c>
      <c r="AG29" s="33">
        <v>0.04</v>
      </c>
      <c r="AH29" s="28">
        <v>2.5</v>
      </c>
      <c r="AI29" s="31">
        <v>3.6999999999999998E-2</v>
      </c>
      <c r="AJ29" s="31">
        <v>1.7509999999999999</v>
      </c>
      <c r="AK29" s="75" t="s">
        <v>539</v>
      </c>
      <c r="AL29" s="75" t="s">
        <v>541</v>
      </c>
      <c r="AM29" s="75" t="s">
        <v>539</v>
      </c>
      <c r="AN29" s="75" t="s">
        <v>539</v>
      </c>
      <c r="AO29" s="75" t="s">
        <v>539</v>
      </c>
      <c r="AP29" s="75" t="s">
        <v>539</v>
      </c>
      <c r="AQ29" s="75" t="s">
        <v>537</v>
      </c>
      <c r="AR29" s="75" t="s">
        <v>543</v>
      </c>
      <c r="AS29" s="48" t="s">
        <v>430</v>
      </c>
      <c r="AT29" s="85" t="s">
        <v>548</v>
      </c>
    </row>
    <row r="30" spans="1:46" s="10" customFormat="1" ht="15" customHeight="1" x14ac:dyDescent="0.2">
      <c r="A30" s="4">
        <v>106</v>
      </c>
      <c r="B30" s="4">
        <v>60000504</v>
      </c>
      <c r="C30" s="4" t="s">
        <v>220</v>
      </c>
      <c r="D30" s="4" t="s">
        <v>156</v>
      </c>
      <c r="E30" s="3"/>
      <c r="F30" s="4" t="s">
        <v>397</v>
      </c>
      <c r="G30" s="4" t="s">
        <v>29</v>
      </c>
      <c r="H30" s="4" t="s">
        <v>149</v>
      </c>
      <c r="I30" s="4" t="s">
        <v>245</v>
      </c>
      <c r="J30" s="4">
        <v>10</v>
      </c>
      <c r="K30" s="4" t="s">
        <v>218</v>
      </c>
      <c r="L30" s="4">
        <v>1998</v>
      </c>
      <c r="M30" s="4" t="s">
        <v>266</v>
      </c>
      <c r="N30" s="4" t="s">
        <v>304</v>
      </c>
      <c r="O30" s="4"/>
      <c r="P30" s="4"/>
      <c r="Q30" s="4"/>
      <c r="R30" s="4" t="s">
        <v>123</v>
      </c>
      <c r="S30" s="13"/>
      <c r="T30" s="4"/>
      <c r="U30" s="4"/>
      <c r="V30" s="4" t="s">
        <v>448</v>
      </c>
      <c r="W30" s="13">
        <v>45251</v>
      </c>
      <c r="X30" s="4">
        <v>60</v>
      </c>
      <c r="Y30" s="27">
        <v>41</v>
      </c>
      <c r="Z30" s="27"/>
      <c r="AA30" s="28" t="s">
        <v>450</v>
      </c>
      <c r="AB30" s="31">
        <v>0.88200000000000001</v>
      </c>
      <c r="AC30" s="32">
        <v>53</v>
      </c>
      <c r="AD30" s="28">
        <v>9</v>
      </c>
      <c r="AE30" s="31"/>
      <c r="AF30" s="82">
        <v>28.1</v>
      </c>
      <c r="AG30" s="33">
        <v>0.02</v>
      </c>
      <c r="AH30" s="28">
        <v>1.5</v>
      </c>
      <c r="AI30" s="31">
        <v>4.2999999999999997E-2</v>
      </c>
      <c r="AJ30" s="31">
        <v>1.2</v>
      </c>
      <c r="AK30" s="75" t="s">
        <v>539</v>
      </c>
      <c r="AL30" s="75" t="s">
        <v>541</v>
      </c>
      <c r="AM30" s="75" t="s">
        <v>539</v>
      </c>
      <c r="AN30" s="75" t="s">
        <v>539</v>
      </c>
      <c r="AO30" s="75" t="s">
        <v>539</v>
      </c>
      <c r="AP30" s="75" t="s">
        <v>539</v>
      </c>
      <c r="AQ30" s="75" t="s">
        <v>537</v>
      </c>
      <c r="AR30" s="75" t="s">
        <v>543</v>
      </c>
      <c r="AS30" s="48" t="s">
        <v>430</v>
      </c>
      <c r="AT30" s="85" t="s">
        <v>548</v>
      </c>
    </row>
    <row r="31" spans="1:46" s="10" customFormat="1" ht="15" customHeight="1" x14ac:dyDescent="0.2">
      <c r="A31" s="4">
        <v>81</v>
      </c>
      <c r="B31" s="4">
        <v>60008797</v>
      </c>
      <c r="C31" s="4" t="s">
        <v>233</v>
      </c>
      <c r="D31" s="4" t="s">
        <v>155</v>
      </c>
      <c r="E31" s="3" t="s">
        <v>153</v>
      </c>
      <c r="F31" s="4" t="s">
        <v>373</v>
      </c>
      <c r="G31" s="4" t="s">
        <v>19</v>
      </c>
      <c r="H31" s="4" t="s">
        <v>235</v>
      </c>
      <c r="I31" s="4" t="s">
        <v>248</v>
      </c>
      <c r="J31" s="4" t="s">
        <v>255</v>
      </c>
      <c r="K31" s="4" t="s">
        <v>256</v>
      </c>
      <c r="L31" s="4">
        <v>2020</v>
      </c>
      <c r="M31" s="4" t="s">
        <v>267</v>
      </c>
      <c r="N31" s="4" t="s">
        <v>153</v>
      </c>
      <c r="O31" s="4" t="s">
        <v>118</v>
      </c>
      <c r="P31" s="4">
        <v>2020</v>
      </c>
      <c r="Q31" s="4"/>
      <c r="R31" s="4"/>
      <c r="S31" s="13"/>
      <c r="T31" s="4"/>
      <c r="U31" s="4"/>
      <c r="V31" s="4" t="s">
        <v>448</v>
      </c>
      <c r="W31" s="13">
        <v>45244</v>
      </c>
      <c r="X31" s="4">
        <v>220</v>
      </c>
      <c r="Y31" s="27"/>
      <c r="Z31" s="27"/>
      <c r="AA31" s="28" t="s">
        <v>456</v>
      </c>
      <c r="AB31" s="31">
        <v>0.88400000000000001</v>
      </c>
      <c r="AC31" s="32">
        <v>55</v>
      </c>
      <c r="AD31" s="28">
        <v>9</v>
      </c>
      <c r="AE31" s="31"/>
      <c r="AF31" s="28">
        <v>46</v>
      </c>
      <c r="AG31" s="33">
        <v>0.01</v>
      </c>
      <c r="AH31" s="28">
        <v>0.5</v>
      </c>
      <c r="AI31" s="83">
        <v>0.161</v>
      </c>
      <c r="AJ31" s="31">
        <v>4.0000000000000001E-3</v>
      </c>
      <c r="AK31" s="75" t="s">
        <v>539</v>
      </c>
      <c r="AL31" s="75" t="s">
        <v>539</v>
      </c>
      <c r="AM31" s="75" t="s">
        <v>539</v>
      </c>
      <c r="AN31" s="75" t="s">
        <v>539</v>
      </c>
      <c r="AO31" s="75" t="s">
        <v>541</v>
      </c>
      <c r="AP31" s="75" t="s">
        <v>539</v>
      </c>
      <c r="AQ31" s="75" t="s">
        <v>537</v>
      </c>
      <c r="AR31" s="75" t="s">
        <v>543</v>
      </c>
      <c r="AS31" s="48" t="s">
        <v>430</v>
      </c>
      <c r="AT31" s="85" t="s">
        <v>548</v>
      </c>
    </row>
    <row r="32" spans="1:46" s="10" customFormat="1" ht="15" customHeight="1" x14ac:dyDescent="0.2">
      <c r="A32" s="4">
        <v>39</v>
      </c>
      <c r="B32" s="4">
        <v>60002660</v>
      </c>
      <c r="C32" s="4" t="s">
        <v>86</v>
      </c>
      <c r="D32" s="4" t="s">
        <v>156</v>
      </c>
      <c r="E32" s="3"/>
      <c r="F32" s="4" t="s">
        <v>331</v>
      </c>
      <c r="G32" s="4" t="s">
        <v>19</v>
      </c>
      <c r="H32" s="4">
        <v>185466</v>
      </c>
      <c r="I32" s="4" t="s">
        <v>245</v>
      </c>
      <c r="J32" s="4" t="s">
        <v>132</v>
      </c>
      <c r="K32" s="4" t="s">
        <v>125</v>
      </c>
      <c r="L32" s="4">
        <v>2003</v>
      </c>
      <c r="M32" s="4" t="s">
        <v>266</v>
      </c>
      <c r="N32" s="4" t="s">
        <v>304</v>
      </c>
      <c r="O32" s="4" t="s">
        <v>122</v>
      </c>
      <c r="P32" s="4">
        <v>2006</v>
      </c>
      <c r="Q32" s="4"/>
      <c r="R32" s="4" t="s">
        <v>119</v>
      </c>
      <c r="S32" s="13"/>
      <c r="T32" s="4"/>
      <c r="U32" s="4"/>
      <c r="V32" s="4" t="s">
        <v>448</v>
      </c>
      <c r="W32" s="13">
        <v>45196</v>
      </c>
      <c r="X32" s="4">
        <v>60</v>
      </c>
      <c r="Y32" s="27">
        <v>61</v>
      </c>
      <c r="Z32" s="27">
        <v>57</v>
      </c>
      <c r="AA32" s="28" t="s">
        <v>456</v>
      </c>
      <c r="AB32" s="31">
        <v>0.88200000000000001</v>
      </c>
      <c r="AC32" s="32">
        <v>63</v>
      </c>
      <c r="AD32" s="28">
        <v>7</v>
      </c>
      <c r="AE32" s="31">
        <v>3.0426476511127021</v>
      </c>
      <c r="AF32" s="82">
        <v>30.1</v>
      </c>
      <c r="AG32" s="33">
        <v>4.3999999999999997E-2</v>
      </c>
      <c r="AH32" s="28">
        <v>2</v>
      </c>
      <c r="AI32" s="31">
        <v>4.7E-2</v>
      </c>
      <c r="AJ32" s="31">
        <v>1.77</v>
      </c>
      <c r="AK32" s="75" t="s">
        <v>539</v>
      </c>
      <c r="AL32" s="75" t="s">
        <v>541</v>
      </c>
      <c r="AM32" s="75" t="s">
        <v>539</v>
      </c>
      <c r="AN32" s="75" t="s">
        <v>539</v>
      </c>
      <c r="AO32" s="75" t="s">
        <v>539</v>
      </c>
      <c r="AP32" s="75" t="s">
        <v>539</v>
      </c>
      <c r="AQ32" s="75" t="s">
        <v>539</v>
      </c>
      <c r="AR32" s="75" t="s">
        <v>543</v>
      </c>
      <c r="AS32" s="48" t="s">
        <v>430</v>
      </c>
      <c r="AT32" s="85" t="s">
        <v>548</v>
      </c>
    </row>
    <row r="33" spans="1:46" s="10" customFormat="1" ht="15" customHeight="1" x14ac:dyDescent="0.2">
      <c r="A33" s="4">
        <v>56</v>
      </c>
      <c r="B33" s="4">
        <v>500071</v>
      </c>
      <c r="C33" s="4" t="s">
        <v>92</v>
      </c>
      <c r="D33" s="4" t="s">
        <v>163</v>
      </c>
      <c r="E33" s="3"/>
      <c r="F33" s="4" t="s">
        <v>348</v>
      </c>
      <c r="G33" s="4" t="s">
        <v>29</v>
      </c>
      <c r="H33" s="4" t="s">
        <v>48</v>
      </c>
      <c r="I33" s="4" t="s">
        <v>10</v>
      </c>
      <c r="J33" s="4">
        <v>25</v>
      </c>
      <c r="K33" s="4" t="s">
        <v>129</v>
      </c>
      <c r="L33" s="4">
        <v>2017</v>
      </c>
      <c r="M33" s="4" t="s">
        <v>267</v>
      </c>
      <c r="N33" s="4" t="s">
        <v>153</v>
      </c>
      <c r="O33" s="4" t="s">
        <v>118</v>
      </c>
      <c r="P33" s="4">
        <v>1999</v>
      </c>
      <c r="Q33" s="4">
        <v>2017</v>
      </c>
      <c r="R33" s="4" t="s">
        <v>119</v>
      </c>
      <c r="S33" s="13"/>
      <c r="T33" s="4"/>
      <c r="U33" s="4"/>
      <c r="V33" s="4" t="s">
        <v>448</v>
      </c>
      <c r="W33" s="13">
        <v>45228</v>
      </c>
      <c r="X33" s="4">
        <v>60</v>
      </c>
      <c r="Y33" s="27">
        <v>59</v>
      </c>
      <c r="Z33" s="27">
        <v>25</v>
      </c>
      <c r="AA33" s="28" t="s">
        <v>450</v>
      </c>
      <c r="AB33" s="31">
        <v>0.88100000000000001</v>
      </c>
      <c r="AC33" s="32">
        <v>64</v>
      </c>
      <c r="AD33" s="28">
        <v>13</v>
      </c>
      <c r="AE33" s="83">
        <v>19.722544249013282</v>
      </c>
      <c r="AF33" s="28">
        <v>37.700000000000003</v>
      </c>
      <c r="AG33" s="33">
        <v>0.01</v>
      </c>
      <c r="AH33" s="28">
        <v>0.5</v>
      </c>
      <c r="AI33" s="31">
        <v>6.0000000000000001E-3</v>
      </c>
      <c r="AJ33" s="31">
        <v>0.19400000000000001</v>
      </c>
      <c r="AK33" s="75" t="s">
        <v>539</v>
      </c>
      <c r="AL33" s="75" t="s">
        <v>539</v>
      </c>
      <c r="AM33" s="75" t="s">
        <v>539</v>
      </c>
      <c r="AN33" s="75" t="s">
        <v>539</v>
      </c>
      <c r="AO33" s="75" t="s">
        <v>539</v>
      </c>
      <c r="AP33" s="75" t="s">
        <v>539</v>
      </c>
      <c r="AQ33" s="75" t="s">
        <v>541</v>
      </c>
      <c r="AR33" s="75" t="s">
        <v>543</v>
      </c>
      <c r="AS33" s="48" t="s">
        <v>434</v>
      </c>
      <c r="AT33" s="85" t="s">
        <v>548</v>
      </c>
    </row>
    <row r="34" spans="1:46" s="10" customFormat="1" ht="15" customHeight="1" x14ac:dyDescent="0.2">
      <c r="A34" s="4">
        <v>103</v>
      </c>
      <c r="B34" s="4">
        <v>60007002</v>
      </c>
      <c r="C34" s="4" t="s">
        <v>104</v>
      </c>
      <c r="D34" s="4" t="s">
        <v>155</v>
      </c>
      <c r="E34" s="3" t="s">
        <v>153</v>
      </c>
      <c r="F34" s="4" t="s">
        <v>394</v>
      </c>
      <c r="G34" s="4" t="s">
        <v>19</v>
      </c>
      <c r="H34" s="4" t="s">
        <v>165</v>
      </c>
      <c r="I34" s="4" t="s">
        <v>249</v>
      </c>
      <c r="J34" s="4" t="s">
        <v>116</v>
      </c>
      <c r="K34" s="4" t="s">
        <v>117</v>
      </c>
      <c r="L34" s="4">
        <v>2016</v>
      </c>
      <c r="M34" s="4" t="s">
        <v>267</v>
      </c>
      <c r="N34" s="4" t="s">
        <v>153</v>
      </c>
      <c r="O34" s="4" t="s">
        <v>118</v>
      </c>
      <c r="P34" s="4"/>
      <c r="Q34" s="4"/>
      <c r="R34" s="4" t="s">
        <v>119</v>
      </c>
      <c r="S34" s="13"/>
      <c r="T34" s="4"/>
      <c r="U34" s="4"/>
      <c r="V34" s="4" t="s">
        <v>448</v>
      </c>
      <c r="W34" s="13">
        <v>45200</v>
      </c>
      <c r="X34" s="4">
        <v>220</v>
      </c>
      <c r="Y34" s="27">
        <v>71</v>
      </c>
      <c r="Z34" s="27">
        <v>50</v>
      </c>
      <c r="AA34" s="28" t="s">
        <v>450</v>
      </c>
      <c r="AB34" s="31">
        <v>0.874</v>
      </c>
      <c r="AC34" s="32">
        <v>69</v>
      </c>
      <c r="AD34" s="28">
        <v>11</v>
      </c>
      <c r="AE34" s="83">
        <v>6.1533477890410584</v>
      </c>
      <c r="AF34" s="28">
        <v>42</v>
      </c>
      <c r="AG34" s="33">
        <v>0.01</v>
      </c>
      <c r="AH34" s="28">
        <v>0.5</v>
      </c>
      <c r="AI34" s="31">
        <v>7.0000000000000001E-3</v>
      </c>
      <c r="AJ34" s="31">
        <v>0.27900000000000003</v>
      </c>
      <c r="AK34" s="75" t="s">
        <v>539</v>
      </c>
      <c r="AL34" s="75" t="s">
        <v>539</v>
      </c>
      <c r="AM34" s="75" t="s">
        <v>539</v>
      </c>
      <c r="AN34" s="75" t="s">
        <v>539</v>
      </c>
      <c r="AO34" s="75" t="s">
        <v>539</v>
      </c>
      <c r="AP34" s="75" t="s">
        <v>539</v>
      </c>
      <c r="AQ34" s="75" t="s">
        <v>541</v>
      </c>
      <c r="AR34" s="75" t="s">
        <v>543</v>
      </c>
      <c r="AS34" s="48" t="s">
        <v>434</v>
      </c>
      <c r="AT34" s="85" t="s">
        <v>548</v>
      </c>
    </row>
    <row r="35" spans="1:46" s="10" customFormat="1" ht="15" customHeight="1" x14ac:dyDescent="0.2">
      <c r="A35" s="4">
        <v>14</v>
      </c>
      <c r="B35" s="4">
        <v>60003188</v>
      </c>
      <c r="C35" s="4" t="s">
        <v>102</v>
      </c>
      <c r="D35" s="4" t="s">
        <v>159</v>
      </c>
      <c r="E35" s="3" t="s">
        <v>152</v>
      </c>
      <c r="F35" s="4" t="s">
        <v>306</v>
      </c>
      <c r="G35" s="4" t="s">
        <v>19</v>
      </c>
      <c r="H35" s="4">
        <v>185634</v>
      </c>
      <c r="I35" s="4" t="s">
        <v>249</v>
      </c>
      <c r="J35" s="4" t="s">
        <v>146</v>
      </c>
      <c r="K35" s="4" t="s">
        <v>177</v>
      </c>
      <c r="L35" s="4">
        <v>2006</v>
      </c>
      <c r="M35" s="4" t="s">
        <v>267</v>
      </c>
      <c r="N35" s="4" t="s">
        <v>153</v>
      </c>
      <c r="O35" s="4" t="s">
        <v>133</v>
      </c>
      <c r="P35" s="4">
        <v>2006</v>
      </c>
      <c r="Q35" s="4"/>
      <c r="R35" s="4" t="s">
        <v>119</v>
      </c>
      <c r="S35" s="13">
        <v>43804</v>
      </c>
      <c r="T35" s="4">
        <v>162</v>
      </c>
      <c r="U35" s="4" t="s">
        <v>259</v>
      </c>
      <c r="V35" s="4" t="s">
        <v>448</v>
      </c>
      <c r="W35" s="13">
        <v>45146</v>
      </c>
      <c r="X35" s="4">
        <v>220</v>
      </c>
      <c r="Y35" s="27">
        <v>55</v>
      </c>
      <c r="Z35" s="27">
        <v>37</v>
      </c>
      <c r="AA35" s="28" t="s">
        <v>450</v>
      </c>
      <c r="AB35" s="31">
        <v>0.89600000000000002</v>
      </c>
      <c r="AC35" s="32">
        <v>70</v>
      </c>
      <c r="AD35" s="28">
        <v>6</v>
      </c>
      <c r="AE35" s="83">
        <v>5.5267398440723703</v>
      </c>
      <c r="AF35" s="28">
        <v>42.9</v>
      </c>
      <c r="AG35" s="33">
        <v>0.01</v>
      </c>
      <c r="AH35" s="28">
        <v>0.5</v>
      </c>
      <c r="AI35" s="31">
        <v>4.0000000000000001E-3</v>
      </c>
      <c r="AJ35" s="31">
        <v>0.2</v>
      </c>
      <c r="AK35" s="75" t="s">
        <v>539</v>
      </c>
      <c r="AL35" s="75" t="s">
        <v>539</v>
      </c>
      <c r="AM35" s="75" t="s">
        <v>539</v>
      </c>
      <c r="AN35" s="75" t="s">
        <v>539</v>
      </c>
      <c r="AO35" s="75" t="s">
        <v>539</v>
      </c>
      <c r="AP35" s="75" t="s">
        <v>539</v>
      </c>
      <c r="AQ35" s="75" t="s">
        <v>541</v>
      </c>
      <c r="AR35" s="75" t="s">
        <v>543</v>
      </c>
      <c r="AS35" s="48" t="s">
        <v>434</v>
      </c>
      <c r="AT35" s="85" t="s">
        <v>548</v>
      </c>
    </row>
    <row r="36" spans="1:46" s="10" customFormat="1" ht="15" customHeight="1" x14ac:dyDescent="0.2">
      <c r="A36" s="4">
        <v>104</v>
      </c>
      <c r="B36" s="4">
        <v>60007003</v>
      </c>
      <c r="C36" s="4" t="s">
        <v>104</v>
      </c>
      <c r="D36" s="4" t="s">
        <v>155</v>
      </c>
      <c r="E36" s="3" t="s">
        <v>154</v>
      </c>
      <c r="F36" s="4" t="s">
        <v>395</v>
      </c>
      <c r="G36" s="4" t="s">
        <v>19</v>
      </c>
      <c r="H36" s="4" t="s">
        <v>166</v>
      </c>
      <c r="I36" s="4" t="s">
        <v>249</v>
      </c>
      <c r="J36" s="4" t="s">
        <v>116</v>
      </c>
      <c r="K36" s="4" t="s">
        <v>117</v>
      </c>
      <c r="L36" s="4">
        <v>2016</v>
      </c>
      <c r="M36" s="4" t="s">
        <v>267</v>
      </c>
      <c r="N36" s="4" t="s">
        <v>153</v>
      </c>
      <c r="O36" s="4" t="s">
        <v>118</v>
      </c>
      <c r="P36" s="4"/>
      <c r="Q36" s="4"/>
      <c r="R36" s="4" t="s">
        <v>119</v>
      </c>
      <c r="S36" s="13"/>
      <c r="T36" s="4"/>
      <c r="U36" s="4"/>
      <c r="V36" s="4" t="s">
        <v>448</v>
      </c>
      <c r="W36" s="13">
        <v>45200</v>
      </c>
      <c r="X36" s="4">
        <v>220</v>
      </c>
      <c r="Y36" s="27">
        <v>71</v>
      </c>
      <c r="Z36" s="27">
        <v>50</v>
      </c>
      <c r="AA36" s="28" t="s">
        <v>450</v>
      </c>
      <c r="AB36" s="31">
        <v>0.874</v>
      </c>
      <c r="AC36" s="32">
        <v>71</v>
      </c>
      <c r="AD36" s="28">
        <v>9</v>
      </c>
      <c r="AE36" s="83">
        <v>5.0345572819426838</v>
      </c>
      <c r="AF36" s="28">
        <v>41.5</v>
      </c>
      <c r="AG36" s="33">
        <v>0.01</v>
      </c>
      <c r="AH36" s="28">
        <v>0.5</v>
      </c>
      <c r="AI36" s="31">
        <v>1.7000000000000001E-2</v>
      </c>
      <c r="AJ36" s="31">
        <v>0.214</v>
      </c>
      <c r="AK36" s="75" t="s">
        <v>539</v>
      </c>
      <c r="AL36" s="75" t="s">
        <v>539</v>
      </c>
      <c r="AM36" s="75" t="s">
        <v>539</v>
      </c>
      <c r="AN36" s="75" t="s">
        <v>539</v>
      </c>
      <c r="AO36" s="75" t="s">
        <v>539</v>
      </c>
      <c r="AP36" s="75" t="s">
        <v>539</v>
      </c>
      <c r="AQ36" s="75" t="s">
        <v>541</v>
      </c>
      <c r="AR36" s="75" t="s">
        <v>543</v>
      </c>
      <c r="AS36" s="48" t="s">
        <v>434</v>
      </c>
      <c r="AT36" s="85" t="s">
        <v>548</v>
      </c>
    </row>
    <row r="37" spans="1:46" s="10" customFormat="1" ht="15" customHeight="1" x14ac:dyDescent="0.2">
      <c r="A37" s="4">
        <v>18</v>
      </c>
      <c r="B37" s="4">
        <v>60005402</v>
      </c>
      <c r="C37" s="4" t="s">
        <v>102</v>
      </c>
      <c r="D37" s="4" t="s">
        <v>160</v>
      </c>
      <c r="E37" s="3" t="s">
        <v>153</v>
      </c>
      <c r="F37" s="4" t="s">
        <v>310</v>
      </c>
      <c r="G37" s="4" t="s">
        <v>19</v>
      </c>
      <c r="H37" s="4" t="s">
        <v>181</v>
      </c>
      <c r="I37" s="4" t="s">
        <v>249</v>
      </c>
      <c r="J37" s="4" t="s">
        <v>146</v>
      </c>
      <c r="K37" s="4" t="s">
        <v>117</v>
      </c>
      <c r="L37" s="4">
        <v>2012</v>
      </c>
      <c r="M37" s="4" t="s">
        <v>267</v>
      </c>
      <c r="N37" s="4" t="s">
        <v>153</v>
      </c>
      <c r="O37" s="4" t="s">
        <v>133</v>
      </c>
      <c r="P37" s="4">
        <v>2013</v>
      </c>
      <c r="Q37" s="4"/>
      <c r="R37" s="4" t="s">
        <v>119</v>
      </c>
      <c r="S37" s="13"/>
      <c r="T37" s="4"/>
      <c r="U37" s="4"/>
      <c r="V37" s="4" t="s">
        <v>448</v>
      </c>
      <c r="W37" s="13">
        <v>45146</v>
      </c>
      <c r="X37" s="4">
        <v>220</v>
      </c>
      <c r="Y37" s="27">
        <v>61</v>
      </c>
      <c r="Z37" s="27">
        <v>28</v>
      </c>
      <c r="AA37" s="28" t="s">
        <v>450</v>
      </c>
      <c r="AB37" s="31">
        <v>0.88400000000000001</v>
      </c>
      <c r="AC37" s="32">
        <v>74</v>
      </c>
      <c r="AD37" s="28">
        <v>5</v>
      </c>
      <c r="AE37" s="83">
        <v>6.6710644098832255</v>
      </c>
      <c r="AF37" s="28">
        <v>46.8</v>
      </c>
      <c r="AG37" s="33">
        <v>0.01</v>
      </c>
      <c r="AH37" s="28">
        <v>0.5</v>
      </c>
      <c r="AI37" s="31">
        <v>5.0000000000000001E-3</v>
      </c>
      <c r="AJ37" s="31">
        <v>0.13100000000000001</v>
      </c>
      <c r="AK37" s="75" t="s">
        <v>539</v>
      </c>
      <c r="AL37" s="75" t="s">
        <v>539</v>
      </c>
      <c r="AM37" s="75" t="s">
        <v>539</v>
      </c>
      <c r="AN37" s="75" t="s">
        <v>539</v>
      </c>
      <c r="AO37" s="75" t="s">
        <v>539</v>
      </c>
      <c r="AP37" s="75" t="s">
        <v>539</v>
      </c>
      <c r="AQ37" s="75" t="s">
        <v>541</v>
      </c>
      <c r="AR37" s="75" t="s">
        <v>543</v>
      </c>
      <c r="AS37" s="48" t="s">
        <v>434</v>
      </c>
      <c r="AT37" s="85" t="s">
        <v>548</v>
      </c>
    </row>
    <row r="38" spans="1:46" s="10" customFormat="1" ht="15" customHeight="1" x14ac:dyDescent="0.2">
      <c r="A38" s="4">
        <v>15</v>
      </c>
      <c r="B38" s="4">
        <v>60003189</v>
      </c>
      <c r="C38" s="4" t="s">
        <v>102</v>
      </c>
      <c r="D38" s="4" t="s">
        <v>159</v>
      </c>
      <c r="E38" s="3" t="s">
        <v>153</v>
      </c>
      <c r="F38" s="4" t="s">
        <v>307</v>
      </c>
      <c r="G38" s="4" t="s">
        <v>19</v>
      </c>
      <c r="H38" s="4">
        <v>185635</v>
      </c>
      <c r="I38" s="4" t="s">
        <v>249</v>
      </c>
      <c r="J38" s="4" t="s">
        <v>146</v>
      </c>
      <c r="K38" s="4" t="s">
        <v>177</v>
      </c>
      <c r="L38" s="4">
        <v>2006</v>
      </c>
      <c r="M38" s="4" t="s">
        <v>267</v>
      </c>
      <c r="N38" s="4" t="s">
        <v>153</v>
      </c>
      <c r="O38" s="4" t="s">
        <v>133</v>
      </c>
      <c r="P38" s="4">
        <v>2006</v>
      </c>
      <c r="Q38" s="4"/>
      <c r="R38" s="4" t="s">
        <v>119</v>
      </c>
      <c r="S38" s="13">
        <v>43804</v>
      </c>
      <c r="T38" s="4">
        <v>175</v>
      </c>
      <c r="U38" s="4" t="s">
        <v>259</v>
      </c>
      <c r="V38" s="4" t="s">
        <v>448</v>
      </c>
      <c r="W38" s="13">
        <v>45146</v>
      </c>
      <c r="X38" s="4">
        <v>220</v>
      </c>
      <c r="Y38" s="27">
        <v>51</v>
      </c>
      <c r="Z38" s="27">
        <v>33</v>
      </c>
      <c r="AA38" s="28" t="s">
        <v>450</v>
      </c>
      <c r="AB38" s="31">
        <v>0.89600000000000002</v>
      </c>
      <c r="AC38" s="32">
        <v>75</v>
      </c>
      <c r="AD38" s="28">
        <v>5</v>
      </c>
      <c r="AE38" s="83">
        <v>5.4154460318808821</v>
      </c>
      <c r="AF38" s="28">
        <v>42.1</v>
      </c>
      <c r="AG38" s="33">
        <v>0.01</v>
      </c>
      <c r="AH38" s="28">
        <v>0.5</v>
      </c>
      <c r="AI38" s="31">
        <v>2E-3</v>
      </c>
      <c r="AJ38" s="31">
        <v>0.128</v>
      </c>
      <c r="AK38" s="75" t="s">
        <v>539</v>
      </c>
      <c r="AL38" s="75" t="s">
        <v>539</v>
      </c>
      <c r="AM38" s="75" t="s">
        <v>539</v>
      </c>
      <c r="AN38" s="75" t="s">
        <v>539</v>
      </c>
      <c r="AO38" s="75" t="s">
        <v>539</v>
      </c>
      <c r="AP38" s="75" t="s">
        <v>539</v>
      </c>
      <c r="AQ38" s="75" t="s">
        <v>541</v>
      </c>
      <c r="AR38" s="75" t="s">
        <v>543</v>
      </c>
      <c r="AS38" s="48" t="s">
        <v>434</v>
      </c>
      <c r="AT38" s="85" t="s">
        <v>548</v>
      </c>
    </row>
    <row r="39" spans="1:46" s="10" customFormat="1" ht="15" customHeight="1" x14ac:dyDescent="0.2">
      <c r="A39" s="4">
        <v>80</v>
      </c>
      <c r="B39" s="4">
        <v>60008796</v>
      </c>
      <c r="C39" s="4" t="s">
        <v>233</v>
      </c>
      <c r="D39" s="4" t="s">
        <v>155</v>
      </c>
      <c r="E39" s="3" t="s">
        <v>152</v>
      </c>
      <c r="F39" s="4" t="s">
        <v>372</v>
      </c>
      <c r="G39" s="4" t="s">
        <v>19</v>
      </c>
      <c r="H39" s="4" t="s">
        <v>234</v>
      </c>
      <c r="I39" s="4" t="s">
        <v>248</v>
      </c>
      <c r="J39" s="4" t="s">
        <v>255</v>
      </c>
      <c r="K39" s="4" t="s">
        <v>256</v>
      </c>
      <c r="L39" s="4">
        <v>2020</v>
      </c>
      <c r="M39" s="4" t="s">
        <v>267</v>
      </c>
      <c r="N39" s="4" t="s">
        <v>153</v>
      </c>
      <c r="O39" s="4" t="s">
        <v>118</v>
      </c>
      <c r="P39" s="4">
        <v>2020</v>
      </c>
      <c r="Q39" s="4"/>
      <c r="R39" s="4"/>
      <c r="S39" s="13"/>
      <c r="T39" s="4"/>
      <c r="U39" s="4"/>
      <c r="V39" s="4" t="s">
        <v>448</v>
      </c>
      <c r="W39" s="13">
        <v>45254</v>
      </c>
      <c r="X39" s="4">
        <v>220</v>
      </c>
      <c r="Y39" s="27"/>
      <c r="Z39" s="27"/>
      <c r="AA39" s="28" t="s">
        <v>456</v>
      </c>
      <c r="AB39" s="31">
        <v>0.88400000000000001</v>
      </c>
      <c r="AC39" s="32">
        <v>50</v>
      </c>
      <c r="AD39" s="28">
        <v>10</v>
      </c>
      <c r="AE39" s="31"/>
      <c r="AF39" s="28">
        <v>45.2</v>
      </c>
      <c r="AG39" s="33">
        <v>0.01</v>
      </c>
      <c r="AH39" s="28">
        <v>0.5</v>
      </c>
      <c r="AI39" s="31">
        <v>2E-3</v>
      </c>
      <c r="AJ39" s="31">
        <v>6.0999999999999999E-2</v>
      </c>
      <c r="AK39" s="75" t="s">
        <v>539</v>
      </c>
      <c r="AL39" s="75" t="s">
        <v>539</v>
      </c>
      <c r="AM39" s="75" t="s">
        <v>539</v>
      </c>
      <c r="AN39" s="75" t="s">
        <v>539</v>
      </c>
      <c r="AO39" s="75" t="s">
        <v>539</v>
      </c>
      <c r="AP39" s="75" t="s">
        <v>539</v>
      </c>
      <c r="AQ39" s="75" t="s">
        <v>537</v>
      </c>
      <c r="AR39" s="75" t="s">
        <v>541</v>
      </c>
      <c r="AS39" s="48" t="s">
        <v>537</v>
      </c>
      <c r="AT39" s="85" t="s">
        <v>549</v>
      </c>
    </row>
    <row r="40" spans="1:46" s="10" customFormat="1" ht="15" customHeight="1" x14ac:dyDescent="0.2">
      <c r="A40" s="4">
        <v>44</v>
      </c>
      <c r="B40" s="4">
        <v>500030</v>
      </c>
      <c r="C40" s="4" t="s">
        <v>232</v>
      </c>
      <c r="D40" s="4" t="s">
        <v>163</v>
      </c>
      <c r="E40" s="3"/>
      <c r="F40" s="4" t="s">
        <v>336</v>
      </c>
      <c r="G40" s="4" t="s">
        <v>12</v>
      </c>
      <c r="H40" s="4" t="s">
        <v>253</v>
      </c>
      <c r="I40" s="4" t="s">
        <v>10</v>
      </c>
      <c r="J40" s="4">
        <v>172</v>
      </c>
      <c r="K40" s="4" t="s">
        <v>254</v>
      </c>
      <c r="L40" s="4">
        <v>1964</v>
      </c>
      <c r="M40" s="4" t="s">
        <v>266</v>
      </c>
      <c r="N40" s="4" t="s">
        <v>304</v>
      </c>
      <c r="O40" s="4" t="s">
        <v>122</v>
      </c>
      <c r="P40" s="4">
        <v>1970</v>
      </c>
      <c r="Q40" s="4"/>
      <c r="R40" s="4" t="s">
        <v>123</v>
      </c>
      <c r="S40" s="13">
        <v>43109</v>
      </c>
      <c r="T40" s="4">
        <v>47.2</v>
      </c>
      <c r="U40" s="4" t="s">
        <v>259</v>
      </c>
      <c r="V40" s="4" t="s">
        <v>448</v>
      </c>
      <c r="W40" s="13">
        <v>45250</v>
      </c>
      <c r="X40" s="4">
        <v>60</v>
      </c>
      <c r="Y40" s="27">
        <v>58.9</v>
      </c>
      <c r="Z40" s="27"/>
      <c r="AA40" s="28" t="s">
        <v>450</v>
      </c>
      <c r="AB40" s="31">
        <v>0.878</v>
      </c>
      <c r="AC40" s="32">
        <v>51</v>
      </c>
      <c r="AD40" s="28">
        <v>10</v>
      </c>
      <c r="AE40" s="31"/>
      <c r="AF40" s="28">
        <v>32.700000000000003</v>
      </c>
      <c r="AG40" s="33">
        <v>0.02</v>
      </c>
      <c r="AH40" s="28">
        <v>2</v>
      </c>
      <c r="AI40" s="31">
        <v>4.2999999999999997E-2</v>
      </c>
      <c r="AJ40" s="31">
        <v>1.2889999999999999</v>
      </c>
      <c r="AK40" s="75" t="s">
        <v>539</v>
      </c>
      <c r="AL40" s="75" t="s">
        <v>539</v>
      </c>
      <c r="AM40" s="75" t="s">
        <v>539</v>
      </c>
      <c r="AN40" s="75" t="s">
        <v>539</v>
      </c>
      <c r="AO40" s="75" t="s">
        <v>539</v>
      </c>
      <c r="AP40" s="75" t="s">
        <v>539</v>
      </c>
      <c r="AQ40" s="75" t="s">
        <v>537</v>
      </c>
      <c r="AR40" s="75" t="s">
        <v>541</v>
      </c>
      <c r="AS40" s="48" t="s">
        <v>537</v>
      </c>
      <c r="AT40" s="85" t="s">
        <v>549</v>
      </c>
    </row>
    <row r="41" spans="1:46" s="10" customFormat="1" ht="15" customHeight="1" x14ac:dyDescent="0.2">
      <c r="A41" s="4">
        <v>59</v>
      </c>
      <c r="B41" s="4">
        <v>60001494</v>
      </c>
      <c r="C41" s="4" t="s">
        <v>80</v>
      </c>
      <c r="D41" s="4" t="s">
        <v>162</v>
      </c>
      <c r="E41" s="3"/>
      <c r="F41" s="4" t="s">
        <v>351</v>
      </c>
      <c r="G41" s="4" t="s">
        <v>12</v>
      </c>
      <c r="H41" s="4" t="s">
        <v>17</v>
      </c>
      <c r="I41" s="4" t="s">
        <v>245</v>
      </c>
      <c r="J41" s="4" t="s">
        <v>140</v>
      </c>
      <c r="K41" s="4" t="s">
        <v>125</v>
      </c>
      <c r="L41" s="4">
        <v>2000</v>
      </c>
      <c r="M41" s="4" t="s">
        <v>266</v>
      </c>
      <c r="N41" s="4" t="s">
        <v>304</v>
      </c>
      <c r="O41" s="4" t="s">
        <v>122</v>
      </c>
      <c r="P41" s="4">
        <v>2003</v>
      </c>
      <c r="Q41" s="4"/>
      <c r="R41" s="4" t="s">
        <v>123</v>
      </c>
      <c r="S41" s="13">
        <v>43109</v>
      </c>
      <c r="T41" s="4">
        <v>47.2</v>
      </c>
      <c r="U41" s="4" t="s">
        <v>259</v>
      </c>
      <c r="V41" s="4" t="s">
        <v>448</v>
      </c>
      <c r="W41" s="13">
        <v>45158</v>
      </c>
      <c r="X41" s="4">
        <v>60</v>
      </c>
      <c r="Y41" s="27">
        <v>68</v>
      </c>
      <c r="Z41" s="27">
        <v>29</v>
      </c>
      <c r="AA41" s="28" t="s">
        <v>450</v>
      </c>
      <c r="AB41" s="31">
        <v>0.88600000000000001</v>
      </c>
      <c r="AC41" s="32">
        <v>51</v>
      </c>
      <c r="AD41" s="28">
        <v>8</v>
      </c>
      <c r="AE41" s="31">
        <v>10.232062087840337</v>
      </c>
      <c r="AF41" s="28">
        <v>32</v>
      </c>
      <c r="AG41" s="33">
        <v>0.02</v>
      </c>
      <c r="AH41" s="28">
        <v>2.5</v>
      </c>
      <c r="AI41" s="31">
        <v>2.5000000000000001E-2</v>
      </c>
      <c r="AJ41" s="31">
        <v>0.93500000000000005</v>
      </c>
      <c r="AK41" s="75" t="s">
        <v>539</v>
      </c>
      <c r="AL41" s="75" t="s">
        <v>539</v>
      </c>
      <c r="AM41" s="75" t="s">
        <v>539</v>
      </c>
      <c r="AN41" s="75" t="s">
        <v>539</v>
      </c>
      <c r="AO41" s="75" t="s">
        <v>539</v>
      </c>
      <c r="AP41" s="75" t="s">
        <v>539</v>
      </c>
      <c r="AQ41" s="75" t="s">
        <v>539</v>
      </c>
      <c r="AR41" s="75" t="s">
        <v>541</v>
      </c>
      <c r="AS41" s="48" t="s">
        <v>537</v>
      </c>
      <c r="AT41" s="85" t="s">
        <v>549</v>
      </c>
    </row>
    <row r="42" spans="1:46" s="10" customFormat="1" ht="15" customHeight="1" x14ac:dyDescent="0.2">
      <c r="A42" s="4">
        <v>67</v>
      </c>
      <c r="B42" s="4">
        <v>60005772</v>
      </c>
      <c r="C42" s="4" t="s">
        <v>107</v>
      </c>
      <c r="D42" s="4" t="s">
        <v>162</v>
      </c>
      <c r="E42" s="3"/>
      <c r="F42" s="4" t="s">
        <v>359</v>
      </c>
      <c r="G42" s="4" t="s">
        <v>29</v>
      </c>
      <c r="H42" s="4" t="s">
        <v>71</v>
      </c>
      <c r="I42" s="4" t="s">
        <v>10</v>
      </c>
      <c r="J42" s="4" t="s">
        <v>147</v>
      </c>
      <c r="K42" s="4" t="s">
        <v>129</v>
      </c>
      <c r="L42" s="4">
        <v>2014</v>
      </c>
      <c r="M42" s="4" t="s">
        <v>267</v>
      </c>
      <c r="N42" s="4" t="s">
        <v>153</v>
      </c>
      <c r="O42" s="4" t="s">
        <v>133</v>
      </c>
      <c r="P42" s="4">
        <v>2014</v>
      </c>
      <c r="Q42" s="4"/>
      <c r="R42" s="4" t="s">
        <v>119</v>
      </c>
      <c r="S42" s="13"/>
      <c r="T42" s="4"/>
      <c r="U42" s="4"/>
      <c r="V42" s="4" t="s">
        <v>448</v>
      </c>
      <c r="W42" s="13">
        <v>45166</v>
      </c>
      <c r="X42" s="4">
        <v>60</v>
      </c>
      <c r="Y42" s="27">
        <v>72</v>
      </c>
      <c r="Z42" s="27">
        <v>51.2</v>
      </c>
      <c r="AA42" s="28" t="s">
        <v>456</v>
      </c>
      <c r="AB42" s="31">
        <v>0.88200000000000001</v>
      </c>
      <c r="AC42" s="32">
        <v>52</v>
      </c>
      <c r="AD42" s="28">
        <v>7</v>
      </c>
      <c r="AE42" s="31">
        <v>3.7471265506405964</v>
      </c>
      <c r="AF42" s="28">
        <v>34.6</v>
      </c>
      <c r="AG42" s="33">
        <v>0.01</v>
      </c>
      <c r="AH42" s="28">
        <v>0.5</v>
      </c>
      <c r="AI42" s="31">
        <v>7.0000000000000001E-3</v>
      </c>
      <c r="AJ42" s="31">
        <v>0.156</v>
      </c>
      <c r="AK42" s="75" t="s">
        <v>539</v>
      </c>
      <c r="AL42" s="75" t="s">
        <v>539</v>
      </c>
      <c r="AM42" s="75" t="s">
        <v>539</v>
      </c>
      <c r="AN42" s="75" t="s">
        <v>539</v>
      </c>
      <c r="AO42" s="75" t="s">
        <v>539</v>
      </c>
      <c r="AP42" s="75" t="s">
        <v>539</v>
      </c>
      <c r="AQ42" s="75" t="s">
        <v>539</v>
      </c>
      <c r="AR42" s="75" t="s">
        <v>541</v>
      </c>
      <c r="AS42" s="48" t="s">
        <v>537</v>
      </c>
      <c r="AT42" s="85" t="s">
        <v>549</v>
      </c>
    </row>
    <row r="43" spans="1:46" s="10" customFormat="1" ht="15" customHeight="1" x14ac:dyDescent="0.2">
      <c r="A43" s="4">
        <v>68</v>
      </c>
      <c r="B43" s="4">
        <v>60003469</v>
      </c>
      <c r="C43" s="4" t="s">
        <v>90</v>
      </c>
      <c r="D43" s="4" t="s">
        <v>156</v>
      </c>
      <c r="E43" s="3"/>
      <c r="F43" s="4" t="s">
        <v>360</v>
      </c>
      <c r="G43" s="4" t="s">
        <v>12</v>
      </c>
      <c r="H43" s="4" t="s">
        <v>45</v>
      </c>
      <c r="I43" s="4" t="s">
        <v>245</v>
      </c>
      <c r="J43" s="4" t="s">
        <v>141</v>
      </c>
      <c r="K43" s="4" t="s">
        <v>125</v>
      </c>
      <c r="L43" s="4">
        <v>2007</v>
      </c>
      <c r="M43" s="4" t="s">
        <v>267</v>
      </c>
      <c r="N43" s="4" t="s">
        <v>153</v>
      </c>
      <c r="O43" s="4" t="s">
        <v>135</v>
      </c>
      <c r="P43" s="4">
        <v>2008</v>
      </c>
      <c r="Q43" s="4"/>
      <c r="R43" s="4" t="s">
        <v>119</v>
      </c>
      <c r="S43" s="13"/>
      <c r="T43" s="4"/>
      <c r="U43" s="4"/>
      <c r="V43" s="4" t="s">
        <v>448</v>
      </c>
      <c r="W43" s="13">
        <v>45158</v>
      </c>
      <c r="X43" s="4">
        <v>60</v>
      </c>
      <c r="Y43" s="27">
        <v>66</v>
      </c>
      <c r="Z43" s="27">
        <v>34</v>
      </c>
      <c r="AA43" s="28" t="s">
        <v>462</v>
      </c>
      <c r="AB43" s="31">
        <v>0.88400000000000001</v>
      </c>
      <c r="AC43" s="32">
        <v>53</v>
      </c>
      <c r="AD43" s="28">
        <v>8</v>
      </c>
      <c r="AE43" s="31">
        <v>8.3175579259495223</v>
      </c>
      <c r="AF43" s="28">
        <v>37.200000000000003</v>
      </c>
      <c r="AG43" s="33">
        <v>0.01</v>
      </c>
      <c r="AH43" s="28">
        <v>1.5</v>
      </c>
      <c r="AI43" s="31">
        <v>4.0000000000000001E-3</v>
      </c>
      <c r="AJ43" s="31">
        <v>0.20899999999999999</v>
      </c>
      <c r="AK43" s="75" t="s">
        <v>539</v>
      </c>
      <c r="AL43" s="75" t="s">
        <v>539</v>
      </c>
      <c r="AM43" s="75" t="s">
        <v>539</v>
      </c>
      <c r="AN43" s="75" t="s">
        <v>539</v>
      </c>
      <c r="AO43" s="75" t="s">
        <v>539</v>
      </c>
      <c r="AP43" s="75" t="s">
        <v>539</v>
      </c>
      <c r="AQ43" s="75" t="s">
        <v>539</v>
      </c>
      <c r="AR43" s="75" t="s">
        <v>541</v>
      </c>
      <c r="AS43" s="48" t="s">
        <v>537</v>
      </c>
      <c r="AT43" s="85" t="s">
        <v>549</v>
      </c>
    </row>
    <row r="44" spans="1:46" s="10" customFormat="1" ht="15" customHeight="1" x14ac:dyDescent="0.2">
      <c r="A44" s="4">
        <v>57</v>
      </c>
      <c r="B44" s="4">
        <v>60000012</v>
      </c>
      <c r="C44" s="4" t="s">
        <v>80</v>
      </c>
      <c r="D44" s="4" t="s">
        <v>156</v>
      </c>
      <c r="E44" s="3"/>
      <c r="F44" s="4" t="s">
        <v>349</v>
      </c>
      <c r="G44" s="4" t="s">
        <v>12</v>
      </c>
      <c r="H44" s="4" t="s">
        <v>198</v>
      </c>
      <c r="I44" s="4" t="s">
        <v>245</v>
      </c>
      <c r="J44" s="4" t="s">
        <v>137</v>
      </c>
      <c r="K44" s="4" t="s">
        <v>125</v>
      </c>
      <c r="L44" s="4">
        <v>1997</v>
      </c>
      <c r="M44" s="4" t="s">
        <v>266</v>
      </c>
      <c r="N44" s="4" t="s">
        <v>304</v>
      </c>
      <c r="O44" s="4" t="s">
        <v>122</v>
      </c>
      <c r="P44" s="4">
        <v>1997</v>
      </c>
      <c r="Q44" s="4"/>
      <c r="R44" s="4" t="s">
        <v>123</v>
      </c>
      <c r="S44" s="13"/>
      <c r="T44" s="4"/>
      <c r="U44" s="4"/>
      <c r="V44" s="4" t="s">
        <v>448</v>
      </c>
      <c r="W44" s="13">
        <v>45158</v>
      </c>
      <c r="X44" s="4">
        <v>60</v>
      </c>
      <c r="Y44" s="27">
        <v>68</v>
      </c>
      <c r="Z44" s="27">
        <v>28</v>
      </c>
      <c r="AA44" s="28" t="s">
        <v>450</v>
      </c>
      <c r="AB44" s="31">
        <v>0.88300000000000001</v>
      </c>
      <c r="AC44" s="32">
        <v>55</v>
      </c>
      <c r="AD44" s="28">
        <v>7</v>
      </c>
      <c r="AE44" s="31">
        <v>9.3394901738365164</v>
      </c>
      <c r="AF44" s="28">
        <v>32.799999999999997</v>
      </c>
      <c r="AG44" s="33">
        <v>0.02</v>
      </c>
      <c r="AH44" s="28">
        <v>1.5</v>
      </c>
      <c r="AI44" s="31">
        <v>1.2E-2</v>
      </c>
      <c r="AJ44" s="31">
        <v>0.69199999999999995</v>
      </c>
      <c r="AK44" s="75" t="s">
        <v>539</v>
      </c>
      <c r="AL44" s="75" t="s">
        <v>539</v>
      </c>
      <c r="AM44" s="75" t="s">
        <v>539</v>
      </c>
      <c r="AN44" s="75" t="s">
        <v>539</v>
      </c>
      <c r="AO44" s="75" t="s">
        <v>539</v>
      </c>
      <c r="AP44" s="75" t="s">
        <v>539</v>
      </c>
      <c r="AQ44" s="75" t="s">
        <v>539</v>
      </c>
      <c r="AR44" s="75" t="s">
        <v>541</v>
      </c>
      <c r="AS44" s="48" t="s">
        <v>537</v>
      </c>
      <c r="AT44" s="85" t="s">
        <v>549</v>
      </c>
    </row>
    <row r="45" spans="1:46" s="10" customFormat="1" ht="15" customHeight="1" x14ac:dyDescent="0.2">
      <c r="A45" s="4">
        <v>123</v>
      </c>
      <c r="B45" s="4">
        <v>500036</v>
      </c>
      <c r="C45" s="4" t="s">
        <v>150</v>
      </c>
      <c r="D45" s="4" t="s">
        <v>156</v>
      </c>
      <c r="E45" s="3"/>
      <c r="F45" s="4" t="s">
        <v>414</v>
      </c>
      <c r="G45" s="4" t="s">
        <v>34</v>
      </c>
      <c r="H45" s="4" t="s">
        <v>204</v>
      </c>
      <c r="I45" s="4" t="s">
        <v>10</v>
      </c>
      <c r="J45" s="4">
        <v>5</v>
      </c>
      <c r="K45" s="4" t="s">
        <v>219</v>
      </c>
      <c r="L45" s="4">
        <v>1966</v>
      </c>
      <c r="M45" s="4" t="s">
        <v>266</v>
      </c>
      <c r="N45" s="4" t="s">
        <v>304</v>
      </c>
      <c r="O45" s="4"/>
      <c r="P45" s="4"/>
      <c r="Q45" s="4"/>
      <c r="R45" s="4" t="s">
        <v>123</v>
      </c>
      <c r="S45" s="13"/>
      <c r="T45" s="4"/>
      <c r="U45" s="4"/>
      <c r="V45" s="4" t="s">
        <v>448</v>
      </c>
      <c r="W45" s="13">
        <v>45251</v>
      </c>
      <c r="X45" s="4">
        <v>60</v>
      </c>
      <c r="Y45" s="27">
        <v>48</v>
      </c>
      <c r="Z45" s="27"/>
      <c r="AA45" s="28" t="s">
        <v>456</v>
      </c>
      <c r="AB45" s="31">
        <v>0.875</v>
      </c>
      <c r="AC45" s="32">
        <v>55</v>
      </c>
      <c r="AD45" s="28">
        <v>8</v>
      </c>
      <c r="AE45" s="31"/>
      <c r="AF45" s="28">
        <v>42.5</v>
      </c>
      <c r="AG45" s="33">
        <v>0.01</v>
      </c>
      <c r="AH45" s="28">
        <v>1</v>
      </c>
      <c r="AI45" s="31">
        <v>0.01</v>
      </c>
      <c r="AJ45" s="31">
        <v>0.47299999999999998</v>
      </c>
      <c r="AK45" s="75" t="s">
        <v>539</v>
      </c>
      <c r="AL45" s="75" t="s">
        <v>539</v>
      </c>
      <c r="AM45" s="75" t="s">
        <v>539</v>
      </c>
      <c r="AN45" s="75" t="s">
        <v>539</v>
      </c>
      <c r="AO45" s="75" t="s">
        <v>539</v>
      </c>
      <c r="AP45" s="75" t="s">
        <v>539</v>
      </c>
      <c r="AQ45" s="75" t="s">
        <v>537</v>
      </c>
      <c r="AR45" s="75" t="s">
        <v>541</v>
      </c>
      <c r="AS45" s="48" t="s">
        <v>537</v>
      </c>
      <c r="AT45" s="85" t="s">
        <v>549</v>
      </c>
    </row>
    <row r="46" spans="1:46" s="10" customFormat="1" ht="15" customHeight="1" x14ac:dyDescent="0.2">
      <c r="A46" s="4">
        <v>58</v>
      </c>
      <c r="B46" s="4">
        <v>50500514</v>
      </c>
      <c r="C46" s="4" t="s">
        <v>80</v>
      </c>
      <c r="D46" s="4" t="s">
        <v>163</v>
      </c>
      <c r="E46" s="3"/>
      <c r="F46" s="4" t="s">
        <v>350</v>
      </c>
      <c r="G46" s="4" t="s">
        <v>12</v>
      </c>
      <c r="H46" s="4" t="s">
        <v>16</v>
      </c>
      <c r="I46" s="4" t="s">
        <v>245</v>
      </c>
      <c r="J46" s="4" t="s">
        <v>138</v>
      </c>
      <c r="K46" s="4" t="s">
        <v>139</v>
      </c>
      <c r="L46" s="4">
        <v>1996</v>
      </c>
      <c r="M46" s="4" t="s">
        <v>266</v>
      </c>
      <c r="N46" s="4" t="s">
        <v>304</v>
      </c>
      <c r="O46" s="4" t="s">
        <v>122</v>
      </c>
      <c r="P46" s="4"/>
      <c r="Q46" s="4"/>
      <c r="R46" s="4" t="s">
        <v>123</v>
      </c>
      <c r="S46" s="13"/>
      <c r="T46" s="4"/>
      <c r="U46" s="4"/>
      <c r="V46" s="4" t="s">
        <v>448</v>
      </c>
      <c r="W46" s="13">
        <v>45158</v>
      </c>
      <c r="X46" s="4">
        <v>60</v>
      </c>
      <c r="Y46" s="27">
        <v>68</v>
      </c>
      <c r="Z46" s="27">
        <v>34</v>
      </c>
      <c r="AA46" s="28" t="s">
        <v>450</v>
      </c>
      <c r="AB46" s="31">
        <v>0.88800000000000001</v>
      </c>
      <c r="AC46" s="32">
        <v>56</v>
      </c>
      <c r="AD46" s="28">
        <v>9</v>
      </c>
      <c r="AE46" s="31">
        <v>9.3572526666932134</v>
      </c>
      <c r="AF46" s="28">
        <v>32.799999999999997</v>
      </c>
      <c r="AG46" s="33">
        <v>0.02</v>
      </c>
      <c r="AH46" s="28">
        <v>2</v>
      </c>
      <c r="AI46" s="31">
        <v>3.9E-2</v>
      </c>
      <c r="AJ46" s="31">
        <v>1.0760000000000001</v>
      </c>
      <c r="AK46" s="75" t="s">
        <v>539</v>
      </c>
      <c r="AL46" s="75" t="s">
        <v>539</v>
      </c>
      <c r="AM46" s="75" t="s">
        <v>539</v>
      </c>
      <c r="AN46" s="75" t="s">
        <v>539</v>
      </c>
      <c r="AO46" s="75" t="s">
        <v>539</v>
      </c>
      <c r="AP46" s="75" t="s">
        <v>539</v>
      </c>
      <c r="AQ46" s="75" t="s">
        <v>539</v>
      </c>
      <c r="AR46" s="75" t="s">
        <v>541</v>
      </c>
      <c r="AS46" s="48" t="s">
        <v>537</v>
      </c>
      <c r="AT46" s="85" t="s">
        <v>549</v>
      </c>
    </row>
    <row r="47" spans="1:46" s="10" customFormat="1" ht="15" customHeight="1" x14ac:dyDescent="0.2">
      <c r="A47" s="4">
        <v>48</v>
      </c>
      <c r="B47" s="4">
        <v>60005527</v>
      </c>
      <c r="C47" s="4" t="s">
        <v>112</v>
      </c>
      <c r="D47" s="4" t="s">
        <v>156</v>
      </c>
      <c r="E47" s="3"/>
      <c r="F47" s="4" t="s">
        <v>339</v>
      </c>
      <c r="G47" s="4" t="s">
        <v>19</v>
      </c>
      <c r="H47" s="4">
        <v>364074</v>
      </c>
      <c r="I47" s="4" t="s">
        <v>10</v>
      </c>
      <c r="J47" s="4">
        <v>50</v>
      </c>
      <c r="K47" s="4" t="s">
        <v>129</v>
      </c>
      <c r="L47" s="4">
        <v>2013</v>
      </c>
      <c r="M47" s="4" t="s">
        <v>267</v>
      </c>
      <c r="N47" s="4" t="s">
        <v>153</v>
      </c>
      <c r="O47" s="4" t="s">
        <v>148</v>
      </c>
      <c r="P47" s="4">
        <v>2013</v>
      </c>
      <c r="Q47" s="4"/>
      <c r="R47" s="4" t="s">
        <v>119</v>
      </c>
      <c r="S47" s="13"/>
      <c r="T47" s="4"/>
      <c r="U47" s="4"/>
      <c r="V47" s="4" t="s">
        <v>448</v>
      </c>
      <c r="W47" s="13">
        <v>45273</v>
      </c>
      <c r="X47" s="4">
        <v>60</v>
      </c>
      <c r="Y47" s="27">
        <v>55</v>
      </c>
      <c r="Z47" s="27"/>
      <c r="AA47" s="28" t="s">
        <v>450</v>
      </c>
      <c r="AB47" s="31">
        <v>0.88400000000000001</v>
      </c>
      <c r="AC47" s="32">
        <v>57</v>
      </c>
      <c r="AD47" s="28">
        <v>8</v>
      </c>
      <c r="AE47" s="31"/>
      <c r="AF47" s="28">
        <v>38.700000000000003</v>
      </c>
      <c r="AG47" s="33">
        <v>0.01</v>
      </c>
      <c r="AH47" s="28">
        <v>1</v>
      </c>
      <c r="AI47" s="31">
        <v>1.9E-2</v>
      </c>
      <c r="AJ47" s="31">
        <v>0.51100000000000001</v>
      </c>
      <c r="AK47" s="75" t="s">
        <v>539</v>
      </c>
      <c r="AL47" s="75" t="s">
        <v>539</v>
      </c>
      <c r="AM47" s="75" t="s">
        <v>539</v>
      </c>
      <c r="AN47" s="75" t="s">
        <v>539</v>
      </c>
      <c r="AO47" s="75" t="s">
        <v>539</v>
      </c>
      <c r="AP47" s="75" t="s">
        <v>539</v>
      </c>
      <c r="AQ47" s="75" t="s">
        <v>537</v>
      </c>
      <c r="AR47" s="75" t="s">
        <v>541</v>
      </c>
      <c r="AS47" s="48" t="s">
        <v>537</v>
      </c>
      <c r="AT47" s="85" t="s">
        <v>549</v>
      </c>
    </row>
    <row r="48" spans="1:46" s="10" customFormat="1" ht="15" customHeight="1" x14ac:dyDescent="0.2">
      <c r="A48" s="4">
        <v>65</v>
      </c>
      <c r="B48" s="4">
        <v>60003457</v>
      </c>
      <c r="C48" s="4" t="s">
        <v>107</v>
      </c>
      <c r="D48" s="4" t="s">
        <v>156</v>
      </c>
      <c r="E48" s="3"/>
      <c r="F48" s="4" t="s">
        <v>357</v>
      </c>
      <c r="G48" s="4" t="s">
        <v>12</v>
      </c>
      <c r="H48" s="4" t="s">
        <v>70</v>
      </c>
      <c r="I48" s="4" t="s">
        <v>245</v>
      </c>
      <c r="J48" s="4" t="s">
        <v>141</v>
      </c>
      <c r="K48" s="4" t="s">
        <v>125</v>
      </c>
      <c r="L48" s="4">
        <v>2007</v>
      </c>
      <c r="M48" s="4" t="s">
        <v>267</v>
      </c>
      <c r="N48" s="4" t="s">
        <v>153</v>
      </c>
      <c r="O48" s="4" t="s">
        <v>135</v>
      </c>
      <c r="P48" s="4">
        <v>2007</v>
      </c>
      <c r="Q48" s="4"/>
      <c r="R48" s="4" t="s">
        <v>119</v>
      </c>
      <c r="S48" s="13"/>
      <c r="T48" s="4"/>
      <c r="U48" s="4"/>
      <c r="V48" s="4" t="s">
        <v>448</v>
      </c>
      <c r="W48" s="13" t="s">
        <v>460</v>
      </c>
      <c r="X48" s="4">
        <v>60</v>
      </c>
      <c r="Y48" s="27">
        <v>58</v>
      </c>
      <c r="Z48" s="27">
        <v>63</v>
      </c>
      <c r="AA48" s="28" t="s">
        <v>450</v>
      </c>
      <c r="AB48" s="31">
        <v>0.88500000000000001</v>
      </c>
      <c r="AC48" s="32">
        <v>57</v>
      </c>
      <c r="AD48" s="28">
        <v>8</v>
      </c>
      <c r="AE48" s="31">
        <v>2.8246356018804968</v>
      </c>
      <c r="AF48" s="28">
        <v>34.6</v>
      </c>
      <c r="AG48" s="33">
        <v>0.01</v>
      </c>
      <c r="AH48" s="28">
        <v>1.5</v>
      </c>
      <c r="AI48" s="31">
        <v>8.0000000000000002E-3</v>
      </c>
      <c r="AJ48" s="31">
        <v>0.30299999999999999</v>
      </c>
      <c r="AK48" s="75" t="s">
        <v>539</v>
      </c>
      <c r="AL48" s="75" t="s">
        <v>539</v>
      </c>
      <c r="AM48" s="75" t="s">
        <v>539</v>
      </c>
      <c r="AN48" s="75" t="s">
        <v>539</v>
      </c>
      <c r="AO48" s="75" t="s">
        <v>539</v>
      </c>
      <c r="AP48" s="75" t="s">
        <v>539</v>
      </c>
      <c r="AQ48" s="75" t="s">
        <v>539</v>
      </c>
      <c r="AR48" s="75" t="s">
        <v>541</v>
      </c>
      <c r="AS48" s="48" t="s">
        <v>537</v>
      </c>
      <c r="AT48" s="85" t="s">
        <v>549</v>
      </c>
    </row>
    <row r="49" spans="1:46" s="10" customFormat="1" ht="15" customHeight="1" x14ac:dyDescent="0.2">
      <c r="A49" s="4">
        <v>70</v>
      </c>
      <c r="B49" s="4">
        <v>60007691</v>
      </c>
      <c r="C49" s="4" t="s">
        <v>91</v>
      </c>
      <c r="D49" s="4" t="s">
        <v>155</v>
      </c>
      <c r="E49" s="4" t="s">
        <v>152</v>
      </c>
      <c r="F49" s="4" t="s">
        <v>362</v>
      </c>
      <c r="G49" s="4" t="s">
        <v>19</v>
      </c>
      <c r="H49" s="4" t="s">
        <v>442</v>
      </c>
      <c r="I49" s="4" t="s">
        <v>442</v>
      </c>
      <c r="J49" s="4" t="s">
        <v>131</v>
      </c>
      <c r="K49" s="4" t="s">
        <v>142</v>
      </c>
      <c r="L49" s="4">
        <v>2017</v>
      </c>
      <c r="M49" s="4" t="s">
        <v>266</v>
      </c>
      <c r="N49" s="4" t="s">
        <v>153</v>
      </c>
      <c r="O49" s="4" t="s">
        <v>443</v>
      </c>
      <c r="P49" s="4">
        <v>2022</v>
      </c>
      <c r="Q49" s="4"/>
      <c r="R49" s="4" t="s">
        <v>119</v>
      </c>
      <c r="S49" s="13"/>
      <c r="T49" s="4"/>
      <c r="U49" s="4"/>
      <c r="V49" s="4" t="s">
        <v>448</v>
      </c>
      <c r="W49" s="13">
        <v>45228</v>
      </c>
      <c r="X49" s="4">
        <v>220</v>
      </c>
      <c r="Y49" s="27">
        <v>43</v>
      </c>
      <c r="Z49" s="27"/>
      <c r="AA49" s="28" t="s">
        <v>462</v>
      </c>
      <c r="AB49" s="31">
        <v>0.88200000000000001</v>
      </c>
      <c r="AC49" s="32">
        <v>57</v>
      </c>
      <c r="AD49" s="28">
        <v>10</v>
      </c>
      <c r="AE49" s="31"/>
      <c r="AF49" s="28">
        <v>43.7</v>
      </c>
      <c r="AG49" s="33">
        <v>0.01</v>
      </c>
      <c r="AH49" s="28">
        <v>0.5</v>
      </c>
      <c r="AI49" s="31">
        <v>8.0000000000000002E-3</v>
      </c>
      <c r="AJ49" s="31">
        <v>0.248</v>
      </c>
      <c r="AK49" s="75" t="s">
        <v>539</v>
      </c>
      <c r="AL49" s="75" t="s">
        <v>539</v>
      </c>
      <c r="AM49" s="75" t="s">
        <v>539</v>
      </c>
      <c r="AN49" s="75" t="s">
        <v>539</v>
      </c>
      <c r="AO49" s="75" t="s">
        <v>539</v>
      </c>
      <c r="AP49" s="75" t="s">
        <v>539</v>
      </c>
      <c r="AQ49" s="75" t="s">
        <v>537</v>
      </c>
      <c r="AR49" s="75" t="s">
        <v>541</v>
      </c>
      <c r="AS49" s="48" t="s">
        <v>537</v>
      </c>
      <c r="AT49" s="85" t="s">
        <v>549</v>
      </c>
    </row>
    <row r="50" spans="1:46" s="10" customFormat="1" ht="15" customHeight="1" x14ac:dyDescent="0.2">
      <c r="A50" s="4">
        <v>75</v>
      </c>
      <c r="B50" s="4">
        <v>60005809</v>
      </c>
      <c r="C50" s="4" t="s">
        <v>111</v>
      </c>
      <c r="D50" s="4" t="s">
        <v>156</v>
      </c>
      <c r="E50" s="3"/>
      <c r="F50" s="4" t="s">
        <v>367</v>
      </c>
      <c r="G50" s="4" t="s">
        <v>29</v>
      </c>
      <c r="H50" s="4" t="s">
        <v>75</v>
      </c>
      <c r="I50" s="4" t="s">
        <v>244</v>
      </c>
      <c r="J50" s="4" t="s">
        <v>147</v>
      </c>
      <c r="K50" s="4" t="s">
        <v>130</v>
      </c>
      <c r="L50" s="4">
        <v>2014</v>
      </c>
      <c r="M50" s="4" t="s">
        <v>267</v>
      </c>
      <c r="N50" s="4" t="s">
        <v>153</v>
      </c>
      <c r="O50" s="4"/>
      <c r="P50" s="4">
        <v>2014</v>
      </c>
      <c r="Q50" s="4"/>
      <c r="R50" s="4" t="s">
        <v>119</v>
      </c>
      <c r="S50" s="13"/>
      <c r="T50" s="4"/>
      <c r="U50" s="4"/>
      <c r="V50" s="4" t="s">
        <v>448</v>
      </c>
      <c r="W50" s="13">
        <v>45166</v>
      </c>
      <c r="X50" s="4">
        <v>60</v>
      </c>
      <c r="Y50" s="27">
        <v>72</v>
      </c>
      <c r="Z50" s="27">
        <v>29.5</v>
      </c>
      <c r="AA50" s="28" t="s">
        <v>462</v>
      </c>
      <c r="AB50" s="31">
        <v>0.88300000000000001</v>
      </c>
      <c r="AC50" s="32">
        <v>57</v>
      </c>
      <c r="AD50" s="28">
        <v>10</v>
      </c>
      <c r="AE50" s="31">
        <v>12.523989117049243</v>
      </c>
      <c r="AF50" s="28">
        <v>33.299999999999997</v>
      </c>
      <c r="AG50" s="33">
        <v>0.01</v>
      </c>
      <c r="AH50" s="28">
        <v>1</v>
      </c>
      <c r="AI50" s="31">
        <v>6.0000000000000001E-3</v>
      </c>
      <c r="AJ50" s="31">
        <v>0.28599999999999998</v>
      </c>
      <c r="AK50" s="75" t="s">
        <v>539</v>
      </c>
      <c r="AL50" s="75" t="s">
        <v>539</v>
      </c>
      <c r="AM50" s="75" t="s">
        <v>539</v>
      </c>
      <c r="AN50" s="75" t="s">
        <v>539</v>
      </c>
      <c r="AO50" s="75" t="s">
        <v>539</v>
      </c>
      <c r="AP50" s="75" t="s">
        <v>539</v>
      </c>
      <c r="AQ50" s="75" t="s">
        <v>539</v>
      </c>
      <c r="AR50" s="75" t="s">
        <v>541</v>
      </c>
      <c r="AS50" s="48" t="s">
        <v>537</v>
      </c>
      <c r="AT50" s="85" t="s">
        <v>549</v>
      </c>
    </row>
    <row r="51" spans="1:46" s="10" customFormat="1" ht="15" customHeight="1" x14ac:dyDescent="0.2">
      <c r="A51" s="4">
        <v>127</v>
      </c>
      <c r="B51" s="4">
        <v>500070</v>
      </c>
      <c r="C51" s="4" t="s">
        <v>88</v>
      </c>
      <c r="D51" s="4" t="s">
        <v>163</v>
      </c>
      <c r="E51" s="3"/>
      <c r="F51" s="4" t="s">
        <v>418</v>
      </c>
      <c r="G51" s="4" t="s">
        <v>9</v>
      </c>
      <c r="H51" s="4" t="s">
        <v>241</v>
      </c>
      <c r="I51" s="4" t="s">
        <v>10</v>
      </c>
      <c r="J51" s="4">
        <v>25</v>
      </c>
      <c r="K51" s="4" t="s">
        <v>243</v>
      </c>
      <c r="L51" s="4">
        <v>2021</v>
      </c>
      <c r="M51" s="4" t="s">
        <v>267</v>
      </c>
      <c r="N51" s="4" t="s">
        <v>153</v>
      </c>
      <c r="O51" s="4"/>
      <c r="P51" s="4"/>
      <c r="Q51" s="4" t="s">
        <v>250</v>
      </c>
      <c r="R51" s="4" t="s">
        <v>123</v>
      </c>
      <c r="S51" s="13"/>
      <c r="T51" s="4"/>
      <c r="U51" s="4"/>
      <c r="V51" s="4" t="s">
        <v>448</v>
      </c>
      <c r="W51" s="13">
        <v>45125</v>
      </c>
      <c r="X51" s="4">
        <v>60</v>
      </c>
      <c r="Y51" s="27">
        <v>60.1</v>
      </c>
      <c r="Z51" s="27">
        <v>33.4</v>
      </c>
      <c r="AA51" s="28" t="s">
        <v>450</v>
      </c>
      <c r="AB51" s="31">
        <v>0.88</v>
      </c>
      <c r="AC51" s="32">
        <v>57</v>
      </c>
      <c r="AD51" s="28">
        <v>9</v>
      </c>
      <c r="AE51" s="31">
        <v>9.589356892244183</v>
      </c>
      <c r="AF51" s="28">
        <v>42.5</v>
      </c>
      <c r="AG51" s="33">
        <v>0.01</v>
      </c>
      <c r="AH51" s="28">
        <v>0.5</v>
      </c>
      <c r="AI51" s="31">
        <v>8.0000000000000002E-3</v>
      </c>
      <c r="AJ51" s="31">
        <v>0.161</v>
      </c>
      <c r="AK51" s="75" t="s">
        <v>539</v>
      </c>
      <c r="AL51" s="75" t="s">
        <v>539</v>
      </c>
      <c r="AM51" s="75" t="s">
        <v>539</v>
      </c>
      <c r="AN51" s="75" t="s">
        <v>539</v>
      </c>
      <c r="AO51" s="75" t="s">
        <v>539</v>
      </c>
      <c r="AP51" s="75" t="s">
        <v>539</v>
      </c>
      <c r="AQ51" s="75" t="s">
        <v>539</v>
      </c>
      <c r="AR51" s="75" t="s">
        <v>541</v>
      </c>
      <c r="AS51" s="48" t="s">
        <v>537</v>
      </c>
      <c r="AT51" s="85" t="s">
        <v>549</v>
      </c>
    </row>
    <row r="52" spans="1:46" s="10" customFormat="1" ht="15" customHeight="1" x14ac:dyDescent="0.2">
      <c r="A52" s="4">
        <v>31</v>
      </c>
      <c r="B52" s="4">
        <v>60003402</v>
      </c>
      <c r="C52" s="4" t="s">
        <v>94</v>
      </c>
      <c r="D52" s="4" t="s">
        <v>155</v>
      </c>
      <c r="E52" s="3"/>
      <c r="F52" s="4" t="s">
        <v>323</v>
      </c>
      <c r="G52" s="4" t="s">
        <v>19</v>
      </c>
      <c r="H52" s="4">
        <v>185519</v>
      </c>
      <c r="I52" s="4" t="s">
        <v>249</v>
      </c>
      <c r="J52" s="4" t="s">
        <v>126</v>
      </c>
      <c r="K52" s="4" t="s">
        <v>127</v>
      </c>
      <c r="L52" s="4">
        <v>2004</v>
      </c>
      <c r="M52" s="4" t="s">
        <v>266</v>
      </c>
      <c r="N52" s="4" t="s">
        <v>304</v>
      </c>
      <c r="O52" s="4"/>
      <c r="P52" s="4"/>
      <c r="Q52" s="4"/>
      <c r="R52" s="4" t="s">
        <v>119</v>
      </c>
      <c r="S52" s="13">
        <v>44017</v>
      </c>
      <c r="T52" s="4">
        <v>137.88999999999999</v>
      </c>
      <c r="U52" s="4" t="s">
        <v>259</v>
      </c>
      <c r="V52" s="4" t="s">
        <v>222</v>
      </c>
      <c r="W52" s="13" t="s">
        <v>224</v>
      </c>
      <c r="X52" s="4">
        <v>220</v>
      </c>
      <c r="Y52" s="27">
        <v>0</v>
      </c>
      <c r="Z52" s="27">
        <v>55.5</v>
      </c>
      <c r="AA52" s="28" t="s">
        <v>282</v>
      </c>
      <c r="AB52" s="31">
        <v>0.89370000000000005</v>
      </c>
      <c r="AC52" s="32">
        <v>58</v>
      </c>
      <c r="AD52" s="28">
        <v>10</v>
      </c>
      <c r="AE52" s="31">
        <v>4.5839404847356926</v>
      </c>
      <c r="AF52" s="28">
        <v>41.6</v>
      </c>
      <c r="AG52" s="33">
        <v>0.02</v>
      </c>
      <c r="AH52" s="28">
        <v>1</v>
      </c>
      <c r="AI52" s="31">
        <v>6.0000000000000001E-3</v>
      </c>
      <c r="AJ52" s="31">
        <v>0.19</v>
      </c>
      <c r="AK52" s="75" t="s">
        <v>539</v>
      </c>
      <c r="AL52" s="75" t="s">
        <v>539</v>
      </c>
      <c r="AM52" s="75" t="s">
        <v>539</v>
      </c>
      <c r="AN52" s="75" t="s">
        <v>539</v>
      </c>
      <c r="AO52" s="75" t="s">
        <v>539</v>
      </c>
      <c r="AP52" s="75" t="s">
        <v>539</v>
      </c>
      <c r="AQ52" s="75" t="s">
        <v>539</v>
      </c>
      <c r="AR52" s="75" t="s">
        <v>541</v>
      </c>
      <c r="AS52" s="48" t="s">
        <v>537</v>
      </c>
      <c r="AT52" s="85" t="s">
        <v>549</v>
      </c>
    </row>
    <row r="53" spans="1:46" s="10" customFormat="1" ht="15" customHeight="1" x14ac:dyDescent="0.2">
      <c r="A53" s="4">
        <v>37</v>
      </c>
      <c r="B53" s="4">
        <v>600037</v>
      </c>
      <c r="C53" s="4" t="s">
        <v>86</v>
      </c>
      <c r="D53" s="4" t="s">
        <v>155</v>
      </c>
      <c r="E53" s="3" t="s">
        <v>153</v>
      </c>
      <c r="F53" s="4" t="s">
        <v>329</v>
      </c>
      <c r="G53" s="4" t="s">
        <v>40</v>
      </c>
      <c r="H53" s="4">
        <v>6620500</v>
      </c>
      <c r="I53" s="4" t="s">
        <v>249</v>
      </c>
      <c r="J53" s="4" t="s">
        <v>131</v>
      </c>
      <c r="K53" s="4" t="s">
        <v>117</v>
      </c>
      <c r="L53" s="4">
        <v>1976</v>
      </c>
      <c r="M53" s="4" t="s">
        <v>266</v>
      </c>
      <c r="N53" s="4" t="s">
        <v>304</v>
      </c>
      <c r="O53" s="4"/>
      <c r="P53" s="4"/>
      <c r="Q53" s="4"/>
      <c r="R53" s="4" t="s">
        <v>123</v>
      </c>
      <c r="S53" s="13"/>
      <c r="T53" s="4"/>
      <c r="U53" s="4"/>
      <c r="V53" s="4" t="s">
        <v>448</v>
      </c>
      <c r="W53" s="13">
        <v>45186</v>
      </c>
      <c r="X53" s="4">
        <v>220</v>
      </c>
      <c r="Y53" s="27">
        <v>60</v>
      </c>
      <c r="Z53" s="27"/>
      <c r="AA53" s="28" t="s">
        <v>456</v>
      </c>
      <c r="AB53" s="31">
        <v>0.872</v>
      </c>
      <c r="AC53" s="32">
        <v>58</v>
      </c>
      <c r="AD53" s="28">
        <v>11</v>
      </c>
      <c r="AE53" s="31"/>
      <c r="AF53" s="28">
        <v>35.799999999999997</v>
      </c>
      <c r="AG53" s="33">
        <v>0.02</v>
      </c>
      <c r="AH53" s="28">
        <v>2</v>
      </c>
      <c r="AI53" s="31">
        <v>5.2999999999999999E-2</v>
      </c>
      <c r="AJ53" s="31">
        <v>1.514</v>
      </c>
      <c r="AK53" s="75" t="s">
        <v>539</v>
      </c>
      <c r="AL53" s="75" t="s">
        <v>539</v>
      </c>
      <c r="AM53" s="75" t="s">
        <v>539</v>
      </c>
      <c r="AN53" s="75" t="s">
        <v>539</v>
      </c>
      <c r="AO53" s="75" t="s">
        <v>539</v>
      </c>
      <c r="AP53" s="75" t="s">
        <v>539</v>
      </c>
      <c r="AQ53" s="75" t="s">
        <v>537</v>
      </c>
      <c r="AR53" s="75" t="s">
        <v>541</v>
      </c>
      <c r="AS53" s="48" t="s">
        <v>537</v>
      </c>
      <c r="AT53" s="85" t="s">
        <v>549</v>
      </c>
    </row>
    <row r="54" spans="1:46" s="10" customFormat="1" ht="15" customHeight="1" x14ac:dyDescent="0.2">
      <c r="A54" s="4">
        <v>40</v>
      </c>
      <c r="B54" s="4">
        <v>60007835</v>
      </c>
      <c r="C54" s="4" t="s">
        <v>86</v>
      </c>
      <c r="D54" s="4" t="s">
        <v>163</v>
      </c>
      <c r="E54" s="3"/>
      <c r="F54" s="4" t="s">
        <v>332</v>
      </c>
      <c r="G54" s="4" t="s">
        <v>19</v>
      </c>
      <c r="H54" s="4" t="s">
        <v>41</v>
      </c>
      <c r="I54" s="4" t="s">
        <v>244</v>
      </c>
      <c r="J54" s="4">
        <v>50</v>
      </c>
      <c r="K54" s="4" t="s">
        <v>130</v>
      </c>
      <c r="L54" s="4">
        <v>2017</v>
      </c>
      <c r="M54" s="4" t="s">
        <v>267</v>
      </c>
      <c r="N54" s="4" t="s">
        <v>153</v>
      </c>
      <c r="O54" s="4" t="s">
        <v>118</v>
      </c>
      <c r="P54" s="4">
        <v>2018</v>
      </c>
      <c r="Q54" s="4"/>
      <c r="R54" s="4" t="s">
        <v>119</v>
      </c>
      <c r="S54" s="13"/>
      <c r="T54" s="4"/>
      <c r="U54" s="4"/>
      <c r="V54" s="4" t="s">
        <v>448</v>
      </c>
      <c r="W54" s="13">
        <v>45196</v>
      </c>
      <c r="X54" s="4">
        <v>60</v>
      </c>
      <c r="Y54" s="27">
        <v>67</v>
      </c>
      <c r="Z54" s="27"/>
      <c r="AA54" s="28" t="s">
        <v>456</v>
      </c>
      <c r="AB54" s="31">
        <v>0.88200000000000001</v>
      </c>
      <c r="AC54" s="32">
        <v>59</v>
      </c>
      <c r="AD54" s="28">
        <v>11</v>
      </c>
      <c r="AE54" s="31"/>
      <c r="AF54" s="28">
        <v>38.200000000000003</v>
      </c>
      <c r="AG54" s="33">
        <v>0.01</v>
      </c>
      <c r="AH54" s="28">
        <v>0.5</v>
      </c>
      <c r="AI54" s="31">
        <v>3.7999999999999999E-2</v>
      </c>
      <c r="AJ54" s="31">
        <v>1.05</v>
      </c>
      <c r="AK54" s="75" t="s">
        <v>539</v>
      </c>
      <c r="AL54" s="75" t="s">
        <v>539</v>
      </c>
      <c r="AM54" s="75" t="s">
        <v>539</v>
      </c>
      <c r="AN54" s="75" t="s">
        <v>539</v>
      </c>
      <c r="AO54" s="75" t="s">
        <v>539</v>
      </c>
      <c r="AP54" s="75" t="s">
        <v>539</v>
      </c>
      <c r="AQ54" s="75" t="s">
        <v>537</v>
      </c>
      <c r="AR54" s="75" t="s">
        <v>541</v>
      </c>
      <c r="AS54" s="48" t="s">
        <v>537</v>
      </c>
      <c r="AT54" s="85" t="s">
        <v>549</v>
      </c>
    </row>
    <row r="55" spans="1:46" s="10" customFormat="1" ht="15" customHeight="1" x14ac:dyDescent="0.2">
      <c r="A55" s="4">
        <v>52</v>
      </c>
      <c r="B55" s="4">
        <v>60005713</v>
      </c>
      <c r="C55" s="4" t="s">
        <v>100</v>
      </c>
      <c r="D55" s="4" t="s">
        <v>155</v>
      </c>
      <c r="E55" s="3" t="s">
        <v>154</v>
      </c>
      <c r="F55" s="4" t="s">
        <v>343</v>
      </c>
      <c r="G55" s="4" t="s">
        <v>19</v>
      </c>
      <c r="H55" s="4" t="s">
        <v>178</v>
      </c>
      <c r="I55" s="4" t="s">
        <v>249</v>
      </c>
      <c r="J55" s="4" t="s">
        <v>116</v>
      </c>
      <c r="K55" s="4" t="s">
        <v>117</v>
      </c>
      <c r="L55" s="4">
        <v>2013</v>
      </c>
      <c r="M55" s="4" t="s">
        <v>267</v>
      </c>
      <c r="N55" s="4" t="s">
        <v>153</v>
      </c>
      <c r="O55" s="4" t="s">
        <v>133</v>
      </c>
      <c r="P55" s="4">
        <v>2014</v>
      </c>
      <c r="Q55" s="4"/>
      <c r="R55" s="4" t="s">
        <v>119</v>
      </c>
      <c r="S55" s="13"/>
      <c r="T55" s="4"/>
      <c r="U55" s="4"/>
      <c r="V55" s="4" t="s">
        <v>448</v>
      </c>
      <c r="W55" s="13">
        <v>45217</v>
      </c>
      <c r="X55" s="4">
        <v>220</v>
      </c>
      <c r="Y55" s="27">
        <v>64</v>
      </c>
      <c r="Z55" s="27"/>
      <c r="AA55" s="28" t="s">
        <v>450</v>
      </c>
      <c r="AB55" s="31">
        <v>0.88200000000000001</v>
      </c>
      <c r="AC55" s="32">
        <v>59</v>
      </c>
      <c r="AD55" s="28">
        <v>8</v>
      </c>
      <c r="AE55" s="31"/>
      <c r="AF55" s="28">
        <v>41.7</v>
      </c>
      <c r="AG55" s="33">
        <v>0.01</v>
      </c>
      <c r="AH55" s="28">
        <v>0.5</v>
      </c>
      <c r="AI55" s="31">
        <v>1E-3</v>
      </c>
      <c r="AJ55" s="31">
        <v>0.08</v>
      </c>
      <c r="AK55" s="75" t="s">
        <v>539</v>
      </c>
      <c r="AL55" s="75" t="s">
        <v>539</v>
      </c>
      <c r="AM55" s="75" t="s">
        <v>539</v>
      </c>
      <c r="AN55" s="75" t="s">
        <v>539</v>
      </c>
      <c r="AO55" s="75" t="s">
        <v>539</v>
      </c>
      <c r="AP55" s="75" t="s">
        <v>539</v>
      </c>
      <c r="AQ55" s="75" t="s">
        <v>537</v>
      </c>
      <c r="AR55" s="75" t="s">
        <v>541</v>
      </c>
      <c r="AS55" s="48" t="s">
        <v>537</v>
      </c>
      <c r="AT55" s="85" t="s">
        <v>549</v>
      </c>
    </row>
    <row r="56" spans="1:46" s="10" customFormat="1" ht="15" customHeight="1" x14ac:dyDescent="0.2">
      <c r="A56" s="4">
        <v>71</v>
      </c>
      <c r="B56" s="4">
        <v>60000005</v>
      </c>
      <c r="C56" s="4" t="s">
        <v>91</v>
      </c>
      <c r="D56" s="4" t="s">
        <v>155</v>
      </c>
      <c r="E56" s="3" t="s">
        <v>153</v>
      </c>
      <c r="F56" s="4" t="s">
        <v>363</v>
      </c>
      <c r="G56" s="4" t="s">
        <v>12</v>
      </c>
      <c r="H56" s="4" t="s">
        <v>191</v>
      </c>
      <c r="I56" s="4" t="s">
        <v>249</v>
      </c>
      <c r="J56" s="4" t="s">
        <v>131</v>
      </c>
      <c r="K56" s="4" t="s">
        <v>142</v>
      </c>
      <c r="L56" s="4">
        <v>1998</v>
      </c>
      <c r="M56" s="4" t="s">
        <v>266</v>
      </c>
      <c r="N56" s="4" t="s">
        <v>304</v>
      </c>
      <c r="O56" s="4" t="s">
        <v>122</v>
      </c>
      <c r="P56" s="4">
        <v>2018</v>
      </c>
      <c r="Q56" s="4"/>
      <c r="R56" s="4" t="s">
        <v>123</v>
      </c>
      <c r="S56" s="13"/>
      <c r="T56" s="4"/>
      <c r="U56" s="4"/>
      <c r="V56" s="4" t="s">
        <v>448</v>
      </c>
      <c r="W56" s="13">
        <v>45228</v>
      </c>
      <c r="X56" s="4">
        <v>220</v>
      </c>
      <c r="Y56" s="27">
        <v>40</v>
      </c>
      <c r="Z56" s="27"/>
      <c r="AA56" s="28" t="s">
        <v>462</v>
      </c>
      <c r="AB56" s="31">
        <v>0.88200000000000001</v>
      </c>
      <c r="AC56" s="32">
        <v>59</v>
      </c>
      <c r="AD56" s="28">
        <v>12</v>
      </c>
      <c r="AE56" s="31"/>
      <c r="AF56" s="28">
        <v>37.1</v>
      </c>
      <c r="AG56" s="33">
        <v>0.01</v>
      </c>
      <c r="AH56" s="28">
        <v>1</v>
      </c>
      <c r="AI56" s="31">
        <v>2.1000000000000001E-2</v>
      </c>
      <c r="AJ56" s="31">
        <v>0.84199999999999997</v>
      </c>
      <c r="AK56" s="75" t="s">
        <v>539</v>
      </c>
      <c r="AL56" s="75" t="s">
        <v>539</v>
      </c>
      <c r="AM56" s="75" t="s">
        <v>539</v>
      </c>
      <c r="AN56" s="75" t="s">
        <v>539</v>
      </c>
      <c r="AO56" s="75" t="s">
        <v>539</v>
      </c>
      <c r="AP56" s="75" t="s">
        <v>539</v>
      </c>
      <c r="AQ56" s="75" t="s">
        <v>537</v>
      </c>
      <c r="AR56" s="75" t="s">
        <v>541</v>
      </c>
      <c r="AS56" s="48" t="s">
        <v>537</v>
      </c>
      <c r="AT56" s="85" t="s">
        <v>549</v>
      </c>
    </row>
    <row r="57" spans="1:46" s="10" customFormat="1" ht="15" customHeight="1" x14ac:dyDescent="0.2">
      <c r="A57" s="4">
        <v>79</v>
      </c>
      <c r="B57" s="4">
        <v>500056</v>
      </c>
      <c r="C57" s="4" t="s">
        <v>87</v>
      </c>
      <c r="D57" s="4" t="s">
        <v>163</v>
      </c>
      <c r="E57" s="3"/>
      <c r="F57" s="4" t="s">
        <v>371</v>
      </c>
      <c r="G57" s="4" t="s">
        <v>9</v>
      </c>
      <c r="H57" s="4" t="s">
        <v>200</v>
      </c>
      <c r="I57" s="4" t="s">
        <v>10</v>
      </c>
      <c r="J57" s="4" t="s">
        <v>144</v>
      </c>
      <c r="K57" s="4" t="s">
        <v>145</v>
      </c>
      <c r="L57" s="4">
        <v>1977</v>
      </c>
      <c r="M57" s="4" t="s">
        <v>266</v>
      </c>
      <c r="N57" s="4" t="s">
        <v>304</v>
      </c>
      <c r="O57" s="4" t="s">
        <v>122</v>
      </c>
      <c r="P57" s="4"/>
      <c r="Q57" s="4"/>
      <c r="R57" s="4" t="s">
        <v>123</v>
      </c>
      <c r="S57" s="13"/>
      <c r="T57" s="4"/>
      <c r="U57" s="4"/>
      <c r="V57" s="4" t="s">
        <v>448</v>
      </c>
      <c r="W57" s="13">
        <v>45223</v>
      </c>
      <c r="X57" s="4">
        <v>60</v>
      </c>
      <c r="Y57" s="27">
        <v>71</v>
      </c>
      <c r="Z57" s="27"/>
      <c r="AA57" s="28" t="s">
        <v>456</v>
      </c>
      <c r="AB57" s="31">
        <v>0.874</v>
      </c>
      <c r="AC57" s="32">
        <v>59</v>
      </c>
      <c r="AD57" s="28">
        <v>9</v>
      </c>
      <c r="AE57" s="31"/>
      <c r="AF57" s="28">
        <v>34.4</v>
      </c>
      <c r="AG57" s="33">
        <v>0.02</v>
      </c>
      <c r="AH57" s="28">
        <v>2.5</v>
      </c>
      <c r="AI57" s="31">
        <v>8.5000000000000006E-2</v>
      </c>
      <c r="AJ57" s="31">
        <v>2.3809999999999998</v>
      </c>
      <c r="AK57" s="75" t="s">
        <v>539</v>
      </c>
      <c r="AL57" s="75" t="s">
        <v>539</v>
      </c>
      <c r="AM57" s="75" t="s">
        <v>539</v>
      </c>
      <c r="AN57" s="75" t="s">
        <v>539</v>
      </c>
      <c r="AO57" s="75" t="s">
        <v>539</v>
      </c>
      <c r="AP57" s="75" t="s">
        <v>539</v>
      </c>
      <c r="AQ57" s="75" t="s">
        <v>537</v>
      </c>
      <c r="AR57" s="75" t="s">
        <v>541</v>
      </c>
      <c r="AS57" s="48" t="s">
        <v>537</v>
      </c>
      <c r="AT57" s="85" t="s">
        <v>549</v>
      </c>
    </row>
    <row r="58" spans="1:46" s="10" customFormat="1" ht="15" customHeight="1" x14ac:dyDescent="0.2">
      <c r="A58" s="4">
        <v>82</v>
      </c>
      <c r="B58" s="4">
        <v>60008798</v>
      </c>
      <c r="C58" s="4" t="s">
        <v>233</v>
      </c>
      <c r="D58" s="4" t="s">
        <v>155</v>
      </c>
      <c r="E58" s="3" t="s">
        <v>154</v>
      </c>
      <c r="F58" s="4" t="s">
        <v>374</v>
      </c>
      <c r="G58" s="4" t="s">
        <v>19</v>
      </c>
      <c r="H58" s="4" t="s">
        <v>236</v>
      </c>
      <c r="I58" s="4" t="s">
        <v>248</v>
      </c>
      <c r="J58" s="4" t="s">
        <v>255</v>
      </c>
      <c r="K58" s="4" t="s">
        <v>256</v>
      </c>
      <c r="L58" s="4">
        <v>2020</v>
      </c>
      <c r="M58" s="4" t="s">
        <v>267</v>
      </c>
      <c r="N58" s="4" t="s">
        <v>153</v>
      </c>
      <c r="O58" s="4" t="s">
        <v>118</v>
      </c>
      <c r="P58" s="4">
        <v>2020</v>
      </c>
      <c r="Q58" s="4"/>
      <c r="R58" s="4"/>
      <c r="S58" s="13"/>
      <c r="T58" s="4"/>
      <c r="U58" s="4"/>
      <c r="V58" s="4" t="s">
        <v>448</v>
      </c>
      <c r="W58" s="13">
        <v>45244</v>
      </c>
      <c r="X58" s="4">
        <v>220</v>
      </c>
      <c r="Y58" s="27"/>
      <c r="Z58" s="27"/>
      <c r="AA58" s="28" t="s">
        <v>456</v>
      </c>
      <c r="AB58" s="31">
        <v>0.88400000000000001</v>
      </c>
      <c r="AC58" s="32">
        <v>59</v>
      </c>
      <c r="AD58" s="28">
        <v>7</v>
      </c>
      <c r="AE58" s="31"/>
      <c r="AF58" s="28">
        <v>44.4</v>
      </c>
      <c r="AG58" s="33">
        <v>0.01</v>
      </c>
      <c r="AH58" s="28">
        <v>0.5</v>
      </c>
      <c r="AI58" s="31">
        <v>4.0000000000000001E-3</v>
      </c>
      <c r="AJ58" s="31">
        <v>0.108</v>
      </c>
      <c r="AK58" s="75" t="s">
        <v>539</v>
      </c>
      <c r="AL58" s="75" t="s">
        <v>539</v>
      </c>
      <c r="AM58" s="75" t="s">
        <v>539</v>
      </c>
      <c r="AN58" s="75" t="s">
        <v>539</v>
      </c>
      <c r="AO58" s="75" t="s">
        <v>539</v>
      </c>
      <c r="AP58" s="75" t="s">
        <v>539</v>
      </c>
      <c r="AQ58" s="75" t="s">
        <v>537</v>
      </c>
      <c r="AR58" s="75" t="s">
        <v>541</v>
      </c>
      <c r="AS58" s="48" t="s">
        <v>537</v>
      </c>
      <c r="AT58" s="85" t="s">
        <v>549</v>
      </c>
    </row>
    <row r="59" spans="1:46" s="10" customFormat="1" ht="15" customHeight="1" x14ac:dyDescent="0.2">
      <c r="A59" s="4">
        <v>91</v>
      </c>
      <c r="B59" s="4">
        <v>60003004</v>
      </c>
      <c r="C59" s="4" t="s">
        <v>79</v>
      </c>
      <c r="D59" s="4" t="s">
        <v>163</v>
      </c>
      <c r="E59" s="3"/>
      <c r="F59" s="4" t="s">
        <v>382</v>
      </c>
      <c r="G59" s="4" t="s">
        <v>12</v>
      </c>
      <c r="H59" s="4" t="s">
        <v>15</v>
      </c>
      <c r="I59" s="4" t="s">
        <v>245</v>
      </c>
      <c r="J59" s="4" t="s">
        <v>132</v>
      </c>
      <c r="K59" s="4" t="s">
        <v>125</v>
      </c>
      <c r="L59" s="4">
        <v>2005</v>
      </c>
      <c r="M59" s="4" t="s">
        <v>267</v>
      </c>
      <c r="N59" s="4" t="s">
        <v>153</v>
      </c>
      <c r="O59" s="4" t="s">
        <v>122</v>
      </c>
      <c r="P59" s="4">
        <v>2005</v>
      </c>
      <c r="Q59" s="4"/>
      <c r="R59" s="4" t="s">
        <v>119</v>
      </c>
      <c r="S59" s="13">
        <v>44005</v>
      </c>
      <c r="T59" s="4">
        <v>15.8</v>
      </c>
      <c r="U59" s="4" t="s">
        <v>259</v>
      </c>
      <c r="V59" s="4" t="s">
        <v>448</v>
      </c>
      <c r="W59" s="13">
        <v>45167</v>
      </c>
      <c r="X59" s="4">
        <v>60</v>
      </c>
      <c r="Y59" s="27">
        <v>58</v>
      </c>
      <c r="Z59" s="27">
        <v>50</v>
      </c>
      <c r="AA59" s="28" t="s">
        <v>461</v>
      </c>
      <c r="AB59" s="31">
        <v>0.88600000000000001</v>
      </c>
      <c r="AC59" s="32">
        <v>59</v>
      </c>
      <c r="AD59" s="28">
        <v>6</v>
      </c>
      <c r="AE59" s="31">
        <v>3.3563715212951228</v>
      </c>
      <c r="AF59" s="28">
        <v>35.1</v>
      </c>
      <c r="AG59" s="33">
        <v>0.01</v>
      </c>
      <c r="AH59" s="28">
        <v>0.1</v>
      </c>
      <c r="AI59" s="31">
        <v>3.5999999999999997E-2</v>
      </c>
      <c r="AJ59" s="31">
        <v>1.153</v>
      </c>
      <c r="AK59" s="75" t="s">
        <v>539</v>
      </c>
      <c r="AL59" s="75" t="s">
        <v>539</v>
      </c>
      <c r="AM59" s="75" t="s">
        <v>539</v>
      </c>
      <c r="AN59" s="75" t="s">
        <v>539</v>
      </c>
      <c r="AO59" s="75" t="s">
        <v>539</v>
      </c>
      <c r="AP59" s="75" t="s">
        <v>539</v>
      </c>
      <c r="AQ59" s="75" t="s">
        <v>539</v>
      </c>
      <c r="AR59" s="75" t="s">
        <v>541</v>
      </c>
      <c r="AS59" s="48" t="s">
        <v>537</v>
      </c>
      <c r="AT59" s="85" t="s">
        <v>549</v>
      </c>
    </row>
    <row r="60" spans="1:46" s="10" customFormat="1" ht="15" customHeight="1" x14ac:dyDescent="0.2">
      <c r="A60" s="4">
        <v>102</v>
      </c>
      <c r="B60" s="4">
        <v>60007001</v>
      </c>
      <c r="C60" s="4" t="s">
        <v>104</v>
      </c>
      <c r="D60" s="4" t="s">
        <v>155</v>
      </c>
      <c r="E60" s="3" t="s">
        <v>152</v>
      </c>
      <c r="F60" s="4" t="s">
        <v>393</v>
      </c>
      <c r="G60" s="4" t="s">
        <v>19</v>
      </c>
      <c r="H60" s="4" t="s">
        <v>164</v>
      </c>
      <c r="I60" s="4" t="s">
        <v>249</v>
      </c>
      <c r="J60" s="4" t="s">
        <v>116</v>
      </c>
      <c r="K60" s="4" t="s">
        <v>117</v>
      </c>
      <c r="L60" s="4">
        <v>2016</v>
      </c>
      <c r="M60" s="4" t="s">
        <v>267</v>
      </c>
      <c r="N60" s="4" t="s">
        <v>153</v>
      </c>
      <c r="O60" s="4" t="s">
        <v>118</v>
      </c>
      <c r="P60" s="4"/>
      <c r="Q60" s="4"/>
      <c r="R60" s="4" t="s">
        <v>119</v>
      </c>
      <c r="S60" s="13"/>
      <c r="T60" s="4"/>
      <c r="U60" s="4"/>
      <c r="V60" s="4" t="s">
        <v>448</v>
      </c>
      <c r="W60" s="13">
        <v>45197</v>
      </c>
      <c r="X60" s="4">
        <v>220</v>
      </c>
      <c r="Y60" s="27">
        <v>65</v>
      </c>
      <c r="Z60" s="27">
        <v>50</v>
      </c>
      <c r="AA60" s="28" t="s">
        <v>450</v>
      </c>
      <c r="AB60" s="31">
        <v>0.874</v>
      </c>
      <c r="AC60" s="32">
        <v>59</v>
      </c>
      <c r="AD60" s="28">
        <v>8</v>
      </c>
      <c r="AE60" s="31">
        <v>4.4751620283934974</v>
      </c>
      <c r="AF60" s="28">
        <v>41.5</v>
      </c>
      <c r="AG60" s="33">
        <v>0.01</v>
      </c>
      <c r="AH60" s="28">
        <v>0.5</v>
      </c>
      <c r="AI60" s="31">
        <v>2.4E-2</v>
      </c>
      <c r="AJ60" s="31">
        <v>0.248</v>
      </c>
      <c r="AK60" s="75" t="s">
        <v>539</v>
      </c>
      <c r="AL60" s="75" t="s">
        <v>539</v>
      </c>
      <c r="AM60" s="75" t="s">
        <v>539</v>
      </c>
      <c r="AN60" s="75" t="s">
        <v>539</v>
      </c>
      <c r="AO60" s="75" t="s">
        <v>539</v>
      </c>
      <c r="AP60" s="75" t="s">
        <v>539</v>
      </c>
      <c r="AQ60" s="75" t="s">
        <v>539</v>
      </c>
      <c r="AR60" s="75" t="s">
        <v>541</v>
      </c>
      <c r="AS60" s="48" t="s">
        <v>537</v>
      </c>
      <c r="AT60" s="85" t="s">
        <v>549</v>
      </c>
    </row>
    <row r="61" spans="1:46" s="10" customFormat="1" ht="15" customHeight="1" x14ac:dyDescent="0.2">
      <c r="A61" s="4">
        <v>117</v>
      </c>
      <c r="B61" s="4">
        <v>60000001</v>
      </c>
      <c r="C61" s="4" t="s">
        <v>101</v>
      </c>
      <c r="D61" s="4" t="s">
        <v>159</v>
      </c>
      <c r="E61" s="3" t="s">
        <v>152</v>
      </c>
      <c r="F61" s="4" t="s">
        <v>408</v>
      </c>
      <c r="G61" s="4" t="s">
        <v>12</v>
      </c>
      <c r="H61" s="4" t="s">
        <v>193</v>
      </c>
      <c r="I61" s="4" t="s">
        <v>249</v>
      </c>
      <c r="J61" s="4" t="s">
        <v>131</v>
      </c>
      <c r="K61" s="4" t="s">
        <v>142</v>
      </c>
      <c r="L61" s="4">
        <v>1998</v>
      </c>
      <c r="M61" s="4" t="s">
        <v>266</v>
      </c>
      <c r="N61" s="4" t="s">
        <v>304</v>
      </c>
      <c r="O61" s="4" t="s">
        <v>122</v>
      </c>
      <c r="P61" s="4"/>
      <c r="Q61" s="4"/>
      <c r="R61" s="4" t="s">
        <v>123</v>
      </c>
      <c r="S61" s="13"/>
      <c r="T61" s="4"/>
      <c r="U61" s="4"/>
      <c r="V61" s="4" t="s">
        <v>448</v>
      </c>
      <c r="W61" s="13">
        <v>45218</v>
      </c>
      <c r="X61" s="4">
        <v>220</v>
      </c>
      <c r="Y61" s="27">
        <v>75</v>
      </c>
      <c r="Z61" s="27"/>
      <c r="AA61" s="28" t="s">
        <v>456</v>
      </c>
      <c r="AB61" s="31">
        <v>0.88100000000000001</v>
      </c>
      <c r="AC61" s="32">
        <v>59</v>
      </c>
      <c r="AD61" s="28">
        <v>7</v>
      </c>
      <c r="AE61" s="31"/>
      <c r="AF61" s="28">
        <v>36.700000000000003</v>
      </c>
      <c r="AG61" s="33">
        <v>0.01</v>
      </c>
      <c r="AH61" s="28">
        <v>1.5</v>
      </c>
      <c r="AI61" s="31">
        <v>2.1000000000000001E-2</v>
      </c>
      <c r="AJ61" s="31">
        <v>1.006</v>
      </c>
      <c r="AK61" s="75" t="s">
        <v>539</v>
      </c>
      <c r="AL61" s="75" t="s">
        <v>539</v>
      </c>
      <c r="AM61" s="75" t="s">
        <v>539</v>
      </c>
      <c r="AN61" s="75" t="s">
        <v>539</v>
      </c>
      <c r="AO61" s="75" t="s">
        <v>539</v>
      </c>
      <c r="AP61" s="75" t="s">
        <v>539</v>
      </c>
      <c r="AQ61" s="75" t="s">
        <v>537</v>
      </c>
      <c r="AR61" s="75" t="s">
        <v>541</v>
      </c>
      <c r="AS61" s="48" t="s">
        <v>537</v>
      </c>
      <c r="AT61" s="85" t="s">
        <v>549</v>
      </c>
    </row>
    <row r="62" spans="1:46" s="10" customFormat="1" ht="15" customHeight="1" x14ac:dyDescent="0.2">
      <c r="A62" s="4">
        <v>66</v>
      </c>
      <c r="B62" s="4">
        <v>60005381</v>
      </c>
      <c r="C62" s="4" t="s">
        <v>107</v>
      </c>
      <c r="D62" s="4" t="s">
        <v>163</v>
      </c>
      <c r="E62" s="3"/>
      <c r="F62" s="4" t="s">
        <v>358</v>
      </c>
      <c r="G62" s="4" t="s">
        <v>19</v>
      </c>
      <c r="H62" s="4">
        <v>364073</v>
      </c>
      <c r="I62" s="4" t="s">
        <v>10</v>
      </c>
      <c r="J62" s="4" t="s">
        <v>147</v>
      </c>
      <c r="K62" s="4" t="s">
        <v>129</v>
      </c>
      <c r="L62" s="4">
        <v>2012</v>
      </c>
      <c r="M62" s="4" t="s">
        <v>267</v>
      </c>
      <c r="N62" s="4" t="s">
        <v>153</v>
      </c>
      <c r="O62" s="4" t="s">
        <v>148</v>
      </c>
      <c r="P62" s="4">
        <v>2013</v>
      </c>
      <c r="Q62" s="4"/>
      <c r="R62" s="4" t="s">
        <v>119</v>
      </c>
      <c r="S62" s="13"/>
      <c r="T62" s="4"/>
      <c r="U62" s="4"/>
      <c r="V62" s="4" t="s">
        <v>448</v>
      </c>
      <c r="W62" s="13">
        <v>45166</v>
      </c>
      <c r="X62" s="4">
        <v>60</v>
      </c>
      <c r="Y62" s="27">
        <v>70</v>
      </c>
      <c r="Z62" s="27">
        <v>29.8</v>
      </c>
      <c r="AA62" s="28" t="s">
        <v>461</v>
      </c>
      <c r="AB62" s="31">
        <v>0.88400000000000001</v>
      </c>
      <c r="AC62" s="32">
        <v>60</v>
      </c>
      <c r="AD62" s="28">
        <v>8</v>
      </c>
      <c r="AE62" s="31">
        <v>9.8939300523706262</v>
      </c>
      <c r="AF62" s="28">
        <v>37.4</v>
      </c>
      <c r="AG62" s="33">
        <v>0.01</v>
      </c>
      <c r="AH62" s="28">
        <v>1</v>
      </c>
      <c r="AI62" s="31">
        <v>0.01</v>
      </c>
      <c r="AJ62" s="31">
        <v>0.40500000000000003</v>
      </c>
      <c r="AK62" s="75" t="s">
        <v>539</v>
      </c>
      <c r="AL62" s="75" t="s">
        <v>539</v>
      </c>
      <c r="AM62" s="75" t="s">
        <v>539</v>
      </c>
      <c r="AN62" s="75" t="s">
        <v>539</v>
      </c>
      <c r="AO62" s="75" t="s">
        <v>539</v>
      </c>
      <c r="AP62" s="75" t="s">
        <v>539</v>
      </c>
      <c r="AQ62" s="75" t="s">
        <v>539</v>
      </c>
      <c r="AR62" s="75" t="s">
        <v>541</v>
      </c>
      <c r="AS62" s="48" t="s">
        <v>537</v>
      </c>
      <c r="AT62" s="85" t="s">
        <v>549</v>
      </c>
    </row>
    <row r="63" spans="1:46" s="10" customFormat="1" ht="15" customHeight="1" x14ac:dyDescent="0.2">
      <c r="A63" s="4">
        <v>73</v>
      </c>
      <c r="B63" s="4">
        <v>500055</v>
      </c>
      <c r="C63" s="4" t="s">
        <v>91</v>
      </c>
      <c r="D63" s="4" t="s">
        <v>156</v>
      </c>
      <c r="E63" s="3"/>
      <c r="F63" s="4" t="s">
        <v>365</v>
      </c>
      <c r="G63" s="4" t="s">
        <v>12</v>
      </c>
      <c r="H63" s="4" t="s">
        <v>47</v>
      </c>
      <c r="I63" s="4" t="s">
        <v>10</v>
      </c>
      <c r="J63" s="4">
        <v>25</v>
      </c>
      <c r="K63" s="4" t="s">
        <v>129</v>
      </c>
      <c r="L63" s="4">
        <v>1977</v>
      </c>
      <c r="M63" s="4" t="s">
        <v>266</v>
      </c>
      <c r="N63" s="4" t="s">
        <v>304</v>
      </c>
      <c r="O63" s="4" t="s">
        <v>118</v>
      </c>
      <c r="P63" s="4"/>
      <c r="Q63" s="4">
        <v>2016</v>
      </c>
      <c r="R63" s="4" t="s">
        <v>119</v>
      </c>
      <c r="S63" s="13"/>
      <c r="T63" s="4"/>
      <c r="U63" s="4"/>
      <c r="V63" s="4" t="s">
        <v>448</v>
      </c>
      <c r="W63" s="13">
        <v>45228</v>
      </c>
      <c r="X63" s="4">
        <v>60</v>
      </c>
      <c r="Y63" s="27">
        <v>43</v>
      </c>
      <c r="Z63" s="27"/>
      <c r="AA63" s="28" t="s">
        <v>462</v>
      </c>
      <c r="AB63" s="31">
        <v>0.88100000000000001</v>
      </c>
      <c r="AC63" s="32">
        <v>60</v>
      </c>
      <c r="AD63" s="28">
        <v>6</v>
      </c>
      <c r="AE63" s="31"/>
      <c r="AF63" s="28">
        <v>44.9</v>
      </c>
      <c r="AG63" s="33">
        <v>0.01</v>
      </c>
      <c r="AH63" s="28">
        <v>0.5</v>
      </c>
      <c r="AI63" s="31">
        <v>5.0000000000000001E-3</v>
      </c>
      <c r="AJ63" s="31">
        <v>0.20100000000000001</v>
      </c>
      <c r="AK63" s="75" t="s">
        <v>539</v>
      </c>
      <c r="AL63" s="75" t="s">
        <v>539</v>
      </c>
      <c r="AM63" s="75" t="s">
        <v>539</v>
      </c>
      <c r="AN63" s="75" t="s">
        <v>539</v>
      </c>
      <c r="AO63" s="75" t="s">
        <v>539</v>
      </c>
      <c r="AP63" s="75" t="s">
        <v>539</v>
      </c>
      <c r="AQ63" s="75" t="s">
        <v>537</v>
      </c>
      <c r="AR63" s="75" t="s">
        <v>541</v>
      </c>
      <c r="AS63" s="48" t="s">
        <v>537</v>
      </c>
      <c r="AT63" s="85" t="s">
        <v>549</v>
      </c>
    </row>
    <row r="64" spans="1:46" s="10" customFormat="1" ht="15" customHeight="1" x14ac:dyDescent="0.2">
      <c r="A64" s="4">
        <v>78</v>
      </c>
      <c r="B64" s="4">
        <v>500053</v>
      </c>
      <c r="C64" s="4" t="s">
        <v>87</v>
      </c>
      <c r="D64" s="4" t="s">
        <v>156</v>
      </c>
      <c r="E64" s="3"/>
      <c r="F64" s="4" t="s">
        <v>370</v>
      </c>
      <c r="G64" s="4" t="s">
        <v>9</v>
      </c>
      <c r="H64" s="4" t="s">
        <v>31</v>
      </c>
      <c r="I64" s="4" t="s">
        <v>10</v>
      </c>
      <c r="J64" s="4">
        <v>25</v>
      </c>
      <c r="K64" s="4" t="s">
        <v>214</v>
      </c>
      <c r="L64" s="4">
        <v>2019</v>
      </c>
      <c r="M64" s="4" t="s">
        <v>267</v>
      </c>
      <c r="N64" s="4" t="s">
        <v>153</v>
      </c>
      <c r="O64" s="4" t="s">
        <v>118</v>
      </c>
      <c r="P64" s="4">
        <v>2020</v>
      </c>
      <c r="Q64" s="4">
        <v>2019</v>
      </c>
      <c r="R64" s="4" t="s">
        <v>119</v>
      </c>
      <c r="S64" s="13"/>
      <c r="T64" s="4"/>
      <c r="U64" s="4"/>
      <c r="V64" s="4" t="s">
        <v>448</v>
      </c>
      <c r="W64" s="13">
        <v>45223</v>
      </c>
      <c r="X64" s="4">
        <v>60</v>
      </c>
      <c r="Y64" s="27">
        <v>70</v>
      </c>
      <c r="Z64" s="27"/>
      <c r="AA64" s="28" t="s">
        <v>456</v>
      </c>
      <c r="AB64" s="31">
        <v>0.88700000000000001</v>
      </c>
      <c r="AC64" s="32">
        <v>60</v>
      </c>
      <c r="AD64" s="28">
        <v>8</v>
      </c>
      <c r="AE64" s="31"/>
      <c r="AF64" s="28">
        <v>38.9</v>
      </c>
      <c r="AG64" s="33">
        <v>0.01</v>
      </c>
      <c r="AH64" s="28">
        <v>0.5</v>
      </c>
      <c r="AI64" s="31">
        <v>1.2E-2</v>
      </c>
      <c r="AJ64" s="31">
        <v>0.55900000000000005</v>
      </c>
      <c r="AK64" s="75" t="s">
        <v>539</v>
      </c>
      <c r="AL64" s="75" t="s">
        <v>539</v>
      </c>
      <c r="AM64" s="75" t="s">
        <v>539</v>
      </c>
      <c r="AN64" s="75" t="s">
        <v>539</v>
      </c>
      <c r="AO64" s="75" t="s">
        <v>539</v>
      </c>
      <c r="AP64" s="75" t="s">
        <v>539</v>
      </c>
      <c r="AQ64" s="75" t="s">
        <v>537</v>
      </c>
      <c r="AR64" s="75" t="s">
        <v>541</v>
      </c>
      <c r="AS64" s="48" t="s">
        <v>537</v>
      </c>
      <c r="AT64" s="85" t="s">
        <v>549</v>
      </c>
    </row>
    <row r="65" spans="1:46" s="10" customFormat="1" ht="15" customHeight="1" x14ac:dyDescent="0.2">
      <c r="A65" s="4">
        <v>96</v>
      </c>
      <c r="B65" s="4">
        <v>60003953</v>
      </c>
      <c r="C65" s="4" t="s">
        <v>85</v>
      </c>
      <c r="D65" s="4" t="s">
        <v>155</v>
      </c>
      <c r="E65" s="3" t="s">
        <v>153</v>
      </c>
      <c r="F65" s="4" t="s">
        <v>387</v>
      </c>
      <c r="G65" s="4" t="s">
        <v>12</v>
      </c>
      <c r="H65" s="4" t="s">
        <v>37</v>
      </c>
      <c r="I65" s="4" t="s">
        <v>249</v>
      </c>
      <c r="J65" s="4" t="s">
        <v>146</v>
      </c>
      <c r="K65" s="4" t="s">
        <v>117</v>
      </c>
      <c r="L65" s="4">
        <v>2009</v>
      </c>
      <c r="M65" s="4" t="s">
        <v>267</v>
      </c>
      <c r="N65" s="4" t="s">
        <v>153</v>
      </c>
      <c r="O65" s="4" t="s">
        <v>135</v>
      </c>
      <c r="P65" s="4">
        <v>2009</v>
      </c>
      <c r="Q65" s="4"/>
      <c r="R65" s="4" t="s">
        <v>119</v>
      </c>
      <c r="S65" s="13"/>
      <c r="T65" s="4"/>
      <c r="U65" s="4"/>
      <c r="V65" s="4" t="s">
        <v>448</v>
      </c>
      <c r="W65" s="13">
        <v>45265</v>
      </c>
      <c r="X65" s="4">
        <v>220</v>
      </c>
      <c r="Y65" s="27">
        <v>57</v>
      </c>
      <c r="Z65" s="27"/>
      <c r="AA65" s="28" t="s">
        <v>450</v>
      </c>
      <c r="AB65" s="31">
        <v>0.88400000000000001</v>
      </c>
      <c r="AC65" s="32">
        <v>60</v>
      </c>
      <c r="AD65" s="28">
        <v>6</v>
      </c>
      <c r="AE65" s="31"/>
      <c r="AF65" s="28">
        <v>45.9</v>
      </c>
      <c r="AG65" s="33">
        <v>0.01</v>
      </c>
      <c r="AH65" s="28">
        <v>1</v>
      </c>
      <c r="AI65" s="31">
        <v>1E-3</v>
      </c>
      <c r="AJ65" s="31">
        <v>0.13400000000000001</v>
      </c>
      <c r="AK65" s="75" t="s">
        <v>539</v>
      </c>
      <c r="AL65" s="75" t="s">
        <v>539</v>
      </c>
      <c r="AM65" s="75" t="s">
        <v>539</v>
      </c>
      <c r="AN65" s="75" t="s">
        <v>539</v>
      </c>
      <c r="AO65" s="75" t="s">
        <v>539</v>
      </c>
      <c r="AP65" s="75" t="s">
        <v>539</v>
      </c>
      <c r="AQ65" s="75" t="s">
        <v>537</v>
      </c>
      <c r="AR65" s="75" t="s">
        <v>541</v>
      </c>
      <c r="AS65" s="48" t="s">
        <v>537</v>
      </c>
      <c r="AT65" s="85" t="s">
        <v>549</v>
      </c>
    </row>
    <row r="66" spans="1:46" s="10" customFormat="1" ht="15" customHeight="1" x14ac:dyDescent="0.2">
      <c r="A66" s="4">
        <v>97</v>
      </c>
      <c r="B66" s="4">
        <v>60003954</v>
      </c>
      <c r="C66" s="4" t="s">
        <v>85</v>
      </c>
      <c r="D66" s="4" t="s">
        <v>155</v>
      </c>
      <c r="E66" s="3" t="s">
        <v>154</v>
      </c>
      <c r="F66" s="4" t="s">
        <v>388</v>
      </c>
      <c r="G66" s="4" t="s">
        <v>12</v>
      </c>
      <c r="H66" s="4" t="s">
        <v>38</v>
      </c>
      <c r="I66" s="4" t="s">
        <v>249</v>
      </c>
      <c r="J66" s="4" t="s">
        <v>146</v>
      </c>
      <c r="K66" s="4" t="s">
        <v>117</v>
      </c>
      <c r="L66" s="4">
        <v>2009</v>
      </c>
      <c r="M66" s="4" t="s">
        <v>267</v>
      </c>
      <c r="N66" s="4" t="s">
        <v>153</v>
      </c>
      <c r="O66" s="4" t="s">
        <v>135</v>
      </c>
      <c r="P66" s="4">
        <v>2009</v>
      </c>
      <c r="Q66" s="4"/>
      <c r="R66" s="4" t="s">
        <v>119</v>
      </c>
      <c r="S66" s="13"/>
      <c r="T66" s="4"/>
      <c r="U66" s="4"/>
      <c r="V66" s="4" t="s">
        <v>448</v>
      </c>
      <c r="W66" s="13">
        <v>45258</v>
      </c>
      <c r="X66" s="4">
        <v>220</v>
      </c>
      <c r="Y66" s="27">
        <v>56</v>
      </c>
      <c r="Z66" s="27"/>
      <c r="AA66" s="28" t="s">
        <v>450</v>
      </c>
      <c r="AB66" s="31">
        <v>0.88400000000000001</v>
      </c>
      <c r="AC66" s="32">
        <v>60</v>
      </c>
      <c r="AD66" s="28">
        <v>7</v>
      </c>
      <c r="AE66" s="31"/>
      <c r="AF66" s="28">
        <v>45.1</v>
      </c>
      <c r="AG66" s="33">
        <v>0.01</v>
      </c>
      <c r="AH66" s="28">
        <v>0.5</v>
      </c>
      <c r="AI66" s="31">
        <v>2E-3</v>
      </c>
      <c r="AJ66" s="31">
        <v>9.9000000000000005E-2</v>
      </c>
      <c r="AK66" s="75" t="s">
        <v>539</v>
      </c>
      <c r="AL66" s="75" t="s">
        <v>539</v>
      </c>
      <c r="AM66" s="75" t="s">
        <v>539</v>
      </c>
      <c r="AN66" s="75" t="s">
        <v>539</v>
      </c>
      <c r="AO66" s="75" t="s">
        <v>539</v>
      </c>
      <c r="AP66" s="75" t="s">
        <v>539</v>
      </c>
      <c r="AQ66" s="75" t="s">
        <v>537</v>
      </c>
      <c r="AR66" s="75" t="s">
        <v>541</v>
      </c>
      <c r="AS66" s="48" t="s">
        <v>537</v>
      </c>
      <c r="AT66" s="85" t="s">
        <v>549</v>
      </c>
    </row>
    <row r="67" spans="1:46" s="10" customFormat="1" ht="15" customHeight="1" x14ac:dyDescent="0.2">
      <c r="A67" s="4">
        <v>125</v>
      </c>
      <c r="B67" s="4">
        <v>60000273</v>
      </c>
      <c r="C67" s="4" t="s">
        <v>89</v>
      </c>
      <c r="D67" s="4" t="s">
        <v>163</v>
      </c>
      <c r="E67" s="3"/>
      <c r="F67" s="4" t="s">
        <v>416</v>
      </c>
      <c r="G67" s="4" t="s">
        <v>185</v>
      </c>
      <c r="H67" s="4" t="s">
        <v>203</v>
      </c>
      <c r="I67" s="4" t="s">
        <v>245</v>
      </c>
      <c r="J67" s="4" t="s">
        <v>205</v>
      </c>
      <c r="K67" s="4" t="s">
        <v>176</v>
      </c>
      <c r="L67" s="4">
        <v>2018</v>
      </c>
      <c r="M67" s="4" t="s">
        <v>267</v>
      </c>
      <c r="N67" s="4" t="s">
        <v>153</v>
      </c>
      <c r="O67" s="4" t="s">
        <v>118</v>
      </c>
      <c r="P67" s="4"/>
      <c r="Q67" s="4" t="s">
        <v>247</v>
      </c>
      <c r="R67" s="4" t="s">
        <v>119</v>
      </c>
      <c r="S67" s="13"/>
      <c r="T67" s="4"/>
      <c r="U67" s="4"/>
      <c r="V67" s="4" t="s">
        <v>448</v>
      </c>
      <c r="W67" s="13">
        <v>45127</v>
      </c>
      <c r="X67" s="4">
        <v>60</v>
      </c>
      <c r="Y67" s="27">
        <v>54.5</v>
      </c>
      <c r="Z67" s="27">
        <v>28.9</v>
      </c>
      <c r="AA67" s="28" t="s">
        <v>450</v>
      </c>
      <c r="AB67" s="31">
        <v>0.88600000000000001</v>
      </c>
      <c r="AC67" s="32">
        <v>60</v>
      </c>
      <c r="AD67" s="28">
        <v>10</v>
      </c>
      <c r="AE67" s="31">
        <v>12.844077183887583</v>
      </c>
      <c r="AF67" s="28">
        <v>38.299999999999997</v>
      </c>
      <c r="AG67" s="33">
        <v>0.01</v>
      </c>
      <c r="AH67" s="28">
        <v>0.5</v>
      </c>
      <c r="AI67" s="31">
        <v>2E-3</v>
      </c>
      <c r="AJ67" s="31">
        <v>0.158</v>
      </c>
      <c r="AK67" s="75" t="s">
        <v>539</v>
      </c>
      <c r="AL67" s="75" t="s">
        <v>539</v>
      </c>
      <c r="AM67" s="75" t="s">
        <v>539</v>
      </c>
      <c r="AN67" s="75" t="s">
        <v>539</v>
      </c>
      <c r="AO67" s="75" t="s">
        <v>539</v>
      </c>
      <c r="AP67" s="75" t="s">
        <v>539</v>
      </c>
      <c r="AQ67" s="75" t="s">
        <v>539</v>
      </c>
      <c r="AR67" s="75" t="s">
        <v>541</v>
      </c>
      <c r="AS67" s="48" t="s">
        <v>537</v>
      </c>
      <c r="AT67" s="85" t="s">
        <v>549</v>
      </c>
    </row>
    <row r="68" spans="1:46" s="10" customFormat="1" ht="15" customHeight="1" x14ac:dyDescent="0.2">
      <c r="A68" s="4">
        <v>64</v>
      </c>
      <c r="B68" s="4">
        <v>60008523</v>
      </c>
      <c r="C68" s="4" t="s">
        <v>207</v>
      </c>
      <c r="D68" s="4" t="s">
        <v>158</v>
      </c>
      <c r="E68" s="3"/>
      <c r="F68" s="4" t="s">
        <v>356</v>
      </c>
      <c r="G68" s="4" t="s">
        <v>53</v>
      </c>
      <c r="H68" s="4" t="s">
        <v>209</v>
      </c>
      <c r="I68" s="4" t="s">
        <v>248</v>
      </c>
      <c r="J68" s="4">
        <v>40</v>
      </c>
      <c r="K68" s="4" t="s">
        <v>215</v>
      </c>
      <c r="L68" s="4">
        <v>2019</v>
      </c>
      <c r="M68" s="4" t="s">
        <v>267</v>
      </c>
      <c r="N68" s="4" t="s">
        <v>153</v>
      </c>
      <c r="O68" s="4" t="s">
        <v>118</v>
      </c>
      <c r="P68" s="4">
        <v>2020</v>
      </c>
      <c r="Q68" s="4"/>
      <c r="R68" s="4" t="s">
        <v>119</v>
      </c>
      <c r="S68" s="13"/>
      <c r="T68" s="4"/>
      <c r="U68" s="4"/>
      <c r="V68" s="4" t="s">
        <v>448</v>
      </c>
      <c r="W68" s="13">
        <v>45173</v>
      </c>
      <c r="X68" s="4">
        <v>220</v>
      </c>
      <c r="Y68" s="27">
        <v>66</v>
      </c>
      <c r="Z68" s="27"/>
      <c r="AA68" s="28" t="s">
        <v>456</v>
      </c>
      <c r="AB68" s="31">
        <v>0.874</v>
      </c>
      <c r="AC68" s="32">
        <v>61</v>
      </c>
      <c r="AD68" s="28">
        <v>8</v>
      </c>
      <c r="AE68" s="31"/>
      <c r="AF68" s="28">
        <v>46.3</v>
      </c>
      <c r="AG68" s="33">
        <v>0.01</v>
      </c>
      <c r="AH68" s="28">
        <v>0.5</v>
      </c>
      <c r="AI68" s="31">
        <v>1E-3</v>
      </c>
      <c r="AJ68" s="31">
        <v>2.7E-2</v>
      </c>
      <c r="AK68" s="75" t="s">
        <v>539</v>
      </c>
      <c r="AL68" s="75" t="s">
        <v>539</v>
      </c>
      <c r="AM68" s="75" t="s">
        <v>539</v>
      </c>
      <c r="AN68" s="75" t="s">
        <v>539</v>
      </c>
      <c r="AO68" s="75" t="s">
        <v>539</v>
      </c>
      <c r="AP68" s="75" t="s">
        <v>539</v>
      </c>
      <c r="AQ68" s="75" t="s">
        <v>537</v>
      </c>
      <c r="AR68" s="75" t="s">
        <v>541</v>
      </c>
      <c r="AS68" s="48" t="s">
        <v>537</v>
      </c>
      <c r="AT68" s="85" t="s">
        <v>549</v>
      </c>
    </row>
    <row r="69" spans="1:46" s="10" customFormat="1" ht="15" customHeight="1" x14ac:dyDescent="0.2">
      <c r="A69" s="4">
        <v>32</v>
      </c>
      <c r="B69" s="4">
        <v>60006625</v>
      </c>
      <c r="C69" s="4" t="s">
        <v>94</v>
      </c>
      <c r="D69" s="4" t="s">
        <v>158</v>
      </c>
      <c r="E69" s="3"/>
      <c r="F69" s="4" t="s">
        <v>324</v>
      </c>
      <c r="G69" s="4" t="s">
        <v>19</v>
      </c>
      <c r="H69" s="4">
        <v>100138</v>
      </c>
      <c r="I69" s="4" t="s">
        <v>249</v>
      </c>
      <c r="J69" s="4" t="s">
        <v>126</v>
      </c>
      <c r="K69" s="4" t="s">
        <v>128</v>
      </c>
      <c r="L69" s="4">
        <v>2014</v>
      </c>
      <c r="M69" s="4" t="s">
        <v>267</v>
      </c>
      <c r="N69" s="4" t="s">
        <v>153</v>
      </c>
      <c r="O69" s="4"/>
      <c r="P69" s="4">
        <v>2017</v>
      </c>
      <c r="Q69" s="4"/>
      <c r="R69" s="4" t="s">
        <v>123</v>
      </c>
      <c r="S69" s="13"/>
      <c r="T69" s="4"/>
      <c r="U69" s="4"/>
      <c r="V69" s="4" t="s">
        <v>448</v>
      </c>
      <c r="W69" s="13">
        <v>45277</v>
      </c>
      <c r="X69" s="4">
        <v>220</v>
      </c>
      <c r="Y69" s="27">
        <v>52</v>
      </c>
      <c r="Z69" s="27"/>
      <c r="AA69" s="28" t="s">
        <v>450</v>
      </c>
      <c r="AB69" s="31">
        <v>0.876</v>
      </c>
      <c r="AC69" s="32">
        <v>62</v>
      </c>
      <c r="AD69" s="28">
        <v>3</v>
      </c>
      <c r="AE69" s="31"/>
      <c r="AF69" s="28">
        <v>46.5</v>
      </c>
      <c r="AG69" s="33">
        <v>0.01</v>
      </c>
      <c r="AH69" s="28">
        <v>0.5</v>
      </c>
      <c r="AI69" s="31">
        <v>2E-3</v>
      </c>
      <c r="AJ69" s="31">
        <v>0.185</v>
      </c>
      <c r="AK69" s="75" t="s">
        <v>539</v>
      </c>
      <c r="AL69" s="75" t="s">
        <v>539</v>
      </c>
      <c r="AM69" s="75" t="s">
        <v>539</v>
      </c>
      <c r="AN69" s="75" t="s">
        <v>539</v>
      </c>
      <c r="AO69" s="75" t="s">
        <v>539</v>
      </c>
      <c r="AP69" s="75" t="s">
        <v>539</v>
      </c>
      <c r="AQ69" s="75" t="s">
        <v>537</v>
      </c>
      <c r="AR69" s="75" t="s">
        <v>541</v>
      </c>
      <c r="AS69" s="48" t="s">
        <v>537</v>
      </c>
      <c r="AT69" s="85" t="s">
        <v>549</v>
      </c>
    </row>
    <row r="70" spans="1:46" s="10" customFormat="1" ht="15" customHeight="1" x14ac:dyDescent="0.2">
      <c r="A70" s="4">
        <v>47</v>
      </c>
      <c r="B70" s="4">
        <v>500042</v>
      </c>
      <c r="C70" s="4" t="s">
        <v>103</v>
      </c>
      <c r="D70" s="4" t="s">
        <v>162</v>
      </c>
      <c r="E70" s="3"/>
      <c r="F70" s="4" t="s">
        <v>320</v>
      </c>
      <c r="G70" s="4" t="s">
        <v>185</v>
      </c>
      <c r="H70" s="4" t="s">
        <v>33</v>
      </c>
      <c r="I70" s="4" t="s">
        <v>10</v>
      </c>
      <c r="J70" s="4">
        <v>25</v>
      </c>
      <c r="K70" s="4" t="s">
        <v>120</v>
      </c>
      <c r="L70" s="4">
        <v>2018</v>
      </c>
      <c r="M70" s="4" t="s">
        <v>267</v>
      </c>
      <c r="N70" s="4" t="s">
        <v>153</v>
      </c>
      <c r="O70" s="4" t="s">
        <v>118</v>
      </c>
      <c r="P70" s="4">
        <v>2018</v>
      </c>
      <c r="Q70" s="4">
        <v>2017</v>
      </c>
      <c r="R70" s="4" t="s">
        <v>119</v>
      </c>
      <c r="S70" s="13"/>
      <c r="T70" s="4"/>
      <c r="U70" s="4"/>
      <c r="V70" s="4" t="s">
        <v>448</v>
      </c>
      <c r="W70" s="13">
        <v>45166</v>
      </c>
      <c r="X70" s="4">
        <v>60</v>
      </c>
      <c r="Y70" s="27">
        <v>60</v>
      </c>
      <c r="Z70" s="27">
        <v>22</v>
      </c>
      <c r="AA70" s="28" t="s">
        <v>450</v>
      </c>
      <c r="AB70" s="31">
        <v>0.88200000000000001</v>
      </c>
      <c r="AC70" s="32">
        <v>63</v>
      </c>
      <c r="AD70" s="28">
        <v>5</v>
      </c>
      <c r="AE70" s="31">
        <v>8.6480508744221307</v>
      </c>
      <c r="AF70" s="28">
        <v>36.6</v>
      </c>
      <c r="AG70" s="33">
        <v>0.01</v>
      </c>
      <c r="AH70" s="28">
        <v>0.5</v>
      </c>
      <c r="AI70" s="31">
        <v>1E-3</v>
      </c>
      <c r="AJ70" s="31">
        <v>0.114</v>
      </c>
      <c r="AK70" s="75" t="s">
        <v>539</v>
      </c>
      <c r="AL70" s="75" t="s">
        <v>539</v>
      </c>
      <c r="AM70" s="75" t="s">
        <v>539</v>
      </c>
      <c r="AN70" s="75" t="s">
        <v>539</v>
      </c>
      <c r="AO70" s="75" t="s">
        <v>539</v>
      </c>
      <c r="AP70" s="75" t="s">
        <v>539</v>
      </c>
      <c r="AQ70" s="75" t="s">
        <v>539</v>
      </c>
      <c r="AR70" s="75" t="s">
        <v>541</v>
      </c>
      <c r="AS70" s="48" t="s">
        <v>537</v>
      </c>
      <c r="AT70" s="85" t="s">
        <v>549</v>
      </c>
    </row>
    <row r="71" spans="1:46" s="10" customFormat="1" ht="15" customHeight="1" x14ac:dyDescent="0.2">
      <c r="A71" s="4">
        <v>118</v>
      </c>
      <c r="B71" s="4">
        <v>60000003</v>
      </c>
      <c r="C71" s="4" t="s">
        <v>101</v>
      </c>
      <c r="D71" s="4" t="s">
        <v>159</v>
      </c>
      <c r="E71" s="3" t="s">
        <v>153</v>
      </c>
      <c r="F71" s="4" t="s">
        <v>409</v>
      </c>
      <c r="G71" s="4" t="s">
        <v>12</v>
      </c>
      <c r="H71" s="4" t="s">
        <v>194</v>
      </c>
      <c r="I71" s="4" t="s">
        <v>249</v>
      </c>
      <c r="J71" s="4" t="s">
        <v>131</v>
      </c>
      <c r="K71" s="4" t="s">
        <v>142</v>
      </c>
      <c r="L71" s="4">
        <v>1998</v>
      </c>
      <c r="M71" s="4" t="s">
        <v>266</v>
      </c>
      <c r="N71" s="4" t="s">
        <v>304</v>
      </c>
      <c r="O71" s="4" t="s">
        <v>122</v>
      </c>
      <c r="P71" s="4"/>
      <c r="Q71" s="4"/>
      <c r="R71" s="4" t="s">
        <v>123</v>
      </c>
      <c r="S71" s="13"/>
      <c r="T71" s="4"/>
      <c r="U71" s="4"/>
      <c r="V71" s="4" t="s">
        <v>448</v>
      </c>
      <c r="W71" s="13">
        <v>45218</v>
      </c>
      <c r="X71" s="4">
        <v>220</v>
      </c>
      <c r="Y71" s="27">
        <v>74</v>
      </c>
      <c r="Z71" s="27"/>
      <c r="AA71" s="28" t="s">
        <v>456</v>
      </c>
      <c r="AB71" s="31">
        <v>0.88100000000000001</v>
      </c>
      <c r="AC71" s="32">
        <v>63</v>
      </c>
      <c r="AD71" s="28">
        <v>9</v>
      </c>
      <c r="AE71" s="31"/>
      <c r="AF71" s="28">
        <v>34.5</v>
      </c>
      <c r="AG71" s="33">
        <v>0.03</v>
      </c>
      <c r="AH71" s="28">
        <v>2</v>
      </c>
      <c r="AI71" s="31">
        <v>4.4999999999999998E-2</v>
      </c>
      <c r="AJ71" s="31">
        <v>1.7782</v>
      </c>
      <c r="AK71" s="75" t="s">
        <v>539</v>
      </c>
      <c r="AL71" s="75" t="s">
        <v>539</v>
      </c>
      <c r="AM71" s="75" t="s">
        <v>539</v>
      </c>
      <c r="AN71" s="75" t="s">
        <v>539</v>
      </c>
      <c r="AO71" s="75" t="s">
        <v>539</v>
      </c>
      <c r="AP71" s="75" t="s">
        <v>539</v>
      </c>
      <c r="AQ71" s="75" t="s">
        <v>537</v>
      </c>
      <c r="AR71" s="75" t="s">
        <v>541</v>
      </c>
      <c r="AS71" s="48" t="s">
        <v>537</v>
      </c>
      <c r="AT71" s="85" t="s">
        <v>549</v>
      </c>
    </row>
    <row r="72" spans="1:46" s="10" customFormat="1" ht="15" customHeight="1" x14ac:dyDescent="0.2">
      <c r="A72" s="4">
        <v>49</v>
      </c>
      <c r="B72" s="4">
        <v>60006315</v>
      </c>
      <c r="C72" s="4" t="s">
        <v>112</v>
      </c>
      <c r="D72" s="4" t="s">
        <v>163</v>
      </c>
      <c r="E72" s="3"/>
      <c r="F72" s="4" t="s">
        <v>340</v>
      </c>
      <c r="G72" s="4" t="s">
        <v>29</v>
      </c>
      <c r="H72" s="4">
        <v>146917</v>
      </c>
      <c r="I72" s="4" t="s">
        <v>244</v>
      </c>
      <c r="J72" s="4">
        <v>50</v>
      </c>
      <c r="K72" s="4" t="s">
        <v>242</v>
      </c>
      <c r="L72" s="4">
        <v>2014</v>
      </c>
      <c r="M72" s="4" t="s">
        <v>267</v>
      </c>
      <c r="N72" s="4" t="s">
        <v>153</v>
      </c>
      <c r="O72" s="4" t="s">
        <v>133</v>
      </c>
      <c r="P72" s="4">
        <v>2015</v>
      </c>
      <c r="Q72" s="4"/>
      <c r="R72" s="4" t="s">
        <v>119</v>
      </c>
      <c r="S72" s="13"/>
      <c r="T72" s="4"/>
      <c r="U72" s="4"/>
      <c r="V72" s="4" t="s">
        <v>448</v>
      </c>
      <c r="W72" s="13">
        <v>45273</v>
      </c>
      <c r="X72" s="4">
        <v>60</v>
      </c>
      <c r="Y72" s="27">
        <v>60</v>
      </c>
      <c r="Z72" s="27"/>
      <c r="AA72" s="28" t="s">
        <v>450</v>
      </c>
      <c r="AB72" s="31">
        <v>0.88400000000000001</v>
      </c>
      <c r="AC72" s="32">
        <v>64</v>
      </c>
      <c r="AD72" s="28">
        <v>5</v>
      </c>
      <c r="AE72" s="31"/>
      <c r="AF72" s="28">
        <v>35.6</v>
      </c>
      <c r="AG72" s="33">
        <v>0.01</v>
      </c>
      <c r="AH72" s="28">
        <v>0.5</v>
      </c>
      <c r="AI72" s="31">
        <v>2E-3</v>
      </c>
      <c r="AJ72" s="31">
        <v>0.23300000000000001</v>
      </c>
      <c r="AK72" s="75" t="s">
        <v>539</v>
      </c>
      <c r="AL72" s="75" t="s">
        <v>539</v>
      </c>
      <c r="AM72" s="75" t="s">
        <v>539</v>
      </c>
      <c r="AN72" s="75" t="s">
        <v>539</v>
      </c>
      <c r="AO72" s="75" t="s">
        <v>539</v>
      </c>
      <c r="AP72" s="75" t="s">
        <v>539</v>
      </c>
      <c r="AQ72" s="75" t="s">
        <v>537</v>
      </c>
      <c r="AR72" s="75" t="s">
        <v>541</v>
      </c>
      <c r="AS72" s="48" t="s">
        <v>537</v>
      </c>
      <c r="AT72" s="85" t="s">
        <v>549</v>
      </c>
    </row>
    <row r="73" spans="1:46" s="10" customFormat="1" ht="15" customHeight="1" x14ac:dyDescent="0.2">
      <c r="A73" s="4">
        <v>121</v>
      </c>
      <c r="B73" s="4">
        <v>50600002</v>
      </c>
      <c r="C73" s="4" t="s">
        <v>101</v>
      </c>
      <c r="D73" s="4" t="s">
        <v>160</v>
      </c>
      <c r="E73" s="3" t="s">
        <v>153</v>
      </c>
      <c r="F73" s="4" t="s">
        <v>412</v>
      </c>
      <c r="G73" s="4" t="s">
        <v>12</v>
      </c>
      <c r="H73" s="4">
        <v>59572</v>
      </c>
      <c r="I73" s="4" t="s">
        <v>249</v>
      </c>
      <c r="J73" s="4" t="s">
        <v>131</v>
      </c>
      <c r="K73" s="4" t="s">
        <v>117</v>
      </c>
      <c r="L73" s="4">
        <v>1996</v>
      </c>
      <c r="M73" s="4" t="s">
        <v>266</v>
      </c>
      <c r="N73" s="4" t="s">
        <v>304</v>
      </c>
      <c r="O73" s="4" t="s">
        <v>122</v>
      </c>
      <c r="P73" s="4"/>
      <c r="Q73" s="4"/>
      <c r="R73" s="4" t="s">
        <v>123</v>
      </c>
      <c r="S73" s="13"/>
      <c r="T73" s="4"/>
      <c r="U73" s="4"/>
      <c r="V73" s="4" t="s">
        <v>448</v>
      </c>
      <c r="W73" s="13">
        <v>45218</v>
      </c>
      <c r="X73" s="4">
        <v>220</v>
      </c>
      <c r="Y73" s="27">
        <v>68</v>
      </c>
      <c r="Z73" s="27"/>
      <c r="AA73" s="28" t="s">
        <v>456</v>
      </c>
      <c r="AB73" s="31">
        <v>0.872</v>
      </c>
      <c r="AC73" s="32">
        <v>64</v>
      </c>
      <c r="AD73" s="28">
        <v>6</v>
      </c>
      <c r="AE73" s="31"/>
      <c r="AF73" s="28">
        <v>36.299999999999997</v>
      </c>
      <c r="AG73" s="33">
        <v>0.01</v>
      </c>
      <c r="AH73" s="28">
        <v>1</v>
      </c>
      <c r="AI73" s="31">
        <v>2.5000000000000001E-2</v>
      </c>
      <c r="AJ73" s="31">
        <v>1.3540000000000001</v>
      </c>
      <c r="AK73" s="75" t="s">
        <v>539</v>
      </c>
      <c r="AL73" s="75" t="s">
        <v>539</v>
      </c>
      <c r="AM73" s="75" t="s">
        <v>539</v>
      </c>
      <c r="AN73" s="75" t="s">
        <v>539</v>
      </c>
      <c r="AO73" s="75" t="s">
        <v>539</v>
      </c>
      <c r="AP73" s="75" t="s">
        <v>539</v>
      </c>
      <c r="AQ73" s="75" t="s">
        <v>537</v>
      </c>
      <c r="AR73" s="75" t="s">
        <v>541</v>
      </c>
      <c r="AS73" s="48" t="s">
        <v>537</v>
      </c>
      <c r="AT73" s="85" t="s">
        <v>549</v>
      </c>
    </row>
    <row r="74" spans="1:46" s="10" customFormat="1" ht="15" customHeight="1" x14ac:dyDescent="0.2">
      <c r="A74" s="4">
        <v>2</v>
      </c>
      <c r="B74" s="4">
        <v>60007474</v>
      </c>
      <c r="C74" s="4" t="s">
        <v>81</v>
      </c>
      <c r="D74" s="4" t="s">
        <v>155</v>
      </c>
      <c r="E74" s="3" t="s">
        <v>153</v>
      </c>
      <c r="F74" s="4" t="s">
        <v>423</v>
      </c>
      <c r="G74" s="4" t="s">
        <v>19</v>
      </c>
      <c r="H74" s="4" t="s">
        <v>22</v>
      </c>
      <c r="I74" s="4" t="s">
        <v>249</v>
      </c>
      <c r="J74" s="4" t="s">
        <v>116</v>
      </c>
      <c r="K74" s="4" t="s">
        <v>117</v>
      </c>
      <c r="L74" s="4">
        <v>2017</v>
      </c>
      <c r="M74" s="4" t="s">
        <v>267</v>
      </c>
      <c r="N74" s="4" t="s">
        <v>153</v>
      </c>
      <c r="O74" s="4" t="s">
        <v>118</v>
      </c>
      <c r="P74" s="4">
        <v>2017</v>
      </c>
      <c r="Q74" s="4"/>
      <c r="R74" s="4" t="s">
        <v>119</v>
      </c>
      <c r="S74" s="13"/>
      <c r="T74" s="4"/>
      <c r="U74" s="4"/>
      <c r="V74" s="4" t="s">
        <v>448</v>
      </c>
      <c r="W74" s="13">
        <v>45167</v>
      </c>
      <c r="X74" s="4">
        <v>220</v>
      </c>
      <c r="Y74" s="27">
        <v>72</v>
      </c>
      <c r="Z74" s="27"/>
      <c r="AA74" s="28" t="s">
        <v>450</v>
      </c>
      <c r="AB74" s="31">
        <v>0.879</v>
      </c>
      <c r="AC74" s="32">
        <v>65</v>
      </c>
      <c r="AD74" s="28">
        <v>5</v>
      </c>
      <c r="AE74" s="31"/>
      <c r="AF74" s="28">
        <v>40.6</v>
      </c>
      <c r="AG74" s="33">
        <v>0.01</v>
      </c>
      <c r="AH74" s="28">
        <v>0.5</v>
      </c>
      <c r="AI74" s="31">
        <v>1E-3</v>
      </c>
      <c r="AJ74" s="31">
        <v>4.5999999999999999E-2</v>
      </c>
      <c r="AK74" s="75" t="s">
        <v>539</v>
      </c>
      <c r="AL74" s="75" t="s">
        <v>539</v>
      </c>
      <c r="AM74" s="75" t="s">
        <v>539</v>
      </c>
      <c r="AN74" s="75" t="s">
        <v>539</v>
      </c>
      <c r="AO74" s="75" t="s">
        <v>539</v>
      </c>
      <c r="AP74" s="75" t="s">
        <v>539</v>
      </c>
      <c r="AQ74" s="75" t="s">
        <v>537</v>
      </c>
      <c r="AR74" s="75" t="s">
        <v>541</v>
      </c>
      <c r="AS74" s="48" t="s">
        <v>537</v>
      </c>
      <c r="AT74" s="85" t="s">
        <v>549</v>
      </c>
    </row>
    <row r="75" spans="1:46" s="10" customFormat="1" ht="15" customHeight="1" x14ac:dyDescent="0.2">
      <c r="A75" s="4">
        <v>38</v>
      </c>
      <c r="B75" s="4">
        <v>600040</v>
      </c>
      <c r="C75" s="4" t="s">
        <v>86</v>
      </c>
      <c r="D75" s="4" t="s">
        <v>155</v>
      </c>
      <c r="E75" s="3" t="s">
        <v>154</v>
      </c>
      <c r="F75" s="4" t="s">
        <v>330</v>
      </c>
      <c r="G75" s="4" t="s">
        <v>40</v>
      </c>
      <c r="H75" s="4">
        <v>6620503</v>
      </c>
      <c r="I75" s="4" t="s">
        <v>249</v>
      </c>
      <c r="J75" s="4" t="s">
        <v>131</v>
      </c>
      <c r="K75" s="4" t="s">
        <v>117</v>
      </c>
      <c r="L75" s="4">
        <v>1976</v>
      </c>
      <c r="M75" s="4" t="s">
        <v>266</v>
      </c>
      <c r="N75" s="4" t="s">
        <v>304</v>
      </c>
      <c r="O75" s="4"/>
      <c r="P75" s="4"/>
      <c r="Q75" s="4"/>
      <c r="R75" s="4" t="s">
        <v>123</v>
      </c>
      <c r="S75" s="13"/>
      <c r="T75" s="4"/>
      <c r="U75" s="4"/>
      <c r="V75" s="4" t="s">
        <v>448</v>
      </c>
      <c r="W75" s="13">
        <v>45186</v>
      </c>
      <c r="X75" s="4">
        <v>220</v>
      </c>
      <c r="Y75" s="27">
        <v>60</v>
      </c>
      <c r="Z75" s="27"/>
      <c r="AA75" s="28" t="s">
        <v>456</v>
      </c>
      <c r="AB75" s="31">
        <v>0.871</v>
      </c>
      <c r="AC75" s="32">
        <v>65</v>
      </c>
      <c r="AD75" s="28">
        <v>7</v>
      </c>
      <c r="AE75" s="31"/>
      <c r="AF75" s="28">
        <v>34.200000000000003</v>
      </c>
      <c r="AG75" s="33">
        <v>0.01</v>
      </c>
      <c r="AH75" s="28">
        <v>2</v>
      </c>
      <c r="AI75" s="31">
        <v>0.03</v>
      </c>
      <c r="AJ75" s="31">
        <v>1.139</v>
      </c>
      <c r="AK75" s="75" t="s">
        <v>539</v>
      </c>
      <c r="AL75" s="75" t="s">
        <v>539</v>
      </c>
      <c r="AM75" s="75" t="s">
        <v>539</v>
      </c>
      <c r="AN75" s="75" t="s">
        <v>539</v>
      </c>
      <c r="AO75" s="75" t="s">
        <v>539</v>
      </c>
      <c r="AP75" s="75" t="s">
        <v>539</v>
      </c>
      <c r="AQ75" s="75" t="s">
        <v>537</v>
      </c>
      <c r="AR75" s="75" t="s">
        <v>541</v>
      </c>
      <c r="AS75" s="48" t="s">
        <v>537</v>
      </c>
      <c r="AT75" s="85" t="s">
        <v>549</v>
      </c>
    </row>
    <row r="76" spans="1:46" s="10" customFormat="1" ht="15" customHeight="1" x14ac:dyDescent="0.2">
      <c r="A76" s="4">
        <v>95</v>
      </c>
      <c r="B76" s="4">
        <v>60003952</v>
      </c>
      <c r="C76" s="4" t="s">
        <v>85</v>
      </c>
      <c r="D76" s="4" t="s">
        <v>155</v>
      </c>
      <c r="E76" s="3" t="s">
        <v>152</v>
      </c>
      <c r="F76" s="4" t="s">
        <v>386</v>
      </c>
      <c r="G76" s="4" t="s">
        <v>12</v>
      </c>
      <c r="H76" s="4" t="s">
        <v>36</v>
      </c>
      <c r="I76" s="4" t="s">
        <v>249</v>
      </c>
      <c r="J76" s="4" t="s">
        <v>146</v>
      </c>
      <c r="K76" s="4" t="s">
        <v>117</v>
      </c>
      <c r="L76" s="4">
        <v>2009</v>
      </c>
      <c r="M76" s="4" t="s">
        <v>267</v>
      </c>
      <c r="N76" s="4" t="s">
        <v>153</v>
      </c>
      <c r="O76" s="4" t="s">
        <v>135</v>
      </c>
      <c r="P76" s="4">
        <v>2009</v>
      </c>
      <c r="Q76" s="4"/>
      <c r="R76" s="4" t="s">
        <v>119</v>
      </c>
      <c r="S76" s="13"/>
      <c r="T76" s="4"/>
      <c r="U76" s="4"/>
      <c r="V76" s="4" t="s">
        <v>448</v>
      </c>
      <c r="W76" s="13">
        <v>45258</v>
      </c>
      <c r="X76" s="4">
        <v>220</v>
      </c>
      <c r="Y76" s="27">
        <v>58</v>
      </c>
      <c r="Z76" s="27"/>
      <c r="AA76" s="28" t="s">
        <v>450</v>
      </c>
      <c r="AB76" s="31">
        <v>0.88500000000000001</v>
      </c>
      <c r="AC76" s="32">
        <v>65</v>
      </c>
      <c r="AD76" s="28">
        <v>5</v>
      </c>
      <c r="AE76" s="31"/>
      <c r="AF76" s="28">
        <v>45</v>
      </c>
      <c r="AG76" s="33">
        <v>0.01</v>
      </c>
      <c r="AH76" s="28">
        <v>0.5</v>
      </c>
      <c r="AI76" s="31">
        <v>1E-3</v>
      </c>
      <c r="AJ76" s="31">
        <v>7.8E-2</v>
      </c>
      <c r="AK76" s="75" t="s">
        <v>539</v>
      </c>
      <c r="AL76" s="75" t="s">
        <v>539</v>
      </c>
      <c r="AM76" s="75" t="s">
        <v>539</v>
      </c>
      <c r="AN76" s="75" t="s">
        <v>539</v>
      </c>
      <c r="AO76" s="75" t="s">
        <v>539</v>
      </c>
      <c r="AP76" s="75" t="s">
        <v>539</v>
      </c>
      <c r="AQ76" s="75" t="s">
        <v>537</v>
      </c>
      <c r="AR76" s="75" t="s">
        <v>541</v>
      </c>
      <c r="AS76" s="48" t="s">
        <v>537</v>
      </c>
      <c r="AT76" s="85" t="s">
        <v>549</v>
      </c>
    </row>
    <row r="77" spans="1:46" s="10" customFormat="1" ht="15" customHeight="1" x14ac:dyDescent="0.2">
      <c r="A77" s="4">
        <v>101</v>
      </c>
      <c r="B77" s="4">
        <v>60005611</v>
      </c>
      <c r="C77" s="4" t="s">
        <v>85</v>
      </c>
      <c r="D77" s="4" t="s">
        <v>156</v>
      </c>
      <c r="E77" s="3"/>
      <c r="F77" s="4" t="s">
        <v>392</v>
      </c>
      <c r="G77" s="4" t="s">
        <v>19</v>
      </c>
      <c r="H77" s="4">
        <v>364078</v>
      </c>
      <c r="I77" s="4" t="s">
        <v>10</v>
      </c>
      <c r="J77" s="4">
        <v>50</v>
      </c>
      <c r="K77" s="4" t="s">
        <v>214</v>
      </c>
      <c r="L77" s="4">
        <v>2013</v>
      </c>
      <c r="M77" s="4" t="s">
        <v>267</v>
      </c>
      <c r="N77" s="4" t="s">
        <v>153</v>
      </c>
      <c r="O77" s="4" t="s">
        <v>118</v>
      </c>
      <c r="P77" s="4">
        <v>2022</v>
      </c>
      <c r="Q77" s="4"/>
      <c r="R77" s="4" t="s">
        <v>119</v>
      </c>
      <c r="S77" s="13"/>
      <c r="T77" s="4"/>
      <c r="U77" s="4"/>
      <c r="V77" s="4" t="s">
        <v>448</v>
      </c>
      <c r="W77" s="13">
        <v>45265</v>
      </c>
      <c r="X77" s="4">
        <v>60</v>
      </c>
      <c r="Y77" s="27">
        <v>50</v>
      </c>
      <c r="Z77" s="27"/>
      <c r="AA77" s="28" t="s">
        <v>450</v>
      </c>
      <c r="AB77" s="31">
        <v>0.88300000000000001</v>
      </c>
      <c r="AC77" s="32">
        <v>65</v>
      </c>
      <c r="AD77" s="28">
        <v>7</v>
      </c>
      <c r="AE77" s="31"/>
      <c r="AF77" s="28">
        <v>46.9</v>
      </c>
      <c r="AG77" s="33">
        <v>0.01</v>
      </c>
      <c r="AH77" s="28">
        <v>0.5</v>
      </c>
      <c r="AI77" s="31">
        <v>4.0000000000000001E-3</v>
      </c>
      <c r="AJ77" s="31">
        <v>0.28699999999999998</v>
      </c>
      <c r="AK77" s="75" t="s">
        <v>539</v>
      </c>
      <c r="AL77" s="75" t="s">
        <v>539</v>
      </c>
      <c r="AM77" s="75" t="s">
        <v>539</v>
      </c>
      <c r="AN77" s="75" t="s">
        <v>539</v>
      </c>
      <c r="AO77" s="75" t="s">
        <v>539</v>
      </c>
      <c r="AP77" s="75" t="s">
        <v>539</v>
      </c>
      <c r="AQ77" s="75" t="s">
        <v>537</v>
      </c>
      <c r="AR77" s="75" t="s">
        <v>541</v>
      </c>
      <c r="AS77" s="48" t="s">
        <v>537</v>
      </c>
      <c r="AT77" s="85" t="s">
        <v>549</v>
      </c>
    </row>
    <row r="78" spans="1:46" s="10" customFormat="1" ht="15" customHeight="1" x14ac:dyDescent="0.2">
      <c r="A78" s="4">
        <v>112</v>
      </c>
      <c r="B78" s="4">
        <v>60007215</v>
      </c>
      <c r="C78" s="4" t="s">
        <v>95</v>
      </c>
      <c r="D78" s="4" t="s">
        <v>163</v>
      </c>
      <c r="E78" s="3"/>
      <c r="F78" s="4" t="s">
        <v>403</v>
      </c>
      <c r="G78" s="4" t="s">
        <v>29</v>
      </c>
      <c r="H78" s="4">
        <v>147400</v>
      </c>
      <c r="I78" s="4" t="s">
        <v>245</v>
      </c>
      <c r="J78" s="4">
        <v>25</v>
      </c>
      <c r="K78" s="4" t="s">
        <v>176</v>
      </c>
      <c r="L78" s="4">
        <v>2016</v>
      </c>
      <c r="M78" s="4" t="s">
        <v>267</v>
      </c>
      <c r="N78" s="4" t="s">
        <v>153</v>
      </c>
      <c r="O78" s="4" t="s">
        <v>148</v>
      </c>
      <c r="P78" s="4">
        <v>2017</v>
      </c>
      <c r="Q78" s="4"/>
      <c r="R78" s="4" t="s">
        <v>119</v>
      </c>
      <c r="S78" s="13"/>
      <c r="T78" s="4"/>
      <c r="U78" s="4"/>
      <c r="V78" s="4" t="s">
        <v>448</v>
      </c>
      <c r="W78" s="13">
        <v>45277</v>
      </c>
      <c r="X78" s="4">
        <v>60</v>
      </c>
      <c r="Y78" s="27">
        <v>49</v>
      </c>
      <c r="Z78" s="27"/>
      <c r="AA78" s="28" t="s">
        <v>450</v>
      </c>
      <c r="AB78" s="31">
        <v>0.88300000000000001</v>
      </c>
      <c r="AC78" s="32">
        <v>65</v>
      </c>
      <c r="AD78" s="28">
        <v>5</v>
      </c>
      <c r="AE78" s="31"/>
      <c r="AF78" s="28">
        <v>35.5</v>
      </c>
      <c r="AG78" s="33">
        <v>0.01</v>
      </c>
      <c r="AH78" s="28">
        <v>0.5</v>
      </c>
      <c r="AI78" s="31">
        <v>2E-3</v>
      </c>
      <c r="AJ78" s="31">
        <v>0.64200000000000002</v>
      </c>
      <c r="AK78" s="75" t="s">
        <v>539</v>
      </c>
      <c r="AL78" s="75" t="s">
        <v>539</v>
      </c>
      <c r="AM78" s="75" t="s">
        <v>539</v>
      </c>
      <c r="AN78" s="75" t="s">
        <v>539</v>
      </c>
      <c r="AO78" s="75" t="s">
        <v>539</v>
      </c>
      <c r="AP78" s="75" t="s">
        <v>539</v>
      </c>
      <c r="AQ78" s="75" t="s">
        <v>537</v>
      </c>
      <c r="AR78" s="75" t="s">
        <v>541</v>
      </c>
      <c r="AS78" s="48" t="s">
        <v>537</v>
      </c>
      <c r="AT78" s="85" t="s">
        <v>549</v>
      </c>
    </row>
    <row r="79" spans="1:46" s="10" customFormat="1" ht="14.1" customHeight="1" x14ac:dyDescent="0.2">
      <c r="A79" s="4">
        <v>51</v>
      </c>
      <c r="B79" s="4">
        <v>60005711</v>
      </c>
      <c r="C79" s="4" t="s">
        <v>100</v>
      </c>
      <c r="D79" s="4" t="s">
        <v>155</v>
      </c>
      <c r="E79" s="3" t="s">
        <v>153</v>
      </c>
      <c r="F79" s="4" t="s">
        <v>342</v>
      </c>
      <c r="G79" s="4" t="s">
        <v>19</v>
      </c>
      <c r="H79" s="4" t="s">
        <v>179</v>
      </c>
      <c r="I79" s="4" t="s">
        <v>249</v>
      </c>
      <c r="J79" s="4" t="s">
        <v>116</v>
      </c>
      <c r="K79" s="4" t="s">
        <v>117</v>
      </c>
      <c r="L79" s="4">
        <v>2013</v>
      </c>
      <c r="M79" s="4" t="s">
        <v>267</v>
      </c>
      <c r="N79" s="4" t="s">
        <v>153</v>
      </c>
      <c r="O79" s="4" t="s">
        <v>133</v>
      </c>
      <c r="P79" s="4">
        <v>2014</v>
      </c>
      <c r="Q79" s="4"/>
      <c r="R79" s="4" t="s">
        <v>119</v>
      </c>
      <c r="S79" s="13"/>
      <c r="T79" s="4"/>
      <c r="U79" s="4"/>
      <c r="V79" s="4" t="s">
        <v>448</v>
      </c>
      <c r="W79" s="13">
        <v>45217</v>
      </c>
      <c r="X79" s="4">
        <v>220</v>
      </c>
      <c r="Y79" s="27">
        <v>70</v>
      </c>
      <c r="Z79" s="27"/>
      <c r="AA79" s="28" t="s">
        <v>450</v>
      </c>
      <c r="AB79" s="31">
        <v>0.88300000000000001</v>
      </c>
      <c r="AC79" s="32">
        <v>66</v>
      </c>
      <c r="AD79" s="28">
        <v>6</v>
      </c>
      <c r="AE79" s="31"/>
      <c r="AF79" s="28">
        <v>41.3</v>
      </c>
      <c r="AG79" s="33">
        <v>0.01</v>
      </c>
      <c r="AH79" s="28">
        <v>0.5</v>
      </c>
      <c r="AI79" s="31">
        <v>2E-3</v>
      </c>
      <c r="AJ79" s="31">
        <v>0.40899999999999997</v>
      </c>
      <c r="AK79" s="75" t="s">
        <v>539</v>
      </c>
      <c r="AL79" s="75" t="s">
        <v>539</v>
      </c>
      <c r="AM79" s="75" t="s">
        <v>539</v>
      </c>
      <c r="AN79" s="75" t="s">
        <v>539</v>
      </c>
      <c r="AO79" s="75" t="s">
        <v>539</v>
      </c>
      <c r="AP79" s="75" t="s">
        <v>539</v>
      </c>
      <c r="AQ79" s="75" t="s">
        <v>537</v>
      </c>
      <c r="AR79" s="75" t="s">
        <v>541</v>
      </c>
      <c r="AS79" s="48" t="s">
        <v>537</v>
      </c>
      <c r="AT79" s="85" t="s">
        <v>549</v>
      </c>
    </row>
    <row r="80" spans="1:46" s="10" customFormat="1" ht="15" customHeight="1" x14ac:dyDescent="0.2">
      <c r="A80" s="4">
        <v>83</v>
      </c>
      <c r="B80" s="4">
        <v>60009423</v>
      </c>
      <c r="C80" s="4" t="s">
        <v>233</v>
      </c>
      <c r="D80" s="4" t="s">
        <v>158</v>
      </c>
      <c r="E80" s="3"/>
      <c r="F80" s="4" t="s">
        <v>375</v>
      </c>
      <c r="G80" s="4" t="s">
        <v>19</v>
      </c>
      <c r="H80" s="4" t="s">
        <v>239</v>
      </c>
      <c r="I80" s="4" t="s">
        <v>248</v>
      </c>
      <c r="J80" s="4">
        <v>50</v>
      </c>
      <c r="K80" s="4" t="s">
        <v>217</v>
      </c>
      <c r="L80" s="4">
        <v>2021</v>
      </c>
      <c r="M80" s="4" t="s">
        <v>267</v>
      </c>
      <c r="N80" s="4" t="s">
        <v>153</v>
      </c>
      <c r="O80" s="4" t="s">
        <v>118</v>
      </c>
      <c r="P80" s="4">
        <v>2022</v>
      </c>
      <c r="Q80" s="4"/>
      <c r="R80" s="4"/>
      <c r="S80" s="13"/>
      <c r="T80" s="4"/>
      <c r="U80" s="4"/>
      <c r="V80" s="4" t="s">
        <v>448</v>
      </c>
      <c r="W80" s="13">
        <v>45313</v>
      </c>
      <c r="X80" s="4">
        <v>220</v>
      </c>
      <c r="Y80" s="27"/>
      <c r="Z80" s="27">
        <v>36</v>
      </c>
      <c r="AA80" s="28" t="s">
        <v>461</v>
      </c>
      <c r="AB80" s="31">
        <v>0.88100000000000001</v>
      </c>
      <c r="AC80" s="32">
        <v>66</v>
      </c>
      <c r="AD80" s="28">
        <v>4</v>
      </c>
      <c r="AE80" s="31">
        <v>3.8352503782239671</v>
      </c>
      <c r="AF80" s="28">
        <v>43.2</v>
      </c>
      <c r="AG80" s="33">
        <v>0.01</v>
      </c>
      <c r="AH80" s="28">
        <v>0.5</v>
      </c>
      <c r="AI80" s="31">
        <v>6.0000000000000001E-3</v>
      </c>
      <c r="AJ80" s="31">
        <v>5.2999999999999999E-2</v>
      </c>
      <c r="AK80" s="75" t="s">
        <v>539</v>
      </c>
      <c r="AL80" s="75" t="s">
        <v>539</v>
      </c>
      <c r="AM80" s="75" t="s">
        <v>539</v>
      </c>
      <c r="AN80" s="75" t="s">
        <v>539</v>
      </c>
      <c r="AO80" s="75" t="s">
        <v>539</v>
      </c>
      <c r="AP80" s="75" t="s">
        <v>539</v>
      </c>
      <c r="AQ80" s="75" t="s">
        <v>539</v>
      </c>
      <c r="AR80" s="75" t="s">
        <v>541</v>
      </c>
      <c r="AS80" s="48" t="s">
        <v>537</v>
      </c>
      <c r="AT80" s="85" t="s">
        <v>549</v>
      </c>
    </row>
    <row r="81" spans="1:46" s="10" customFormat="1" ht="15" customHeight="1" x14ac:dyDescent="0.2">
      <c r="A81" s="4">
        <v>116</v>
      </c>
      <c r="B81" s="4">
        <v>50500508</v>
      </c>
      <c r="C81" s="4" t="s">
        <v>109</v>
      </c>
      <c r="D81" s="4" t="s">
        <v>163</v>
      </c>
      <c r="E81" s="3"/>
      <c r="F81" s="4" t="s">
        <v>407</v>
      </c>
      <c r="G81" s="4" t="s">
        <v>12</v>
      </c>
      <c r="H81" s="4" t="s">
        <v>73</v>
      </c>
      <c r="I81" s="4" t="s">
        <v>10</v>
      </c>
      <c r="J81" s="4" t="s">
        <v>144</v>
      </c>
      <c r="K81" s="4" t="s">
        <v>136</v>
      </c>
      <c r="L81" s="4">
        <v>1995</v>
      </c>
      <c r="M81" s="4" t="s">
        <v>266</v>
      </c>
      <c r="N81" s="4" t="s">
        <v>304</v>
      </c>
      <c r="O81" s="4" t="s">
        <v>122</v>
      </c>
      <c r="P81" s="4"/>
      <c r="Q81" s="4"/>
      <c r="R81" s="4" t="s">
        <v>123</v>
      </c>
      <c r="S81" s="13"/>
      <c r="T81" s="4"/>
      <c r="U81" s="4"/>
      <c r="V81" s="4" t="s">
        <v>448</v>
      </c>
      <c r="W81" s="13">
        <v>45214</v>
      </c>
      <c r="X81" s="4">
        <v>60</v>
      </c>
      <c r="Y81" s="27">
        <v>57</v>
      </c>
      <c r="Z81" s="27"/>
      <c r="AA81" s="28" t="s">
        <v>456</v>
      </c>
      <c r="AB81" s="31">
        <v>0.88</v>
      </c>
      <c r="AC81" s="32">
        <v>66</v>
      </c>
      <c r="AD81" s="28">
        <v>8</v>
      </c>
      <c r="AE81" s="31"/>
      <c r="AF81" s="28">
        <v>32.6</v>
      </c>
      <c r="AG81" s="33">
        <v>0.02</v>
      </c>
      <c r="AH81" s="28">
        <v>2</v>
      </c>
      <c r="AI81" s="31">
        <v>3.5000000000000003E-2</v>
      </c>
      <c r="AJ81" s="31">
        <v>0.88300000000000001</v>
      </c>
      <c r="AK81" s="75" t="s">
        <v>539</v>
      </c>
      <c r="AL81" s="75" t="s">
        <v>539</v>
      </c>
      <c r="AM81" s="75" t="s">
        <v>539</v>
      </c>
      <c r="AN81" s="75" t="s">
        <v>539</v>
      </c>
      <c r="AO81" s="75" t="s">
        <v>539</v>
      </c>
      <c r="AP81" s="75" t="s">
        <v>539</v>
      </c>
      <c r="AQ81" s="75" t="s">
        <v>537</v>
      </c>
      <c r="AR81" s="75" t="s">
        <v>541</v>
      </c>
      <c r="AS81" s="48" t="s">
        <v>537</v>
      </c>
      <c r="AT81" s="85" t="s">
        <v>549</v>
      </c>
    </row>
    <row r="82" spans="1:46" s="10" customFormat="1" ht="15" customHeight="1" x14ac:dyDescent="0.2">
      <c r="A82" s="4">
        <v>122</v>
      </c>
      <c r="B82" s="4">
        <v>50600003</v>
      </c>
      <c r="C82" s="4" t="s">
        <v>101</v>
      </c>
      <c r="D82" s="4" t="s">
        <v>160</v>
      </c>
      <c r="E82" s="3" t="s">
        <v>154</v>
      </c>
      <c r="F82" s="4" t="s">
        <v>413</v>
      </c>
      <c r="G82" s="4" t="s">
        <v>12</v>
      </c>
      <c r="H82" s="4">
        <v>59573</v>
      </c>
      <c r="I82" s="4" t="s">
        <v>249</v>
      </c>
      <c r="J82" s="4" t="s">
        <v>257</v>
      </c>
      <c r="K82" s="4" t="s">
        <v>258</v>
      </c>
      <c r="L82" s="4">
        <v>1996</v>
      </c>
      <c r="M82" s="4" t="s">
        <v>266</v>
      </c>
      <c r="N82" s="4" t="s">
        <v>304</v>
      </c>
      <c r="O82" s="4" t="s">
        <v>122</v>
      </c>
      <c r="P82" s="4">
        <v>1996</v>
      </c>
      <c r="Q82" s="4"/>
      <c r="R82" s="4" t="s">
        <v>123</v>
      </c>
      <c r="S82" s="13"/>
      <c r="T82" s="4"/>
      <c r="U82" s="4"/>
      <c r="V82" s="4" t="s">
        <v>448</v>
      </c>
      <c r="W82" s="13">
        <v>45278</v>
      </c>
      <c r="X82" s="4">
        <v>220</v>
      </c>
      <c r="Y82" s="27"/>
      <c r="Z82" s="27"/>
      <c r="AA82" s="28" t="s">
        <v>456</v>
      </c>
      <c r="AB82" s="31">
        <v>0.875</v>
      </c>
      <c r="AC82" s="32">
        <v>66</v>
      </c>
      <c r="AD82" s="28">
        <v>4</v>
      </c>
      <c r="AE82" s="31"/>
      <c r="AF82" s="28">
        <v>36.6</v>
      </c>
      <c r="AG82" s="33">
        <v>0.01</v>
      </c>
      <c r="AH82" s="28">
        <v>1.5</v>
      </c>
      <c r="AI82" s="31">
        <v>2.3E-2</v>
      </c>
      <c r="AJ82" s="31">
        <v>1.1950000000000001</v>
      </c>
      <c r="AK82" s="75" t="s">
        <v>539</v>
      </c>
      <c r="AL82" s="75" t="s">
        <v>539</v>
      </c>
      <c r="AM82" s="75" t="s">
        <v>539</v>
      </c>
      <c r="AN82" s="75" t="s">
        <v>539</v>
      </c>
      <c r="AO82" s="75" t="s">
        <v>539</v>
      </c>
      <c r="AP82" s="75" t="s">
        <v>539</v>
      </c>
      <c r="AQ82" s="75" t="s">
        <v>537</v>
      </c>
      <c r="AR82" s="75" t="s">
        <v>541</v>
      </c>
      <c r="AS82" s="48" t="s">
        <v>537</v>
      </c>
      <c r="AT82" s="85" t="s">
        <v>549</v>
      </c>
    </row>
    <row r="83" spans="1:46" s="10" customFormat="1" ht="15" customHeight="1" x14ac:dyDescent="0.2">
      <c r="A83" s="4">
        <v>4</v>
      </c>
      <c r="B83" s="4">
        <v>60007782</v>
      </c>
      <c r="C83" s="4" t="s">
        <v>81</v>
      </c>
      <c r="D83" s="4" t="s">
        <v>156</v>
      </c>
      <c r="E83" s="3"/>
      <c r="F83" s="4" t="s">
        <v>425</v>
      </c>
      <c r="G83" s="4" t="s">
        <v>19</v>
      </c>
      <c r="H83" s="4" t="s">
        <v>24</v>
      </c>
      <c r="I83" s="4" t="s">
        <v>10</v>
      </c>
      <c r="J83" s="4">
        <v>50</v>
      </c>
      <c r="K83" s="4" t="s">
        <v>120</v>
      </c>
      <c r="L83" s="4">
        <v>2017</v>
      </c>
      <c r="M83" s="4" t="s">
        <v>267</v>
      </c>
      <c r="N83" s="4" t="s">
        <v>153</v>
      </c>
      <c r="O83" s="4" t="s">
        <v>118</v>
      </c>
      <c r="P83" s="4">
        <v>2017</v>
      </c>
      <c r="Q83" s="4"/>
      <c r="R83" s="4" t="s">
        <v>119</v>
      </c>
      <c r="S83" s="13"/>
      <c r="T83" s="4"/>
      <c r="U83" s="4"/>
      <c r="V83" s="4" t="s">
        <v>448</v>
      </c>
      <c r="W83" s="13">
        <v>45172</v>
      </c>
      <c r="X83" s="4">
        <v>60</v>
      </c>
      <c r="Y83" s="27">
        <v>58</v>
      </c>
      <c r="Z83" s="27"/>
      <c r="AA83" s="28" t="s">
        <v>450</v>
      </c>
      <c r="AB83" s="31">
        <v>0.88300000000000001</v>
      </c>
      <c r="AC83" s="32">
        <v>67</v>
      </c>
      <c r="AD83" s="28">
        <v>8</v>
      </c>
      <c r="AE83" s="31"/>
      <c r="AF83" s="28">
        <v>39.200000000000003</v>
      </c>
      <c r="AG83" s="33">
        <v>0.01</v>
      </c>
      <c r="AH83" s="28">
        <v>0.5</v>
      </c>
      <c r="AI83" s="31">
        <v>4.2999999999999997E-2</v>
      </c>
      <c r="AJ83" s="31">
        <v>1.0009999999999999</v>
      </c>
      <c r="AK83" s="75" t="s">
        <v>539</v>
      </c>
      <c r="AL83" s="75" t="s">
        <v>539</v>
      </c>
      <c r="AM83" s="75" t="s">
        <v>539</v>
      </c>
      <c r="AN83" s="75" t="s">
        <v>539</v>
      </c>
      <c r="AO83" s="75" t="s">
        <v>539</v>
      </c>
      <c r="AP83" s="75" t="s">
        <v>539</v>
      </c>
      <c r="AQ83" s="75" t="s">
        <v>537</v>
      </c>
      <c r="AR83" s="75" t="s">
        <v>541</v>
      </c>
      <c r="AS83" s="48" t="s">
        <v>537</v>
      </c>
      <c r="AT83" s="85" t="s">
        <v>549</v>
      </c>
    </row>
    <row r="84" spans="1:46" s="10" customFormat="1" ht="15" customHeight="1" x14ac:dyDescent="0.2">
      <c r="A84" s="4">
        <v>7</v>
      </c>
      <c r="B84" s="8">
        <v>600030</v>
      </c>
      <c r="C84" s="8" t="s">
        <v>97</v>
      </c>
      <c r="D84" s="8" t="s">
        <v>155</v>
      </c>
      <c r="E84" s="8" t="s">
        <v>154</v>
      </c>
      <c r="F84" s="4" t="s">
        <v>428</v>
      </c>
      <c r="G84" s="8" t="s">
        <v>435</v>
      </c>
      <c r="H84" s="8">
        <v>551874</v>
      </c>
      <c r="I84" s="4" t="s">
        <v>249</v>
      </c>
      <c r="J84" s="8" t="s">
        <v>121</v>
      </c>
      <c r="K84" s="8" t="s">
        <v>117</v>
      </c>
      <c r="L84" s="8">
        <v>2022</v>
      </c>
      <c r="M84" s="4" t="s">
        <v>266</v>
      </c>
      <c r="N84" s="4" t="s">
        <v>304</v>
      </c>
      <c r="O84" s="4" t="s">
        <v>20</v>
      </c>
      <c r="P84" s="8">
        <v>2022</v>
      </c>
      <c r="Q84" s="8" t="s">
        <v>436</v>
      </c>
      <c r="R84" s="2" t="s">
        <v>119</v>
      </c>
      <c r="S84" s="13"/>
      <c r="T84" s="4"/>
      <c r="U84" s="4"/>
      <c r="V84" s="4" t="s">
        <v>448</v>
      </c>
      <c r="W84" s="13">
        <v>45265</v>
      </c>
      <c r="X84" s="4">
        <v>220</v>
      </c>
      <c r="Y84" s="27">
        <v>60</v>
      </c>
      <c r="Z84" s="27"/>
      <c r="AA84" s="28" t="s">
        <v>450</v>
      </c>
      <c r="AB84" s="31">
        <v>0.875</v>
      </c>
      <c r="AC84" s="32">
        <v>67</v>
      </c>
      <c r="AD84" s="28">
        <v>5</v>
      </c>
      <c r="AE84" s="31"/>
      <c r="AF84" s="28">
        <v>46.3</v>
      </c>
      <c r="AG84" s="33">
        <v>2E-3</v>
      </c>
      <c r="AH84" s="28">
        <v>0.5</v>
      </c>
      <c r="AI84" s="31">
        <v>0.02</v>
      </c>
      <c r="AJ84" s="31">
        <v>0.41899999999999998</v>
      </c>
      <c r="AK84" s="75" t="s">
        <v>539</v>
      </c>
      <c r="AL84" s="75" t="s">
        <v>539</v>
      </c>
      <c r="AM84" s="75" t="s">
        <v>539</v>
      </c>
      <c r="AN84" s="75" t="s">
        <v>539</v>
      </c>
      <c r="AO84" s="75" t="s">
        <v>539</v>
      </c>
      <c r="AP84" s="75" t="s">
        <v>539</v>
      </c>
      <c r="AQ84" s="75" t="s">
        <v>537</v>
      </c>
      <c r="AR84" s="75" t="s">
        <v>541</v>
      </c>
      <c r="AS84" s="48" t="s">
        <v>537</v>
      </c>
      <c r="AT84" s="85" t="s">
        <v>549</v>
      </c>
    </row>
    <row r="85" spans="1:46" s="10" customFormat="1" ht="15" customHeight="1" x14ac:dyDescent="0.2">
      <c r="A85" s="4">
        <v>130</v>
      </c>
      <c r="B85" s="4">
        <v>60003003</v>
      </c>
      <c r="C85" s="4" t="s">
        <v>82</v>
      </c>
      <c r="D85" s="4" t="s">
        <v>162</v>
      </c>
      <c r="E85" s="3"/>
      <c r="F85" s="4" t="s">
        <v>421</v>
      </c>
      <c r="G85" s="4" t="s">
        <v>12</v>
      </c>
      <c r="H85" s="4" t="s">
        <v>27</v>
      </c>
      <c r="I85" s="4" t="s">
        <v>245</v>
      </c>
      <c r="J85" s="4" t="s">
        <v>134</v>
      </c>
      <c r="K85" s="4" t="s">
        <v>176</v>
      </c>
      <c r="L85" s="4">
        <v>2005</v>
      </c>
      <c r="M85" s="4" t="s">
        <v>267</v>
      </c>
      <c r="N85" s="4" t="s">
        <v>153</v>
      </c>
      <c r="O85" s="4" t="s">
        <v>133</v>
      </c>
      <c r="P85" s="4">
        <v>2005</v>
      </c>
      <c r="Q85" s="4"/>
      <c r="R85" s="4" t="s">
        <v>119</v>
      </c>
      <c r="S85" s="13">
        <v>44006</v>
      </c>
      <c r="T85" s="4">
        <v>55</v>
      </c>
      <c r="U85" s="4" t="s">
        <v>259</v>
      </c>
      <c r="V85" s="4" t="s">
        <v>448</v>
      </c>
      <c r="W85" s="13">
        <v>45222</v>
      </c>
      <c r="X85" s="4">
        <v>60</v>
      </c>
      <c r="Y85" s="27">
        <v>70</v>
      </c>
      <c r="Z85" s="27"/>
      <c r="AA85" s="28" t="s">
        <v>450</v>
      </c>
      <c r="AB85" s="31">
        <v>0.89300000000000002</v>
      </c>
      <c r="AC85" s="32">
        <v>67</v>
      </c>
      <c r="AD85" s="28">
        <v>13</v>
      </c>
      <c r="AE85" s="31"/>
      <c r="AF85" s="28">
        <v>35.200000000000003</v>
      </c>
      <c r="AG85" s="33">
        <v>0.01</v>
      </c>
      <c r="AH85" s="28">
        <v>0.5</v>
      </c>
      <c r="AI85" s="31">
        <v>7.0000000000000001E-3</v>
      </c>
      <c r="AJ85" s="31">
        <v>0.32100000000000001</v>
      </c>
      <c r="AK85" s="75" t="s">
        <v>539</v>
      </c>
      <c r="AL85" s="75" t="s">
        <v>539</v>
      </c>
      <c r="AM85" s="75" t="s">
        <v>539</v>
      </c>
      <c r="AN85" s="75" t="s">
        <v>539</v>
      </c>
      <c r="AO85" s="75" t="s">
        <v>539</v>
      </c>
      <c r="AP85" s="75" t="s">
        <v>539</v>
      </c>
      <c r="AQ85" s="75" t="s">
        <v>537</v>
      </c>
      <c r="AR85" s="75" t="s">
        <v>541</v>
      </c>
      <c r="AS85" s="48" t="s">
        <v>537</v>
      </c>
      <c r="AT85" s="85" t="s">
        <v>549</v>
      </c>
    </row>
    <row r="86" spans="1:46" s="10" customFormat="1" ht="15" customHeight="1" x14ac:dyDescent="0.2">
      <c r="A86" s="4">
        <v>42</v>
      </c>
      <c r="B86" s="4">
        <v>60003637</v>
      </c>
      <c r="C86" s="4" t="s">
        <v>83</v>
      </c>
      <c r="D86" s="4" t="s">
        <v>163</v>
      </c>
      <c r="E86" s="3"/>
      <c r="F86" s="4" t="s">
        <v>334</v>
      </c>
      <c r="G86" s="4" t="s">
        <v>12</v>
      </c>
      <c r="H86" s="4" t="s">
        <v>30</v>
      </c>
      <c r="I86" s="4" t="s">
        <v>245</v>
      </c>
      <c r="J86" s="4" t="s">
        <v>134</v>
      </c>
      <c r="K86" s="4" t="s">
        <v>125</v>
      </c>
      <c r="L86" s="4">
        <v>2008</v>
      </c>
      <c r="M86" s="4" t="s">
        <v>267</v>
      </c>
      <c r="N86" s="4" t="s">
        <v>153</v>
      </c>
      <c r="O86" s="4" t="s">
        <v>135</v>
      </c>
      <c r="P86" s="4">
        <v>2009</v>
      </c>
      <c r="Q86" s="4"/>
      <c r="R86" s="4" t="s">
        <v>119</v>
      </c>
      <c r="S86" s="13"/>
      <c r="T86" s="4"/>
      <c r="U86" s="4"/>
      <c r="V86" s="4" t="s">
        <v>448</v>
      </c>
      <c r="W86" s="13">
        <v>45127</v>
      </c>
      <c r="X86" s="4">
        <v>60</v>
      </c>
      <c r="Y86" s="27">
        <v>47.7</v>
      </c>
      <c r="Z86" s="27">
        <v>35.700000000000003</v>
      </c>
      <c r="AA86" s="28" t="s">
        <v>450</v>
      </c>
      <c r="AB86" s="31">
        <v>0.88600000000000001</v>
      </c>
      <c r="AC86" s="32">
        <v>68</v>
      </c>
      <c r="AD86" s="28">
        <v>11</v>
      </c>
      <c r="AE86" s="31">
        <v>10.675130531667403</v>
      </c>
      <c r="AF86" s="28">
        <v>33.799999999999997</v>
      </c>
      <c r="AG86" s="33">
        <v>0.02</v>
      </c>
      <c r="AH86" s="28">
        <v>2</v>
      </c>
      <c r="AI86" s="31">
        <v>0.02</v>
      </c>
      <c r="AJ86" s="31">
        <v>0.79900000000000004</v>
      </c>
      <c r="AK86" s="75" t="s">
        <v>539</v>
      </c>
      <c r="AL86" s="75" t="s">
        <v>539</v>
      </c>
      <c r="AM86" s="75" t="s">
        <v>539</v>
      </c>
      <c r="AN86" s="75" t="s">
        <v>539</v>
      </c>
      <c r="AO86" s="75" t="s">
        <v>539</v>
      </c>
      <c r="AP86" s="75" t="s">
        <v>539</v>
      </c>
      <c r="AQ86" s="75" t="s">
        <v>539</v>
      </c>
      <c r="AR86" s="75" t="s">
        <v>541</v>
      </c>
      <c r="AS86" s="48" t="s">
        <v>537</v>
      </c>
      <c r="AT86" s="85" t="s">
        <v>549</v>
      </c>
    </row>
    <row r="87" spans="1:46" s="10" customFormat="1" ht="15" customHeight="1" x14ac:dyDescent="0.2">
      <c r="A87" s="4">
        <v>60</v>
      </c>
      <c r="B87" s="4">
        <v>60005805</v>
      </c>
      <c r="C87" s="4" t="s">
        <v>105</v>
      </c>
      <c r="D87" s="4" t="s">
        <v>156</v>
      </c>
      <c r="E87" s="3"/>
      <c r="F87" s="4" t="s">
        <v>352</v>
      </c>
      <c r="G87" s="4" t="s">
        <v>29</v>
      </c>
      <c r="H87" s="4" t="s">
        <v>65</v>
      </c>
      <c r="I87" s="4" t="s">
        <v>10</v>
      </c>
      <c r="J87" s="4" t="s">
        <v>147</v>
      </c>
      <c r="K87" s="4" t="s">
        <v>129</v>
      </c>
      <c r="L87" s="4">
        <v>2014</v>
      </c>
      <c r="M87" s="4" t="s">
        <v>267</v>
      </c>
      <c r="N87" s="4" t="s">
        <v>153</v>
      </c>
      <c r="O87" s="4" t="s">
        <v>133</v>
      </c>
      <c r="P87" s="4">
        <v>2014</v>
      </c>
      <c r="Q87" s="4"/>
      <c r="R87" s="4" t="s">
        <v>119</v>
      </c>
      <c r="S87" s="13"/>
      <c r="T87" s="4"/>
      <c r="U87" s="4"/>
      <c r="V87" s="4" t="s">
        <v>448</v>
      </c>
      <c r="W87" s="13">
        <v>45166</v>
      </c>
      <c r="X87" s="4">
        <v>60</v>
      </c>
      <c r="Y87" s="27">
        <v>66</v>
      </c>
      <c r="Z87" s="27">
        <v>29.6</v>
      </c>
      <c r="AA87" s="28" t="s">
        <v>450</v>
      </c>
      <c r="AB87" s="31">
        <v>0.88200000000000001</v>
      </c>
      <c r="AC87" s="32">
        <v>68</v>
      </c>
      <c r="AD87" s="28">
        <v>6</v>
      </c>
      <c r="AE87" s="31">
        <v>7.4829260133478375</v>
      </c>
      <c r="AF87" s="28">
        <v>35.799999999999997</v>
      </c>
      <c r="AG87" s="33">
        <v>0.01</v>
      </c>
      <c r="AH87" s="28">
        <v>0.5</v>
      </c>
      <c r="AI87" s="31">
        <v>6.0000000000000001E-3</v>
      </c>
      <c r="AJ87" s="31">
        <v>0.14199999999999999</v>
      </c>
      <c r="AK87" s="75" t="s">
        <v>539</v>
      </c>
      <c r="AL87" s="75" t="s">
        <v>539</v>
      </c>
      <c r="AM87" s="75" t="s">
        <v>539</v>
      </c>
      <c r="AN87" s="75" t="s">
        <v>539</v>
      </c>
      <c r="AO87" s="75" t="s">
        <v>539</v>
      </c>
      <c r="AP87" s="75" t="s">
        <v>539</v>
      </c>
      <c r="AQ87" s="75" t="s">
        <v>539</v>
      </c>
      <c r="AR87" s="75" t="s">
        <v>541</v>
      </c>
      <c r="AS87" s="48" t="s">
        <v>537</v>
      </c>
      <c r="AT87" s="85" t="s">
        <v>549</v>
      </c>
    </row>
    <row r="88" spans="1:46" s="10" customFormat="1" ht="15" customHeight="1" x14ac:dyDescent="0.2">
      <c r="A88" s="4">
        <v>69</v>
      </c>
      <c r="B88" s="4">
        <v>60007457</v>
      </c>
      <c r="C88" s="4" t="s">
        <v>90</v>
      </c>
      <c r="D88" s="4" t="s">
        <v>163</v>
      </c>
      <c r="E88" s="3"/>
      <c r="F88" s="4" t="s">
        <v>361</v>
      </c>
      <c r="G88" s="4" t="s">
        <v>19</v>
      </c>
      <c r="H88" s="4" t="s">
        <v>46</v>
      </c>
      <c r="I88" s="4" t="s">
        <v>244</v>
      </c>
      <c r="J88" s="4">
        <v>50</v>
      </c>
      <c r="K88" s="4" t="s">
        <v>130</v>
      </c>
      <c r="L88" s="4">
        <v>2017</v>
      </c>
      <c r="M88" s="4" t="s">
        <v>267</v>
      </c>
      <c r="N88" s="4" t="s">
        <v>153</v>
      </c>
      <c r="O88" s="4" t="s">
        <v>118</v>
      </c>
      <c r="P88" s="4">
        <v>2017</v>
      </c>
      <c r="Q88" s="4"/>
      <c r="R88" s="4" t="s">
        <v>119</v>
      </c>
      <c r="S88" s="13"/>
      <c r="T88" s="4"/>
      <c r="U88" s="4"/>
      <c r="V88" s="4" t="s">
        <v>448</v>
      </c>
      <c r="W88" s="13">
        <v>45158</v>
      </c>
      <c r="X88" s="4">
        <v>60</v>
      </c>
      <c r="Y88" s="27">
        <v>62</v>
      </c>
      <c r="Z88" s="27">
        <v>32</v>
      </c>
      <c r="AA88" s="28" t="s">
        <v>462</v>
      </c>
      <c r="AB88" s="31">
        <v>0.88200000000000001</v>
      </c>
      <c r="AC88" s="32">
        <v>68</v>
      </c>
      <c r="AD88" s="28">
        <v>5</v>
      </c>
      <c r="AE88" s="31">
        <v>5.6429863568873646</v>
      </c>
      <c r="AF88" s="28">
        <v>38.700000000000003</v>
      </c>
      <c r="AG88" s="33">
        <v>0.01</v>
      </c>
      <c r="AH88" s="28">
        <v>0.5</v>
      </c>
      <c r="AI88" s="31">
        <v>4.2999999999999997E-2</v>
      </c>
      <c r="AJ88" s="31">
        <v>4.2999999999999997E-2</v>
      </c>
      <c r="AK88" s="75" t="s">
        <v>539</v>
      </c>
      <c r="AL88" s="75" t="s">
        <v>539</v>
      </c>
      <c r="AM88" s="75" t="s">
        <v>539</v>
      </c>
      <c r="AN88" s="75" t="s">
        <v>539</v>
      </c>
      <c r="AO88" s="75" t="s">
        <v>539</v>
      </c>
      <c r="AP88" s="75" t="s">
        <v>539</v>
      </c>
      <c r="AQ88" s="75" t="s">
        <v>539</v>
      </c>
      <c r="AR88" s="75" t="s">
        <v>541</v>
      </c>
      <c r="AS88" s="48" t="s">
        <v>537</v>
      </c>
      <c r="AT88" s="85" t="s">
        <v>549</v>
      </c>
    </row>
    <row r="89" spans="1:46" s="10" customFormat="1" ht="15" customHeight="1" x14ac:dyDescent="0.2">
      <c r="A89" s="4">
        <v>86</v>
      </c>
      <c r="B89" s="4">
        <v>60002765</v>
      </c>
      <c r="C89" s="4" t="s">
        <v>93</v>
      </c>
      <c r="D89" s="4" t="s">
        <v>163</v>
      </c>
      <c r="E89" s="3"/>
      <c r="F89" s="4" t="s">
        <v>377</v>
      </c>
      <c r="G89" s="4" t="s">
        <v>12</v>
      </c>
      <c r="H89" s="4" t="s">
        <v>49</v>
      </c>
      <c r="I89" s="4" t="s">
        <v>245</v>
      </c>
      <c r="J89" s="4" t="s">
        <v>141</v>
      </c>
      <c r="K89" s="4" t="s">
        <v>125</v>
      </c>
      <c r="L89" s="4">
        <v>2004</v>
      </c>
      <c r="M89" s="4" t="s">
        <v>266</v>
      </c>
      <c r="N89" s="4" t="s">
        <v>304</v>
      </c>
      <c r="O89" s="4" t="s">
        <v>122</v>
      </c>
      <c r="P89" s="4">
        <v>2005</v>
      </c>
      <c r="Q89" s="4"/>
      <c r="R89" s="4" t="s">
        <v>119</v>
      </c>
      <c r="S89" s="13">
        <v>44013</v>
      </c>
      <c r="T89" s="4">
        <v>47.3</v>
      </c>
      <c r="U89" s="4" t="s">
        <v>259</v>
      </c>
      <c r="V89" s="4" t="s">
        <v>448</v>
      </c>
      <c r="W89" s="13">
        <v>45169</v>
      </c>
      <c r="X89" s="4">
        <v>60</v>
      </c>
      <c r="Y89" s="27">
        <v>71</v>
      </c>
      <c r="Z89" s="27"/>
      <c r="AA89" s="28" t="s">
        <v>456</v>
      </c>
      <c r="AB89" s="31">
        <v>0.88990000000000002</v>
      </c>
      <c r="AC89" s="32">
        <v>68</v>
      </c>
      <c r="AD89" s="28">
        <v>8</v>
      </c>
      <c r="AE89" s="31"/>
      <c r="AF89" s="28">
        <v>34.700000000000003</v>
      </c>
      <c r="AG89" s="33">
        <v>0.01</v>
      </c>
      <c r="AH89" s="28">
        <v>0.5</v>
      </c>
      <c r="AI89" s="31">
        <v>8.0000000000000002E-3</v>
      </c>
      <c r="AJ89" s="31">
        <v>0.252</v>
      </c>
      <c r="AK89" s="75" t="s">
        <v>539</v>
      </c>
      <c r="AL89" s="75" t="s">
        <v>539</v>
      </c>
      <c r="AM89" s="75" t="s">
        <v>539</v>
      </c>
      <c r="AN89" s="75" t="s">
        <v>539</v>
      </c>
      <c r="AO89" s="75" t="s">
        <v>539</v>
      </c>
      <c r="AP89" s="75" t="s">
        <v>539</v>
      </c>
      <c r="AQ89" s="75" t="s">
        <v>537</v>
      </c>
      <c r="AR89" s="75" t="s">
        <v>541</v>
      </c>
      <c r="AS89" s="48" t="s">
        <v>537</v>
      </c>
      <c r="AT89" s="85" t="s">
        <v>549</v>
      </c>
    </row>
    <row r="90" spans="1:46" s="10" customFormat="1" ht="15" customHeight="1" x14ac:dyDescent="0.2">
      <c r="A90" s="4">
        <v>90</v>
      </c>
      <c r="B90" s="4">
        <v>500027</v>
      </c>
      <c r="C90" s="4" t="s">
        <v>79</v>
      </c>
      <c r="D90" s="4" t="s">
        <v>156</v>
      </c>
      <c r="E90" s="3"/>
      <c r="F90" s="4" t="s">
        <v>381</v>
      </c>
      <c r="G90" s="4" t="s">
        <v>12</v>
      </c>
      <c r="H90" s="4" t="s">
        <v>11</v>
      </c>
      <c r="I90" s="4" t="s">
        <v>10</v>
      </c>
      <c r="J90" s="4">
        <v>25</v>
      </c>
      <c r="K90" s="4" t="s">
        <v>129</v>
      </c>
      <c r="L90" s="4">
        <v>2018</v>
      </c>
      <c r="M90" s="4" t="s">
        <v>267</v>
      </c>
      <c r="N90" s="4" t="s">
        <v>153</v>
      </c>
      <c r="O90" s="4" t="s">
        <v>118</v>
      </c>
      <c r="P90" s="4">
        <v>1997</v>
      </c>
      <c r="Q90" s="4">
        <v>2018</v>
      </c>
      <c r="R90" s="4" t="s">
        <v>119</v>
      </c>
      <c r="S90" s="13"/>
      <c r="T90" s="4"/>
      <c r="U90" s="4"/>
      <c r="V90" s="4" t="s">
        <v>448</v>
      </c>
      <c r="W90" s="13">
        <v>45167</v>
      </c>
      <c r="X90" s="4">
        <v>60</v>
      </c>
      <c r="Y90" s="27">
        <v>58</v>
      </c>
      <c r="Z90" s="27"/>
      <c r="AA90" s="28" t="s">
        <v>450</v>
      </c>
      <c r="AB90" s="31">
        <v>0.88300000000000001</v>
      </c>
      <c r="AC90" s="32">
        <v>68</v>
      </c>
      <c r="AD90" s="28">
        <v>5</v>
      </c>
      <c r="AE90" s="31"/>
      <c r="AF90" s="28">
        <v>44.3</v>
      </c>
      <c r="AG90" s="33">
        <v>0.01</v>
      </c>
      <c r="AH90" s="28">
        <v>0.5</v>
      </c>
      <c r="AI90" s="31">
        <v>2E-3</v>
      </c>
      <c r="AJ90" s="31">
        <v>0.16500000000000001</v>
      </c>
      <c r="AK90" s="75" t="s">
        <v>539</v>
      </c>
      <c r="AL90" s="75" t="s">
        <v>539</v>
      </c>
      <c r="AM90" s="75" t="s">
        <v>539</v>
      </c>
      <c r="AN90" s="75" t="s">
        <v>539</v>
      </c>
      <c r="AO90" s="75" t="s">
        <v>539</v>
      </c>
      <c r="AP90" s="75" t="s">
        <v>539</v>
      </c>
      <c r="AQ90" s="75" t="s">
        <v>537</v>
      </c>
      <c r="AR90" s="75" t="s">
        <v>541</v>
      </c>
      <c r="AS90" s="48" t="s">
        <v>537</v>
      </c>
      <c r="AT90" s="85" t="s">
        <v>549</v>
      </c>
    </row>
    <row r="91" spans="1:46" s="10" customFormat="1" ht="15" customHeight="1" x14ac:dyDescent="0.2">
      <c r="A91" s="4">
        <v>6</v>
      </c>
      <c r="B91" s="4">
        <v>600031</v>
      </c>
      <c r="C91" s="4" t="s">
        <v>97</v>
      </c>
      <c r="D91" s="4" t="s">
        <v>155</v>
      </c>
      <c r="E91" s="3" t="s">
        <v>153</v>
      </c>
      <c r="F91" s="4" t="s">
        <v>427</v>
      </c>
      <c r="G91" s="4" t="s">
        <v>50</v>
      </c>
      <c r="H91" s="4">
        <v>551875</v>
      </c>
      <c r="I91" s="4" t="s">
        <v>249</v>
      </c>
      <c r="J91" s="4" t="s">
        <v>121</v>
      </c>
      <c r="K91" s="4" t="s">
        <v>117</v>
      </c>
      <c r="L91" s="4">
        <v>1972</v>
      </c>
      <c r="M91" s="4" t="s">
        <v>266</v>
      </c>
      <c r="N91" s="4" t="s">
        <v>304</v>
      </c>
      <c r="O91" s="4"/>
      <c r="P91" s="4"/>
      <c r="Q91" s="4">
        <v>2020</v>
      </c>
      <c r="R91" s="4" t="s">
        <v>119</v>
      </c>
      <c r="S91" s="13"/>
      <c r="T91" s="4"/>
      <c r="U91" s="4"/>
      <c r="V91" s="4" t="s">
        <v>448</v>
      </c>
      <c r="W91" s="13">
        <v>45265</v>
      </c>
      <c r="X91" s="4">
        <v>220</v>
      </c>
      <c r="Y91" s="27">
        <v>60</v>
      </c>
      <c r="Z91" s="27"/>
      <c r="AA91" s="28" t="s">
        <v>450</v>
      </c>
      <c r="AB91" s="31">
        <v>0.88600000000000001</v>
      </c>
      <c r="AC91" s="32">
        <v>69</v>
      </c>
      <c r="AD91" s="28">
        <v>4</v>
      </c>
      <c r="AE91" s="31"/>
      <c r="AF91" s="28">
        <v>44.7</v>
      </c>
      <c r="AG91" s="33">
        <v>1E-3</v>
      </c>
      <c r="AH91" s="28">
        <v>0.5</v>
      </c>
      <c r="AI91" s="31">
        <v>1.2999999999999999E-2</v>
      </c>
      <c r="AJ91" s="31">
        <v>0.53500000000000003</v>
      </c>
      <c r="AK91" s="75" t="s">
        <v>539</v>
      </c>
      <c r="AL91" s="75" t="s">
        <v>539</v>
      </c>
      <c r="AM91" s="75" t="s">
        <v>539</v>
      </c>
      <c r="AN91" s="75" t="s">
        <v>539</v>
      </c>
      <c r="AO91" s="75" t="s">
        <v>539</v>
      </c>
      <c r="AP91" s="75" t="s">
        <v>539</v>
      </c>
      <c r="AQ91" s="75" t="s">
        <v>537</v>
      </c>
      <c r="AR91" s="75" t="s">
        <v>541</v>
      </c>
      <c r="AS91" s="48" t="s">
        <v>537</v>
      </c>
      <c r="AT91" s="85" t="s">
        <v>549</v>
      </c>
    </row>
    <row r="92" spans="1:46" s="10" customFormat="1" ht="15" customHeight="1" x14ac:dyDescent="0.2">
      <c r="A92" s="4">
        <v>30</v>
      </c>
      <c r="B92" s="4">
        <v>60000103</v>
      </c>
      <c r="C92" s="4" t="s">
        <v>96</v>
      </c>
      <c r="D92" s="4" t="s">
        <v>163</v>
      </c>
      <c r="E92" s="3"/>
      <c r="F92" s="4" t="s">
        <v>322</v>
      </c>
      <c r="G92" s="4" t="s">
        <v>12</v>
      </c>
      <c r="H92" s="4" t="s">
        <v>195</v>
      </c>
      <c r="I92" s="4" t="s">
        <v>245</v>
      </c>
      <c r="J92" s="4" t="s">
        <v>18</v>
      </c>
      <c r="K92" s="4" t="s">
        <v>125</v>
      </c>
      <c r="L92" s="4">
        <v>2018</v>
      </c>
      <c r="M92" s="4" t="s">
        <v>267</v>
      </c>
      <c r="N92" s="4" t="s">
        <v>153</v>
      </c>
      <c r="O92" s="4" t="s">
        <v>118</v>
      </c>
      <c r="P92" s="4">
        <v>1998</v>
      </c>
      <c r="Q92" s="4">
        <v>2018</v>
      </c>
      <c r="R92" s="4" t="s">
        <v>119</v>
      </c>
      <c r="S92" s="13"/>
      <c r="T92" s="4"/>
      <c r="U92" s="4"/>
      <c r="V92" s="4" t="s">
        <v>448</v>
      </c>
      <c r="W92" s="13">
        <v>45265</v>
      </c>
      <c r="X92" s="4">
        <v>60</v>
      </c>
      <c r="Y92" s="27">
        <v>52</v>
      </c>
      <c r="Z92" s="27"/>
      <c r="AA92" s="28" t="s">
        <v>450</v>
      </c>
      <c r="AB92" s="31">
        <v>0.88200000000000001</v>
      </c>
      <c r="AC92" s="32">
        <v>69</v>
      </c>
      <c r="AD92" s="28">
        <v>4</v>
      </c>
      <c r="AE92" s="31"/>
      <c r="AF92" s="28">
        <v>40.299999999999997</v>
      </c>
      <c r="AG92" s="33">
        <v>0.01</v>
      </c>
      <c r="AH92" s="28">
        <v>0.5</v>
      </c>
      <c r="AI92" s="31">
        <v>8.9999999999999993E-3</v>
      </c>
      <c r="AJ92" s="31">
        <v>0.249</v>
      </c>
      <c r="AK92" s="75" t="s">
        <v>539</v>
      </c>
      <c r="AL92" s="75" t="s">
        <v>539</v>
      </c>
      <c r="AM92" s="75" t="s">
        <v>539</v>
      </c>
      <c r="AN92" s="75" t="s">
        <v>539</v>
      </c>
      <c r="AO92" s="75" t="s">
        <v>539</v>
      </c>
      <c r="AP92" s="75" t="s">
        <v>539</v>
      </c>
      <c r="AQ92" s="75" t="s">
        <v>537</v>
      </c>
      <c r="AR92" s="75" t="s">
        <v>541</v>
      </c>
      <c r="AS92" s="48" t="s">
        <v>537</v>
      </c>
      <c r="AT92" s="85" t="s">
        <v>549</v>
      </c>
    </row>
    <row r="93" spans="1:46" s="10" customFormat="1" ht="15" customHeight="1" x14ac:dyDescent="0.2">
      <c r="A93" s="4">
        <v>54</v>
      </c>
      <c r="B93" s="4">
        <v>60005890</v>
      </c>
      <c r="C93" s="4" t="s">
        <v>113</v>
      </c>
      <c r="D93" s="4" t="s">
        <v>163</v>
      </c>
      <c r="E93" s="3"/>
      <c r="F93" s="4" t="s">
        <v>346</v>
      </c>
      <c r="G93" s="4" t="s">
        <v>29</v>
      </c>
      <c r="H93" s="4" t="s">
        <v>77</v>
      </c>
      <c r="I93" s="4" t="s">
        <v>244</v>
      </c>
      <c r="J93" s="4">
        <v>50</v>
      </c>
      <c r="K93" s="4" t="s">
        <v>130</v>
      </c>
      <c r="L93" s="4">
        <v>2014</v>
      </c>
      <c r="M93" s="4" t="s">
        <v>267</v>
      </c>
      <c r="N93" s="4" t="s">
        <v>153</v>
      </c>
      <c r="O93" s="4"/>
      <c r="P93" s="4">
        <v>2014</v>
      </c>
      <c r="Q93" s="4"/>
      <c r="R93" s="4" t="s">
        <v>119</v>
      </c>
      <c r="S93" s="13"/>
      <c r="T93" s="4"/>
      <c r="U93" s="4"/>
      <c r="V93" s="4" t="s">
        <v>448</v>
      </c>
      <c r="W93" s="13">
        <v>45217</v>
      </c>
      <c r="X93" s="4">
        <v>60</v>
      </c>
      <c r="Y93" s="27">
        <v>72</v>
      </c>
      <c r="Z93" s="27"/>
      <c r="AA93" s="28" t="s">
        <v>450</v>
      </c>
      <c r="AB93" s="31">
        <v>0.88200000000000001</v>
      </c>
      <c r="AC93" s="32">
        <v>69</v>
      </c>
      <c r="AD93" s="28">
        <v>5</v>
      </c>
      <c r="AE93" s="31"/>
      <c r="AF93" s="28">
        <v>34.5</v>
      </c>
      <c r="AG93" s="33">
        <v>0.01</v>
      </c>
      <c r="AH93" s="28">
        <v>0.5</v>
      </c>
      <c r="AI93" s="31">
        <v>1E-3</v>
      </c>
      <c r="AJ93" s="31">
        <v>0.11799999999999999</v>
      </c>
      <c r="AK93" s="75" t="s">
        <v>539</v>
      </c>
      <c r="AL93" s="75" t="s">
        <v>539</v>
      </c>
      <c r="AM93" s="75" t="s">
        <v>539</v>
      </c>
      <c r="AN93" s="75" t="s">
        <v>539</v>
      </c>
      <c r="AO93" s="75" t="s">
        <v>539</v>
      </c>
      <c r="AP93" s="75" t="s">
        <v>539</v>
      </c>
      <c r="AQ93" s="75" t="s">
        <v>537</v>
      </c>
      <c r="AR93" s="75" t="s">
        <v>541</v>
      </c>
      <c r="AS93" s="48" t="s">
        <v>537</v>
      </c>
      <c r="AT93" s="85" t="s">
        <v>549</v>
      </c>
    </row>
    <row r="94" spans="1:46" s="10" customFormat="1" ht="15" customHeight="1" x14ac:dyDescent="0.2">
      <c r="A94" s="4">
        <v>113</v>
      </c>
      <c r="B94" s="4">
        <v>60007547</v>
      </c>
      <c r="C94" s="4" t="s">
        <v>114</v>
      </c>
      <c r="D94" s="4" t="s">
        <v>156</v>
      </c>
      <c r="E94" s="3"/>
      <c r="F94" s="4" t="s">
        <v>404</v>
      </c>
      <c r="G94" s="4" t="s">
        <v>19</v>
      </c>
      <c r="H94" s="4" t="s">
        <v>78</v>
      </c>
      <c r="I94" s="4" t="s">
        <v>244</v>
      </c>
      <c r="J94" s="4" t="s">
        <v>147</v>
      </c>
      <c r="K94" s="4" t="s">
        <v>130</v>
      </c>
      <c r="L94" s="4">
        <v>2017</v>
      </c>
      <c r="M94" s="4" t="s">
        <v>267</v>
      </c>
      <c r="N94" s="4" t="s">
        <v>153</v>
      </c>
      <c r="O94" s="4" t="s">
        <v>118</v>
      </c>
      <c r="P94" s="4">
        <v>2017</v>
      </c>
      <c r="Q94" s="4"/>
      <c r="R94" s="4" t="s">
        <v>119</v>
      </c>
      <c r="S94" s="13"/>
      <c r="T94" s="4"/>
      <c r="U94" s="4"/>
      <c r="V94" s="4" t="s">
        <v>448</v>
      </c>
      <c r="W94" s="13">
        <v>45217</v>
      </c>
      <c r="X94" s="4">
        <v>60</v>
      </c>
      <c r="Y94" s="27">
        <v>64</v>
      </c>
      <c r="Z94" s="27"/>
      <c r="AA94" s="28" t="s">
        <v>450</v>
      </c>
      <c r="AB94" s="31">
        <v>0.88100000000000001</v>
      </c>
      <c r="AC94" s="32">
        <v>69</v>
      </c>
      <c r="AD94" s="28">
        <v>6</v>
      </c>
      <c r="AE94" s="31"/>
      <c r="AF94" s="28">
        <v>36.9</v>
      </c>
      <c r="AG94" s="33">
        <v>0.01</v>
      </c>
      <c r="AH94" s="28">
        <v>0.5</v>
      </c>
      <c r="AI94" s="31">
        <v>4.2000000000000003E-2</v>
      </c>
      <c r="AJ94" s="31">
        <v>1.032</v>
      </c>
      <c r="AK94" s="75" t="s">
        <v>539</v>
      </c>
      <c r="AL94" s="75" t="s">
        <v>539</v>
      </c>
      <c r="AM94" s="75" t="s">
        <v>539</v>
      </c>
      <c r="AN94" s="75" t="s">
        <v>539</v>
      </c>
      <c r="AO94" s="75" t="s">
        <v>539</v>
      </c>
      <c r="AP94" s="75" t="s">
        <v>539</v>
      </c>
      <c r="AQ94" s="75" t="s">
        <v>537</v>
      </c>
      <c r="AR94" s="75" t="s">
        <v>541</v>
      </c>
      <c r="AS94" s="48" t="s">
        <v>537</v>
      </c>
      <c r="AT94" s="85" t="s">
        <v>549</v>
      </c>
    </row>
    <row r="95" spans="1:46" s="10" customFormat="1" ht="15" customHeight="1" x14ac:dyDescent="0.2">
      <c r="A95" s="4">
        <v>29</v>
      </c>
      <c r="B95" s="4">
        <v>500034</v>
      </c>
      <c r="C95" s="4" t="s">
        <v>96</v>
      </c>
      <c r="D95" s="4" t="s">
        <v>156</v>
      </c>
      <c r="E95" s="3"/>
      <c r="F95" s="4" t="s">
        <v>321</v>
      </c>
      <c r="G95" s="4" t="s">
        <v>251</v>
      </c>
      <c r="H95" s="4" t="s">
        <v>240</v>
      </c>
      <c r="I95" s="4" t="s">
        <v>10</v>
      </c>
      <c r="J95" s="4">
        <v>25</v>
      </c>
      <c r="K95" s="4" t="s">
        <v>214</v>
      </c>
      <c r="L95" s="4">
        <v>2020</v>
      </c>
      <c r="M95" s="4" t="s">
        <v>267</v>
      </c>
      <c r="N95" s="4" t="s">
        <v>153</v>
      </c>
      <c r="O95" s="4" t="s">
        <v>118</v>
      </c>
      <c r="P95" s="4">
        <v>2021</v>
      </c>
      <c r="Q95" s="4" t="s">
        <v>252</v>
      </c>
      <c r="R95" s="4" t="s">
        <v>119</v>
      </c>
      <c r="S95" s="13"/>
      <c r="T95" s="4"/>
      <c r="U95" s="4"/>
      <c r="V95" s="4" t="s">
        <v>448</v>
      </c>
      <c r="W95" s="13">
        <v>45265</v>
      </c>
      <c r="X95" s="4">
        <v>60</v>
      </c>
      <c r="Y95" s="27">
        <v>60</v>
      </c>
      <c r="Z95" s="27"/>
      <c r="AA95" s="28" t="s">
        <v>450</v>
      </c>
      <c r="AB95" s="31">
        <v>0.88400000000000001</v>
      </c>
      <c r="AC95" s="32">
        <v>70</v>
      </c>
      <c r="AD95" s="28">
        <v>4</v>
      </c>
      <c r="AE95" s="31"/>
      <c r="AF95" s="28">
        <v>44.7</v>
      </c>
      <c r="AG95" s="33">
        <v>0.01</v>
      </c>
      <c r="AH95" s="28">
        <v>0.5</v>
      </c>
      <c r="AI95" s="31">
        <v>7.0000000000000001E-3</v>
      </c>
      <c r="AJ95" s="31">
        <v>0.246</v>
      </c>
      <c r="AK95" s="75" t="s">
        <v>539</v>
      </c>
      <c r="AL95" s="75" t="s">
        <v>539</v>
      </c>
      <c r="AM95" s="75" t="s">
        <v>539</v>
      </c>
      <c r="AN95" s="75" t="s">
        <v>539</v>
      </c>
      <c r="AO95" s="75" t="s">
        <v>539</v>
      </c>
      <c r="AP95" s="75" t="s">
        <v>539</v>
      </c>
      <c r="AQ95" s="75" t="s">
        <v>537</v>
      </c>
      <c r="AR95" s="75" t="s">
        <v>541</v>
      </c>
      <c r="AS95" s="48" t="s">
        <v>537</v>
      </c>
      <c r="AT95" s="85" t="s">
        <v>549</v>
      </c>
    </row>
    <row r="96" spans="1:46" s="10" customFormat="1" ht="15.95" customHeight="1" x14ac:dyDescent="0.2">
      <c r="A96" s="4">
        <v>41</v>
      </c>
      <c r="B96" s="4">
        <v>60005878</v>
      </c>
      <c r="C96" s="4" t="s">
        <v>83</v>
      </c>
      <c r="D96" s="4" t="s">
        <v>156</v>
      </c>
      <c r="E96" s="3"/>
      <c r="F96" s="4" t="s">
        <v>333</v>
      </c>
      <c r="G96" s="4" t="s">
        <v>29</v>
      </c>
      <c r="H96" s="4" t="s">
        <v>28</v>
      </c>
      <c r="I96" s="4" t="s">
        <v>10</v>
      </c>
      <c r="J96" s="4">
        <v>50</v>
      </c>
      <c r="K96" s="4" t="s">
        <v>129</v>
      </c>
      <c r="L96" s="4">
        <v>2014</v>
      </c>
      <c r="M96" s="4" t="s">
        <v>267</v>
      </c>
      <c r="N96" s="4" t="s">
        <v>153</v>
      </c>
      <c r="O96" s="4" t="s">
        <v>133</v>
      </c>
      <c r="P96" s="4">
        <v>2014</v>
      </c>
      <c r="Q96" s="4"/>
      <c r="R96" s="4" t="s">
        <v>119</v>
      </c>
      <c r="S96" s="13"/>
      <c r="T96" s="4"/>
      <c r="U96" s="4"/>
      <c r="V96" s="4" t="s">
        <v>448</v>
      </c>
      <c r="W96" s="13">
        <v>45127</v>
      </c>
      <c r="X96" s="4">
        <v>60</v>
      </c>
      <c r="Y96" s="27">
        <v>51.1</v>
      </c>
      <c r="Z96" s="27">
        <v>32</v>
      </c>
      <c r="AA96" s="28" t="s">
        <v>450</v>
      </c>
      <c r="AB96" s="31">
        <v>0.88300000000000001</v>
      </c>
      <c r="AC96" s="32">
        <v>70</v>
      </c>
      <c r="AD96" s="28">
        <v>9</v>
      </c>
      <c r="AE96" s="31">
        <v>10.157375442397257</v>
      </c>
      <c r="AF96" s="28">
        <v>36.5</v>
      </c>
      <c r="AG96" s="33">
        <v>0.01</v>
      </c>
      <c r="AH96" s="28">
        <v>0.5</v>
      </c>
      <c r="AI96" s="31">
        <v>2E-3</v>
      </c>
      <c r="AJ96" s="31">
        <v>0.11</v>
      </c>
      <c r="AK96" s="75" t="s">
        <v>539</v>
      </c>
      <c r="AL96" s="75" t="s">
        <v>539</v>
      </c>
      <c r="AM96" s="75" t="s">
        <v>539</v>
      </c>
      <c r="AN96" s="75" t="s">
        <v>539</v>
      </c>
      <c r="AO96" s="75" t="s">
        <v>539</v>
      </c>
      <c r="AP96" s="75" t="s">
        <v>539</v>
      </c>
      <c r="AQ96" s="75" t="s">
        <v>539</v>
      </c>
      <c r="AR96" s="75" t="s">
        <v>541</v>
      </c>
      <c r="AS96" s="48" t="s">
        <v>537</v>
      </c>
      <c r="AT96" s="85" t="s">
        <v>549</v>
      </c>
    </row>
    <row r="97" spans="1:46" s="10" customFormat="1" ht="15" customHeight="1" x14ac:dyDescent="0.2">
      <c r="A97" s="4">
        <v>3</v>
      </c>
      <c r="B97" s="4">
        <v>60007473</v>
      </c>
      <c r="C97" s="4" t="s">
        <v>81</v>
      </c>
      <c r="D97" s="4" t="s">
        <v>155</v>
      </c>
      <c r="E97" s="3" t="s">
        <v>154</v>
      </c>
      <c r="F97" s="4" t="s">
        <v>424</v>
      </c>
      <c r="G97" s="4" t="s">
        <v>19</v>
      </c>
      <c r="H97" s="4" t="s">
        <v>21</v>
      </c>
      <c r="I97" s="4" t="s">
        <v>249</v>
      </c>
      <c r="J97" s="4" t="s">
        <v>116</v>
      </c>
      <c r="K97" s="4" t="s">
        <v>117</v>
      </c>
      <c r="L97" s="4">
        <v>2017</v>
      </c>
      <c r="M97" s="4" t="s">
        <v>267</v>
      </c>
      <c r="N97" s="4" t="s">
        <v>153</v>
      </c>
      <c r="O97" s="4" t="s">
        <v>118</v>
      </c>
      <c r="P97" s="4">
        <v>2017</v>
      </c>
      <c r="Q97" s="4"/>
      <c r="R97" s="4" t="s">
        <v>119</v>
      </c>
      <c r="S97" s="13"/>
      <c r="T97" s="4"/>
      <c r="U97" s="4"/>
      <c r="V97" s="4" t="s">
        <v>448</v>
      </c>
      <c r="W97" s="13">
        <v>45167</v>
      </c>
      <c r="X97" s="4">
        <v>220</v>
      </c>
      <c r="Y97" s="27">
        <v>72</v>
      </c>
      <c r="Z97" s="27"/>
      <c r="AA97" s="28" t="s">
        <v>450</v>
      </c>
      <c r="AB97" s="31">
        <v>0.88</v>
      </c>
      <c r="AC97" s="32">
        <v>71</v>
      </c>
      <c r="AD97" s="28">
        <v>7</v>
      </c>
      <c r="AE97" s="31"/>
      <c r="AF97" s="28">
        <v>40.5</v>
      </c>
      <c r="AG97" s="33">
        <v>0.01</v>
      </c>
      <c r="AH97" s="28">
        <v>0.5</v>
      </c>
      <c r="AI97" s="31">
        <v>4.0000000000000001E-3</v>
      </c>
      <c r="AJ97" s="31">
        <v>0.109</v>
      </c>
      <c r="AK97" s="75" t="s">
        <v>539</v>
      </c>
      <c r="AL97" s="75" t="s">
        <v>539</v>
      </c>
      <c r="AM97" s="75" t="s">
        <v>539</v>
      </c>
      <c r="AN97" s="75" t="s">
        <v>539</v>
      </c>
      <c r="AO97" s="75" t="s">
        <v>539</v>
      </c>
      <c r="AP97" s="75" t="s">
        <v>539</v>
      </c>
      <c r="AQ97" s="75" t="s">
        <v>537</v>
      </c>
      <c r="AR97" s="75" t="s">
        <v>541</v>
      </c>
      <c r="AS97" s="48" t="s">
        <v>537</v>
      </c>
      <c r="AT97" s="85" t="s">
        <v>549</v>
      </c>
    </row>
    <row r="98" spans="1:46" s="10" customFormat="1" ht="15" customHeight="1" x14ac:dyDescent="0.2">
      <c r="A98" s="4">
        <v>5</v>
      </c>
      <c r="B98" s="4">
        <v>600029</v>
      </c>
      <c r="C98" s="4" t="s">
        <v>97</v>
      </c>
      <c r="D98" s="4" t="s">
        <v>155</v>
      </c>
      <c r="E98" s="3" t="s">
        <v>152</v>
      </c>
      <c r="F98" s="4" t="s">
        <v>426</v>
      </c>
      <c r="G98" s="4" t="s">
        <v>50</v>
      </c>
      <c r="H98" s="4">
        <v>551873</v>
      </c>
      <c r="I98" s="4" t="s">
        <v>249</v>
      </c>
      <c r="J98" s="4" t="s">
        <v>121</v>
      </c>
      <c r="K98" s="4" t="s">
        <v>117</v>
      </c>
      <c r="L98" s="4">
        <v>1972</v>
      </c>
      <c r="M98" s="4" t="s">
        <v>266</v>
      </c>
      <c r="N98" s="4" t="s">
        <v>304</v>
      </c>
      <c r="O98" s="4" t="s">
        <v>122</v>
      </c>
      <c r="P98" s="4"/>
      <c r="Q98" s="4">
        <v>2020</v>
      </c>
      <c r="R98" s="4" t="s">
        <v>119</v>
      </c>
      <c r="S98" s="13"/>
      <c r="T98" s="4"/>
      <c r="U98" s="4"/>
      <c r="V98" s="4" t="s">
        <v>448</v>
      </c>
      <c r="W98" s="13">
        <v>45265</v>
      </c>
      <c r="X98" s="4">
        <v>220</v>
      </c>
      <c r="Y98" s="27">
        <v>54</v>
      </c>
      <c r="Z98" s="27"/>
      <c r="AA98" s="28" t="s">
        <v>450</v>
      </c>
      <c r="AB98" s="31">
        <v>0.879</v>
      </c>
      <c r="AC98" s="32">
        <v>71</v>
      </c>
      <c r="AD98" s="28">
        <v>3</v>
      </c>
      <c r="AE98" s="31"/>
      <c r="AF98" s="28">
        <v>42.6</v>
      </c>
      <c r="AG98" s="33">
        <v>3.0000000000000001E-3</v>
      </c>
      <c r="AH98" s="28">
        <v>0.5</v>
      </c>
      <c r="AI98" s="31">
        <v>7.0000000000000001E-3</v>
      </c>
      <c r="AJ98" s="31">
        <v>0.28399999999999997</v>
      </c>
      <c r="AK98" s="75" t="s">
        <v>539</v>
      </c>
      <c r="AL98" s="75" t="s">
        <v>539</v>
      </c>
      <c r="AM98" s="75" t="s">
        <v>539</v>
      </c>
      <c r="AN98" s="75" t="s">
        <v>539</v>
      </c>
      <c r="AO98" s="75" t="s">
        <v>539</v>
      </c>
      <c r="AP98" s="75" t="s">
        <v>539</v>
      </c>
      <c r="AQ98" s="75" t="s">
        <v>537</v>
      </c>
      <c r="AR98" s="75" t="s">
        <v>541</v>
      </c>
      <c r="AS98" s="48" t="s">
        <v>537</v>
      </c>
      <c r="AT98" s="85" t="s">
        <v>549</v>
      </c>
    </row>
    <row r="99" spans="1:46" s="10" customFormat="1" ht="15" customHeight="1" x14ac:dyDescent="0.2">
      <c r="A99" s="4">
        <v>55</v>
      </c>
      <c r="B99" s="4">
        <v>500043</v>
      </c>
      <c r="C99" s="4" t="s">
        <v>92</v>
      </c>
      <c r="D99" s="4" t="s">
        <v>156</v>
      </c>
      <c r="E99" s="3"/>
      <c r="F99" s="4" t="s">
        <v>347</v>
      </c>
      <c r="G99" s="4" t="s">
        <v>251</v>
      </c>
      <c r="H99" s="4" t="s">
        <v>230</v>
      </c>
      <c r="I99" s="4" t="s">
        <v>10</v>
      </c>
      <c r="J99" s="4">
        <v>25</v>
      </c>
      <c r="K99" s="4" t="s">
        <v>214</v>
      </c>
      <c r="L99" s="4">
        <v>2020</v>
      </c>
      <c r="M99" s="4" t="s">
        <v>267</v>
      </c>
      <c r="N99" s="4" t="s">
        <v>153</v>
      </c>
      <c r="O99" s="4" t="s">
        <v>118</v>
      </c>
      <c r="P99" s="4">
        <v>2021</v>
      </c>
      <c r="Q99" s="4" t="s">
        <v>231</v>
      </c>
      <c r="R99" s="4" t="s">
        <v>119</v>
      </c>
      <c r="S99" s="13"/>
      <c r="T99" s="4"/>
      <c r="U99" s="4"/>
      <c r="V99" s="4" t="s">
        <v>448</v>
      </c>
      <c r="W99" s="13">
        <v>45228</v>
      </c>
      <c r="X99" s="4">
        <v>60</v>
      </c>
      <c r="Y99" s="27">
        <v>59</v>
      </c>
      <c r="Z99" s="27">
        <v>25</v>
      </c>
      <c r="AA99" s="28" t="s">
        <v>450</v>
      </c>
      <c r="AB99" s="31">
        <v>0.878</v>
      </c>
      <c r="AC99" s="32">
        <v>71</v>
      </c>
      <c r="AD99" s="28">
        <v>7</v>
      </c>
      <c r="AE99" s="31">
        <v>10.61983151869946</v>
      </c>
      <c r="AF99" s="28">
        <v>43.6</v>
      </c>
      <c r="AG99" s="33">
        <v>0.01</v>
      </c>
      <c r="AH99" s="28">
        <v>0.5</v>
      </c>
      <c r="AI99" s="31">
        <v>1E-3</v>
      </c>
      <c r="AJ99" s="31">
        <v>0.106</v>
      </c>
      <c r="AK99" s="75" t="s">
        <v>539</v>
      </c>
      <c r="AL99" s="75" t="s">
        <v>539</v>
      </c>
      <c r="AM99" s="75" t="s">
        <v>539</v>
      </c>
      <c r="AN99" s="75" t="s">
        <v>539</v>
      </c>
      <c r="AO99" s="75" t="s">
        <v>539</v>
      </c>
      <c r="AP99" s="75" t="s">
        <v>539</v>
      </c>
      <c r="AQ99" s="75" t="s">
        <v>539</v>
      </c>
      <c r="AR99" s="75" t="s">
        <v>541</v>
      </c>
      <c r="AS99" s="48" t="s">
        <v>537</v>
      </c>
      <c r="AT99" s="85" t="s">
        <v>549</v>
      </c>
    </row>
    <row r="100" spans="1:46" s="10" customFormat="1" ht="15" customHeight="1" x14ac:dyDescent="0.2">
      <c r="A100" s="4">
        <v>77</v>
      </c>
      <c r="B100" s="4">
        <v>60003638</v>
      </c>
      <c r="C100" s="4" t="s">
        <v>108</v>
      </c>
      <c r="D100" s="4" t="s">
        <v>156</v>
      </c>
      <c r="E100" s="3"/>
      <c r="F100" s="4" t="s">
        <v>369</v>
      </c>
      <c r="G100" s="4" t="s">
        <v>12</v>
      </c>
      <c r="H100" s="4" t="s">
        <v>72</v>
      </c>
      <c r="I100" s="4" t="s">
        <v>245</v>
      </c>
      <c r="J100" s="4" t="s">
        <v>141</v>
      </c>
      <c r="K100" s="4" t="s">
        <v>125</v>
      </c>
      <c r="L100" s="4">
        <v>2008</v>
      </c>
      <c r="M100" s="4" t="s">
        <v>267</v>
      </c>
      <c r="N100" s="4" t="s">
        <v>153</v>
      </c>
      <c r="O100" s="4" t="s">
        <v>135</v>
      </c>
      <c r="P100" s="4">
        <v>2008</v>
      </c>
      <c r="Q100" s="4"/>
      <c r="R100" s="4" t="s">
        <v>119</v>
      </c>
      <c r="S100" s="13"/>
      <c r="T100" s="4"/>
      <c r="U100" s="4"/>
      <c r="V100" s="4" t="s">
        <v>448</v>
      </c>
      <c r="W100" s="13">
        <v>45204</v>
      </c>
      <c r="X100" s="4">
        <v>60</v>
      </c>
      <c r="Y100" s="27">
        <v>56</v>
      </c>
      <c r="Z100" s="27"/>
      <c r="AA100" s="28" t="s">
        <v>456</v>
      </c>
      <c r="AB100" s="31">
        <v>0.88500000000000001</v>
      </c>
      <c r="AC100" s="32">
        <v>72</v>
      </c>
      <c r="AD100" s="28">
        <v>10</v>
      </c>
      <c r="AE100" s="31"/>
      <c r="AF100" s="28">
        <v>33.200000000000003</v>
      </c>
      <c r="AG100" s="33">
        <v>0.01</v>
      </c>
      <c r="AH100" s="28">
        <v>1.5</v>
      </c>
      <c r="AI100" s="31">
        <v>1.2E-2</v>
      </c>
      <c r="AJ100" s="31">
        <v>0.50700000000000001</v>
      </c>
      <c r="AK100" s="75" t="s">
        <v>539</v>
      </c>
      <c r="AL100" s="75" t="s">
        <v>539</v>
      </c>
      <c r="AM100" s="75" t="s">
        <v>539</v>
      </c>
      <c r="AN100" s="75" t="s">
        <v>539</v>
      </c>
      <c r="AO100" s="75" t="s">
        <v>539</v>
      </c>
      <c r="AP100" s="75" t="s">
        <v>539</v>
      </c>
      <c r="AQ100" s="75" t="s">
        <v>537</v>
      </c>
      <c r="AR100" s="75" t="s">
        <v>541</v>
      </c>
      <c r="AS100" s="48" t="s">
        <v>537</v>
      </c>
      <c r="AT100" s="85" t="s">
        <v>549</v>
      </c>
    </row>
    <row r="101" spans="1:46" s="10" customFormat="1" ht="15" customHeight="1" x14ac:dyDescent="0.2">
      <c r="A101" s="4">
        <v>87</v>
      </c>
      <c r="B101" s="4">
        <v>60004381</v>
      </c>
      <c r="C101" s="4" t="s">
        <v>93</v>
      </c>
      <c r="D101" s="4" t="s">
        <v>162</v>
      </c>
      <c r="E101" s="3"/>
      <c r="F101" s="4" t="s">
        <v>378</v>
      </c>
      <c r="G101" s="4" t="s">
        <v>19</v>
      </c>
      <c r="H101" s="4">
        <v>338118</v>
      </c>
      <c r="I101" s="4" t="s">
        <v>10</v>
      </c>
      <c r="J101" s="4" t="s">
        <v>147</v>
      </c>
      <c r="K101" s="4" t="s">
        <v>129</v>
      </c>
      <c r="L101" s="4">
        <v>2011</v>
      </c>
      <c r="M101" s="4" t="s">
        <v>267</v>
      </c>
      <c r="N101" s="4" t="s">
        <v>153</v>
      </c>
      <c r="O101" s="4"/>
      <c r="P101" s="4">
        <v>2011</v>
      </c>
      <c r="Q101" s="4"/>
      <c r="R101" s="4" t="s">
        <v>119</v>
      </c>
      <c r="S101" s="13"/>
      <c r="T101" s="4"/>
      <c r="U101" s="4"/>
      <c r="V101" s="4" t="s">
        <v>448</v>
      </c>
      <c r="W101" s="13">
        <v>45169</v>
      </c>
      <c r="X101" s="4">
        <v>60</v>
      </c>
      <c r="Y101" s="27">
        <v>70</v>
      </c>
      <c r="Z101" s="27"/>
      <c r="AA101" s="28" t="s">
        <v>456</v>
      </c>
      <c r="AB101" s="31">
        <v>0.88449999999999995</v>
      </c>
      <c r="AC101" s="32">
        <v>72</v>
      </c>
      <c r="AD101" s="28">
        <v>4</v>
      </c>
      <c r="AE101" s="31"/>
      <c r="AF101" s="28">
        <v>40.200000000000003</v>
      </c>
      <c r="AG101" s="33">
        <v>0.01</v>
      </c>
      <c r="AH101" s="28">
        <v>1.5</v>
      </c>
      <c r="AI101" s="31">
        <v>1.4E-2</v>
      </c>
      <c r="AJ101" s="31">
        <v>0.42599999999999999</v>
      </c>
      <c r="AK101" s="75" t="s">
        <v>539</v>
      </c>
      <c r="AL101" s="75" t="s">
        <v>539</v>
      </c>
      <c r="AM101" s="75" t="s">
        <v>539</v>
      </c>
      <c r="AN101" s="75" t="s">
        <v>539</v>
      </c>
      <c r="AO101" s="75" t="s">
        <v>539</v>
      </c>
      <c r="AP101" s="75" t="s">
        <v>539</v>
      </c>
      <c r="AQ101" s="75" t="s">
        <v>537</v>
      </c>
      <c r="AR101" s="75" t="s">
        <v>541</v>
      </c>
      <c r="AS101" s="48" t="s">
        <v>537</v>
      </c>
      <c r="AT101" s="85" t="s">
        <v>549</v>
      </c>
    </row>
    <row r="102" spans="1:46" s="10" customFormat="1" ht="15" customHeight="1" x14ac:dyDescent="0.2">
      <c r="A102" s="4">
        <v>92</v>
      </c>
      <c r="B102" s="4">
        <v>60005325</v>
      </c>
      <c r="C102" s="4" t="s">
        <v>106</v>
      </c>
      <c r="D102" s="4" t="s">
        <v>156</v>
      </c>
      <c r="E102" s="3"/>
      <c r="F102" s="4" t="s">
        <v>383</v>
      </c>
      <c r="G102" s="4" t="s">
        <v>19</v>
      </c>
      <c r="H102" s="4">
        <v>359110</v>
      </c>
      <c r="I102" s="4" t="s">
        <v>10</v>
      </c>
      <c r="J102" s="4" t="s">
        <v>147</v>
      </c>
      <c r="K102" s="4" t="s">
        <v>129</v>
      </c>
      <c r="L102" s="4">
        <v>2012</v>
      </c>
      <c r="M102" s="4" t="s">
        <v>267</v>
      </c>
      <c r="N102" s="4" t="s">
        <v>153</v>
      </c>
      <c r="O102" s="4" t="s">
        <v>148</v>
      </c>
      <c r="P102" s="4">
        <v>2013</v>
      </c>
      <c r="Q102" s="4"/>
      <c r="R102" s="4" t="s">
        <v>119</v>
      </c>
      <c r="S102" s="13"/>
      <c r="T102" s="4"/>
      <c r="U102" s="4"/>
      <c r="V102" s="4" t="s">
        <v>448</v>
      </c>
      <c r="W102" s="13">
        <v>45138</v>
      </c>
      <c r="X102" s="4">
        <v>60</v>
      </c>
      <c r="Y102" s="27">
        <v>72</v>
      </c>
      <c r="Z102" s="27">
        <v>56</v>
      </c>
      <c r="AA102" s="28" t="s">
        <v>450</v>
      </c>
      <c r="AB102" s="31">
        <v>0.88400000000000001</v>
      </c>
      <c r="AC102" s="32">
        <v>72</v>
      </c>
      <c r="AD102" s="28">
        <v>8</v>
      </c>
      <c r="AE102" s="31">
        <v>3.6025537015584037</v>
      </c>
      <c r="AF102" s="28">
        <v>34.9</v>
      </c>
      <c r="AG102" s="33">
        <v>0.02</v>
      </c>
      <c r="AH102" s="28">
        <v>1</v>
      </c>
      <c r="AI102" s="31">
        <v>7.0000000000000001E-3</v>
      </c>
      <c r="AJ102" s="31">
        <v>0.40699999999999997</v>
      </c>
      <c r="AK102" s="75" t="s">
        <v>539</v>
      </c>
      <c r="AL102" s="75" t="s">
        <v>539</v>
      </c>
      <c r="AM102" s="75" t="s">
        <v>539</v>
      </c>
      <c r="AN102" s="75" t="s">
        <v>539</v>
      </c>
      <c r="AO102" s="75" t="s">
        <v>539</v>
      </c>
      <c r="AP102" s="75" t="s">
        <v>539</v>
      </c>
      <c r="AQ102" s="75" t="s">
        <v>539</v>
      </c>
      <c r="AR102" s="75" t="s">
        <v>541</v>
      </c>
      <c r="AS102" s="48" t="s">
        <v>537</v>
      </c>
      <c r="AT102" s="85" t="s">
        <v>549</v>
      </c>
    </row>
    <row r="103" spans="1:46" s="10" customFormat="1" ht="15" customHeight="1" x14ac:dyDescent="0.2">
      <c r="A103" s="4">
        <v>107</v>
      </c>
      <c r="B103" s="4">
        <v>500089</v>
      </c>
      <c r="C103" s="4" t="s">
        <v>98</v>
      </c>
      <c r="D103" s="4" t="s">
        <v>158</v>
      </c>
      <c r="E103" s="3" t="s">
        <v>152</v>
      </c>
      <c r="F103" s="4" t="s">
        <v>398</v>
      </c>
      <c r="G103" s="4" t="s">
        <v>53</v>
      </c>
      <c r="H103" s="4" t="s">
        <v>52</v>
      </c>
      <c r="I103" s="4" t="s">
        <v>249</v>
      </c>
      <c r="J103" s="4" t="s">
        <v>116</v>
      </c>
      <c r="K103" s="4" t="s">
        <v>117</v>
      </c>
      <c r="L103" s="4">
        <v>2018</v>
      </c>
      <c r="M103" s="4" t="s">
        <v>267</v>
      </c>
      <c r="N103" s="4" t="s">
        <v>153</v>
      </c>
      <c r="O103" s="4" t="s">
        <v>118</v>
      </c>
      <c r="P103" s="4"/>
      <c r="Q103" s="4"/>
      <c r="R103" s="4" t="s">
        <v>119</v>
      </c>
      <c r="S103" s="13"/>
      <c r="T103" s="4"/>
      <c r="U103" s="4"/>
      <c r="V103" s="4" t="s">
        <v>448</v>
      </c>
      <c r="W103" s="13">
        <v>45214</v>
      </c>
      <c r="X103" s="4">
        <v>220</v>
      </c>
      <c r="Y103" s="27">
        <v>58</v>
      </c>
      <c r="Z103" s="27"/>
      <c r="AA103" s="28" t="s">
        <v>450</v>
      </c>
      <c r="AB103" s="31">
        <v>0.873</v>
      </c>
      <c r="AC103" s="32">
        <v>72</v>
      </c>
      <c r="AD103" s="28">
        <v>8</v>
      </c>
      <c r="AE103" s="31"/>
      <c r="AF103" s="28">
        <v>42.1</v>
      </c>
      <c r="AG103" s="33">
        <v>0.01</v>
      </c>
      <c r="AH103" s="28">
        <v>0.5</v>
      </c>
      <c r="AI103" s="31">
        <v>2E-3</v>
      </c>
      <c r="AJ103" s="31">
        <v>8.4000000000000005E-2</v>
      </c>
      <c r="AK103" s="75" t="s">
        <v>539</v>
      </c>
      <c r="AL103" s="75" t="s">
        <v>539</v>
      </c>
      <c r="AM103" s="75" t="s">
        <v>539</v>
      </c>
      <c r="AN103" s="75" t="s">
        <v>539</v>
      </c>
      <c r="AO103" s="75" t="s">
        <v>539</v>
      </c>
      <c r="AP103" s="75" t="s">
        <v>539</v>
      </c>
      <c r="AQ103" s="75" t="s">
        <v>537</v>
      </c>
      <c r="AR103" s="75" t="s">
        <v>541</v>
      </c>
      <c r="AS103" s="48" t="s">
        <v>537</v>
      </c>
      <c r="AT103" s="85" t="s">
        <v>549</v>
      </c>
    </row>
    <row r="104" spans="1:46" s="10" customFormat="1" ht="15" customHeight="1" x14ac:dyDescent="0.2">
      <c r="A104" s="4">
        <v>115</v>
      </c>
      <c r="B104" s="4">
        <v>60003223</v>
      </c>
      <c r="C104" s="4" t="s">
        <v>109</v>
      </c>
      <c r="D104" s="4" t="s">
        <v>156</v>
      </c>
      <c r="E104" s="3"/>
      <c r="F104" s="4" t="s">
        <v>406</v>
      </c>
      <c r="G104" s="4" t="s">
        <v>12</v>
      </c>
      <c r="H104" s="4" t="s">
        <v>74</v>
      </c>
      <c r="I104" s="4" t="s">
        <v>245</v>
      </c>
      <c r="J104" s="4" t="s">
        <v>141</v>
      </c>
      <c r="K104" s="4" t="s">
        <v>125</v>
      </c>
      <c r="L104" s="4">
        <v>2006</v>
      </c>
      <c r="M104" s="4" t="s">
        <v>267</v>
      </c>
      <c r="N104" s="4" t="s">
        <v>153</v>
      </c>
      <c r="O104" s="4" t="s">
        <v>183</v>
      </c>
      <c r="P104" s="4">
        <v>2007</v>
      </c>
      <c r="Q104" s="4"/>
      <c r="R104" s="4" t="s">
        <v>119</v>
      </c>
      <c r="S104" s="13">
        <v>43997</v>
      </c>
      <c r="T104" s="4">
        <v>120</v>
      </c>
      <c r="U104" s="4" t="s">
        <v>262</v>
      </c>
      <c r="V104" s="4" t="s">
        <v>448</v>
      </c>
      <c r="W104" s="13">
        <v>45216</v>
      </c>
      <c r="X104" s="4">
        <v>60</v>
      </c>
      <c r="Y104" s="27">
        <v>52</v>
      </c>
      <c r="Z104" s="27"/>
      <c r="AA104" s="28" t="s">
        <v>456</v>
      </c>
      <c r="AB104" s="31">
        <v>0.89600000000000002</v>
      </c>
      <c r="AC104" s="32">
        <v>72</v>
      </c>
      <c r="AD104" s="28">
        <v>10</v>
      </c>
      <c r="AE104" s="31"/>
      <c r="AF104" s="28">
        <v>33.6</v>
      </c>
      <c r="AG104" s="33">
        <v>0.01</v>
      </c>
      <c r="AH104" s="28">
        <v>0.5</v>
      </c>
      <c r="AI104" s="31">
        <v>6.0000000000000001E-3</v>
      </c>
      <c r="AJ104" s="31">
        <v>0.30099999999999999</v>
      </c>
      <c r="AK104" s="75" t="s">
        <v>539</v>
      </c>
      <c r="AL104" s="75" t="s">
        <v>539</v>
      </c>
      <c r="AM104" s="75" t="s">
        <v>539</v>
      </c>
      <c r="AN104" s="75" t="s">
        <v>539</v>
      </c>
      <c r="AO104" s="75" t="s">
        <v>539</v>
      </c>
      <c r="AP104" s="75" t="s">
        <v>539</v>
      </c>
      <c r="AQ104" s="75" t="s">
        <v>537</v>
      </c>
      <c r="AR104" s="75" t="s">
        <v>541</v>
      </c>
      <c r="AS104" s="48" t="s">
        <v>537</v>
      </c>
      <c r="AT104" s="85" t="s">
        <v>549</v>
      </c>
    </row>
    <row r="105" spans="1:46" s="10" customFormat="1" ht="15" customHeight="1" x14ac:dyDescent="0.2">
      <c r="A105" s="4">
        <v>120</v>
      </c>
      <c r="B105" s="4">
        <v>50600001</v>
      </c>
      <c r="C105" s="4" t="s">
        <v>101</v>
      </c>
      <c r="D105" s="4" t="s">
        <v>160</v>
      </c>
      <c r="E105" s="3" t="s">
        <v>152</v>
      </c>
      <c r="F105" s="4" t="s">
        <v>411</v>
      </c>
      <c r="G105" s="4" t="s">
        <v>12</v>
      </c>
      <c r="H105" s="4">
        <v>59571</v>
      </c>
      <c r="I105" s="4" t="s">
        <v>249</v>
      </c>
      <c r="J105" s="4" t="s">
        <v>131</v>
      </c>
      <c r="K105" s="4" t="s">
        <v>117</v>
      </c>
      <c r="L105" s="4">
        <v>1996</v>
      </c>
      <c r="M105" s="4" t="s">
        <v>266</v>
      </c>
      <c r="N105" s="4" t="s">
        <v>304</v>
      </c>
      <c r="O105" s="4" t="s">
        <v>122</v>
      </c>
      <c r="P105" s="4"/>
      <c r="Q105" s="4"/>
      <c r="R105" s="4" t="s">
        <v>123</v>
      </c>
      <c r="S105" s="13"/>
      <c r="T105" s="4"/>
      <c r="U105" s="4"/>
      <c r="V105" s="4" t="s">
        <v>448</v>
      </c>
      <c r="W105" s="13">
        <v>45218</v>
      </c>
      <c r="X105" s="4">
        <v>220</v>
      </c>
      <c r="Y105" s="27">
        <v>68</v>
      </c>
      <c r="Z105" s="27"/>
      <c r="AA105" s="28" t="s">
        <v>456</v>
      </c>
      <c r="AB105" s="31">
        <v>0.872</v>
      </c>
      <c r="AC105" s="32">
        <v>72</v>
      </c>
      <c r="AD105" s="28">
        <v>4</v>
      </c>
      <c r="AE105" s="31"/>
      <c r="AF105" s="28">
        <v>36.700000000000003</v>
      </c>
      <c r="AG105" s="33">
        <v>0.01</v>
      </c>
      <c r="AH105" s="28">
        <v>1</v>
      </c>
      <c r="AI105" s="31">
        <v>1.7999999999999999E-2</v>
      </c>
      <c r="AJ105" s="31">
        <v>1.1579999999999999</v>
      </c>
      <c r="AK105" s="75" t="s">
        <v>539</v>
      </c>
      <c r="AL105" s="75" t="s">
        <v>539</v>
      </c>
      <c r="AM105" s="75" t="s">
        <v>539</v>
      </c>
      <c r="AN105" s="75" t="s">
        <v>539</v>
      </c>
      <c r="AO105" s="75" t="s">
        <v>539</v>
      </c>
      <c r="AP105" s="75" t="s">
        <v>539</v>
      </c>
      <c r="AQ105" s="75" t="s">
        <v>537</v>
      </c>
      <c r="AR105" s="75" t="s">
        <v>541</v>
      </c>
      <c r="AS105" s="48" t="s">
        <v>537</v>
      </c>
      <c r="AT105" s="85" t="s">
        <v>549</v>
      </c>
    </row>
    <row r="106" spans="1:46" s="10" customFormat="1" ht="15" customHeight="1" x14ac:dyDescent="0.2">
      <c r="A106" s="4">
        <v>128</v>
      </c>
      <c r="B106" s="4">
        <v>500089</v>
      </c>
      <c r="C106" s="4" t="s">
        <v>82</v>
      </c>
      <c r="D106" s="4" t="s">
        <v>156</v>
      </c>
      <c r="E106" s="3"/>
      <c r="F106" s="4" t="s">
        <v>419</v>
      </c>
      <c r="G106" s="4" t="s">
        <v>12</v>
      </c>
      <c r="H106" s="4" t="s">
        <v>25</v>
      </c>
      <c r="I106" s="4" t="s">
        <v>10</v>
      </c>
      <c r="J106" s="4">
        <v>25</v>
      </c>
      <c r="K106" s="4" t="s">
        <v>136</v>
      </c>
      <c r="L106" s="4">
        <v>1993</v>
      </c>
      <c r="M106" s="4" t="s">
        <v>266</v>
      </c>
      <c r="N106" s="4" t="s">
        <v>304</v>
      </c>
      <c r="O106" s="4" t="s">
        <v>122</v>
      </c>
      <c r="P106" s="4"/>
      <c r="Q106" s="4"/>
      <c r="R106" s="4" t="s">
        <v>123</v>
      </c>
      <c r="S106" s="13"/>
      <c r="T106" s="4"/>
      <c r="U106" s="4"/>
      <c r="V106" s="4" t="s">
        <v>448</v>
      </c>
      <c r="W106" s="13">
        <v>45222</v>
      </c>
      <c r="X106" s="4">
        <v>60</v>
      </c>
      <c r="Y106" s="27">
        <v>73</v>
      </c>
      <c r="Z106" s="27"/>
      <c r="AA106" s="28" t="s">
        <v>450</v>
      </c>
      <c r="AB106" s="31">
        <v>0.88100000000000001</v>
      </c>
      <c r="AC106" s="32">
        <v>72</v>
      </c>
      <c r="AD106" s="28">
        <v>9</v>
      </c>
      <c r="AE106" s="31"/>
      <c r="AF106" s="28">
        <v>34.200000000000003</v>
      </c>
      <c r="AG106" s="33">
        <v>0.02</v>
      </c>
      <c r="AH106" s="28">
        <v>1.5</v>
      </c>
      <c r="AI106" s="31">
        <v>2.4E-2</v>
      </c>
      <c r="AJ106" s="31">
        <v>0.99199999999999999</v>
      </c>
      <c r="AK106" s="75" t="s">
        <v>539</v>
      </c>
      <c r="AL106" s="75" t="s">
        <v>539</v>
      </c>
      <c r="AM106" s="75" t="s">
        <v>539</v>
      </c>
      <c r="AN106" s="75" t="s">
        <v>539</v>
      </c>
      <c r="AO106" s="75" t="s">
        <v>539</v>
      </c>
      <c r="AP106" s="75" t="s">
        <v>539</v>
      </c>
      <c r="AQ106" s="75" t="s">
        <v>537</v>
      </c>
      <c r="AR106" s="75" t="s">
        <v>541</v>
      </c>
      <c r="AS106" s="48" t="s">
        <v>537</v>
      </c>
      <c r="AT106" s="85" t="s">
        <v>549</v>
      </c>
    </row>
    <row r="107" spans="1:46" s="10" customFormat="1" ht="15" customHeight="1" x14ac:dyDescent="0.2">
      <c r="A107" s="4">
        <v>26</v>
      </c>
      <c r="B107" s="3">
        <v>60009843</v>
      </c>
      <c r="C107" s="4" t="s">
        <v>84</v>
      </c>
      <c r="D107" s="3" t="s">
        <v>156</v>
      </c>
      <c r="E107" s="3"/>
      <c r="F107" s="4" t="s">
        <v>318</v>
      </c>
      <c r="G107" s="3" t="s">
        <v>29</v>
      </c>
      <c r="H107" s="4" t="s">
        <v>437</v>
      </c>
      <c r="I107" s="2" t="s">
        <v>10</v>
      </c>
      <c r="J107" s="3">
        <v>50</v>
      </c>
      <c r="K107" s="2" t="s">
        <v>120</v>
      </c>
      <c r="L107" s="3">
        <v>2022</v>
      </c>
      <c r="M107" s="4" t="s">
        <v>267</v>
      </c>
      <c r="N107" s="4" t="s">
        <v>153</v>
      </c>
      <c r="O107" s="3" t="s">
        <v>20</v>
      </c>
      <c r="P107" s="4">
        <v>2022</v>
      </c>
      <c r="Q107" s="4"/>
      <c r="R107" s="4" t="s">
        <v>119</v>
      </c>
      <c r="S107" s="13"/>
      <c r="T107" s="4"/>
      <c r="U107" s="4"/>
      <c r="V107" s="4" t="s">
        <v>448</v>
      </c>
      <c r="W107" s="13">
        <v>45126</v>
      </c>
      <c r="X107" s="4">
        <v>60</v>
      </c>
      <c r="Y107" s="27">
        <v>44.1</v>
      </c>
      <c r="Z107" s="27">
        <v>33.799999999999997</v>
      </c>
      <c r="AA107" s="28" t="s">
        <v>450</v>
      </c>
      <c r="AB107" s="31">
        <v>0.878</v>
      </c>
      <c r="AC107" s="32">
        <v>73</v>
      </c>
      <c r="AD107" s="28">
        <v>4</v>
      </c>
      <c r="AE107" s="31">
        <v>4.1928396938379926</v>
      </c>
      <c r="AF107" s="28">
        <v>35</v>
      </c>
      <c r="AG107" s="33">
        <v>0.01</v>
      </c>
      <c r="AH107" s="28">
        <v>0.5</v>
      </c>
      <c r="AI107" s="31">
        <v>2.8000000000000001E-2</v>
      </c>
      <c r="AJ107" s="31">
        <v>0.66300000000000003</v>
      </c>
      <c r="AK107" s="75" t="s">
        <v>539</v>
      </c>
      <c r="AL107" s="75" t="s">
        <v>539</v>
      </c>
      <c r="AM107" s="75" t="s">
        <v>539</v>
      </c>
      <c r="AN107" s="75" t="s">
        <v>539</v>
      </c>
      <c r="AO107" s="75" t="s">
        <v>539</v>
      </c>
      <c r="AP107" s="75" t="s">
        <v>539</v>
      </c>
      <c r="AQ107" s="75" t="s">
        <v>539</v>
      </c>
      <c r="AR107" s="75" t="s">
        <v>541</v>
      </c>
      <c r="AS107" s="48" t="s">
        <v>537</v>
      </c>
      <c r="AT107" s="85" t="s">
        <v>549</v>
      </c>
    </row>
    <row r="108" spans="1:46" s="10" customFormat="1" ht="15" customHeight="1" x14ac:dyDescent="0.2">
      <c r="A108" s="4">
        <v>28</v>
      </c>
      <c r="B108" s="4">
        <v>50500506</v>
      </c>
      <c r="C108" s="4" t="s">
        <v>84</v>
      </c>
      <c r="D108" s="4" t="s">
        <v>162</v>
      </c>
      <c r="E108" s="3"/>
      <c r="F108" s="4" t="s">
        <v>320</v>
      </c>
      <c r="G108" s="4" t="s">
        <v>29</v>
      </c>
      <c r="H108" s="4" t="s">
        <v>35</v>
      </c>
      <c r="I108" s="4" t="s">
        <v>10</v>
      </c>
      <c r="J108" s="4">
        <v>25</v>
      </c>
      <c r="K108" s="4" t="s">
        <v>120</v>
      </c>
      <c r="L108" s="4">
        <v>2017</v>
      </c>
      <c r="M108" s="4" t="s">
        <v>267</v>
      </c>
      <c r="N108" s="4" t="s">
        <v>153</v>
      </c>
      <c r="O108" s="4" t="s">
        <v>118</v>
      </c>
      <c r="P108" s="4">
        <v>2018</v>
      </c>
      <c r="Q108" s="4">
        <v>2017</v>
      </c>
      <c r="R108" s="4" t="s">
        <v>119</v>
      </c>
      <c r="S108" s="13"/>
      <c r="T108" s="4"/>
      <c r="U108" s="4"/>
      <c r="V108" s="4" t="s">
        <v>448</v>
      </c>
      <c r="W108" s="13">
        <v>45126</v>
      </c>
      <c r="X108" s="4">
        <v>60</v>
      </c>
      <c r="Y108" s="27">
        <v>46.6</v>
      </c>
      <c r="Z108" s="27">
        <v>31.5</v>
      </c>
      <c r="AA108" s="28" t="s">
        <v>450</v>
      </c>
      <c r="AB108" s="31">
        <v>0.88200000000000001</v>
      </c>
      <c r="AC108" s="32">
        <v>73</v>
      </c>
      <c r="AD108" s="28">
        <v>8</v>
      </c>
      <c r="AE108" s="31">
        <v>9.2174410840997183</v>
      </c>
      <c r="AF108" s="28">
        <v>38.1</v>
      </c>
      <c r="AG108" s="33">
        <v>0.01</v>
      </c>
      <c r="AH108" s="28">
        <v>0.5</v>
      </c>
      <c r="AI108" s="31">
        <v>2E-3</v>
      </c>
      <c r="AJ108" s="31">
        <v>0.16</v>
      </c>
      <c r="AK108" s="75" t="s">
        <v>539</v>
      </c>
      <c r="AL108" s="75" t="s">
        <v>539</v>
      </c>
      <c r="AM108" s="75" t="s">
        <v>539</v>
      </c>
      <c r="AN108" s="75" t="s">
        <v>539</v>
      </c>
      <c r="AO108" s="75" t="s">
        <v>539</v>
      </c>
      <c r="AP108" s="75" t="s">
        <v>539</v>
      </c>
      <c r="AQ108" s="75" t="s">
        <v>539</v>
      </c>
      <c r="AR108" s="75" t="s">
        <v>541</v>
      </c>
      <c r="AS108" s="48" t="s">
        <v>537</v>
      </c>
      <c r="AT108" s="85" t="s">
        <v>549</v>
      </c>
    </row>
    <row r="109" spans="1:46" s="10" customFormat="1" ht="15" customHeight="1" x14ac:dyDescent="0.2">
      <c r="A109" s="4">
        <v>34</v>
      </c>
      <c r="B109" s="4">
        <v>60006086</v>
      </c>
      <c r="C109" s="4" t="s">
        <v>99</v>
      </c>
      <c r="D109" s="4" t="s">
        <v>163</v>
      </c>
      <c r="E109" s="3"/>
      <c r="F109" s="4" t="s">
        <v>326</v>
      </c>
      <c r="G109" s="4" t="s">
        <v>29</v>
      </c>
      <c r="H109" s="4">
        <v>146916</v>
      </c>
      <c r="I109" s="4" t="s">
        <v>10</v>
      </c>
      <c r="J109" s="4" t="s">
        <v>147</v>
      </c>
      <c r="K109" s="4" t="s">
        <v>129</v>
      </c>
      <c r="L109" s="4">
        <v>2014</v>
      </c>
      <c r="M109" s="4" t="s">
        <v>267</v>
      </c>
      <c r="N109" s="4" t="s">
        <v>153</v>
      </c>
      <c r="O109" s="4"/>
      <c r="P109" s="4">
        <v>2015</v>
      </c>
      <c r="Q109" s="4"/>
      <c r="R109" s="4" t="s">
        <v>119</v>
      </c>
      <c r="S109" s="13"/>
      <c r="T109" s="4"/>
      <c r="U109" s="4"/>
      <c r="V109" s="4" t="s">
        <v>448</v>
      </c>
      <c r="W109" s="13">
        <v>45169</v>
      </c>
      <c r="X109" s="4">
        <v>60</v>
      </c>
      <c r="Y109" s="27">
        <v>70</v>
      </c>
      <c r="Z109" s="27"/>
      <c r="AA109" s="28" t="s">
        <v>456</v>
      </c>
      <c r="AB109" s="31">
        <v>0.8841</v>
      </c>
      <c r="AC109" s="32">
        <v>73</v>
      </c>
      <c r="AD109" s="28">
        <v>4</v>
      </c>
      <c r="AE109" s="31"/>
      <c r="AF109" s="28">
        <v>33.200000000000003</v>
      </c>
      <c r="AG109" s="33">
        <v>0.01</v>
      </c>
      <c r="AH109" s="28">
        <v>0.5</v>
      </c>
      <c r="AI109" s="31">
        <v>5.0000000000000001E-3</v>
      </c>
      <c r="AJ109" s="31">
        <v>0.10299999999999999</v>
      </c>
      <c r="AK109" s="75" t="s">
        <v>539</v>
      </c>
      <c r="AL109" s="75" t="s">
        <v>539</v>
      </c>
      <c r="AM109" s="75" t="s">
        <v>539</v>
      </c>
      <c r="AN109" s="75" t="s">
        <v>539</v>
      </c>
      <c r="AO109" s="75" t="s">
        <v>539</v>
      </c>
      <c r="AP109" s="75" t="s">
        <v>539</v>
      </c>
      <c r="AQ109" s="75" t="s">
        <v>537</v>
      </c>
      <c r="AR109" s="75" t="s">
        <v>541</v>
      </c>
      <c r="AS109" s="48" t="s">
        <v>537</v>
      </c>
      <c r="AT109" s="85" t="s">
        <v>549</v>
      </c>
    </row>
    <row r="110" spans="1:46" s="10" customFormat="1" ht="15" customHeight="1" x14ac:dyDescent="0.2">
      <c r="A110" s="4">
        <v>36</v>
      </c>
      <c r="B110" s="4">
        <v>600038</v>
      </c>
      <c r="C110" s="4" t="s">
        <v>86</v>
      </c>
      <c r="D110" s="4" t="s">
        <v>155</v>
      </c>
      <c r="E110" s="3" t="s">
        <v>152</v>
      </c>
      <c r="F110" s="4" t="s">
        <v>328</v>
      </c>
      <c r="G110" s="4" t="s">
        <v>40</v>
      </c>
      <c r="H110" s="4">
        <v>6620501</v>
      </c>
      <c r="I110" s="4" t="s">
        <v>249</v>
      </c>
      <c r="J110" s="4" t="s">
        <v>131</v>
      </c>
      <c r="K110" s="4" t="s">
        <v>117</v>
      </c>
      <c r="L110" s="4">
        <v>1976</v>
      </c>
      <c r="M110" s="4" t="s">
        <v>266</v>
      </c>
      <c r="N110" s="4" t="s">
        <v>304</v>
      </c>
      <c r="O110" s="4"/>
      <c r="P110" s="4"/>
      <c r="Q110" s="4"/>
      <c r="R110" s="4" t="s">
        <v>123</v>
      </c>
      <c r="S110" s="13"/>
      <c r="T110" s="4"/>
      <c r="U110" s="4"/>
      <c r="V110" s="4" t="s">
        <v>448</v>
      </c>
      <c r="W110" s="13">
        <v>45186</v>
      </c>
      <c r="X110" s="4">
        <v>220</v>
      </c>
      <c r="Y110" s="27">
        <v>60</v>
      </c>
      <c r="Z110" s="27"/>
      <c r="AA110" s="28" t="s">
        <v>456</v>
      </c>
      <c r="AB110" s="31">
        <v>0.871</v>
      </c>
      <c r="AC110" s="32">
        <v>73</v>
      </c>
      <c r="AD110" s="28">
        <v>9</v>
      </c>
      <c r="AE110" s="31"/>
      <c r="AF110" s="28">
        <v>34.700000000000003</v>
      </c>
      <c r="AG110" s="33">
        <v>0.02</v>
      </c>
      <c r="AH110" s="28">
        <v>2</v>
      </c>
      <c r="AI110" s="31">
        <v>5.7000000000000002E-2</v>
      </c>
      <c r="AJ110" s="31">
        <v>2.0099999999999998</v>
      </c>
      <c r="AK110" s="75" t="s">
        <v>539</v>
      </c>
      <c r="AL110" s="75" t="s">
        <v>539</v>
      </c>
      <c r="AM110" s="75" t="s">
        <v>539</v>
      </c>
      <c r="AN110" s="75" t="s">
        <v>539</v>
      </c>
      <c r="AO110" s="75" t="s">
        <v>539</v>
      </c>
      <c r="AP110" s="75" t="s">
        <v>539</v>
      </c>
      <c r="AQ110" s="75" t="s">
        <v>537</v>
      </c>
      <c r="AR110" s="75" t="s">
        <v>541</v>
      </c>
      <c r="AS110" s="48" t="s">
        <v>537</v>
      </c>
      <c r="AT110" s="85" t="s">
        <v>549</v>
      </c>
    </row>
    <row r="111" spans="1:46" s="10" customFormat="1" ht="15" customHeight="1" x14ac:dyDescent="0.2">
      <c r="A111" s="4">
        <v>108</v>
      </c>
      <c r="B111" s="4">
        <v>500059</v>
      </c>
      <c r="C111" s="4" t="s">
        <v>98</v>
      </c>
      <c r="D111" s="4" t="s">
        <v>158</v>
      </c>
      <c r="E111" s="3" t="s">
        <v>153</v>
      </c>
      <c r="F111" s="4" t="s">
        <v>399</v>
      </c>
      <c r="G111" s="4" t="s">
        <v>53</v>
      </c>
      <c r="H111" s="4" t="s">
        <v>54</v>
      </c>
      <c r="I111" s="4" t="s">
        <v>249</v>
      </c>
      <c r="J111" s="4" t="s">
        <v>116</v>
      </c>
      <c r="K111" s="4" t="s">
        <v>117</v>
      </c>
      <c r="L111" s="4">
        <v>2018</v>
      </c>
      <c r="M111" s="4" t="s">
        <v>267</v>
      </c>
      <c r="N111" s="4" t="s">
        <v>153</v>
      </c>
      <c r="O111" s="4" t="s">
        <v>118</v>
      </c>
      <c r="P111" s="4"/>
      <c r="Q111" s="4"/>
      <c r="R111" s="4" t="s">
        <v>119</v>
      </c>
      <c r="S111" s="13"/>
      <c r="T111" s="4"/>
      <c r="U111" s="4"/>
      <c r="V111" s="4" t="s">
        <v>448</v>
      </c>
      <c r="W111" s="13">
        <v>45214</v>
      </c>
      <c r="X111" s="4">
        <v>220</v>
      </c>
      <c r="Y111" s="27">
        <v>52</v>
      </c>
      <c r="Z111" s="27"/>
      <c r="AA111" s="28" t="s">
        <v>450</v>
      </c>
      <c r="AB111" s="31">
        <v>0.873</v>
      </c>
      <c r="AC111" s="32">
        <v>73</v>
      </c>
      <c r="AD111" s="28">
        <v>7</v>
      </c>
      <c r="AE111" s="31"/>
      <c r="AF111" s="28">
        <v>41.2</v>
      </c>
      <c r="AG111" s="33">
        <v>0.01</v>
      </c>
      <c r="AH111" s="28">
        <v>0.5</v>
      </c>
      <c r="AI111" s="31">
        <v>3.0000000000000001E-3</v>
      </c>
      <c r="AJ111" s="31">
        <v>7.8E-2</v>
      </c>
      <c r="AK111" s="75" t="s">
        <v>539</v>
      </c>
      <c r="AL111" s="75" t="s">
        <v>539</v>
      </c>
      <c r="AM111" s="75" t="s">
        <v>539</v>
      </c>
      <c r="AN111" s="75" t="s">
        <v>539</v>
      </c>
      <c r="AO111" s="75" t="s">
        <v>539</v>
      </c>
      <c r="AP111" s="75" t="s">
        <v>539</v>
      </c>
      <c r="AQ111" s="75" t="s">
        <v>537</v>
      </c>
      <c r="AR111" s="75" t="s">
        <v>541</v>
      </c>
      <c r="AS111" s="48" t="s">
        <v>537</v>
      </c>
      <c r="AT111" s="85" t="s">
        <v>549</v>
      </c>
    </row>
    <row r="112" spans="1:46" s="10" customFormat="1" ht="15" customHeight="1" x14ac:dyDescent="0.2">
      <c r="A112" s="4">
        <v>109</v>
      </c>
      <c r="B112" s="4">
        <v>60003003</v>
      </c>
      <c r="C112" s="4" t="s">
        <v>98</v>
      </c>
      <c r="D112" s="4" t="s">
        <v>158</v>
      </c>
      <c r="E112" s="3" t="s">
        <v>154</v>
      </c>
      <c r="F112" s="4" t="s">
        <v>400</v>
      </c>
      <c r="G112" s="4" t="s">
        <v>53</v>
      </c>
      <c r="H112" s="4" t="s">
        <v>55</v>
      </c>
      <c r="I112" s="4" t="s">
        <v>249</v>
      </c>
      <c r="J112" s="4" t="s">
        <v>116</v>
      </c>
      <c r="K112" s="4" t="s">
        <v>117</v>
      </c>
      <c r="L112" s="4">
        <v>2018</v>
      </c>
      <c r="M112" s="4" t="s">
        <v>267</v>
      </c>
      <c r="N112" s="4" t="s">
        <v>153</v>
      </c>
      <c r="O112" s="4" t="s">
        <v>118</v>
      </c>
      <c r="P112" s="4"/>
      <c r="Q112" s="4"/>
      <c r="R112" s="4" t="s">
        <v>119</v>
      </c>
      <c r="S112" s="13"/>
      <c r="T112" s="4"/>
      <c r="U112" s="4"/>
      <c r="V112" s="4" t="s">
        <v>448</v>
      </c>
      <c r="W112" s="13">
        <v>45214</v>
      </c>
      <c r="X112" s="4">
        <v>220</v>
      </c>
      <c r="Y112" s="27">
        <v>56</v>
      </c>
      <c r="Z112" s="27"/>
      <c r="AA112" s="28" t="s">
        <v>450</v>
      </c>
      <c r="AB112" s="31">
        <v>0.873</v>
      </c>
      <c r="AC112" s="32">
        <v>73</v>
      </c>
      <c r="AD112" s="28">
        <v>7</v>
      </c>
      <c r="AE112" s="31"/>
      <c r="AF112" s="28">
        <v>41</v>
      </c>
      <c r="AG112" s="33">
        <v>0.01</v>
      </c>
      <c r="AH112" s="28">
        <v>0.5</v>
      </c>
      <c r="AI112" s="31">
        <v>1E-3</v>
      </c>
      <c r="AJ112" s="31">
        <v>7.0000000000000007E-2</v>
      </c>
      <c r="AK112" s="75" t="s">
        <v>539</v>
      </c>
      <c r="AL112" s="75" t="s">
        <v>539</v>
      </c>
      <c r="AM112" s="75" t="s">
        <v>539</v>
      </c>
      <c r="AN112" s="75" t="s">
        <v>539</v>
      </c>
      <c r="AO112" s="75" t="s">
        <v>539</v>
      </c>
      <c r="AP112" s="75" t="s">
        <v>539</v>
      </c>
      <c r="AQ112" s="75" t="s">
        <v>537</v>
      </c>
      <c r="AR112" s="75" t="s">
        <v>541</v>
      </c>
      <c r="AS112" s="48" t="s">
        <v>537</v>
      </c>
      <c r="AT112" s="85" t="s">
        <v>549</v>
      </c>
    </row>
    <row r="113" spans="1:46" s="10" customFormat="1" ht="15" customHeight="1" x14ac:dyDescent="0.2">
      <c r="A113" s="4">
        <v>126</v>
      </c>
      <c r="B113" s="15" t="s">
        <v>444</v>
      </c>
      <c r="C113" s="4" t="s">
        <v>88</v>
      </c>
      <c r="D113" s="4" t="s">
        <v>156</v>
      </c>
      <c r="E113" s="4"/>
      <c r="F113" s="4" t="s">
        <v>417</v>
      </c>
      <c r="G113" s="4" t="s">
        <v>29</v>
      </c>
      <c r="H113" s="4" t="s">
        <v>445</v>
      </c>
      <c r="I113" s="4" t="s">
        <v>10</v>
      </c>
      <c r="J113" s="4">
        <v>25</v>
      </c>
      <c r="K113" s="4" t="s">
        <v>214</v>
      </c>
      <c r="L113" s="4">
        <v>2020</v>
      </c>
      <c r="M113" s="4" t="s">
        <v>266</v>
      </c>
      <c r="N113" s="4" t="s">
        <v>304</v>
      </c>
      <c r="O113" s="4" t="s">
        <v>122</v>
      </c>
      <c r="P113" s="4">
        <v>2020</v>
      </c>
      <c r="Q113" s="4" t="s">
        <v>446</v>
      </c>
      <c r="R113" s="2" t="s">
        <v>447</v>
      </c>
      <c r="S113" s="13"/>
      <c r="T113" s="4"/>
      <c r="U113" s="4"/>
      <c r="V113" s="4" t="s">
        <v>448</v>
      </c>
      <c r="W113" s="13">
        <v>45222</v>
      </c>
      <c r="X113" s="4">
        <v>60</v>
      </c>
      <c r="Y113" s="27">
        <v>65</v>
      </c>
      <c r="Z113" s="27">
        <v>30</v>
      </c>
      <c r="AA113" s="28" t="s">
        <v>450</v>
      </c>
      <c r="AB113" s="31">
        <v>0.88200000000000001</v>
      </c>
      <c r="AC113" s="32">
        <v>73</v>
      </c>
      <c r="AD113" s="28">
        <v>6</v>
      </c>
      <c r="AE113" s="31">
        <v>7.3585721336419088</v>
      </c>
      <c r="AF113" s="28">
        <v>33.5</v>
      </c>
      <c r="AG113" s="33">
        <v>0.01</v>
      </c>
      <c r="AH113" s="28">
        <v>0.5</v>
      </c>
      <c r="AI113" s="31">
        <v>4.0000000000000001E-3</v>
      </c>
      <c r="AJ113" s="31">
        <v>0.23200000000000001</v>
      </c>
      <c r="AK113" s="75" t="s">
        <v>539</v>
      </c>
      <c r="AL113" s="75" t="s">
        <v>539</v>
      </c>
      <c r="AM113" s="75" t="s">
        <v>539</v>
      </c>
      <c r="AN113" s="75" t="s">
        <v>539</v>
      </c>
      <c r="AO113" s="75" t="s">
        <v>539</v>
      </c>
      <c r="AP113" s="75" t="s">
        <v>539</v>
      </c>
      <c r="AQ113" s="75" t="s">
        <v>539</v>
      </c>
      <c r="AR113" s="75" t="s">
        <v>541</v>
      </c>
      <c r="AS113" s="48" t="s">
        <v>537</v>
      </c>
      <c r="AT113" s="85" t="s">
        <v>549</v>
      </c>
    </row>
    <row r="114" spans="1:46" s="10" customFormat="1" ht="15" customHeight="1" x14ac:dyDescent="0.2">
      <c r="A114" s="4">
        <v>1</v>
      </c>
      <c r="B114" s="4">
        <v>60007475</v>
      </c>
      <c r="C114" s="4" t="s">
        <v>81</v>
      </c>
      <c r="D114" s="4" t="s">
        <v>155</v>
      </c>
      <c r="E114" s="3" t="s">
        <v>152</v>
      </c>
      <c r="F114" s="4" t="s">
        <v>422</v>
      </c>
      <c r="G114" s="4" t="s">
        <v>19</v>
      </c>
      <c r="H114" s="4" t="s">
        <v>23</v>
      </c>
      <c r="I114" s="4" t="s">
        <v>249</v>
      </c>
      <c r="J114" s="4" t="s">
        <v>116</v>
      </c>
      <c r="K114" s="4" t="s">
        <v>117</v>
      </c>
      <c r="L114" s="4">
        <v>2017</v>
      </c>
      <c r="M114" s="4" t="s">
        <v>267</v>
      </c>
      <c r="N114" s="4" t="s">
        <v>153</v>
      </c>
      <c r="O114" s="4" t="s">
        <v>118</v>
      </c>
      <c r="P114" s="4">
        <v>2017</v>
      </c>
      <c r="Q114" s="4"/>
      <c r="R114" s="4" t="s">
        <v>119</v>
      </c>
      <c r="S114" s="13"/>
      <c r="T114" s="4"/>
      <c r="U114" s="4"/>
      <c r="V114" s="4" t="s">
        <v>448</v>
      </c>
      <c r="W114" s="13">
        <v>45167</v>
      </c>
      <c r="X114" s="4">
        <v>220</v>
      </c>
      <c r="Y114" s="27">
        <v>72</v>
      </c>
      <c r="Z114" s="27"/>
      <c r="AA114" s="28" t="s">
        <v>450</v>
      </c>
      <c r="AB114" s="31">
        <v>0.877</v>
      </c>
      <c r="AC114" s="32">
        <v>74</v>
      </c>
      <c r="AD114" s="28">
        <v>7</v>
      </c>
      <c r="AE114" s="31"/>
      <c r="AF114" s="28">
        <v>39.6</v>
      </c>
      <c r="AG114" s="33">
        <v>0.01</v>
      </c>
      <c r="AH114" s="28">
        <v>0.5</v>
      </c>
      <c r="AI114" s="31">
        <v>1E-3</v>
      </c>
      <c r="AJ114" s="31">
        <v>3.4000000000000002E-2</v>
      </c>
      <c r="AK114" s="75" t="s">
        <v>539</v>
      </c>
      <c r="AL114" s="75" t="s">
        <v>539</v>
      </c>
      <c r="AM114" s="75" t="s">
        <v>539</v>
      </c>
      <c r="AN114" s="75" t="s">
        <v>539</v>
      </c>
      <c r="AO114" s="75" t="s">
        <v>539</v>
      </c>
      <c r="AP114" s="75" t="s">
        <v>539</v>
      </c>
      <c r="AQ114" s="75"/>
      <c r="AR114" s="75" t="s">
        <v>541</v>
      </c>
      <c r="AS114" s="48" t="s">
        <v>537</v>
      </c>
      <c r="AT114" s="85" t="s">
        <v>549</v>
      </c>
    </row>
    <row r="115" spans="1:46" s="10" customFormat="1" ht="15" customHeight="1" x14ac:dyDescent="0.2">
      <c r="A115" s="4">
        <v>16</v>
      </c>
      <c r="B115" s="4">
        <v>60003190</v>
      </c>
      <c r="C115" s="4" t="s">
        <v>102</v>
      </c>
      <c r="D115" s="4" t="s">
        <v>159</v>
      </c>
      <c r="E115" s="3" t="s">
        <v>154</v>
      </c>
      <c r="F115" s="4" t="s">
        <v>308</v>
      </c>
      <c r="G115" s="4" t="s">
        <v>19</v>
      </c>
      <c r="H115" s="4">
        <v>185636</v>
      </c>
      <c r="I115" s="4" t="s">
        <v>249</v>
      </c>
      <c r="J115" s="4" t="s">
        <v>146</v>
      </c>
      <c r="K115" s="4" t="s">
        <v>177</v>
      </c>
      <c r="L115" s="4">
        <v>2006</v>
      </c>
      <c r="M115" s="4" t="s">
        <v>267</v>
      </c>
      <c r="N115" s="4" t="s">
        <v>153</v>
      </c>
      <c r="O115" s="4" t="s">
        <v>133</v>
      </c>
      <c r="P115" s="4">
        <v>2006</v>
      </c>
      <c r="Q115" s="4"/>
      <c r="R115" s="4" t="s">
        <v>119</v>
      </c>
      <c r="S115" s="13">
        <v>43804</v>
      </c>
      <c r="T115" s="4">
        <v>156</v>
      </c>
      <c r="U115" s="4" t="s">
        <v>259</v>
      </c>
      <c r="V115" s="4" t="s">
        <v>448</v>
      </c>
      <c r="W115" s="13">
        <v>45146</v>
      </c>
      <c r="X115" s="4">
        <v>220</v>
      </c>
      <c r="Y115" s="27">
        <v>51</v>
      </c>
      <c r="Z115" s="27">
        <v>37</v>
      </c>
      <c r="AA115" s="28" t="s">
        <v>450</v>
      </c>
      <c r="AB115" s="31">
        <v>0.89600000000000002</v>
      </c>
      <c r="AC115" s="32">
        <v>74</v>
      </c>
      <c r="AD115" s="28">
        <v>5</v>
      </c>
      <c r="AE115" s="31">
        <v>4.6056165367269752</v>
      </c>
      <c r="AF115" s="28">
        <v>42.8</v>
      </c>
      <c r="AG115" s="33">
        <v>0.01</v>
      </c>
      <c r="AH115" s="28">
        <v>0.5</v>
      </c>
      <c r="AI115" s="31">
        <v>2E-3</v>
      </c>
      <c r="AJ115" s="31">
        <v>0.123</v>
      </c>
      <c r="AK115" s="75" t="s">
        <v>539</v>
      </c>
      <c r="AL115" s="75" t="s">
        <v>539</v>
      </c>
      <c r="AM115" s="75" t="s">
        <v>539</v>
      </c>
      <c r="AN115" s="75" t="s">
        <v>539</v>
      </c>
      <c r="AO115" s="75" t="s">
        <v>539</v>
      </c>
      <c r="AP115" s="75" t="s">
        <v>539</v>
      </c>
      <c r="AQ115" s="75" t="s">
        <v>539</v>
      </c>
      <c r="AR115" s="75" t="s">
        <v>541</v>
      </c>
      <c r="AS115" s="48" t="s">
        <v>537</v>
      </c>
      <c r="AT115" s="85" t="s">
        <v>549</v>
      </c>
    </row>
    <row r="116" spans="1:46" s="10" customFormat="1" ht="15" customHeight="1" x14ac:dyDescent="0.2">
      <c r="A116" s="4">
        <v>23</v>
      </c>
      <c r="B116" s="4">
        <v>60003655</v>
      </c>
      <c r="C116" s="4" t="s">
        <v>102</v>
      </c>
      <c r="D116" s="4" t="s">
        <v>156</v>
      </c>
      <c r="E116" s="3"/>
      <c r="F116" s="4" t="s">
        <v>315</v>
      </c>
      <c r="G116" s="4" t="s">
        <v>12</v>
      </c>
      <c r="H116" s="4" t="s">
        <v>63</v>
      </c>
      <c r="I116" s="4" t="s">
        <v>245</v>
      </c>
      <c r="J116" s="4" t="s">
        <v>134</v>
      </c>
      <c r="K116" s="4" t="s">
        <v>125</v>
      </c>
      <c r="L116" s="4">
        <v>2008</v>
      </c>
      <c r="M116" s="4" t="s">
        <v>267</v>
      </c>
      <c r="N116" s="4" t="s">
        <v>153</v>
      </c>
      <c r="O116" s="4" t="s">
        <v>135</v>
      </c>
      <c r="P116" s="4">
        <v>2008</v>
      </c>
      <c r="Q116" s="4"/>
      <c r="R116" s="4" t="s">
        <v>119</v>
      </c>
      <c r="S116" s="13"/>
      <c r="T116" s="4"/>
      <c r="U116" s="4"/>
      <c r="V116" s="4" t="s">
        <v>448</v>
      </c>
      <c r="W116" s="13">
        <v>45151</v>
      </c>
      <c r="X116" s="4">
        <v>60</v>
      </c>
      <c r="Y116" s="27">
        <v>62</v>
      </c>
      <c r="Z116" s="27">
        <v>29</v>
      </c>
      <c r="AA116" s="28" t="s">
        <v>450</v>
      </c>
      <c r="AB116" s="31">
        <v>0.88600000000000001</v>
      </c>
      <c r="AC116" s="32">
        <v>74</v>
      </c>
      <c r="AD116" s="28">
        <v>6</v>
      </c>
      <c r="AE116" s="31">
        <v>7.6740465658802526</v>
      </c>
      <c r="AF116" s="28">
        <v>34.5</v>
      </c>
      <c r="AG116" s="33">
        <v>0.01</v>
      </c>
      <c r="AH116" s="28">
        <v>1.5</v>
      </c>
      <c r="AI116" s="31">
        <v>8.9999999999999993E-3</v>
      </c>
      <c r="AJ116" s="31">
        <v>0.48899999999999999</v>
      </c>
      <c r="AK116" s="75" t="s">
        <v>539</v>
      </c>
      <c r="AL116" s="75" t="s">
        <v>539</v>
      </c>
      <c r="AM116" s="75" t="s">
        <v>539</v>
      </c>
      <c r="AN116" s="75" t="s">
        <v>539</v>
      </c>
      <c r="AO116" s="75" t="s">
        <v>539</v>
      </c>
      <c r="AP116" s="75" t="s">
        <v>539</v>
      </c>
      <c r="AQ116" s="75" t="s">
        <v>539</v>
      </c>
      <c r="AR116" s="75" t="s">
        <v>541</v>
      </c>
      <c r="AS116" s="48" t="s">
        <v>537</v>
      </c>
      <c r="AT116" s="85" t="s">
        <v>549</v>
      </c>
    </row>
    <row r="117" spans="1:46" s="10" customFormat="1" ht="15" customHeight="1" x14ac:dyDescent="0.2">
      <c r="A117" s="4">
        <v>25</v>
      </c>
      <c r="B117" s="4">
        <v>60005445</v>
      </c>
      <c r="C117" s="4" t="s">
        <v>102</v>
      </c>
      <c r="D117" s="4" t="s">
        <v>162</v>
      </c>
      <c r="E117" s="3"/>
      <c r="F117" s="4" t="s">
        <v>317</v>
      </c>
      <c r="G117" s="4" t="s">
        <v>19</v>
      </c>
      <c r="H117" s="4">
        <v>364072</v>
      </c>
      <c r="I117" s="4" t="s">
        <v>10</v>
      </c>
      <c r="J117" s="4">
        <v>50</v>
      </c>
      <c r="K117" s="4" t="s">
        <v>120</v>
      </c>
      <c r="L117" s="4">
        <v>2012</v>
      </c>
      <c r="M117" s="4" t="s">
        <v>267</v>
      </c>
      <c r="N117" s="4" t="s">
        <v>153</v>
      </c>
      <c r="O117" s="4" t="s">
        <v>148</v>
      </c>
      <c r="P117" s="4">
        <v>2013</v>
      </c>
      <c r="Q117" s="4"/>
      <c r="R117" s="4" t="s">
        <v>119</v>
      </c>
      <c r="S117" s="13"/>
      <c r="T117" s="4"/>
      <c r="U117" s="4"/>
      <c r="V117" s="4" t="s">
        <v>448</v>
      </c>
      <c r="W117" s="13">
        <v>45151</v>
      </c>
      <c r="X117" s="4">
        <v>60</v>
      </c>
      <c r="Y117" s="27">
        <v>61</v>
      </c>
      <c r="Z117" s="27">
        <v>29</v>
      </c>
      <c r="AA117" s="28" t="s">
        <v>450</v>
      </c>
      <c r="AB117" s="31">
        <v>0.88400000000000001</v>
      </c>
      <c r="AC117" s="32">
        <v>74</v>
      </c>
      <c r="AD117" s="28">
        <v>9</v>
      </c>
      <c r="AE117" s="31">
        <v>11.511069848820378</v>
      </c>
      <c r="AF117" s="28">
        <v>37.700000000000003</v>
      </c>
      <c r="AG117" s="33">
        <v>0.02</v>
      </c>
      <c r="AH117" s="28">
        <v>1.5</v>
      </c>
      <c r="AI117" s="31">
        <v>6.0000000000000001E-3</v>
      </c>
      <c r="AJ117" s="31">
        <v>0.38100000000000001</v>
      </c>
      <c r="AK117" s="75" t="s">
        <v>539</v>
      </c>
      <c r="AL117" s="75" t="s">
        <v>539</v>
      </c>
      <c r="AM117" s="75" t="s">
        <v>539</v>
      </c>
      <c r="AN117" s="75" t="s">
        <v>539</v>
      </c>
      <c r="AO117" s="75" t="s">
        <v>539</v>
      </c>
      <c r="AP117" s="75" t="s">
        <v>539</v>
      </c>
      <c r="AQ117" s="75" t="s">
        <v>539</v>
      </c>
      <c r="AR117" s="75" t="s">
        <v>541</v>
      </c>
      <c r="AS117" s="48" t="s">
        <v>537</v>
      </c>
      <c r="AT117" s="85" t="s">
        <v>549</v>
      </c>
    </row>
    <row r="118" spans="1:46" s="10" customFormat="1" ht="15" customHeight="1" x14ac:dyDescent="0.2">
      <c r="A118" s="4">
        <v>85</v>
      </c>
      <c r="B118" s="4">
        <v>60008764</v>
      </c>
      <c r="C118" s="4" t="s">
        <v>93</v>
      </c>
      <c r="D118" s="4" t="s">
        <v>156</v>
      </c>
      <c r="E118" s="3"/>
      <c r="F118" s="4" t="s">
        <v>454</v>
      </c>
      <c r="G118" s="4" t="s">
        <v>19</v>
      </c>
      <c r="H118" s="4" t="s">
        <v>213</v>
      </c>
      <c r="I118" s="4" t="s">
        <v>10</v>
      </c>
      <c r="J118" s="4">
        <v>50</v>
      </c>
      <c r="K118" s="4" t="s">
        <v>214</v>
      </c>
      <c r="L118" s="4">
        <v>2020</v>
      </c>
      <c r="M118" s="4" t="s">
        <v>267</v>
      </c>
      <c r="N118" s="4" t="s">
        <v>153</v>
      </c>
      <c r="O118" s="4" t="s">
        <v>118</v>
      </c>
      <c r="P118" s="4">
        <v>2020</v>
      </c>
      <c r="Q118" s="4"/>
      <c r="R118" s="4" t="s">
        <v>119</v>
      </c>
      <c r="S118" s="13"/>
      <c r="T118" s="4"/>
      <c r="U118" s="4"/>
      <c r="V118" s="4" t="s">
        <v>448</v>
      </c>
      <c r="W118" s="13">
        <v>45151</v>
      </c>
      <c r="X118" s="4">
        <v>60</v>
      </c>
      <c r="Y118" s="27">
        <v>72</v>
      </c>
      <c r="Z118" s="27">
        <v>25</v>
      </c>
      <c r="AA118" s="28" t="s">
        <v>450</v>
      </c>
      <c r="AB118" s="31">
        <v>0.88400000000000001</v>
      </c>
      <c r="AC118" s="32">
        <v>74</v>
      </c>
      <c r="AD118" s="28">
        <v>4</v>
      </c>
      <c r="AE118" s="31">
        <v>6.0684751535425487</v>
      </c>
      <c r="AF118" s="28">
        <v>41.1</v>
      </c>
      <c r="AG118" s="33">
        <v>0.01</v>
      </c>
      <c r="AH118" s="28">
        <v>0.5</v>
      </c>
      <c r="AI118" s="31">
        <v>2E-3</v>
      </c>
      <c r="AJ118" s="31">
        <v>4.7E-2</v>
      </c>
      <c r="AK118" s="75" t="s">
        <v>539</v>
      </c>
      <c r="AL118" s="75" t="s">
        <v>539</v>
      </c>
      <c r="AM118" s="75" t="s">
        <v>539</v>
      </c>
      <c r="AN118" s="75" t="s">
        <v>539</v>
      </c>
      <c r="AO118" s="75" t="s">
        <v>539</v>
      </c>
      <c r="AP118" s="75" t="s">
        <v>539</v>
      </c>
      <c r="AQ118" s="75" t="s">
        <v>539</v>
      </c>
      <c r="AR118" s="75" t="s">
        <v>541</v>
      </c>
      <c r="AS118" s="48" t="s">
        <v>537</v>
      </c>
      <c r="AT118" s="85" t="s">
        <v>549</v>
      </c>
    </row>
    <row r="119" spans="1:46" s="10" customFormat="1" ht="15" customHeight="1" x14ac:dyDescent="0.2">
      <c r="A119" s="4">
        <v>105</v>
      </c>
      <c r="B119" s="4">
        <v>60008969</v>
      </c>
      <c r="C119" s="4" t="s">
        <v>104</v>
      </c>
      <c r="D119" s="4" t="s">
        <v>158</v>
      </c>
      <c r="E119" s="3"/>
      <c r="F119" s="4" t="s">
        <v>396</v>
      </c>
      <c r="G119" s="4" t="s">
        <v>19</v>
      </c>
      <c r="H119" s="4" t="s">
        <v>211</v>
      </c>
      <c r="I119" s="4" t="s">
        <v>249</v>
      </c>
      <c r="J119" s="4">
        <v>50</v>
      </c>
      <c r="K119" s="4" t="s">
        <v>217</v>
      </c>
      <c r="L119" s="4">
        <v>2020</v>
      </c>
      <c r="M119" s="4" t="s">
        <v>267</v>
      </c>
      <c r="N119" s="4" t="s">
        <v>153</v>
      </c>
      <c r="O119" s="4"/>
      <c r="P119" s="4"/>
      <c r="Q119" s="4"/>
      <c r="R119" s="4" t="s">
        <v>119</v>
      </c>
      <c r="S119" s="13"/>
      <c r="T119" s="4"/>
      <c r="U119" s="4"/>
      <c r="V119" s="4" t="s">
        <v>448</v>
      </c>
      <c r="W119" s="13">
        <v>45200</v>
      </c>
      <c r="X119" s="4">
        <v>220</v>
      </c>
      <c r="Y119" s="27">
        <v>70</v>
      </c>
      <c r="Z119" s="27">
        <v>40</v>
      </c>
      <c r="AA119" s="28" t="s">
        <v>450</v>
      </c>
      <c r="AB119" s="31">
        <v>0.88400000000000001</v>
      </c>
      <c r="AC119" s="32">
        <v>74</v>
      </c>
      <c r="AD119" s="28">
        <v>5</v>
      </c>
      <c r="AE119" s="31">
        <v>4.0898489000719653</v>
      </c>
      <c r="AF119" s="28">
        <v>43.1</v>
      </c>
      <c r="AG119" s="33">
        <v>0.01</v>
      </c>
      <c r="AH119" s="28">
        <v>0.5</v>
      </c>
      <c r="AI119" s="31">
        <v>5.0000000000000001E-3</v>
      </c>
      <c r="AJ119" s="31">
        <v>0.129</v>
      </c>
      <c r="AK119" s="75" t="s">
        <v>539</v>
      </c>
      <c r="AL119" s="75" t="s">
        <v>539</v>
      </c>
      <c r="AM119" s="75" t="s">
        <v>539</v>
      </c>
      <c r="AN119" s="75" t="s">
        <v>539</v>
      </c>
      <c r="AO119" s="75" t="s">
        <v>539</v>
      </c>
      <c r="AP119" s="75" t="s">
        <v>539</v>
      </c>
      <c r="AQ119" s="75" t="s">
        <v>539</v>
      </c>
      <c r="AR119" s="75" t="s">
        <v>541</v>
      </c>
      <c r="AS119" s="48" t="s">
        <v>537</v>
      </c>
      <c r="AT119" s="85" t="s">
        <v>549</v>
      </c>
    </row>
    <row r="120" spans="1:46" s="10" customFormat="1" ht="15" customHeight="1" x14ac:dyDescent="0.2">
      <c r="A120" s="4">
        <v>110</v>
      </c>
      <c r="B120" s="4">
        <v>60000273</v>
      </c>
      <c r="C120" s="4" t="s">
        <v>98</v>
      </c>
      <c r="D120" s="4" t="s">
        <v>159</v>
      </c>
      <c r="E120" s="3"/>
      <c r="F120" s="4" t="s">
        <v>401</v>
      </c>
      <c r="G120" s="4" t="s">
        <v>53</v>
      </c>
      <c r="H120" s="4" t="s">
        <v>56</v>
      </c>
      <c r="I120" s="4" t="s">
        <v>246</v>
      </c>
      <c r="J120" s="4">
        <v>50</v>
      </c>
      <c r="K120" s="4" t="s">
        <v>206</v>
      </c>
      <c r="L120" s="4">
        <v>2018</v>
      </c>
      <c r="M120" s="4" t="s">
        <v>267</v>
      </c>
      <c r="N120" s="4" t="s">
        <v>153</v>
      </c>
      <c r="O120" s="4" t="s">
        <v>118</v>
      </c>
      <c r="P120" s="4"/>
      <c r="Q120" s="4"/>
      <c r="R120" s="4" t="s">
        <v>119</v>
      </c>
      <c r="S120" s="13"/>
      <c r="T120" s="4"/>
      <c r="U120" s="4"/>
      <c r="V120" s="4" t="s">
        <v>448</v>
      </c>
      <c r="W120" s="13">
        <v>45214</v>
      </c>
      <c r="X120" s="4">
        <v>220</v>
      </c>
      <c r="Y120" s="27">
        <v>55</v>
      </c>
      <c r="Z120" s="27"/>
      <c r="AA120" s="28" t="s">
        <v>450</v>
      </c>
      <c r="AB120" s="31">
        <v>0.875</v>
      </c>
      <c r="AC120" s="32">
        <v>74</v>
      </c>
      <c r="AD120" s="28">
        <v>6</v>
      </c>
      <c r="AE120" s="31"/>
      <c r="AF120" s="28">
        <v>41.1</v>
      </c>
      <c r="AG120" s="33">
        <v>0.01</v>
      </c>
      <c r="AH120" s="28">
        <v>0.5</v>
      </c>
      <c r="AI120" s="31">
        <v>2E-3</v>
      </c>
      <c r="AJ120" s="31">
        <v>0.06</v>
      </c>
      <c r="AK120" s="75" t="s">
        <v>539</v>
      </c>
      <c r="AL120" s="75" t="s">
        <v>539</v>
      </c>
      <c r="AM120" s="75" t="s">
        <v>539</v>
      </c>
      <c r="AN120" s="75" t="s">
        <v>539</v>
      </c>
      <c r="AO120" s="75" t="s">
        <v>539</v>
      </c>
      <c r="AP120" s="75" t="s">
        <v>539</v>
      </c>
      <c r="AQ120" s="75" t="s">
        <v>537</v>
      </c>
      <c r="AR120" s="75" t="s">
        <v>541</v>
      </c>
      <c r="AS120" s="48" t="s">
        <v>537</v>
      </c>
      <c r="AT120" s="85" t="s">
        <v>549</v>
      </c>
    </row>
    <row r="121" spans="1:46" s="10" customFormat="1" ht="15" customHeight="1" x14ac:dyDescent="0.2">
      <c r="A121" s="4">
        <v>24</v>
      </c>
      <c r="B121" s="11">
        <v>60007201</v>
      </c>
      <c r="C121" s="8" t="s">
        <v>102</v>
      </c>
      <c r="D121" s="8" t="s">
        <v>163</v>
      </c>
      <c r="E121" s="8"/>
      <c r="F121" s="4" t="s">
        <v>316</v>
      </c>
      <c r="G121" s="8" t="s">
        <v>19</v>
      </c>
      <c r="H121" s="8" t="s">
        <v>57</v>
      </c>
      <c r="I121" s="8" t="s">
        <v>10</v>
      </c>
      <c r="J121" s="8">
        <v>50</v>
      </c>
      <c r="K121" s="8" t="s">
        <v>214</v>
      </c>
      <c r="L121" s="8">
        <v>2016</v>
      </c>
      <c r="M121" s="4" t="s">
        <v>267</v>
      </c>
      <c r="N121" s="4" t="s">
        <v>153</v>
      </c>
      <c r="O121" s="4" t="s">
        <v>118</v>
      </c>
      <c r="P121" s="8">
        <v>2016</v>
      </c>
      <c r="Q121" s="8"/>
      <c r="R121" s="4" t="s">
        <v>119</v>
      </c>
      <c r="S121" s="13"/>
      <c r="T121" s="4"/>
      <c r="U121" s="4"/>
      <c r="V121" s="4" t="s">
        <v>448</v>
      </c>
      <c r="W121" s="13">
        <v>45151</v>
      </c>
      <c r="X121" s="4">
        <v>60</v>
      </c>
      <c r="Y121" s="27">
        <v>77</v>
      </c>
      <c r="Z121" s="27">
        <v>31</v>
      </c>
      <c r="AA121" s="28" t="s">
        <v>450</v>
      </c>
      <c r="AB121" s="31">
        <v>0.88</v>
      </c>
      <c r="AC121" s="32">
        <v>75</v>
      </c>
      <c r="AD121" s="28">
        <v>8</v>
      </c>
      <c r="AE121" s="31">
        <v>9.4106860749617969</v>
      </c>
      <c r="AF121" s="28">
        <v>39.700000000000003</v>
      </c>
      <c r="AG121" s="33">
        <v>0.01</v>
      </c>
      <c r="AH121" s="28">
        <v>0.5</v>
      </c>
      <c r="AI121" s="31">
        <v>3.0000000000000001E-3</v>
      </c>
      <c r="AJ121" s="31">
        <v>6.0999999999999999E-2</v>
      </c>
      <c r="AK121" s="75" t="s">
        <v>539</v>
      </c>
      <c r="AL121" s="75" t="s">
        <v>539</v>
      </c>
      <c r="AM121" s="75" t="s">
        <v>539</v>
      </c>
      <c r="AN121" s="75" t="s">
        <v>539</v>
      </c>
      <c r="AO121" s="75" t="s">
        <v>539</v>
      </c>
      <c r="AP121" s="75" t="s">
        <v>539</v>
      </c>
      <c r="AQ121" s="75" t="s">
        <v>539</v>
      </c>
      <c r="AR121" s="75" t="s">
        <v>541</v>
      </c>
      <c r="AS121" s="48" t="s">
        <v>537</v>
      </c>
      <c r="AT121" s="85" t="s">
        <v>549</v>
      </c>
    </row>
    <row r="122" spans="1:46" s="10" customFormat="1" ht="15" customHeight="1" x14ac:dyDescent="0.2">
      <c r="A122" s="4">
        <v>27</v>
      </c>
      <c r="B122" s="4">
        <v>500090</v>
      </c>
      <c r="C122" s="4" t="s">
        <v>84</v>
      </c>
      <c r="D122" s="4" t="s">
        <v>163</v>
      </c>
      <c r="E122" s="3"/>
      <c r="F122" s="4" t="s">
        <v>319</v>
      </c>
      <c r="G122" s="4" t="s">
        <v>29</v>
      </c>
      <c r="H122" s="4" t="s">
        <v>284</v>
      </c>
      <c r="I122" s="4" t="s">
        <v>10</v>
      </c>
      <c r="J122" s="4" t="s">
        <v>32</v>
      </c>
      <c r="K122" s="4" t="s">
        <v>120</v>
      </c>
      <c r="L122" s="4">
        <v>1993</v>
      </c>
      <c r="M122" s="4" t="s">
        <v>266</v>
      </c>
      <c r="N122" s="4" t="s">
        <v>304</v>
      </c>
      <c r="O122" s="4" t="s">
        <v>20</v>
      </c>
      <c r="P122" s="4"/>
      <c r="Q122" s="4">
        <v>2019</v>
      </c>
      <c r="R122" s="4" t="s">
        <v>119</v>
      </c>
      <c r="S122" s="13"/>
      <c r="T122" s="4"/>
      <c r="U122" s="4"/>
      <c r="V122" s="4" t="s">
        <v>448</v>
      </c>
      <c r="W122" s="13">
        <v>45126</v>
      </c>
      <c r="X122" s="4">
        <v>60</v>
      </c>
      <c r="Y122" s="27">
        <v>45</v>
      </c>
      <c r="Z122" s="27">
        <v>34.1</v>
      </c>
      <c r="AA122" s="28" t="s">
        <v>450</v>
      </c>
      <c r="AB122" s="31">
        <v>0.88600000000000001</v>
      </c>
      <c r="AC122" s="32">
        <v>75</v>
      </c>
      <c r="AD122" s="28">
        <v>9</v>
      </c>
      <c r="AE122" s="31">
        <v>9.3192052310238687</v>
      </c>
      <c r="AF122" s="28">
        <v>38.5</v>
      </c>
      <c r="AG122" s="33">
        <v>0.01</v>
      </c>
      <c r="AH122" s="28">
        <v>0.5</v>
      </c>
      <c r="AI122" s="31">
        <v>1.2999999999999999E-2</v>
      </c>
      <c r="AJ122" s="31">
        <v>0.40400000000000003</v>
      </c>
      <c r="AK122" s="75" t="s">
        <v>539</v>
      </c>
      <c r="AL122" s="75" t="s">
        <v>539</v>
      </c>
      <c r="AM122" s="75" t="s">
        <v>539</v>
      </c>
      <c r="AN122" s="75" t="s">
        <v>539</v>
      </c>
      <c r="AO122" s="75" t="s">
        <v>539</v>
      </c>
      <c r="AP122" s="75" t="s">
        <v>539</v>
      </c>
      <c r="AQ122" s="75" t="s">
        <v>539</v>
      </c>
      <c r="AR122" s="75" t="s">
        <v>541</v>
      </c>
      <c r="AS122" s="48" t="s">
        <v>537</v>
      </c>
      <c r="AT122" s="85" t="s">
        <v>549</v>
      </c>
    </row>
    <row r="123" spans="1:46" s="10" customFormat="1" ht="15" customHeight="1" x14ac:dyDescent="0.2">
      <c r="A123" s="4">
        <v>33</v>
      </c>
      <c r="B123" s="4">
        <v>60007200</v>
      </c>
      <c r="C123" s="4" t="s">
        <v>99</v>
      </c>
      <c r="D123" s="4" t="s">
        <v>156</v>
      </c>
      <c r="E123" s="3"/>
      <c r="F123" s="4" t="s">
        <v>325</v>
      </c>
      <c r="G123" s="4" t="s">
        <v>19</v>
      </c>
      <c r="H123" s="4" t="s">
        <v>58</v>
      </c>
      <c r="I123" s="4" t="s">
        <v>10</v>
      </c>
      <c r="J123" s="4">
        <v>50</v>
      </c>
      <c r="K123" s="4" t="s">
        <v>129</v>
      </c>
      <c r="L123" s="4">
        <v>2016</v>
      </c>
      <c r="M123" s="4" t="s">
        <v>267</v>
      </c>
      <c r="N123" s="4" t="s">
        <v>153</v>
      </c>
      <c r="O123" s="4" t="s">
        <v>118</v>
      </c>
      <c r="P123" s="4">
        <v>2016</v>
      </c>
      <c r="Q123" s="4"/>
      <c r="R123" s="4" t="s">
        <v>119</v>
      </c>
      <c r="S123" s="13"/>
      <c r="T123" s="4"/>
      <c r="U123" s="4"/>
      <c r="V123" s="4" t="s">
        <v>448</v>
      </c>
      <c r="W123" s="13">
        <v>45181</v>
      </c>
      <c r="X123" s="4">
        <v>60</v>
      </c>
      <c r="Y123" s="27">
        <v>76.400000000000006</v>
      </c>
      <c r="Z123" s="27"/>
      <c r="AA123" s="28" t="s">
        <v>450</v>
      </c>
      <c r="AB123" s="31">
        <v>0.879</v>
      </c>
      <c r="AC123" s="32">
        <v>75</v>
      </c>
      <c r="AD123" s="28">
        <v>8</v>
      </c>
      <c r="AE123" s="31"/>
      <c r="AF123" s="28">
        <v>39.6</v>
      </c>
      <c r="AG123" s="33">
        <v>0.01</v>
      </c>
      <c r="AH123" s="28">
        <v>0.5</v>
      </c>
      <c r="AI123" s="31">
        <v>2E-3</v>
      </c>
      <c r="AJ123" s="31">
        <v>6.8000000000000005E-2</v>
      </c>
      <c r="AK123" s="75" t="s">
        <v>539</v>
      </c>
      <c r="AL123" s="75" t="s">
        <v>539</v>
      </c>
      <c r="AM123" s="75" t="s">
        <v>539</v>
      </c>
      <c r="AN123" s="75" t="s">
        <v>539</v>
      </c>
      <c r="AO123" s="75" t="s">
        <v>539</v>
      </c>
      <c r="AP123" s="75" t="s">
        <v>539</v>
      </c>
      <c r="AQ123" s="75" t="s">
        <v>537</v>
      </c>
      <c r="AR123" s="75" t="s">
        <v>541</v>
      </c>
      <c r="AS123" s="48" t="s">
        <v>537</v>
      </c>
      <c r="AT123" s="85" t="s">
        <v>549</v>
      </c>
    </row>
    <row r="124" spans="1:46" s="10" customFormat="1" ht="15" customHeight="1" x14ac:dyDescent="0.2">
      <c r="A124" s="4">
        <v>35</v>
      </c>
      <c r="B124" s="4">
        <v>60007202</v>
      </c>
      <c r="C124" s="4" t="s">
        <v>99</v>
      </c>
      <c r="D124" s="4" t="s">
        <v>162</v>
      </c>
      <c r="E124" s="3"/>
      <c r="F124" s="4" t="s">
        <v>327</v>
      </c>
      <c r="G124" s="4" t="s">
        <v>19</v>
      </c>
      <c r="H124" s="4" t="s">
        <v>76</v>
      </c>
      <c r="I124" s="4" t="s">
        <v>244</v>
      </c>
      <c r="J124" s="4">
        <v>50</v>
      </c>
      <c r="K124" s="4" t="s">
        <v>130</v>
      </c>
      <c r="L124" s="4">
        <v>2016</v>
      </c>
      <c r="M124" s="4" t="s">
        <v>267</v>
      </c>
      <c r="N124" s="4" t="s">
        <v>153</v>
      </c>
      <c r="O124" s="4" t="s">
        <v>118</v>
      </c>
      <c r="P124" s="4">
        <v>2016</v>
      </c>
      <c r="Q124" s="4"/>
      <c r="R124" s="4" t="s">
        <v>119</v>
      </c>
      <c r="S124" s="13"/>
      <c r="T124" s="4"/>
      <c r="U124" s="4"/>
      <c r="V124" s="4" t="s">
        <v>448</v>
      </c>
      <c r="W124" s="13">
        <v>45151</v>
      </c>
      <c r="X124" s="4">
        <v>60</v>
      </c>
      <c r="Y124" s="27">
        <v>67</v>
      </c>
      <c r="Z124" s="27">
        <v>32</v>
      </c>
      <c r="AA124" s="28" t="s">
        <v>450</v>
      </c>
      <c r="AB124" s="31">
        <v>0.88</v>
      </c>
      <c r="AC124" s="32">
        <v>75</v>
      </c>
      <c r="AD124" s="28">
        <v>3</v>
      </c>
      <c r="AE124" s="31">
        <v>3.3857918141324186</v>
      </c>
      <c r="AF124" s="28">
        <v>40.6</v>
      </c>
      <c r="AG124" s="33">
        <v>0.01</v>
      </c>
      <c r="AH124" s="28">
        <v>0.5</v>
      </c>
      <c r="AI124" s="31">
        <v>8.9999999999999993E-3</v>
      </c>
      <c r="AJ124" s="31">
        <v>4.5999999999999999E-2</v>
      </c>
      <c r="AK124" s="75" t="s">
        <v>539</v>
      </c>
      <c r="AL124" s="75" t="s">
        <v>539</v>
      </c>
      <c r="AM124" s="75" t="s">
        <v>539</v>
      </c>
      <c r="AN124" s="75" t="s">
        <v>539</v>
      </c>
      <c r="AO124" s="75" t="s">
        <v>539</v>
      </c>
      <c r="AP124" s="75" t="s">
        <v>539</v>
      </c>
      <c r="AQ124" s="75" t="s">
        <v>539</v>
      </c>
      <c r="AR124" s="75" t="s">
        <v>541</v>
      </c>
      <c r="AS124" s="48" t="s">
        <v>537</v>
      </c>
      <c r="AT124" s="85" t="s">
        <v>549</v>
      </c>
    </row>
    <row r="125" spans="1:46" s="10" customFormat="1" ht="15" customHeight="1" x14ac:dyDescent="0.2">
      <c r="A125" s="4">
        <v>45</v>
      </c>
      <c r="B125" s="4">
        <v>60005317</v>
      </c>
      <c r="C125" s="4" t="s">
        <v>103</v>
      </c>
      <c r="D125" s="4" t="s">
        <v>156</v>
      </c>
      <c r="E125" s="3"/>
      <c r="F125" s="4" t="s">
        <v>337</v>
      </c>
      <c r="G125" s="4" t="s">
        <v>19</v>
      </c>
      <c r="H125" s="4">
        <v>359111</v>
      </c>
      <c r="I125" s="4" t="s">
        <v>10</v>
      </c>
      <c r="J125" s="4" t="s">
        <v>147</v>
      </c>
      <c r="K125" s="4" t="s">
        <v>129</v>
      </c>
      <c r="L125" s="4">
        <v>2012</v>
      </c>
      <c r="M125" s="4" t="s">
        <v>267</v>
      </c>
      <c r="N125" s="4" t="s">
        <v>153</v>
      </c>
      <c r="O125" s="4" t="s">
        <v>148</v>
      </c>
      <c r="P125" s="4">
        <v>2013</v>
      </c>
      <c r="Q125" s="4"/>
      <c r="R125" s="4" t="s">
        <v>119</v>
      </c>
      <c r="S125" s="13"/>
      <c r="T125" s="4"/>
      <c r="U125" s="4"/>
      <c r="V125" s="4" t="s">
        <v>448</v>
      </c>
      <c r="W125" s="13">
        <v>45225</v>
      </c>
      <c r="X125" s="4">
        <v>60</v>
      </c>
      <c r="Y125" s="27">
        <v>71</v>
      </c>
      <c r="Z125" s="27"/>
      <c r="AA125" s="28" t="s">
        <v>450</v>
      </c>
      <c r="AB125" s="31">
        <v>0.88400000000000001</v>
      </c>
      <c r="AC125" s="32">
        <v>75</v>
      </c>
      <c r="AD125" s="28">
        <v>7</v>
      </c>
      <c r="AE125" s="31"/>
      <c r="AF125" s="28">
        <v>44</v>
      </c>
      <c r="AG125" s="33">
        <v>0.01</v>
      </c>
      <c r="AH125" s="28">
        <v>1</v>
      </c>
      <c r="AI125" s="31">
        <v>2.7E-2</v>
      </c>
      <c r="AJ125" s="31">
        <v>0.79500000000000004</v>
      </c>
      <c r="AK125" s="75" t="s">
        <v>539</v>
      </c>
      <c r="AL125" s="75" t="s">
        <v>539</v>
      </c>
      <c r="AM125" s="75" t="s">
        <v>539</v>
      </c>
      <c r="AN125" s="75" t="s">
        <v>539</v>
      </c>
      <c r="AO125" s="75" t="s">
        <v>539</v>
      </c>
      <c r="AP125" s="75" t="s">
        <v>539</v>
      </c>
      <c r="AQ125" s="75" t="s">
        <v>537</v>
      </c>
      <c r="AR125" s="75" t="s">
        <v>541</v>
      </c>
      <c r="AS125" s="48" t="s">
        <v>537</v>
      </c>
      <c r="AT125" s="85" t="s">
        <v>549</v>
      </c>
    </row>
    <row r="126" spans="1:46" s="10" customFormat="1" ht="15" customHeight="1" x14ac:dyDescent="0.2">
      <c r="A126" s="4">
        <v>50</v>
      </c>
      <c r="B126" s="4">
        <v>60006096</v>
      </c>
      <c r="C126" s="4" t="s">
        <v>100</v>
      </c>
      <c r="D126" s="4" t="s">
        <v>155</v>
      </c>
      <c r="E126" s="3" t="s">
        <v>152</v>
      </c>
      <c r="F126" s="4" t="s">
        <v>341</v>
      </c>
      <c r="G126" s="4" t="s">
        <v>19</v>
      </c>
      <c r="H126" s="4" t="s">
        <v>180</v>
      </c>
      <c r="I126" s="4" t="s">
        <v>249</v>
      </c>
      <c r="J126" s="4" t="s">
        <v>116</v>
      </c>
      <c r="K126" s="4" t="s">
        <v>117</v>
      </c>
      <c r="L126" s="4">
        <v>2013</v>
      </c>
      <c r="M126" s="4" t="s">
        <v>267</v>
      </c>
      <c r="N126" s="4" t="s">
        <v>153</v>
      </c>
      <c r="O126" s="4" t="s">
        <v>133</v>
      </c>
      <c r="P126" s="4"/>
      <c r="Q126" s="4"/>
      <c r="R126" s="4" t="s">
        <v>119</v>
      </c>
      <c r="S126" s="13"/>
      <c r="T126" s="4"/>
      <c r="U126" s="4"/>
      <c r="V126" s="4" t="s">
        <v>448</v>
      </c>
      <c r="W126" s="13">
        <v>45217</v>
      </c>
      <c r="X126" s="4">
        <v>220</v>
      </c>
      <c r="Y126" s="27">
        <v>68</v>
      </c>
      <c r="Z126" s="27"/>
      <c r="AA126" s="28" t="s">
        <v>450</v>
      </c>
      <c r="AB126" s="31">
        <v>0.88200000000000001</v>
      </c>
      <c r="AC126" s="32">
        <v>75</v>
      </c>
      <c r="AD126" s="28">
        <v>8</v>
      </c>
      <c r="AE126" s="31"/>
      <c r="AF126" s="28">
        <v>43.7</v>
      </c>
      <c r="AG126" s="33">
        <v>0.01</v>
      </c>
      <c r="AH126" s="28">
        <v>0.5</v>
      </c>
      <c r="AI126" s="31">
        <v>1E-3</v>
      </c>
      <c r="AJ126" s="31">
        <v>9.9000000000000005E-2</v>
      </c>
      <c r="AK126" s="75" t="s">
        <v>539</v>
      </c>
      <c r="AL126" s="75" t="s">
        <v>539</v>
      </c>
      <c r="AM126" s="75" t="s">
        <v>539</v>
      </c>
      <c r="AN126" s="75" t="s">
        <v>539</v>
      </c>
      <c r="AO126" s="75" t="s">
        <v>539</v>
      </c>
      <c r="AP126" s="75" t="s">
        <v>539</v>
      </c>
      <c r="AQ126" s="75" t="s">
        <v>537</v>
      </c>
      <c r="AR126" s="75" t="s">
        <v>541</v>
      </c>
      <c r="AS126" s="48" t="s">
        <v>537</v>
      </c>
      <c r="AT126" s="85" t="s">
        <v>549</v>
      </c>
    </row>
    <row r="127" spans="1:46" s="10" customFormat="1" ht="15" customHeight="1" x14ac:dyDescent="0.2">
      <c r="A127" s="4">
        <v>63</v>
      </c>
      <c r="B127" s="4">
        <v>60008522</v>
      </c>
      <c r="C127" s="4" t="s">
        <v>207</v>
      </c>
      <c r="D127" s="4" t="s">
        <v>155</v>
      </c>
      <c r="E127" s="3"/>
      <c r="F127" s="4" t="s">
        <v>355</v>
      </c>
      <c r="G127" s="4" t="s">
        <v>53</v>
      </c>
      <c r="H127" s="4" t="s">
        <v>208</v>
      </c>
      <c r="I127" s="4" t="s">
        <v>248</v>
      </c>
      <c r="J127" s="4">
        <v>40</v>
      </c>
      <c r="K127" s="4" t="s">
        <v>215</v>
      </c>
      <c r="L127" s="4">
        <v>2019</v>
      </c>
      <c r="M127" s="4" t="s">
        <v>267</v>
      </c>
      <c r="N127" s="4" t="s">
        <v>153</v>
      </c>
      <c r="O127" s="4" t="s">
        <v>118</v>
      </c>
      <c r="P127" s="4">
        <v>2020</v>
      </c>
      <c r="Q127" s="4"/>
      <c r="R127" s="4" t="s">
        <v>119</v>
      </c>
      <c r="S127" s="13"/>
      <c r="T127" s="4"/>
      <c r="U127" s="4"/>
      <c r="V127" s="4" t="s">
        <v>448</v>
      </c>
      <c r="W127" s="13">
        <v>45173</v>
      </c>
      <c r="X127" s="4">
        <v>220</v>
      </c>
      <c r="Y127" s="27">
        <v>67</v>
      </c>
      <c r="Z127" s="27"/>
      <c r="AA127" s="28" t="s">
        <v>456</v>
      </c>
      <c r="AB127" s="31">
        <v>0.874</v>
      </c>
      <c r="AC127" s="32">
        <v>75</v>
      </c>
      <c r="AD127" s="28">
        <v>7</v>
      </c>
      <c r="AE127" s="31"/>
      <c r="AF127" s="28">
        <v>46.1</v>
      </c>
      <c r="AG127" s="33">
        <v>0.01</v>
      </c>
      <c r="AH127" s="28">
        <v>0.5</v>
      </c>
      <c r="AI127" s="31">
        <v>2E-3</v>
      </c>
      <c r="AJ127" s="31">
        <v>2.9000000000000001E-2</v>
      </c>
      <c r="AK127" s="75" t="s">
        <v>539</v>
      </c>
      <c r="AL127" s="75" t="s">
        <v>539</v>
      </c>
      <c r="AM127" s="75" t="s">
        <v>539</v>
      </c>
      <c r="AN127" s="75" t="s">
        <v>539</v>
      </c>
      <c r="AO127" s="75" t="s">
        <v>539</v>
      </c>
      <c r="AP127" s="75" t="s">
        <v>539</v>
      </c>
      <c r="AQ127" s="75" t="s">
        <v>537</v>
      </c>
      <c r="AR127" s="75" t="s">
        <v>541</v>
      </c>
      <c r="AS127" s="48" t="s">
        <v>537</v>
      </c>
      <c r="AT127" s="85" t="s">
        <v>549</v>
      </c>
    </row>
    <row r="128" spans="1:46" s="10" customFormat="1" ht="15" customHeight="1" x14ac:dyDescent="0.2">
      <c r="A128" s="4">
        <v>88</v>
      </c>
      <c r="B128" s="4">
        <v>60005530</v>
      </c>
      <c r="C128" s="4" t="s">
        <v>110</v>
      </c>
      <c r="D128" s="4" t="s">
        <v>156</v>
      </c>
      <c r="E128" s="3"/>
      <c r="F128" s="4" t="s">
        <v>379</v>
      </c>
      <c r="G128" s="4" t="s">
        <v>19</v>
      </c>
      <c r="H128" s="4">
        <v>364077</v>
      </c>
      <c r="I128" s="4" t="s">
        <v>10</v>
      </c>
      <c r="J128" s="4" t="s">
        <v>147</v>
      </c>
      <c r="K128" s="4" t="s">
        <v>129</v>
      </c>
      <c r="L128" s="4">
        <v>2013</v>
      </c>
      <c r="M128" s="4" t="s">
        <v>267</v>
      </c>
      <c r="N128" s="4" t="s">
        <v>153</v>
      </c>
      <c r="O128" s="4" t="s">
        <v>148</v>
      </c>
      <c r="P128" s="4">
        <v>2013</v>
      </c>
      <c r="Q128" s="4"/>
      <c r="R128" s="4" t="s">
        <v>119</v>
      </c>
      <c r="S128" s="13"/>
      <c r="T128" s="4"/>
      <c r="U128" s="4"/>
      <c r="V128" s="4" t="s">
        <v>448</v>
      </c>
      <c r="W128" s="13">
        <v>45193</v>
      </c>
      <c r="X128" s="4">
        <v>60</v>
      </c>
      <c r="Y128" s="27">
        <v>70</v>
      </c>
      <c r="Z128" s="27"/>
      <c r="AA128" s="28" t="s">
        <v>461</v>
      </c>
      <c r="AB128" s="31">
        <v>0.88200000000000001</v>
      </c>
      <c r="AC128" s="32">
        <v>75</v>
      </c>
      <c r="AD128" s="28">
        <v>5</v>
      </c>
      <c r="AE128" s="31"/>
      <c r="AF128" s="28">
        <v>42.5</v>
      </c>
      <c r="AG128" s="33">
        <v>0.01</v>
      </c>
      <c r="AH128" s="28">
        <v>1</v>
      </c>
      <c r="AI128" s="31">
        <v>1.2999999999999999E-2</v>
      </c>
      <c r="AJ128" s="31">
        <v>0.36499999999999999</v>
      </c>
      <c r="AK128" s="75" t="s">
        <v>539</v>
      </c>
      <c r="AL128" s="75" t="s">
        <v>539</v>
      </c>
      <c r="AM128" s="75" t="s">
        <v>539</v>
      </c>
      <c r="AN128" s="75" t="s">
        <v>539</v>
      </c>
      <c r="AO128" s="75" t="s">
        <v>539</v>
      </c>
      <c r="AP128" s="75" t="s">
        <v>539</v>
      </c>
      <c r="AQ128" s="75" t="s">
        <v>537</v>
      </c>
      <c r="AR128" s="75" t="s">
        <v>541</v>
      </c>
      <c r="AS128" s="48" t="s">
        <v>537</v>
      </c>
      <c r="AT128" s="85" t="s">
        <v>549</v>
      </c>
    </row>
    <row r="129" spans="1:46" s="10" customFormat="1" ht="15" customHeight="1" x14ac:dyDescent="0.2">
      <c r="A129" s="4">
        <v>93</v>
      </c>
      <c r="B129" s="4">
        <v>500073</v>
      </c>
      <c r="C129" s="4" t="s">
        <v>106</v>
      </c>
      <c r="D129" s="4" t="s">
        <v>163</v>
      </c>
      <c r="E129" s="3"/>
      <c r="F129" s="4" t="s">
        <v>384</v>
      </c>
      <c r="G129" s="4" t="s">
        <v>29</v>
      </c>
      <c r="H129" s="4" t="s">
        <v>67</v>
      </c>
      <c r="I129" s="4" t="s">
        <v>10</v>
      </c>
      <c r="J129" s="4" t="s">
        <v>13</v>
      </c>
      <c r="K129" s="4" t="s">
        <v>229</v>
      </c>
      <c r="L129" s="4">
        <v>1984</v>
      </c>
      <c r="M129" s="4" t="s">
        <v>266</v>
      </c>
      <c r="N129" s="4" t="s">
        <v>304</v>
      </c>
      <c r="O129" s="4" t="s">
        <v>39</v>
      </c>
      <c r="P129" s="4"/>
      <c r="Q129" s="4">
        <v>2019</v>
      </c>
      <c r="R129" s="4" t="s">
        <v>119</v>
      </c>
      <c r="S129" s="13"/>
      <c r="T129" s="4"/>
      <c r="U129" s="4"/>
      <c r="V129" s="4" t="s">
        <v>448</v>
      </c>
      <c r="W129" s="13">
        <v>45138</v>
      </c>
      <c r="X129" s="4">
        <v>60</v>
      </c>
      <c r="Y129" s="27">
        <v>71</v>
      </c>
      <c r="Z129" s="27">
        <v>48</v>
      </c>
      <c r="AA129" s="28" t="s">
        <v>450</v>
      </c>
      <c r="AB129" s="31">
        <v>0.88400000000000001</v>
      </c>
      <c r="AC129" s="32">
        <v>75</v>
      </c>
      <c r="AD129" s="28">
        <v>3</v>
      </c>
      <c r="AE129" s="31">
        <v>1.8072640757746907</v>
      </c>
      <c r="AF129" s="28">
        <v>43.5</v>
      </c>
      <c r="AG129" s="33">
        <v>0.01</v>
      </c>
      <c r="AH129" s="28">
        <v>0.5</v>
      </c>
      <c r="AI129" s="31">
        <v>2E-3</v>
      </c>
      <c r="AJ129" s="31">
        <v>0.11700000000000001</v>
      </c>
      <c r="AK129" s="75" t="s">
        <v>539</v>
      </c>
      <c r="AL129" s="75" t="s">
        <v>539</v>
      </c>
      <c r="AM129" s="75" t="s">
        <v>539</v>
      </c>
      <c r="AN129" s="75" t="s">
        <v>539</v>
      </c>
      <c r="AO129" s="75" t="s">
        <v>539</v>
      </c>
      <c r="AP129" s="75" t="s">
        <v>539</v>
      </c>
      <c r="AQ129" s="75" t="s">
        <v>539</v>
      </c>
      <c r="AR129" s="75" t="s">
        <v>541</v>
      </c>
      <c r="AS129" s="48" t="s">
        <v>537</v>
      </c>
      <c r="AT129" s="85" t="s">
        <v>549</v>
      </c>
    </row>
    <row r="130" spans="1:46" s="10" customFormat="1" ht="15" customHeight="1" x14ac:dyDescent="0.2">
      <c r="A130" s="4">
        <v>94</v>
      </c>
      <c r="B130" s="4">
        <v>60003386</v>
      </c>
      <c r="C130" s="4" t="s">
        <v>106</v>
      </c>
      <c r="D130" s="4" t="s">
        <v>162</v>
      </c>
      <c r="E130" s="3"/>
      <c r="F130" s="4" t="s">
        <v>385</v>
      </c>
      <c r="G130" s="4" t="s">
        <v>12</v>
      </c>
      <c r="H130" s="4" t="s">
        <v>68</v>
      </c>
      <c r="I130" s="4" t="s">
        <v>245</v>
      </c>
      <c r="J130" s="4" t="s">
        <v>141</v>
      </c>
      <c r="K130" s="4" t="s">
        <v>125</v>
      </c>
      <c r="L130" s="4">
        <v>2007</v>
      </c>
      <c r="M130" s="4" t="s">
        <v>267</v>
      </c>
      <c r="N130" s="4" t="s">
        <v>153</v>
      </c>
      <c r="O130" s="4" t="s">
        <v>135</v>
      </c>
      <c r="P130" s="4">
        <v>2007</v>
      </c>
      <c r="Q130" s="4"/>
      <c r="R130" s="4" t="s">
        <v>119</v>
      </c>
      <c r="S130" s="13"/>
      <c r="T130" s="4"/>
      <c r="U130" s="4"/>
      <c r="V130" s="4" t="s">
        <v>448</v>
      </c>
      <c r="W130" s="13">
        <v>45138</v>
      </c>
      <c r="X130" s="4">
        <v>60</v>
      </c>
      <c r="Y130" s="27">
        <v>75</v>
      </c>
      <c r="Z130" s="27">
        <v>59</v>
      </c>
      <c r="AA130" s="28" t="s">
        <v>450</v>
      </c>
      <c r="AB130" s="31">
        <v>0.88600000000000001</v>
      </c>
      <c r="AC130" s="32">
        <v>75</v>
      </c>
      <c r="AD130" s="28">
        <v>7</v>
      </c>
      <c r="AE130" s="31">
        <v>2.8365832574184227</v>
      </c>
      <c r="AF130" s="28">
        <v>39.799999999999997</v>
      </c>
      <c r="AG130" s="33">
        <v>0.01</v>
      </c>
      <c r="AH130" s="28">
        <v>1</v>
      </c>
      <c r="AI130" s="31">
        <v>2E-3</v>
      </c>
      <c r="AJ130" s="31">
        <v>0.129</v>
      </c>
      <c r="AK130" s="75" t="s">
        <v>539</v>
      </c>
      <c r="AL130" s="75" t="s">
        <v>539</v>
      </c>
      <c r="AM130" s="75" t="s">
        <v>539</v>
      </c>
      <c r="AN130" s="75" t="s">
        <v>539</v>
      </c>
      <c r="AO130" s="75" t="s">
        <v>539</v>
      </c>
      <c r="AP130" s="75" t="s">
        <v>539</v>
      </c>
      <c r="AQ130" s="75" t="s">
        <v>539</v>
      </c>
      <c r="AR130" s="75" t="s">
        <v>541</v>
      </c>
      <c r="AS130" s="48" t="s">
        <v>537</v>
      </c>
      <c r="AT130" s="85" t="s">
        <v>549</v>
      </c>
    </row>
    <row r="131" spans="1:46" s="10" customFormat="1" ht="15" customHeight="1" x14ac:dyDescent="0.2">
      <c r="A131" s="4">
        <v>114</v>
      </c>
      <c r="B131" s="4">
        <v>60006149</v>
      </c>
      <c r="C131" s="4" t="s">
        <v>114</v>
      </c>
      <c r="D131" s="4" t="s">
        <v>163</v>
      </c>
      <c r="E131" s="3"/>
      <c r="F131" s="4" t="s">
        <v>405</v>
      </c>
      <c r="G131" s="4" t="s">
        <v>29</v>
      </c>
      <c r="H131" s="4">
        <v>146918</v>
      </c>
      <c r="I131" s="4" t="s">
        <v>10</v>
      </c>
      <c r="J131" s="4">
        <v>50</v>
      </c>
      <c r="K131" s="4" t="s">
        <v>129</v>
      </c>
      <c r="L131" s="4">
        <v>2014</v>
      </c>
      <c r="M131" s="4" t="s">
        <v>267</v>
      </c>
      <c r="N131" s="4" t="s">
        <v>153</v>
      </c>
      <c r="O131" s="4" t="s">
        <v>148</v>
      </c>
      <c r="P131" s="4"/>
      <c r="Q131" s="4"/>
      <c r="R131" s="4" t="s">
        <v>119</v>
      </c>
      <c r="S131" s="13"/>
      <c r="T131" s="4"/>
      <c r="U131" s="4"/>
      <c r="V131" s="4" t="s">
        <v>448</v>
      </c>
      <c r="W131" s="13">
        <v>45173</v>
      </c>
      <c r="X131" s="4">
        <v>60</v>
      </c>
      <c r="Y131" s="27">
        <v>75</v>
      </c>
      <c r="Z131" s="27"/>
      <c r="AA131" s="28" t="s">
        <v>456</v>
      </c>
      <c r="AB131" s="31">
        <v>0.88400000000000001</v>
      </c>
      <c r="AC131" s="32">
        <v>75</v>
      </c>
      <c r="AD131" s="28">
        <v>6</v>
      </c>
      <c r="AE131" s="31"/>
      <c r="AF131" s="28">
        <v>33.799999999999997</v>
      </c>
      <c r="AG131" s="33">
        <v>0.02</v>
      </c>
      <c r="AH131" s="28">
        <v>0.5</v>
      </c>
      <c r="AI131" s="31">
        <v>7.0000000000000001E-3</v>
      </c>
      <c r="AJ131" s="31">
        <v>0.377</v>
      </c>
      <c r="AK131" s="75" t="s">
        <v>539</v>
      </c>
      <c r="AL131" s="75" t="s">
        <v>539</v>
      </c>
      <c r="AM131" s="75" t="s">
        <v>539</v>
      </c>
      <c r="AN131" s="75" t="s">
        <v>539</v>
      </c>
      <c r="AO131" s="75" t="s">
        <v>539</v>
      </c>
      <c r="AP131" s="75" t="s">
        <v>539</v>
      </c>
      <c r="AQ131" s="75" t="s">
        <v>537</v>
      </c>
      <c r="AR131" s="75" t="s">
        <v>541</v>
      </c>
      <c r="AS131" s="48" t="s">
        <v>537</v>
      </c>
      <c r="AT131" s="85" t="s">
        <v>549</v>
      </c>
    </row>
    <row r="132" spans="1:46" s="10" customFormat="1" ht="15" customHeight="1" x14ac:dyDescent="0.2">
      <c r="A132" s="4">
        <v>119</v>
      </c>
      <c r="B132" s="4">
        <v>60007944</v>
      </c>
      <c r="C132" s="4" t="s">
        <v>101</v>
      </c>
      <c r="D132" s="4" t="s">
        <v>159</v>
      </c>
      <c r="E132" s="3" t="s">
        <v>154</v>
      </c>
      <c r="F132" s="4" t="s">
        <v>410</v>
      </c>
      <c r="G132" s="4" t="s">
        <v>19</v>
      </c>
      <c r="H132" s="4" t="s">
        <v>59</v>
      </c>
      <c r="I132" s="4" t="s">
        <v>249</v>
      </c>
      <c r="J132" s="4" t="s">
        <v>131</v>
      </c>
      <c r="K132" s="4" t="s">
        <v>142</v>
      </c>
      <c r="L132" s="4">
        <v>2017</v>
      </c>
      <c r="M132" s="4" t="s">
        <v>267</v>
      </c>
      <c r="N132" s="4" t="s">
        <v>153</v>
      </c>
      <c r="O132" s="4" t="s">
        <v>118</v>
      </c>
      <c r="P132" s="4"/>
      <c r="Q132" s="4"/>
      <c r="R132" s="4" t="s">
        <v>119</v>
      </c>
      <c r="S132" s="13"/>
      <c r="T132" s="4"/>
      <c r="U132" s="4"/>
      <c r="V132" s="4" t="s">
        <v>448</v>
      </c>
      <c r="W132" s="13">
        <v>45218</v>
      </c>
      <c r="X132" s="4">
        <v>220</v>
      </c>
      <c r="Y132" s="27">
        <v>67</v>
      </c>
      <c r="Z132" s="27"/>
      <c r="AA132" s="28" t="s">
        <v>456</v>
      </c>
      <c r="AB132" s="31">
        <v>0.88200000000000001</v>
      </c>
      <c r="AC132" s="32">
        <v>75</v>
      </c>
      <c r="AD132" s="28">
        <v>7</v>
      </c>
      <c r="AE132" s="31"/>
      <c r="AF132" s="28">
        <v>41.5</v>
      </c>
      <c r="AG132" s="33">
        <v>0.01</v>
      </c>
      <c r="AH132" s="28">
        <v>0.5</v>
      </c>
      <c r="AI132" s="31">
        <v>7.0000000000000001E-3</v>
      </c>
      <c r="AJ132" s="31">
        <v>0.20899999999999999</v>
      </c>
      <c r="AK132" s="75" t="s">
        <v>539</v>
      </c>
      <c r="AL132" s="75" t="s">
        <v>539</v>
      </c>
      <c r="AM132" s="75" t="s">
        <v>539</v>
      </c>
      <c r="AN132" s="75" t="s">
        <v>539</v>
      </c>
      <c r="AO132" s="75" t="s">
        <v>539</v>
      </c>
      <c r="AP132" s="75" t="s">
        <v>539</v>
      </c>
      <c r="AQ132" s="75" t="s">
        <v>537</v>
      </c>
      <c r="AR132" s="75" t="s">
        <v>541</v>
      </c>
      <c r="AS132" s="48" t="s">
        <v>537</v>
      </c>
      <c r="AT132" s="85" t="s">
        <v>549</v>
      </c>
    </row>
    <row r="133" spans="1:46" s="10" customFormat="1" ht="15" customHeight="1" x14ac:dyDescent="0.2">
      <c r="A133" s="4">
        <v>124</v>
      </c>
      <c r="B133" s="4">
        <v>60008244</v>
      </c>
      <c r="C133" s="4" t="s">
        <v>89</v>
      </c>
      <c r="D133" s="4" t="s">
        <v>156</v>
      </c>
      <c r="E133" s="3"/>
      <c r="F133" s="4" t="s">
        <v>415</v>
      </c>
      <c r="G133" s="4" t="s">
        <v>29</v>
      </c>
      <c r="H133" s="4" t="s">
        <v>302</v>
      </c>
      <c r="I133" s="4" t="s">
        <v>10</v>
      </c>
      <c r="J133" s="4">
        <v>50</v>
      </c>
      <c r="K133" s="4" t="s">
        <v>120</v>
      </c>
      <c r="L133" s="4">
        <v>2018</v>
      </c>
      <c r="M133" s="4" t="s">
        <v>267</v>
      </c>
      <c r="N133" s="4" t="s">
        <v>153</v>
      </c>
      <c r="O133" s="4" t="s">
        <v>42</v>
      </c>
      <c r="P133" s="4"/>
      <c r="Q133" s="4"/>
      <c r="R133" s="4" t="s">
        <v>119</v>
      </c>
      <c r="S133" s="13"/>
      <c r="T133" s="4"/>
      <c r="U133" s="4"/>
      <c r="V133" s="4" t="s">
        <v>448</v>
      </c>
      <c r="W133" s="13">
        <v>45127</v>
      </c>
      <c r="X133" s="4">
        <v>60</v>
      </c>
      <c r="Y133" s="27">
        <v>51.1</v>
      </c>
      <c r="Z133" s="27">
        <v>28.5</v>
      </c>
      <c r="AA133" s="28" t="s">
        <v>450</v>
      </c>
      <c r="AB133" s="31">
        <v>0.88500000000000001</v>
      </c>
      <c r="AC133" s="32">
        <v>75</v>
      </c>
      <c r="AD133" s="28">
        <v>5</v>
      </c>
      <c r="AE133" s="31">
        <v>6.5313649279048098</v>
      </c>
      <c r="AF133" s="28">
        <v>42.4</v>
      </c>
      <c r="AG133" s="33">
        <v>0.01</v>
      </c>
      <c r="AH133" s="28">
        <v>0.5</v>
      </c>
      <c r="AI133" s="31">
        <v>1E-3</v>
      </c>
      <c r="AJ133" s="31">
        <v>9.8000000000000004E-2</v>
      </c>
      <c r="AK133" s="75" t="s">
        <v>539</v>
      </c>
      <c r="AL133" s="75" t="s">
        <v>539</v>
      </c>
      <c r="AM133" s="75" t="s">
        <v>539</v>
      </c>
      <c r="AN133" s="75" t="s">
        <v>539</v>
      </c>
      <c r="AO133" s="75" t="s">
        <v>539</v>
      </c>
      <c r="AP133" s="75" t="s">
        <v>539</v>
      </c>
      <c r="AQ133" s="75" t="s">
        <v>539</v>
      </c>
      <c r="AR133" s="75" t="s">
        <v>541</v>
      </c>
      <c r="AS133" s="48" t="s">
        <v>537</v>
      </c>
      <c r="AT133" s="85" t="s">
        <v>549</v>
      </c>
    </row>
  </sheetData>
  <autoFilter ref="A3:AT133" xr:uid="{00000000-0009-0000-0000-000003000000}"/>
  <mergeCells count="1">
    <mergeCell ref="A2:W2"/>
  </mergeCells>
  <conditionalFormatting sqref="AR4:AR133">
    <cfRule type="cellIs" dxfId="637" priority="12" operator="equal">
      <formula>"C"</formula>
    </cfRule>
    <cfRule type="cellIs" dxfId="636" priority="13" operator="equal">
      <formula>"B"</formula>
    </cfRule>
    <cfRule type="cellIs" dxfId="635" priority="14" operator="equal">
      <formula>"A"</formula>
    </cfRule>
  </conditionalFormatting>
  <conditionalFormatting sqref="AR3">
    <cfRule type="cellIs" dxfId="634" priority="51" operator="equal">
      <formula>"C"</formula>
    </cfRule>
    <cfRule type="cellIs" dxfId="633" priority="52" operator="equal">
      <formula>"B"</formula>
    </cfRule>
    <cfRule type="cellIs" dxfId="632" priority="53" operator="equal">
      <formula>"A"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rgb="FF92D050"/>
  </sheetPr>
  <dimension ref="A1:FG3011"/>
  <sheetViews>
    <sheetView zoomScale="80" zoomScaleNormal="80" workbookViewId="0">
      <pane ySplit="3" topLeftCell="A2513" activePane="bottomLeft" state="frozen"/>
      <selection pane="bottomLeft" activeCell="A2" sqref="A2:XFD2550"/>
    </sheetView>
  </sheetViews>
  <sheetFormatPr baseColWidth="10" defaultColWidth="14" defaultRowHeight="12.75" x14ac:dyDescent="0.2"/>
  <cols>
    <col min="1" max="1" width="10" style="1" customWidth="1"/>
    <col min="2" max="2" width="13.5703125" style="1" hidden="1" customWidth="1"/>
    <col min="3" max="3" width="18.140625" style="1" customWidth="1"/>
    <col min="4" max="4" width="14.5703125" style="1" customWidth="1"/>
    <col min="5" max="5" width="10.85546875" style="1" customWidth="1"/>
    <col min="6" max="6" width="23.140625" style="1" hidden="1" customWidth="1"/>
    <col min="7" max="7" width="17.140625" style="1" hidden="1" customWidth="1"/>
    <col min="8" max="8" width="13.5703125" style="1" bestFit="1" customWidth="1"/>
    <col min="9" max="9" width="13.85546875" style="1" hidden="1" customWidth="1"/>
    <col min="10" max="10" width="15.140625" style="1" hidden="1" customWidth="1"/>
    <col min="11" max="11" width="34.28515625" style="1" hidden="1" customWidth="1"/>
    <col min="12" max="12" width="22.28515625" style="1" hidden="1" customWidth="1"/>
    <col min="13" max="14" width="16.5703125" style="1" hidden="1" customWidth="1"/>
    <col min="15" max="15" width="25.7109375" style="1" hidden="1" customWidth="1"/>
    <col min="16" max="16" width="27.85546875" style="1" hidden="1" customWidth="1"/>
    <col min="17" max="17" width="24.85546875" style="1" hidden="1" customWidth="1"/>
    <col min="18" max="18" width="18.7109375" style="1" hidden="1" customWidth="1"/>
    <col min="19" max="19" width="30" style="9" hidden="1" customWidth="1"/>
    <col min="20" max="20" width="16.5703125" style="1" hidden="1" customWidth="1"/>
    <col min="21" max="21" width="28.42578125" style="1" hidden="1" customWidth="1"/>
    <col min="22" max="22" width="16.5703125" style="1" customWidth="1"/>
    <col min="23" max="23" width="17" style="1" customWidth="1"/>
    <col min="24" max="24" width="15" style="9" bestFit="1" customWidth="1"/>
    <col min="25" max="25" width="17" style="25" customWidth="1"/>
    <col min="26" max="26" width="19.42578125" style="25" bestFit="1" customWidth="1"/>
    <col min="27" max="27" width="13.85546875" style="25" customWidth="1"/>
    <col min="28" max="28" width="17.5703125" style="25" customWidth="1"/>
    <col min="29" max="29" width="16.85546875" style="25" customWidth="1"/>
    <col min="30" max="30" width="19.7109375" style="25" customWidth="1"/>
    <col min="31" max="31" width="17.5703125" style="25" customWidth="1"/>
    <col min="32" max="32" width="18" style="25" customWidth="1"/>
    <col min="33" max="33" width="12.42578125" style="25" customWidth="1"/>
    <col min="34" max="34" width="21.28515625" style="25" customWidth="1"/>
    <col min="35" max="46" width="21.42578125" style="25" customWidth="1"/>
    <col min="47" max="47" width="23.140625" style="25" bestFit="1" customWidth="1"/>
    <col min="48" max="16384" width="14" style="12"/>
  </cols>
  <sheetData>
    <row r="1" spans="1:47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9">
        <v>19</v>
      </c>
      <c r="T1" s="1">
        <v>20</v>
      </c>
      <c r="U1" s="1">
        <v>21</v>
      </c>
      <c r="V1" s="1">
        <v>22</v>
      </c>
      <c r="W1" s="1">
        <v>24</v>
      </c>
      <c r="X1" s="1">
        <v>23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/>
      <c r="AK1" s="1">
        <v>41</v>
      </c>
      <c r="AL1" s="1">
        <v>42</v>
      </c>
      <c r="AM1" s="1"/>
      <c r="AN1" s="1">
        <v>39</v>
      </c>
      <c r="AO1" s="1">
        <v>38</v>
      </c>
      <c r="AP1" s="1">
        <v>40</v>
      </c>
      <c r="AQ1" s="1">
        <v>37</v>
      </c>
      <c r="AR1" s="1"/>
      <c r="AS1" s="1"/>
      <c r="AT1" s="1"/>
      <c r="AU1" s="1">
        <v>45</v>
      </c>
    </row>
    <row r="2" spans="1:47" ht="15" customHeight="1" x14ac:dyDescent="0.25">
      <c r="A2" s="131" t="s">
        <v>216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2"/>
      <c r="X2" s="13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s="10" customFormat="1" ht="38.25" x14ac:dyDescent="0.25">
      <c r="A3" s="6" t="s">
        <v>115</v>
      </c>
      <c r="B3" s="6" t="s">
        <v>2</v>
      </c>
      <c r="C3" s="6" t="s">
        <v>0</v>
      </c>
      <c r="D3" s="6" t="s">
        <v>1</v>
      </c>
      <c r="E3" s="6" t="s">
        <v>151</v>
      </c>
      <c r="F3" s="6" t="s">
        <v>263</v>
      </c>
      <c r="G3" s="6" t="s">
        <v>4</v>
      </c>
      <c r="H3" s="6" t="s">
        <v>3</v>
      </c>
      <c r="I3" s="6" t="s">
        <v>186</v>
      </c>
      <c r="J3" s="6" t="s">
        <v>5</v>
      </c>
      <c r="K3" s="6" t="s">
        <v>187</v>
      </c>
      <c r="L3" s="6" t="s">
        <v>6</v>
      </c>
      <c r="M3" s="6" t="s">
        <v>212</v>
      </c>
      <c r="N3" s="6" t="s">
        <v>212</v>
      </c>
      <c r="O3" s="6" t="s">
        <v>7</v>
      </c>
      <c r="P3" s="6" t="s">
        <v>188</v>
      </c>
      <c r="Q3" s="6" t="s">
        <v>189</v>
      </c>
      <c r="R3" s="6" t="s">
        <v>190</v>
      </c>
      <c r="S3" s="80" t="s">
        <v>260</v>
      </c>
      <c r="T3" s="6" t="s">
        <v>261</v>
      </c>
      <c r="U3" s="6" t="s">
        <v>264</v>
      </c>
      <c r="V3" s="6" t="s">
        <v>223</v>
      </c>
      <c r="W3" s="16" t="s">
        <v>578</v>
      </c>
      <c r="X3" s="6" t="s">
        <v>8</v>
      </c>
      <c r="Y3" s="16" t="s">
        <v>270</v>
      </c>
      <c r="Z3" s="16" t="s">
        <v>271</v>
      </c>
      <c r="AA3" s="16" t="s">
        <v>272</v>
      </c>
      <c r="AB3" s="16" t="s">
        <v>273</v>
      </c>
      <c r="AC3" s="16" t="s">
        <v>274</v>
      </c>
      <c r="AD3" s="16" t="s">
        <v>277</v>
      </c>
      <c r="AE3" s="16" t="s">
        <v>275</v>
      </c>
      <c r="AF3" s="16" t="s">
        <v>276</v>
      </c>
      <c r="AG3" s="16" t="s">
        <v>279</v>
      </c>
      <c r="AH3" s="16" t="s">
        <v>280</v>
      </c>
      <c r="AI3" s="16" t="s">
        <v>281</v>
      </c>
      <c r="AJ3" s="16" t="s">
        <v>666</v>
      </c>
      <c r="AK3" s="16" t="s">
        <v>280</v>
      </c>
      <c r="AL3" s="16" t="s">
        <v>281</v>
      </c>
      <c r="AM3" s="16" t="s">
        <v>277</v>
      </c>
      <c r="AN3" s="16" t="s">
        <v>276</v>
      </c>
      <c r="AO3" s="16" t="s">
        <v>275</v>
      </c>
      <c r="AP3" s="16" t="s">
        <v>279</v>
      </c>
      <c r="AQ3" s="16" t="s">
        <v>274</v>
      </c>
      <c r="AR3" s="16" t="s">
        <v>666</v>
      </c>
      <c r="AS3" s="16" t="s">
        <v>667</v>
      </c>
      <c r="AT3" s="16" t="s">
        <v>668</v>
      </c>
      <c r="AU3" s="29" t="s">
        <v>538</v>
      </c>
    </row>
    <row r="4" spans="1:47" s="10" customFormat="1" ht="15" customHeight="1" x14ac:dyDescent="0.2">
      <c r="A4" s="4">
        <v>1</v>
      </c>
      <c r="B4" s="36">
        <v>60007475</v>
      </c>
      <c r="C4" s="36" t="s">
        <v>81</v>
      </c>
      <c r="D4" s="36" t="s">
        <v>155</v>
      </c>
      <c r="E4" s="37" t="s">
        <v>152</v>
      </c>
      <c r="F4" s="36" t="str">
        <f t="shared" ref="F4" si="0">+C4&amp;" "&amp;D4&amp;" "&amp;E4</f>
        <v>ALTO PRADERA TRA1 R</v>
      </c>
      <c r="G4" s="36" t="s">
        <v>19</v>
      </c>
      <c r="H4" s="36" t="s">
        <v>23</v>
      </c>
      <c r="I4" s="36" t="s">
        <v>249</v>
      </c>
      <c r="J4" s="36" t="s">
        <v>116</v>
      </c>
      <c r="K4" s="36" t="s">
        <v>117</v>
      </c>
      <c r="L4" s="36">
        <v>2017</v>
      </c>
      <c r="M4" s="36" t="s">
        <v>267</v>
      </c>
      <c r="N4" s="36" t="str">
        <f t="shared" ref="N4" si="1">+IF(L4&lt;2005,"L","S")</f>
        <v>S</v>
      </c>
      <c r="O4" s="36" t="s">
        <v>118</v>
      </c>
      <c r="P4" s="36">
        <v>2017</v>
      </c>
      <c r="Q4" s="36"/>
      <c r="R4" s="36" t="s">
        <v>119</v>
      </c>
      <c r="S4" s="38"/>
      <c r="T4" s="36"/>
      <c r="U4" s="36"/>
      <c r="V4" s="36" t="s">
        <v>448</v>
      </c>
      <c r="W4" s="36">
        <v>220</v>
      </c>
      <c r="X4" s="38">
        <v>45695</v>
      </c>
      <c r="Y4" s="39">
        <v>71</v>
      </c>
      <c r="Z4" s="39" t="s">
        <v>664</v>
      </c>
      <c r="AA4" s="40" t="s">
        <v>665</v>
      </c>
      <c r="AB4" s="41">
        <v>0.878</v>
      </c>
      <c r="AC4" s="42">
        <v>74</v>
      </c>
      <c r="AD4" s="40">
        <v>6</v>
      </c>
      <c r="AE4" s="40">
        <v>39.9</v>
      </c>
      <c r="AF4" s="43">
        <v>0</v>
      </c>
      <c r="AG4" s="40">
        <v>0.5</v>
      </c>
      <c r="AH4" s="41">
        <v>2E-3</v>
      </c>
      <c r="AI4" s="41">
        <v>9.6000000000000002E-2</v>
      </c>
      <c r="AJ4" s="41"/>
      <c r="AK4" s="75" t="str">
        <f t="shared" ref="AK4:AK67" si="2">IF(AH4&lt;&gt;"",IF(AH4&lt;=0.1,"1",IF(AND(AH4&gt;0.1,AH4&lt;=0.3),"3",IF(AH4&gt;0.3,"5",""))),"1")</f>
        <v>1</v>
      </c>
      <c r="AL4" s="75" t="str">
        <f t="shared" ref="AL4:AL67" si="3">IF(AI4&lt;&gt;"",IF(AI4&lt;=3,"1",IF(AND(AI4&gt;3,AI4&lt;=4),"3",IF(AI4&gt;4,"5",""))),"1")</f>
        <v>1</v>
      </c>
      <c r="AM4" s="75" t="str">
        <f t="shared" ref="AM4:AM67" si="4">IF(AD4&lt;&gt;"",IF(AD4&lt;=20,"1",IF(AND(AD4&gt;20,AD4&lt;=30),"3",IF(AD4&gt;30,"5",""))),"1")</f>
        <v>1</v>
      </c>
      <c r="AN4" s="75" t="str">
        <f t="shared" ref="AN4:AN67" si="5">IF(AF4&lt;&gt;"",IF(AF4&lt;=0.05,"1",IF(AND(AF4&gt;0.05,AF4&lt;=0.1),"3",IF(AF4&gt;0.1,"5",""))),"1")</f>
        <v>1</v>
      </c>
      <c r="AO4" s="75" t="str">
        <f t="shared" ref="AO4:AO67" si="6">IF(AE4&lt;&gt;"",IF(AE4&gt;=32,"1",IF(AND(AE4&gt;=28,AE4&lt;32),"3",IF(AE4&lt;28,"5",""))),"1")</f>
        <v>1</v>
      </c>
      <c r="AP4" s="75" t="str">
        <f t="shared" ref="AP4:AP67" si="7">IF(AG4&lt;&gt;"",IF(AG4&lt;=3.5,"1",IF(AG4&gt;3.5,"5","")),"1")</f>
        <v>1</v>
      </c>
      <c r="AQ4" s="75" t="str">
        <f>IF(AC4&lt;&gt;"",IF(AND(W4=60,AC4&gt;=40),"1",IF(AND(W4=60,AC4&gt;=35,AC4&lt;40),"3",IF(AND(W4=60,AC4&lt;35),"5",IF(AND(W4=220,AC4&gt;=50),"1",IF(AND(W4=220,AC4&gt;=45,AC4&lt;50),"2",IF(AND(W4=220,AC4&lt;45),"5","")))))),"1")</f>
        <v>1</v>
      </c>
      <c r="AR4" s="75" t="str">
        <f>IF(AJ4&lt;&gt;"",IF(AJ4&gt;=0.2,"1",IF(AND(AJ4&gt;=0.1,AJ4&lt;0.2),"3",IF(AJ4&lt;0.1,"5",""))),"1")</f>
        <v>1</v>
      </c>
      <c r="AS4" s="75">
        <f>+(3*AK4+3*AL4+4*AM4+2*AN4+3*AO4+1*AP4+5*AQ4+1*AR4)/22</f>
        <v>1</v>
      </c>
      <c r="AT4" s="75" t="str">
        <f>IF(AND(AS4&gt;0,AS4&lt;=1),"1",IF(AND(AS4&gt;1,AS4&lt;=2),"3",IF(AND(AS4&gt;2,AS4&lt;=3),"6",IF(AND(AS4&gt;3,AS4&lt;=4),"8",IF(AND(AS4&gt;4,AS4&lt;=5),"10","")))))</f>
        <v>1</v>
      </c>
      <c r="AU4" s="48" t="e">
        <f>IF(OR(AQ4="I",#REF!="I",AQ4="C",#REF!="C"),"Termovacío",IF(OR(AO4="I",AN4="I",AP4="I",AK4="I",AL4="I",AO4="C",AN4="C",AP4="C",AK4="C",AL4="C"),"Regeneración",""))</f>
        <v>#REF!</v>
      </c>
    </row>
    <row r="5" spans="1:47" s="10" customFormat="1" ht="15" customHeight="1" x14ac:dyDescent="0.2">
      <c r="A5" s="4">
        <f t="shared" ref="A5:A73" si="8">+IF(B4=B5,A4,A4+1)</f>
        <v>1</v>
      </c>
      <c r="B5" s="4">
        <v>60007475</v>
      </c>
      <c r="C5" s="4" t="s">
        <v>81</v>
      </c>
      <c r="D5" s="4" t="s">
        <v>155</v>
      </c>
      <c r="E5" s="3" t="s">
        <v>152</v>
      </c>
      <c r="F5" s="4" t="str">
        <f t="shared" ref="F5" si="9">+C5&amp;" "&amp;D5&amp;" "&amp;E5</f>
        <v>ALTO PRADERA TRA1 R</v>
      </c>
      <c r="G5" s="4" t="s">
        <v>19</v>
      </c>
      <c r="H5" s="4" t="s">
        <v>23</v>
      </c>
      <c r="I5" s="4" t="s">
        <v>249</v>
      </c>
      <c r="J5" s="4" t="s">
        <v>116</v>
      </c>
      <c r="K5" s="4" t="s">
        <v>117</v>
      </c>
      <c r="L5" s="4">
        <v>2017</v>
      </c>
      <c r="M5" s="4" t="s">
        <v>267</v>
      </c>
      <c r="N5" s="4" t="str">
        <f t="shared" ref="N5" si="10">+IF(L5&lt;2005,"L","S")</f>
        <v>S</v>
      </c>
      <c r="O5" s="4" t="s">
        <v>118</v>
      </c>
      <c r="P5" s="4">
        <v>2017</v>
      </c>
      <c r="Q5" s="4"/>
      <c r="R5" s="4" t="s">
        <v>119</v>
      </c>
      <c r="S5" s="13"/>
      <c r="T5" s="4"/>
      <c r="U5" s="4"/>
      <c r="V5" s="4" t="s">
        <v>448</v>
      </c>
      <c r="W5" s="4">
        <v>220</v>
      </c>
      <c r="X5" s="13">
        <v>45167</v>
      </c>
      <c r="Y5" s="27">
        <v>72</v>
      </c>
      <c r="Z5" s="27"/>
      <c r="AA5" s="28" t="s">
        <v>450</v>
      </c>
      <c r="AB5" s="31">
        <v>0.877</v>
      </c>
      <c r="AC5" s="32">
        <v>74</v>
      </c>
      <c r="AD5" s="28">
        <v>7</v>
      </c>
      <c r="AE5" s="28">
        <v>39.6</v>
      </c>
      <c r="AF5" s="33">
        <v>0.01</v>
      </c>
      <c r="AG5" s="28">
        <v>0.5</v>
      </c>
      <c r="AH5" s="31">
        <v>1E-3</v>
      </c>
      <c r="AI5" s="31">
        <v>3.4000000000000002E-2</v>
      </c>
      <c r="AJ5" s="31"/>
      <c r="AK5" s="75" t="str">
        <f t="shared" si="2"/>
        <v>1</v>
      </c>
      <c r="AL5" s="75" t="str">
        <f t="shared" si="3"/>
        <v>1</v>
      </c>
      <c r="AM5" s="75" t="str">
        <f t="shared" si="4"/>
        <v>1</v>
      </c>
      <c r="AN5" s="75" t="str">
        <f t="shared" si="5"/>
        <v>1</v>
      </c>
      <c r="AO5" s="75" t="str">
        <f t="shared" si="6"/>
        <v>1</v>
      </c>
      <c r="AP5" s="75" t="str">
        <f t="shared" si="7"/>
        <v>1</v>
      </c>
      <c r="AQ5" s="75" t="str">
        <f t="shared" ref="AQ5:AQ68" si="11">IF(AC5&lt;&gt;"",IF(AND(W5=60,AC5&gt;=40),"1",IF(AND(W5=60,AC5&gt;=35,AC5&lt;40),"3",IF(AND(W5=60,AC5&lt;35),"5",IF(AND(W5=220,AC5&gt;=50),"1",IF(AND(W5=220,AC5&gt;=45,AC5&lt;50),"2",IF(AND(W5=220,AC5&lt;45),"5","")))))),"1")</f>
        <v>1</v>
      </c>
      <c r="AR5" s="75" t="str">
        <f t="shared" ref="AR5:AR68" si="12">IF(AJ5&lt;&gt;"",IF(AJ5&gt;=0.2,"1",IF(AND(AJ5&gt;=0.1,AJ5&lt;0.2),"3",IF(AJ5&lt;0.1,"5",""))),"1")</f>
        <v>1</v>
      </c>
      <c r="AS5" s="75">
        <f t="shared" ref="AS5:AS68" si="13">+(3*AK5+3*AL5+4*AM5+2*AN5+3*AO5+1*AP5+5*AQ5+1*AR5)/22</f>
        <v>1</v>
      </c>
      <c r="AT5" s="75" t="str">
        <f t="shared" ref="AT5:AT68" si="14">IF(AND(AS5&gt;0,AS5&lt;=1),"1",IF(AND(AS5&gt;1,AS5&lt;=2),"3",IF(AND(AS5&gt;2,AS5&lt;=3),"6",IF(AND(AS5&gt;3,AS5&lt;=4),"8",IF(AND(AS5&gt;4,AS5&lt;=5),"10","")))))</f>
        <v>1</v>
      </c>
      <c r="AU5" s="48" t="e">
        <f>IF(OR(AQ5="I",#REF!="I",AQ5="C",#REF!="C"),"Termovacío",IF(OR(AO5="I",AN5="I",AP5="I",AK5="I",AL5="I",AO5="C",AN5="C",AP5="C",AK5="C",AL5="C"),"Regeneración",""))</f>
        <v>#REF!</v>
      </c>
    </row>
    <row r="6" spans="1:47" s="10" customFormat="1" ht="15" customHeight="1" x14ac:dyDescent="0.2">
      <c r="A6" s="4">
        <f t="shared" si="8"/>
        <v>1</v>
      </c>
      <c r="B6" s="4">
        <v>60007475</v>
      </c>
      <c r="C6" s="4" t="s">
        <v>81</v>
      </c>
      <c r="D6" s="4" t="s">
        <v>155</v>
      </c>
      <c r="E6" s="3" t="s">
        <v>152</v>
      </c>
      <c r="F6" s="4" t="str">
        <f t="shared" ref="F6:F77" si="15">+C6&amp;" "&amp;D6&amp;" "&amp;E6</f>
        <v>ALTO PRADERA TRA1 R</v>
      </c>
      <c r="G6" s="4" t="s">
        <v>19</v>
      </c>
      <c r="H6" s="4" t="s">
        <v>23</v>
      </c>
      <c r="I6" s="4" t="s">
        <v>249</v>
      </c>
      <c r="J6" s="4" t="s">
        <v>116</v>
      </c>
      <c r="K6" s="4" t="s">
        <v>117</v>
      </c>
      <c r="L6" s="4">
        <v>2017</v>
      </c>
      <c r="M6" s="4" t="s">
        <v>267</v>
      </c>
      <c r="N6" s="4" t="str">
        <f t="shared" ref="N6:N39" si="16">+IF(L6&lt;2005,"L","S")</f>
        <v>S</v>
      </c>
      <c r="O6" s="4" t="s">
        <v>118</v>
      </c>
      <c r="P6" s="4">
        <v>2017</v>
      </c>
      <c r="Q6" s="4"/>
      <c r="R6" s="4" t="s">
        <v>119</v>
      </c>
      <c r="S6" s="13"/>
      <c r="T6" s="4"/>
      <c r="U6" s="4"/>
      <c r="V6" s="4" t="s">
        <v>222</v>
      </c>
      <c r="W6" s="4">
        <v>220</v>
      </c>
      <c r="X6" s="13" t="s">
        <v>221</v>
      </c>
      <c r="Y6" s="27">
        <v>0</v>
      </c>
      <c r="Z6" s="27">
        <v>52.6</v>
      </c>
      <c r="AA6" s="28" t="s">
        <v>282</v>
      </c>
      <c r="AB6" s="31">
        <v>0.87629999999999997</v>
      </c>
      <c r="AC6" s="32">
        <v>71.2</v>
      </c>
      <c r="AD6" s="28">
        <v>7</v>
      </c>
      <c r="AE6" s="28">
        <v>41.3</v>
      </c>
      <c r="AF6" s="33">
        <v>0.02</v>
      </c>
      <c r="AG6" s="28">
        <v>1</v>
      </c>
      <c r="AH6" s="31">
        <v>4.0000000000000001E-3</v>
      </c>
      <c r="AI6" s="31">
        <v>0.08</v>
      </c>
      <c r="AJ6" s="31"/>
      <c r="AK6" s="75" t="str">
        <f t="shared" si="2"/>
        <v>1</v>
      </c>
      <c r="AL6" s="75" t="str">
        <f t="shared" si="3"/>
        <v>1</v>
      </c>
      <c r="AM6" s="75" t="str">
        <f t="shared" si="4"/>
        <v>1</v>
      </c>
      <c r="AN6" s="75" t="str">
        <f t="shared" si="5"/>
        <v>1</v>
      </c>
      <c r="AO6" s="75" t="str">
        <f t="shared" si="6"/>
        <v>1</v>
      </c>
      <c r="AP6" s="75" t="str">
        <f t="shared" si="7"/>
        <v>1</v>
      </c>
      <c r="AQ6" s="75" t="str">
        <f t="shared" si="11"/>
        <v>1</v>
      </c>
      <c r="AR6" s="75" t="str">
        <f t="shared" si="12"/>
        <v>1</v>
      </c>
      <c r="AS6" s="75">
        <f t="shared" si="13"/>
        <v>1</v>
      </c>
      <c r="AT6" s="75" t="str">
        <f t="shared" si="14"/>
        <v>1</v>
      </c>
      <c r="AU6" s="48" t="e">
        <f>IF(OR(AQ6="I",#REF!="I",AQ6="C",#REF!="C"),"Termovacío",IF(OR(AO6="I",AN6="I",AP6="I",AK6="I",AL6="I",AO6="C",AN6="C",AP6="C",AK6="C",AL6="C"),"Regeneración",""))</f>
        <v>#REF!</v>
      </c>
    </row>
    <row r="7" spans="1:47" s="10" customFormat="1" ht="15" customHeight="1" x14ac:dyDescent="0.2">
      <c r="A7" s="4">
        <f t="shared" si="8"/>
        <v>1</v>
      </c>
      <c r="B7" s="4">
        <v>60007475</v>
      </c>
      <c r="C7" s="4" t="s">
        <v>81</v>
      </c>
      <c r="D7" s="4" t="s">
        <v>155</v>
      </c>
      <c r="E7" s="3" t="s">
        <v>152</v>
      </c>
      <c r="F7" s="4" t="str">
        <f t="shared" si="15"/>
        <v>ALTO PRADERA TRA1 R</v>
      </c>
      <c r="G7" s="4" t="s">
        <v>19</v>
      </c>
      <c r="H7" s="4" t="s">
        <v>23</v>
      </c>
      <c r="I7" s="4" t="s">
        <v>249</v>
      </c>
      <c r="J7" s="4" t="s">
        <v>116</v>
      </c>
      <c r="K7" s="4" t="s">
        <v>117</v>
      </c>
      <c r="L7" s="4">
        <v>2017</v>
      </c>
      <c r="M7" s="4" t="s">
        <v>267</v>
      </c>
      <c r="N7" s="4" t="str">
        <f t="shared" si="16"/>
        <v>S</v>
      </c>
      <c r="O7" s="4" t="s">
        <v>118</v>
      </c>
      <c r="P7" s="4">
        <v>2017</v>
      </c>
      <c r="Q7" s="4"/>
      <c r="R7" s="4" t="s">
        <v>119</v>
      </c>
      <c r="S7" s="13"/>
      <c r="T7" s="4"/>
      <c r="U7" s="4"/>
      <c r="V7" s="4" t="s">
        <v>301</v>
      </c>
      <c r="W7" s="4">
        <v>220</v>
      </c>
      <c r="X7" s="13">
        <v>44423</v>
      </c>
      <c r="Y7" s="27">
        <v>69.5</v>
      </c>
      <c r="Z7" s="27">
        <v>49.7</v>
      </c>
      <c r="AA7" s="28" t="s">
        <v>300</v>
      </c>
      <c r="AB7" s="31">
        <v>0.86699999999999999</v>
      </c>
      <c r="AC7" s="32">
        <v>42</v>
      </c>
      <c r="AD7" s="28">
        <v>14</v>
      </c>
      <c r="AE7" s="28">
        <v>40</v>
      </c>
      <c r="AF7" s="33">
        <v>0.02</v>
      </c>
      <c r="AG7" s="28">
        <v>0.5</v>
      </c>
      <c r="AH7" s="31">
        <v>7.0000000000000001E-3</v>
      </c>
      <c r="AI7" s="31">
        <v>0.22500000000000001</v>
      </c>
      <c r="AJ7" s="31"/>
      <c r="AK7" s="75" t="str">
        <f t="shared" si="2"/>
        <v>1</v>
      </c>
      <c r="AL7" s="75" t="str">
        <f t="shared" si="3"/>
        <v>1</v>
      </c>
      <c r="AM7" s="75" t="str">
        <f t="shared" si="4"/>
        <v>1</v>
      </c>
      <c r="AN7" s="75" t="str">
        <f t="shared" si="5"/>
        <v>1</v>
      </c>
      <c r="AO7" s="75" t="str">
        <f t="shared" si="6"/>
        <v>1</v>
      </c>
      <c r="AP7" s="75" t="str">
        <f t="shared" si="7"/>
        <v>1</v>
      </c>
      <c r="AQ7" s="75" t="str">
        <f t="shared" si="11"/>
        <v>5</v>
      </c>
      <c r="AR7" s="75" t="str">
        <f t="shared" si="12"/>
        <v>1</v>
      </c>
      <c r="AS7" s="75">
        <f t="shared" si="13"/>
        <v>1.9090909090909092</v>
      </c>
      <c r="AT7" s="75" t="str">
        <f t="shared" si="14"/>
        <v>3</v>
      </c>
      <c r="AU7" s="48" t="e">
        <f>IF(OR(AQ7="I",#REF!="I",AQ7="C",#REF!="C"),"Termovacío",IF(OR(AO7="I",AN7="I",AP7="I",AK7="I",AL7="I",AO7="C",AN7="C",AP7="C",AK7="C",AL7="C"),"Regeneración",""))</f>
        <v>#REF!</v>
      </c>
    </row>
    <row r="8" spans="1:47" s="10" customFormat="1" ht="15" customHeight="1" x14ac:dyDescent="0.2">
      <c r="A8" s="4">
        <f t="shared" si="8"/>
        <v>1</v>
      </c>
      <c r="B8" s="4">
        <v>60007475</v>
      </c>
      <c r="C8" s="4" t="s">
        <v>81</v>
      </c>
      <c r="D8" s="4" t="s">
        <v>155</v>
      </c>
      <c r="E8" s="3" t="s">
        <v>152</v>
      </c>
      <c r="F8" s="4" t="str">
        <f t="shared" si="15"/>
        <v>ALTO PRADERA TRA1 R</v>
      </c>
      <c r="G8" s="4" t="s">
        <v>19</v>
      </c>
      <c r="H8" s="4" t="s">
        <v>23</v>
      </c>
      <c r="I8" s="4" t="s">
        <v>249</v>
      </c>
      <c r="J8" s="4" t="s">
        <v>116</v>
      </c>
      <c r="K8" s="4" t="s">
        <v>117</v>
      </c>
      <c r="L8" s="4">
        <v>2017</v>
      </c>
      <c r="M8" s="4" t="s">
        <v>267</v>
      </c>
      <c r="N8" s="4" t="str">
        <f t="shared" si="16"/>
        <v>S</v>
      </c>
      <c r="O8" s="4" t="s">
        <v>118</v>
      </c>
      <c r="P8" s="4">
        <v>2017</v>
      </c>
      <c r="Q8" s="4"/>
      <c r="R8" s="4" t="s">
        <v>119</v>
      </c>
      <c r="S8" s="13"/>
      <c r="T8" s="4"/>
      <c r="U8" s="4"/>
      <c r="V8" s="4"/>
      <c r="W8" s="4">
        <v>220</v>
      </c>
      <c r="X8" s="13">
        <v>43580</v>
      </c>
      <c r="Y8" s="27"/>
      <c r="Z8" s="27"/>
      <c r="AA8" s="28"/>
      <c r="AB8" s="31"/>
      <c r="AC8" s="32">
        <v>64</v>
      </c>
      <c r="AD8" s="28"/>
      <c r="AE8" s="28">
        <v>45.9</v>
      </c>
      <c r="AF8" s="33">
        <v>0.01</v>
      </c>
      <c r="AG8" s="28">
        <v>0.5</v>
      </c>
      <c r="AH8" s="31">
        <v>5.0000000000000001E-3</v>
      </c>
      <c r="AI8" s="31">
        <v>0.06</v>
      </c>
      <c r="AJ8" s="31"/>
      <c r="AK8" s="75" t="str">
        <f t="shared" si="2"/>
        <v>1</v>
      </c>
      <c r="AL8" s="75" t="str">
        <f t="shared" si="3"/>
        <v>1</v>
      </c>
      <c r="AM8" s="75" t="str">
        <f t="shared" si="4"/>
        <v>1</v>
      </c>
      <c r="AN8" s="75" t="str">
        <f t="shared" si="5"/>
        <v>1</v>
      </c>
      <c r="AO8" s="75" t="str">
        <f t="shared" si="6"/>
        <v>1</v>
      </c>
      <c r="AP8" s="75" t="str">
        <f t="shared" si="7"/>
        <v>1</v>
      </c>
      <c r="AQ8" s="75" t="str">
        <f t="shared" si="11"/>
        <v>1</v>
      </c>
      <c r="AR8" s="75" t="str">
        <f t="shared" si="12"/>
        <v>1</v>
      </c>
      <c r="AS8" s="75">
        <f t="shared" si="13"/>
        <v>1</v>
      </c>
      <c r="AT8" s="75" t="str">
        <f t="shared" si="14"/>
        <v>1</v>
      </c>
      <c r="AU8" s="48" t="e">
        <f>IF(OR(AQ8="I",#REF!="I",AQ8="C",#REF!="C"),"Termovacío",IF(OR(AO8="I",AN8="I",AP8="I",AK8="I",AL8="I",AO8="C",AN8="C",AP8="C",AK8="C",AL8="C"),"Regeneración",""))</f>
        <v>#REF!</v>
      </c>
    </row>
    <row r="9" spans="1:47" s="10" customFormat="1" ht="15" customHeight="1" x14ac:dyDescent="0.2">
      <c r="A9" s="4">
        <f t="shared" si="8"/>
        <v>1</v>
      </c>
      <c r="B9" s="4">
        <v>60007475</v>
      </c>
      <c r="C9" s="4" t="s">
        <v>81</v>
      </c>
      <c r="D9" s="4" t="s">
        <v>155</v>
      </c>
      <c r="E9" s="3" t="s">
        <v>152</v>
      </c>
      <c r="F9" s="4" t="str">
        <f t="shared" si="15"/>
        <v>ALTO PRADERA TRA1 R</v>
      </c>
      <c r="G9" s="4" t="s">
        <v>19</v>
      </c>
      <c r="H9" s="4" t="s">
        <v>23</v>
      </c>
      <c r="I9" s="4" t="s">
        <v>249</v>
      </c>
      <c r="J9" s="4" t="s">
        <v>116</v>
      </c>
      <c r="K9" s="4" t="s">
        <v>117</v>
      </c>
      <c r="L9" s="4">
        <v>2017</v>
      </c>
      <c r="M9" s="4" t="s">
        <v>267</v>
      </c>
      <c r="N9" s="4" t="str">
        <f t="shared" si="16"/>
        <v>S</v>
      </c>
      <c r="O9" s="4" t="s">
        <v>118</v>
      </c>
      <c r="P9" s="4">
        <v>2017</v>
      </c>
      <c r="Q9" s="4"/>
      <c r="R9" s="4" t="s">
        <v>119</v>
      </c>
      <c r="S9" s="13"/>
      <c r="T9" s="4"/>
      <c r="U9" s="4"/>
      <c r="V9" s="4"/>
      <c r="W9" s="4">
        <v>220</v>
      </c>
      <c r="X9" s="13">
        <v>43315</v>
      </c>
      <c r="Y9" s="27"/>
      <c r="Z9" s="27"/>
      <c r="AA9" s="28"/>
      <c r="AB9" s="31"/>
      <c r="AC9" s="32">
        <v>68</v>
      </c>
      <c r="AD9" s="28"/>
      <c r="AE9" s="28">
        <v>42.1</v>
      </c>
      <c r="AF9" s="33">
        <v>0.01</v>
      </c>
      <c r="AG9" s="28">
        <v>0.5</v>
      </c>
      <c r="AH9" s="31">
        <v>0.25</v>
      </c>
      <c r="AI9" s="31">
        <v>3.0000000000000001E-3</v>
      </c>
      <c r="AJ9" s="31"/>
      <c r="AK9" s="75" t="str">
        <f t="shared" si="2"/>
        <v>3</v>
      </c>
      <c r="AL9" s="75" t="str">
        <f t="shared" si="3"/>
        <v>1</v>
      </c>
      <c r="AM9" s="75" t="str">
        <f t="shared" si="4"/>
        <v>1</v>
      </c>
      <c r="AN9" s="75" t="str">
        <f t="shared" si="5"/>
        <v>1</v>
      </c>
      <c r="AO9" s="75" t="str">
        <f t="shared" si="6"/>
        <v>1</v>
      </c>
      <c r="AP9" s="75" t="str">
        <f t="shared" si="7"/>
        <v>1</v>
      </c>
      <c r="AQ9" s="75" t="str">
        <f t="shared" si="11"/>
        <v>1</v>
      </c>
      <c r="AR9" s="75" t="str">
        <f t="shared" si="12"/>
        <v>1</v>
      </c>
      <c r="AS9" s="75">
        <f t="shared" si="13"/>
        <v>1.2727272727272727</v>
      </c>
      <c r="AT9" s="75" t="str">
        <f t="shared" si="14"/>
        <v>3</v>
      </c>
      <c r="AU9" s="48" t="e">
        <f>IF(OR(AQ9="I",#REF!="I",AQ9="C",#REF!="C"),"Termovacío",IF(OR(AO9="I",AN9="I",AP9="I",AK9="I",AL9="I",AO9="C",AN9="C",AP9="C",AK9="C",AL9="C"),"Regeneración",""))</f>
        <v>#REF!</v>
      </c>
    </row>
    <row r="10" spans="1:47" s="10" customFormat="1" ht="15" customHeight="1" x14ac:dyDescent="0.2">
      <c r="A10" s="4">
        <f t="shared" si="8"/>
        <v>1</v>
      </c>
      <c r="B10" s="4">
        <v>60007475</v>
      </c>
      <c r="C10" s="4" t="s">
        <v>81</v>
      </c>
      <c r="D10" s="4" t="s">
        <v>155</v>
      </c>
      <c r="E10" s="3" t="s">
        <v>152</v>
      </c>
      <c r="F10" s="4" t="str">
        <f t="shared" si="15"/>
        <v>ALTO PRADERA TRA1 R</v>
      </c>
      <c r="G10" s="4" t="s">
        <v>19</v>
      </c>
      <c r="H10" s="4" t="s">
        <v>23</v>
      </c>
      <c r="I10" s="4" t="s">
        <v>249</v>
      </c>
      <c r="J10" s="4" t="s">
        <v>116</v>
      </c>
      <c r="K10" s="4" t="s">
        <v>117</v>
      </c>
      <c r="L10" s="4">
        <v>2017</v>
      </c>
      <c r="M10" s="4" t="s">
        <v>267</v>
      </c>
      <c r="N10" s="4" t="str">
        <f t="shared" si="16"/>
        <v>S</v>
      </c>
      <c r="O10" s="4" t="s">
        <v>118</v>
      </c>
      <c r="P10" s="4">
        <v>2017</v>
      </c>
      <c r="Q10" s="4"/>
      <c r="R10" s="4" t="s">
        <v>119</v>
      </c>
      <c r="S10" s="13"/>
      <c r="T10" s="4"/>
      <c r="U10" s="4"/>
      <c r="V10" s="4"/>
      <c r="W10" s="4">
        <v>220</v>
      </c>
      <c r="X10" s="13">
        <v>43054</v>
      </c>
      <c r="Y10" s="27"/>
      <c r="Z10" s="27"/>
      <c r="AA10" s="28"/>
      <c r="AB10" s="31"/>
      <c r="AC10" s="32">
        <v>66</v>
      </c>
      <c r="AD10" s="28"/>
      <c r="AE10" s="28">
        <v>47</v>
      </c>
      <c r="AF10" s="33">
        <v>0.01</v>
      </c>
      <c r="AG10" s="28">
        <v>0.5</v>
      </c>
      <c r="AH10" s="31"/>
      <c r="AI10" s="31">
        <v>0.1</v>
      </c>
      <c r="AJ10" s="31"/>
      <c r="AK10" s="75" t="str">
        <f t="shared" si="2"/>
        <v>1</v>
      </c>
      <c r="AL10" s="75" t="str">
        <f t="shared" si="3"/>
        <v>1</v>
      </c>
      <c r="AM10" s="75" t="str">
        <f t="shared" si="4"/>
        <v>1</v>
      </c>
      <c r="AN10" s="75" t="str">
        <f t="shared" si="5"/>
        <v>1</v>
      </c>
      <c r="AO10" s="75" t="str">
        <f t="shared" si="6"/>
        <v>1</v>
      </c>
      <c r="AP10" s="75" t="str">
        <f t="shared" si="7"/>
        <v>1</v>
      </c>
      <c r="AQ10" s="75" t="str">
        <f t="shared" si="11"/>
        <v>1</v>
      </c>
      <c r="AR10" s="75" t="str">
        <f t="shared" si="12"/>
        <v>1</v>
      </c>
      <c r="AS10" s="75">
        <f t="shared" si="13"/>
        <v>1</v>
      </c>
      <c r="AT10" s="75" t="str">
        <f t="shared" si="14"/>
        <v>1</v>
      </c>
      <c r="AU10" s="48" t="e">
        <f>IF(OR(AQ10="I",#REF!="I",AQ10="C",#REF!="C"),"Termovacío",IF(OR(AO10="I",AN10="I",AP10="I",AK10="I",AL10="I",AO10="C",AN10="C",AP10="C",AK10="C",AL10="C"),"Regeneración",""))</f>
        <v>#REF!</v>
      </c>
    </row>
    <row r="11" spans="1:47" s="10" customFormat="1" ht="15.75" customHeight="1" x14ac:dyDescent="0.2">
      <c r="A11" s="4">
        <f t="shared" si="8"/>
        <v>1</v>
      </c>
      <c r="B11" s="4">
        <v>60007475</v>
      </c>
      <c r="C11" s="4" t="s">
        <v>81</v>
      </c>
      <c r="D11" s="4" t="s">
        <v>155</v>
      </c>
      <c r="E11" s="3" t="s">
        <v>152</v>
      </c>
      <c r="F11" s="4" t="str">
        <f t="shared" si="15"/>
        <v>ALTO PRADERA TRA1 R</v>
      </c>
      <c r="G11" s="4" t="s">
        <v>19</v>
      </c>
      <c r="H11" s="4" t="s">
        <v>23</v>
      </c>
      <c r="I11" s="4" t="s">
        <v>249</v>
      </c>
      <c r="J11" s="4" t="s">
        <v>116</v>
      </c>
      <c r="K11" s="4" t="s">
        <v>117</v>
      </c>
      <c r="L11" s="4">
        <v>2017</v>
      </c>
      <c r="M11" s="4" t="s">
        <v>267</v>
      </c>
      <c r="N11" s="4" t="str">
        <f t="shared" si="16"/>
        <v>S</v>
      </c>
      <c r="O11" s="4" t="s">
        <v>118</v>
      </c>
      <c r="P11" s="4">
        <v>2017</v>
      </c>
      <c r="Q11" s="4"/>
      <c r="R11" s="4" t="s">
        <v>119</v>
      </c>
      <c r="S11" s="13"/>
      <c r="T11" s="4"/>
      <c r="U11" s="4"/>
      <c r="V11" s="4"/>
      <c r="W11" s="4">
        <v>220</v>
      </c>
      <c r="X11" s="13">
        <v>43033</v>
      </c>
      <c r="Y11" s="27"/>
      <c r="Z11" s="27"/>
      <c r="AA11" s="28"/>
      <c r="AB11" s="31"/>
      <c r="AC11" s="32">
        <v>41</v>
      </c>
      <c r="AD11" s="28"/>
      <c r="AE11" s="28">
        <v>46.7</v>
      </c>
      <c r="AF11" s="33">
        <v>0.01</v>
      </c>
      <c r="AG11" s="28">
        <v>0.5</v>
      </c>
      <c r="AH11" s="31"/>
      <c r="AI11" s="31">
        <v>0.5</v>
      </c>
      <c r="AJ11" s="31"/>
      <c r="AK11" s="75" t="str">
        <f t="shared" si="2"/>
        <v>1</v>
      </c>
      <c r="AL11" s="75" t="str">
        <f t="shared" si="3"/>
        <v>1</v>
      </c>
      <c r="AM11" s="75" t="str">
        <f t="shared" si="4"/>
        <v>1</v>
      </c>
      <c r="AN11" s="75" t="str">
        <f t="shared" si="5"/>
        <v>1</v>
      </c>
      <c r="AO11" s="75" t="str">
        <f t="shared" si="6"/>
        <v>1</v>
      </c>
      <c r="AP11" s="75" t="str">
        <f t="shared" si="7"/>
        <v>1</v>
      </c>
      <c r="AQ11" s="75" t="str">
        <f t="shared" si="11"/>
        <v>5</v>
      </c>
      <c r="AR11" s="75" t="str">
        <f t="shared" si="12"/>
        <v>1</v>
      </c>
      <c r="AS11" s="75">
        <f t="shared" si="13"/>
        <v>1.9090909090909092</v>
      </c>
      <c r="AT11" s="75" t="str">
        <f t="shared" si="14"/>
        <v>3</v>
      </c>
      <c r="AU11" s="48" t="e">
        <f>IF(OR(AQ11="I",#REF!="I",AQ11="C",#REF!="C"),"Termovacío",IF(OR(AO11="I",AN11="I",AP11="I",AK11="I",AL11="I",AO11="C",AN11="C",AP11="C",AK11="C",AL11="C"),"Regeneración",""))</f>
        <v>#REF!</v>
      </c>
    </row>
    <row r="12" spans="1:47" s="10" customFormat="1" ht="15" customHeight="1" x14ac:dyDescent="0.2">
      <c r="A12" s="4">
        <f t="shared" si="8"/>
        <v>1</v>
      </c>
      <c r="B12" s="4">
        <v>60007475</v>
      </c>
      <c r="C12" s="4" t="s">
        <v>81</v>
      </c>
      <c r="D12" s="4" t="s">
        <v>155</v>
      </c>
      <c r="E12" s="3" t="s">
        <v>152</v>
      </c>
      <c r="F12" s="4" t="str">
        <f t="shared" si="15"/>
        <v>ALTO PRADERA TRA1 R</v>
      </c>
      <c r="G12" s="4" t="s">
        <v>19</v>
      </c>
      <c r="H12" s="4" t="s">
        <v>23</v>
      </c>
      <c r="I12" s="4" t="s">
        <v>249</v>
      </c>
      <c r="J12" s="4" t="s">
        <v>116</v>
      </c>
      <c r="K12" s="4" t="s">
        <v>117</v>
      </c>
      <c r="L12" s="4">
        <v>2017</v>
      </c>
      <c r="M12" s="4" t="s">
        <v>267</v>
      </c>
      <c r="N12" s="4" t="str">
        <f t="shared" si="16"/>
        <v>S</v>
      </c>
      <c r="O12" s="4" t="s">
        <v>118</v>
      </c>
      <c r="P12" s="4">
        <v>2017</v>
      </c>
      <c r="Q12" s="4"/>
      <c r="R12" s="4" t="s">
        <v>119</v>
      </c>
      <c r="S12" s="13"/>
      <c r="T12" s="4"/>
      <c r="U12" s="4"/>
      <c r="V12" s="4"/>
      <c r="W12" s="4">
        <v>220</v>
      </c>
      <c r="X12" s="13">
        <v>43027</v>
      </c>
      <c r="Y12" s="27"/>
      <c r="Z12" s="27"/>
      <c r="AA12" s="28"/>
      <c r="AB12" s="31"/>
      <c r="AC12" s="32">
        <v>49.8</v>
      </c>
      <c r="AD12" s="28"/>
      <c r="AE12" s="28">
        <v>46.4</v>
      </c>
      <c r="AF12" s="33">
        <v>0.01</v>
      </c>
      <c r="AG12" s="28">
        <v>0.5</v>
      </c>
      <c r="AH12" s="31"/>
      <c r="AI12" s="31">
        <v>0.2</v>
      </c>
      <c r="AJ12" s="31"/>
      <c r="AK12" s="75" t="str">
        <f t="shared" si="2"/>
        <v>1</v>
      </c>
      <c r="AL12" s="75" t="str">
        <f t="shared" si="3"/>
        <v>1</v>
      </c>
      <c r="AM12" s="75" t="str">
        <f t="shared" si="4"/>
        <v>1</v>
      </c>
      <c r="AN12" s="75" t="str">
        <f t="shared" si="5"/>
        <v>1</v>
      </c>
      <c r="AO12" s="75" t="str">
        <f t="shared" si="6"/>
        <v>1</v>
      </c>
      <c r="AP12" s="75" t="str">
        <f t="shared" si="7"/>
        <v>1</v>
      </c>
      <c r="AQ12" s="75" t="str">
        <f t="shared" si="11"/>
        <v>2</v>
      </c>
      <c r="AR12" s="75" t="str">
        <f t="shared" si="12"/>
        <v>1</v>
      </c>
      <c r="AS12" s="75">
        <f t="shared" si="13"/>
        <v>1.2272727272727273</v>
      </c>
      <c r="AT12" s="75" t="str">
        <f t="shared" si="14"/>
        <v>3</v>
      </c>
      <c r="AU12" s="48" t="e">
        <f>IF(OR(AQ12="I",#REF!="I",AQ12="C",#REF!="C"),"Termovacío",IF(OR(AO12="I",AN12="I",AP12="I",AK12="I",AL12="I",AO12="C",AN12="C",AP12="C",AK12="C",AL12="C"),"Regeneración",""))</f>
        <v>#REF!</v>
      </c>
    </row>
    <row r="13" spans="1:47" s="10" customFormat="1" ht="15" customHeight="1" x14ac:dyDescent="0.2">
      <c r="A13" s="4">
        <f t="shared" si="8"/>
        <v>2</v>
      </c>
      <c r="B13" s="36">
        <v>60007474</v>
      </c>
      <c r="C13" s="36" t="s">
        <v>81</v>
      </c>
      <c r="D13" s="36" t="s">
        <v>155</v>
      </c>
      <c r="E13" s="37" t="s">
        <v>153</v>
      </c>
      <c r="F13" s="36" t="str">
        <f t="shared" si="15"/>
        <v>ALTO PRADERA TRA1 S</v>
      </c>
      <c r="G13" s="36" t="s">
        <v>19</v>
      </c>
      <c r="H13" s="36" t="s">
        <v>22</v>
      </c>
      <c r="I13" s="36" t="s">
        <v>249</v>
      </c>
      <c r="J13" s="36" t="s">
        <v>116</v>
      </c>
      <c r="K13" s="36" t="s">
        <v>117</v>
      </c>
      <c r="L13" s="36">
        <v>2017</v>
      </c>
      <c r="M13" s="36" t="s">
        <v>267</v>
      </c>
      <c r="N13" s="36" t="str">
        <f t="shared" si="16"/>
        <v>S</v>
      </c>
      <c r="O13" s="36" t="s">
        <v>118</v>
      </c>
      <c r="P13" s="36">
        <v>2017</v>
      </c>
      <c r="Q13" s="36"/>
      <c r="R13" s="36" t="s">
        <v>119</v>
      </c>
      <c r="S13" s="38"/>
      <c r="T13" s="36"/>
      <c r="U13" s="36"/>
      <c r="V13" s="36" t="s">
        <v>448</v>
      </c>
      <c r="W13" s="36">
        <v>220</v>
      </c>
      <c r="X13" s="38">
        <v>45695</v>
      </c>
      <c r="Y13" s="39">
        <v>71</v>
      </c>
      <c r="Z13" s="39" t="s">
        <v>664</v>
      </c>
      <c r="AA13" s="40" t="s">
        <v>665</v>
      </c>
      <c r="AB13" s="41">
        <v>0.88</v>
      </c>
      <c r="AC13" s="42">
        <v>62</v>
      </c>
      <c r="AD13" s="40">
        <v>6</v>
      </c>
      <c r="AE13" s="40">
        <v>39.6</v>
      </c>
      <c r="AF13" s="43">
        <v>1E-3</v>
      </c>
      <c r="AG13" s="40">
        <v>0.5</v>
      </c>
      <c r="AH13" s="41">
        <v>3.0000000000000001E-3</v>
      </c>
      <c r="AI13" s="41">
        <v>9.0999999999999998E-2</v>
      </c>
      <c r="AJ13" s="41"/>
      <c r="AK13" s="75" t="str">
        <f t="shared" si="2"/>
        <v>1</v>
      </c>
      <c r="AL13" s="75" t="str">
        <f t="shared" si="3"/>
        <v>1</v>
      </c>
      <c r="AM13" s="75" t="str">
        <f t="shared" si="4"/>
        <v>1</v>
      </c>
      <c r="AN13" s="75" t="str">
        <f t="shared" si="5"/>
        <v>1</v>
      </c>
      <c r="AO13" s="75" t="str">
        <f t="shared" si="6"/>
        <v>1</v>
      </c>
      <c r="AP13" s="75" t="str">
        <f t="shared" si="7"/>
        <v>1</v>
      </c>
      <c r="AQ13" s="75" t="str">
        <f t="shared" si="11"/>
        <v>1</v>
      </c>
      <c r="AR13" s="75" t="str">
        <f t="shared" si="12"/>
        <v>1</v>
      </c>
      <c r="AS13" s="75">
        <f t="shared" si="13"/>
        <v>1</v>
      </c>
      <c r="AT13" s="75" t="str">
        <f t="shared" si="14"/>
        <v>1</v>
      </c>
      <c r="AU13" s="48" t="e">
        <f>IF(OR(AQ13="I",#REF!="I",AQ13="C",#REF!="C"),"Termovacío",IF(OR(AO13="I",AN13="I",AP13="I",AK13="I",AL13="I",AO13="C",AN13="C",AP13="C",AK13="C",AL13="C"),"Regeneración",""))</f>
        <v>#REF!</v>
      </c>
    </row>
    <row r="14" spans="1:47" s="10" customFormat="1" ht="15" customHeight="1" x14ac:dyDescent="0.2">
      <c r="A14" s="4">
        <f t="shared" si="8"/>
        <v>2</v>
      </c>
      <c r="B14" s="4">
        <v>60007474</v>
      </c>
      <c r="C14" s="4" t="s">
        <v>81</v>
      </c>
      <c r="D14" s="4" t="s">
        <v>155</v>
      </c>
      <c r="E14" s="3" t="s">
        <v>153</v>
      </c>
      <c r="F14" s="4" t="str">
        <f t="shared" ref="F14" si="17">+C14&amp;" "&amp;D14&amp;" "&amp;E14</f>
        <v>ALTO PRADERA TRA1 S</v>
      </c>
      <c r="G14" s="4" t="s">
        <v>19</v>
      </c>
      <c r="H14" s="4" t="s">
        <v>22</v>
      </c>
      <c r="I14" s="4" t="s">
        <v>249</v>
      </c>
      <c r="J14" s="4" t="s">
        <v>116</v>
      </c>
      <c r="K14" s="4" t="s">
        <v>117</v>
      </c>
      <c r="L14" s="4">
        <v>2017</v>
      </c>
      <c r="M14" s="4" t="s">
        <v>267</v>
      </c>
      <c r="N14" s="4" t="str">
        <f t="shared" ref="N14" si="18">+IF(L14&lt;2005,"L","S")</f>
        <v>S</v>
      </c>
      <c r="O14" s="4" t="s">
        <v>118</v>
      </c>
      <c r="P14" s="4">
        <v>2017</v>
      </c>
      <c r="Q14" s="4"/>
      <c r="R14" s="4" t="s">
        <v>119</v>
      </c>
      <c r="S14" s="13"/>
      <c r="T14" s="4"/>
      <c r="U14" s="4"/>
      <c r="V14" s="4" t="s">
        <v>448</v>
      </c>
      <c r="W14" s="4">
        <v>220</v>
      </c>
      <c r="X14" s="13">
        <v>45167</v>
      </c>
      <c r="Y14" s="27">
        <v>72</v>
      </c>
      <c r="Z14" s="27"/>
      <c r="AA14" s="28" t="s">
        <v>450</v>
      </c>
      <c r="AB14" s="31">
        <v>0.879</v>
      </c>
      <c r="AC14" s="32">
        <v>65</v>
      </c>
      <c r="AD14" s="28">
        <v>5</v>
      </c>
      <c r="AE14" s="28">
        <v>40.6</v>
      </c>
      <c r="AF14" s="33">
        <v>0.01</v>
      </c>
      <c r="AG14" s="28">
        <v>0.5</v>
      </c>
      <c r="AH14" s="31">
        <v>1E-3</v>
      </c>
      <c r="AI14" s="31">
        <v>4.5999999999999999E-2</v>
      </c>
      <c r="AJ14" s="31"/>
      <c r="AK14" s="75" t="str">
        <f t="shared" si="2"/>
        <v>1</v>
      </c>
      <c r="AL14" s="75" t="str">
        <f t="shared" si="3"/>
        <v>1</v>
      </c>
      <c r="AM14" s="75" t="str">
        <f t="shared" si="4"/>
        <v>1</v>
      </c>
      <c r="AN14" s="75" t="str">
        <f t="shared" si="5"/>
        <v>1</v>
      </c>
      <c r="AO14" s="75" t="str">
        <f t="shared" si="6"/>
        <v>1</v>
      </c>
      <c r="AP14" s="75" t="str">
        <f t="shared" si="7"/>
        <v>1</v>
      </c>
      <c r="AQ14" s="75" t="str">
        <f t="shared" si="11"/>
        <v>1</v>
      </c>
      <c r="AR14" s="75" t="str">
        <f t="shared" si="12"/>
        <v>1</v>
      </c>
      <c r="AS14" s="75">
        <f t="shared" si="13"/>
        <v>1</v>
      </c>
      <c r="AT14" s="75" t="str">
        <f t="shared" si="14"/>
        <v>1</v>
      </c>
      <c r="AU14" s="48" t="e">
        <f>IF(OR(AQ14="I",#REF!="I",AQ14="C",#REF!="C"),"Termovacío",IF(OR(AO14="I",AN14="I",AP14="I",AK14="I",AL14="I",AO14="C",AN14="C",AP14="C",AK14="C",AL14="C"),"Regeneración",""))</f>
        <v>#REF!</v>
      </c>
    </row>
    <row r="15" spans="1:47" s="10" customFormat="1" ht="15" customHeight="1" x14ac:dyDescent="0.2">
      <c r="A15" s="4">
        <f t="shared" si="8"/>
        <v>2</v>
      </c>
      <c r="B15" s="4">
        <v>60007474</v>
      </c>
      <c r="C15" s="4" t="s">
        <v>81</v>
      </c>
      <c r="D15" s="4" t="s">
        <v>155</v>
      </c>
      <c r="E15" s="3" t="s">
        <v>153</v>
      </c>
      <c r="F15" s="4" t="str">
        <f t="shared" si="15"/>
        <v>ALTO PRADERA TRA1 S</v>
      </c>
      <c r="G15" s="4" t="s">
        <v>19</v>
      </c>
      <c r="H15" s="4" t="s">
        <v>22</v>
      </c>
      <c r="I15" s="4" t="s">
        <v>249</v>
      </c>
      <c r="J15" s="4" t="s">
        <v>116</v>
      </c>
      <c r="K15" s="4" t="s">
        <v>117</v>
      </c>
      <c r="L15" s="4">
        <v>2017</v>
      </c>
      <c r="M15" s="4" t="s">
        <v>267</v>
      </c>
      <c r="N15" s="4" t="str">
        <f t="shared" si="16"/>
        <v>S</v>
      </c>
      <c r="O15" s="4" t="s">
        <v>118</v>
      </c>
      <c r="P15" s="4">
        <v>2017</v>
      </c>
      <c r="Q15" s="4"/>
      <c r="R15" s="4" t="s">
        <v>119</v>
      </c>
      <c r="S15" s="13"/>
      <c r="T15" s="4"/>
      <c r="U15" s="4"/>
      <c r="V15" s="4" t="s">
        <v>222</v>
      </c>
      <c r="W15" s="4">
        <v>220</v>
      </c>
      <c r="X15" s="13" t="s">
        <v>221</v>
      </c>
      <c r="Y15" s="27">
        <v>0</v>
      </c>
      <c r="Z15" s="27">
        <v>52.4</v>
      </c>
      <c r="AA15" s="28" t="s">
        <v>282</v>
      </c>
      <c r="AB15" s="31">
        <v>0.87829999999999997</v>
      </c>
      <c r="AC15" s="32">
        <v>66.900000000000006</v>
      </c>
      <c r="AD15" s="28">
        <v>6</v>
      </c>
      <c r="AE15" s="28">
        <v>43.5</v>
      </c>
      <c r="AF15" s="33">
        <v>0.02</v>
      </c>
      <c r="AG15" s="28">
        <v>1</v>
      </c>
      <c r="AH15" s="31">
        <v>6.0000000000000001E-3</v>
      </c>
      <c r="AI15" s="31">
        <v>0.1</v>
      </c>
      <c r="AJ15" s="31"/>
      <c r="AK15" s="75" t="str">
        <f t="shared" si="2"/>
        <v>1</v>
      </c>
      <c r="AL15" s="75" t="str">
        <f t="shared" si="3"/>
        <v>1</v>
      </c>
      <c r="AM15" s="75" t="str">
        <f t="shared" si="4"/>
        <v>1</v>
      </c>
      <c r="AN15" s="75" t="str">
        <f t="shared" si="5"/>
        <v>1</v>
      </c>
      <c r="AO15" s="75" t="str">
        <f t="shared" si="6"/>
        <v>1</v>
      </c>
      <c r="AP15" s="75" t="str">
        <f t="shared" si="7"/>
        <v>1</v>
      </c>
      <c r="AQ15" s="75" t="str">
        <f t="shared" si="11"/>
        <v>1</v>
      </c>
      <c r="AR15" s="75" t="str">
        <f t="shared" si="12"/>
        <v>1</v>
      </c>
      <c r="AS15" s="75">
        <f t="shared" si="13"/>
        <v>1</v>
      </c>
      <c r="AT15" s="75" t="str">
        <f t="shared" si="14"/>
        <v>1</v>
      </c>
      <c r="AU15" s="48" t="e">
        <f>IF(OR(AQ15="I",#REF!="I",AQ15="C",#REF!="C"),"Termovacío",IF(OR(AO15="I",AN15="I",AP15="I",AK15="I",AL15="I",AO15="C",AN15="C",AP15="C",AK15="C",AL15="C"),"Regeneración",""))</f>
        <v>#REF!</v>
      </c>
    </row>
    <row r="16" spans="1:47" s="10" customFormat="1" ht="15" customHeight="1" x14ac:dyDescent="0.2">
      <c r="A16" s="4">
        <f t="shared" si="8"/>
        <v>2</v>
      </c>
      <c r="B16" s="4">
        <v>60007474</v>
      </c>
      <c r="C16" s="4" t="s">
        <v>81</v>
      </c>
      <c r="D16" s="4" t="s">
        <v>155</v>
      </c>
      <c r="E16" s="3" t="s">
        <v>153</v>
      </c>
      <c r="F16" s="4" t="str">
        <f t="shared" si="15"/>
        <v>ALTO PRADERA TRA1 S</v>
      </c>
      <c r="G16" s="4" t="s">
        <v>19</v>
      </c>
      <c r="H16" s="4" t="s">
        <v>22</v>
      </c>
      <c r="I16" s="4" t="s">
        <v>249</v>
      </c>
      <c r="J16" s="4" t="s">
        <v>116</v>
      </c>
      <c r="K16" s="4" t="s">
        <v>117</v>
      </c>
      <c r="L16" s="4">
        <v>2017</v>
      </c>
      <c r="M16" s="4" t="s">
        <v>267</v>
      </c>
      <c r="N16" s="4" t="str">
        <f t="shared" si="16"/>
        <v>S</v>
      </c>
      <c r="O16" s="4" t="s">
        <v>118</v>
      </c>
      <c r="P16" s="4">
        <v>2017</v>
      </c>
      <c r="Q16" s="4"/>
      <c r="R16" s="4" t="s">
        <v>119</v>
      </c>
      <c r="S16" s="13"/>
      <c r="T16" s="4"/>
      <c r="U16" s="4"/>
      <c r="V16" s="4" t="s">
        <v>301</v>
      </c>
      <c r="W16" s="4">
        <v>220</v>
      </c>
      <c r="X16" s="13">
        <v>44423</v>
      </c>
      <c r="Y16" s="27">
        <v>76.400000000000006</v>
      </c>
      <c r="Z16" s="27">
        <v>48.5</v>
      </c>
      <c r="AA16" s="28" t="s">
        <v>300</v>
      </c>
      <c r="AB16" s="31">
        <v>0.87</v>
      </c>
      <c r="AC16" s="32">
        <v>54</v>
      </c>
      <c r="AD16" s="28">
        <v>15</v>
      </c>
      <c r="AE16" s="28">
        <v>41</v>
      </c>
      <c r="AF16" s="33">
        <v>0.02</v>
      </c>
      <c r="AG16" s="28">
        <v>0.5</v>
      </c>
      <c r="AH16" s="31">
        <v>8.0000000000000002E-3</v>
      </c>
      <c r="AI16" s="31">
        <v>0.17100000000000001</v>
      </c>
      <c r="AJ16" s="31"/>
      <c r="AK16" s="75" t="str">
        <f t="shared" si="2"/>
        <v>1</v>
      </c>
      <c r="AL16" s="75" t="str">
        <f t="shared" si="3"/>
        <v>1</v>
      </c>
      <c r="AM16" s="75" t="str">
        <f t="shared" si="4"/>
        <v>1</v>
      </c>
      <c r="AN16" s="75" t="str">
        <f t="shared" si="5"/>
        <v>1</v>
      </c>
      <c r="AO16" s="75" t="str">
        <f t="shared" si="6"/>
        <v>1</v>
      </c>
      <c r="AP16" s="75" t="str">
        <f t="shared" si="7"/>
        <v>1</v>
      </c>
      <c r="AQ16" s="75" t="str">
        <f t="shared" si="11"/>
        <v>1</v>
      </c>
      <c r="AR16" s="75" t="str">
        <f t="shared" si="12"/>
        <v>1</v>
      </c>
      <c r="AS16" s="75">
        <f t="shared" si="13"/>
        <v>1</v>
      </c>
      <c r="AT16" s="75" t="str">
        <f t="shared" si="14"/>
        <v>1</v>
      </c>
      <c r="AU16" s="48" t="e">
        <f>IF(OR(AQ16="I",#REF!="I",AQ16="C",#REF!="C"),"Termovacío",IF(OR(AO16="I",AN16="I",AP16="I",AK16="I",AL16="I",AO16="C",AN16="C",AP16="C",AK16="C",AL16="C"),"Regeneración",""))</f>
        <v>#REF!</v>
      </c>
    </row>
    <row r="17" spans="1:47" s="10" customFormat="1" ht="15" customHeight="1" x14ac:dyDescent="0.2">
      <c r="A17" s="4">
        <f t="shared" si="8"/>
        <v>2</v>
      </c>
      <c r="B17" s="4">
        <v>60007474</v>
      </c>
      <c r="C17" s="4" t="s">
        <v>81</v>
      </c>
      <c r="D17" s="4" t="s">
        <v>155</v>
      </c>
      <c r="E17" s="3" t="s">
        <v>153</v>
      </c>
      <c r="F17" s="4" t="str">
        <f t="shared" si="15"/>
        <v>ALTO PRADERA TRA1 S</v>
      </c>
      <c r="G17" s="4" t="s">
        <v>19</v>
      </c>
      <c r="H17" s="4" t="s">
        <v>22</v>
      </c>
      <c r="I17" s="4" t="s">
        <v>249</v>
      </c>
      <c r="J17" s="4" t="s">
        <v>116</v>
      </c>
      <c r="K17" s="4" t="s">
        <v>117</v>
      </c>
      <c r="L17" s="4">
        <v>2017</v>
      </c>
      <c r="M17" s="4" t="s">
        <v>267</v>
      </c>
      <c r="N17" s="4" t="str">
        <f t="shared" si="16"/>
        <v>S</v>
      </c>
      <c r="O17" s="4" t="s">
        <v>118</v>
      </c>
      <c r="P17" s="4">
        <v>2017</v>
      </c>
      <c r="Q17" s="4"/>
      <c r="R17" s="4" t="s">
        <v>119</v>
      </c>
      <c r="S17" s="13"/>
      <c r="T17" s="4"/>
      <c r="U17" s="4"/>
      <c r="V17" s="4"/>
      <c r="W17" s="4">
        <v>220</v>
      </c>
      <c r="X17" s="13">
        <v>43580</v>
      </c>
      <c r="Y17" s="27"/>
      <c r="Z17" s="27"/>
      <c r="AA17" s="28"/>
      <c r="AB17" s="31"/>
      <c r="AC17" s="32">
        <v>50</v>
      </c>
      <c r="AD17" s="28"/>
      <c r="AE17" s="28">
        <v>46.6</v>
      </c>
      <c r="AF17" s="33">
        <v>0.01</v>
      </c>
      <c r="AG17" s="28">
        <v>0.5</v>
      </c>
      <c r="AH17" s="31">
        <v>7.0000000000000001E-3</v>
      </c>
      <c r="AI17" s="31">
        <v>0.09</v>
      </c>
      <c r="AJ17" s="31"/>
      <c r="AK17" s="75" t="str">
        <f t="shared" si="2"/>
        <v>1</v>
      </c>
      <c r="AL17" s="75" t="str">
        <f t="shared" si="3"/>
        <v>1</v>
      </c>
      <c r="AM17" s="75" t="str">
        <f t="shared" si="4"/>
        <v>1</v>
      </c>
      <c r="AN17" s="75" t="str">
        <f t="shared" si="5"/>
        <v>1</v>
      </c>
      <c r="AO17" s="75" t="str">
        <f t="shared" si="6"/>
        <v>1</v>
      </c>
      <c r="AP17" s="75" t="str">
        <f t="shared" si="7"/>
        <v>1</v>
      </c>
      <c r="AQ17" s="75" t="str">
        <f t="shared" si="11"/>
        <v>1</v>
      </c>
      <c r="AR17" s="75" t="str">
        <f t="shared" si="12"/>
        <v>1</v>
      </c>
      <c r="AS17" s="75">
        <f t="shared" si="13"/>
        <v>1</v>
      </c>
      <c r="AT17" s="75" t="str">
        <f t="shared" si="14"/>
        <v>1</v>
      </c>
      <c r="AU17" s="48" t="e">
        <f>IF(OR(AQ17="I",#REF!="I",AQ17="C",#REF!="C"),"Termovacío",IF(OR(AO17="I",AN17="I",AP17="I",AK17="I",AL17="I",AO17="C",AN17="C",AP17="C",AK17="C",AL17="C"),"Regeneración",""))</f>
        <v>#REF!</v>
      </c>
    </row>
    <row r="18" spans="1:47" s="10" customFormat="1" ht="15" customHeight="1" x14ac:dyDescent="0.2">
      <c r="A18" s="4">
        <f t="shared" si="8"/>
        <v>2</v>
      </c>
      <c r="B18" s="4">
        <v>60007474</v>
      </c>
      <c r="C18" s="4" t="s">
        <v>81</v>
      </c>
      <c r="D18" s="4" t="s">
        <v>155</v>
      </c>
      <c r="E18" s="3" t="s">
        <v>153</v>
      </c>
      <c r="F18" s="4" t="str">
        <f t="shared" si="15"/>
        <v>ALTO PRADERA TRA1 S</v>
      </c>
      <c r="G18" s="4" t="s">
        <v>19</v>
      </c>
      <c r="H18" s="4" t="s">
        <v>22</v>
      </c>
      <c r="I18" s="4" t="s">
        <v>249</v>
      </c>
      <c r="J18" s="4" t="s">
        <v>116</v>
      </c>
      <c r="K18" s="4" t="s">
        <v>117</v>
      </c>
      <c r="L18" s="4">
        <v>2017</v>
      </c>
      <c r="M18" s="4" t="s">
        <v>267</v>
      </c>
      <c r="N18" s="4" t="str">
        <f t="shared" si="16"/>
        <v>S</v>
      </c>
      <c r="O18" s="4" t="s">
        <v>118</v>
      </c>
      <c r="P18" s="4">
        <v>2017</v>
      </c>
      <c r="Q18" s="4"/>
      <c r="R18" s="4" t="s">
        <v>119</v>
      </c>
      <c r="S18" s="13"/>
      <c r="T18" s="4"/>
      <c r="U18" s="4"/>
      <c r="V18" s="4"/>
      <c r="W18" s="4">
        <v>220</v>
      </c>
      <c r="X18" s="13">
        <v>43315</v>
      </c>
      <c r="Y18" s="27"/>
      <c r="Z18" s="27"/>
      <c r="AA18" s="28"/>
      <c r="AB18" s="31"/>
      <c r="AC18" s="32">
        <v>65</v>
      </c>
      <c r="AD18" s="28"/>
      <c r="AE18" s="28">
        <v>42</v>
      </c>
      <c r="AF18" s="33">
        <v>0.01</v>
      </c>
      <c r="AG18" s="28">
        <v>0.5</v>
      </c>
      <c r="AH18" s="31">
        <v>4.0000000000000001E-3</v>
      </c>
      <c r="AI18" s="31">
        <v>7.9000000000000001E-2</v>
      </c>
      <c r="AJ18" s="31"/>
      <c r="AK18" s="75" t="str">
        <f t="shared" si="2"/>
        <v>1</v>
      </c>
      <c r="AL18" s="75" t="str">
        <f t="shared" si="3"/>
        <v>1</v>
      </c>
      <c r="AM18" s="75" t="str">
        <f t="shared" si="4"/>
        <v>1</v>
      </c>
      <c r="AN18" s="75" t="str">
        <f t="shared" si="5"/>
        <v>1</v>
      </c>
      <c r="AO18" s="75" t="str">
        <f t="shared" si="6"/>
        <v>1</v>
      </c>
      <c r="AP18" s="75" t="str">
        <f t="shared" si="7"/>
        <v>1</v>
      </c>
      <c r="AQ18" s="75" t="str">
        <f t="shared" si="11"/>
        <v>1</v>
      </c>
      <c r="AR18" s="75" t="str">
        <f t="shared" si="12"/>
        <v>1</v>
      </c>
      <c r="AS18" s="75">
        <f t="shared" si="13"/>
        <v>1</v>
      </c>
      <c r="AT18" s="75" t="str">
        <f t="shared" si="14"/>
        <v>1</v>
      </c>
      <c r="AU18" s="48" t="e">
        <f>IF(OR(AQ18="I",#REF!="I",AQ18="C",#REF!="C"),"Termovacío",IF(OR(AO18="I",AN18="I",AP18="I",AK18="I",AL18="I",AO18="C",AN18="C",AP18="C",AK18="C",AL18="C"),"Regeneración",""))</f>
        <v>#REF!</v>
      </c>
    </row>
    <row r="19" spans="1:47" s="10" customFormat="1" ht="15" customHeight="1" x14ac:dyDescent="0.2">
      <c r="A19" s="4">
        <f t="shared" si="8"/>
        <v>2</v>
      </c>
      <c r="B19" s="4">
        <v>60007474</v>
      </c>
      <c r="C19" s="4" t="s">
        <v>81</v>
      </c>
      <c r="D19" s="4" t="s">
        <v>155</v>
      </c>
      <c r="E19" s="3" t="s">
        <v>153</v>
      </c>
      <c r="F19" s="4" t="str">
        <f t="shared" si="15"/>
        <v>ALTO PRADERA TRA1 S</v>
      </c>
      <c r="G19" s="4" t="s">
        <v>19</v>
      </c>
      <c r="H19" s="4" t="s">
        <v>22</v>
      </c>
      <c r="I19" s="4" t="s">
        <v>249</v>
      </c>
      <c r="J19" s="4" t="s">
        <v>116</v>
      </c>
      <c r="K19" s="4" t="s">
        <v>117</v>
      </c>
      <c r="L19" s="4">
        <v>2017</v>
      </c>
      <c r="M19" s="4" t="s">
        <v>267</v>
      </c>
      <c r="N19" s="4" t="str">
        <f t="shared" si="16"/>
        <v>S</v>
      </c>
      <c r="O19" s="4" t="s">
        <v>118</v>
      </c>
      <c r="P19" s="4">
        <v>2017</v>
      </c>
      <c r="Q19" s="4"/>
      <c r="R19" s="4" t="s">
        <v>119</v>
      </c>
      <c r="S19" s="13"/>
      <c r="T19" s="4"/>
      <c r="U19" s="4"/>
      <c r="V19" s="4"/>
      <c r="W19" s="4">
        <v>220</v>
      </c>
      <c r="X19" s="13">
        <v>43054</v>
      </c>
      <c r="Y19" s="27"/>
      <c r="Z19" s="27"/>
      <c r="AA19" s="28"/>
      <c r="AB19" s="31"/>
      <c r="AC19" s="32">
        <v>74</v>
      </c>
      <c r="AD19" s="28"/>
      <c r="AE19" s="28">
        <v>47.7</v>
      </c>
      <c r="AF19" s="33">
        <v>0.01</v>
      </c>
      <c r="AG19" s="28">
        <v>0.5</v>
      </c>
      <c r="AH19" s="31"/>
      <c r="AI19" s="31">
        <v>0.1</v>
      </c>
      <c r="AJ19" s="31"/>
      <c r="AK19" s="75" t="str">
        <f t="shared" si="2"/>
        <v>1</v>
      </c>
      <c r="AL19" s="75" t="str">
        <f t="shared" si="3"/>
        <v>1</v>
      </c>
      <c r="AM19" s="75" t="str">
        <f t="shared" si="4"/>
        <v>1</v>
      </c>
      <c r="AN19" s="75" t="str">
        <f t="shared" si="5"/>
        <v>1</v>
      </c>
      <c r="AO19" s="75" t="str">
        <f t="shared" si="6"/>
        <v>1</v>
      </c>
      <c r="AP19" s="75" t="str">
        <f t="shared" si="7"/>
        <v>1</v>
      </c>
      <c r="AQ19" s="75" t="str">
        <f t="shared" si="11"/>
        <v>1</v>
      </c>
      <c r="AR19" s="75" t="str">
        <f t="shared" si="12"/>
        <v>1</v>
      </c>
      <c r="AS19" s="75">
        <f t="shared" si="13"/>
        <v>1</v>
      </c>
      <c r="AT19" s="75" t="str">
        <f t="shared" si="14"/>
        <v>1</v>
      </c>
      <c r="AU19" s="48" t="e">
        <f>IF(OR(AQ19="I",#REF!="I",AQ19="C",#REF!="C"),"Termovacío",IF(OR(AO19="I",AN19="I",AP19="I",AK19="I",AL19="I",AO19="C",AN19="C",AP19="C",AK19="C",AL19="C"),"Regeneración",""))</f>
        <v>#REF!</v>
      </c>
    </row>
    <row r="20" spans="1:47" s="10" customFormat="1" ht="15" customHeight="1" x14ac:dyDescent="0.2">
      <c r="A20" s="4">
        <f t="shared" si="8"/>
        <v>2</v>
      </c>
      <c r="B20" s="4">
        <v>60007474</v>
      </c>
      <c r="C20" s="4" t="s">
        <v>81</v>
      </c>
      <c r="D20" s="4" t="s">
        <v>155</v>
      </c>
      <c r="E20" s="3" t="s">
        <v>153</v>
      </c>
      <c r="F20" s="4" t="str">
        <f t="shared" si="15"/>
        <v>ALTO PRADERA TRA1 S</v>
      </c>
      <c r="G20" s="4" t="s">
        <v>19</v>
      </c>
      <c r="H20" s="4" t="s">
        <v>22</v>
      </c>
      <c r="I20" s="4" t="s">
        <v>249</v>
      </c>
      <c r="J20" s="4" t="s">
        <v>116</v>
      </c>
      <c r="K20" s="4" t="s">
        <v>117</v>
      </c>
      <c r="L20" s="4">
        <v>2017</v>
      </c>
      <c r="M20" s="4" t="s">
        <v>267</v>
      </c>
      <c r="N20" s="4" t="str">
        <f t="shared" si="16"/>
        <v>S</v>
      </c>
      <c r="O20" s="4" t="s">
        <v>118</v>
      </c>
      <c r="P20" s="4">
        <v>2017</v>
      </c>
      <c r="Q20" s="4"/>
      <c r="R20" s="4" t="s">
        <v>119</v>
      </c>
      <c r="S20" s="13"/>
      <c r="T20" s="4"/>
      <c r="U20" s="4"/>
      <c r="V20" s="4"/>
      <c r="W20" s="4">
        <v>220</v>
      </c>
      <c r="X20" s="13">
        <v>43033</v>
      </c>
      <c r="Y20" s="27"/>
      <c r="Z20" s="27"/>
      <c r="AA20" s="28"/>
      <c r="AB20" s="31"/>
      <c r="AC20" s="32">
        <v>65.2</v>
      </c>
      <c r="AD20" s="28"/>
      <c r="AE20" s="28">
        <v>46.6</v>
      </c>
      <c r="AF20" s="33">
        <v>0.01</v>
      </c>
      <c r="AG20" s="28">
        <v>0.5</v>
      </c>
      <c r="AH20" s="31"/>
      <c r="AI20" s="31">
        <v>0.2</v>
      </c>
      <c r="AJ20" s="31"/>
      <c r="AK20" s="75" t="str">
        <f t="shared" si="2"/>
        <v>1</v>
      </c>
      <c r="AL20" s="75" t="str">
        <f t="shared" si="3"/>
        <v>1</v>
      </c>
      <c r="AM20" s="75" t="str">
        <f t="shared" si="4"/>
        <v>1</v>
      </c>
      <c r="AN20" s="75" t="str">
        <f t="shared" si="5"/>
        <v>1</v>
      </c>
      <c r="AO20" s="75" t="str">
        <f t="shared" si="6"/>
        <v>1</v>
      </c>
      <c r="AP20" s="75" t="str">
        <f t="shared" si="7"/>
        <v>1</v>
      </c>
      <c r="AQ20" s="75" t="str">
        <f t="shared" si="11"/>
        <v>1</v>
      </c>
      <c r="AR20" s="75" t="str">
        <f t="shared" si="12"/>
        <v>1</v>
      </c>
      <c r="AS20" s="75">
        <f t="shared" si="13"/>
        <v>1</v>
      </c>
      <c r="AT20" s="75" t="str">
        <f t="shared" si="14"/>
        <v>1</v>
      </c>
      <c r="AU20" s="48" t="e">
        <f>IF(OR(AQ20="I",#REF!="I",AQ20="C",#REF!="C"),"Termovacío",IF(OR(AO20="I",AN20="I",AP20="I",AK20="I",AL20="I",AO20="C",AN20="C",AP20="C",AK20="C",AL20="C"),"Regeneración",""))</f>
        <v>#REF!</v>
      </c>
    </row>
    <row r="21" spans="1:47" s="10" customFormat="1" ht="15" customHeight="1" x14ac:dyDescent="0.2">
      <c r="A21" s="4">
        <f t="shared" si="8"/>
        <v>2</v>
      </c>
      <c r="B21" s="4">
        <v>60007474</v>
      </c>
      <c r="C21" s="4" t="s">
        <v>81</v>
      </c>
      <c r="D21" s="4" t="s">
        <v>155</v>
      </c>
      <c r="E21" s="3" t="s">
        <v>153</v>
      </c>
      <c r="F21" s="4" t="str">
        <f t="shared" si="15"/>
        <v>ALTO PRADERA TRA1 S</v>
      </c>
      <c r="G21" s="4" t="s">
        <v>19</v>
      </c>
      <c r="H21" s="4" t="s">
        <v>22</v>
      </c>
      <c r="I21" s="4" t="s">
        <v>249</v>
      </c>
      <c r="J21" s="4" t="s">
        <v>116</v>
      </c>
      <c r="K21" s="4" t="s">
        <v>117</v>
      </c>
      <c r="L21" s="4">
        <v>2017</v>
      </c>
      <c r="M21" s="4" t="s">
        <v>267</v>
      </c>
      <c r="N21" s="4" t="str">
        <f t="shared" si="16"/>
        <v>S</v>
      </c>
      <c r="O21" s="4" t="s">
        <v>118</v>
      </c>
      <c r="P21" s="4">
        <v>2017</v>
      </c>
      <c r="Q21" s="4"/>
      <c r="R21" s="4" t="s">
        <v>119</v>
      </c>
      <c r="S21" s="13"/>
      <c r="T21" s="4"/>
      <c r="U21" s="4"/>
      <c r="V21" s="4"/>
      <c r="W21" s="4">
        <v>220</v>
      </c>
      <c r="X21" s="13">
        <v>43026</v>
      </c>
      <c r="Y21" s="27"/>
      <c r="Z21" s="27"/>
      <c r="AA21" s="28"/>
      <c r="AB21" s="31"/>
      <c r="AC21" s="32">
        <v>37.4</v>
      </c>
      <c r="AD21" s="28"/>
      <c r="AE21" s="28">
        <v>46.5</v>
      </c>
      <c r="AF21" s="33">
        <v>0.01</v>
      </c>
      <c r="AG21" s="28">
        <v>0.5</v>
      </c>
      <c r="AH21" s="31"/>
      <c r="AI21" s="31">
        <v>0.2</v>
      </c>
      <c r="AJ21" s="31"/>
      <c r="AK21" s="75" t="str">
        <f t="shared" si="2"/>
        <v>1</v>
      </c>
      <c r="AL21" s="75" t="str">
        <f t="shared" si="3"/>
        <v>1</v>
      </c>
      <c r="AM21" s="75" t="str">
        <f t="shared" si="4"/>
        <v>1</v>
      </c>
      <c r="AN21" s="75" t="str">
        <f t="shared" si="5"/>
        <v>1</v>
      </c>
      <c r="AO21" s="75" t="str">
        <f t="shared" si="6"/>
        <v>1</v>
      </c>
      <c r="AP21" s="75" t="str">
        <f t="shared" si="7"/>
        <v>1</v>
      </c>
      <c r="AQ21" s="75" t="str">
        <f t="shared" si="11"/>
        <v>5</v>
      </c>
      <c r="AR21" s="75" t="str">
        <f t="shared" si="12"/>
        <v>1</v>
      </c>
      <c r="AS21" s="75">
        <f t="shared" si="13"/>
        <v>1.9090909090909092</v>
      </c>
      <c r="AT21" s="75" t="str">
        <f t="shared" si="14"/>
        <v>3</v>
      </c>
      <c r="AU21" s="48" t="e">
        <f>IF(OR(AQ21="I",#REF!="I",AQ21="C",#REF!="C"),"Termovacío",IF(OR(AO21="I",AN21="I",AP21="I",AK21="I",AL21="I",AO21="C",AN21="C",AP21="C",AK21="C",AL21="C"),"Regeneración",""))</f>
        <v>#REF!</v>
      </c>
    </row>
    <row r="22" spans="1:47" s="10" customFormat="1" ht="15" customHeight="1" x14ac:dyDescent="0.2">
      <c r="A22" s="4">
        <f t="shared" si="8"/>
        <v>3</v>
      </c>
      <c r="B22" s="36">
        <v>60007473</v>
      </c>
      <c r="C22" s="36" t="s">
        <v>81</v>
      </c>
      <c r="D22" s="36" t="s">
        <v>155</v>
      </c>
      <c r="E22" s="37" t="s">
        <v>154</v>
      </c>
      <c r="F22" s="36" t="str">
        <f t="shared" si="15"/>
        <v>ALTO PRADERA TRA1 T</v>
      </c>
      <c r="G22" s="36" t="s">
        <v>19</v>
      </c>
      <c r="H22" s="36" t="s">
        <v>21</v>
      </c>
      <c r="I22" s="36" t="s">
        <v>249</v>
      </c>
      <c r="J22" s="36" t="s">
        <v>116</v>
      </c>
      <c r="K22" s="36" t="s">
        <v>117</v>
      </c>
      <c r="L22" s="36">
        <v>2017</v>
      </c>
      <c r="M22" s="36" t="s">
        <v>267</v>
      </c>
      <c r="N22" s="36" t="str">
        <f t="shared" si="16"/>
        <v>S</v>
      </c>
      <c r="O22" s="36" t="s">
        <v>118</v>
      </c>
      <c r="P22" s="36">
        <v>2017</v>
      </c>
      <c r="Q22" s="36"/>
      <c r="R22" s="36" t="s">
        <v>119</v>
      </c>
      <c r="S22" s="38"/>
      <c r="T22" s="36"/>
      <c r="U22" s="36"/>
      <c r="V22" s="36" t="s">
        <v>448</v>
      </c>
      <c r="W22" s="36">
        <v>220</v>
      </c>
      <c r="X22" s="38">
        <v>45695</v>
      </c>
      <c r="Y22" s="39">
        <v>74</v>
      </c>
      <c r="Z22" s="39" t="s">
        <v>664</v>
      </c>
      <c r="AA22" s="40" t="s">
        <v>665</v>
      </c>
      <c r="AB22" s="41">
        <v>0.88</v>
      </c>
      <c r="AC22" s="42">
        <v>68</v>
      </c>
      <c r="AD22" s="40">
        <v>7</v>
      </c>
      <c r="AE22" s="40">
        <v>40</v>
      </c>
      <c r="AF22" s="43">
        <v>2E-3</v>
      </c>
      <c r="AG22" s="40">
        <v>0.5</v>
      </c>
      <c r="AH22" s="41">
        <v>4.0000000000000001E-3</v>
      </c>
      <c r="AI22" s="41">
        <v>0.188</v>
      </c>
      <c r="AJ22" s="41"/>
      <c r="AK22" s="75" t="str">
        <f t="shared" si="2"/>
        <v>1</v>
      </c>
      <c r="AL22" s="75" t="str">
        <f t="shared" si="3"/>
        <v>1</v>
      </c>
      <c r="AM22" s="75" t="str">
        <f t="shared" si="4"/>
        <v>1</v>
      </c>
      <c r="AN22" s="75" t="str">
        <f t="shared" si="5"/>
        <v>1</v>
      </c>
      <c r="AO22" s="75" t="str">
        <f t="shared" si="6"/>
        <v>1</v>
      </c>
      <c r="AP22" s="75" t="str">
        <f t="shared" si="7"/>
        <v>1</v>
      </c>
      <c r="AQ22" s="75" t="str">
        <f t="shared" si="11"/>
        <v>1</v>
      </c>
      <c r="AR22" s="75" t="str">
        <f t="shared" si="12"/>
        <v>1</v>
      </c>
      <c r="AS22" s="75">
        <f t="shared" si="13"/>
        <v>1</v>
      </c>
      <c r="AT22" s="75" t="str">
        <f t="shared" si="14"/>
        <v>1</v>
      </c>
      <c r="AU22" s="48" t="e">
        <f>IF(OR(AQ22="I",#REF!="I",AQ22="C",#REF!="C"),"Termovacío",IF(OR(AO22="I",AN22="I",AP22="I",AK22="I",AL22="I",AO22="C",AN22="C",AP22="C",AK22="C",AL22="C"),"Regeneración",""))</f>
        <v>#REF!</v>
      </c>
    </row>
    <row r="23" spans="1:47" s="10" customFormat="1" ht="15" customHeight="1" x14ac:dyDescent="0.2">
      <c r="A23" s="4">
        <f t="shared" si="8"/>
        <v>3</v>
      </c>
      <c r="B23" s="4">
        <v>60007473</v>
      </c>
      <c r="C23" s="4" t="s">
        <v>81</v>
      </c>
      <c r="D23" s="4" t="s">
        <v>155</v>
      </c>
      <c r="E23" s="3" t="s">
        <v>154</v>
      </c>
      <c r="F23" s="4" t="str">
        <f t="shared" ref="F23" si="19">+C23&amp;" "&amp;D23&amp;" "&amp;E23</f>
        <v>ALTO PRADERA TRA1 T</v>
      </c>
      <c r="G23" s="4" t="s">
        <v>19</v>
      </c>
      <c r="H23" s="4" t="s">
        <v>21</v>
      </c>
      <c r="I23" s="4" t="s">
        <v>249</v>
      </c>
      <c r="J23" s="4" t="s">
        <v>116</v>
      </c>
      <c r="K23" s="4" t="s">
        <v>117</v>
      </c>
      <c r="L23" s="4">
        <v>2017</v>
      </c>
      <c r="M23" s="4" t="s">
        <v>267</v>
      </c>
      <c r="N23" s="4" t="str">
        <f t="shared" ref="N23" si="20">+IF(L23&lt;2005,"L","S")</f>
        <v>S</v>
      </c>
      <c r="O23" s="4" t="s">
        <v>118</v>
      </c>
      <c r="P23" s="4">
        <v>2017</v>
      </c>
      <c r="Q23" s="4"/>
      <c r="R23" s="4" t="s">
        <v>119</v>
      </c>
      <c r="S23" s="13"/>
      <c r="T23" s="4"/>
      <c r="U23" s="4"/>
      <c r="V23" s="4" t="s">
        <v>448</v>
      </c>
      <c r="W23" s="4">
        <v>220</v>
      </c>
      <c r="X23" s="13">
        <v>45167</v>
      </c>
      <c r="Y23" s="27">
        <v>72</v>
      </c>
      <c r="Z23" s="27"/>
      <c r="AA23" s="28" t="s">
        <v>450</v>
      </c>
      <c r="AB23" s="31">
        <v>0.88</v>
      </c>
      <c r="AC23" s="32">
        <v>71</v>
      </c>
      <c r="AD23" s="28">
        <v>7</v>
      </c>
      <c r="AE23" s="28">
        <v>40.5</v>
      </c>
      <c r="AF23" s="33">
        <v>0.01</v>
      </c>
      <c r="AG23" s="28">
        <v>0.5</v>
      </c>
      <c r="AH23" s="31">
        <v>4.0000000000000001E-3</v>
      </c>
      <c r="AI23" s="31">
        <v>0.109</v>
      </c>
      <c r="AJ23" s="31"/>
      <c r="AK23" s="75" t="str">
        <f t="shared" si="2"/>
        <v>1</v>
      </c>
      <c r="AL23" s="75" t="str">
        <f t="shared" si="3"/>
        <v>1</v>
      </c>
      <c r="AM23" s="75" t="str">
        <f t="shared" si="4"/>
        <v>1</v>
      </c>
      <c r="AN23" s="75" t="str">
        <f t="shared" si="5"/>
        <v>1</v>
      </c>
      <c r="AO23" s="75" t="str">
        <f t="shared" si="6"/>
        <v>1</v>
      </c>
      <c r="AP23" s="75" t="str">
        <f t="shared" si="7"/>
        <v>1</v>
      </c>
      <c r="AQ23" s="75" t="str">
        <f t="shared" si="11"/>
        <v>1</v>
      </c>
      <c r="AR23" s="75" t="str">
        <f t="shared" si="12"/>
        <v>1</v>
      </c>
      <c r="AS23" s="75">
        <f t="shared" si="13"/>
        <v>1</v>
      </c>
      <c r="AT23" s="75" t="str">
        <f t="shared" si="14"/>
        <v>1</v>
      </c>
      <c r="AU23" s="48" t="e">
        <f>IF(OR(AQ23="I",#REF!="I",AQ23="C",#REF!="C"),"Termovacío",IF(OR(AO23="I",AN23="I",AP23="I",AK23="I",AL23="I",AO23="C",AN23="C",AP23="C",AK23="C",AL23="C"),"Regeneración",""))</f>
        <v>#REF!</v>
      </c>
    </row>
    <row r="24" spans="1:47" s="10" customFormat="1" ht="15" customHeight="1" x14ac:dyDescent="0.2">
      <c r="A24" s="4">
        <f t="shared" si="8"/>
        <v>3</v>
      </c>
      <c r="B24" s="4">
        <v>60007473</v>
      </c>
      <c r="C24" s="4" t="s">
        <v>81</v>
      </c>
      <c r="D24" s="4" t="s">
        <v>155</v>
      </c>
      <c r="E24" s="3" t="s">
        <v>154</v>
      </c>
      <c r="F24" s="4" t="str">
        <f t="shared" si="15"/>
        <v>ALTO PRADERA TRA1 T</v>
      </c>
      <c r="G24" s="4" t="s">
        <v>19</v>
      </c>
      <c r="H24" s="4" t="s">
        <v>21</v>
      </c>
      <c r="I24" s="4" t="s">
        <v>249</v>
      </c>
      <c r="J24" s="4" t="s">
        <v>116</v>
      </c>
      <c r="K24" s="4" t="s">
        <v>117</v>
      </c>
      <c r="L24" s="4">
        <v>2017</v>
      </c>
      <c r="M24" s="4" t="s">
        <v>267</v>
      </c>
      <c r="N24" s="4" t="str">
        <f t="shared" si="16"/>
        <v>S</v>
      </c>
      <c r="O24" s="4" t="s">
        <v>118</v>
      </c>
      <c r="P24" s="4">
        <v>2017</v>
      </c>
      <c r="Q24" s="4"/>
      <c r="R24" s="4" t="s">
        <v>119</v>
      </c>
      <c r="S24" s="13"/>
      <c r="T24" s="4"/>
      <c r="U24" s="4"/>
      <c r="V24" s="4" t="s">
        <v>222</v>
      </c>
      <c r="W24" s="4">
        <v>220</v>
      </c>
      <c r="X24" s="13" t="s">
        <v>221</v>
      </c>
      <c r="Y24" s="27">
        <v>0</v>
      </c>
      <c r="Z24" s="27">
        <v>52.9</v>
      </c>
      <c r="AA24" s="28" t="s">
        <v>282</v>
      </c>
      <c r="AB24" s="31">
        <v>0.87890000000000001</v>
      </c>
      <c r="AC24" s="32">
        <v>53</v>
      </c>
      <c r="AD24" s="28">
        <v>6</v>
      </c>
      <c r="AE24" s="28">
        <v>42.2</v>
      </c>
      <c r="AF24" s="33">
        <v>0.02</v>
      </c>
      <c r="AG24" s="28">
        <v>1</v>
      </c>
      <c r="AH24" s="31">
        <v>7.0000000000000001E-3</v>
      </c>
      <c r="AI24" s="31">
        <v>0.14000000000000001</v>
      </c>
      <c r="AJ24" s="31"/>
      <c r="AK24" s="75" t="str">
        <f t="shared" si="2"/>
        <v>1</v>
      </c>
      <c r="AL24" s="75" t="str">
        <f t="shared" si="3"/>
        <v>1</v>
      </c>
      <c r="AM24" s="75" t="str">
        <f t="shared" si="4"/>
        <v>1</v>
      </c>
      <c r="AN24" s="75" t="str">
        <f t="shared" si="5"/>
        <v>1</v>
      </c>
      <c r="AO24" s="75" t="str">
        <f t="shared" si="6"/>
        <v>1</v>
      </c>
      <c r="AP24" s="75" t="str">
        <f t="shared" si="7"/>
        <v>1</v>
      </c>
      <c r="AQ24" s="75" t="str">
        <f t="shared" si="11"/>
        <v>1</v>
      </c>
      <c r="AR24" s="75" t="str">
        <f t="shared" si="12"/>
        <v>1</v>
      </c>
      <c r="AS24" s="75">
        <f t="shared" si="13"/>
        <v>1</v>
      </c>
      <c r="AT24" s="75" t="str">
        <f t="shared" si="14"/>
        <v>1</v>
      </c>
      <c r="AU24" s="48" t="e">
        <f>IF(OR(AQ24="I",#REF!="I",AQ24="C",#REF!="C"),"Termovacío",IF(OR(AO24="I",AN24="I",AP24="I",AK24="I",AL24="I",AO24="C",AN24="C",AP24="C",AK24="C",AL24="C"),"Regeneración",""))</f>
        <v>#REF!</v>
      </c>
    </row>
    <row r="25" spans="1:47" s="10" customFormat="1" ht="15" customHeight="1" x14ac:dyDescent="0.2">
      <c r="A25" s="4">
        <f t="shared" si="8"/>
        <v>3</v>
      </c>
      <c r="B25" s="4">
        <v>60007473</v>
      </c>
      <c r="C25" s="4" t="s">
        <v>81</v>
      </c>
      <c r="D25" s="4" t="s">
        <v>155</v>
      </c>
      <c r="E25" s="3" t="s">
        <v>154</v>
      </c>
      <c r="F25" s="4" t="str">
        <f t="shared" si="15"/>
        <v>ALTO PRADERA TRA1 T</v>
      </c>
      <c r="G25" s="4" t="s">
        <v>19</v>
      </c>
      <c r="H25" s="4" t="s">
        <v>21</v>
      </c>
      <c r="I25" s="4" t="s">
        <v>249</v>
      </c>
      <c r="J25" s="4" t="s">
        <v>116</v>
      </c>
      <c r="K25" s="4" t="s">
        <v>117</v>
      </c>
      <c r="L25" s="4">
        <v>2017</v>
      </c>
      <c r="M25" s="4" t="s">
        <v>267</v>
      </c>
      <c r="N25" s="4" t="str">
        <f t="shared" si="16"/>
        <v>S</v>
      </c>
      <c r="O25" s="4" t="s">
        <v>118</v>
      </c>
      <c r="P25" s="4">
        <v>2017</v>
      </c>
      <c r="Q25" s="4"/>
      <c r="R25" s="4" t="s">
        <v>119</v>
      </c>
      <c r="S25" s="13"/>
      <c r="T25" s="4"/>
      <c r="U25" s="4"/>
      <c r="V25" s="4" t="s">
        <v>301</v>
      </c>
      <c r="W25" s="4">
        <v>220</v>
      </c>
      <c r="X25" s="13">
        <v>44423</v>
      </c>
      <c r="Y25" s="27">
        <v>77.8</v>
      </c>
      <c r="Z25" s="27">
        <v>48.5</v>
      </c>
      <c r="AA25" s="28" t="s">
        <v>300</v>
      </c>
      <c r="AB25" s="31">
        <v>0.87</v>
      </c>
      <c r="AC25" s="32">
        <v>43</v>
      </c>
      <c r="AD25" s="28">
        <v>16</v>
      </c>
      <c r="AE25" s="28">
        <v>38</v>
      </c>
      <c r="AF25" s="33">
        <v>0.02</v>
      </c>
      <c r="AG25" s="28">
        <v>0.5</v>
      </c>
      <c r="AH25" s="31">
        <v>8.9999999999999993E-3</v>
      </c>
      <c r="AI25" s="31">
        <v>0.186</v>
      </c>
      <c r="AJ25" s="31"/>
      <c r="AK25" s="75" t="str">
        <f t="shared" si="2"/>
        <v>1</v>
      </c>
      <c r="AL25" s="75" t="str">
        <f t="shared" si="3"/>
        <v>1</v>
      </c>
      <c r="AM25" s="75" t="str">
        <f t="shared" si="4"/>
        <v>1</v>
      </c>
      <c r="AN25" s="75" t="str">
        <f t="shared" si="5"/>
        <v>1</v>
      </c>
      <c r="AO25" s="75" t="str">
        <f t="shared" si="6"/>
        <v>1</v>
      </c>
      <c r="AP25" s="75" t="str">
        <f t="shared" si="7"/>
        <v>1</v>
      </c>
      <c r="AQ25" s="75" t="str">
        <f t="shared" si="11"/>
        <v>5</v>
      </c>
      <c r="AR25" s="75" t="str">
        <f t="shared" si="12"/>
        <v>1</v>
      </c>
      <c r="AS25" s="75">
        <f t="shared" si="13"/>
        <v>1.9090909090909092</v>
      </c>
      <c r="AT25" s="75" t="str">
        <f t="shared" si="14"/>
        <v>3</v>
      </c>
      <c r="AU25" s="48" t="e">
        <f>IF(OR(AQ25="I",#REF!="I",AQ25="C",#REF!="C"),"Termovacío",IF(OR(AO25="I",AN25="I",AP25="I",AK25="I",AL25="I",AO25="C",AN25="C",AP25="C",AK25="C",AL25="C"),"Regeneración",""))</f>
        <v>#REF!</v>
      </c>
    </row>
    <row r="26" spans="1:47" s="10" customFormat="1" ht="15" customHeight="1" x14ac:dyDescent="0.2">
      <c r="A26" s="4">
        <f t="shared" si="8"/>
        <v>3</v>
      </c>
      <c r="B26" s="4">
        <v>60007473</v>
      </c>
      <c r="C26" s="4" t="s">
        <v>81</v>
      </c>
      <c r="D26" s="4" t="s">
        <v>155</v>
      </c>
      <c r="E26" s="3" t="s">
        <v>154</v>
      </c>
      <c r="F26" s="4" t="str">
        <f t="shared" si="15"/>
        <v>ALTO PRADERA TRA1 T</v>
      </c>
      <c r="G26" s="4" t="s">
        <v>19</v>
      </c>
      <c r="H26" s="4" t="s">
        <v>21</v>
      </c>
      <c r="I26" s="4" t="s">
        <v>249</v>
      </c>
      <c r="J26" s="4" t="s">
        <v>116</v>
      </c>
      <c r="K26" s="4" t="s">
        <v>117</v>
      </c>
      <c r="L26" s="4">
        <v>2017</v>
      </c>
      <c r="M26" s="4" t="s">
        <v>267</v>
      </c>
      <c r="N26" s="4" t="str">
        <f t="shared" si="16"/>
        <v>S</v>
      </c>
      <c r="O26" s="4" t="s">
        <v>118</v>
      </c>
      <c r="P26" s="4">
        <v>2017</v>
      </c>
      <c r="Q26" s="4"/>
      <c r="R26" s="4" t="s">
        <v>119</v>
      </c>
      <c r="S26" s="13"/>
      <c r="T26" s="4"/>
      <c r="U26" s="4"/>
      <c r="V26" s="4"/>
      <c r="W26" s="4">
        <v>220</v>
      </c>
      <c r="X26" s="13">
        <v>43580</v>
      </c>
      <c r="Y26" s="27"/>
      <c r="Z26" s="27"/>
      <c r="AA26" s="28"/>
      <c r="AB26" s="31"/>
      <c r="AC26" s="32">
        <v>52</v>
      </c>
      <c r="AD26" s="28"/>
      <c r="AE26" s="28">
        <v>43.1</v>
      </c>
      <c r="AF26" s="33">
        <v>0.01</v>
      </c>
      <c r="AG26" s="28">
        <v>0.5</v>
      </c>
      <c r="AH26" s="31">
        <v>0.02</v>
      </c>
      <c r="AI26" s="31">
        <v>0.24</v>
      </c>
      <c r="AJ26" s="31"/>
      <c r="AK26" s="75" t="str">
        <f t="shared" si="2"/>
        <v>1</v>
      </c>
      <c r="AL26" s="75" t="str">
        <f t="shared" si="3"/>
        <v>1</v>
      </c>
      <c r="AM26" s="75" t="str">
        <f t="shared" si="4"/>
        <v>1</v>
      </c>
      <c r="AN26" s="75" t="str">
        <f t="shared" si="5"/>
        <v>1</v>
      </c>
      <c r="AO26" s="75" t="str">
        <f t="shared" si="6"/>
        <v>1</v>
      </c>
      <c r="AP26" s="75" t="str">
        <f t="shared" si="7"/>
        <v>1</v>
      </c>
      <c r="AQ26" s="75" t="str">
        <f t="shared" si="11"/>
        <v>1</v>
      </c>
      <c r="AR26" s="75" t="str">
        <f t="shared" si="12"/>
        <v>1</v>
      </c>
      <c r="AS26" s="75">
        <f t="shared" si="13"/>
        <v>1</v>
      </c>
      <c r="AT26" s="75" t="str">
        <f t="shared" si="14"/>
        <v>1</v>
      </c>
      <c r="AU26" s="48" t="e">
        <f>IF(OR(AQ26="I",#REF!="I",AQ26="C",#REF!="C"),"Termovacío",IF(OR(AO26="I",AN26="I",AP26="I",AK26="I",AL26="I",AO26="C",AN26="C",AP26="C",AK26="C",AL26="C"),"Regeneración",""))</f>
        <v>#REF!</v>
      </c>
    </row>
    <row r="27" spans="1:47" s="10" customFormat="1" ht="15" customHeight="1" x14ac:dyDescent="0.2">
      <c r="A27" s="4">
        <f t="shared" si="8"/>
        <v>3</v>
      </c>
      <c r="B27" s="4">
        <v>60007473</v>
      </c>
      <c r="C27" s="4" t="s">
        <v>81</v>
      </c>
      <c r="D27" s="4" t="s">
        <v>155</v>
      </c>
      <c r="E27" s="3" t="s">
        <v>154</v>
      </c>
      <c r="F27" s="4" t="str">
        <f t="shared" si="15"/>
        <v>ALTO PRADERA TRA1 T</v>
      </c>
      <c r="G27" s="4" t="s">
        <v>19</v>
      </c>
      <c r="H27" s="4" t="s">
        <v>21</v>
      </c>
      <c r="I27" s="4" t="s">
        <v>249</v>
      </c>
      <c r="J27" s="4" t="s">
        <v>116</v>
      </c>
      <c r="K27" s="4" t="s">
        <v>117</v>
      </c>
      <c r="L27" s="4">
        <v>2017</v>
      </c>
      <c r="M27" s="4" t="s">
        <v>267</v>
      </c>
      <c r="N27" s="4" t="str">
        <f t="shared" si="16"/>
        <v>S</v>
      </c>
      <c r="O27" s="4" t="s">
        <v>118</v>
      </c>
      <c r="P27" s="4">
        <v>2017</v>
      </c>
      <c r="Q27" s="4"/>
      <c r="R27" s="4" t="s">
        <v>119</v>
      </c>
      <c r="S27" s="13"/>
      <c r="T27" s="4"/>
      <c r="U27" s="4"/>
      <c r="V27" s="4"/>
      <c r="W27" s="4">
        <v>220</v>
      </c>
      <c r="X27" s="13">
        <v>43315</v>
      </c>
      <c r="Y27" s="27"/>
      <c r="Z27" s="27"/>
      <c r="AA27" s="28"/>
      <c r="AB27" s="31"/>
      <c r="AC27" s="32">
        <v>60</v>
      </c>
      <c r="AD27" s="28"/>
      <c r="AE27" s="28">
        <v>41.7</v>
      </c>
      <c r="AF27" s="33">
        <v>0.01</v>
      </c>
      <c r="AG27" s="28">
        <v>0.5</v>
      </c>
      <c r="AH27" s="31">
        <v>1.6E-2</v>
      </c>
      <c r="AI27" s="31">
        <v>0.28999999999999998</v>
      </c>
      <c r="AJ27" s="31"/>
      <c r="AK27" s="75" t="str">
        <f t="shared" si="2"/>
        <v>1</v>
      </c>
      <c r="AL27" s="75" t="str">
        <f t="shared" si="3"/>
        <v>1</v>
      </c>
      <c r="AM27" s="75" t="str">
        <f t="shared" si="4"/>
        <v>1</v>
      </c>
      <c r="AN27" s="75" t="str">
        <f t="shared" si="5"/>
        <v>1</v>
      </c>
      <c r="AO27" s="75" t="str">
        <f t="shared" si="6"/>
        <v>1</v>
      </c>
      <c r="AP27" s="75" t="str">
        <f t="shared" si="7"/>
        <v>1</v>
      </c>
      <c r="AQ27" s="75" t="str">
        <f t="shared" si="11"/>
        <v>1</v>
      </c>
      <c r="AR27" s="75" t="str">
        <f t="shared" si="12"/>
        <v>1</v>
      </c>
      <c r="AS27" s="75">
        <f t="shared" si="13"/>
        <v>1</v>
      </c>
      <c r="AT27" s="75" t="str">
        <f t="shared" si="14"/>
        <v>1</v>
      </c>
      <c r="AU27" s="48" t="e">
        <f>IF(OR(AQ27="I",#REF!="I",AQ27="C",#REF!="C"),"Termovacío",IF(OR(AO27="I",AN27="I",AP27="I",AK27="I",AL27="I",AO27="C",AN27="C",AP27="C",AK27="C",AL27="C"),"Regeneración",""))</f>
        <v>#REF!</v>
      </c>
    </row>
    <row r="28" spans="1:47" s="10" customFormat="1" ht="15" customHeight="1" x14ac:dyDescent="0.2">
      <c r="A28" s="4">
        <f t="shared" si="8"/>
        <v>3</v>
      </c>
      <c r="B28" s="4">
        <v>60007473</v>
      </c>
      <c r="C28" s="4" t="s">
        <v>81</v>
      </c>
      <c r="D28" s="4" t="s">
        <v>155</v>
      </c>
      <c r="E28" s="3" t="s">
        <v>154</v>
      </c>
      <c r="F28" s="4" t="str">
        <f t="shared" si="15"/>
        <v>ALTO PRADERA TRA1 T</v>
      </c>
      <c r="G28" s="4" t="s">
        <v>19</v>
      </c>
      <c r="H28" s="4" t="s">
        <v>21</v>
      </c>
      <c r="I28" s="4" t="s">
        <v>249</v>
      </c>
      <c r="J28" s="4" t="s">
        <v>116</v>
      </c>
      <c r="K28" s="4" t="s">
        <v>117</v>
      </c>
      <c r="L28" s="4">
        <v>2017</v>
      </c>
      <c r="M28" s="4" t="s">
        <v>267</v>
      </c>
      <c r="N28" s="4" t="str">
        <f t="shared" si="16"/>
        <v>S</v>
      </c>
      <c r="O28" s="4" t="s">
        <v>118</v>
      </c>
      <c r="P28" s="4">
        <v>2017</v>
      </c>
      <c r="Q28" s="4"/>
      <c r="R28" s="4" t="s">
        <v>119</v>
      </c>
      <c r="S28" s="13"/>
      <c r="T28" s="4"/>
      <c r="U28" s="4"/>
      <c r="V28" s="4"/>
      <c r="W28" s="4">
        <v>220</v>
      </c>
      <c r="X28" s="13">
        <v>43054</v>
      </c>
      <c r="Y28" s="27"/>
      <c r="Z28" s="27"/>
      <c r="AA28" s="28"/>
      <c r="AB28" s="31"/>
      <c r="AC28" s="32">
        <v>68</v>
      </c>
      <c r="AD28" s="28"/>
      <c r="AE28" s="28">
        <v>47.7</v>
      </c>
      <c r="AF28" s="33">
        <v>0.01</v>
      </c>
      <c r="AG28" s="28">
        <v>0.5</v>
      </c>
      <c r="AH28" s="31"/>
      <c r="AI28" s="31">
        <v>0.2</v>
      </c>
      <c r="AJ28" s="31"/>
      <c r="AK28" s="75" t="str">
        <f t="shared" si="2"/>
        <v>1</v>
      </c>
      <c r="AL28" s="75" t="str">
        <f t="shared" si="3"/>
        <v>1</v>
      </c>
      <c r="AM28" s="75" t="str">
        <f t="shared" si="4"/>
        <v>1</v>
      </c>
      <c r="AN28" s="75" t="str">
        <f t="shared" si="5"/>
        <v>1</v>
      </c>
      <c r="AO28" s="75" t="str">
        <f t="shared" si="6"/>
        <v>1</v>
      </c>
      <c r="AP28" s="75" t="str">
        <f t="shared" si="7"/>
        <v>1</v>
      </c>
      <c r="AQ28" s="75" t="str">
        <f t="shared" si="11"/>
        <v>1</v>
      </c>
      <c r="AR28" s="75" t="str">
        <f t="shared" si="12"/>
        <v>1</v>
      </c>
      <c r="AS28" s="75">
        <f t="shared" si="13"/>
        <v>1</v>
      </c>
      <c r="AT28" s="75" t="str">
        <f t="shared" si="14"/>
        <v>1</v>
      </c>
      <c r="AU28" s="48" t="e">
        <f>IF(OR(AQ28="I",#REF!="I",AQ28="C",#REF!="C"),"Termovacío",IF(OR(AO28="I",AN28="I",AP28="I",AK28="I",AL28="I",AO28="C",AN28="C",AP28="C",AK28="C",AL28="C"),"Regeneración",""))</f>
        <v>#REF!</v>
      </c>
    </row>
    <row r="29" spans="1:47" s="10" customFormat="1" ht="15" customHeight="1" x14ac:dyDescent="0.2">
      <c r="A29" s="4">
        <f t="shared" si="8"/>
        <v>3</v>
      </c>
      <c r="B29" s="4">
        <v>60007473</v>
      </c>
      <c r="C29" s="4" t="s">
        <v>81</v>
      </c>
      <c r="D29" s="4" t="s">
        <v>155</v>
      </c>
      <c r="E29" s="3" t="s">
        <v>154</v>
      </c>
      <c r="F29" s="4" t="str">
        <f t="shared" si="15"/>
        <v>ALTO PRADERA TRA1 T</v>
      </c>
      <c r="G29" s="4" t="s">
        <v>19</v>
      </c>
      <c r="H29" s="4" t="s">
        <v>21</v>
      </c>
      <c r="I29" s="4" t="s">
        <v>249</v>
      </c>
      <c r="J29" s="4" t="s">
        <v>116</v>
      </c>
      <c r="K29" s="4" t="s">
        <v>117</v>
      </c>
      <c r="L29" s="4">
        <v>2017</v>
      </c>
      <c r="M29" s="4" t="s">
        <v>267</v>
      </c>
      <c r="N29" s="4" t="str">
        <f t="shared" si="16"/>
        <v>S</v>
      </c>
      <c r="O29" s="4" t="s">
        <v>118</v>
      </c>
      <c r="P29" s="4">
        <v>2017</v>
      </c>
      <c r="Q29" s="4"/>
      <c r="R29" s="4" t="s">
        <v>119</v>
      </c>
      <c r="S29" s="13"/>
      <c r="T29" s="4"/>
      <c r="U29" s="4"/>
      <c r="V29" s="4"/>
      <c r="W29" s="4">
        <v>220</v>
      </c>
      <c r="X29" s="13">
        <v>43033</v>
      </c>
      <c r="Y29" s="27"/>
      <c r="Z29" s="27"/>
      <c r="AA29" s="28"/>
      <c r="AB29" s="31"/>
      <c r="AC29" s="32">
        <v>60</v>
      </c>
      <c r="AD29" s="28"/>
      <c r="AE29" s="28">
        <v>46.9</v>
      </c>
      <c r="AF29" s="33">
        <v>0.01</v>
      </c>
      <c r="AG29" s="28">
        <v>0.5</v>
      </c>
      <c r="AH29" s="31"/>
      <c r="AI29" s="31">
        <v>0.2</v>
      </c>
      <c r="AJ29" s="31"/>
      <c r="AK29" s="75" t="str">
        <f t="shared" si="2"/>
        <v>1</v>
      </c>
      <c r="AL29" s="75" t="str">
        <f t="shared" si="3"/>
        <v>1</v>
      </c>
      <c r="AM29" s="75" t="str">
        <f t="shared" si="4"/>
        <v>1</v>
      </c>
      <c r="AN29" s="75" t="str">
        <f t="shared" si="5"/>
        <v>1</v>
      </c>
      <c r="AO29" s="75" t="str">
        <f t="shared" si="6"/>
        <v>1</v>
      </c>
      <c r="AP29" s="75" t="str">
        <f t="shared" si="7"/>
        <v>1</v>
      </c>
      <c r="AQ29" s="75" t="str">
        <f t="shared" si="11"/>
        <v>1</v>
      </c>
      <c r="AR29" s="75" t="str">
        <f t="shared" si="12"/>
        <v>1</v>
      </c>
      <c r="AS29" s="75">
        <f t="shared" si="13"/>
        <v>1</v>
      </c>
      <c r="AT29" s="75" t="str">
        <f t="shared" si="14"/>
        <v>1</v>
      </c>
      <c r="AU29" s="48" t="e">
        <f>IF(OR(AQ29="I",#REF!="I",AQ29="C",#REF!="C"),"Termovacío",IF(OR(AO29="I",AN29="I",AP29="I",AK29="I",AL29="I",AO29="C",AN29="C",AP29="C",AK29="C",AL29="C"),"Regeneración",""))</f>
        <v>#REF!</v>
      </c>
    </row>
    <row r="30" spans="1:47" s="10" customFormat="1" ht="15" customHeight="1" x14ac:dyDescent="0.2">
      <c r="A30" s="4">
        <f t="shared" si="8"/>
        <v>3</v>
      </c>
      <c r="B30" s="4">
        <v>60007473</v>
      </c>
      <c r="C30" s="4" t="s">
        <v>81</v>
      </c>
      <c r="D30" s="4" t="s">
        <v>155</v>
      </c>
      <c r="E30" s="3" t="s">
        <v>154</v>
      </c>
      <c r="F30" s="4" t="str">
        <f t="shared" si="15"/>
        <v>ALTO PRADERA TRA1 T</v>
      </c>
      <c r="G30" s="4" t="s">
        <v>19</v>
      </c>
      <c r="H30" s="4" t="s">
        <v>21</v>
      </c>
      <c r="I30" s="4" t="s">
        <v>249</v>
      </c>
      <c r="J30" s="4" t="s">
        <v>116</v>
      </c>
      <c r="K30" s="4" t="s">
        <v>117</v>
      </c>
      <c r="L30" s="4">
        <v>2017</v>
      </c>
      <c r="M30" s="4" t="s">
        <v>267</v>
      </c>
      <c r="N30" s="4" t="str">
        <f t="shared" si="16"/>
        <v>S</v>
      </c>
      <c r="O30" s="4" t="s">
        <v>118</v>
      </c>
      <c r="P30" s="4">
        <v>2017</v>
      </c>
      <c r="Q30" s="4"/>
      <c r="R30" s="4" t="s">
        <v>119</v>
      </c>
      <c r="S30" s="13"/>
      <c r="T30" s="4"/>
      <c r="U30" s="4"/>
      <c r="V30" s="4"/>
      <c r="W30" s="4">
        <v>220</v>
      </c>
      <c r="X30" s="13">
        <v>43026</v>
      </c>
      <c r="Y30" s="27"/>
      <c r="Z30" s="27"/>
      <c r="AA30" s="28"/>
      <c r="AB30" s="31"/>
      <c r="AC30" s="32">
        <v>57</v>
      </c>
      <c r="AD30" s="28"/>
      <c r="AE30" s="28">
        <v>43.9</v>
      </c>
      <c r="AF30" s="33">
        <v>0.01</v>
      </c>
      <c r="AG30" s="28">
        <v>0.5</v>
      </c>
      <c r="AH30" s="31"/>
      <c r="AI30" s="31">
        <v>0.4</v>
      </c>
      <c r="AJ30" s="31"/>
      <c r="AK30" s="75" t="str">
        <f t="shared" si="2"/>
        <v>1</v>
      </c>
      <c r="AL30" s="75" t="str">
        <f t="shared" si="3"/>
        <v>1</v>
      </c>
      <c r="AM30" s="75" t="str">
        <f t="shared" si="4"/>
        <v>1</v>
      </c>
      <c r="AN30" s="75" t="str">
        <f t="shared" si="5"/>
        <v>1</v>
      </c>
      <c r="AO30" s="75" t="str">
        <f t="shared" si="6"/>
        <v>1</v>
      </c>
      <c r="AP30" s="75" t="str">
        <f t="shared" si="7"/>
        <v>1</v>
      </c>
      <c r="AQ30" s="75" t="str">
        <f t="shared" si="11"/>
        <v>1</v>
      </c>
      <c r="AR30" s="75" t="str">
        <f t="shared" si="12"/>
        <v>1</v>
      </c>
      <c r="AS30" s="75">
        <f t="shared" si="13"/>
        <v>1</v>
      </c>
      <c r="AT30" s="75" t="str">
        <f t="shared" si="14"/>
        <v>1</v>
      </c>
      <c r="AU30" s="48" t="e">
        <f>IF(OR(AQ30="I",#REF!="I",AQ30="C",#REF!="C"),"Termovacío",IF(OR(AO30="I",AN30="I",AP30="I",AK30="I",AL30="I",AO30="C",AN30="C",AP30="C",AK30="C",AL30="C"),"Regeneración",""))</f>
        <v>#REF!</v>
      </c>
    </row>
    <row r="31" spans="1:47" s="10" customFormat="1" ht="15" customHeight="1" x14ac:dyDescent="0.2">
      <c r="A31" s="4">
        <f t="shared" si="8"/>
        <v>4</v>
      </c>
      <c r="B31" s="36">
        <v>60007782</v>
      </c>
      <c r="C31" s="36" t="s">
        <v>81</v>
      </c>
      <c r="D31" s="36" t="s">
        <v>156</v>
      </c>
      <c r="E31" s="37"/>
      <c r="F31" s="36" t="str">
        <f t="shared" si="15"/>
        <v xml:space="preserve">ALTO PRADERA TRF1 </v>
      </c>
      <c r="G31" s="36" t="s">
        <v>19</v>
      </c>
      <c r="H31" s="36" t="s">
        <v>24</v>
      </c>
      <c r="I31" s="36" t="s">
        <v>10</v>
      </c>
      <c r="J31" s="36">
        <v>50</v>
      </c>
      <c r="K31" s="36" t="s">
        <v>120</v>
      </c>
      <c r="L31" s="36">
        <v>2017</v>
      </c>
      <c r="M31" s="36" t="s">
        <v>267</v>
      </c>
      <c r="N31" s="36" t="str">
        <f t="shared" si="16"/>
        <v>S</v>
      </c>
      <c r="O31" s="36" t="s">
        <v>118</v>
      </c>
      <c r="P31" s="36">
        <v>2017</v>
      </c>
      <c r="Q31" s="36"/>
      <c r="R31" s="36" t="s">
        <v>119</v>
      </c>
      <c r="S31" s="38"/>
      <c r="T31" s="36"/>
      <c r="U31" s="36"/>
      <c r="V31" s="36" t="s">
        <v>448</v>
      </c>
      <c r="W31" s="36">
        <v>60</v>
      </c>
      <c r="X31" s="38">
        <v>45695</v>
      </c>
      <c r="Y31" s="39">
        <v>78</v>
      </c>
      <c r="Z31" s="39" t="s">
        <v>664</v>
      </c>
      <c r="AA31" s="40" t="s">
        <v>665</v>
      </c>
      <c r="AB31" s="41">
        <v>0.88300000000000001</v>
      </c>
      <c r="AC31" s="42">
        <v>67</v>
      </c>
      <c r="AD31" s="40">
        <v>4</v>
      </c>
      <c r="AE31" s="40">
        <v>38.299999999999997</v>
      </c>
      <c r="AF31" s="43">
        <v>2E-3</v>
      </c>
      <c r="AG31" s="40">
        <v>0.5</v>
      </c>
      <c r="AH31" s="41">
        <v>0.05</v>
      </c>
      <c r="AI31" s="41">
        <v>1.125</v>
      </c>
      <c r="AJ31" s="41"/>
      <c r="AK31" s="75" t="str">
        <f t="shared" si="2"/>
        <v>1</v>
      </c>
      <c r="AL31" s="75" t="str">
        <f t="shared" si="3"/>
        <v>1</v>
      </c>
      <c r="AM31" s="75" t="str">
        <f t="shared" si="4"/>
        <v>1</v>
      </c>
      <c r="AN31" s="75" t="str">
        <f t="shared" si="5"/>
        <v>1</v>
      </c>
      <c r="AO31" s="75" t="str">
        <f t="shared" si="6"/>
        <v>1</v>
      </c>
      <c r="AP31" s="75" t="str">
        <f t="shared" si="7"/>
        <v>1</v>
      </c>
      <c r="AQ31" s="75" t="str">
        <f t="shared" si="11"/>
        <v>1</v>
      </c>
      <c r="AR31" s="75" t="str">
        <f t="shared" si="12"/>
        <v>1</v>
      </c>
      <c r="AS31" s="75">
        <f t="shared" si="13"/>
        <v>1</v>
      </c>
      <c r="AT31" s="75" t="str">
        <f t="shared" si="14"/>
        <v>1</v>
      </c>
      <c r="AU31" s="48" t="e">
        <f>IF(OR(AQ31="I",#REF!="I",AQ31="C",#REF!="C"),"Termovacío",IF(OR(AO31="I",AN31="I",AP31="I",AK31="I",AL31="I",AO31="C",AN31="C",AP31="C",AK31="C",AL31="C"),"Regeneración",""))</f>
        <v>#REF!</v>
      </c>
    </row>
    <row r="32" spans="1:47" s="10" customFormat="1" ht="15" customHeight="1" x14ac:dyDescent="0.2">
      <c r="A32" s="4">
        <f t="shared" si="8"/>
        <v>4</v>
      </c>
      <c r="B32" s="4">
        <v>60007782</v>
      </c>
      <c r="C32" s="4" t="s">
        <v>81</v>
      </c>
      <c r="D32" s="4" t="s">
        <v>156</v>
      </c>
      <c r="E32" s="3"/>
      <c r="F32" s="4" t="str">
        <f t="shared" ref="F32" si="21">+C32&amp;" "&amp;D32&amp;" "&amp;E32</f>
        <v xml:space="preserve">ALTO PRADERA TRF1 </v>
      </c>
      <c r="G32" s="4" t="s">
        <v>19</v>
      </c>
      <c r="H32" s="4" t="s">
        <v>24</v>
      </c>
      <c r="I32" s="4" t="s">
        <v>10</v>
      </c>
      <c r="J32" s="4">
        <v>50</v>
      </c>
      <c r="K32" s="4" t="s">
        <v>120</v>
      </c>
      <c r="L32" s="4">
        <v>2017</v>
      </c>
      <c r="M32" s="4" t="s">
        <v>267</v>
      </c>
      <c r="N32" s="4" t="str">
        <f t="shared" ref="N32" si="22">+IF(L32&lt;2005,"L","S")</f>
        <v>S</v>
      </c>
      <c r="O32" s="4" t="s">
        <v>118</v>
      </c>
      <c r="P32" s="4">
        <v>2017</v>
      </c>
      <c r="Q32" s="4"/>
      <c r="R32" s="4" t="s">
        <v>119</v>
      </c>
      <c r="S32" s="13"/>
      <c r="T32" s="4"/>
      <c r="U32" s="4"/>
      <c r="V32" s="4" t="s">
        <v>448</v>
      </c>
      <c r="W32" s="4">
        <v>60</v>
      </c>
      <c r="X32" s="13">
        <v>45172</v>
      </c>
      <c r="Y32" s="27">
        <v>58</v>
      </c>
      <c r="Z32" s="27"/>
      <c r="AA32" s="28" t="s">
        <v>450</v>
      </c>
      <c r="AB32" s="31">
        <v>0.88300000000000001</v>
      </c>
      <c r="AC32" s="32">
        <v>67</v>
      </c>
      <c r="AD32" s="28">
        <v>8</v>
      </c>
      <c r="AE32" s="28">
        <v>39.200000000000003</v>
      </c>
      <c r="AF32" s="33">
        <v>0.01</v>
      </c>
      <c r="AG32" s="28">
        <v>0.5</v>
      </c>
      <c r="AH32" s="31">
        <v>4.2999999999999997E-2</v>
      </c>
      <c r="AI32" s="31">
        <v>1.0009999999999999</v>
      </c>
      <c r="AJ32" s="31"/>
      <c r="AK32" s="75" t="str">
        <f t="shared" si="2"/>
        <v>1</v>
      </c>
      <c r="AL32" s="75" t="str">
        <f t="shared" si="3"/>
        <v>1</v>
      </c>
      <c r="AM32" s="75" t="str">
        <f t="shared" si="4"/>
        <v>1</v>
      </c>
      <c r="AN32" s="75" t="str">
        <f t="shared" si="5"/>
        <v>1</v>
      </c>
      <c r="AO32" s="75" t="str">
        <f t="shared" si="6"/>
        <v>1</v>
      </c>
      <c r="AP32" s="75" t="str">
        <f t="shared" si="7"/>
        <v>1</v>
      </c>
      <c r="AQ32" s="75" t="str">
        <f t="shared" si="11"/>
        <v>1</v>
      </c>
      <c r="AR32" s="75" t="str">
        <f t="shared" si="12"/>
        <v>1</v>
      </c>
      <c r="AS32" s="75">
        <f t="shared" si="13"/>
        <v>1</v>
      </c>
      <c r="AT32" s="75" t="str">
        <f t="shared" si="14"/>
        <v>1</v>
      </c>
      <c r="AU32" s="48" t="e">
        <f>IF(OR(AQ32="I",#REF!="I",AQ32="C",#REF!="C"),"Termovacío",IF(OR(AO32="I",AN32="I",AP32="I",AK32="I",AL32="I",AO32="C",AN32="C",AP32="C",AK32="C",AL32="C"),"Regeneración",""))</f>
        <v>#REF!</v>
      </c>
    </row>
    <row r="33" spans="1:47" s="10" customFormat="1" ht="15" customHeight="1" x14ac:dyDescent="0.2">
      <c r="A33" s="4">
        <f t="shared" si="8"/>
        <v>4</v>
      </c>
      <c r="B33" s="4">
        <v>60007782</v>
      </c>
      <c r="C33" s="4" t="s">
        <v>81</v>
      </c>
      <c r="D33" s="4" t="s">
        <v>156</v>
      </c>
      <c r="E33" s="3"/>
      <c r="F33" s="4" t="str">
        <f t="shared" si="15"/>
        <v xml:space="preserve">ALTO PRADERA TRF1 </v>
      </c>
      <c r="G33" s="4" t="s">
        <v>19</v>
      </c>
      <c r="H33" s="4" t="s">
        <v>24</v>
      </c>
      <c r="I33" s="4" t="s">
        <v>10</v>
      </c>
      <c r="J33" s="4">
        <v>50</v>
      </c>
      <c r="K33" s="4" t="s">
        <v>120</v>
      </c>
      <c r="L33" s="4">
        <v>2017</v>
      </c>
      <c r="M33" s="4" t="s">
        <v>267</v>
      </c>
      <c r="N33" s="4" t="str">
        <f t="shared" si="16"/>
        <v>S</v>
      </c>
      <c r="O33" s="4" t="s">
        <v>118</v>
      </c>
      <c r="P33" s="4">
        <v>2017</v>
      </c>
      <c r="Q33" s="4"/>
      <c r="R33" s="4" t="s">
        <v>119</v>
      </c>
      <c r="S33" s="13"/>
      <c r="T33" s="4"/>
      <c r="U33" s="4"/>
      <c r="V33" s="4" t="s">
        <v>222</v>
      </c>
      <c r="W33" s="4">
        <v>60</v>
      </c>
      <c r="X33" s="13" t="s">
        <v>221</v>
      </c>
      <c r="Y33" s="27">
        <v>0</v>
      </c>
      <c r="Z33" s="27">
        <v>51.8</v>
      </c>
      <c r="AA33" s="28" t="s">
        <v>282</v>
      </c>
      <c r="AB33" s="31">
        <v>0.88149999999999995</v>
      </c>
      <c r="AC33" s="32">
        <v>58.6</v>
      </c>
      <c r="AD33" s="28">
        <v>8</v>
      </c>
      <c r="AE33" s="28">
        <v>42.9</v>
      </c>
      <c r="AF33" s="33">
        <v>0.02</v>
      </c>
      <c r="AG33" s="28">
        <v>1</v>
      </c>
      <c r="AH33" s="31">
        <v>5.7000000000000002E-2</v>
      </c>
      <c r="AI33" s="31">
        <v>1</v>
      </c>
      <c r="AJ33" s="31"/>
      <c r="AK33" s="75" t="str">
        <f t="shared" si="2"/>
        <v>1</v>
      </c>
      <c r="AL33" s="75" t="str">
        <f t="shared" si="3"/>
        <v>1</v>
      </c>
      <c r="AM33" s="75" t="str">
        <f t="shared" si="4"/>
        <v>1</v>
      </c>
      <c r="AN33" s="75" t="str">
        <f t="shared" si="5"/>
        <v>1</v>
      </c>
      <c r="AO33" s="75" t="str">
        <f t="shared" si="6"/>
        <v>1</v>
      </c>
      <c r="AP33" s="75" t="str">
        <f t="shared" si="7"/>
        <v>1</v>
      </c>
      <c r="AQ33" s="75" t="str">
        <f t="shared" si="11"/>
        <v>1</v>
      </c>
      <c r="AR33" s="75" t="str">
        <f t="shared" si="12"/>
        <v>1</v>
      </c>
      <c r="AS33" s="75">
        <f t="shared" si="13"/>
        <v>1</v>
      </c>
      <c r="AT33" s="75" t="str">
        <f t="shared" si="14"/>
        <v>1</v>
      </c>
      <c r="AU33" s="48" t="e">
        <f>IF(OR(AQ33="I",#REF!="I",AQ33="C",#REF!="C"),"Termovacío",IF(OR(AO33="I",AN33="I",AP33="I",AK33="I",AL33="I",AO33="C",AN33="C",AP33="C",AK33="C",AL33="C"),"Regeneración",""))</f>
        <v>#REF!</v>
      </c>
    </row>
    <row r="34" spans="1:47" s="10" customFormat="1" ht="15" customHeight="1" x14ac:dyDescent="0.2">
      <c r="A34" s="4">
        <f t="shared" si="8"/>
        <v>4</v>
      </c>
      <c r="B34" s="4">
        <v>60007782</v>
      </c>
      <c r="C34" s="4" t="s">
        <v>81</v>
      </c>
      <c r="D34" s="4" t="s">
        <v>156</v>
      </c>
      <c r="E34" s="3"/>
      <c r="F34" s="4" t="str">
        <f t="shared" si="15"/>
        <v xml:space="preserve">ALTO PRADERA TRF1 </v>
      </c>
      <c r="G34" s="4" t="s">
        <v>19</v>
      </c>
      <c r="H34" s="4" t="s">
        <v>24</v>
      </c>
      <c r="I34" s="4" t="s">
        <v>10</v>
      </c>
      <c r="J34" s="4">
        <v>50</v>
      </c>
      <c r="K34" s="4" t="s">
        <v>120</v>
      </c>
      <c r="L34" s="4">
        <v>2017</v>
      </c>
      <c r="M34" s="4" t="s">
        <v>267</v>
      </c>
      <c r="N34" s="4" t="str">
        <f t="shared" si="16"/>
        <v>S</v>
      </c>
      <c r="O34" s="4" t="s">
        <v>118</v>
      </c>
      <c r="P34" s="4">
        <v>2017</v>
      </c>
      <c r="Q34" s="4"/>
      <c r="R34" s="4" t="s">
        <v>119</v>
      </c>
      <c r="S34" s="13"/>
      <c r="T34" s="4"/>
      <c r="U34" s="4"/>
      <c r="V34" s="4" t="s">
        <v>301</v>
      </c>
      <c r="W34" s="4">
        <v>60</v>
      </c>
      <c r="X34" s="13">
        <v>44423</v>
      </c>
      <c r="Y34" s="27">
        <v>71.900000000000006</v>
      </c>
      <c r="Z34" s="27">
        <v>43.1</v>
      </c>
      <c r="AA34" s="28" t="s">
        <v>300</v>
      </c>
      <c r="AB34" s="31">
        <v>0.873</v>
      </c>
      <c r="AC34" s="32">
        <v>40</v>
      </c>
      <c r="AD34" s="28">
        <v>15</v>
      </c>
      <c r="AE34" s="28">
        <v>39</v>
      </c>
      <c r="AF34" s="33">
        <v>0.02</v>
      </c>
      <c r="AG34" s="28">
        <v>0.5</v>
      </c>
      <c r="AH34" s="31">
        <v>0.19700000000000001</v>
      </c>
      <c r="AI34" s="31">
        <v>2.367</v>
      </c>
      <c r="AJ34" s="31"/>
      <c r="AK34" s="75" t="str">
        <f t="shared" si="2"/>
        <v>3</v>
      </c>
      <c r="AL34" s="75" t="str">
        <f t="shared" si="3"/>
        <v>1</v>
      </c>
      <c r="AM34" s="75" t="str">
        <f t="shared" si="4"/>
        <v>1</v>
      </c>
      <c r="AN34" s="75" t="str">
        <f t="shared" si="5"/>
        <v>1</v>
      </c>
      <c r="AO34" s="75" t="str">
        <f t="shared" si="6"/>
        <v>1</v>
      </c>
      <c r="AP34" s="75" t="str">
        <f t="shared" si="7"/>
        <v>1</v>
      </c>
      <c r="AQ34" s="75" t="str">
        <f t="shared" si="11"/>
        <v>1</v>
      </c>
      <c r="AR34" s="75" t="str">
        <f t="shared" si="12"/>
        <v>1</v>
      </c>
      <c r="AS34" s="75">
        <f t="shared" si="13"/>
        <v>1.2727272727272727</v>
      </c>
      <c r="AT34" s="75" t="str">
        <f t="shared" si="14"/>
        <v>3</v>
      </c>
      <c r="AU34" s="48" t="e">
        <f>IF(OR(AQ34="I",#REF!="I",AQ34="C",#REF!="C"),"Termovacío",IF(OR(AO34="I",AN34="I",AP34="I",AK34="I",AL34="I",AO34="C",AN34="C",AP34="C",AK34="C",AL34="C"),"Regeneración",""))</f>
        <v>#REF!</v>
      </c>
    </row>
    <row r="35" spans="1:47" s="10" customFormat="1" ht="15" customHeight="1" x14ac:dyDescent="0.2">
      <c r="A35" s="4">
        <f t="shared" si="8"/>
        <v>4</v>
      </c>
      <c r="B35" s="4">
        <v>60007782</v>
      </c>
      <c r="C35" s="4" t="s">
        <v>81</v>
      </c>
      <c r="D35" s="4" t="s">
        <v>156</v>
      </c>
      <c r="E35" s="3"/>
      <c r="F35" s="4" t="str">
        <f t="shared" si="15"/>
        <v xml:space="preserve">ALTO PRADERA TRF1 </v>
      </c>
      <c r="G35" s="4" t="s">
        <v>19</v>
      </c>
      <c r="H35" s="4" t="s">
        <v>24</v>
      </c>
      <c r="I35" s="4" t="s">
        <v>10</v>
      </c>
      <c r="J35" s="4">
        <v>50</v>
      </c>
      <c r="K35" s="4" t="s">
        <v>120</v>
      </c>
      <c r="L35" s="4">
        <v>2017</v>
      </c>
      <c r="M35" s="4" t="s">
        <v>267</v>
      </c>
      <c r="N35" s="4" t="str">
        <f t="shared" si="16"/>
        <v>S</v>
      </c>
      <c r="O35" s="4" t="s">
        <v>118</v>
      </c>
      <c r="P35" s="4">
        <v>2017</v>
      </c>
      <c r="Q35" s="4"/>
      <c r="R35" s="4" t="s">
        <v>119</v>
      </c>
      <c r="S35" s="13"/>
      <c r="T35" s="4"/>
      <c r="U35" s="4"/>
      <c r="V35" s="4"/>
      <c r="W35" s="4">
        <v>60</v>
      </c>
      <c r="X35" s="13">
        <v>43580</v>
      </c>
      <c r="Y35" s="27"/>
      <c r="Z35" s="27"/>
      <c r="AA35" s="28"/>
      <c r="AB35" s="31"/>
      <c r="AC35" s="32">
        <v>72</v>
      </c>
      <c r="AD35" s="28"/>
      <c r="AE35" s="28">
        <v>45.3</v>
      </c>
      <c r="AF35" s="33">
        <v>0.01</v>
      </c>
      <c r="AG35" s="28">
        <v>0.5</v>
      </c>
      <c r="AH35" s="31">
        <v>7.3999999999999996E-2</v>
      </c>
      <c r="AI35" s="31">
        <v>1.27</v>
      </c>
      <c r="AJ35" s="31"/>
      <c r="AK35" s="75" t="str">
        <f t="shared" si="2"/>
        <v>1</v>
      </c>
      <c r="AL35" s="75" t="str">
        <f t="shared" si="3"/>
        <v>1</v>
      </c>
      <c r="AM35" s="75" t="str">
        <f t="shared" si="4"/>
        <v>1</v>
      </c>
      <c r="AN35" s="75" t="str">
        <f t="shared" si="5"/>
        <v>1</v>
      </c>
      <c r="AO35" s="75" t="str">
        <f t="shared" si="6"/>
        <v>1</v>
      </c>
      <c r="AP35" s="75" t="str">
        <f t="shared" si="7"/>
        <v>1</v>
      </c>
      <c r="AQ35" s="75" t="str">
        <f t="shared" si="11"/>
        <v>1</v>
      </c>
      <c r="AR35" s="75" t="str">
        <f t="shared" si="12"/>
        <v>1</v>
      </c>
      <c r="AS35" s="75">
        <f t="shared" si="13"/>
        <v>1</v>
      </c>
      <c r="AT35" s="75" t="str">
        <f t="shared" si="14"/>
        <v>1</v>
      </c>
      <c r="AU35" s="48" t="e">
        <f>IF(OR(AQ35="I",#REF!="I",AQ35="C",#REF!="C"),"Termovacío",IF(OR(AO35="I",AN35="I",AP35="I",AK35="I",AL35="I",AO35="C",AN35="C",AP35="C",AK35="C",AL35="C"),"Regeneración",""))</f>
        <v>#REF!</v>
      </c>
    </row>
    <row r="36" spans="1:47" s="10" customFormat="1" ht="15" customHeight="1" x14ac:dyDescent="0.2">
      <c r="A36" s="4">
        <f t="shared" si="8"/>
        <v>4</v>
      </c>
      <c r="B36" s="4">
        <v>60007782</v>
      </c>
      <c r="C36" s="4" t="s">
        <v>81</v>
      </c>
      <c r="D36" s="4" t="s">
        <v>156</v>
      </c>
      <c r="E36" s="3"/>
      <c r="F36" s="4" t="str">
        <f t="shared" si="15"/>
        <v xml:space="preserve">ALTO PRADERA TRF1 </v>
      </c>
      <c r="G36" s="4" t="s">
        <v>19</v>
      </c>
      <c r="H36" s="4" t="s">
        <v>24</v>
      </c>
      <c r="I36" s="4" t="s">
        <v>10</v>
      </c>
      <c r="J36" s="4">
        <v>50</v>
      </c>
      <c r="K36" s="4" t="s">
        <v>120</v>
      </c>
      <c r="L36" s="4">
        <v>2017</v>
      </c>
      <c r="M36" s="4" t="s">
        <v>267</v>
      </c>
      <c r="N36" s="4" t="str">
        <f t="shared" si="16"/>
        <v>S</v>
      </c>
      <c r="O36" s="4" t="s">
        <v>118</v>
      </c>
      <c r="P36" s="4">
        <v>2017</v>
      </c>
      <c r="Q36" s="4"/>
      <c r="R36" s="4" t="s">
        <v>119</v>
      </c>
      <c r="S36" s="13"/>
      <c r="T36" s="4"/>
      <c r="U36" s="4"/>
      <c r="V36" s="4"/>
      <c r="W36" s="4">
        <v>60</v>
      </c>
      <c r="X36" s="13">
        <v>43315</v>
      </c>
      <c r="Y36" s="27"/>
      <c r="Z36" s="27"/>
      <c r="AA36" s="28"/>
      <c r="AB36" s="31"/>
      <c r="AC36" s="32">
        <v>44</v>
      </c>
      <c r="AD36" s="28"/>
      <c r="AE36" s="28">
        <v>43.6</v>
      </c>
      <c r="AF36" s="33">
        <v>0.01</v>
      </c>
      <c r="AG36" s="28">
        <v>0.5</v>
      </c>
      <c r="AH36" s="31">
        <v>6.8000000000000005E-2</v>
      </c>
      <c r="AI36" s="31">
        <v>0.93</v>
      </c>
      <c r="AJ36" s="31"/>
      <c r="AK36" s="75" t="str">
        <f t="shared" si="2"/>
        <v>1</v>
      </c>
      <c r="AL36" s="75" t="str">
        <f t="shared" si="3"/>
        <v>1</v>
      </c>
      <c r="AM36" s="75" t="str">
        <f t="shared" si="4"/>
        <v>1</v>
      </c>
      <c r="AN36" s="75" t="str">
        <f t="shared" si="5"/>
        <v>1</v>
      </c>
      <c r="AO36" s="75" t="str">
        <f t="shared" si="6"/>
        <v>1</v>
      </c>
      <c r="AP36" s="75" t="str">
        <f t="shared" si="7"/>
        <v>1</v>
      </c>
      <c r="AQ36" s="75" t="str">
        <f t="shared" si="11"/>
        <v>1</v>
      </c>
      <c r="AR36" s="75" t="str">
        <f t="shared" si="12"/>
        <v>1</v>
      </c>
      <c r="AS36" s="75">
        <f t="shared" si="13"/>
        <v>1</v>
      </c>
      <c r="AT36" s="75" t="str">
        <f t="shared" si="14"/>
        <v>1</v>
      </c>
      <c r="AU36" s="48" t="e">
        <f>IF(OR(AQ36="I",#REF!="I",AQ36="C",#REF!="C"),"Termovacío",IF(OR(AO36="I",AN36="I",AP36="I",AK36="I",AL36="I",AO36="C",AN36="C",AP36="C",AK36="C",AL36="C"),"Regeneración",""))</f>
        <v>#REF!</v>
      </c>
    </row>
    <row r="37" spans="1:47" s="10" customFormat="1" ht="15" customHeight="1" x14ac:dyDescent="0.2">
      <c r="A37" s="4">
        <f t="shared" si="8"/>
        <v>4</v>
      </c>
      <c r="B37" s="4">
        <v>60007782</v>
      </c>
      <c r="C37" s="4" t="s">
        <v>81</v>
      </c>
      <c r="D37" s="4" t="s">
        <v>156</v>
      </c>
      <c r="E37" s="3"/>
      <c r="F37" s="4" t="str">
        <f t="shared" si="15"/>
        <v xml:space="preserve">ALTO PRADERA TRF1 </v>
      </c>
      <c r="G37" s="4" t="s">
        <v>19</v>
      </c>
      <c r="H37" s="4" t="s">
        <v>24</v>
      </c>
      <c r="I37" s="4" t="s">
        <v>10</v>
      </c>
      <c r="J37" s="4">
        <v>50</v>
      </c>
      <c r="K37" s="4" t="s">
        <v>120</v>
      </c>
      <c r="L37" s="4">
        <v>2017</v>
      </c>
      <c r="M37" s="4" t="s">
        <v>267</v>
      </c>
      <c r="N37" s="4" t="str">
        <f t="shared" si="16"/>
        <v>S</v>
      </c>
      <c r="O37" s="4" t="s">
        <v>118</v>
      </c>
      <c r="P37" s="4">
        <v>2017</v>
      </c>
      <c r="Q37" s="4"/>
      <c r="R37" s="4" t="s">
        <v>119</v>
      </c>
      <c r="S37" s="13"/>
      <c r="T37" s="4"/>
      <c r="U37" s="4"/>
      <c r="V37" s="4"/>
      <c r="W37" s="4">
        <v>60</v>
      </c>
      <c r="X37" s="13">
        <v>43132</v>
      </c>
      <c r="Y37" s="27"/>
      <c r="Z37" s="27"/>
      <c r="AA37" s="28"/>
      <c r="AB37" s="31"/>
      <c r="AC37" s="32">
        <v>62</v>
      </c>
      <c r="AD37" s="28"/>
      <c r="AE37" s="28">
        <v>46.9</v>
      </c>
      <c r="AF37" s="33">
        <v>0.01</v>
      </c>
      <c r="AG37" s="28">
        <v>0.5</v>
      </c>
      <c r="AH37" s="31"/>
      <c r="AI37" s="31">
        <v>0.77</v>
      </c>
      <c r="AJ37" s="31"/>
      <c r="AK37" s="75" t="str">
        <f t="shared" si="2"/>
        <v>1</v>
      </c>
      <c r="AL37" s="75" t="str">
        <f t="shared" si="3"/>
        <v>1</v>
      </c>
      <c r="AM37" s="75" t="str">
        <f t="shared" si="4"/>
        <v>1</v>
      </c>
      <c r="AN37" s="75" t="str">
        <f t="shared" si="5"/>
        <v>1</v>
      </c>
      <c r="AO37" s="75" t="str">
        <f t="shared" si="6"/>
        <v>1</v>
      </c>
      <c r="AP37" s="75" t="str">
        <f t="shared" si="7"/>
        <v>1</v>
      </c>
      <c r="AQ37" s="75" t="str">
        <f t="shared" si="11"/>
        <v>1</v>
      </c>
      <c r="AR37" s="75" t="str">
        <f t="shared" si="12"/>
        <v>1</v>
      </c>
      <c r="AS37" s="75">
        <f t="shared" si="13"/>
        <v>1</v>
      </c>
      <c r="AT37" s="75" t="str">
        <f t="shared" si="14"/>
        <v>1</v>
      </c>
      <c r="AU37" s="48" t="e">
        <f>IF(OR(AQ37="I",#REF!="I",AQ37="C",#REF!="C"),"Termovacío",IF(OR(AO37="I",AN37="I",AP37="I",AK37="I",AL37="I",AO37="C",AN37="C",AP37="C",AK37="C",AL37="C"),"Regeneración",""))</f>
        <v>#REF!</v>
      </c>
    </row>
    <row r="38" spans="1:47" s="10" customFormat="1" ht="15" customHeight="1" x14ac:dyDescent="0.2">
      <c r="A38" s="4">
        <f t="shared" si="8"/>
        <v>4</v>
      </c>
      <c r="B38" s="4">
        <v>60007782</v>
      </c>
      <c r="C38" s="4" t="s">
        <v>81</v>
      </c>
      <c r="D38" s="4" t="s">
        <v>156</v>
      </c>
      <c r="E38" s="3"/>
      <c r="F38" s="4" t="str">
        <f t="shared" si="15"/>
        <v xml:space="preserve">ALTO PRADERA TRF1 </v>
      </c>
      <c r="G38" s="4" t="s">
        <v>19</v>
      </c>
      <c r="H38" s="4" t="s">
        <v>24</v>
      </c>
      <c r="I38" s="4" t="s">
        <v>10</v>
      </c>
      <c r="J38" s="4">
        <v>50</v>
      </c>
      <c r="K38" s="4" t="s">
        <v>120</v>
      </c>
      <c r="L38" s="4">
        <v>2017</v>
      </c>
      <c r="M38" s="4" t="s">
        <v>267</v>
      </c>
      <c r="N38" s="4" t="str">
        <f t="shared" si="16"/>
        <v>S</v>
      </c>
      <c r="O38" s="4" t="s">
        <v>118</v>
      </c>
      <c r="P38" s="4">
        <v>2017</v>
      </c>
      <c r="Q38" s="4"/>
      <c r="R38" s="4" t="s">
        <v>119</v>
      </c>
      <c r="S38" s="13"/>
      <c r="T38" s="4"/>
      <c r="U38" s="4"/>
      <c r="V38" s="4"/>
      <c r="W38" s="4">
        <v>60</v>
      </c>
      <c r="X38" s="13">
        <v>43103</v>
      </c>
      <c r="Y38" s="27"/>
      <c r="Z38" s="27"/>
      <c r="AA38" s="28"/>
      <c r="AB38" s="31"/>
      <c r="AC38" s="32"/>
      <c r="AD38" s="28"/>
      <c r="AE38" s="28">
        <v>45.8</v>
      </c>
      <c r="AF38" s="33">
        <v>0.01</v>
      </c>
      <c r="AG38" s="28">
        <v>0.5</v>
      </c>
      <c r="AH38" s="31"/>
      <c r="AI38" s="31">
        <v>0.5</v>
      </c>
      <c r="AJ38" s="31"/>
      <c r="AK38" s="75" t="str">
        <f t="shared" si="2"/>
        <v>1</v>
      </c>
      <c r="AL38" s="75" t="str">
        <f t="shared" si="3"/>
        <v>1</v>
      </c>
      <c r="AM38" s="75" t="str">
        <f t="shared" si="4"/>
        <v>1</v>
      </c>
      <c r="AN38" s="75" t="str">
        <f t="shared" si="5"/>
        <v>1</v>
      </c>
      <c r="AO38" s="75" t="str">
        <f t="shared" si="6"/>
        <v>1</v>
      </c>
      <c r="AP38" s="75" t="str">
        <f t="shared" si="7"/>
        <v>1</v>
      </c>
      <c r="AQ38" s="75" t="str">
        <f t="shared" si="11"/>
        <v>1</v>
      </c>
      <c r="AR38" s="75" t="str">
        <f t="shared" si="12"/>
        <v>1</v>
      </c>
      <c r="AS38" s="75">
        <f t="shared" si="13"/>
        <v>1</v>
      </c>
      <c r="AT38" s="75" t="str">
        <f t="shared" si="14"/>
        <v>1</v>
      </c>
      <c r="AU38" s="48" t="e">
        <f>IF(OR(AQ38="I",#REF!="I",AQ38="C",#REF!="C"),"Termovacío",IF(OR(AO38="I",AN38="I",AP38="I",AK38="I",AL38="I",AO38="C",AN38="C",AP38="C",AK38="C",AL38="C"),"Regeneración",""))</f>
        <v>#REF!</v>
      </c>
    </row>
    <row r="39" spans="1:47" s="10" customFormat="1" ht="15" customHeight="1" x14ac:dyDescent="0.2">
      <c r="A39" s="4">
        <f t="shared" si="8"/>
        <v>4</v>
      </c>
      <c r="B39" s="4">
        <v>60007782</v>
      </c>
      <c r="C39" s="4" t="s">
        <v>81</v>
      </c>
      <c r="D39" s="4" t="s">
        <v>156</v>
      </c>
      <c r="E39" s="3"/>
      <c r="F39" s="4" t="str">
        <f t="shared" si="15"/>
        <v xml:space="preserve">ALTO PRADERA TRF1 </v>
      </c>
      <c r="G39" s="4" t="s">
        <v>19</v>
      </c>
      <c r="H39" s="4" t="s">
        <v>24</v>
      </c>
      <c r="I39" s="4" t="s">
        <v>10</v>
      </c>
      <c r="J39" s="4">
        <v>50</v>
      </c>
      <c r="K39" s="4" t="s">
        <v>120</v>
      </c>
      <c r="L39" s="4">
        <v>2017</v>
      </c>
      <c r="M39" s="4" t="s">
        <v>267</v>
      </c>
      <c r="N39" s="4" t="str">
        <f t="shared" si="16"/>
        <v>S</v>
      </c>
      <c r="O39" s="4" t="s">
        <v>118</v>
      </c>
      <c r="P39" s="4">
        <v>2017</v>
      </c>
      <c r="Q39" s="4"/>
      <c r="R39" s="4" t="s">
        <v>119</v>
      </c>
      <c r="S39" s="13"/>
      <c r="T39" s="4"/>
      <c r="U39" s="4"/>
      <c r="V39" s="4"/>
      <c r="W39" s="4">
        <v>60</v>
      </c>
      <c r="X39" s="13">
        <v>43096</v>
      </c>
      <c r="Y39" s="27"/>
      <c r="Z39" s="27"/>
      <c r="AA39" s="28"/>
      <c r="AB39" s="31"/>
      <c r="AC39" s="32"/>
      <c r="AD39" s="28"/>
      <c r="AE39" s="28">
        <v>45.8</v>
      </c>
      <c r="AF39" s="33">
        <v>0.01</v>
      </c>
      <c r="AG39" s="28">
        <v>0.5</v>
      </c>
      <c r="AH39" s="31"/>
      <c r="AI39" s="31">
        <v>0.6</v>
      </c>
      <c r="AJ39" s="31"/>
      <c r="AK39" s="75" t="str">
        <f t="shared" si="2"/>
        <v>1</v>
      </c>
      <c r="AL39" s="75" t="str">
        <f t="shared" si="3"/>
        <v>1</v>
      </c>
      <c r="AM39" s="75" t="str">
        <f t="shared" si="4"/>
        <v>1</v>
      </c>
      <c r="AN39" s="75" t="str">
        <f t="shared" si="5"/>
        <v>1</v>
      </c>
      <c r="AO39" s="75" t="str">
        <f t="shared" si="6"/>
        <v>1</v>
      </c>
      <c r="AP39" s="75" t="str">
        <f t="shared" si="7"/>
        <v>1</v>
      </c>
      <c r="AQ39" s="75" t="str">
        <f t="shared" si="11"/>
        <v>1</v>
      </c>
      <c r="AR39" s="75" t="str">
        <f t="shared" si="12"/>
        <v>1</v>
      </c>
      <c r="AS39" s="75">
        <f t="shared" si="13"/>
        <v>1</v>
      </c>
      <c r="AT39" s="75" t="str">
        <f t="shared" si="14"/>
        <v>1</v>
      </c>
      <c r="AU39" s="48" t="e">
        <f>IF(OR(AQ39="I",#REF!="I",AQ39="C",#REF!="C"),"Termovacío",IF(OR(AO39="I",AN39="I",AP39="I",AK39="I",AL39="I",AO39="C",AN39="C",AP39="C",AK39="C",AL39="C"),"Regeneración",""))</f>
        <v>#REF!</v>
      </c>
    </row>
    <row r="40" spans="1:47" s="10" customFormat="1" ht="15" customHeight="1" x14ac:dyDescent="0.2">
      <c r="A40" s="4">
        <f t="shared" si="8"/>
        <v>5</v>
      </c>
      <c r="B40" s="36">
        <v>600029</v>
      </c>
      <c r="C40" s="36" t="s">
        <v>97</v>
      </c>
      <c r="D40" s="36" t="s">
        <v>155</v>
      </c>
      <c r="E40" s="37" t="s">
        <v>152</v>
      </c>
      <c r="F40" s="36" t="str">
        <f t="shared" si="15"/>
        <v>ASIA TRA1 R</v>
      </c>
      <c r="G40" s="36" t="s">
        <v>50</v>
      </c>
      <c r="H40" s="36">
        <v>551873</v>
      </c>
      <c r="I40" s="36" t="s">
        <v>249</v>
      </c>
      <c r="J40" s="36" t="s">
        <v>121</v>
      </c>
      <c r="K40" s="36" t="s">
        <v>117</v>
      </c>
      <c r="L40" s="36">
        <v>2020</v>
      </c>
      <c r="M40" s="36" t="s">
        <v>266</v>
      </c>
      <c r="N40" s="36" t="s">
        <v>304</v>
      </c>
      <c r="O40" s="36" t="s">
        <v>122</v>
      </c>
      <c r="P40" s="36"/>
      <c r="Q40" s="36" t="s">
        <v>606</v>
      </c>
      <c r="R40" s="36" t="s">
        <v>119</v>
      </c>
      <c r="S40" s="38"/>
      <c r="T40" s="36"/>
      <c r="U40" s="36"/>
      <c r="V40" s="36" t="s">
        <v>448</v>
      </c>
      <c r="W40" s="36">
        <v>220</v>
      </c>
      <c r="X40" s="38">
        <v>45696</v>
      </c>
      <c r="Y40" s="39">
        <v>65</v>
      </c>
      <c r="Z40" s="39">
        <v>25</v>
      </c>
      <c r="AA40" s="40" t="s">
        <v>665</v>
      </c>
      <c r="AB40" s="41">
        <v>0.879</v>
      </c>
      <c r="AC40" s="42">
        <v>72</v>
      </c>
      <c r="AD40" s="40">
        <v>6</v>
      </c>
      <c r="AE40" s="40">
        <v>41.9</v>
      </c>
      <c r="AF40" s="43">
        <v>3.0000000000000001E-3</v>
      </c>
      <c r="AG40" s="40">
        <v>0.5</v>
      </c>
      <c r="AH40" s="41">
        <v>7.0000000000000001E-3</v>
      </c>
      <c r="AI40" s="41">
        <v>0.33300000000000002</v>
      </c>
      <c r="AJ40" s="41"/>
      <c r="AK40" s="75" t="str">
        <f t="shared" si="2"/>
        <v>1</v>
      </c>
      <c r="AL40" s="75" t="str">
        <f t="shared" si="3"/>
        <v>1</v>
      </c>
      <c r="AM40" s="75" t="str">
        <f t="shared" si="4"/>
        <v>1</v>
      </c>
      <c r="AN40" s="75" t="str">
        <f t="shared" si="5"/>
        <v>1</v>
      </c>
      <c r="AO40" s="75" t="str">
        <f t="shared" si="6"/>
        <v>1</v>
      </c>
      <c r="AP40" s="75" t="str">
        <f t="shared" si="7"/>
        <v>1</v>
      </c>
      <c r="AQ40" s="75" t="str">
        <f t="shared" si="11"/>
        <v>1</v>
      </c>
      <c r="AR40" s="75" t="str">
        <f t="shared" si="12"/>
        <v>1</v>
      </c>
      <c r="AS40" s="75">
        <f t="shared" si="13"/>
        <v>1</v>
      </c>
      <c r="AT40" s="75" t="str">
        <f t="shared" si="14"/>
        <v>1</v>
      </c>
      <c r="AU40" s="48" t="e">
        <f>IF(OR(AQ40="I",#REF!="I",AQ40="C",#REF!="C"),"Termovacío",IF(OR(AO40="I",AN40="I",AP40="I",AK40="I",AL40="I",AO40="C",AN40="C",AP40="C",AK40="C",AL40="C"),"Regeneración",""))</f>
        <v>#REF!</v>
      </c>
    </row>
    <row r="41" spans="1:47" s="10" customFormat="1" ht="15" customHeight="1" x14ac:dyDescent="0.2">
      <c r="A41" s="4">
        <f t="shared" si="8"/>
        <v>5</v>
      </c>
      <c r="B41" s="4">
        <v>600029</v>
      </c>
      <c r="C41" s="4" t="s">
        <v>97</v>
      </c>
      <c r="D41" s="4" t="s">
        <v>155</v>
      </c>
      <c r="E41" s="3" t="s">
        <v>152</v>
      </c>
      <c r="F41" s="4" t="str">
        <f t="shared" ref="F41" si="23">+C41&amp;" "&amp;D41&amp;" "&amp;E41</f>
        <v>ASIA TRA1 R</v>
      </c>
      <c r="G41" s="4" t="s">
        <v>50</v>
      </c>
      <c r="H41" s="4">
        <v>551873</v>
      </c>
      <c r="I41" s="4" t="s">
        <v>249</v>
      </c>
      <c r="J41" s="4" t="s">
        <v>121</v>
      </c>
      <c r="K41" s="4" t="s">
        <v>117</v>
      </c>
      <c r="L41" s="4">
        <v>2020</v>
      </c>
      <c r="M41" s="4" t="s">
        <v>266</v>
      </c>
      <c r="N41" s="4" t="s">
        <v>304</v>
      </c>
      <c r="O41" s="4" t="s">
        <v>122</v>
      </c>
      <c r="P41" s="4"/>
      <c r="Q41" s="4" t="s">
        <v>606</v>
      </c>
      <c r="R41" s="4" t="s">
        <v>119</v>
      </c>
      <c r="S41" s="13"/>
      <c r="T41" s="4"/>
      <c r="U41" s="4"/>
      <c r="V41" s="4" t="s">
        <v>448</v>
      </c>
      <c r="W41" s="4">
        <v>220</v>
      </c>
      <c r="X41" s="13">
        <v>45265</v>
      </c>
      <c r="Y41" s="27">
        <v>54</v>
      </c>
      <c r="Z41" s="27"/>
      <c r="AA41" s="28" t="s">
        <v>450</v>
      </c>
      <c r="AB41" s="31">
        <v>0.879</v>
      </c>
      <c r="AC41" s="32">
        <v>71</v>
      </c>
      <c r="AD41" s="28">
        <v>3</v>
      </c>
      <c r="AE41" s="28">
        <v>42.6</v>
      </c>
      <c r="AF41" s="33">
        <v>3.0000000000000001E-3</v>
      </c>
      <c r="AG41" s="28">
        <v>0.5</v>
      </c>
      <c r="AH41" s="31">
        <v>7.0000000000000001E-3</v>
      </c>
      <c r="AI41" s="31">
        <v>0.28399999999999997</v>
      </c>
      <c r="AJ41" s="31"/>
      <c r="AK41" s="75" t="str">
        <f t="shared" si="2"/>
        <v>1</v>
      </c>
      <c r="AL41" s="75" t="str">
        <f t="shared" si="3"/>
        <v>1</v>
      </c>
      <c r="AM41" s="75" t="str">
        <f t="shared" si="4"/>
        <v>1</v>
      </c>
      <c r="AN41" s="75" t="str">
        <f t="shared" si="5"/>
        <v>1</v>
      </c>
      <c r="AO41" s="75" t="str">
        <f t="shared" si="6"/>
        <v>1</v>
      </c>
      <c r="AP41" s="75" t="str">
        <f t="shared" si="7"/>
        <v>1</v>
      </c>
      <c r="AQ41" s="75" t="str">
        <f t="shared" si="11"/>
        <v>1</v>
      </c>
      <c r="AR41" s="75" t="str">
        <f t="shared" si="12"/>
        <v>1</v>
      </c>
      <c r="AS41" s="75">
        <f t="shared" si="13"/>
        <v>1</v>
      </c>
      <c r="AT41" s="75" t="str">
        <f t="shared" si="14"/>
        <v>1</v>
      </c>
      <c r="AU41" s="48" t="e">
        <f>IF(OR(AQ41="I",#REF!="I",AQ41="C",#REF!="C"),"Termovacío",IF(OR(AO41="I",AN41="I",AP41="I",AK41="I",AL41="I",AO41="C",AN41="C",AP41="C",AK41="C",AL41="C"),"Regeneración",""))</f>
        <v>#REF!</v>
      </c>
    </row>
    <row r="42" spans="1:47" s="10" customFormat="1" ht="15" customHeight="1" x14ac:dyDescent="0.2">
      <c r="A42" s="4">
        <f t="shared" si="8"/>
        <v>5</v>
      </c>
      <c r="B42" s="4">
        <v>600029</v>
      </c>
      <c r="C42" s="4" t="s">
        <v>97</v>
      </c>
      <c r="D42" s="4" t="s">
        <v>155</v>
      </c>
      <c r="E42" s="3" t="s">
        <v>152</v>
      </c>
      <c r="F42" s="4" t="str">
        <f t="shared" si="15"/>
        <v>ASIA TRA1 R</v>
      </c>
      <c r="G42" s="4" t="s">
        <v>50</v>
      </c>
      <c r="H42" s="4">
        <v>551873</v>
      </c>
      <c r="I42" s="4" t="s">
        <v>249</v>
      </c>
      <c r="J42" s="4" t="s">
        <v>121</v>
      </c>
      <c r="K42" s="4" t="s">
        <v>117</v>
      </c>
      <c r="L42" s="4">
        <v>2020</v>
      </c>
      <c r="M42" s="4" t="s">
        <v>266</v>
      </c>
      <c r="N42" s="4" t="s">
        <v>304</v>
      </c>
      <c r="O42" s="4" t="s">
        <v>122</v>
      </c>
      <c r="P42" s="4"/>
      <c r="Q42" s="4" t="s">
        <v>606</v>
      </c>
      <c r="R42" s="4" t="s">
        <v>119</v>
      </c>
      <c r="S42" s="13"/>
      <c r="T42" s="4"/>
      <c r="U42" s="4"/>
      <c r="V42" s="4" t="s">
        <v>222</v>
      </c>
      <c r="W42" s="4">
        <v>220</v>
      </c>
      <c r="X42" s="13" t="s">
        <v>224</v>
      </c>
      <c r="Y42" s="27">
        <v>0</v>
      </c>
      <c r="Z42" s="27">
        <v>46</v>
      </c>
      <c r="AA42" s="28" t="s">
        <v>282</v>
      </c>
      <c r="AB42" s="31">
        <v>0.87709999999999999</v>
      </c>
      <c r="AC42" s="32">
        <v>64.3</v>
      </c>
      <c r="AD42" s="28">
        <v>10</v>
      </c>
      <c r="AE42" s="28">
        <v>44.3</v>
      </c>
      <c r="AF42" s="33">
        <v>0.02</v>
      </c>
      <c r="AG42" s="28">
        <v>1</v>
      </c>
      <c r="AH42" s="31">
        <v>2.3E-2</v>
      </c>
      <c r="AI42" s="31">
        <v>0.6</v>
      </c>
      <c r="AJ42" s="31"/>
      <c r="AK42" s="75" t="str">
        <f t="shared" si="2"/>
        <v>1</v>
      </c>
      <c r="AL42" s="75" t="str">
        <f t="shared" si="3"/>
        <v>1</v>
      </c>
      <c r="AM42" s="75" t="str">
        <f t="shared" si="4"/>
        <v>1</v>
      </c>
      <c r="AN42" s="75" t="str">
        <f t="shared" si="5"/>
        <v>1</v>
      </c>
      <c r="AO42" s="75" t="str">
        <f t="shared" si="6"/>
        <v>1</v>
      </c>
      <c r="AP42" s="75" t="str">
        <f t="shared" si="7"/>
        <v>1</v>
      </c>
      <c r="AQ42" s="75" t="str">
        <f t="shared" si="11"/>
        <v>1</v>
      </c>
      <c r="AR42" s="75" t="str">
        <f t="shared" si="12"/>
        <v>1</v>
      </c>
      <c r="AS42" s="75">
        <f t="shared" si="13"/>
        <v>1</v>
      </c>
      <c r="AT42" s="75" t="str">
        <f t="shared" si="14"/>
        <v>1</v>
      </c>
      <c r="AU42" s="48" t="e">
        <f>IF(OR(AQ42="I",#REF!="I",AQ42="C",#REF!="C"),"Termovacío",IF(OR(AO42="I",AN42="I",AP42="I",AK42="I",AL42="I",AO42="C",AN42="C",AP42="C",AK42="C",AL42="C"),"Regeneración",""))</f>
        <v>#REF!</v>
      </c>
    </row>
    <row r="43" spans="1:47" s="10" customFormat="1" ht="15" customHeight="1" x14ac:dyDescent="0.2">
      <c r="A43" s="4">
        <f t="shared" si="8"/>
        <v>5</v>
      </c>
      <c r="B43" s="4">
        <v>600029</v>
      </c>
      <c r="C43" s="4" t="s">
        <v>97</v>
      </c>
      <c r="D43" s="4" t="s">
        <v>155</v>
      </c>
      <c r="E43" s="3" t="s">
        <v>152</v>
      </c>
      <c r="F43" s="4" t="str">
        <f t="shared" si="15"/>
        <v>ASIA TRA1 R</v>
      </c>
      <c r="G43" s="4" t="s">
        <v>50</v>
      </c>
      <c r="H43" s="4">
        <v>551873</v>
      </c>
      <c r="I43" s="4" t="s">
        <v>249</v>
      </c>
      <c r="J43" s="4" t="s">
        <v>121</v>
      </c>
      <c r="K43" s="4" t="s">
        <v>117</v>
      </c>
      <c r="L43" s="4">
        <v>2020</v>
      </c>
      <c r="M43" s="4" t="s">
        <v>266</v>
      </c>
      <c r="N43" s="4" t="s">
        <v>304</v>
      </c>
      <c r="O43" s="4" t="s">
        <v>122</v>
      </c>
      <c r="P43" s="4"/>
      <c r="Q43" s="4" t="s">
        <v>607</v>
      </c>
      <c r="R43" s="4" t="s">
        <v>119</v>
      </c>
      <c r="S43" s="13"/>
      <c r="T43" s="4"/>
      <c r="U43" s="4"/>
      <c r="V43" s="4" t="s">
        <v>301</v>
      </c>
      <c r="W43" s="4">
        <v>220</v>
      </c>
      <c r="X43" s="13">
        <v>44445</v>
      </c>
      <c r="Y43" s="27">
        <v>77</v>
      </c>
      <c r="Z43" s="27">
        <v>46</v>
      </c>
      <c r="AA43" s="28" t="s">
        <v>300</v>
      </c>
      <c r="AB43" s="31">
        <v>0.86899999999999999</v>
      </c>
      <c r="AC43" s="32">
        <v>38</v>
      </c>
      <c r="AD43" s="28">
        <v>5</v>
      </c>
      <c r="AE43" s="28">
        <v>43</v>
      </c>
      <c r="AF43" s="33">
        <v>0.02</v>
      </c>
      <c r="AG43" s="28">
        <v>0.5</v>
      </c>
      <c r="AH43" s="31">
        <v>1.9E-2</v>
      </c>
      <c r="AI43" s="31">
        <v>0.505</v>
      </c>
      <c r="AJ43" s="31"/>
      <c r="AK43" s="75" t="str">
        <f t="shared" si="2"/>
        <v>1</v>
      </c>
      <c r="AL43" s="75" t="str">
        <f t="shared" si="3"/>
        <v>1</v>
      </c>
      <c r="AM43" s="75" t="str">
        <f t="shared" si="4"/>
        <v>1</v>
      </c>
      <c r="AN43" s="75" t="str">
        <f t="shared" si="5"/>
        <v>1</v>
      </c>
      <c r="AO43" s="75" t="str">
        <f t="shared" si="6"/>
        <v>1</v>
      </c>
      <c r="AP43" s="75" t="str">
        <f t="shared" si="7"/>
        <v>1</v>
      </c>
      <c r="AQ43" s="75" t="str">
        <f t="shared" si="11"/>
        <v>5</v>
      </c>
      <c r="AR43" s="75" t="str">
        <f t="shared" si="12"/>
        <v>1</v>
      </c>
      <c r="AS43" s="75">
        <f t="shared" si="13"/>
        <v>1.9090909090909092</v>
      </c>
      <c r="AT43" s="75" t="str">
        <f t="shared" si="14"/>
        <v>3</v>
      </c>
      <c r="AU43" s="48" t="e">
        <f>IF(OR(AQ43="I",#REF!="I",AQ43="C",#REF!="C"),"Termovacío",IF(OR(AO43="I",AN43="I",AP43="I",AK43="I",AL43="I",AO43="C",AN43="C",AP43="C",AK43="C",AL43="C"),"Regeneración",""))</f>
        <v>#REF!</v>
      </c>
    </row>
    <row r="44" spans="1:47" s="10" customFormat="1" ht="15" customHeight="1" x14ac:dyDescent="0.2">
      <c r="A44" s="4">
        <f t="shared" si="8"/>
        <v>5</v>
      </c>
      <c r="B44" s="4">
        <v>600029</v>
      </c>
      <c r="C44" s="4" t="s">
        <v>97</v>
      </c>
      <c r="D44" s="4" t="s">
        <v>155</v>
      </c>
      <c r="E44" s="3" t="s">
        <v>152</v>
      </c>
      <c r="F44" s="4" t="str">
        <f t="shared" si="15"/>
        <v>ASIA TRA1 R</v>
      </c>
      <c r="G44" s="4" t="s">
        <v>50</v>
      </c>
      <c r="H44" s="4">
        <v>551873</v>
      </c>
      <c r="I44" s="4" t="s">
        <v>249</v>
      </c>
      <c r="J44" s="4" t="s">
        <v>121</v>
      </c>
      <c r="K44" s="4" t="s">
        <v>117</v>
      </c>
      <c r="L44" s="4">
        <v>2020</v>
      </c>
      <c r="M44" s="4" t="s">
        <v>266</v>
      </c>
      <c r="N44" s="4" t="s">
        <v>304</v>
      </c>
      <c r="O44" s="4" t="s">
        <v>122</v>
      </c>
      <c r="P44" s="4"/>
      <c r="Q44" s="4" t="s">
        <v>624</v>
      </c>
      <c r="R44" s="4" t="s">
        <v>119</v>
      </c>
      <c r="S44" s="13"/>
      <c r="T44" s="4"/>
      <c r="U44" s="4"/>
      <c r="V44" s="4"/>
      <c r="W44" s="4">
        <v>220</v>
      </c>
      <c r="X44" s="13">
        <v>44017</v>
      </c>
      <c r="Y44" s="27"/>
      <c r="Z44" s="27"/>
      <c r="AA44" s="28"/>
      <c r="AB44" s="31"/>
      <c r="AC44" s="32">
        <v>52</v>
      </c>
      <c r="AD44" s="28"/>
      <c r="AE44" s="28"/>
      <c r="AF44" s="33"/>
      <c r="AG44" s="28"/>
      <c r="AH44" s="31"/>
      <c r="AI44" s="31"/>
      <c r="AJ44" s="31"/>
      <c r="AK44" s="75" t="str">
        <f t="shared" si="2"/>
        <v>1</v>
      </c>
      <c r="AL44" s="75" t="str">
        <f t="shared" si="3"/>
        <v>1</v>
      </c>
      <c r="AM44" s="75" t="str">
        <f t="shared" si="4"/>
        <v>1</v>
      </c>
      <c r="AN44" s="75" t="str">
        <f t="shared" si="5"/>
        <v>1</v>
      </c>
      <c r="AO44" s="75" t="str">
        <f t="shared" si="6"/>
        <v>1</v>
      </c>
      <c r="AP44" s="75" t="str">
        <f t="shared" si="7"/>
        <v>1</v>
      </c>
      <c r="AQ44" s="75" t="str">
        <f t="shared" si="11"/>
        <v>1</v>
      </c>
      <c r="AR44" s="75" t="str">
        <f t="shared" si="12"/>
        <v>1</v>
      </c>
      <c r="AS44" s="75">
        <f t="shared" si="13"/>
        <v>1</v>
      </c>
      <c r="AT44" s="75" t="str">
        <f t="shared" si="14"/>
        <v>1</v>
      </c>
      <c r="AU44" s="48" t="e">
        <f>IF(OR(AQ44="I",#REF!="I",AQ44="C",#REF!="C"),"Termovacío",IF(OR(AO44="I",AN44="I",AP44="I",AK44="I",AL44="I",AO44="C",AN44="C",AP44="C",AK44="C",AL44="C"),"Regeneración",""))</f>
        <v>#REF!</v>
      </c>
    </row>
    <row r="45" spans="1:47" s="10" customFormat="1" ht="15" customHeight="1" x14ac:dyDescent="0.2">
      <c r="A45" s="4">
        <f t="shared" si="8"/>
        <v>5</v>
      </c>
      <c r="B45" s="4">
        <v>600029</v>
      </c>
      <c r="C45" s="4" t="s">
        <v>97</v>
      </c>
      <c r="D45" s="4" t="s">
        <v>155</v>
      </c>
      <c r="E45" s="3" t="s">
        <v>152</v>
      </c>
      <c r="F45" s="4" t="str">
        <f t="shared" si="15"/>
        <v>ASIA TRA1 R</v>
      </c>
      <c r="G45" s="4" t="s">
        <v>50</v>
      </c>
      <c r="H45" s="4">
        <v>551873</v>
      </c>
      <c r="I45" s="4" t="s">
        <v>249</v>
      </c>
      <c r="J45" s="4" t="s">
        <v>121</v>
      </c>
      <c r="K45" s="4" t="s">
        <v>117</v>
      </c>
      <c r="L45" s="4">
        <v>2020</v>
      </c>
      <c r="M45" s="4" t="s">
        <v>266</v>
      </c>
      <c r="N45" s="4" t="s">
        <v>304</v>
      </c>
      <c r="O45" s="4" t="s">
        <v>122</v>
      </c>
      <c r="P45" s="4"/>
      <c r="Q45" s="4" t="s">
        <v>625</v>
      </c>
      <c r="R45" s="4" t="s">
        <v>119</v>
      </c>
      <c r="S45" s="13"/>
      <c r="T45" s="4"/>
      <c r="U45" s="4"/>
      <c r="V45" s="4"/>
      <c r="W45" s="4">
        <v>220</v>
      </c>
      <c r="X45" s="13">
        <v>43581</v>
      </c>
      <c r="Y45" s="27"/>
      <c r="Z45" s="27"/>
      <c r="AA45" s="28"/>
      <c r="AB45" s="31"/>
      <c r="AC45" s="32">
        <v>65</v>
      </c>
      <c r="AD45" s="28"/>
      <c r="AE45" s="28">
        <v>40.700000000000003</v>
      </c>
      <c r="AF45" s="33">
        <v>0.01</v>
      </c>
      <c r="AG45" s="28">
        <v>2</v>
      </c>
      <c r="AH45" s="31">
        <v>5.6000000000000001E-2</v>
      </c>
      <c r="AI45" s="31">
        <v>1.76</v>
      </c>
      <c r="AJ45" s="31"/>
      <c r="AK45" s="75" t="str">
        <f t="shared" si="2"/>
        <v>1</v>
      </c>
      <c r="AL45" s="75" t="str">
        <f t="shared" si="3"/>
        <v>1</v>
      </c>
      <c r="AM45" s="75" t="str">
        <f t="shared" si="4"/>
        <v>1</v>
      </c>
      <c r="AN45" s="75" t="str">
        <f t="shared" si="5"/>
        <v>1</v>
      </c>
      <c r="AO45" s="75" t="str">
        <f t="shared" si="6"/>
        <v>1</v>
      </c>
      <c r="AP45" s="75" t="str">
        <f t="shared" si="7"/>
        <v>1</v>
      </c>
      <c r="AQ45" s="75" t="str">
        <f t="shared" si="11"/>
        <v>1</v>
      </c>
      <c r="AR45" s="75" t="str">
        <f t="shared" si="12"/>
        <v>1</v>
      </c>
      <c r="AS45" s="75">
        <f t="shared" si="13"/>
        <v>1</v>
      </c>
      <c r="AT45" s="75" t="str">
        <f t="shared" si="14"/>
        <v>1</v>
      </c>
      <c r="AU45" s="48" t="e">
        <f>IF(OR(AQ45="I",#REF!="I",AQ45="C",#REF!="C"),"Termovacío",IF(OR(AO45="I",AN45="I",AP45="I",AK45="I",AL45="I",AO45="C",AN45="C",AP45="C",AK45="C",AL45="C"),"Regeneración",""))</f>
        <v>#REF!</v>
      </c>
    </row>
    <row r="46" spans="1:47" s="10" customFormat="1" ht="15" customHeight="1" x14ac:dyDescent="0.2">
      <c r="A46" s="4">
        <f t="shared" si="8"/>
        <v>5</v>
      </c>
      <c r="B46" s="4">
        <v>600029</v>
      </c>
      <c r="C46" s="4" t="s">
        <v>97</v>
      </c>
      <c r="D46" s="4" t="s">
        <v>155</v>
      </c>
      <c r="E46" s="3" t="s">
        <v>152</v>
      </c>
      <c r="F46" s="4" t="str">
        <f t="shared" si="15"/>
        <v>ASIA TRA1 R</v>
      </c>
      <c r="G46" s="4" t="s">
        <v>50</v>
      </c>
      <c r="H46" s="4">
        <v>551873</v>
      </c>
      <c r="I46" s="4" t="s">
        <v>249</v>
      </c>
      <c r="J46" s="4" t="s">
        <v>121</v>
      </c>
      <c r="K46" s="4" t="s">
        <v>117</v>
      </c>
      <c r="L46" s="4">
        <v>2020</v>
      </c>
      <c r="M46" s="4" t="s">
        <v>266</v>
      </c>
      <c r="N46" s="4" t="s">
        <v>304</v>
      </c>
      <c r="O46" s="4" t="s">
        <v>122</v>
      </c>
      <c r="P46" s="4"/>
      <c r="Q46" s="4" t="s">
        <v>626</v>
      </c>
      <c r="R46" s="4" t="s">
        <v>119</v>
      </c>
      <c r="S46" s="13"/>
      <c r="T46" s="4"/>
      <c r="U46" s="4"/>
      <c r="V46" s="4"/>
      <c r="W46" s="4">
        <v>220</v>
      </c>
      <c r="X46" s="13">
        <v>43319</v>
      </c>
      <c r="Y46" s="27"/>
      <c r="Z46" s="27"/>
      <c r="AA46" s="28"/>
      <c r="AB46" s="31"/>
      <c r="AC46" s="32">
        <v>35</v>
      </c>
      <c r="AD46" s="28"/>
      <c r="AE46" s="28">
        <v>40.700000000000003</v>
      </c>
      <c r="AF46" s="33">
        <v>0.01</v>
      </c>
      <c r="AG46" s="28">
        <v>2</v>
      </c>
      <c r="AH46" s="31">
        <v>0.87180000000000002</v>
      </c>
      <c r="AI46" s="31">
        <v>1.23</v>
      </c>
      <c r="AJ46" s="31"/>
      <c r="AK46" s="75" t="str">
        <f t="shared" si="2"/>
        <v>5</v>
      </c>
      <c r="AL46" s="75" t="str">
        <f t="shared" si="3"/>
        <v>1</v>
      </c>
      <c r="AM46" s="75" t="str">
        <f t="shared" si="4"/>
        <v>1</v>
      </c>
      <c r="AN46" s="75" t="str">
        <f t="shared" si="5"/>
        <v>1</v>
      </c>
      <c r="AO46" s="75" t="str">
        <f t="shared" si="6"/>
        <v>1</v>
      </c>
      <c r="AP46" s="75" t="str">
        <f t="shared" si="7"/>
        <v>1</v>
      </c>
      <c r="AQ46" s="75" t="str">
        <f t="shared" si="11"/>
        <v>5</v>
      </c>
      <c r="AR46" s="75" t="str">
        <f t="shared" si="12"/>
        <v>1</v>
      </c>
      <c r="AS46" s="75">
        <f t="shared" si="13"/>
        <v>2.4545454545454546</v>
      </c>
      <c r="AT46" s="75" t="str">
        <f t="shared" si="14"/>
        <v>6</v>
      </c>
      <c r="AU46" s="48" t="e">
        <f>IF(OR(AQ46="I",#REF!="I",AQ46="C",#REF!="C"),"Termovacío",IF(OR(AO46="I",AN46="I",AP46="I",AK46="I",AL46="I",AO46="C",AN46="C",AP46="C",AK46="C",AL46="C"),"Regeneración",""))</f>
        <v>#REF!</v>
      </c>
    </row>
    <row r="47" spans="1:47" s="10" customFormat="1" ht="15" customHeight="1" x14ac:dyDescent="0.2">
      <c r="A47" s="4">
        <f t="shared" si="8"/>
        <v>5</v>
      </c>
      <c r="B47" s="4">
        <v>600029</v>
      </c>
      <c r="C47" s="4" t="s">
        <v>97</v>
      </c>
      <c r="D47" s="4" t="s">
        <v>155</v>
      </c>
      <c r="E47" s="3" t="s">
        <v>152</v>
      </c>
      <c r="F47" s="4" t="str">
        <f t="shared" si="15"/>
        <v>ASIA TRA1 R</v>
      </c>
      <c r="G47" s="4" t="s">
        <v>50</v>
      </c>
      <c r="H47" s="4">
        <v>551873</v>
      </c>
      <c r="I47" s="4" t="s">
        <v>249</v>
      </c>
      <c r="J47" s="4" t="s">
        <v>121</v>
      </c>
      <c r="K47" s="4" t="s">
        <v>117</v>
      </c>
      <c r="L47" s="4">
        <v>2020</v>
      </c>
      <c r="M47" s="4" t="s">
        <v>266</v>
      </c>
      <c r="N47" s="4" t="s">
        <v>304</v>
      </c>
      <c r="O47" s="4" t="s">
        <v>122</v>
      </c>
      <c r="P47" s="4"/>
      <c r="Q47" s="4" t="s">
        <v>627</v>
      </c>
      <c r="R47" s="4" t="s">
        <v>119</v>
      </c>
      <c r="S47" s="13"/>
      <c r="T47" s="4"/>
      <c r="U47" s="4"/>
      <c r="V47" s="4"/>
      <c r="W47" s="4">
        <v>220</v>
      </c>
      <c r="X47" s="13">
        <v>42926</v>
      </c>
      <c r="Y47" s="27"/>
      <c r="Z47" s="27"/>
      <c r="AA47" s="28"/>
      <c r="AB47" s="31"/>
      <c r="AC47" s="32">
        <v>42</v>
      </c>
      <c r="AD47" s="28"/>
      <c r="AE47" s="28">
        <v>37.4</v>
      </c>
      <c r="AF47" s="33">
        <v>0.01</v>
      </c>
      <c r="AG47" s="28">
        <v>2</v>
      </c>
      <c r="AH47" s="31">
        <v>0.06</v>
      </c>
      <c r="AI47" s="31">
        <v>1.8</v>
      </c>
      <c r="AJ47" s="31"/>
      <c r="AK47" s="75" t="str">
        <f t="shared" si="2"/>
        <v>1</v>
      </c>
      <c r="AL47" s="75" t="str">
        <f t="shared" si="3"/>
        <v>1</v>
      </c>
      <c r="AM47" s="75" t="str">
        <f t="shared" si="4"/>
        <v>1</v>
      </c>
      <c r="AN47" s="75" t="str">
        <f t="shared" si="5"/>
        <v>1</v>
      </c>
      <c r="AO47" s="75" t="str">
        <f t="shared" si="6"/>
        <v>1</v>
      </c>
      <c r="AP47" s="75" t="str">
        <f t="shared" si="7"/>
        <v>1</v>
      </c>
      <c r="AQ47" s="75" t="str">
        <f t="shared" si="11"/>
        <v>5</v>
      </c>
      <c r="AR47" s="75" t="str">
        <f t="shared" si="12"/>
        <v>1</v>
      </c>
      <c r="AS47" s="75">
        <f t="shared" si="13"/>
        <v>1.9090909090909092</v>
      </c>
      <c r="AT47" s="75" t="str">
        <f t="shared" si="14"/>
        <v>3</v>
      </c>
      <c r="AU47" s="48" t="e">
        <f>IF(OR(AQ47="I",#REF!="I",AQ47="C",#REF!="C"),"Termovacío",IF(OR(AO47="I",AN47="I",AP47="I",AK47="I",AL47="I",AO47="C",AN47="C",AP47="C",AK47="C",AL47="C"),"Regeneración",""))</f>
        <v>#REF!</v>
      </c>
    </row>
    <row r="48" spans="1:47" s="10" customFormat="1" ht="15" customHeight="1" x14ac:dyDescent="0.2">
      <c r="A48" s="4">
        <f t="shared" si="8"/>
        <v>5</v>
      </c>
      <c r="B48" s="4">
        <v>600029</v>
      </c>
      <c r="C48" s="4" t="s">
        <v>97</v>
      </c>
      <c r="D48" s="4" t="s">
        <v>155</v>
      </c>
      <c r="E48" s="3" t="s">
        <v>152</v>
      </c>
      <c r="F48" s="4" t="str">
        <f t="shared" si="15"/>
        <v>ASIA TRA1 R</v>
      </c>
      <c r="G48" s="4" t="s">
        <v>50</v>
      </c>
      <c r="H48" s="4">
        <v>551873</v>
      </c>
      <c r="I48" s="4" t="s">
        <v>249</v>
      </c>
      <c r="J48" s="4" t="s">
        <v>121</v>
      </c>
      <c r="K48" s="4" t="s">
        <v>117</v>
      </c>
      <c r="L48" s="4">
        <v>2020</v>
      </c>
      <c r="M48" s="4" t="s">
        <v>266</v>
      </c>
      <c r="N48" s="4" t="s">
        <v>304</v>
      </c>
      <c r="O48" s="4" t="s">
        <v>122</v>
      </c>
      <c r="P48" s="4"/>
      <c r="Q48" s="4" t="s">
        <v>628</v>
      </c>
      <c r="R48" s="4" t="s">
        <v>119</v>
      </c>
      <c r="S48" s="13"/>
      <c r="T48" s="4"/>
      <c r="U48" s="4"/>
      <c r="V48" s="4"/>
      <c r="W48" s="4">
        <v>220</v>
      </c>
      <c r="X48" s="13">
        <v>42725</v>
      </c>
      <c r="Y48" s="27"/>
      <c r="Z48" s="27"/>
      <c r="AA48" s="28"/>
      <c r="AB48" s="31"/>
      <c r="AC48" s="32">
        <v>55</v>
      </c>
      <c r="AD48" s="28"/>
      <c r="AE48" s="28">
        <v>41.2</v>
      </c>
      <c r="AF48" s="33">
        <v>0.01</v>
      </c>
      <c r="AG48" s="28">
        <v>1</v>
      </c>
      <c r="AH48" s="31"/>
      <c r="AI48" s="31">
        <v>2</v>
      </c>
      <c r="AJ48" s="31"/>
      <c r="AK48" s="75" t="str">
        <f t="shared" si="2"/>
        <v>1</v>
      </c>
      <c r="AL48" s="75" t="str">
        <f t="shared" si="3"/>
        <v>1</v>
      </c>
      <c r="AM48" s="75" t="str">
        <f t="shared" si="4"/>
        <v>1</v>
      </c>
      <c r="AN48" s="75" t="str">
        <f t="shared" si="5"/>
        <v>1</v>
      </c>
      <c r="AO48" s="75" t="str">
        <f t="shared" si="6"/>
        <v>1</v>
      </c>
      <c r="AP48" s="75" t="str">
        <f t="shared" si="7"/>
        <v>1</v>
      </c>
      <c r="AQ48" s="75" t="str">
        <f t="shared" si="11"/>
        <v>1</v>
      </c>
      <c r="AR48" s="75" t="str">
        <f t="shared" si="12"/>
        <v>1</v>
      </c>
      <c r="AS48" s="75">
        <f t="shared" si="13"/>
        <v>1</v>
      </c>
      <c r="AT48" s="75" t="str">
        <f t="shared" si="14"/>
        <v>1</v>
      </c>
      <c r="AU48" s="48" t="e">
        <f>IF(OR(AQ48="I",#REF!="I",AQ48="C",#REF!="C"),"Termovacío",IF(OR(AO48="I",AN48="I",AP48="I",AK48="I",AL48="I",AO48="C",AN48="C",AP48="C",AK48="C",AL48="C"),"Regeneración",""))</f>
        <v>#REF!</v>
      </c>
    </row>
    <row r="49" spans="1:47" s="10" customFormat="1" ht="15" customHeight="1" x14ac:dyDescent="0.2">
      <c r="A49" s="4">
        <f t="shared" si="8"/>
        <v>5</v>
      </c>
      <c r="B49" s="4">
        <v>600029</v>
      </c>
      <c r="C49" s="4" t="s">
        <v>97</v>
      </c>
      <c r="D49" s="4" t="s">
        <v>155</v>
      </c>
      <c r="E49" s="3" t="s">
        <v>152</v>
      </c>
      <c r="F49" s="4" t="str">
        <f t="shared" si="15"/>
        <v>ASIA TRA1 R</v>
      </c>
      <c r="G49" s="4" t="s">
        <v>50</v>
      </c>
      <c r="H49" s="4">
        <v>551873</v>
      </c>
      <c r="I49" s="4" t="s">
        <v>249</v>
      </c>
      <c r="J49" s="4" t="s">
        <v>121</v>
      </c>
      <c r="K49" s="4" t="s">
        <v>117</v>
      </c>
      <c r="L49" s="4">
        <v>2020</v>
      </c>
      <c r="M49" s="4" t="s">
        <v>266</v>
      </c>
      <c r="N49" s="4" t="s">
        <v>304</v>
      </c>
      <c r="O49" s="4" t="s">
        <v>122</v>
      </c>
      <c r="P49" s="4"/>
      <c r="Q49" s="4" t="s">
        <v>629</v>
      </c>
      <c r="R49" s="4" t="s">
        <v>119</v>
      </c>
      <c r="S49" s="13"/>
      <c r="T49" s="4"/>
      <c r="U49" s="4"/>
      <c r="V49" s="4"/>
      <c r="W49" s="4">
        <v>220</v>
      </c>
      <c r="X49" s="13">
        <v>42474</v>
      </c>
      <c r="Y49" s="27"/>
      <c r="Z49" s="27"/>
      <c r="AA49" s="28"/>
      <c r="AB49" s="31"/>
      <c r="AC49" s="32">
        <v>26</v>
      </c>
      <c r="AD49" s="28"/>
      <c r="AE49" s="28">
        <v>41</v>
      </c>
      <c r="AF49" s="33">
        <v>0.01</v>
      </c>
      <c r="AG49" s="28">
        <v>1</v>
      </c>
      <c r="AH49" s="31">
        <v>7.6999999999999999E-2</v>
      </c>
      <c r="AI49" s="31">
        <v>0.77600000000000002</v>
      </c>
      <c r="AJ49" s="31"/>
      <c r="AK49" s="75" t="str">
        <f t="shared" si="2"/>
        <v>1</v>
      </c>
      <c r="AL49" s="75" t="str">
        <f t="shared" si="3"/>
        <v>1</v>
      </c>
      <c r="AM49" s="75" t="str">
        <f t="shared" si="4"/>
        <v>1</v>
      </c>
      <c r="AN49" s="75" t="str">
        <f t="shared" si="5"/>
        <v>1</v>
      </c>
      <c r="AO49" s="75" t="str">
        <f t="shared" si="6"/>
        <v>1</v>
      </c>
      <c r="AP49" s="75" t="str">
        <f t="shared" si="7"/>
        <v>1</v>
      </c>
      <c r="AQ49" s="75" t="str">
        <f t="shared" si="11"/>
        <v>5</v>
      </c>
      <c r="AR49" s="75" t="str">
        <f t="shared" si="12"/>
        <v>1</v>
      </c>
      <c r="AS49" s="75">
        <f t="shared" si="13"/>
        <v>1.9090909090909092</v>
      </c>
      <c r="AT49" s="75" t="str">
        <f t="shared" si="14"/>
        <v>3</v>
      </c>
      <c r="AU49" s="48" t="e">
        <f>IF(OR(AQ49="I",#REF!="I",AQ49="C",#REF!="C"),"Termovacío",IF(OR(AO49="I",AN49="I",AP49="I",AK49="I",AL49="I",AO49="C",AN49="C",AP49="C",AK49="C",AL49="C"),"Regeneración",""))</f>
        <v>#REF!</v>
      </c>
    </row>
    <row r="50" spans="1:47" s="10" customFormat="1" ht="15" customHeight="1" x14ac:dyDescent="0.2">
      <c r="A50" s="4">
        <f t="shared" si="8"/>
        <v>5</v>
      </c>
      <c r="B50" s="4">
        <v>600029</v>
      </c>
      <c r="C50" s="4" t="s">
        <v>97</v>
      </c>
      <c r="D50" s="4" t="s">
        <v>155</v>
      </c>
      <c r="E50" s="3" t="s">
        <v>152</v>
      </c>
      <c r="F50" s="4" t="str">
        <f t="shared" si="15"/>
        <v>ASIA TRA1 R</v>
      </c>
      <c r="G50" s="4" t="s">
        <v>50</v>
      </c>
      <c r="H50" s="4">
        <v>551873</v>
      </c>
      <c r="I50" s="4" t="s">
        <v>249</v>
      </c>
      <c r="J50" s="4" t="s">
        <v>121</v>
      </c>
      <c r="K50" s="4" t="s">
        <v>117</v>
      </c>
      <c r="L50" s="4">
        <v>2020</v>
      </c>
      <c r="M50" s="4" t="s">
        <v>266</v>
      </c>
      <c r="N50" s="4" t="s">
        <v>304</v>
      </c>
      <c r="O50" s="4" t="s">
        <v>122</v>
      </c>
      <c r="P50" s="4"/>
      <c r="Q50" s="4" t="s">
        <v>630</v>
      </c>
      <c r="R50" s="4" t="s">
        <v>119</v>
      </c>
      <c r="S50" s="13"/>
      <c r="T50" s="4"/>
      <c r="U50" s="4"/>
      <c r="V50" s="4"/>
      <c r="W50" s="4">
        <v>220</v>
      </c>
      <c r="X50" s="13">
        <v>42385</v>
      </c>
      <c r="Y50" s="27"/>
      <c r="Z50" s="27"/>
      <c r="AA50" s="28"/>
      <c r="AB50" s="31"/>
      <c r="AC50" s="32">
        <v>23</v>
      </c>
      <c r="AD50" s="28"/>
      <c r="AE50" s="28">
        <v>41</v>
      </c>
      <c r="AF50" s="33">
        <v>0.01</v>
      </c>
      <c r="AG50" s="28">
        <v>1</v>
      </c>
      <c r="AH50" s="31">
        <v>3.2000000000000001E-2</v>
      </c>
      <c r="AI50" s="31">
        <v>1.0249999999999999</v>
      </c>
      <c r="AJ50" s="31"/>
      <c r="AK50" s="75" t="str">
        <f t="shared" si="2"/>
        <v>1</v>
      </c>
      <c r="AL50" s="75" t="str">
        <f t="shared" si="3"/>
        <v>1</v>
      </c>
      <c r="AM50" s="75" t="str">
        <f t="shared" si="4"/>
        <v>1</v>
      </c>
      <c r="AN50" s="75" t="str">
        <f t="shared" si="5"/>
        <v>1</v>
      </c>
      <c r="AO50" s="75" t="str">
        <f t="shared" si="6"/>
        <v>1</v>
      </c>
      <c r="AP50" s="75" t="str">
        <f t="shared" si="7"/>
        <v>1</v>
      </c>
      <c r="AQ50" s="75" t="str">
        <f t="shared" si="11"/>
        <v>5</v>
      </c>
      <c r="AR50" s="75" t="str">
        <f t="shared" si="12"/>
        <v>1</v>
      </c>
      <c r="AS50" s="75">
        <f t="shared" si="13"/>
        <v>1.9090909090909092</v>
      </c>
      <c r="AT50" s="75" t="str">
        <f t="shared" si="14"/>
        <v>3</v>
      </c>
      <c r="AU50" s="48" t="e">
        <f>IF(OR(AQ50="I",#REF!="I",AQ50="C",#REF!="C"),"Termovacío",IF(OR(AO50="I",AN50="I",AP50="I",AK50="I",AL50="I",AO50="C",AN50="C",AP50="C",AK50="C",AL50="C"),"Regeneración",""))</f>
        <v>#REF!</v>
      </c>
    </row>
    <row r="51" spans="1:47" s="10" customFormat="1" ht="15" customHeight="1" x14ac:dyDescent="0.2">
      <c r="A51" s="4">
        <f t="shared" si="8"/>
        <v>5</v>
      </c>
      <c r="B51" s="4">
        <v>600029</v>
      </c>
      <c r="C51" s="4" t="s">
        <v>97</v>
      </c>
      <c r="D51" s="4" t="s">
        <v>155</v>
      </c>
      <c r="E51" s="3" t="s">
        <v>152</v>
      </c>
      <c r="F51" s="4" t="str">
        <f t="shared" si="15"/>
        <v>ASIA TRA1 R</v>
      </c>
      <c r="G51" s="4" t="s">
        <v>50</v>
      </c>
      <c r="H51" s="4">
        <v>551873</v>
      </c>
      <c r="I51" s="4" t="s">
        <v>249</v>
      </c>
      <c r="J51" s="4" t="s">
        <v>121</v>
      </c>
      <c r="K51" s="4" t="s">
        <v>117</v>
      </c>
      <c r="L51" s="4">
        <v>2020</v>
      </c>
      <c r="M51" s="4" t="s">
        <v>266</v>
      </c>
      <c r="N51" s="4" t="s">
        <v>304</v>
      </c>
      <c r="O51" s="4" t="s">
        <v>122</v>
      </c>
      <c r="P51" s="4"/>
      <c r="Q51" s="4" t="s">
        <v>631</v>
      </c>
      <c r="R51" s="4" t="s">
        <v>119</v>
      </c>
      <c r="S51" s="13"/>
      <c r="T51" s="4"/>
      <c r="U51" s="4"/>
      <c r="V51" s="4"/>
      <c r="W51" s="4">
        <v>220</v>
      </c>
      <c r="X51" s="13">
        <v>42321</v>
      </c>
      <c r="Y51" s="27"/>
      <c r="Z51" s="27"/>
      <c r="AA51" s="28"/>
      <c r="AB51" s="31"/>
      <c r="AC51" s="32">
        <v>50.3</v>
      </c>
      <c r="AD51" s="28"/>
      <c r="AE51" s="28">
        <v>42</v>
      </c>
      <c r="AF51" s="33">
        <v>0.01</v>
      </c>
      <c r="AG51" s="28"/>
      <c r="AH51" s="31">
        <v>2.3E-2</v>
      </c>
      <c r="AI51" s="31"/>
      <c r="AJ51" s="31"/>
      <c r="AK51" s="75" t="str">
        <f t="shared" si="2"/>
        <v>1</v>
      </c>
      <c r="AL51" s="75" t="str">
        <f t="shared" si="3"/>
        <v>1</v>
      </c>
      <c r="AM51" s="75" t="str">
        <f t="shared" si="4"/>
        <v>1</v>
      </c>
      <c r="AN51" s="75" t="str">
        <f t="shared" si="5"/>
        <v>1</v>
      </c>
      <c r="AO51" s="75" t="str">
        <f t="shared" si="6"/>
        <v>1</v>
      </c>
      <c r="AP51" s="75" t="str">
        <f t="shared" si="7"/>
        <v>1</v>
      </c>
      <c r="AQ51" s="75" t="str">
        <f t="shared" si="11"/>
        <v>1</v>
      </c>
      <c r="AR51" s="75" t="str">
        <f t="shared" si="12"/>
        <v>1</v>
      </c>
      <c r="AS51" s="75">
        <f t="shared" si="13"/>
        <v>1</v>
      </c>
      <c r="AT51" s="75" t="str">
        <f t="shared" si="14"/>
        <v>1</v>
      </c>
      <c r="AU51" s="48" t="e">
        <f>IF(OR(AQ51="I",#REF!="I",AQ51="C",#REF!="C"),"Termovacío",IF(OR(AO51="I",AN51="I",AP51="I",AK51="I",AL51="I",AO51="C",AN51="C",AP51="C",AK51="C",AL51="C"),"Regeneración",""))</f>
        <v>#REF!</v>
      </c>
    </row>
    <row r="52" spans="1:47" s="10" customFormat="1" ht="15" customHeight="1" x14ac:dyDescent="0.2">
      <c r="A52" s="4">
        <f t="shared" si="8"/>
        <v>5</v>
      </c>
      <c r="B52" s="4">
        <v>600029</v>
      </c>
      <c r="C52" s="4" t="s">
        <v>97</v>
      </c>
      <c r="D52" s="4" t="s">
        <v>155</v>
      </c>
      <c r="E52" s="3" t="s">
        <v>152</v>
      </c>
      <c r="F52" s="4" t="str">
        <f t="shared" si="15"/>
        <v>ASIA TRA1 R</v>
      </c>
      <c r="G52" s="4" t="s">
        <v>50</v>
      </c>
      <c r="H52" s="4">
        <v>551873</v>
      </c>
      <c r="I52" s="4" t="s">
        <v>249</v>
      </c>
      <c r="J52" s="4" t="s">
        <v>121</v>
      </c>
      <c r="K52" s="4" t="s">
        <v>117</v>
      </c>
      <c r="L52" s="4">
        <v>2020</v>
      </c>
      <c r="M52" s="4" t="s">
        <v>266</v>
      </c>
      <c r="N52" s="4" t="s">
        <v>304</v>
      </c>
      <c r="O52" s="4" t="s">
        <v>122</v>
      </c>
      <c r="P52" s="4"/>
      <c r="Q52" s="4" t="s">
        <v>632</v>
      </c>
      <c r="R52" s="4" t="s">
        <v>119</v>
      </c>
      <c r="S52" s="13"/>
      <c r="T52" s="4"/>
      <c r="U52" s="4"/>
      <c r="V52" s="4"/>
      <c r="W52" s="4">
        <v>220</v>
      </c>
      <c r="X52" s="13">
        <v>42242</v>
      </c>
      <c r="Y52" s="27"/>
      <c r="Z52" s="27"/>
      <c r="AA52" s="28"/>
      <c r="AB52" s="31"/>
      <c r="AC52" s="32">
        <v>67</v>
      </c>
      <c r="AD52" s="28"/>
      <c r="AE52" s="28">
        <v>40</v>
      </c>
      <c r="AF52" s="33">
        <v>0.01</v>
      </c>
      <c r="AG52" s="28"/>
      <c r="AH52" s="31">
        <v>3.3000000000000002E-2</v>
      </c>
      <c r="AI52" s="31"/>
      <c r="AJ52" s="31"/>
      <c r="AK52" s="75" t="str">
        <f t="shared" si="2"/>
        <v>1</v>
      </c>
      <c r="AL52" s="75" t="str">
        <f t="shared" si="3"/>
        <v>1</v>
      </c>
      <c r="AM52" s="75" t="str">
        <f t="shared" si="4"/>
        <v>1</v>
      </c>
      <c r="AN52" s="75" t="str">
        <f t="shared" si="5"/>
        <v>1</v>
      </c>
      <c r="AO52" s="75" t="str">
        <f t="shared" si="6"/>
        <v>1</v>
      </c>
      <c r="AP52" s="75" t="str">
        <f t="shared" si="7"/>
        <v>1</v>
      </c>
      <c r="AQ52" s="75" t="str">
        <f t="shared" si="11"/>
        <v>1</v>
      </c>
      <c r="AR52" s="75" t="str">
        <f t="shared" si="12"/>
        <v>1</v>
      </c>
      <c r="AS52" s="75">
        <f t="shared" si="13"/>
        <v>1</v>
      </c>
      <c r="AT52" s="75" t="str">
        <f t="shared" si="14"/>
        <v>1</v>
      </c>
      <c r="AU52" s="48" t="e">
        <f>IF(OR(AQ52="I",#REF!="I",AQ52="C",#REF!="C"),"Termovacío",IF(OR(AO52="I",AN52="I",AP52="I",AK52="I",AL52="I",AO52="C",AN52="C",AP52="C",AK52="C",AL52="C"),"Regeneración",""))</f>
        <v>#REF!</v>
      </c>
    </row>
    <row r="53" spans="1:47" s="10" customFormat="1" ht="15" customHeight="1" x14ac:dyDescent="0.2">
      <c r="A53" s="4">
        <f t="shared" si="8"/>
        <v>5</v>
      </c>
      <c r="B53" s="4">
        <v>600029</v>
      </c>
      <c r="C53" s="4" t="s">
        <v>97</v>
      </c>
      <c r="D53" s="4" t="s">
        <v>155</v>
      </c>
      <c r="E53" s="3" t="s">
        <v>152</v>
      </c>
      <c r="F53" s="4" t="str">
        <f t="shared" si="15"/>
        <v>ASIA TRA1 R</v>
      </c>
      <c r="G53" s="4" t="s">
        <v>50</v>
      </c>
      <c r="H53" s="4">
        <v>551873</v>
      </c>
      <c r="I53" s="4" t="s">
        <v>249</v>
      </c>
      <c r="J53" s="4" t="s">
        <v>121</v>
      </c>
      <c r="K53" s="4" t="s">
        <v>117</v>
      </c>
      <c r="L53" s="4">
        <v>2020</v>
      </c>
      <c r="M53" s="4" t="s">
        <v>266</v>
      </c>
      <c r="N53" s="4" t="s">
        <v>304</v>
      </c>
      <c r="O53" s="4" t="s">
        <v>122</v>
      </c>
      <c r="P53" s="4"/>
      <c r="Q53" s="4" t="s">
        <v>633</v>
      </c>
      <c r="R53" s="4" t="s">
        <v>119</v>
      </c>
      <c r="S53" s="13"/>
      <c r="T53" s="4"/>
      <c r="U53" s="4"/>
      <c r="V53" s="4"/>
      <c r="W53" s="4">
        <v>220</v>
      </c>
      <c r="X53" s="13">
        <v>42226</v>
      </c>
      <c r="Y53" s="27"/>
      <c r="Z53" s="27"/>
      <c r="AA53" s="28"/>
      <c r="AB53" s="31"/>
      <c r="AC53" s="32">
        <v>47</v>
      </c>
      <c r="AD53" s="28"/>
      <c r="AE53" s="28">
        <v>44</v>
      </c>
      <c r="AF53" s="33">
        <v>0.01</v>
      </c>
      <c r="AG53" s="28"/>
      <c r="AH53" s="31">
        <v>2.7E-2</v>
      </c>
      <c r="AI53" s="31"/>
      <c r="AJ53" s="31"/>
      <c r="AK53" s="75" t="str">
        <f t="shared" si="2"/>
        <v>1</v>
      </c>
      <c r="AL53" s="75" t="str">
        <f t="shared" si="3"/>
        <v>1</v>
      </c>
      <c r="AM53" s="75" t="str">
        <f t="shared" si="4"/>
        <v>1</v>
      </c>
      <c r="AN53" s="75" t="str">
        <f t="shared" si="5"/>
        <v>1</v>
      </c>
      <c r="AO53" s="75" t="str">
        <f t="shared" si="6"/>
        <v>1</v>
      </c>
      <c r="AP53" s="75" t="str">
        <f t="shared" si="7"/>
        <v>1</v>
      </c>
      <c r="AQ53" s="75" t="str">
        <f t="shared" si="11"/>
        <v>2</v>
      </c>
      <c r="AR53" s="75" t="str">
        <f t="shared" si="12"/>
        <v>1</v>
      </c>
      <c r="AS53" s="75">
        <f t="shared" si="13"/>
        <v>1.2272727272727273</v>
      </c>
      <c r="AT53" s="75" t="str">
        <f t="shared" si="14"/>
        <v>3</v>
      </c>
      <c r="AU53" s="48" t="e">
        <f>IF(OR(AQ53="I",#REF!="I",AQ53="C",#REF!="C"),"Termovacío",IF(OR(AO53="I",AN53="I",AP53="I",AK53="I",AL53="I",AO53="C",AN53="C",AP53="C",AK53="C",AL53="C"),"Regeneración",""))</f>
        <v>#REF!</v>
      </c>
    </row>
    <row r="54" spans="1:47" s="10" customFormat="1" ht="15" customHeight="1" x14ac:dyDescent="0.2">
      <c r="A54" s="4">
        <f t="shared" si="8"/>
        <v>5</v>
      </c>
      <c r="B54" s="4">
        <v>600029</v>
      </c>
      <c r="C54" s="4" t="s">
        <v>97</v>
      </c>
      <c r="D54" s="4" t="s">
        <v>155</v>
      </c>
      <c r="E54" s="3" t="s">
        <v>152</v>
      </c>
      <c r="F54" s="4" t="str">
        <f t="shared" si="15"/>
        <v>ASIA TRA1 R</v>
      </c>
      <c r="G54" s="4" t="s">
        <v>50</v>
      </c>
      <c r="H54" s="4">
        <v>551873</v>
      </c>
      <c r="I54" s="4" t="s">
        <v>249</v>
      </c>
      <c r="J54" s="4" t="s">
        <v>121</v>
      </c>
      <c r="K54" s="4" t="s">
        <v>117</v>
      </c>
      <c r="L54" s="4">
        <v>2020</v>
      </c>
      <c r="M54" s="4" t="s">
        <v>266</v>
      </c>
      <c r="N54" s="4" t="s">
        <v>304</v>
      </c>
      <c r="O54" s="4" t="s">
        <v>122</v>
      </c>
      <c r="P54" s="4"/>
      <c r="Q54" s="4" t="s">
        <v>634</v>
      </c>
      <c r="R54" s="4" t="s">
        <v>119</v>
      </c>
      <c r="S54" s="13"/>
      <c r="T54" s="4"/>
      <c r="U54" s="4"/>
      <c r="V54" s="4"/>
      <c r="W54" s="4">
        <v>220</v>
      </c>
      <c r="X54" s="13">
        <v>41989</v>
      </c>
      <c r="Y54" s="27"/>
      <c r="Z54" s="27"/>
      <c r="AA54" s="28"/>
      <c r="AB54" s="31"/>
      <c r="AC54" s="32">
        <v>47.2</v>
      </c>
      <c r="AD54" s="28"/>
      <c r="AE54" s="28">
        <v>41</v>
      </c>
      <c r="AF54" s="33">
        <v>0.01</v>
      </c>
      <c r="AG54" s="28">
        <v>1</v>
      </c>
      <c r="AH54" s="31">
        <v>0.02</v>
      </c>
      <c r="AI54" s="31"/>
      <c r="AJ54" s="31"/>
      <c r="AK54" s="75" t="str">
        <f t="shared" si="2"/>
        <v>1</v>
      </c>
      <c r="AL54" s="75" t="str">
        <f t="shared" si="3"/>
        <v>1</v>
      </c>
      <c r="AM54" s="75" t="str">
        <f t="shared" si="4"/>
        <v>1</v>
      </c>
      <c r="AN54" s="75" t="str">
        <f t="shared" si="5"/>
        <v>1</v>
      </c>
      <c r="AO54" s="75" t="str">
        <f t="shared" si="6"/>
        <v>1</v>
      </c>
      <c r="AP54" s="75" t="str">
        <f t="shared" si="7"/>
        <v>1</v>
      </c>
      <c r="AQ54" s="75" t="str">
        <f t="shared" si="11"/>
        <v>2</v>
      </c>
      <c r="AR54" s="75" t="str">
        <f t="shared" si="12"/>
        <v>1</v>
      </c>
      <c r="AS54" s="75">
        <f t="shared" si="13"/>
        <v>1.2272727272727273</v>
      </c>
      <c r="AT54" s="75" t="str">
        <f t="shared" si="14"/>
        <v>3</v>
      </c>
      <c r="AU54" s="48" t="e">
        <f>IF(OR(AQ54="I",#REF!="I",AQ54="C",#REF!="C"),"Termovacío",IF(OR(AO54="I",AN54="I",AP54="I",AK54="I",AL54="I",AO54="C",AN54="C",AP54="C",AK54="C",AL54="C"),"Regeneración",""))</f>
        <v>#REF!</v>
      </c>
    </row>
    <row r="55" spans="1:47" s="10" customFormat="1" ht="15" customHeight="1" x14ac:dyDescent="0.2">
      <c r="A55" s="4">
        <f t="shared" si="8"/>
        <v>5</v>
      </c>
      <c r="B55" s="4">
        <v>600029</v>
      </c>
      <c r="C55" s="4" t="s">
        <v>97</v>
      </c>
      <c r="D55" s="4" t="s">
        <v>155</v>
      </c>
      <c r="E55" s="3" t="s">
        <v>152</v>
      </c>
      <c r="F55" s="4" t="str">
        <f t="shared" si="15"/>
        <v>ASIA TRA1 R</v>
      </c>
      <c r="G55" s="4" t="s">
        <v>50</v>
      </c>
      <c r="H55" s="4">
        <v>551873</v>
      </c>
      <c r="I55" s="4" t="s">
        <v>249</v>
      </c>
      <c r="J55" s="4" t="s">
        <v>121</v>
      </c>
      <c r="K55" s="4" t="s">
        <v>117</v>
      </c>
      <c r="L55" s="4">
        <v>2020</v>
      </c>
      <c r="M55" s="4" t="s">
        <v>266</v>
      </c>
      <c r="N55" s="4" t="s">
        <v>304</v>
      </c>
      <c r="O55" s="4" t="s">
        <v>122</v>
      </c>
      <c r="P55" s="4"/>
      <c r="Q55" s="4" t="s">
        <v>635</v>
      </c>
      <c r="R55" s="4" t="s">
        <v>119</v>
      </c>
      <c r="S55" s="13"/>
      <c r="T55" s="4"/>
      <c r="U55" s="4"/>
      <c r="V55" s="4"/>
      <c r="W55" s="4">
        <v>220</v>
      </c>
      <c r="X55" s="13">
        <v>41691</v>
      </c>
      <c r="Y55" s="27"/>
      <c r="Z55" s="27"/>
      <c r="AA55" s="28"/>
      <c r="AB55" s="31"/>
      <c r="AC55" s="32">
        <v>21.5</v>
      </c>
      <c r="AD55" s="28"/>
      <c r="AE55" s="28">
        <v>37.4</v>
      </c>
      <c r="AF55" s="33">
        <v>0.01</v>
      </c>
      <c r="AG55" s="28">
        <v>1.5</v>
      </c>
      <c r="AH55" s="31">
        <v>2.1000000000000001E-2</v>
      </c>
      <c r="AI55" s="31">
        <v>0.66</v>
      </c>
      <c r="AJ55" s="31"/>
      <c r="AK55" s="75" t="str">
        <f t="shared" si="2"/>
        <v>1</v>
      </c>
      <c r="AL55" s="75" t="str">
        <f t="shared" si="3"/>
        <v>1</v>
      </c>
      <c r="AM55" s="75" t="str">
        <f t="shared" si="4"/>
        <v>1</v>
      </c>
      <c r="AN55" s="75" t="str">
        <f t="shared" si="5"/>
        <v>1</v>
      </c>
      <c r="AO55" s="75" t="str">
        <f t="shared" si="6"/>
        <v>1</v>
      </c>
      <c r="AP55" s="75" t="str">
        <f t="shared" si="7"/>
        <v>1</v>
      </c>
      <c r="AQ55" s="75" t="str">
        <f t="shared" si="11"/>
        <v>5</v>
      </c>
      <c r="AR55" s="75" t="str">
        <f t="shared" si="12"/>
        <v>1</v>
      </c>
      <c r="AS55" s="75">
        <f t="shared" si="13"/>
        <v>1.9090909090909092</v>
      </c>
      <c r="AT55" s="75" t="str">
        <f t="shared" si="14"/>
        <v>3</v>
      </c>
      <c r="AU55" s="48" t="e">
        <f>IF(OR(AQ55="I",#REF!="I",AQ55="C",#REF!="C"),"Termovacío",IF(OR(AO55="I",AN55="I",AP55="I",AK55="I",AL55="I",AO55="C",AN55="C",AP55="C",AK55="C",AL55="C"),"Regeneración",""))</f>
        <v>#REF!</v>
      </c>
    </row>
    <row r="56" spans="1:47" s="10" customFormat="1" ht="15" customHeight="1" x14ac:dyDescent="0.2">
      <c r="A56" s="4">
        <f t="shared" si="8"/>
        <v>5</v>
      </c>
      <c r="B56" s="4">
        <v>600029</v>
      </c>
      <c r="C56" s="4" t="s">
        <v>97</v>
      </c>
      <c r="D56" s="4" t="s">
        <v>155</v>
      </c>
      <c r="E56" s="3" t="s">
        <v>152</v>
      </c>
      <c r="F56" s="4" t="str">
        <f t="shared" si="15"/>
        <v>ASIA TRA1 R</v>
      </c>
      <c r="G56" s="4" t="s">
        <v>50</v>
      </c>
      <c r="H56" s="4">
        <v>551873</v>
      </c>
      <c r="I56" s="4" t="s">
        <v>249</v>
      </c>
      <c r="J56" s="4" t="s">
        <v>121</v>
      </c>
      <c r="K56" s="4" t="s">
        <v>117</v>
      </c>
      <c r="L56" s="4">
        <v>2020</v>
      </c>
      <c r="M56" s="4" t="s">
        <v>266</v>
      </c>
      <c r="N56" s="4" t="s">
        <v>304</v>
      </c>
      <c r="O56" s="4" t="s">
        <v>122</v>
      </c>
      <c r="P56" s="4"/>
      <c r="Q56" s="4" t="s">
        <v>636</v>
      </c>
      <c r="R56" s="4" t="s">
        <v>119</v>
      </c>
      <c r="S56" s="13"/>
      <c r="T56" s="4"/>
      <c r="U56" s="4"/>
      <c r="V56" s="4"/>
      <c r="W56" s="4">
        <v>220</v>
      </c>
      <c r="X56" s="13">
        <v>41631</v>
      </c>
      <c r="Y56" s="27"/>
      <c r="Z56" s="27"/>
      <c r="AA56" s="28"/>
      <c r="AB56" s="31"/>
      <c r="AC56" s="32">
        <v>29.9</v>
      </c>
      <c r="AD56" s="28"/>
      <c r="AE56" s="28">
        <v>36.6</v>
      </c>
      <c r="AF56" s="33">
        <v>0.01</v>
      </c>
      <c r="AG56" s="28">
        <v>1.5</v>
      </c>
      <c r="AH56" s="31">
        <v>2.1999999999999999E-2</v>
      </c>
      <c r="AI56" s="31">
        <v>0.75</v>
      </c>
      <c r="AJ56" s="31"/>
      <c r="AK56" s="75" t="str">
        <f t="shared" si="2"/>
        <v>1</v>
      </c>
      <c r="AL56" s="75" t="str">
        <f t="shared" si="3"/>
        <v>1</v>
      </c>
      <c r="AM56" s="75" t="str">
        <f t="shared" si="4"/>
        <v>1</v>
      </c>
      <c r="AN56" s="75" t="str">
        <f t="shared" si="5"/>
        <v>1</v>
      </c>
      <c r="AO56" s="75" t="str">
        <f t="shared" si="6"/>
        <v>1</v>
      </c>
      <c r="AP56" s="75" t="str">
        <f t="shared" si="7"/>
        <v>1</v>
      </c>
      <c r="AQ56" s="75" t="str">
        <f t="shared" si="11"/>
        <v>5</v>
      </c>
      <c r="AR56" s="75" t="str">
        <f t="shared" si="12"/>
        <v>1</v>
      </c>
      <c r="AS56" s="75">
        <f t="shared" si="13"/>
        <v>1.9090909090909092</v>
      </c>
      <c r="AT56" s="75" t="str">
        <f t="shared" si="14"/>
        <v>3</v>
      </c>
      <c r="AU56" s="48" t="e">
        <f>IF(OR(AQ56="I",#REF!="I",AQ56="C",#REF!="C"),"Termovacío",IF(OR(AO56="I",AN56="I",AP56="I",AK56="I",AL56="I",AO56="C",AN56="C",AP56="C",AK56="C",AL56="C"),"Regeneración",""))</f>
        <v>#REF!</v>
      </c>
    </row>
    <row r="57" spans="1:47" s="10" customFormat="1" ht="15" customHeight="1" x14ac:dyDescent="0.2">
      <c r="A57" s="4">
        <f t="shared" si="8"/>
        <v>5</v>
      </c>
      <c r="B57" s="4">
        <v>600029</v>
      </c>
      <c r="C57" s="4" t="s">
        <v>97</v>
      </c>
      <c r="D57" s="4" t="s">
        <v>155</v>
      </c>
      <c r="E57" s="3" t="s">
        <v>152</v>
      </c>
      <c r="F57" s="4" t="str">
        <f t="shared" si="15"/>
        <v>ASIA TRA1 R</v>
      </c>
      <c r="G57" s="4" t="s">
        <v>50</v>
      </c>
      <c r="H57" s="4">
        <v>551873</v>
      </c>
      <c r="I57" s="4" t="s">
        <v>249</v>
      </c>
      <c r="J57" s="4" t="s">
        <v>121</v>
      </c>
      <c r="K57" s="4" t="s">
        <v>117</v>
      </c>
      <c r="L57" s="4">
        <v>2020</v>
      </c>
      <c r="M57" s="4" t="s">
        <v>266</v>
      </c>
      <c r="N57" s="4" t="s">
        <v>304</v>
      </c>
      <c r="O57" s="4" t="s">
        <v>122</v>
      </c>
      <c r="P57" s="4"/>
      <c r="Q57" s="4" t="s">
        <v>637</v>
      </c>
      <c r="R57" s="4" t="s">
        <v>119</v>
      </c>
      <c r="S57" s="13"/>
      <c r="T57" s="4"/>
      <c r="U57" s="4"/>
      <c r="V57" s="4"/>
      <c r="W57" s="4">
        <v>220</v>
      </c>
      <c r="X57" s="13">
        <v>41340</v>
      </c>
      <c r="Y57" s="27"/>
      <c r="Z57" s="27"/>
      <c r="AA57" s="28"/>
      <c r="AB57" s="31"/>
      <c r="AC57" s="32"/>
      <c r="AD57" s="28"/>
      <c r="AE57" s="28">
        <v>40</v>
      </c>
      <c r="AF57" s="33">
        <v>0.01</v>
      </c>
      <c r="AG57" s="28">
        <v>1</v>
      </c>
      <c r="AH57" s="31">
        <v>3.5999999999999997E-2</v>
      </c>
      <c r="AI57" s="31">
        <v>0.98499999999999999</v>
      </c>
      <c r="AJ57" s="31"/>
      <c r="AK57" s="75" t="str">
        <f t="shared" si="2"/>
        <v>1</v>
      </c>
      <c r="AL57" s="75" t="str">
        <f t="shared" si="3"/>
        <v>1</v>
      </c>
      <c r="AM57" s="75" t="str">
        <f t="shared" si="4"/>
        <v>1</v>
      </c>
      <c r="AN57" s="75" t="str">
        <f t="shared" si="5"/>
        <v>1</v>
      </c>
      <c r="AO57" s="75" t="str">
        <f t="shared" si="6"/>
        <v>1</v>
      </c>
      <c r="AP57" s="75" t="str">
        <f t="shared" si="7"/>
        <v>1</v>
      </c>
      <c r="AQ57" s="75" t="str">
        <f t="shared" si="11"/>
        <v>1</v>
      </c>
      <c r="AR57" s="75" t="str">
        <f t="shared" si="12"/>
        <v>1</v>
      </c>
      <c r="AS57" s="75">
        <f t="shared" si="13"/>
        <v>1</v>
      </c>
      <c r="AT57" s="75" t="str">
        <f t="shared" si="14"/>
        <v>1</v>
      </c>
      <c r="AU57" s="48" t="e">
        <f>IF(OR(AQ57="I",#REF!="I",AQ57="C",#REF!="C"),"Termovacío",IF(OR(AO57="I",AN57="I",AP57="I",AK57="I",AL57="I",AO57="C",AN57="C",AP57="C",AK57="C",AL57="C"),"Regeneración",""))</f>
        <v>#REF!</v>
      </c>
    </row>
    <row r="58" spans="1:47" s="10" customFormat="1" ht="15" customHeight="1" x14ac:dyDescent="0.2">
      <c r="A58" s="4">
        <f t="shared" si="8"/>
        <v>5</v>
      </c>
      <c r="B58" s="4">
        <v>600029</v>
      </c>
      <c r="C58" s="4" t="s">
        <v>97</v>
      </c>
      <c r="D58" s="4" t="s">
        <v>155</v>
      </c>
      <c r="E58" s="3" t="s">
        <v>152</v>
      </c>
      <c r="F58" s="4" t="str">
        <f t="shared" si="15"/>
        <v>ASIA TRA1 R</v>
      </c>
      <c r="G58" s="4" t="s">
        <v>50</v>
      </c>
      <c r="H58" s="4">
        <v>551873</v>
      </c>
      <c r="I58" s="4" t="s">
        <v>249</v>
      </c>
      <c r="J58" s="4" t="s">
        <v>121</v>
      </c>
      <c r="K58" s="4" t="s">
        <v>117</v>
      </c>
      <c r="L58" s="4">
        <v>2020</v>
      </c>
      <c r="M58" s="4" t="s">
        <v>266</v>
      </c>
      <c r="N58" s="4" t="s">
        <v>304</v>
      </c>
      <c r="O58" s="4" t="s">
        <v>122</v>
      </c>
      <c r="P58" s="4"/>
      <c r="Q58" s="4" t="s">
        <v>638</v>
      </c>
      <c r="R58" s="4" t="s">
        <v>119</v>
      </c>
      <c r="S58" s="13"/>
      <c r="T58" s="4"/>
      <c r="U58" s="4"/>
      <c r="V58" s="4"/>
      <c r="W58" s="4">
        <v>220</v>
      </c>
      <c r="X58" s="13">
        <v>40739</v>
      </c>
      <c r="Y58" s="27"/>
      <c r="Z58" s="27"/>
      <c r="AA58" s="28"/>
      <c r="AB58" s="31"/>
      <c r="AC58" s="32"/>
      <c r="AD58" s="28"/>
      <c r="AE58" s="28">
        <v>42</v>
      </c>
      <c r="AF58" s="33">
        <v>0.01</v>
      </c>
      <c r="AG58" s="28">
        <v>1</v>
      </c>
      <c r="AH58" s="31">
        <v>1.7999999999999999E-2</v>
      </c>
      <c r="AI58" s="31">
        <v>0.72199999999999998</v>
      </c>
      <c r="AJ58" s="31"/>
      <c r="AK58" s="75" t="str">
        <f t="shared" si="2"/>
        <v>1</v>
      </c>
      <c r="AL58" s="75" t="str">
        <f t="shared" si="3"/>
        <v>1</v>
      </c>
      <c r="AM58" s="75" t="str">
        <f t="shared" si="4"/>
        <v>1</v>
      </c>
      <c r="AN58" s="75" t="str">
        <f t="shared" si="5"/>
        <v>1</v>
      </c>
      <c r="AO58" s="75" t="str">
        <f t="shared" si="6"/>
        <v>1</v>
      </c>
      <c r="AP58" s="75" t="str">
        <f t="shared" si="7"/>
        <v>1</v>
      </c>
      <c r="AQ58" s="75" t="str">
        <f t="shared" si="11"/>
        <v>1</v>
      </c>
      <c r="AR58" s="75" t="str">
        <f t="shared" si="12"/>
        <v>1</v>
      </c>
      <c r="AS58" s="75">
        <f t="shared" si="13"/>
        <v>1</v>
      </c>
      <c r="AT58" s="75" t="str">
        <f t="shared" si="14"/>
        <v>1</v>
      </c>
      <c r="AU58" s="48" t="e">
        <f>IF(OR(AQ58="I",#REF!="I",AQ58="C",#REF!="C"),"Termovacío",IF(OR(AO58="I",AN58="I",AP58="I",AK58="I",AL58="I",AO58="C",AN58="C",AP58="C",AK58="C",AL58="C"),"Regeneración",""))</f>
        <v>#REF!</v>
      </c>
    </row>
    <row r="59" spans="1:47" s="10" customFormat="1" ht="15" customHeight="1" x14ac:dyDescent="0.2">
      <c r="A59" s="4">
        <f t="shared" si="8"/>
        <v>5</v>
      </c>
      <c r="B59" s="4">
        <v>600029</v>
      </c>
      <c r="C59" s="4" t="s">
        <v>97</v>
      </c>
      <c r="D59" s="4" t="s">
        <v>155</v>
      </c>
      <c r="E59" s="3" t="s">
        <v>152</v>
      </c>
      <c r="F59" s="4" t="str">
        <f t="shared" si="15"/>
        <v>ASIA TRA1 R</v>
      </c>
      <c r="G59" s="4" t="s">
        <v>50</v>
      </c>
      <c r="H59" s="4">
        <v>551873</v>
      </c>
      <c r="I59" s="4" t="s">
        <v>249</v>
      </c>
      <c r="J59" s="4" t="s">
        <v>121</v>
      </c>
      <c r="K59" s="4" t="s">
        <v>117</v>
      </c>
      <c r="L59" s="4">
        <v>2020</v>
      </c>
      <c r="M59" s="4" t="s">
        <v>266</v>
      </c>
      <c r="N59" s="4" t="s">
        <v>304</v>
      </c>
      <c r="O59" s="4" t="s">
        <v>122</v>
      </c>
      <c r="P59" s="4"/>
      <c r="Q59" s="4" t="s">
        <v>639</v>
      </c>
      <c r="R59" s="4" t="s">
        <v>119</v>
      </c>
      <c r="S59" s="13"/>
      <c r="T59" s="4"/>
      <c r="U59" s="4"/>
      <c r="V59" s="4"/>
      <c r="W59" s="4">
        <v>220</v>
      </c>
      <c r="X59" s="13">
        <v>40624</v>
      </c>
      <c r="Y59" s="27"/>
      <c r="Z59" s="27"/>
      <c r="AA59" s="28"/>
      <c r="AB59" s="31"/>
      <c r="AC59" s="32"/>
      <c r="AD59" s="28"/>
      <c r="AE59" s="28">
        <v>41</v>
      </c>
      <c r="AF59" s="33">
        <v>0.01</v>
      </c>
      <c r="AG59" s="28">
        <v>1</v>
      </c>
      <c r="AH59" s="31">
        <v>1.7999999999999999E-2</v>
      </c>
      <c r="AI59" s="31">
        <v>0.623</v>
      </c>
      <c r="AJ59" s="31"/>
      <c r="AK59" s="75" t="str">
        <f t="shared" si="2"/>
        <v>1</v>
      </c>
      <c r="AL59" s="75" t="str">
        <f t="shared" si="3"/>
        <v>1</v>
      </c>
      <c r="AM59" s="75" t="str">
        <f t="shared" si="4"/>
        <v>1</v>
      </c>
      <c r="AN59" s="75" t="str">
        <f t="shared" si="5"/>
        <v>1</v>
      </c>
      <c r="AO59" s="75" t="str">
        <f t="shared" si="6"/>
        <v>1</v>
      </c>
      <c r="AP59" s="75" t="str">
        <f t="shared" si="7"/>
        <v>1</v>
      </c>
      <c r="AQ59" s="75" t="str">
        <f t="shared" si="11"/>
        <v>1</v>
      </c>
      <c r="AR59" s="75" t="str">
        <f t="shared" si="12"/>
        <v>1</v>
      </c>
      <c r="AS59" s="75">
        <f t="shared" si="13"/>
        <v>1</v>
      </c>
      <c r="AT59" s="75" t="str">
        <f t="shared" si="14"/>
        <v>1</v>
      </c>
      <c r="AU59" s="48" t="e">
        <f>IF(OR(AQ59="I",#REF!="I",AQ59="C",#REF!="C"),"Termovacío",IF(OR(AO59="I",AN59="I",AP59="I",AK59="I",AL59="I",AO59="C",AN59="C",AP59="C",AK59="C",AL59="C"),"Regeneración",""))</f>
        <v>#REF!</v>
      </c>
    </row>
    <row r="60" spans="1:47" s="10" customFormat="1" ht="15" customHeight="1" x14ac:dyDescent="0.2">
      <c r="A60" s="4">
        <f t="shared" si="8"/>
        <v>5</v>
      </c>
      <c r="B60" s="4">
        <v>600029</v>
      </c>
      <c r="C60" s="4" t="s">
        <v>97</v>
      </c>
      <c r="D60" s="4" t="s">
        <v>155</v>
      </c>
      <c r="E60" s="3" t="s">
        <v>152</v>
      </c>
      <c r="F60" s="4" t="str">
        <f t="shared" si="15"/>
        <v>ASIA TRA1 R</v>
      </c>
      <c r="G60" s="4" t="s">
        <v>50</v>
      </c>
      <c r="H60" s="4">
        <v>551873</v>
      </c>
      <c r="I60" s="4" t="s">
        <v>249</v>
      </c>
      <c r="J60" s="4" t="s">
        <v>121</v>
      </c>
      <c r="K60" s="4" t="s">
        <v>117</v>
      </c>
      <c r="L60" s="4">
        <v>2020</v>
      </c>
      <c r="M60" s="4" t="s">
        <v>266</v>
      </c>
      <c r="N60" s="4" t="s">
        <v>304</v>
      </c>
      <c r="O60" s="4" t="s">
        <v>122</v>
      </c>
      <c r="P60" s="4"/>
      <c r="Q60" s="4" t="s">
        <v>640</v>
      </c>
      <c r="R60" s="4" t="s">
        <v>119</v>
      </c>
      <c r="S60" s="13"/>
      <c r="T60" s="4"/>
      <c r="U60" s="4"/>
      <c r="V60" s="4"/>
      <c r="W60" s="4">
        <v>220</v>
      </c>
      <c r="X60" s="13">
        <v>40315</v>
      </c>
      <c r="Y60" s="27"/>
      <c r="Z60" s="27"/>
      <c r="AA60" s="28"/>
      <c r="AB60" s="31"/>
      <c r="AC60" s="32"/>
      <c r="AD60" s="28"/>
      <c r="AE60" s="28">
        <v>43</v>
      </c>
      <c r="AF60" s="33">
        <v>0.01</v>
      </c>
      <c r="AG60" s="28">
        <v>1</v>
      </c>
      <c r="AH60" s="31">
        <v>3.5000000000000003E-2</v>
      </c>
      <c r="AI60" s="31">
        <v>0.93100000000000005</v>
      </c>
      <c r="AJ60" s="31"/>
      <c r="AK60" s="75" t="str">
        <f t="shared" si="2"/>
        <v>1</v>
      </c>
      <c r="AL60" s="75" t="str">
        <f t="shared" si="3"/>
        <v>1</v>
      </c>
      <c r="AM60" s="75" t="str">
        <f t="shared" si="4"/>
        <v>1</v>
      </c>
      <c r="AN60" s="75" t="str">
        <f t="shared" si="5"/>
        <v>1</v>
      </c>
      <c r="AO60" s="75" t="str">
        <f t="shared" si="6"/>
        <v>1</v>
      </c>
      <c r="AP60" s="75" t="str">
        <f t="shared" si="7"/>
        <v>1</v>
      </c>
      <c r="AQ60" s="75" t="str">
        <f t="shared" si="11"/>
        <v>1</v>
      </c>
      <c r="AR60" s="75" t="str">
        <f t="shared" si="12"/>
        <v>1</v>
      </c>
      <c r="AS60" s="75">
        <f t="shared" si="13"/>
        <v>1</v>
      </c>
      <c r="AT60" s="75" t="str">
        <f t="shared" si="14"/>
        <v>1</v>
      </c>
      <c r="AU60" s="48" t="e">
        <f>IF(OR(AQ60="I",#REF!="I",AQ60="C",#REF!="C"),"Termovacío",IF(OR(AO60="I",AN60="I",AP60="I",AK60="I",AL60="I",AO60="C",AN60="C",AP60="C",AK60="C",AL60="C"),"Regeneración",""))</f>
        <v>#REF!</v>
      </c>
    </row>
    <row r="61" spans="1:47" s="10" customFormat="1" ht="15" customHeight="1" x14ac:dyDescent="0.2">
      <c r="A61" s="4">
        <f t="shared" si="8"/>
        <v>5</v>
      </c>
      <c r="B61" s="4">
        <v>600029</v>
      </c>
      <c r="C61" s="4" t="s">
        <v>97</v>
      </c>
      <c r="D61" s="4" t="s">
        <v>155</v>
      </c>
      <c r="E61" s="3" t="s">
        <v>152</v>
      </c>
      <c r="F61" s="4" t="str">
        <f t="shared" si="15"/>
        <v>ASIA TRA1 R</v>
      </c>
      <c r="G61" s="4" t="s">
        <v>50</v>
      </c>
      <c r="H61" s="4">
        <v>551873</v>
      </c>
      <c r="I61" s="4" t="s">
        <v>249</v>
      </c>
      <c r="J61" s="4" t="s">
        <v>121</v>
      </c>
      <c r="K61" s="4" t="s">
        <v>117</v>
      </c>
      <c r="L61" s="4">
        <v>2020</v>
      </c>
      <c r="M61" s="4" t="s">
        <v>266</v>
      </c>
      <c r="N61" s="4" t="s">
        <v>304</v>
      </c>
      <c r="O61" s="4" t="s">
        <v>122</v>
      </c>
      <c r="P61" s="4"/>
      <c r="Q61" s="4" t="s">
        <v>641</v>
      </c>
      <c r="R61" s="4" t="s">
        <v>119</v>
      </c>
      <c r="S61" s="13"/>
      <c r="T61" s="4"/>
      <c r="U61" s="4"/>
      <c r="V61" s="4"/>
      <c r="W61" s="4">
        <v>220</v>
      </c>
      <c r="X61" s="13">
        <v>40080</v>
      </c>
      <c r="Y61" s="27"/>
      <c r="Z61" s="27"/>
      <c r="AA61" s="28"/>
      <c r="AB61" s="31"/>
      <c r="AC61" s="32"/>
      <c r="AD61" s="28"/>
      <c r="AE61" s="28">
        <v>44</v>
      </c>
      <c r="AF61" s="33">
        <v>5.0000000000000001E-3</v>
      </c>
      <c r="AG61" s="28">
        <v>1.5</v>
      </c>
      <c r="AH61" s="31">
        <v>8.0000000000000002E-3</v>
      </c>
      <c r="AI61" s="31">
        <v>0.27700000000000002</v>
      </c>
      <c r="AJ61" s="31"/>
      <c r="AK61" s="75" t="str">
        <f t="shared" si="2"/>
        <v>1</v>
      </c>
      <c r="AL61" s="75" t="str">
        <f t="shared" si="3"/>
        <v>1</v>
      </c>
      <c r="AM61" s="75" t="str">
        <f t="shared" si="4"/>
        <v>1</v>
      </c>
      <c r="AN61" s="75" t="str">
        <f t="shared" si="5"/>
        <v>1</v>
      </c>
      <c r="AO61" s="75" t="str">
        <f t="shared" si="6"/>
        <v>1</v>
      </c>
      <c r="AP61" s="75" t="str">
        <f t="shared" si="7"/>
        <v>1</v>
      </c>
      <c r="AQ61" s="75" t="str">
        <f t="shared" si="11"/>
        <v>1</v>
      </c>
      <c r="AR61" s="75" t="str">
        <f t="shared" si="12"/>
        <v>1</v>
      </c>
      <c r="AS61" s="75">
        <f t="shared" si="13"/>
        <v>1</v>
      </c>
      <c r="AT61" s="75" t="str">
        <f t="shared" si="14"/>
        <v>1</v>
      </c>
      <c r="AU61" s="48" t="e">
        <f>IF(OR(AQ61="I",#REF!="I",AQ61="C",#REF!="C"),"Termovacío",IF(OR(AO61="I",AN61="I",AP61="I",AK61="I",AL61="I",AO61="C",AN61="C",AP61="C",AK61="C",AL61="C"),"Regeneración",""))</f>
        <v>#REF!</v>
      </c>
    </row>
    <row r="62" spans="1:47" s="10" customFormat="1" ht="15" customHeight="1" x14ac:dyDescent="0.2">
      <c r="A62" s="4">
        <f t="shared" si="8"/>
        <v>5</v>
      </c>
      <c r="B62" s="4">
        <v>600029</v>
      </c>
      <c r="C62" s="4" t="s">
        <v>97</v>
      </c>
      <c r="D62" s="4" t="s">
        <v>155</v>
      </c>
      <c r="E62" s="3" t="s">
        <v>152</v>
      </c>
      <c r="F62" s="4" t="str">
        <f t="shared" si="15"/>
        <v>ASIA TRA1 R</v>
      </c>
      <c r="G62" s="4" t="s">
        <v>50</v>
      </c>
      <c r="H62" s="4">
        <v>551873</v>
      </c>
      <c r="I62" s="4" t="s">
        <v>249</v>
      </c>
      <c r="J62" s="4" t="s">
        <v>121</v>
      </c>
      <c r="K62" s="4" t="s">
        <v>117</v>
      </c>
      <c r="L62" s="4">
        <v>2020</v>
      </c>
      <c r="M62" s="4" t="s">
        <v>266</v>
      </c>
      <c r="N62" s="4" t="s">
        <v>304</v>
      </c>
      <c r="O62" s="4" t="s">
        <v>122</v>
      </c>
      <c r="P62" s="4"/>
      <c r="Q62" s="4" t="s">
        <v>642</v>
      </c>
      <c r="R62" s="4" t="s">
        <v>119</v>
      </c>
      <c r="S62" s="13"/>
      <c r="T62" s="4"/>
      <c r="U62" s="4"/>
      <c r="V62" s="4"/>
      <c r="W62" s="4">
        <v>220</v>
      </c>
      <c r="X62" s="13">
        <v>39997</v>
      </c>
      <c r="Y62" s="27"/>
      <c r="Z62" s="27"/>
      <c r="AA62" s="28"/>
      <c r="AB62" s="31"/>
      <c r="AC62" s="32"/>
      <c r="AD62" s="28"/>
      <c r="AE62" s="28">
        <v>29</v>
      </c>
      <c r="AF62" s="33">
        <v>0.03</v>
      </c>
      <c r="AG62" s="28">
        <v>2</v>
      </c>
      <c r="AH62" s="31">
        <v>7.5999999999999998E-2</v>
      </c>
      <c r="AI62" s="31">
        <v>2.5760000000000001</v>
      </c>
      <c r="AJ62" s="31"/>
      <c r="AK62" s="75" t="str">
        <f t="shared" si="2"/>
        <v>1</v>
      </c>
      <c r="AL62" s="75" t="str">
        <f t="shared" si="3"/>
        <v>1</v>
      </c>
      <c r="AM62" s="75" t="str">
        <f t="shared" si="4"/>
        <v>1</v>
      </c>
      <c r="AN62" s="75" t="str">
        <f t="shared" si="5"/>
        <v>1</v>
      </c>
      <c r="AO62" s="75" t="str">
        <f t="shared" si="6"/>
        <v>3</v>
      </c>
      <c r="AP62" s="75" t="str">
        <f t="shared" si="7"/>
        <v>1</v>
      </c>
      <c r="AQ62" s="75" t="str">
        <f t="shared" si="11"/>
        <v>1</v>
      </c>
      <c r="AR62" s="75" t="str">
        <f t="shared" si="12"/>
        <v>1</v>
      </c>
      <c r="AS62" s="75">
        <f t="shared" si="13"/>
        <v>1.2727272727272727</v>
      </c>
      <c r="AT62" s="75" t="str">
        <f t="shared" si="14"/>
        <v>3</v>
      </c>
      <c r="AU62" s="48" t="e">
        <f>IF(OR(AQ62="I",#REF!="I",AQ62="C",#REF!="C"),"Termovacío",IF(OR(AO62="I",AN62="I",AP62="I",AK62="I",AL62="I",AO62="C",AN62="C",AP62="C",AK62="C",AL62="C"),"Regeneración",""))</f>
        <v>#REF!</v>
      </c>
    </row>
    <row r="63" spans="1:47" s="10" customFormat="1" ht="15" customHeight="1" x14ac:dyDescent="0.2">
      <c r="A63" s="4">
        <f t="shared" si="8"/>
        <v>5</v>
      </c>
      <c r="B63" s="4">
        <v>600029</v>
      </c>
      <c r="C63" s="4" t="s">
        <v>97</v>
      </c>
      <c r="D63" s="4" t="s">
        <v>155</v>
      </c>
      <c r="E63" s="3" t="s">
        <v>152</v>
      </c>
      <c r="F63" s="4" t="str">
        <f t="shared" si="15"/>
        <v>ASIA TRA1 R</v>
      </c>
      <c r="G63" s="4" t="s">
        <v>50</v>
      </c>
      <c r="H63" s="4">
        <v>551873</v>
      </c>
      <c r="I63" s="4" t="s">
        <v>249</v>
      </c>
      <c r="J63" s="4" t="s">
        <v>121</v>
      </c>
      <c r="K63" s="4" t="s">
        <v>117</v>
      </c>
      <c r="L63" s="4">
        <v>2020</v>
      </c>
      <c r="M63" s="4" t="s">
        <v>266</v>
      </c>
      <c r="N63" s="4" t="s">
        <v>304</v>
      </c>
      <c r="O63" s="4" t="s">
        <v>122</v>
      </c>
      <c r="P63" s="4"/>
      <c r="Q63" s="4" t="s">
        <v>643</v>
      </c>
      <c r="R63" s="4" t="s">
        <v>119</v>
      </c>
      <c r="S63" s="13"/>
      <c r="T63" s="4"/>
      <c r="U63" s="4"/>
      <c r="V63" s="4"/>
      <c r="W63" s="4">
        <v>220</v>
      </c>
      <c r="X63" s="13">
        <v>39954</v>
      </c>
      <c r="Y63" s="27"/>
      <c r="Z63" s="27"/>
      <c r="AA63" s="28"/>
      <c r="AB63" s="31"/>
      <c r="AC63" s="32"/>
      <c r="AD63" s="28"/>
      <c r="AE63" s="28">
        <v>29</v>
      </c>
      <c r="AF63" s="33">
        <v>0.03</v>
      </c>
      <c r="AG63" s="28">
        <v>1.5</v>
      </c>
      <c r="AH63" s="31">
        <v>7.6999999999999999E-2</v>
      </c>
      <c r="AI63" s="31">
        <v>2.3980000000000001</v>
      </c>
      <c r="AJ63" s="31"/>
      <c r="AK63" s="75" t="str">
        <f t="shared" si="2"/>
        <v>1</v>
      </c>
      <c r="AL63" s="75" t="str">
        <f t="shared" si="3"/>
        <v>1</v>
      </c>
      <c r="AM63" s="75" t="str">
        <f t="shared" si="4"/>
        <v>1</v>
      </c>
      <c r="AN63" s="75" t="str">
        <f t="shared" si="5"/>
        <v>1</v>
      </c>
      <c r="AO63" s="75" t="str">
        <f t="shared" si="6"/>
        <v>3</v>
      </c>
      <c r="AP63" s="75" t="str">
        <f t="shared" si="7"/>
        <v>1</v>
      </c>
      <c r="AQ63" s="75" t="str">
        <f t="shared" si="11"/>
        <v>1</v>
      </c>
      <c r="AR63" s="75" t="str">
        <f t="shared" si="12"/>
        <v>1</v>
      </c>
      <c r="AS63" s="75">
        <f t="shared" si="13"/>
        <v>1.2727272727272727</v>
      </c>
      <c r="AT63" s="75" t="str">
        <f t="shared" si="14"/>
        <v>3</v>
      </c>
      <c r="AU63" s="48" t="e">
        <f>IF(OR(AQ63="I",#REF!="I",AQ63="C",#REF!="C"),"Termovacío",IF(OR(AO63="I",AN63="I",AP63="I",AK63="I",AL63="I",AO63="C",AN63="C",AP63="C",AK63="C",AL63="C"),"Regeneración",""))</f>
        <v>#REF!</v>
      </c>
    </row>
    <row r="64" spans="1:47" s="10" customFormat="1" ht="15" customHeight="1" x14ac:dyDescent="0.2">
      <c r="A64" s="4">
        <f t="shared" si="8"/>
        <v>5</v>
      </c>
      <c r="B64" s="4">
        <v>600029</v>
      </c>
      <c r="C64" s="4" t="s">
        <v>97</v>
      </c>
      <c r="D64" s="4" t="s">
        <v>155</v>
      </c>
      <c r="E64" s="3" t="s">
        <v>152</v>
      </c>
      <c r="F64" s="4" t="str">
        <f t="shared" si="15"/>
        <v>ASIA TRA1 R</v>
      </c>
      <c r="G64" s="4" t="s">
        <v>50</v>
      </c>
      <c r="H64" s="4">
        <v>551873</v>
      </c>
      <c r="I64" s="4" t="s">
        <v>249</v>
      </c>
      <c r="J64" s="4" t="s">
        <v>121</v>
      </c>
      <c r="K64" s="4" t="s">
        <v>117</v>
      </c>
      <c r="L64" s="4">
        <v>2020</v>
      </c>
      <c r="M64" s="4" t="s">
        <v>266</v>
      </c>
      <c r="N64" s="4" t="s">
        <v>304</v>
      </c>
      <c r="O64" s="4" t="s">
        <v>122</v>
      </c>
      <c r="P64" s="4"/>
      <c r="Q64" s="4" t="s">
        <v>644</v>
      </c>
      <c r="R64" s="4" t="s">
        <v>119</v>
      </c>
      <c r="S64" s="13"/>
      <c r="T64" s="4"/>
      <c r="U64" s="4"/>
      <c r="V64" s="4"/>
      <c r="W64" s="4">
        <v>220</v>
      </c>
      <c r="X64" s="13">
        <v>39486</v>
      </c>
      <c r="Y64" s="27"/>
      <c r="Z64" s="27"/>
      <c r="AA64" s="28"/>
      <c r="AB64" s="31"/>
      <c r="AC64" s="32"/>
      <c r="AD64" s="28"/>
      <c r="AE64" s="28">
        <v>27.3</v>
      </c>
      <c r="AF64" s="33">
        <v>1.6E-2</v>
      </c>
      <c r="AG64" s="28">
        <v>2.5</v>
      </c>
      <c r="AH64" s="31">
        <v>8.2000000000000003E-2</v>
      </c>
      <c r="AI64" s="31">
        <v>2.0880000000000001</v>
      </c>
      <c r="AJ64" s="31"/>
      <c r="AK64" s="75" t="str">
        <f t="shared" si="2"/>
        <v>1</v>
      </c>
      <c r="AL64" s="75" t="str">
        <f t="shared" si="3"/>
        <v>1</v>
      </c>
      <c r="AM64" s="75" t="str">
        <f t="shared" si="4"/>
        <v>1</v>
      </c>
      <c r="AN64" s="75" t="str">
        <f t="shared" si="5"/>
        <v>1</v>
      </c>
      <c r="AO64" s="75" t="str">
        <f t="shared" si="6"/>
        <v>5</v>
      </c>
      <c r="AP64" s="75" t="str">
        <f t="shared" si="7"/>
        <v>1</v>
      </c>
      <c r="AQ64" s="75" t="str">
        <f t="shared" si="11"/>
        <v>1</v>
      </c>
      <c r="AR64" s="75" t="str">
        <f t="shared" si="12"/>
        <v>1</v>
      </c>
      <c r="AS64" s="75">
        <f t="shared" si="13"/>
        <v>1.5454545454545454</v>
      </c>
      <c r="AT64" s="75" t="str">
        <f t="shared" si="14"/>
        <v>3</v>
      </c>
      <c r="AU64" s="48" t="e">
        <f>IF(OR(AQ64="I",#REF!="I",AQ64="C",#REF!="C"),"Termovacío",IF(OR(AO64="I",AN64="I",AP64="I",AK64="I",AL64="I",AO64="C",AN64="C",AP64="C",AK64="C",AL64="C"),"Regeneración",""))</f>
        <v>#REF!</v>
      </c>
    </row>
    <row r="65" spans="1:47" s="10" customFormat="1" ht="15" customHeight="1" x14ac:dyDescent="0.2">
      <c r="A65" s="4">
        <f t="shared" si="8"/>
        <v>5</v>
      </c>
      <c r="B65" s="4">
        <v>600029</v>
      </c>
      <c r="C65" s="4" t="s">
        <v>97</v>
      </c>
      <c r="D65" s="4" t="s">
        <v>155</v>
      </c>
      <c r="E65" s="3" t="s">
        <v>152</v>
      </c>
      <c r="F65" s="4" t="str">
        <f t="shared" si="15"/>
        <v>ASIA TRA1 R</v>
      </c>
      <c r="G65" s="4" t="s">
        <v>50</v>
      </c>
      <c r="H65" s="4">
        <v>551873</v>
      </c>
      <c r="I65" s="4" t="s">
        <v>249</v>
      </c>
      <c r="J65" s="4" t="s">
        <v>121</v>
      </c>
      <c r="K65" s="4" t="s">
        <v>117</v>
      </c>
      <c r="L65" s="4">
        <v>2020</v>
      </c>
      <c r="M65" s="4" t="s">
        <v>266</v>
      </c>
      <c r="N65" s="4" t="s">
        <v>304</v>
      </c>
      <c r="O65" s="4" t="s">
        <v>122</v>
      </c>
      <c r="P65" s="4"/>
      <c r="Q65" s="4" t="s">
        <v>645</v>
      </c>
      <c r="R65" s="4" t="s">
        <v>119</v>
      </c>
      <c r="S65" s="13"/>
      <c r="T65" s="4"/>
      <c r="U65" s="4"/>
      <c r="V65" s="4"/>
      <c r="W65" s="4">
        <v>220</v>
      </c>
      <c r="X65" s="13">
        <v>39469</v>
      </c>
      <c r="Y65" s="27"/>
      <c r="Z65" s="27"/>
      <c r="AA65" s="28"/>
      <c r="AB65" s="31"/>
      <c r="AC65" s="32"/>
      <c r="AD65" s="28"/>
      <c r="AE65" s="28">
        <v>32</v>
      </c>
      <c r="AF65" s="33">
        <v>0.01</v>
      </c>
      <c r="AG65" s="28"/>
      <c r="AH65" s="31">
        <v>0.1</v>
      </c>
      <c r="AI65" s="31"/>
      <c r="AJ65" s="31"/>
      <c r="AK65" s="75" t="str">
        <f t="shared" si="2"/>
        <v>1</v>
      </c>
      <c r="AL65" s="75" t="str">
        <f t="shared" si="3"/>
        <v>1</v>
      </c>
      <c r="AM65" s="75" t="str">
        <f t="shared" si="4"/>
        <v>1</v>
      </c>
      <c r="AN65" s="75" t="str">
        <f t="shared" si="5"/>
        <v>1</v>
      </c>
      <c r="AO65" s="75" t="str">
        <f t="shared" si="6"/>
        <v>1</v>
      </c>
      <c r="AP65" s="75" t="str">
        <f t="shared" si="7"/>
        <v>1</v>
      </c>
      <c r="AQ65" s="75" t="str">
        <f t="shared" si="11"/>
        <v>1</v>
      </c>
      <c r="AR65" s="75" t="str">
        <f t="shared" si="12"/>
        <v>1</v>
      </c>
      <c r="AS65" s="75">
        <f t="shared" si="13"/>
        <v>1</v>
      </c>
      <c r="AT65" s="75" t="str">
        <f t="shared" si="14"/>
        <v>1</v>
      </c>
      <c r="AU65" s="48" t="e">
        <f>IF(OR(AQ65="I",#REF!="I",AQ65="C",#REF!="C"),"Termovacío",IF(OR(AO65="I",AN65="I",AP65="I",AK65="I",AL65="I",AO65="C",AN65="C",AP65="C",AK65="C",AL65="C"),"Regeneración",""))</f>
        <v>#REF!</v>
      </c>
    </row>
    <row r="66" spans="1:47" s="10" customFormat="1" ht="15" customHeight="1" x14ac:dyDescent="0.2">
      <c r="A66" s="4">
        <f t="shared" si="8"/>
        <v>5</v>
      </c>
      <c r="B66" s="4">
        <v>600029</v>
      </c>
      <c r="C66" s="4" t="s">
        <v>97</v>
      </c>
      <c r="D66" s="4" t="s">
        <v>155</v>
      </c>
      <c r="E66" s="3" t="s">
        <v>152</v>
      </c>
      <c r="F66" s="4" t="str">
        <f t="shared" si="15"/>
        <v>ASIA TRA1 R</v>
      </c>
      <c r="G66" s="4" t="s">
        <v>50</v>
      </c>
      <c r="H66" s="4">
        <v>551873</v>
      </c>
      <c r="I66" s="4" t="s">
        <v>249</v>
      </c>
      <c r="J66" s="4" t="s">
        <v>121</v>
      </c>
      <c r="K66" s="4" t="s">
        <v>117</v>
      </c>
      <c r="L66" s="4">
        <v>2020</v>
      </c>
      <c r="M66" s="4" t="s">
        <v>266</v>
      </c>
      <c r="N66" s="4" t="s">
        <v>304</v>
      </c>
      <c r="O66" s="4" t="s">
        <v>122</v>
      </c>
      <c r="P66" s="4"/>
      <c r="Q66" s="4" t="s">
        <v>646</v>
      </c>
      <c r="R66" s="4" t="s">
        <v>119</v>
      </c>
      <c r="S66" s="13"/>
      <c r="T66" s="4"/>
      <c r="U66" s="4"/>
      <c r="V66" s="4"/>
      <c r="W66" s="4">
        <v>220</v>
      </c>
      <c r="X66" s="13">
        <v>39402</v>
      </c>
      <c r="Y66" s="27"/>
      <c r="Z66" s="27"/>
      <c r="AA66" s="28"/>
      <c r="AB66" s="31"/>
      <c r="AC66" s="32"/>
      <c r="AD66" s="28"/>
      <c r="AE66" s="28">
        <v>27</v>
      </c>
      <c r="AF66" s="33">
        <v>0.02</v>
      </c>
      <c r="AG66" s="28"/>
      <c r="AH66" s="31">
        <v>7.0000000000000007E-2</v>
      </c>
      <c r="AI66" s="31"/>
      <c r="AJ66" s="31"/>
      <c r="AK66" s="75" t="str">
        <f t="shared" si="2"/>
        <v>1</v>
      </c>
      <c r="AL66" s="75" t="str">
        <f t="shared" si="3"/>
        <v>1</v>
      </c>
      <c r="AM66" s="75" t="str">
        <f t="shared" si="4"/>
        <v>1</v>
      </c>
      <c r="AN66" s="75" t="str">
        <f t="shared" si="5"/>
        <v>1</v>
      </c>
      <c r="AO66" s="75" t="str">
        <f t="shared" si="6"/>
        <v>5</v>
      </c>
      <c r="AP66" s="75" t="str">
        <f t="shared" si="7"/>
        <v>1</v>
      </c>
      <c r="AQ66" s="75" t="str">
        <f t="shared" si="11"/>
        <v>1</v>
      </c>
      <c r="AR66" s="75" t="str">
        <f t="shared" si="12"/>
        <v>1</v>
      </c>
      <c r="AS66" s="75">
        <f t="shared" si="13"/>
        <v>1.5454545454545454</v>
      </c>
      <c r="AT66" s="75" t="str">
        <f t="shared" si="14"/>
        <v>3</v>
      </c>
      <c r="AU66" s="48" t="e">
        <f>IF(OR(AQ66="I",#REF!="I",AQ66="C",#REF!="C"),"Termovacío",IF(OR(AO66="I",AN66="I",AP66="I",AK66="I",AL66="I",AO66="C",AN66="C",AP66="C",AK66="C",AL66="C"),"Regeneración",""))</f>
        <v>#REF!</v>
      </c>
    </row>
    <row r="67" spans="1:47" s="10" customFormat="1" ht="15" customHeight="1" x14ac:dyDescent="0.2">
      <c r="A67" s="4">
        <f t="shared" si="8"/>
        <v>5</v>
      </c>
      <c r="B67" s="4">
        <v>600029</v>
      </c>
      <c r="C67" s="4" t="s">
        <v>97</v>
      </c>
      <c r="D67" s="4" t="s">
        <v>155</v>
      </c>
      <c r="E67" s="3" t="s">
        <v>152</v>
      </c>
      <c r="F67" s="4" t="str">
        <f t="shared" si="15"/>
        <v>ASIA TRA1 R</v>
      </c>
      <c r="G67" s="4" t="s">
        <v>50</v>
      </c>
      <c r="H67" s="4">
        <v>551873</v>
      </c>
      <c r="I67" s="4" t="s">
        <v>249</v>
      </c>
      <c r="J67" s="4" t="s">
        <v>121</v>
      </c>
      <c r="K67" s="4" t="s">
        <v>117</v>
      </c>
      <c r="L67" s="4">
        <v>2020</v>
      </c>
      <c r="M67" s="4" t="s">
        <v>266</v>
      </c>
      <c r="N67" s="4" t="s">
        <v>304</v>
      </c>
      <c r="O67" s="4" t="s">
        <v>122</v>
      </c>
      <c r="P67" s="4"/>
      <c r="Q67" s="4" t="s">
        <v>647</v>
      </c>
      <c r="R67" s="4" t="s">
        <v>119</v>
      </c>
      <c r="S67" s="13"/>
      <c r="T67" s="4"/>
      <c r="U67" s="4"/>
      <c r="V67" s="4"/>
      <c r="W67" s="4">
        <v>220</v>
      </c>
      <c r="X67" s="13">
        <v>39126</v>
      </c>
      <c r="Y67" s="27"/>
      <c r="Z67" s="27"/>
      <c r="AA67" s="28"/>
      <c r="AB67" s="31"/>
      <c r="AC67" s="32"/>
      <c r="AD67" s="28"/>
      <c r="AE67" s="28">
        <v>25.5</v>
      </c>
      <c r="AF67" s="33">
        <v>3.2000000000000001E-2</v>
      </c>
      <c r="AG67" s="28">
        <v>2.5</v>
      </c>
      <c r="AH67" s="31">
        <v>6.7000000000000004E-2</v>
      </c>
      <c r="AI67" s="31">
        <v>2.319</v>
      </c>
      <c r="AJ67" s="31"/>
      <c r="AK67" s="75" t="str">
        <f t="shared" si="2"/>
        <v>1</v>
      </c>
      <c r="AL67" s="75" t="str">
        <f t="shared" si="3"/>
        <v>1</v>
      </c>
      <c r="AM67" s="75" t="str">
        <f t="shared" si="4"/>
        <v>1</v>
      </c>
      <c r="AN67" s="75" t="str">
        <f t="shared" si="5"/>
        <v>1</v>
      </c>
      <c r="AO67" s="75" t="str">
        <f t="shared" si="6"/>
        <v>5</v>
      </c>
      <c r="AP67" s="75" t="str">
        <f t="shared" si="7"/>
        <v>1</v>
      </c>
      <c r="AQ67" s="75" t="str">
        <f t="shared" si="11"/>
        <v>1</v>
      </c>
      <c r="AR67" s="75" t="str">
        <f t="shared" si="12"/>
        <v>1</v>
      </c>
      <c r="AS67" s="75">
        <f t="shared" si="13"/>
        <v>1.5454545454545454</v>
      </c>
      <c r="AT67" s="75" t="str">
        <f t="shared" si="14"/>
        <v>3</v>
      </c>
      <c r="AU67" s="48" t="e">
        <f>IF(OR(AQ67="I",#REF!="I",AQ67="C",#REF!="C"),"Termovacío",IF(OR(AO67="I",AN67="I",AP67="I",AK67="I",AL67="I",AO67="C",AN67="C",AP67="C",AK67="C",AL67="C"),"Regeneración",""))</f>
        <v>#REF!</v>
      </c>
    </row>
    <row r="68" spans="1:47" s="10" customFormat="1" ht="15" customHeight="1" x14ac:dyDescent="0.2">
      <c r="A68" s="4">
        <f t="shared" si="8"/>
        <v>5</v>
      </c>
      <c r="B68" s="4">
        <v>600029</v>
      </c>
      <c r="C68" s="4" t="s">
        <v>97</v>
      </c>
      <c r="D68" s="4" t="s">
        <v>155</v>
      </c>
      <c r="E68" s="3" t="s">
        <v>152</v>
      </c>
      <c r="F68" s="4" t="str">
        <f t="shared" si="15"/>
        <v>ASIA TRA1 R</v>
      </c>
      <c r="G68" s="4" t="s">
        <v>50</v>
      </c>
      <c r="H68" s="4">
        <v>551873</v>
      </c>
      <c r="I68" s="4" t="s">
        <v>249</v>
      </c>
      <c r="J68" s="4" t="s">
        <v>121</v>
      </c>
      <c r="K68" s="4" t="s">
        <v>117</v>
      </c>
      <c r="L68" s="4">
        <v>2020</v>
      </c>
      <c r="M68" s="4" t="s">
        <v>266</v>
      </c>
      <c r="N68" s="4" t="s">
        <v>304</v>
      </c>
      <c r="O68" s="4" t="s">
        <v>122</v>
      </c>
      <c r="P68" s="4"/>
      <c r="Q68" s="4" t="s">
        <v>648</v>
      </c>
      <c r="R68" s="4" t="s">
        <v>119</v>
      </c>
      <c r="S68" s="13"/>
      <c r="T68" s="4"/>
      <c r="U68" s="4"/>
      <c r="V68" s="4"/>
      <c r="W68" s="4">
        <v>220</v>
      </c>
      <c r="X68" s="13">
        <v>39050</v>
      </c>
      <c r="Y68" s="27"/>
      <c r="Z68" s="27"/>
      <c r="AA68" s="28"/>
      <c r="AB68" s="31"/>
      <c r="AC68" s="32"/>
      <c r="AD68" s="28"/>
      <c r="AE68" s="28">
        <v>24.3</v>
      </c>
      <c r="AF68" s="33">
        <v>0.04</v>
      </c>
      <c r="AG68" s="28">
        <v>2.5</v>
      </c>
      <c r="AH68" s="31">
        <v>5.3999999999999999E-2</v>
      </c>
      <c r="AI68" s="31">
        <v>2.0950000000000002</v>
      </c>
      <c r="AJ68" s="31"/>
      <c r="AK68" s="75" t="str">
        <f t="shared" ref="AK68:AK131" si="24">IF(AH68&lt;&gt;"",IF(AH68&lt;=0.1,"1",IF(AND(AH68&gt;0.1,AH68&lt;=0.3),"3",IF(AH68&gt;0.3,"5",""))),"1")</f>
        <v>1</v>
      </c>
      <c r="AL68" s="75" t="str">
        <f t="shared" ref="AL68:AL131" si="25">IF(AI68&lt;&gt;"",IF(AI68&lt;=3,"1",IF(AND(AI68&gt;3,AI68&lt;=4),"3",IF(AI68&gt;4,"5",""))),"1")</f>
        <v>1</v>
      </c>
      <c r="AM68" s="75" t="str">
        <f t="shared" ref="AM68:AM131" si="26">IF(AD68&lt;&gt;"",IF(AD68&lt;=20,"1",IF(AND(AD68&gt;20,AD68&lt;=30),"3",IF(AD68&gt;30,"5",""))),"1")</f>
        <v>1</v>
      </c>
      <c r="AN68" s="75" t="str">
        <f t="shared" ref="AN68:AN131" si="27">IF(AF68&lt;&gt;"",IF(AF68&lt;=0.05,"1",IF(AND(AF68&gt;0.05,AF68&lt;=0.1),"3",IF(AF68&gt;0.1,"5",""))),"1")</f>
        <v>1</v>
      </c>
      <c r="AO68" s="75" t="str">
        <f t="shared" ref="AO68:AO131" si="28">IF(AE68&lt;&gt;"",IF(AE68&gt;=32,"1",IF(AND(AE68&gt;=28,AE68&lt;32),"3",IF(AE68&lt;28,"5",""))),"1")</f>
        <v>5</v>
      </c>
      <c r="AP68" s="75" t="str">
        <f t="shared" ref="AP68:AP131" si="29">IF(AG68&lt;&gt;"",IF(AG68&lt;=3.5,"1",IF(AG68&gt;3.5,"5","")),"1")</f>
        <v>1</v>
      </c>
      <c r="AQ68" s="75" t="str">
        <f t="shared" si="11"/>
        <v>1</v>
      </c>
      <c r="AR68" s="75" t="str">
        <f t="shared" si="12"/>
        <v>1</v>
      </c>
      <c r="AS68" s="75">
        <f t="shared" si="13"/>
        <v>1.5454545454545454</v>
      </c>
      <c r="AT68" s="75" t="str">
        <f t="shared" si="14"/>
        <v>3</v>
      </c>
      <c r="AU68" s="48" t="e">
        <f>IF(OR(AQ68="I",#REF!="I",AQ68="C",#REF!="C"),"Termovacío",IF(OR(AO68="I",AN68="I",AP68="I",AK68="I",AL68="I",AO68="C",AN68="C",AP68="C",AK68="C",AL68="C"),"Regeneración",""))</f>
        <v>#REF!</v>
      </c>
    </row>
    <row r="69" spans="1:47" s="10" customFormat="1" ht="15" customHeight="1" x14ac:dyDescent="0.2">
      <c r="A69" s="4">
        <f t="shared" si="8"/>
        <v>5</v>
      </c>
      <c r="B69" s="4">
        <v>600029</v>
      </c>
      <c r="C69" s="4" t="s">
        <v>97</v>
      </c>
      <c r="D69" s="4" t="s">
        <v>155</v>
      </c>
      <c r="E69" s="3" t="s">
        <v>152</v>
      </c>
      <c r="F69" s="4" t="str">
        <f t="shared" si="15"/>
        <v>ASIA TRA1 R</v>
      </c>
      <c r="G69" s="4" t="s">
        <v>50</v>
      </c>
      <c r="H69" s="4">
        <v>551873</v>
      </c>
      <c r="I69" s="4" t="s">
        <v>249</v>
      </c>
      <c r="J69" s="4" t="s">
        <v>121</v>
      </c>
      <c r="K69" s="4" t="s">
        <v>117</v>
      </c>
      <c r="L69" s="4">
        <v>2020</v>
      </c>
      <c r="M69" s="4" t="s">
        <v>266</v>
      </c>
      <c r="N69" s="4" t="s">
        <v>304</v>
      </c>
      <c r="O69" s="4" t="s">
        <v>122</v>
      </c>
      <c r="P69" s="4"/>
      <c r="Q69" s="4" t="s">
        <v>649</v>
      </c>
      <c r="R69" s="4" t="s">
        <v>119</v>
      </c>
      <c r="S69" s="13"/>
      <c r="T69" s="4"/>
      <c r="U69" s="4"/>
      <c r="V69" s="4"/>
      <c r="W69" s="4">
        <v>220</v>
      </c>
      <c r="X69" s="13">
        <v>38498</v>
      </c>
      <c r="Y69" s="27"/>
      <c r="Z69" s="27"/>
      <c r="AA69" s="28"/>
      <c r="AB69" s="31"/>
      <c r="AC69" s="32">
        <v>51</v>
      </c>
      <c r="AD69" s="28"/>
      <c r="AE69" s="28"/>
      <c r="AF69" s="33"/>
      <c r="AG69" s="28"/>
      <c r="AH69" s="31"/>
      <c r="AI69" s="31"/>
      <c r="AJ69" s="31"/>
      <c r="AK69" s="75" t="str">
        <f t="shared" si="24"/>
        <v>1</v>
      </c>
      <c r="AL69" s="75" t="str">
        <f t="shared" si="25"/>
        <v>1</v>
      </c>
      <c r="AM69" s="75" t="str">
        <f t="shared" si="26"/>
        <v>1</v>
      </c>
      <c r="AN69" s="75" t="str">
        <f t="shared" si="27"/>
        <v>1</v>
      </c>
      <c r="AO69" s="75" t="str">
        <f t="shared" si="28"/>
        <v>1</v>
      </c>
      <c r="AP69" s="75" t="str">
        <f t="shared" si="29"/>
        <v>1</v>
      </c>
      <c r="AQ69" s="75" t="str">
        <f t="shared" ref="AQ69:AQ132" si="30">IF(AC69&lt;&gt;"",IF(AND(W69=60,AC69&gt;=40),"1",IF(AND(W69=60,AC69&gt;=35,AC69&lt;40),"3",IF(AND(W69=60,AC69&lt;35),"5",IF(AND(W69=220,AC69&gt;=50),"1",IF(AND(W69=220,AC69&gt;=45,AC69&lt;50),"2",IF(AND(W69=220,AC69&lt;45),"5","")))))),"1")</f>
        <v>1</v>
      </c>
      <c r="AR69" s="75" t="str">
        <f t="shared" ref="AR69:AR132" si="31">IF(AJ69&lt;&gt;"",IF(AJ69&gt;=0.2,"1",IF(AND(AJ69&gt;=0.1,AJ69&lt;0.2),"3",IF(AJ69&lt;0.1,"5",""))),"1")</f>
        <v>1</v>
      </c>
      <c r="AS69" s="75">
        <f t="shared" ref="AS69:AS132" si="32">+(3*AK69+3*AL69+4*AM69+2*AN69+3*AO69+1*AP69+5*AQ69+1*AR69)/22</f>
        <v>1</v>
      </c>
      <c r="AT69" s="75" t="str">
        <f t="shared" ref="AT69:AT132" si="33">IF(AND(AS69&gt;0,AS69&lt;=1),"1",IF(AND(AS69&gt;1,AS69&lt;=2),"3",IF(AND(AS69&gt;2,AS69&lt;=3),"6",IF(AND(AS69&gt;3,AS69&lt;=4),"8",IF(AND(AS69&gt;4,AS69&lt;=5),"10","")))))</f>
        <v>1</v>
      </c>
      <c r="AU69" s="48" t="e">
        <f>IF(OR(AQ69="I",#REF!="I",AQ69="C",#REF!="C"),"Termovacío",IF(OR(AO69="I",AN69="I",AP69="I",AK69="I",AL69="I",AO69="C",AN69="C",AP69="C",AK69="C",AL69="C"),"Regeneración",""))</f>
        <v>#REF!</v>
      </c>
    </row>
    <row r="70" spans="1:47" s="10" customFormat="1" ht="15" customHeight="1" x14ac:dyDescent="0.2">
      <c r="A70" s="4">
        <f t="shared" si="8"/>
        <v>5</v>
      </c>
      <c r="B70" s="4">
        <v>600029</v>
      </c>
      <c r="C70" s="4" t="s">
        <v>97</v>
      </c>
      <c r="D70" s="4" t="s">
        <v>155</v>
      </c>
      <c r="E70" s="3" t="s">
        <v>152</v>
      </c>
      <c r="F70" s="4" t="str">
        <f t="shared" si="15"/>
        <v>ASIA TRA1 R</v>
      </c>
      <c r="G70" s="4" t="s">
        <v>50</v>
      </c>
      <c r="H70" s="4">
        <v>551873</v>
      </c>
      <c r="I70" s="4" t="s">
        <v>249</v>
      </c>
      <c r="J70" s="4" t="s">
        <v>121</v>
      </c>
      <c r="K70" s="4" t="s">
        <v>117</v>
      </c>
      <c r="L70" s="4">
        <v>2020</v>
      </c>
      <c r="M70" s="4" t="s">
        <v>266</v>
      </c>
      <c r="N70" s="4" t="s">
        <v>304</v>
      </c>
      <c r="O70" s="4" t="s">
        <v>122</v>
      </c>
      <c r="P70" s="4"/>
      <c r="Q70" s="4" t="s">
        <v>650</v>
      </c>
      <c r="R70" s="4" t="s">
        <v>119</v>
      </c>
      <c r="S70" s="13"/>
      <c r="T70" s="4"/>
      <c r="U70" s="4"/>
      <c r="V70" s="4"/>
      <c r="W70" s="4">
        <v>220</v>
      </c>
      <c r="X70" s="13">
        <v>38707</v>
      </c>
      <c r="Y70" s="27"/>
      <c r="Z70" s="27"/>
      <c r="AA70" s="28"/>
      <c r="AB70" s="31"/>
      <c r="AC70" s="32"/>
      <c r="AD70" s="28"/>
      <c r="AE70" s="28">
        <v>27.8</v>
      </c>
      <c r="AF70" s="33">
        <v>4.2999999999999997E-2</v>
      </c>
      <c r="AG70" s="28">
        <v>2.5</v>
      </c>
      <c r="AH70" s="31">
        <v>5.5E-2</v>
      </c>
      <c r="AI70" s="31">
        <v>2.2919999999999998</v>
      </c>
      <c r="AJ70" s="31"/>
      <c r="AK70" s="75" t="str">
        <f t="shared" si="24"/>
        <v>1</v>
      </c>
      <c r="AL70" s="75" t="str">
        <f t="shared" si="25"/>
        <v>1</v>
      </c>
      <c r="AM70" s="75" t="str">
        <f t="shared" si="26"/>
        <v>1</v>
      </c>
      <c r="AN70" s="75" t="str">
        <f t="shared" si="27"/>
        <v>1</v>
      </c>
      <c r="AO70" s="75" t="str">
        <f t="shared" si="28"/>
        <v>5</v>
      </c>
      <c r="AP70" s="75" t="str">
        <f t="shared" si="29"/>
        <v>1</v>
      </c>
      <c r="AQ70" s="75" t="str">
        <f t="shared" si="30"/>
        <v>1</v>
      </c>
      <c r="AR70" s="75" t="str">
        <f t="shared" si="31"/>
        <v>1</v>
      </c>
      <c r="AS70" s="75">
        <f t="shared" si="32"/>
        <v>1.5454545454545454</v>
      </c>
      <c r="AT70" s="75" t="str">
        <f t="shared" si="33"/>
        <v>3</v>
      </c>
      <c r="AU70" s="48" t="e">
        <f>IF(OR(AQ70="I",#REF!="I",AQ70="C",#REF!="C"),"Termovacío",IF(OR(AO70="I",AN70="I",AP70="I",AK70="I",AL70="I",AO70="C",AN70="C",AP70="C",AK70="C",AL70="C"),"Regeneración",""))</f>
        <v>#REF!</v>
      </c>
    </row>
    <row r="71" spans="1:47" s="10" customFormat="1" ht="15" customHeight="1" x14ac:dyDescent="0.2">
      <c r="A71" s="4">
        <f t="shared" si="8"/>
        <v>5</v>
      </c>
      <c r="B71" s="4">
        <v>600029</v>
      </c>
      <c r="C71" s="4" t="s">
        <v>97</v>
      </c>
      <c r="D71" s="4" t="s">
        <v>155</v>
      </c>
      <c r="E71" s="3" t="s">
        <v>152</v>
      </c>
      <c r="F71" s="4" t="str">
        <f t="shared" si="15"/>
        <v>ASIA TRA1 R</v>
      </c>
      <c r="G71" s="4" t="s">
        <v>50</v>
      </c>
      <c r="H71" s="4">
        <v>551873</v>
      </c>
      <c r="I71" s="4" t="s">
        <v>249</v>
      </c>
      <c r="J71" s="4" t="s">
        <v>121</v>
      </c>
      <c r="K71" s="4" t="s">
        <v>117</v>
      </c>
      <c r="L71" s="4">
        <v>2020</v>
      </c>
      <c r="M71" s="4" t="s">
        <v>266</v>
      </c>
      <c r="N71" s="4" t="s">
        <v>304</v>
      </c>
      <c r="O71" s="4" t="s">
        <v>122</v>
      </c>
      <c r="P71" s="4"/>
      <c r="Q71" s="4" t="s">
        <v>651</v>
      </c>
      <c r="R71" s="4" t="s">
        <v>119</v>
      </c>
      <c r="S71" s="13"/>
      <c r="T71" s="4"/>
      <c r="U71" s="4"/>
      <c r="V71" s="4"/>
      <c r="W71" s="4">
        <v>220</v>
      </c>
      <c r="X71" s="13">
        <v>38231</v>
      </c>
      <c r="Y71" s="27"/>
      <c r="Z71" s="27"/>
      <c r="AA71" s="28"/>
      <c r="AB71" s="31"/>
      <c r="AC71" s="32">
        <v>71</v>
      </c>
      <c r="AD71" s="28"/>
      <c r="AE71" s="28">
        <v>27.6</v>
      </c>
      <c r="AF71" s="33"/>
      <c r="AG71" s="28">
        <v>2</v>
      </c>
      <c r="AH71" s="31"/>
      <c r="AI71" s="31"/>
      <c r="AJ71" s="31"/>
      <c r="AK71" s="75" t="str">
        <f t="shared" si="24"/>
        <v>1</v>
      </c>
      <c r="AL71" s="75" t="str">
        <f t="shared" si="25"/>
        <v>1</v>
      </c>
      <c r="AM71" s="75" t="str">
        <f t="shared" si="26"/>
        <v>1</v>
      </c>
      <c r="AN71" s="75" t="str">
        <f t="shared" si="27"/>
        <v>1</v>
      </c>
      <c r="AO71" s="75" t="str">
        <f t="shared" si="28"/>
        <v>5</v>
      </c>
      <c r="AP71" s="75" t="str">
        <f t="shared" si="29"/>
        <v>1</v>
      </c>
      <c r="AQ71" s="75" t="str">
        <f t="shared" si="30"/>
        <v>1</v>
      </c>
      <c r="AR71" s="75" t="str">
        <f t="shared" si="31"/>
        <v>1</v>
      </c>
      <c r="AS71" s="75">
        <f t="shared" si="32"/>
        <v>1.5454545454545454</v>
      </c>
      <c r="AT71" s="75" t="str">
        <f t="shared" si="33"/>
        <v>3</v>
      </c>
      <c r="AU71" s="48" t="e">
        <f>IF(OR(AQ71="I",#REF!="I",AQ71="C",#REF!="C"),"Termovacío",IF(OR(AO71="I",AN71="I",AP71="I",AK71="I",AL71="I",AO71="C",AN71="C",AP71="C",AK71="C",AL71="C"),"Regeneración",""))</f>
        <v>#REF!</v>
      </c>
    </row>
    <row r="72" spans="1:47" s="10" customFormat="1" ht="15" customHeight="1" x14ac:dyDescent="0.2">
      <c r="A72" s="4">
        <f t="shared" si="8"/>
        <v>5</v>
      </c>
      <c r="B72" s="4">
        <v>600029</v>
      </c>
      <c r="C72" s="4" t="s">
        <v>97</v>
      </c>
      <c r="D72" s="4" t="s">
        <v>155</v>
      </c>
      <c r="E72" s="3" t="s">
        <v>152</v>
      </c>
      <c r="F72" s="4" t="str">
        <f t="shared" si="15"/>
        <v>ASIA TRA1 R</v>
      </c>
      <c r="G72" s="4" t="s">
        <v>50</v>
      </c>
      <c r="H72" s="4">
        <v>551873</v>
      </c>
      <c r="I72" s="4" t="s">
        <v>249</v>
      </c>
      <c r="J72" s="4" t="s">
        <v>121</v>
      </c>
      <c r="K72" s="4" t="s">
        <v>117</v>
      </c>
      <c r="L72" s="4">
        <v>2020</v>
      </c>
      <c r="M72" s="4" t="s">
        <v>266</v>
      </c>
      <c r="N72" s="4" t="s">
        <v>304</v>
      </c>
      <c r="O72" s="4" t="s">
        <v>122</v>
      </c>
      <c r="P72" s="4"/>
      <c r="Q72" s="4" t="s">
        <v>652</v>
      </c>
      <c r="R72" s="4" t="s">
        <v>119</v>
      </c>
      <c r="S72" s="13"/>
      <c r="T72" s="4"/>
      <c r="U72" s="4"/>
      <c r="V72" s="4"/>
      <c r="W72" s="4">
        <v>220</v>
      </c>
      <c r="X72" s="13">
        <v>37524</v>
      </c>
      <c r="Y72" s="27"/>
      <c r="Z72" s="27"/>
      <c r="AA72" s="28"/>
      <c r="AB72" s="31"/>
      <c r="AC72" s="32"/>
      <c r="AD72" s="28"/>
      <c r="AE72" s="28">
        <v>27.7</v>
      </c>
      <c r="AF72" s="33">
        <v>3.9570000000000001E-2</v>
      </c>
      <c r="AG72" s="28">
        <v>2</v>
      </c>
      <c r="AH72" s="31"/>
      <c r="AI72" s="31"/>
      <c r="AJ72" s="31"/>
      <c r="AK72" s="75" t="str">
        <f t="shared" si="24"/>
        <v>1</v>
      </c>
      <c r="AL72" s="75" t="str">
        <f t="shared" si="25"/>
        <v>1</v>
      </c>
      <c r="AM72" s="75" t="str">
        <f t="shared" si="26"/>
        <v>1</v>
      </c>
      <c r="AN72" s="75" t="str">
        <f t="shared" si="27"/>
        <v>1</v>
      </c>
      <c r="AO72" s="75" t="str">
        <f t="shared" si="28"/>
        <v>5</v>
      </c>
      <c r="AP72" s="75" t="str">
        <f t="shared" si="29"/>
        <v>1</v>
      </c>
      <c r="AQ72" s="75" t="str">
        <f t="shared" si="30"/>
        <v>1</v>
      </c>
      <c r="AR72" s="75" t="str">
        <f t="shared" si="31"/>
        <v>1</v>
      </c>
      <c r="AS72" s="75">
        <f t="shared" si="32"/>
        <v>1.5454545454545454</v>
      </c>
      <c r="AT72" s="75" t="str">
        <f t="shared" si="33"/>
        <v>3</v>
      </c>
      <c r="AU72" s="48" t="e">
        <f>IF(OR(AQ72="I",#REF!="I",AQ72="C",#REF!="C"),"Termovacío",IF(OR(AO72="I",AN72="I",AP72="I",AK72="I",AL72="I",AO72="C",AN72="C",AP72="C",AK72="C",AL72="C"),"Regeneración",""))</f>
        <v>#REF!</v>
      </c>
    </row>
    <row r="73" spans="1:47" s="10" customFormat="1" ht="15" customHeight="1" x14ac:dyDescent="0.2">
      <c r="A73" s="4">
        <f t="shared" si="8"/>
        <v>5</v>
      </c>
      <c r="B73" s="4">
        <v>600029</v>
      </c>
      <c r="C73" s="4" t="s">
        <v>97</v>
      </c>
      <c r="D73" s="4" t="s">
        <v>155</v>
      </c>
      <c r="E73" s="3" t="s">
        <v>152</v>
      </c>
      <c r="F73" s="4" t="str">
        <f t="shared" si="15"/>
        <v>ASIA TRA1 R</v>
      </c>
      <c r="G73" s="4" t="s">
        <v>50</v>
      </c>
      <c r="H73" s="4">
        <v>551873</v>
      </c>
      <c r="I73" s="4" t="s">
        <v>249</v>
      </c>
      <c r="J73" s="4" t="s">
        <v>121</v>
      </c>
      <c r="K73" s="4" t="s">
        <v>117</v>
      </c>
      <c r="L73" s="4">
        <v>2020</v>
      </c>
      <c r="M73" s="4" t="s">
        <v>266</v>
      </c>
      <c r="N73" s="4" t="s">
        <v>304</v>
      </c>
      <c r="O73" s="4" t="s">
        <v>122</v>
      </c>
      <c r="P73" s="4"/>
      <c r="Q73" s="4" t="s">
        <v>653</v>
      </c>
      <c r="R73" s="4" t="s">
        <v>119</v>
      </c>
      <c r="S73" s="13"/>
      <c r="T73" s="4"/>
      <c r="U73" s="4"/>
      <c r="V73" s="4"/>
      <c r="W73" s="4">
        <v>220</v>
      </c>
      <c r="X73" s="13">
        <v>36998</v>
      </c>
      <c r="Y73" s="27"/>
      <c r="Z73" s="27"/>
      <c r="AA73" s="28"/>
      <c r="AB73" s="31"/>
      <c r="AC73" s="32"/>
      <c r="AD73" s="28"/>
      <c r="AE73" s="28">
        <v>29.4</v>
      </c>
      <c r="AF73" s="33">
        <v>5.9589999999999997E-2</v>
      </c>
      <c r="AG73" s="28">
        <v>1.6</v>
      </c>
      <c r="AH73" s="31"/>
      <c r="AI73" s="31"/>
      <c r="AJ73" s="31"/>
      <c r="AK73" s="75" t="str">
        <f t="shared" si="24"/>
        <v>1</v>
      </c>
      <c r="AL73" s="75" t="str">
        <f t="shared" si="25"/>
        <v>1</v>
      </c>
      <c r="AM73" s="75" t="str">
        <f t="shared" si="26"/>
        <v>1</v>
      </c>
      <c r="AN73" s="75" t="str">
        <f t="shared" si="27"/>
        <v>3</v>
      </c>
      <c r="AO73" s="75" t="str">
        <f t="shared" si="28"/>
        <v>3</v>
      </c>
      <c r="AP73" s="75" t="str">
        <f t="shared" si="29"/>
        <v>1</v>
      </c>
      <c r="AQ73" s="75" t="str">
        <f t="shared" si="30"/>
        <v>1</v>
      </c>
      <c r="AR73" s="75" t="str">
        <f t="shared" si="31"/>
        <v>1</v>
      </c>
      <c r="AS73" s="75">
        <f t="shared" si="32"/>
        <v>1.4545454545454546</v>
      </c>
      <c r="AT73" s="75" t="str">
        <f t="shared" si="33"/>
        <v>3</v>
      </c>
      <c r="AU73" s="48" t="e">
        <f>IF(OR(AQ73="I",#REF!="I",AQ73="C",#REF!="C"),"Termovacío",IF(OR(AO73="I",AN73="I",AP73="I",AK73="I",AL73="I",AO73="C",AN73="C",AP73="C",AK73="C",AL73="C"),"Regeneración",""))</f>
        <v>#REF!</v>
      </c>
    </row>
    <row r="74" spans="1:47" s="10" customFormat="1" ht="15" customHeight="1" x14ac:dyDescent="0.2">
      <c r="A74" s="4">
        <f t="shared" ref="A74:A138" si="34">+IF(B73=B74,A73,A73+1)</f>
        <v>5</v>
      </c>
      <c r="B74" s="4">
        <v>600029</v>
      </c>
      <c r="C74" s="4" t="s">
        <v>97</v>
      </c>
      <c r="D74" s="4" t="s">
        <v>155</v>
      </c>
      <c r="E74" s="3" t="s">
        <v>152</v>
      </c>
      <c r="F74" s="4" t="str">
        <f t="shared" si="15"/>
        <v>ASIA TRA1 R</v>
      </c>
      <c r="G74" s="4" t="s">
        <v>50</v>
      </c>
      <c r="H74" s="4">
        <v>551873</v>
      </c>
      <c r="I74" s="4" t="s">
        <v>249</v>
      </c>
      <c r="J74" s="4" t="s">
        <v>121</v>
      </c>
      <c r="K74" s="4" t="s">
        <v>117</v>
      </c>
      <c r="L74" s="4">
        <v>2020</v>
      </c>
      <c r="M74" s="4" t="s">
        <v>266</v>
      </c>
      <c r="N74" s="4" t="s">
        <v>304</v>
      </c>
      <c r="O74" s="4" t="s">
        <v>122</v>
      </c>
      <c r="P74" s="4"/>
      <c r="Q74" s="4" t="s">
        <v>654</v>
      </c>
      <c r="R74" s="4" t="s">
        <v>119</v>
      </c>
      <c r="S74" s="13"/>
      <c r="T74" s="4"/>
      <c r="U74" s="4"/>
      <c r="V74" s="4"/>
      <c r="W74" s="4">
        <v>220</v>
      </c>
      <c r="X74" s="13">
        <v>36675</v>
      </c>
      <c r="Y74" s="27"/>
      <c r="Z74" s="27"/>
      <c r="AA74" s="28"/>
      <c r="AB74" s="31"/>
      <c r="AC74" s="32">
        <v>73.2</v>
      </c>
      <c r="AD74" s="28"/>
      <c r="AE74" s="28">
        <v>30</v>
      </c>
      <c r="AF74" s="33">
        <v>5.9589999999999997E-2</v>
      </c>
      <c r="AG74" s="28">
        <v>1.6</v>
      </c>
      <c r="AH74" s="31"/>
      <c r="AI74" s="31"/>
      <c r="AJ74" s="31"/>
      <c r="AK74" s="75" t="str">
        <f t="shared" si="24"/>
        <v>1</v>
      </c>
      <c r="AL74" s="75" t="str">
        <f t="shared" si="25"/>
        <v>1</v>
      </c>
      <c r="AM74" s="75" t="str">
        <f t="shared" si="26"/>
        <v>1</v>
      </c>
      <c r="AN74" s="75" t="str">
        <f t="shared" si="27"/>
        <v>3</v>
      </c>
      <c r="AO74" s="75" t="str">
        <f t="shared" si="28"/>
        <v>3</v>
      </c>
      <c r="AP74" s="75" t="str">
        <f t="shared" si="29"/>
        <v>1</v>
      </c>
      <c r="AQ74" s="75" t="str">
        <f t="shared" si="30"/>
        <v>1</v>
      </c>
      <c r="AR74" s="75" t="str">
        <f t="shared" si="31"/>
        <v>1</v>
      </c>
      <c r="AS74" s="75">
        <f t="shared" si="32"/>
        <v>1.4545454545454546</v>
      </c>
      <c r="AT74" s="75" t="str">
        <f t="shared" si="33"/>
        <v>3</v>
      </c>
      <c r="AU74" s="48" t="e">
        <f>IF(OR(AQ74="I",#REF!="I",AQ74="C",#REF!="C"),"Termovacío",IF(OR(AO74="I",AN74="I",AP74="I",AK74="I",AL74="I",AO74="C",AN74="C",AP74="C",AK74="C",AL74="C"),"Regeneración",""))</f>
        <v>#REF!</v>
      </c>
    </row>
    <row r="75" spans="1:47" s="10" customFormat="1" ht="15" customHeight="1" x14ac:dyDescent="0.2">
      <c r="A75" s="4">
        <f t="shared" si="34"/>
        <v>5</v>
      </c>
      <c r="B75" s="4">
        <v>600029</v>
      </c>
      <c r="C75" s="4" t="s">
        <v>97</v>
      </c>
      <c r="D75" s="4" t="s">
        <v>155</v>
      </c>
      <c r="E75" s="3" t="s">
        <v>152</v>
      </c>
      <c r="F75" s="4" t="str">
        <f t="shared" si="15"/>
        <v>ASIA TRA1 R</v>
      </c>
      <c r="G75" s="4" t="s">
        <v>50</v>
      </c>
      <c r="H75" s="4">
        <v>551873</v>
      </c>
      <c r="I75" s="4" t="s">
        <v>249</v>
      </c>
      <c r="J75" s="4" t="s">
        <v>121</v>
      </c>
      <c r="K75" s="4" t="s">
        <v>117</v>
      </c>
      <c r="L75" s="4">
        <v>2020</v>
      </c>
      <c r="M75" s="4" t="s">
        <v>266</v>
      </c>
      <c r="N75" s="4" t="s">
        <v>304</v>
      </c>
      <c r="O75" s="4" t="s">
        <v>122</v>
      </c>
      <c r="P75" s="4"/>
      <c r="Q75" s="4" t="s">
        <v>655</v>
      </c>
      <c r="R75" s="4" t="s">
        <v>119</v>
      </c>
      <c r="S75" s="13"/>
      <c r="T75" s="4"/>
      <c r="U75" s="4"/>
      <c r="V75" s="4"/>
      <c r="W75" s="4">
        <v>220</v>
      </c>
      <c r="X75" s="13">
        <v>36284</v>
      </c>
      <c r="Y75" s="27"/>
      <c r="Z75" s="27"/>
      <c r="AA75" s="28"/>
      <c r="AB75" s="31"/>
      <c r="AC75" s="32">
        <v>63.4</v>
      </c>
      <c r="AD75" s="28"/>
      <c r="AE75" s="28">
        <v>30.9</v>
      </c>
      <c r="AF75" s="33">
        <v>3.4000000000000002E-2</v>
      </c>
      <c r="AG75" s="28">
        <v>1.5</v>
      </c>
      <c r="AH75" s="31"/>
      <c r="AI75" s="31"/>
      <c r="AJ75" s="31"/>
      <c r="AK75" s="75" t="str">
        <f t="shared" si="24"/>
        <v>1</v>
      </c>
      <c r="AL75" s="75" t="str">
        <f t="shared" si="25"/>
        <v>1</v>
      </c>
      <c r="AM75" s="75" t="str">
        <f t="shared" si="26"/>
        <v>1</v>
      </c>
      <c r="AN75" s="75" t="str">
        <f t="shared" si="27"/>
        <v>1</v>
      </c>
      <c r="AO75" s="75" t="str">
        <f t="shared" si="28"/>
        <v>3</v>
      </c>
      <c r="AP75" s="75" t="str">
        <f t="shared" si="29"/>
        <v>1</v>
      </c>
      <c r="AQ75" s="75" t="str">
        <f t="shared" si="30"/>
        <v>1</v>
      </c>
      <c r="AR75" s="75" t="str">
        <f t="shared" si="31"/>
        <v>1</v>
      </c>
      <c r="AS75" s="75">
        <f t="shared" si="32"/>
        <v>1.2727272727272727</v>
      </c>
      <c r="AT75" s="75" t="str">
        <f t="shared" si="33"/>
        <v>3</v>
      </c>
      <c r="AU75" s="48" t="e">
        <f>IF(OR(AQ75="I",#REF!="I",AQ75="C",#REF!="C"),"Termovacío",IF(OR(AO75="I",AN75="I",AP75="I",AK75="I",AL75="I",AO75="C",AN75="C",AP75="C",AK75="C",AL75="C"),"Regeneración",""))</f>
        <v>#REF!</v>
      </c>
    </row>
    <row r="76" spans="1:47" s="10" customFormat="1" ht="15" customHeight="1" x14ac:dyDescent="0.2">
      <c r="A76" s="4">
        <f t="shared" si="34"/>
        <v>5</v>
      </c>
      <c r="B76" s="4">
        <v>600029</v>
      </c>
      <c r="C76" s="4" t="s">
        <v>97</v>
      </c>
      <c r="D76" s="4" t="s">
        <v>155</v>
      </c>
      <c r="E76" s="3" t="s">
        <v>152</v>
      </c>
      <c r="F76" s="4" t="str">
        <f t="shared" si="15"/>
        <v>ASIA TRA1 R</v>
      </c>
      <c r="G76" s="4" t="s">
        <v>50</v>
      </c>
      <c r="H76" s="4">
        <v>551873</v>
      </c>
      <c r="I76" s="4" t="s">
        <v>249</v>
      </c>
      <c r="J76" s="4" t="s">
        <v>121</v>
      </c>
      <c r="K76" s="4" t="s">
        <v>117</v>
      </c>
      <c r="L76" s="4">
        <v>2020</v>
      </c>
      <c r="M76" s="4" t="s">
        <v>266</v>
      </c>
      <c r="N76" s="4" t="s">
        <v>304</v>
      </c>
      <c r="O76" s="4" t="s">
        <v>122</v>
      </c>
      <c r="P76" s="4"/>
      <c r="Q76" s="4" t="s">
        <v>656</v>
      </c>
      <c r="R76" s="4" t="s">
        <v>119</v>
      </c>
      <c r="S76" s="13"/>
      <c r="T76" s="4"/>
      <c r="U76" s="4"/>
      <c r="V76" s="4"/>
      <c r="W76" s="4">
        <v>220</v>
      </c>
      <c r="X76" s="13">
        <v>35965</v>
      </c>
      <c r="Y76" s="27"/>
      <c r="Z76" s="27"/>
      <c r="AA76" s="28"/>
      <c r="AB76" s="31"/>
      <c r="AC76" s="32">
        <v>63.2</v>
      </c>
      <c r="AD76" s="28"/>
      <c r="AE76" s="28">
        <v>32.5</v>
      </c>
      <c r="AF76" s="33">
        <v>2.962E-2</v>
      </c>
      <c r="AG76" s="28">
        <v>1.5</v>
      </c>
      <c r="AH76" s="31"/>
      <c r="AI76" s="31"/>
      <c r="AJ76" s="31"/>
      <c r="AK76" s="75" t="str">
        <f t="shared" si="24"/>
        <v>1</v>
      </c>
      <c r="AL76" s="75" t="str">
        <f t="shared" si="25"/>
        <v>1</v>
      </c>
      <c r="AM76" s="75" t="str">
        <f t="shared" si="26"/>
        <v>1</v>
      </c>
      <c r="AN76" s="75" t="str">
        <f t="shared" si="27"/>
        <v>1</v>
      </c>
      <c r="AO76" s="75" t="str">
        <f t="shared" si="28"/>
        <v>1</v>
      </c>
      <c r="AP76" s="75" t="str">
        <f t="shared" si="29"/>
        <v>1</v>
      </c>
      <c r="AQ76" s="75" t="str">
        <f t="shared" si="30"/>
        <v>1</v>
      </c>
      <c r="AR76" s="75" t="str">
        <f t="shared" si="31"/>
        <v>1</v>
      </c>
      <c r="AS76" s="75">
        <f t="shared" si="32"/>
        <v>1</v>
      </c>
      <c r="AT76" s="75" t="str">
        <f t="shared" si="33"/>
        <v>1</v>
      </c>
      <c r="AU76" s="48" t="e">
        <f>IF(OR(AQ76="I",#REF!="I",AQ76="C",#REF!="C"),"Termovacío",IF(OR(AO76="I",AN76="I",AP76="I",AK76="I",AL76="I",AO76="C",AN76="C",AP76="C",AK76="C",AL76="C"),"Regeneración",""))</f>
        <v>#REF!</v>
      </c>
    </row>
    <row r="77" spans="1:47" s="10" customFormat="1" ht="15" customHeight="1" x14ac:dyDescent="0.2">
      <c r="A77" s="4">
        <f t="shared" si="34"/>
        <v>5</v>
      </c>
      <c r="B77" s="4">
        <v>600029</v>
      </c>
      <c r="C77" s="4" t="s">
        <v>97</v>
      </c>
      <c r="D77" s="4" t="s">
        <v>155</v>
      </c>
      <c r="E77" s="3" t="s">
        <v>152</v>
      </c>
      <c r="F77" s="4" t="str">
        <f t="shared" si="15"/>
        <v>ASIA TRA1 R</v>
      </c>
      <c r="G77" s="4" t="s">
        <v>50</v>
      </c>
      <c r="H77" s="4">
        <v>551873</v>
      </c>
      <c r="I77" s="4" t="s">
        <v>249</v>
      </c>
      <c r="J77" s="4" t="s">
        <v>121</v>
      </c>
      <c r="K77" s="4" t="s">
        <v>117</v>
      </c>
      <c r="L77" s="4">
        <v>2020</v>
      </c>
      <c r="M77" s="4" t="s">
        <v>266</v>
      </c>
      <c r="N77" s="4" t="s">
        <v>304</v>
      </c>
      <c r="O77" s="4" t="s">
        <v>122</v>
      </c>
      <c r="P77" s="4"/>
      <c r="Q77" s="4" t="s">
        <v>657</v>
      </c>
      <c r="R77" s="4" t="s">
        <v>119</v>
      </c>
      <c r="S77" s="13"/>
      <c r="T77" s="4"/>
      <c r="U77" s="4"/>
      <c r="V77" s="4"/>
      <c r="W77" s="4">
        <v>220</v>
      </c>
      <c r="X77" s="13">
        <v>35866</v>
      </c>
      <c r="Y77" s="27"/>
      <c r="Z77" s="27"/>
      <c r="AA77" s="28"/>
      <c r="AB77" s="31"/>
      <c r="AC77" s="32">
        <v>63.5</v>
      </c>
      <c r="AD77" s="28"/>
      <c r="AE77" s="28">
        <v>33.4</v>
      </c>
      <c r="AF77" s="33">
        <v>2.4230000000000002E-2</v>
      </c>
      <c r="AG77" s="28">
        <v>1.5</v>
      </c>
      <c r="AH77" s="31"/>
      <c r="AI77" s="31"/>
      <c r="AJ77" s="31"/>
      <c r="AK77" s="75" t="str">
        <f t="shared" si="24"/>
        <v>1</v>
      </c>
      <c r="AL77" s="75" t="str">
        <f t="shared" si="25"/>
        <v>1</v>
      </c>
      <c r="AM77" s="75" t="str">
        <f t="shared" si="26"/>
        <v>1</v>
      </c>
      <c r="AN77" s="75" t="str">
        <f t="shared" si="27"/>
        <v>1</v>
      </c>
      <c r="AO77" s="75" t="str">
        <f t="shared" si="28"/>
        <v>1</v>
      </c>
      <c r="AP77" s="75" t="str">
        <f t="shared" si="29"/>
        <v>1</v>
      </c>
      <c r="AQ77" s="75" t="str">
        <f t="shared" si="30"/>
        <v>1</v>
      </c>
      <c r="AR77" s="75" t="str">
        <f t="shared" si="31"/>
        <v>1</v>
      </c>
      <c r="AS77" s="75">
        <f t="shared" si="32"/>
        <v>1</v>
      </c>
      <c r="AT77" s="75" t="str">
        <f t="shared" si="33"/>
        <v>1</v>
      </c>
      <c r="AU77" s="48" t="e">
        <f>IF(OR(AQ77="I",#REF!="I",AQ77="C",#REF!="C"),"Termovacío",IF(OR(AO77="I",AN77="I",AP77="I",AK77="I",AL77="I",AO77="C",AN77="C",AP77="C",AK77="C",AL77="C"),"Regeneración",""))</f>
        <v>#REF!</v>
      </c>
    </row>
    <row r="78" spans="1:47" s="10" customFormat="1" ht="15" customHeight="1" x14ac:dyDescent="0.2">
      <c r="A78" s="4">
        <f t="shared" si="34"/>
        <v>5</v>
      </c>
      <c r="B78" s="4">
        <v>600029</v>
      </c>
      <c r="C78" s="4" t="s">
        <v>97</v>
      </c>
      <c r="D78" s="4" t="s">
        <v>155</v>
      </c>
      <c r="E78" s="3" t="s">
        <v>152</v>
      </c>
      <c r="F78" s="4" t="str">
        <f t="shared" ref="F78:F144" si="35">+C78&amp;" "&amp;D78&amp;" "&amp;E78</f>
        <v>ASIA TRA1 R</v>
      </c>
      <c r="G78" s="4" t="s">
        <v>50</v>
      </c>
      <c r="H78" s="4">
        <v>551873</v>
      </c>
      <c r="I78" s="4" t="s">
        <v>249</v>
      </c>
      <c r="J78" s="4" t="s">
        <v>121</v>
      </c>
      <c r="K78" s="4" t="s">
        <v>117</v>
      </c>
      <c r="L78" s="4">
        <v>2020</v>
      </c>
      <c r="M78" s="4" t="s">
        <v>266</v>
      </c>
      <c r="N78" s="4" t="s">
        <v>304</v>
      </c>
      <c r="O78" s="4" t="s">
        <v>122</v>
      </c>
      <c r="P78" s="4"/>
      <c r="Q78" s="4" t="s">
        <v>658</v>
      </c>
      <c r="R78" s="4" t="s">
        <v>119</v>
      </c>
      <c r="S78" s="13"/>
      <c r="T78" s="4"/>
      <c r="U78" s="4"/>
      <c r="V78" s="4"/>
      <c r="W78" s="4">
        <v>220</v>
      </c>
      <c r="X78" s="13">
        <v>35825</v>
      </c>
      <c r="Y78" s="27"/>
      <c r="Z78" s="27"/>
      <c r="AA78" s="28"/>
      <c r="AB78" s="31"/>
      <c r="AC78" s="32">
        <v>49.4</v>
      </c>
      <c r="AD78" s="28"/>
      <c r="AE78" s="28"/>
      <c r="AF78" s="33">
        <v>1.8249999999999999E-2</v>
      </c>
      <c r="AG78" s="28">
        <v>1.5</v>
      </c>
      <c r="AH78" s="31"/>
      <c r="AI78" s="31"/>
      <c r="AJ78" s="31"/>
      <c r="AK78" s="75" t="str">
        <f t="shared" si="24"/>
        <v>1</v>
      </c>
      <c r="AL78" s="75" t="str">
        <f t="shared" si="25"/>
        <v>1</v>
      </c>
      <c r="AM78" s="75" t="str">
        <f t="shared" si="26"/>
        <v>1</v>
      </c>
      <c r="AN78" s="75" t="str">
        <f t="shared" si="27"/>
        <v>1</v>
      </c>
      <c r="AO78" s="75" t="str">
        <f t="shared" si="28"/>
        <v>1</v>
      </c>
      <c r="AP78" s="75" t="str">
        <f t="shared" si="29"/>
        <v>1</v>
      </c>
      <c r="AQ78" s="75" t="str">
        <f t="shared" si="30"/>
        <v>2</v>
      </c>
      <c r="AR78" s="75" t="str">
        <f t="shared" si="31"/>
        <v>1</v>
      </c>
      <c r="AS78" s="75">
        <f t="shared" si="32"/>
        <v>1.2272727272727273</v>
      </c>
      <c r="AT78" s="75" t="str">
        <f t="shared" si="33"/>
        <v>3</v>
      </c>
      <c r="AU78" s="48" t="e">
        <f>IF(OR(AQ78="I",#REF!="I",AQ78="C",#REF!="C"),"Termovacío",IF(OR(AO78="I",AN78="I",AP78="I",AK78="I",AL78="I",AO78="C",AN78="C",AP78="C",AK78="C",AL78="C"),"Regeneración",""))</f>
        <v>#REF!</v>
      </c>
    </row>
    <row r="79" spans="1:47" s="10" customFormat="1" ht="15" customHeight="1" x14ac:dyDescent="0.2">
      <c r="A79" s="4">
        <f t="shared" si="34"/>
        <v>5</v>
      </c>
      <c r="B79" s="4">
        <v>600029</v>
      </c>
      <c r="C79" s="4" t="s">
        <v>97</v>
      </c>
      <c r="D79" s="4" t="s">
        <v>155</v>
      </c>
      <c r="E79" s="3" t="s">
        <v>152</v>
      </c>
      <c r="F79" s="4" t="str">
        <f t="shared" si="35"/>
        <v>ASIA TRA1 R</v>
      </c>
      <c r="G79" s="4" t="s">
        <v>50</v>
      </c>
      <c r="H79" s="4">
        <v>551873</v>
      </c>
      <c r="I79" s="4" t="s">
        <v>249</v>
      </c>
      <c r="J79" s="4" t="s">
        <v>121</v>
      </c>
      <c r="K79" s="4" t="s">
        <v>117</v>
      </c>
      <c r="L79" s="4">
        <v>2020</v>
      </c>
      <c r="M79" s="4" t="s">
        <v>266</v>
      </c>
      <c r="N79" s="4" t="s">
        <v>304</v>
      </c>
      <c r="O79" s="4" t="s">
        <v>122</v>
      </c>
      <c r="P79" s="4"/>
      <c r="Q79" s="4" t="s">
        <v>659</v>
      </c>
      <c r="R79" s="4" t="s">
        <v>119</v>
      </c>
      <c r="S79" s="13"/>
      <c r="T79" s="4"/>
      <c r="U79" s="4"/>
      <c r="V79" s="4"/>
      <c r="W79" s="4">
        <v>220</v>
      </c>
      <c r="X79" s="13">
        <v>35598</v>
      </c>
      <c r="Y79" s="27"/>
      <c r="Z79" s="27"/>
      <c r="AA79" s="28"/>
      <c r="AB79" s="31"/>
      <c r="AC79" s="32"/>
      <c r="AD79" s="28"/>
      <c r="AE79" s="28">
        <v>9.4</v>
      </c>
      <c r="AF79" s="33">
        <v>0.40200000000000002</v>
      </c>
      <c r="AG79" s="28"/>
      <c r="AH79" s="31"/>
      <c r="AI79" s="31"/>
      <c r="AJ79" s="31"/>
      <c r="AK79" s="75" t="str">
        <f t="shared" si="24"/>
        <v>1</v>
      </c>
      <c r="AL79" s="75" t="str">
        <f t="shared" si="25"/>
        <v>1</v>
      </c>
      <c r="AM79" s="75" t="str">
        <f t="shared" si="26"/>
        <v>1</v>
      </c>
      <c r="AN79" s="75" t="str">
        <f t="shared" si="27"/>
        <v>5</v>
      </c>
      <c r="AO79" s="75" t="str">
        <f t="shared" si="28"/>
        <v>5</v>
      </c>
      <c r="AP79" s="75" t="str">
        <f t="shared" si="29"/>
        <v>1</v>
      </c>
      <c r="AQ79" s="75" t="str">
        <f t="shared" si="30"/>
        <v>1</v>
      </c>
      <c r="AR79" s="75" t="str">
        <f t="shared" si="31"/>
        <v>1</v>
      </c>
      <c r="AS79" s="75">
        <f t="shared" si="32"/>
        <v>1.9090909090909092</v>
      </c>
      <c r="AT79" s="75" t="str">
        <f t="shared" si="33"/>
        <v>3</v>
      </c>
      <c r="AU79" s="48" t="e">
        <f>IF(OR(AQ79="I",#REF!="I",AQ79="C",#REF!="C"),"Termovacío",IF(OR(AO79="I",AN79="I",AP79="I",AK79="I",AL79="I",AO79="C",AN79="C",AP79="C",AK79="C",AL79="C"),"Regeneración",""))</f>
        <v>#REF!</v>
      </c>
    </row>
    <row r="80" spans="1:47" s="10" customFormat="1" ht="15" customHeight="1" x14ac:dyDescent="0.2">
      <c r="A80" s="4">
        <f t="shared" si="34"/>
        <v>5</v>
      </c>
      <c r="B80" s="4">
        <v>600029</v>
      </c>
      <c r="C80" s="4" t="s">
        <v>97</v>
      </c>
      <c r="D80" s="4" t="s">
        <v>155</v>
      </c>
      <c r="E80" s="3" t="s">
        <v>152</v>
      </c>
      <c r="F80" s="4" t="str">
        <f t="shared" si="35"/>
        <v>ASIA TRA1 R</v>
      </c>
      <c r="G80" s="4" t="s">
        <v>50</v>
      </c>
      <c r="H80" s="4">
        <v>551873</v>
      </c>
      <c r="I80" s="4" t="s">
        <v>249</v>
      </c>
      <c r="J80" s="4" t="s">
        <v>121</v>
      </c>
      <c r="K80" s="4" t="s">
        <v>117</v>
      </c>
      <c r="L80" s="4">
        <v>2020</v>
      </c>
      <c r="M80" s="4" t="s">
        <v>266</v>
      </c>
      <c r="N80" s="4" t="s">
        <v>304</v>
      </c>
      <c r="O80" s="4" t="s">
        <v>122</v>
      </c>
      <c r="P80" s="4"/>
      <c r="Q80" s="4" t="s">
        <v>660</v>
      </c>
      <c r="R80" s="4" t="s">
        <v>119</v>
      </c>
      <c r="S80" s="13"/>
      <c r="T80" s="4"/>
      <c r="U80" s="4"/>
      <c r="V80" s="4"/>
      <c r="W80" s="4">
        <v>220</v>
      </c>
      <c r="X80" s="13">
        <v>35348</v>
      </c>
      <c r="Y80" s="27"/>
      <c r="Z80" s="27"/>
      <c r="AA80" s="28"/>
      <c r="AB80" s="31"/>
      <c r="AC80" s="32">
        <v>65</v>
      </c>
      <c r="AD80" s="28"/>
      <c r="AE80" s="28">
        <v>7.9</v>
      </c>
      <c r="AF80" s="33">
        <v>0.25</v>
      </c>
      <c r="AG80" s="28">
        <v>5</v>
      </c>
      <c r="AH80" s="31"/>
      <c r="AI80" s="31"/>
      <c r="AJ80" s="31"/>
      <c r="AK80" s="75" t="str">
        <f t="shared" si="24"/>
        <v>1</v>
      </c>
      <c r="AL80" s="75" t="str">
        <f t="shared" si="25"/>
        <v>1</v>
      </c>
      <c r="AM80" s="75" t="str">
        <f t="shared" si="26"/>
        <v>1</v>
      </c>
      <c r="AN80" s="75" t="str">
        <f t="shared" si="27"/>
        <v>5</v>
      </c>
      <c r="AO80" s="75" t="str">
        <f t="shared" si="28"/>
        <v>5</v>
      </c>
      <c r="AP80" s="75" t="str">
        <f t="shared" si="29"/>
        <v>5</v>
      </c>
      <c r="AQ80" s="75" t="str">
        <f t="shared" si="30"/>
        <v>1</v>
      </c>
      <c r="AR80" s="75" t="str">
        <f t="shared" si="31"/>
        <v>1</v>
      </c>
      <c r="AS80" s="75">
        <f t="shared" si="32"/>
        <v>2.0909090909090908</v>
      </c>
      <c r="AT80" s="75" t="str">
        <f t="shared" si="33"/>
        <v>6</v>
      </c>
      <c r="AU80" s="48" t="e">
        <f>IF(OR(AQ80="I",#REF!="I",AQ80="C",#REF!="C"),"Termovacío",IF(OR(AO80="I",AN80="I",AP80="I",AK80="I",AL80="I",AO80="C",AN80="C",AP80="C",AK80="C",AL80="C"),"Regeneración",""))</f>
        <v>#REF!</v>
      </c>
    </row>
    <row r="81" spans="1:47" s="10" customFormat="1" ht="15" customHeight="1" x14ac:dyDescent="0.2">
      <c r="A81" s="4">
        <f t="shared" si="34"/>
        <v>5</v>
      </c>
      <c r="B81" s="4">
        <v>600029</v>
      </c>
      <c r="C81" s="4" t="s">
        <v>97</v>
      </c>
      <c r="D81" s="4" t="s">
        <v>155</v>
      </c>
      <c r="E81" s="3" t="s">
        <v>152</v>
      </c>
      <c r="F81" s="4" t="str">
        <f t="shared" si="35"/>
        <v>ASIA TRA1 R</v>
      </c>
      <c r="G81" s="4" t="s">
        <v>50</v>
      </c>
      <c r="H81" s="4">
        <v>551873</v>
      </c>
      <c r="I81" s="4" t="s">
        <v>249</v>
      </c>
      <c r="J81" s="4" t="s">
        <v>121</v>
      </c>
      <c r="K81" s="4" t="s">
        <v>117</v>
      </c>
      <c r="L81" s="4">
        <v>2020</v>
      </c>
      <c r="M81" s="4" t="s">
        <v>266</v>
      </c>
      <c r="N81" s="4" t="s">
        <v>304</v>
      </c>
      <c r="O81" s="4" t="s">
        <v>122</v>
      </c>
      <c r="P81" s="4"/>
      <c r="Q81" s="4" t="s">
        <v>661</v>
      </c>
      <c r="R81" s="4" t="s">
        <v>119</v>
      </c>
      <c r="S81" s="13"/>
      <c r="T81" s="4"/>
      <c r="U81" s="4"/>
      <c r="V81" s="4"/>
      <c r="W81" s="4">
        <v>220</v>
      </c>
      <c r="X81" s="13">
        <v>34963</v>
      </c>
      <c r="Y81" s="27"/>
      <c r="Z81" s="27"/>
      <c r="AA81" s="28"/>
      <c r="AB81" s="31"/>
      <c r="AC81" s="32">
        <v>69.5</v>
      </c>
      <c r="AD81" s="28"/>
      <c r="AE81" s="28"/>
      <c r="AF81" s="33">
        <v>0.374</v>
      </c>
      <c r="AG81" s="28"/>
      <c r="AH81" s="31"/>
      <c r="AI81" s="31"/>
      <c r="AJ81" s="31"/>
      <c r="AK81" s="75" t="str">
        <f t="shared" si="24"/>
        <v>1</v>
      </c>
      <c r="AL81" s="75" t="str">
        <f t="shared" si="25"/>
        <v>1</v>
      </c>
      <c r="AM81" s="75" t="str">
        <f t="shared" si="26"/>
        <v>1</v>
      </c>
      <c r="AN81" s="75" t="str">
        <f t="shared" si="27"/>
        <v>5</v>
      </c>
      <c r="AO81" s="75" t="str">
        <f t="shared" si="28"/>
        <v>1</v>
      </c>
      <c r="AP81" s="75" t="str">
        <f t="shared" si="29"/>
        <v>1</v>
      </c>
      <c r="AQ81" s="75" t="str">
        <f t="shared" si="30"/>
        <v>1</v>
      </c>
      <c r="AR81" s="75" t="str">
        <f t="shared" si="31"/>
        <v>1</v>
      </c>
      <c r="AS81" s="75">
        <f t="shared" si="32"/>
        <v>1.3636363636363635</v>
      </c>
      <c r="AT81" s="75" t="str">
        <f t="shared" si="33"/>
        <v>3</v>
      </c>
      <c r="AU81" s="48" t="e">
        <f>IF(OR(AQ81="I",#REF!="I",AQ81="C",#REF!="C"),"Termovacío",IF(OR(AO81="I",AN81="I",AP81="I",AK81="I",AL81="I",AO81="C",AN81="C",AP81="C",AK81="C",AL81="C"),"Regeneración",""))</f>
        <v>#REF!</v>
      </c>
    </row>
    <row r="82" spans="1:47" s="10" customFormat="1" ht="15" customHeight="1" x14ac:dyDescent="0.2">
      <c r="A82" s="4">
        <f t="shared" si="34"/>
        <v>5</v>
      </c>
      <c r="B82" s="4">
        <v>600029</v>
      </c>
      <c r="C82" s="4" t="s">
        <v>97</v>
      </c>
      <c r="D82" s="4" t="s">
        <v>155</v>
      </c>
      <c r="E82" s="3" t="s">
        <v>152</v>
      </c>
      <c r="F82" s="4" t="str">
        <f t="shared" si="35"/>
        <v>ASIA TRA1 R</v>
      </c>
      <c r="G82" s="4" t="s">
        <v>50</v>
      </c>
      <c r="H82" s="4">
        <v>551873</v>
      </c>
      <c r="I82" s="4" t="s">
        <v>249</v>
      </c>
      <c r="J82" s="4" t="s">
        <v>121</v>
      </c>
      <c r="K82" s="4" t="s">
        <v>117</v>
      </c>
      <c r="L82" s="4">
        <v>2020</v>
      </c>
      <c r="M82" s="4" t="s">
        <v>266</v>
      </c>
      <c r="N82" s="4" t="s">
        <v>304</v>
      </c>
      <c r="O82" s="4" t="s">
        <v>122</v>
      </c>
      <c r="P82" s="4"/>
      <c r="Q82" s="4" t="s">
        <v>662</v>
      </c>
      <c r="R82" s="4" t="s">
        <v>119</v>
      </c>
      <c r="S82" s="13"/>
      <c r="T82" s="4"/>
      <c r="U82" s="4"/>
      <c r="V82" s="4"/>
      <c r="W82" s="4">
        <v>220</v>
      </c>
      <c r="X82" s="13">
        <v>34718</v>
      </c>
      <c r="Y82" s="27"/>
      <c r="Z82" s="27"/>
      <c r="AA82" s="28"/>
      <c r="AB82" s="31"/>
      <c r="AC82" s="32">
        <v>71.099999999999994</v>
      </c>
      <c r="AD82" s="28"/>
      <c r="AE82" s="28"/>
      <c r="AF82" s="33">
        <v>0.39989999999999998</v>
      </c>
      <c r="AG82" s="28"/>
      <c r="AH82" s="31"/>
      <c r="AI82" s="31"/>
      <c r="AJ82" s="31"/>
      <c r="AK82" s="75" t="str">
        <f t="shared" si="24"/>
        <v>1</v>
      </c>
      <c r="AL82" s="75" t="str">
        <f t="shared" si="25"/>
        <v>1</v>
      </c>
      <c r="AM82" s="75" t="str">
        <f t="shared" si="26"/>
        <v>1</v>
      </c>
      <c r="AN82" s="75" t="str">
        <f t="shared" si="27"/>
        <v>5</v>
      </c>
      <c r="AO82" s="75" t="str">
        <f t="shared" si="28"/>
        <v>1</v>
      </c>
      <c r="AP82" s="75" t="str">
        <f t="shared" si="29"/>
        <v>1</v>
      </c>
      <c r="AQ82" s="75" t="str">
        <f t="shared" si="30"/>
        <v>1</v>
      </c>
      <c r="AR82" s="75" t="str">
        <f t="shared" si="31"/>
        <v>1</v>
      </c>
      <c r="AS82" s="75">
        <f t="shared" si="32"/>
        <v>1.3636363636363635</v>
      </c>
      <c r="AT82" s="75" t="str">
        <f t="shared" si="33"/>
        <v>3</v>
      </c>
      <c r="AU82" s="48" t="e">
        <f>IF(OR(AQ82="I",#REF!="I",AQ82="C",#REF!="C"),"Termovacío",IF(OR(AO82="I",AN82="I",AP82="I",AK82="I",AL82="I",AO82="C",AN82="C",AP82="C",AK82="C",AL82="C"),"Regeneración",""))</f>
        <v>#REF!</v>
      </c>
    </row>
    <row r="83" spans="1:47" s="10" customFormat="1" ht="15" customHeight="1" x14ac:dyDescent="0.2">
      <c r="A83" s="4">
        <f t="shared" si="34"/>
        <v>5</v>
      </c>
      <c r="B83" s="4">
        <v>600029</v>
      </c>
      <c r="C83" s="4" t="s">
        <v>97</v>
      </c>
      <c r="D83" s="4" t="s">
        <v>155</v>
      </c>
      <c r="E83" s="3" t="s">
        <v>152</v>
      </c>
      <c r="F83" s="4" t="str">
        <f t="shared" si="35"/>
        <v>ASIA TRA1 R</v>
      </c>
      <c r="G83" s="4" t="s">
        <v>50</v>
      </c>
      <c r="H83" s="4">
        <v>551873</v>
      </c>
      <c r="I83" s="4" t="s">
        <v>249</v>
      </c>
      <c r="J83" s="4" t="s">
        <v>121</v>
      </c>
      <c r="K83" s="4" t="s">
        <v>117</v>
      </c>
      <c r="L83" s="4">
        <v>2020</v>
      </c>
      <c r="M83" s="4" t="s">
        <v>266</v>
      </c>
      <c r="N83" s="4" t="s">
        <v>304</v>
      </c>
      <c r="O83" s="4" t="s">
        <v>122</v>
      </c>
      <c r="P83" s="4"/>
      <c r="Q83" s="4" t="s">
        <v>663</v>
      </c>
      <c r="R83" s="4" t="s">
        <v>119</v>
      </c>
      <c r="S83" s="13"/>
      <c r="T83" s="4"/>
      <c r="U83" s="4"/>
      <c r="V83" s="4"/>
      <c r="W83" s="4">
        <v>220</v>
      </c>
      <c r="X83" s="13">
        <v>34344</v>
      </c>
      <c r="Y83" s="27"/>
      <c r="Z83" s="27"/>
      <c r="AA83" s="28"/>
      <c r="AB83" s="31"/>
      <c r="AC83" s="32">
        <v>70</v>
      </c>
      <c r="AD83" s="28"/>
      <c r="AE83" s="28"/>
      <c r="AF83" s="33">
        <v>0.27800000000000002</v>
      </c>
      <c r="AG83" s="28"/>
      <c r="AH83" s="31"/>
      <c r="AI83" s="31"/>
      <c r="AJ83" s="31"/>
      <c r="AK83" s="75" t="str">
        <f t="shared" si="24"/>
        <v>1</v>
      </c>
      <c r="AL83" s="75" t="str">
        <f t="shared" si="25"/>
        <v>1</v>
      </c>
      <c r="AM83" s="75" t="str">
        <f t="shared" si="26"/>
        <v>1</v>
      </c>
      <c r="AN83" s="75" t="str">
        <f t="shared" si="27"/>
        <v>5</v>
      </c>
      <c r="AO83" s="75" t="str">
        <f t="shared" si="28"/>
        <v>1</v>
      </c>
      <c r="AP83" s="75" t="str">
        <f t="shared" si="29"/>
        <v>1</v>
      </c>
      <c r="AQ83" s="75" t="str">
        <f t="shared" si="30"/>
        <v>1</v>
      </c>
      <c r="AR83" s="75" t="str">
        <f t="shared" si="31"/>
        <v>1</v>
      </c>
      <c r="AS83" s="75">
        <f t="shared" si="32"/>
        <v>1.3636363636363635</v>
      </c>
      <c r="AT83" s="75" t="str">
        <f t="shared" si="33"/>
        <v>3</v>
      </c>
      <c r="AU83" s="48" t="e">
        <f>IF(OR(AQ83="I",#REF!="I",AQ83="C",#REF!="C"),"Termovacío",IF(OR(AO83="I",AN83="I",AP83="I",AK83="I",AL83="I",AO83="C",AN83="C",AP83="C",AK83="C",AL83="C"),"Regeneración",""))</f>
        <v>#REF!</v>
      </c>
    </row>
    <row r="84" spans="1:47" s="10" customFormat="1" ht="15" customHeight="1" x14ac:dyDescent="0.2">
      <c r="A84" s="4">
        <f t="shared" si="34"/>
        <v>6</v>
      </c>
      <c r="B84" s="36">
        <v>600031</v>
      </c>
      <c r="C84" s="36" t="s">
        <v>97</v>
      </c>
      <c r="D84" s="36" t="s">
        <v>155</v>
      </c>
      <c r="E84" s="37" t="s">
        <v>153</v>
      </c>
      <c r="F84" s="36" t="str">
        <f t="shared" si="35"/>
        <v>ASIA TRA1 S</v>
      </c>
      <c r="G84" s="36" t="s">
        <v>50</v>
      </c>
      <c r="H84" s="36">
        <v>551875</v>
      </c>
      <c r="I84" s="36" t="s">
        <v>249</v>
      </c>
      <c r="J84" s="36" t="s">
        <v>121</v>
      </c>
      <c r="K84" s="36" t="s">
        <v>117</v>
      </c>
      <c r="L84" s="36">
        <v>2021</v>
      </c>
      <c r="M84" s="36" t="s">
        <v>266</v>
      </c>
      <c r="N84" s="36" t="s">
        <v>304</v>
      </c>
      <c r="O84" s="36"/>
      <c r="P84" s="36"/>
      <c r="Q84" s="44" t="s">
        <v>607</v>
      </c>
      <c r="R84" s="36" t="s">
        <v>119</v>
      </c>
      <c r="S84" s="38"/>
      <c r="T84" s="36"/>
      <c r="U84" s="36"/>
      <c r="V84" s="36" t="s">
        <v>448</v>
      </c>
      <c r="W84" s="36">
        <v>220</v>
      </c>
      <c r="X84" s="38">
        <v>45696</v>
      </c>
      <c r="Y84" s="39">
        <v>65</v>
      </c>
      <c r="Z84" s="39">
        <v>25</v>
      </c>
      <c r="AA84" s="40" t="s">
        <v>665</v>
      </c>
      <c r="AB84" s="41">
        <v>0.88600000000000001</v>
      </c>
      <c r="AC84" s="42">
        <v>73</v>
      </c>
      <c r="AD84" s="40">
        <v>5</v>
      </c>
      <c r="AE84" s="40">
        <v>43.7</v>
      </c>
      <c r="AF84" s="43">
        <v>3.0000000000000001E-3</v>
      </c>
      <c r="AG84" s="40">
        <v>0.5</v>
      </c>
      <c r="AH84" s="41">
        <v>1.2999999999999999E-2</v>
      </c>
      <c r="AI84" s="41">
        <v>0.53100000000000003</v>
      </c>
      <c r="AJ84" s="41"/>
      <c r="AK84" s="75" t="str">
        <f t="shared" si="24"/>
        <v>1</v>
      </c>
      <c r="AL84" s="75" t="str">
        <f t="shared" si="25"/>
        <v>1</v>
      </c>
      <c r="AM84" s="75" t="str">
        <f t="shared" si="26"/>
        <v>1</v>
      </c>
      <c r="AN84" s="75" t="str">
        <f t="shared" si="27"/>
        <v>1</v>
      </c>
      <c r="AO84" s="75" t="str">
        <f t="shared" si="28"/>
        <v>1</v>
      </c>
      <c r="AP84" s="75" t="str">
        <f t="shared" si="29"/>
        <v>1</v>
      </c>
      <c r="AQ84" s="75" t="str">
        <f t="shared" si="30"/>
        <v>1</v>
      </c>
      <c r="AR84" s="75" t="str">
        <f t="shared" si="31"/>
        <v>1</v>
      </c>
      <c r="AS84" s="75">
        <f t="shared" si="32"/>
        <v>1</v>
      </c>
      <c r="AT84" s="75" t="str">
        <f t="shared" si="33"/>
        <v>1</v>
      </c>
      <c r="AU84" s="48" t="e">
        <f>IF(OR(AQ84="I",#REF!="I",AQ84="C",#REF!="C"),"Termovacío",IF(OR(AO84="I",AN84="I",AP84="I",AK84="I",AL84="I",AO84="C",AN84="C",AP84="C",AK84="C",AL84="C"),"Regeneración",""))</f>
        <v>#REF!</v>
      </c>
    </row>
    <row r="85" spans="1:47" s="10" customFormat="1" ht="15" customHeight="1" x14ac:dyDescent="0.2">
      <c r="A85" s="4">
        <f t="shared" si="34"/>
        <v>6</v>
      </c>
      <c r="B85" s="4">
        <v>600031</v>
      </c>
      <c r="C85" s="4" t="s">
        <v>97</v>
      </c>
      <c r="D85" s="4" t="s">
        <v>155</v>
      </c>
      <c r="E85" s="3" t="s">
        <v>153</v>
      </c>
      <c r="F85" s="4" t="str">
        <f t="shared" ref="F85" si="36">+C85&amp;" "&amp;D85&amp;" "&amp;E85</f>
        <v>ASIA TRA1 S</v>
      </c>
      <c r="G85" s="4" t="s">
        <v>50</v>
      </c>
      <c r="H85" s="4">
        <v>551875</v>
      </c>
      <c r="I85" s="4" t="s">
        <v>249</v>
      </c>
      <c r="J85" s="4" t="s">
        <v>121</v>
      </c>
      <c r="K85" s="4" t="s">
        <v>117</v>
      </c>
      <c r="L85" s="4">
        <v>2021</v>
      </c>
      <c r="M85" s="4" t="s">
        <v>266</v>
      </c>
      <c r="N85" s="4" t="s">
        <v>304</v>
      </c>
      <c r="O85" s="4"/>
      <c r="P85" s="4"/>
      <c r="Q85" s="8" t="s">
        <v>607</v>
      </c>
      <c r="R85" s="4" t="s">
        <v>119</v>
      </c>
      <c r="S85" s="13"/>
      <c r="T85" s="4"/>
      <c r="U85" s="4"/>
      <c r="V85" s="4" t="s">
        <v>448</v>
      </c>
      <c r="W85" s="4">
        <v>220</v>
      </c>
      <c r="X85" s="13">
        <v>45265</v>
      </c>
      <c r="Y85" s="27">
        <v>60</v>
      </c>
      <c r="Z85" s="27"/>
      <c r="AA85" s="28" t="s">
        <v>450</v>
      </c>
      <c r="AB85" s="31">
        <v>0.88600000000000001</v>
      </c>
      <c r="AC85" s="32">
        <v>69</v>
      </c>
      <c r="AD85" s="28">
        <v>4</v>
      </c>
      <c r="AE85" s="28">
        <v>44.7</v>
      </c>
      <c r="AF85" s="33">
        <v>1E-3</v>
      </c>
      <c r="AG85" s="28">
        <v>0.5</v>
      </c>
      <c r="AH85" s="31">
        <v>1.2999999999999999E-2</v>
      </c>
      <c r="AI85" s="31">
        <v>0.53500000000000003</v>
      </c>
      <c r="AJ85" s="31"/>
      <c r="AK85" s="75" t="str">
        <f t="shared" si="24"/>
        <v>1</v>
      </c>
      <c r="AL85" s="75" t="str">
        <f t="shared" si="25"/>
        <v>1</v>
      </c>
      <c r="AM85" s="75" t="str">
        <f t="shared" si="26"/>
        <v>1</v>
      </c>
      <c r="AN85" s="75" t="str">
        <f t="shared" si="27"/>
        <v>1</v>
      </c>
      <c r="AO85" s="75" t="str">
        <f t="shared" si="28"/>
        <v>1</v>
      </c>
      <c r="AP85" s="75" t="str">
        <f t="shared" si="29"/>
        <v>1</v>
      </c>
      <c r="AQ85" s="75" t="str">
        <f t="shared" si="30"/>
        <v>1</v>
      </c>
      <c r="AR85" s="75" t="str">
        <f t="shared" si="31"/>
        <v>1</v>
      </c>
      <c r="AS85" s="75">
        <f t="shared" si="32"/>
        <v>1</v>
      </c>
      <c r="AT85" s="75" t="str">
        <f t="shared" si="33"/>
        <v>1</v>
      </c>
      <c r="AU85" s="48" t="e">
        <f>IF(OR(AQ85="I",#REF!="I",AQ85="C",#REF!="C"),"Termovacío",IF(OR(AO85="I",AN85="I",AP85="I",AK85="I",AL85="I",AO85="C",AN85="C",AP85="C",AK85="C",AL85="C"),"Regeneración",""))</f>
        <v>#REF!</v>
      </c>
    </row>
    <row r="86" spans="1:47" s="10" customFormat="1" ht="15" customHeight="1" x14ac:dyDescent="0.2">
      <c r="A86" s="4">
        <f t="shared" si="34"/>
        <v>6</v>
      </c>
      <c r="B86" s="4">
        <v>600031</v>
      </c>
      <c r="C86" s="4" t="s">
        <v>97</v>
      </c>
      <c r="D86" s="4" t="s">
        <v>155</v>
      </c>
      <c r="E86" s="3" t="s">
        <v>153</v>
      </c>
      <c r="F86" s="4" t="str">
        <f t="shared" si="35"/>
        <v>ASIA TRA1 S</v>
      </c>
      <c r="G86" s="4" t="s">
        <v>50</v>
      </c>
      <c r="H86" s="4">
        <v>551875</v>
      </c>
      <c r="I86" s="4" t="s">
        <v>249</v>
      </c>
      <c r="J86" s="4" t="s">
        <v>121</v>
      </c>
      <c r="K86" s="4" t="s">
        <v>117</v>
      </c>
      <c r="L86" s="4">
        <v>2021</v>
      </c>
      <c r="M86" s="4" t="s">
        <v>266</v>
      </c>
      <c r="N86" s="4" t="s">
        <v>304</v>
      </c>
      <c r="O86" s="4"/>
      <c r="P86" s="4"/>
      <c r="Q86" s="4" t="s">
        <v>607</v>
      </c>
      <c r="R86" s="4" t="s">
        <v>119</v>
      </c>
      <c r="S86" s="13"/>
      <c r="T86" s="4"/>
      <c r="U86" s="4"/>
      <c r="V86" s="4" t="s">
        <v>222</v>
      </c>
      <c r="W86" s="4">
        <v>220</v>
      </c>
      <c r="X86" s="13" t="s">
        <v>224</v>
      </c>
      <c r="Y86" s="27">
        <v>0</v>
      </c>
      <c r="Z86" s="27">
        <v>50.6</v>
      </c>
      <c r="AA86" s="28" t="s">
        <v>282</v>
      </c>
      <c r="AB86" s="31">
        <v>0.88490000000000002</v>
      </c>
      <c r="AC86" s="32">
        <v>52.1</v>
      </c>
      <c r="AD86" s="28">
        <v>8</v>
      </c>
      <c r="AE86" s="28">
        <v>47.6</v>
      </c>
      <c r="AF86" s="33">
        <v>0.02</v>
      </c>
      <c r="AG86" s="28">
        <v>1</v>
      </c>
      <c r="AH86" s="31">
        <v>2.9000000000000001E-2</v>
      </c>
      <c r="AI86" s="31">
        <v>0.65</v>
      </c>
      <c r="AJ86" s="31"/>
      <c r="AK86" s="75" t="str">
        <f t="shared" si="24"/>
        <v>1</v>
      </c>
      <c r="AL86" s="75" t="str">
        <f t="shared" si="25"/>
        <v>1</v>
      </c>
      <c r="AM86" s="75" t="str">
        <f t="shared" si="26"/>
        <v>1</v>
      </c>
      <c r="AN86" s="75" t="str">
        <f t="shared" si="27"/>
        <v>1</v>
      </c>
      <c r="AO86" s="75" t="str">
        <f t="shared" si="28"/>
        <v>1</v>
      </c>
      <c r="AP86" s="75" t="str">
        <f t="shared" si="29"/>
        <v>1</v>
      </c>
      <c r="AQ86" s="75" t="str">
        <f t="shared" si="30"/>
        <v>1</v>
      </c>
      <c r="AR86" s="75" t="str">
        <f t="shared" si="31"/>
        <v>1</v>
      </c>
      <c r="AS86" s="75">
        <f t="shared" si="32"/>
        <v>1</v>
      </c>
      <c r="AT86" s="75" t="str">
        <f t="shared" si="33"/>
        <v>1</v>
      </c>
      <c r="AU86" s="48" t="e">
        <f>IF(OR(AQ86="I",#REF!="I",AQ86="C",#REF!="C"),"Termovacío",IF(OR(AO86="I",AN86="I",AP86="I",AK86="I",AL86="I",AO86="C",AN86="C",AP86="C",AK86="C",AL86="C"),"Regeneración",""))</f>
        <v>#REF!</v>
      </c>
    </row>
    <row r="87" spans="1:47" s="10" customFormat="1" ht="15" customHeight="1" x14ac:dyDescent="0.2">
      <c r="A87" s="4">
        <f t="shared" si="34"/>
        <v>6</v>
      </c>
      <c r="B87" s="4">
        <v>600031</v>
      </c>
      <c r="C87" s="4" t="s">
        <v>97</v>
      </c>
      <c r="D87" s="4" t="s">
        <v>155</v>
      </c>
      <c r="E87" s="3" t="s">
        <v>153</v>
      </c>
      <c r="F87" s="4" t="str">
        <f t="shared" si="35"/>
        <v>ASIA TRA1 S</v>
      </c>
      <c r="G87" s="4" t="s">
        <v>50</v>
      </c>
      <c r="H87" s="4">
        <v>551875</v>
      </c>
      <c r="I87" s="4" t="s">
        <v>249</v>
      </c>
      <c r="J87" s="4" t="s">
        <v>121</v>
      </c>
      <c r="K87" s="4" t="s">
        <v>117</v>
      </c>
      <c r="L87" s="4">
        <v>2021</v>
      </c>
      <c r="M87" s="4" t="s">
        <v>266</v>
      </c>
      <c r="N87" s="4" t="s">
        <v>304</v>
      </c>
      <c r="O87" s="4"/>
      <c r="P87" s="4"/>
      <c r="Q87" s="4" t="s">
        <v>607</v>
      </c>
      <c r="R87" s="4" t="s">
        <v>119</v>
      </c>
      <c r="S87" s="13"/>
      <c r="T87" s="4"/>
      <c r="U87" s="4"/>
      <c r="V87" s="4" t="s">
        <v>301</v>
      </c>
      <c r="W87" s="4">
        <v>220</v>
      </c>
      <c r="X87" s="13">
        <v>44445</v>
      </c>
      <c r="Y87" s="27">
        <v>77</v>
      </c>
      <c r="Z87" s="27">
        <v>45</v>
      </c>
      <c r="AA87" s="28" t="s">
        <v>300</v>
      </c>
      <c r="AB87" s="31">
        <v>0.877</v>
      </c>
      <c r="AC87" s="32">
        <v>55</v>
      </c>
      <c r="AD87" s="28">
        <v>7</v>
      </c>
      <c r="AE87" s="28">
        <v>45</v>
      </c>
      <c r="AF87" s="33">
        <v>0.02</v>
      </c>
      <c r="AG87" s="28">
        <v>0.5</v>
      </c>
      <c r="AH87" s="31">
        <v>3.6999999999999998E-2</v>
      </c>
      <c r="AI87" s="31">
        <v>1.1910000000000001</v>
      </c>
      <c r="AJ87" s="31"/>
      <c r="AK87" s="75" t="str">
        <f t="shared" si="24"/>
        <v>1</v>
      </c>
      <c r="AL87" s="75" t="str">
        <f t="shared" si="25"/>
        <v>1</v>
      </c>
      <c r="AM87" s="75" t="str">
        <f t="shared" si="26"/>
        <v>1</v>
      </c>
      <c r="AN87" s="75" t="str">
        <f t="shared" si="27"/>
        <v>1</v>
      </c>
      <c r="AO87" s="75" t="str">
        <f t="shared" si="28"/>
        <v>1</v>
      </c>
      <c r="AP87" s="75" t="str">
        <f t="shared" si="29"/>
        <v>1</v>
      </c>
      <c r="AQ87" s="75" t="str">
        <f t="shared" si="30"/>
        <v>1</v>
      </c>
      <c r="AR87" s="75" t="str">
        <f t="shared" si="31"/>
        <v>1</v>
      </c>
      <c r="AS87" s="75">
        <f t="shared" si="32"/>
        <v>1</v>
      </c>
      <c r="AT87" s="75" t="str">
        <f t="shared" si="33"/>
        <v>1</v>
      </c>
      <c r="AU87" s="48" t="e">
        <f>IF(OR(AQ87="I",#REF!="I",AQ87="C",#REF!="C"),"Termovacío",IF(OR(AO87="I",AN87="I",AP87="I",AK87="I",AL87="I",AO87="C",AN87="C",AP87="C",AK87="C",AL87="C"),"Regeneración",""))</f>
        <v>#REF!</v>
      </c>
    </row>
    <row r="88" spans="1:47" s="10" customFormat="1" ht="15" customHeight="1" x14ac:dyDescent="0.2">
      <c r="A88" s="4">
        <f t="shared" si="34"/>
        <v>6</v>
      </c>
      <c r="B88" s="4">
        <v>600031</v>
      </c>
      <c r="C88" s="4" t="s">
        <v>97</v>
      </c>
      <c r="D88" s="4" t="s">
        <v>155</v>
      </c>
      <c r="E88" s="3" t="s">
        <v>153</v>
      </c>
      <c r="F88" s="4" t="str">
        <f t="shared" si="35"/>
        <v>ASIA TRA1 S</v>
      </c>
      <c r="G88" s="4" t="s">
        <v>50</v>
      </c>
      <c r="H88" s="4">
        <v>551875</v>
      </c>
      <c r="I88" s="4" t="s">
        <v>249</v>
      </c>
      <c r="J88" s="4" t="s">
        <v>121</v>
      </c>
      <c r="K88" s="4" t="s">
        <v>117</v>
      </c>
      <c r="L88" s="4">
        <v>2021</v>
      </c>
      <c r="M88" s="4" t="s">
        <v>266</v>
      </c>
      <c r="N88" s="4" t="s">
        <v>304</v>
      </c>
      <c r="O88" s="4"/>
      <c r="P88" s="4"/>
      <c r="Q88" s="4" t="s">
        <v>607</v>
      </c>
      <c r="R88" s="4" t="s">
        <v>119</v>
      </c>
      <c r="S88" s="13"/>
      <c r="T88" s="4"/>
      <c r="U88" s="4"/>
      <c r="V88" s="4"/>
      <c r="W88" s="4">
        <v>220</v>
      </c>
      <c r="X88" s="13">
        <v>43581</v>
      </c>
      <c r="Y88" s="27"/>
      <c r="Z88" s="27"/>
      <c r="AA88" s="28"/>
      <c r="AB88" s="31"/>
      <c r="AC88" s="32">
        <v>38</v>
      </c>
      <c r="AD88" s="28"/>
      <c r="AE88" s="28">
        <v>42.6</v>
      </c>
      <c r="AF88" s="33">
        <v>0.01</v>
      </c>
      <c r="AG88" s="28">
        <v>1</v>
      </c>
      <c r="AH88" s="31">
        <v>5.7000000000000002E-2</v>
      </c>
      <c r="AI88" s="31">
        <v>1.91</v>
      </c>
      <c r="AJ88" s="31"/>
      <c r="AK88" s="75" t="str">
        <f t="shared" si="24"/>
        <v>1</v>
      </c>
      <c r="AL88" s="75" t="str">
        <f t="shared" si="25"/>
        <v>1</v>
      </c>
      <c r="AM88" s="75" t="str">
        <f t="shared" si="26"/>
        <v>1</v>
      </c>
      <c r="AN88" s="75" t="str">
        <f t="shared" si="27"/>
        <v>1</v>
      </c>
      <c r="AO88" s="75" t="str">
        <f t="shared" si="28"/>
        <v>1</v>
      </c>
      <c r="AP88" s="75" t="str">
        <f t="shared" si="29"/>
        <v>1</v>
      </c>
      <c r="AQ88" s="75" t="str">
        <f t="shared" si="30"/>
        <v>5</v>
      </c>
      <c r="AR88" s="75" t="str">
        <f t="shared" si="31"/>
        <v>1</v>
      </c>
      <c r="AS88" s="75">
        <f t="shared" si="32"/>
        <v>1.9090909090909092</v>
      </c>
      <c r="AT88" s="75" t="str">
        <f t="shared" si="33"/>
        <v>3</v>
      </c>
      <c r="AU88" s="48" t="e">
        <f>IF(OR(AQ88="I",#REF!="I",AQ88="C",#REF!="C"),"Termovacío",IF(OR(AO88="I",AN88="I",AP88="I",AK88="I",AL88="I",AO88="C",AN88="C",AP88="C",AK88="C",AL88="C"),"Regeneración",""))</f>
        <v>#REF!</v>
      </c>
    </row>
    <row r="89" spans="1:47" s="10" customFormat="1" ht="15" customHeight="1" x14ac:dyDescent="0.2">
      <c r="A89" s="4">
        <f t="shared" si="34"/>
        <v>6</v>
      </c>
      <c r="B89" s="4">
        <v>600031</v>
      </c>
      <c r="C89" s="4" t="s">
        <v>97</v>
      </c>
      <c r="D89" s="4" t="s">
        <v>155</v>
      </c>
      <c r="E89" s="3" t="s">
        <v>153</v>
      </c>
      <c r="F89" s="4" t="str">
        <f t="shared" si="35"/>
        <v>ASIA TRA1 S</v>
      </c>
      <c r="G89" s="4" t="s">
        <v>50</v>
      </c>
      <c r="H89" s="4">
        <v>551875</v>
      </c>
      <c r="I89" s="4" t="s">
        <v>249</v>
      </c>
      <c r="J89" s="4" t="s">
        <v>121</v>
      </c>
      <c r="K89" s="4" t="s">
        <v>117</v>
      </c>
      <c r="L89" s="4">
        <v>2021</v>
      </c>
      <c r="M89" s="4" t="s">
        <v>266</v>
      </c>
      <c r="N89" s="4" t="s">
        <v>304</v>
      </c>
      <c r="O89" s="4"/>
      <c r="P89" s="4"/>
      <c r="Q89" s="4" t="s">
        <v>607</v>
      </c>
      <c r="R89" s="4" t="s">
        <v>119</v>
      </c>
      <c r="S89" s="13"/>
      <c r="T89" s="4"/>
      <c r="U89" s="4"/>
      <c r="V89" s="4"/>
      <c r="W89" s="4">
        <v>220</v>
      </c>
      <c r="X89" s="13">
        <v>43319</v>
      </c>
      <c r="Y89" s="27"/>
      <c r="Z89" s="27"/>
      <c r="AA89" s="28"/>
      <c r="AB89" s="31"/>
      <c r="AC89" s="32">
        <v>32</v>
      </c>
      <c r="AD89" s="28"/>
      <c r="AE89" s="28">
        <v>39.5</v>
      </c>
      <c r="AF89" s="33">
        <v>0.01</v>
      </c>
      <c r="AG89" s="28">
        <v>1</v>
      </c>
      <c r="AH89" s="31">
        <v>4.7E-2</v>
      </c>
      <c r="AI89" s="31">
        <v>1.62</v>
      </c>
      <c r="AJ89" s="31"/>
      <c r="AK89" s="75" t="str">
        <f t="shared" si="24"/>
        <v>1</v>
      </c>
      <c r="AL89" s="75" t="str">
        <f t="shared" si="25"/>
        <v>1</v>
      </c>
      <c r="AM89" s="75" t="str">
        <f t="shared" si="26"/>
        <v>1</v>
      </c>
      <c r="AN89" s="75" t="str">
        <f t="shared" si="27"/>
        <v>1</v>
      </c>
      <c r="AO89" s="75" t="str">
        <f t="shared" si="28"/>
        <v>1</v>
      </c>
      <c r="AP89" s="75" t="str">
        <f t="shared" si="29"/>
        <v>1</v>
      </c>
      <c r="AQ89" s="75" t="str">
        <f t="shared" si="30"/>
        <v>5</v>
      </c>
      <c r="AR89" s="75" t="str">
        <f t="shared" si="31"/>
        <v>1</v>
      </c>
      <c r="AS89" s="75">
        <f t="shared" si="32"/>
        <v>1.9090909090909092</v>
      </c>
      <c r="AT89" s="75" t="str">
        <f t="shared" si="33"/>
        <v>3</v>
      </c>
      <c r="AU89" s="48" t="e">
        <f>IF(OR(AQ89="I",#REF!="I",AQ89="C",#REF!="C"),"Termovacío",IF(OR(AO89="I",AN89="I",AP89="I",AK89="I",AL89="I",AO89="C",AN89="C",AP89="C",AK89="C",AL89="C"),"Regeneración",""))</f>
        <v>#REF!</v>
      </c>
    </row>
    <row r="90" spans="1:47" s="10" customFormat="1" ht="15" customHeight="1" x14ac:dyDescent="0.2">
      <c r="A90" s="4">
        <f t="shared" si="34"/>
        <v>6</v>
      </c>
      <c r="B90" s="4">
        <v>600031</v>
      </c>
      <c r="C90" s="4" t="s">
        <v>97</v>
      </c>
      <c r="D90" s="4" t="s">
        <v>155</v>
      </c>
      <c r="E90" s="3" t="s">
        <v>153</v>
      </c>
      <c r="F90" s="4" t="str">
        <f t="shared" si="35"/>
        <v>ASIA TRA1 S</v>
      </c>
      <c r="G90" s="4" t="s">
        <v>50</v>
      </c>
      <c r="H90" s="4">
        <v>551875</v>
      </c>
      <c r="I90" s="4" t="s">
        <v>249</v>
      </c>
      <c r="J90" s="4" t="s">
        <v>121</v>
      </c>
      <c r="K90" s="4" t="s">
        <v>117</v>
      </c>
      <c r="L90" s="4">
        <v>2021</v>
      </c>
      <c r="M90" s="4" t="s">
        <v>266</v>
      </c>
      <c r="N90" s="4" t="s">
        <v>304</v>
      </c>
      <c r="O90" s="4"/>
      <c r="P90" s="4"/>
      <c r="Q90" s="4" t="s">
        <v>607</v>
      </c>
      <c r="R90" s="4" t="s">
        <v>119</v>
      </c>
      <c r="S90" s="13"/>
      <c r="T90" s="4"/>
      <c r="U90" s="4"/>
      <c r="V90" s="4"/>
      <c r="W90" s="4">
        <v>220</v>
      </c>
      <c r="X90" s="13">
        <v>42926</v>
      </c>
      <c r="Y90" s="27"/>
      <c r="Z90" s="27"/>
      <c r="AA90" s="28"/>
      <c r="AB90" s="31"/>
      <c r="AC90" s="32">
        <v>60</v>
      </c>
      <c r="AD90" s="28"/>
      <c r="AE90" s="28">
        <v>40.700000000000003</v>
      </c>
      <c r="AF90" s="33">
        <v>0.01</v>
      </c>
      <c r="AG90" s="28">
        <v>2</v>
      </c>
      <c r="AH90" s="31">
        <v>0.08</v>
      </c>
      <c r="AI90" s="31">
        <v>1.4</v>
      </c>
      <c r="AJ90" s="31"/>
      <c r="AK90" s="75" t="str">
        <f t="shared" si="24"/>
        <v>1</v>
      </c>
      <c r="AL90" s="75" t="str">
        <f t="shared" si="25"/>
        <v>1</v>
      </c>
      <c r="AM90" s="75" t="str">
        <f t="shared" si="26"/>
        <v>1</v>
      </c>
      <c r="AN90" s="75" t="str">
        <f t="shared" si="27"/>
        <v>1</v>
      </c>
      <c r="AO90" s="75" t="str">
        <f t="shared" si="28"/>
        <v>1</v>
      </c>
      <c r="AP90" s="75" t="str">
        <f t="shared" si="29"/>
        <v>1</v>
      </c>
      <c r="AQ90" s="75" t="str">
        <f t="shared" si="30"/>
        <v>1</v>
      </c>
      <c r="AR90" s="75" t="str">
        <f t="shared" si="31"/>
        <v>1</v>
      </c>
      <c r="AS90" s="75">
        <f t="shared" si="32"/>
        <v>1</v>
      </c>
      <c r="AT90" s="75" t="str">
        <f t="shared" si="33"/>
        <v>1</v>
      </c>
      <c r="AU90" s="48" t="e">
        <f>IF(OR(AQ90="I",#REF!="I",AQ90="C",#REF!="C"),"Termovacío",IF(OR(AO90="I",AN90="I",AP90="I",AK90="I",AL90="I",AO90="C",AN90="C",AP90="C",AK90="C",AL90="C"),"Regeneración",""))</f>
        <v>#REF!</v>
      </c>
    </row>
    <row r="91" spans="1:47" s="10" customFormat="1" ht="15" customHeight="1" x14ac:dyDescent="0.2">
      <c r="A91" s="4">
        <f t="shared" si="34"/>
        <v>6</v>
      </c>
      <c r="B91" s="4">
        <v>600031</v>
      </c>
      <c r="C91" s="4" t="s">
        <v>97</v>
      </c>
      <c r="D91" s="4" t="s">
        <v>155</v>
      </c>
      <c r="E91" s="3" t="s">
        <v>153</v>
      </c>
      <c r="F91" s="4" t="str">
        <f t="shared" si="35"/>
        <v>ASIA TRA1 S</v>
      </c>
      <c r="G91" s="4" t="s">
        <v>50</v>
      </c>
      <c r="H91" s="4">
        <v>551875</v>
      </c>
      <c r="I91" s="4" t="s">
        <v>249</v>
      </c>
      <c r="J91" s="4" t="s">
        <v>121</v>
      </c>
      <c r="K91" s="4" t="s">
        <v>117</v>
      </c>
      <c r="L91" s="4">
        <v>2021</v>
      </c>
      <c r="M91" s="4" t="s">
        <v>266</v>
      </c>
      <c r="N91" s="4" t="s">
        <v>304</v>
      </c>
      <c r="O91" s="4"/>
      <c r="P91" s="4"/>
      <c r="Q91" s="4" t="s">
        <v>607</v>
      </c>
      <c r="R91" s="4" t="s">
        <v>119</v>
      </c>
      <c r="S91" s="13"/>
      <c r="T91" s="4"/>
      <c r="U91" s="4"/>
      <c r="V91" s="4"/>
      <c r="W91" s="4">
        <v>220</v>
      </c>
      <c r="X91" s="13">
        <v>42719</v>
      </c>
      <c r="Y91" s="27"/>
      <c r="Z91" s="27"/>
      <c r="AA91" s="28"/>
      <c r="AB91" s="31"/>
      <c r="AC91" s="32">
        <v>32</v>
      </c>
      <c r="AD91" s="28"/>
      <c r="AE91" s="28">
        <v>44</v>
      </c>
      <c r="AF91" s="33">
        <v>0.01</v>
      </c>
      <c r="AG91" s="28">
        <v>1</v>
      </c>
      <c r="AH91" s="31">
        <v>0.05</v>
      </c>
      <c r="AI91" s="31">
        <v>1.1000000000000001</v>
      </c>
      <c r="AJ91" s="31"/>
      <c r="AK91" s="75" t="str">
        <f t="shared" si="24"/>
        <v>1</v>
      </c>
      <c r="AL91" s="75" t="str">
        <f t="shared" si="25"/>
        <v>1</v>
      </c>
      <c r="AM91" s="75" t="str">
        <f t="shared" si="26"/>
        <v>1</v>
      </c>
      <c r="AN91" s="75" t="str">
        <f t="shared" si="27"/>
        <v>1</v>
      </c>
      <c r="AO91" s="75" t="str">
        <f t="shared" si="28"/>
        <v>1</v>
      </c>
      <c r="AP91" s="75" t="str">
        <f t="shared" si="29"/>
        <v>1</v>
      </c>
      <c r="AQ91" s="75" t="str">
        <f t="shared" si="30"/>
        <v>5</v>
      </c>
      <c r="AR91" s="75" t="str">
        <f t="shared" si="31"/>
        <v>1</v>
      </c>
      <c r="AS91" s="75">
        <f t="shared" si="32"/>
        <v>1.9090909090909092</v>
      </c>
      <c r="AT91" s="75" t="str">
        <f t="shared" si="33"/>
        <v>3</v>
      </c>
      <c r="AU91" s="48" t="e">
        <f>IF(OR(AQ91="I",#REF!="I",AQ91="C",#REF!="C"),"Termovacío",IF(OR(AO91="I",AN91="I",AP91="I",AK91="I",AL91="I",AO91="C",AN91="C",AP91="C",AK91="C",AL91="C"),"Regeneración",""))</f>
        <v>#REF!</v>
      </c>
    </row>
    <row r="92" spans="1:47" s="10" customFormat="1" ht="15" customHeight="1" x14ac:dyDescent="0.2">
      <c r="A92" s="4">
        <f t="shared" si="34"/>
        <v>6</v>
      </c>
      <c r="B92" s="4">
        <v>600031</v>
      </c>
      <c r="C92" s="4" t="s">
        <v>97</v>
      </c>
      <c r="D92" s="4" t="s">
        <v>155</v>
      </c>
      <c r="E92" s="3" t="s">
        <v>153</v>
      </c>
      <c r="F92" s="4" t="str">
        <f t="shared" si="35"/>
        <v>ASIA TRA1 S</v>
      </c>
      <c r="G92" s="4" t="s">
        <v>50</v>
      </c>
      <c r="H92" s="4">
        <v>551875</v>
      </c>
      <c r="I92" s="4" t="s">
        <v>249</v>
      </c>
      <c r="J92" s="4" t="s">
        <v>121</v>
      </c>
      <c r="K92" s="4" t="s">
        <v>117</v>
      </c>
      <c r="L92" s="4">
        <v>2021</v>
      </c>
      <c r="M92" s="4" t="s">
        <v>266</v>
      </c>
      <c r="N92" s="4" t="s">
        <v>304</v>
      </c>
      <c r="O92" s="4"/>
      <c r="P92" s="4"/>
      <c r="Q92" s="4" t="s">
        <v>607</v>
      </c>
      <c r="R92" s="4" t="s">
        <v>119</v>
      </c>
      <c r="S92" s="13"/>
      <c r="T92" s="4"/>
      <c r="U92" s="4"/>
      <c r="V92" s="4"/>
      <c r="W92" s="4">
        <v>220</v>
      </c>
      <c r="X92" s="13">
        <v>42474</v>
      </c>
      <c r="Y92" s="27"/>
      <c r="Z92" s="27"/>
      <c r="AA92" s="28"/>
      <c r="AB92" s="31"/>
      <c r="AC92" s="32">
        <v>22</v>
      </c>
      <c r="AD92" s="28"/>
      <c r="AE92" s="28">
        <v>41</v>
      </c>
      <c r="AF92" s="33">
        <v>0.01</v>
      </c>
      <c r="AG92" s="28">
        <v>1.5</v>
      </c>
      <c r="AH92" s="31">
        <v>2.9000000000000001E-2</v>
      </c>
      <c r="AI92" s="31">
        <v>0.88300000000000001</v>
      </c>
      <c r="AJ92" s="31"/>
      <c r="AK92" s="75" t="str">
        <f t="shared" si="24"/>
        <v>1</v>
      </c>
      <c r="AL92" s="75" t="str">
        <f t="shared" si="25"/>
        <v>1</v>
      </c>
      <c r="AM92" s="75" t="str">
        <f t="shared" si="26"/>
        <v>1</v>
      </c>
      <c r="AN92" s="75" t="str">
        <f t="shared" si="27"/>
        <v>1</v>
      </c>
      <c r="AO92" s="75" t="str">
        <f t="shared" si="28"/>
        <v>1</v>
      </c>
      <c r="AP92" s="75" t="str">
        <f t="shared" si="29"/>
        <v>1</v>
      </c>
      <c r="AQ92" s="75" t="str">
        <f t="shared" si="30"/>
        <v>5</v>
      </c>
      <c r="AR92" s="75" t="str">
        <f t="shared" si="31"/>
        <v>1</v>
      </c>
      <c r="AS92" s="75">
        <f t="shared" si="32"/>
        <v>1.9090909090909092</v>
      </c>
      <c r="AT92" s="75" t="str">
        <f t="shared" si="33"/>
        <v>3</v>
      </c>
      <c r="AU92" s="48" t="e">
        <f>IF(OR(AQ92="I",#REF!="I",AQ92="C",#REF!="C"),"Termovacío",IF(OR(AO92="I",AN92="I",AP92="I",AK92="I",AL92="I",AO92="C",AN92="C",AP92="C",AK92="C",AL92="C"),"Regeneración",""))</f>
        <v>#REF!</v>
      </c>
    </row>
    <row r="93" spans="1:47" s="10" customFormat="1" ht="15" customHeight="1" x14ac:dyDescent="0.2">
      <c r="A93" s="4">
        <f t="shared" si="34"/>
        <v>6</v>
      </c>
      <c r="B93" s="4">
        <v>600031</v>
      </c>
      <c r="C93" s="4" t="s">
        <v>97</v>
      </c>
      <c r="D93" s="4" t="s">
        <v>155</v>
      </c>
      <c r="E93" s="3" t="s">
        <v>153</v>
      </c>
      <c r="F93" s="4" t="str">
        <f t="shared" si="35"/>
        <v>ASIA TRA1 S</v>
      </c>
      <c r="G93" s="4" t="s">
        <v>50</v>
      </c>
      <c r="H93" s="4">
        <v>551875</v>
      </c>
      <c r="I93" s="4" t="s">
        <v>249</v>
      </c>
      <c r="J93" s="4" t="s">
        <v>121</v>
      </c>
      <c r="K93" s="4" t="s">
        <v>117</v>
      </c>
      <c r="L93" s="4">
        <v>2021</v>
      </c>
      <c r="M93" s="4" t="s">
        <v>266</v>
      </c>
      <c r="N93" s="4" t="s">
        <v>304</v>
      </c>
      <c r="O93" s="4"/>
      <c r="P93" s="4"/>
      <c r="Q93" s="4" t="s">
        <v>607</v>
      </c>
      <c r="R93" s="4" t="s">
        <v>119</v>
      </c>
      <c r="S93" s="13"/>
      <c r="T93" s="4"/>
      <c r="U93" s="4"/>
      <c r="V93" s="4"/>
      <c r="W93" s="4">
        <v>220</v>
      </c>
      <c r="X93" s="13">
        <v>42385</v>
      </c>
      <c r="Y93" s="27"/>
      <c r="Z93" s="27"/>
      <c r="AA93" s="28"/>
      <c r="AB93" s="31"/>
      <c r="AC93" s="32">
        <v>40.200000000000003</v>
      </c>
      <c r="AD93" s="28"/>
      <c r="AE93" s="28">
        <v>41</v>
      </c>
      <c r="AF93" s="33">
        <v>0.01</v>
      </c>
      <c r="AG93" s="28">
        <v>1</v>
      </c>
      <c r="AH93" s="31">
        <v>2.5000000000000001E-2</v>
      </c>
      <c r="AI93" s="31">
        <v>0.85899999999999999</v>
      </c>
      <c r="AJ93" s="31"/>
      <c r="AK93" s="75" t="str">
        <f t="shared" si="24"/>
        <v>1</v>
      </c>
      <c r="AL93" s="75" t="str">
        <f t="shared" si="25"/>
        <v>1</v>
      </c>
      <c r="AM93" s="75" t="str">
        <f t="shared" si="26"/>
        <v>1</v>
      </c>
      <c r="AN93" s="75" t="str">
        <f t="shared" si="27"/>
        <v>1</v>
      </c>
      <c r="AO93" s="75" t="str">
        <f t="shared" si="28"/>
        <v>1</v>
      </c>
      <c r="AP93" s="75" t="str">
        <f t="shared" si="29"/>
        <v>1</v>
      </c>
      <c r="AQ93" s="75" t="str">
        <f t="shared" si="30"/>
        <v>5</v>
      </c>
      <c r="AR93" s="75" t="str">
        <f t="shared" si="31"/>
        <v>1</v>
      </c>
      <c r="AS93" s="75">
        <f t="shared" si="32"/>
        <v>1.9090909090909092</v>
      </c>
      <c r="AT93" s="75" t="str">
        <f t="shared" si="33"/>
        <v>3</v>
      </c>
      <c r="AU93" s="48" t="e">
        <f>IF(OR(AQ93="I",#REF!="I",AQ93="C",#REF!="C"),"Termovacío",IF(OR(AO93="I",AN93="I",AP93="I",AK93="I",AL93="I",AO93="C",AN93="C",AP93="C",AK93="C",AL93="C"),"Regeneración",""))</f>
        <v>#REF!</v>
      </c>
    </row>
    <row r="94" spans="1:47" s="10" customFormat="1" ht="15" customHeight="1" x14ac:dyDescent="0.2">
      <c r="A94" s="4">
        <f t="shared" si="34"/>
        <v>6</v>
      </c>
      <c r="B94" s="4">
        <v>600031</v>
      </c>
      <c r="C94" s="4" t="s">
        <v>97</v>
      </c>
      <c r="D94" s="4" t="s">
        <v>155</v>
      </c>
      <c r="E94" s="3" t="s">
        <v>153</v>
      </c>
      <c r="F94" s="4" t="str">
        <f t="shared" si="35"/>
        <v>ASIA TRA1 S</v>
      </c>
      <c r="G94" s="4" t="s">
        <v>50</v>
      </c>
      <c r="H94" s="4">
        <v>551875</v>
      </c>
      <c r="I94" s="4" t="s">
        <v>249</v>
      </c>
      <c r="J94" s="4" t="s">
        <v>121</v>
      </c>
      <c r="K94" s="4" t="s">
        <v>117</v>
      </c>
      <c r="L94" s="4">
        <v>2021</v>
      </c>
      <c r="M94" s="4" t="s">
        <v>266</v>
      </c>
      <c r="N94" s="4" t="s">
        <v>304</v>
      </c>
      <c r="O94" s="4"/>
      <c r="P94" s="4"/>
      <c r="Q94" s="4" t="s">
        <v>607</v>
      </c>
      <c r="R94" s="4" t="s">
        <v>119</v>
      </c>
      <c r="S94" s="13"/>
      <c r="T94" s="4"/>
      <c r="U94" s="4"/>
      <c r="V94" s="4"/>
      <c r="W94" s="4">
        <v>220</v>
      </c>
      <c r="X94" s="13">
        <v>42321</v>
      </c>
      <c r="Y94" s="27"/>
      <c r="Z94" s="27"/>
      <c r="AA94" s="28"/>
      <c r="AB94" s="31"/>
      <c r="AC94" s="32">
        <v>75</v>
      </c>
      <c r="AD94" s="28"/>
      <c r="AE94" s="28">
        <v>44</v>
      </c>
      <c r="AF94" s="33">
        <v>0.01</v>
      </c>
      <c r="AG94" s="28"/>
      <c r="AH94" s="31">
        <v>0.03</v>
      </c>
      <c r="AI94" s="31"/>
      <c r="AJ94" s="31"/>
      <c r="AK94" s="75" t="str">
        <f t="shared" si="24"/>
        <v>1</v>
      </c>
      <c r="AL94" s="75" t="str">
        <f t="shared" si="25"/>
        <v>1</v>
      </c>
      <c r="AM94" s="75" t="str">
        <f t="shared" si="26"/>
        <v>1</v>
      </c>
      <c r="AN94" s="75" t="str">
        <f t="shared" si="27"/>
        <v>1</v>
      </c>
      <c r="AO94" s="75" t="str">
        <f t="shared" si="28"/>
        <v>1</v>
      </c>
      <c r="AP94" s="75" t="str">
        <f t="shared" si="29"/>
        <v>1</v>
      </c>
      <c r="AQ94" s="75" t="str">
        <f t="shared" si="30"/>
        <v>1</v>
      </c>
      <c r="AR94" s="75" t="str">
        <f t="shared" si="31"/>
        <v>1</v>
      </c>
      <c r="AS94" s="75">
        <f t="shared" si="32"/>
        <v>1</v>
      </c>
      <c r="AT94" s="75" t="str">
        <f t="shared" si="33"/>
        <v>1</v>
      </c>
      <c r="AU94" s="48" t="e">
        <f>IF(OR(AQ94="I",#REF!="I",AQ94="C",#REF!="C"),"Termovacío",IF(OR(AO94="I",AN94="I",AP94="I",AK94="I",AL94="I",AO94="C",AN94="C",AP94="C",AK94="C",AL94="C"),"Regeneración",""))</f>
        <v>#REF!</v>
      </c>
    </row>
    <row r="95" spans="1:47" s="10" customFormat="1" ht="15" customHeight="1" x14ac:dyDescent="0.2">
      <c r="A95" s="4">
        <f t="shared" si="34"/>
        <v>6</v>
      </c>
      <c r="B95" s="4">
        <v>600031</v>
      </c>
      <c r="C95" s="4" t="s">
        <v>97</v>
      </c>
      <c r="D95" s="4" t="s">
        <v>155</v>
      </c>
      <c r="E95" s="3" t="s">
        <v>153</v>
      </c>
      <c r="F95" s="4" t="str">
        <f t="shared" si="35"/>
        <v>ASIA TRA1 S</v>
      </c>
      <c r="G95" s="4" t="s">
        <v>50</v>
      </c>
      <c r="H95" s="4">
        <v>551875</v>
      </c>
      <c r="I95" s="4" t="s">
        <v>249</v>
      </c>
      <c r="J95" s="4" t="s">
        <v>121</v>
      </c>
      <c r="K95" s="4" t="s">
        <v>117</v>
      </c>
      <c r="L95" s="4">
        <v>2021</v>
      </c>
      <c r="M95" s="4" t="s">
        <v>266</v>
      </c>
      <c r="N95" s="4" t="s">
        <v>304</v>
      </c>
      <c r="O95" s="4"/>
      <c r="P95" s="4"/>
      <c r="Q95" s="4" t="s">
        <v>607</v>
      </c>
      <c r="R95" s="4" t="s">
        <v>119</v>
      </c>
      <c r="S95" s="13"/>
      <c r="T95" s="4"/>
      <c r="U95" s="4"/>
      <c r="V95" s="4"/>
      <c r="W95" s="4">
        <v>220</v>
      </c>
      <c r="X95" s="13">
        <v>42226</v>
      </c>
      <c r="Y95" s="27"/>
      <c r="Z95" s="27"/>
      <c r="AA95" s="28"/>
      <c r="AB95" s="31"/>
      <c r="AC95" s="32">
        <v>66</v>
      </c>
      <c r="AD95" s="28"/>
      <c r="AE95" s="28">
        <v>45</v>
      </c>
      <c r="AF95" s="33">
        <v>0.01</v>
      </c>
      <c r="AG95" s="28"/>
      <c r="AH95" s="31">
        <v>0.03</v>
      </c>
      <c r="AI95" s="31"/>
      <c r="AJ95" s="31"/>
      <c r="AK95" s="75" t="str">
        <f t="shared" si="24"/>
        <v>1</v>
      </c>
      <c r="AL95" s="75" t="str">
        <f t="shared" si="25"/>
        <v>1</v>
      </c>
      <c r="AM95" s="75" t="str">
        <f t="shared" si="26"/>
        <v>1</v>
      </c>
      <c r="AN95" s="75" t="str">
        <f t="shared" si="27"/>
        <v>1</v>
      </c>
      <c r="AO95" s="75" t="str">
        <f t="shared" si="28"/>
        <v>1</v>
      </c>
      <c r="AP95" s="75" t="str">
        <f t="shared" si="29"/>
        <v>1</v>
      </c>
      <c r="AQ95" s="75" t="str">
        <f t="shared" si="30"/>
        <v>1</v>
      </c>
      <c r="AR95" s="75" t="str">
        <f t="shared" si="31"/>
        <v>1</v>
      </c>
      <c r="AS95" s="75">
        <f t="shared" si="32"/>
        <v>1</v>
      </c>
      <c r="AT95" s="75" t="str">
        <f t="shared" si="33"/>
        <v>1</v>
      </c>
      <c r="AU95" s="48" t="e">
        <f>IF(OR(AQ95="I",#REF!="I",AQ95="C",#REF!="C"),"Termovacío",IF(OR(AO95="I",AN95="I",AP95="I",AK95="I",AL95="I",AO95="C",AN95="C",AP95="C",AK95="C",AL95="C"),"Regeneración",""))</f>
        <v>#REF!</v>
      </c>
    </row>
    <row r="96" spans="1:47" s="10" customFormat="1" ht="15" customHeight="1" x14ac:dyDescent="0.2">
      <c r="A96" s="4">
        <f t="shared" si="34"/>
        <v>6</v>
      </c>
      <c r="B96" s="4">
        <v>600031</v>
      </c>
      <c r="C96" s="4" t="s">
        <v>97</v>
      </c>
      <c r="D96" s="4" t="s">
        <v>155</v>
      </c>
      <c r="E96" s="3" t="s">
        <v>153</v>
      </c>
      <c r="F96" s="4" t="str">
        <f t="shared" si="35"/>
        <v>ASIA TRA1 S</v>
      </c>
      <c r="G96" s="4" t="s">
        <v>50</v>
      </c>
      <c r="H96" s="4">
        <v>551875</v>
      </c>
      <c r="I96" s="4" t="s">
        <v>249</v>
      </c>
      <c r="J96" s="4" t="s">
        <v>121</v>
      </c>
      <c r="K96" s="4" t="s">
        <v>117</v>
      </c>
      <c r="L96" s="4">
        <v>2021</v>
      </c>
      <c r="M96" s="4" t="s">
        <v>266</v>
      </c>
      <c r="N96" s="4" t="s">
        <v>304</v>
      </c>
      <c r="O96" s="4"/>
      <c r="P96" s="4"/>
      <c r="Q96" s="4" t="s">
        <v>607</v>
      </c>
      <c r="R96" s="4" t="s">
        <v>119</v>
      </c>
      <c r="S96" s="13"/>
      <c r="T96" s="4"/>
      <c r="U96" s="4"/>
      <c r="V96" s="4"/>
      <c r="W96" s="4">
        <v>220</v>
      </c>
      <c r="X96" s="13">
        <v>41989</v>
      </c>
      <c r="Y96" s="27"/>
      <c r="Z96" s="27"/>
      <c r="AA96" s="28"/>
      <c r="AB96" s="31"/>
      <c r="AC96" s="32">
        <v>56.9</v>
      </c>
      <c r="AD96" s="28"/>
      <c r="AE96" s="28">
        <v>43</v>
      </c>
      <c r="AF96" s="33">
        <v>0.01</v>
      </c>
      <c r="AG96" s="28">
        <v>1</v>
      </c>
      <c r="AH96" s="31">
        <v>2.9000000000000001E-2</v>
      </c>
      <c r="AI96" s="31"/>
      <c r="AJ96" s="31"/>
      <c r="AK96" s="75" t="str">
        <f t="shared" si="24"/>
        <v>1</v>
      </c>
      <c r="AL96" s="75" t="str">
        <f t="shared" si="25"/>
        <v>1</v>
      </c>
      <c r="AM96" s="75" t="str">
        <f t="shared" si="26"/>
        <v>1</v>
      </c>
      <c r="AN96" s="75" t="str">
        <f t="shared" si="27"/>
        <v>1</v>
      </c>
      <c r="AO96" s="75" t="str">
        <f t="shared" si="28"/>
        <v>1</v>
      </c>
      <c r="AP96" s="75" t="str">
        <f t="shared" si="29"/>
        <v>1</v>
      </c>
      <c r="AQ96" s="75" t="str">
        <f t="shared" si="30"/>
        <v>1</v>
      </c>
      <c r="AR96" s="75" t="str">
        <f t="shared" si="31"/>
        <v>1</v>
      </c>
      <c r="AS96" s="75">
        <f t="shared" si="32"/>
        <v>1</v>
      </c>
      <c r="AT96" s="75" t="str">
        <f t="shared" si="33"/>
        <v>1</v>
      </c>
      <c r="AU96" s="48" t="e">
        <f>IF(OR(AQ96="I",#REF!="I",AQ96="C",#REF!="C"),"Termovacío",IF(OR(AO96="I",AN96="I",AP96="I",AK96="I",AL96="I",AO96="C",AN96="C",AP96="C",AK96="C",AL96="C"),"Regeneración",""))</f>
        <v>#REF!</v>
      </c>
    </row>
    <row r="97" spans="1:47" s="10" customFormat="1" ht="15" customHeight="1" x14ac:dyDescent="0.2">
      <c r="A97" s="4">
        <f t="shared" si="34"/>
        <v>6</v>
      </c>
      <c r="B97" s="4">
        <v>600031</v>
      </c>
      <c r="C97" s="4" t="s">
        <v>97</v>
      </c>
      <c r="D97" s="4" t="s">
        <v>155</v>
      </c>
      <c r="E97" s="3" t="s">
        <v>153</v>
      </c>
      <c r="F97" s="4" t="str">
        <f t="shared" si="35"/>
        <v>ASIA TRA1 S</v>
      </c>
      <c r="G97" s="4" t="s">
        <v>50</v>
      </c>
      <c r="H97" s="4">
        <v>551875</v>
      </c>
      <c r="I97" s="4" t="s">
        <v>249</v>
      </c>
      <c r="J97" s="4" t="s">
        <v>121</v>
      </c>
      <c r="K97" s="4" t="s">
        <v>117</v>
      </c>
      <c r="L97" s="4">
        <v>2021</v>
      </c>
      <c r="M97" s="4" t="s">
        <v>266</v>
      </c>
      <c r="N97" s="4" t="s">
        <v>304</v>
      </c>
      <c r="O97" s="4"/>
      <c r="P97" s="4"/>
      <c r="Q97" s="4" t="s">
        <v>607</v>
      </c>
      <c r="R97" s="4" t="s">
        <v>119</v>
      </c>
      <c r="S97" s="13"/>
      <c r="T97" s="4"/>
      <c r="U97" s="4"/>
      <c r="V97" s="4"/>
      <c r="W97" s="4">
        <v>220</v>
      </c>
      <c r="X97" s="13">
        <v>41691</v>
      </c>
      <c r="Y97" s="27"/>
      <c r="Z97" s="27"/>
      <c r="AA97" s="28"/>
      <c r="AB97" s="31"/>
      <c r="AC97" s="32">
        <v>30.2</v>
      </c>
      <c r="AD97" s="28"/>
      <c r="AE97" s="28">
        <v>38.6</v>
      </c>
      <c r="AF97" s="33">
        <v>0.01</v>
      </c>
      <c r="AG97" s="28">
        <v>1.5</v>
      </c>
      <c r="AH97" s="31">
        <v>2.1999999999999999E-2</v>
      </c>
      <c r="AI97" s="31">
        <v>0.56999999999999995</v>
      </c>
      <c r="AJ97" s="31"/>
      <c r="AK97" s="75" t="str">
        <f t="shared" si="24"/>
        <v>1</v>
      </c>
      <c r="AL97" s="75" t="str">
        <f t="shared" si="25"/>
        <v>1</v>
      </c>
      <c r="AM97" s="75" t="str">
        <f t="shared" si="26"/>
        <v>1</v>
      </c>
      <c r="AN97" s="75" t="str">
        <f t="shared" si="27"/>
        <v>1</v>
      </c>
      <c r="AO97" s="75" t="str">
        <f t="shared" si="28"/>
        <v>1</v>
      </c>
      <c r="AP97" s="75" t="str">
        <f t="shared" si="29"/>
        <v>1</v>
      </c>
      <c r="AQ97" s="75" t="str">
        <f t="shared" si="30"/>
        <v>5</v>
      </c>
      <c r="AR97" s="75" t="str">
        <f t="shared" si="31"/>
        <v>1</v>
      </c>
      <c r="AS97" s="75">
        <f t="shared" si="32"/>
        <v>1.9090909090909092</v>
      </c>
      <c r="AT97" s="75" t="str">
        <f t="shared" si="33"/>
        <v>3</v>
      </c>
      <c r="AU97" s="48" t="e">
        <f>IF(OR(AQ97="I",#REF!="I",AQ97="C",#REF!="C"),"Termovacío",IF(OR(AO97="I",AN97="I",AP97="I",AK97="I",AL97="I",AO97="C",AN97="C",AP97="C",AK97="C",AL97="C"),"Regeneración",""))</f>
        <v>#REF!</v>
      </c>
    </row>
    <row r="98" spans="1:47" s="10" customFormat="1" ht="15" customHeight="1" x14ac:dyDescent="0.2">
      <c r="A98" s="4">
        <f t="shared" si="34"/>
        <v>6</v>
      </c>
      <c r="B98" s="4">
        <v>600031</v>
      </c>
      <c r="C98" s="4" t="s">
        <v>97</v>
      </c>
      <c r="D98" s="4" t="s">
        <v>155</v>
      </c>
      <c r="E98" s="3" t="s">
        <v>153</v>
      </c>
      <c r="F98" s="4" t="str">
        <f t="shared" si="35"/>
        <v>ASIA TRA1 S</v>
      </c>
      <c r="G98" s="4" t="s">
        <v>50</v>
      </c>
      <c r="H98" s="4">
        <v>551875</v>
      </c>
      <c r="I98" s="4" t="s">
        <v>249</v>
      </c>
      <c r="J98" s="4" t="s">
        <v>121</v>
      </c>
      <c r="K98" s="4" t="s">
        <v>117</v>
      </c>
      <c r="L98" s="4">
        <v>2021</v>
      </c>
      <c r="M98" s="4" t="s">
        <v>266</v>
      </c>
      <c r="N98" s="4" t="s">
        <v>304</v>
      </c>
      <c r="O98" s="4"/>
      <c r="P98" s="4"/>
      <c r="Q98" s="4" t="s">
        <v>607</v>
      </c>
      <c r="R98" s="4" t="s">
        <v>119</v>
      </c>
      <c r="S98" s="13"/>
      <c r="T98" s="4"/>
      <c r="U98" s="4"/>
      <c r="V98" s="4"/>
      <c r="W98" s="4">
        <v>220</v>
      </c>
      <c r="X98" s="13">
        <v>41631</v>
      </c>
      <c r="Y98" s="27"/>
      <c r="Z98" s="27"/>
      <c r="AA98" s="28"/>
      <c r="AB98" s="31"/>
      <c r="AC98" s="32">
        <v>27.8</v>
      </c>
      <c r="AD98" s="28"/>
      <c r="AE98" s="28">
        <v>37.6</v>
      </c>
      <c r="AF98" s="33">
        <v>0.01</v>
      </c>
      <c r="AG98" s="28">
        <v>1.5</v>
      </c>
      <c r="AH98" s="31">
        <v>2.4E-2</v>
      </c>
      <c r="AI98" s="31">
        <v>0.55000000000000004</v>
      </c>
      <c r="AJ98" s="31"/>
      <c r="AK98" s="75" t="str">
        <f t="shared" si="24"/>
        <v>1</v>
      </c>
      <c r="AL98" s="75" t="str">
        <f t="shared" si="25"/>
        <v>1</v>
      </c>
      <c r="AM98" s="75" t="str">
        <f t="shared" si="26"/>
        <v>1</v>
      </c>
      <c r="AN98" s="75" t="str">
        <f t="shared" si="27"/>
        <v>1</v>
      </c>
      <c r="AO98" s="75" t="str">
        <f t="shared" si="28"/>
        <v>1</v>
      </c>
      <c r="AP98" s="75" t="str">
        <f t="shared" si="29"/>
        <v>1</v>
      </c>
      <c r="AQ98" s="75" t="str">
        <f t="shared" si="30"/>
        <v>5</v>
      </c>
      <c r="AR98" s="75" t="str">
        <f t="shared" si="31"/>
        <v>1</v>
      </c>
      <c r="AS98" s="75">
        <f t="shared" si="32"/>
        <v>1.9090909090909092</v>
      </c>
      <c r="AT98" s="75" t="str">
        <f t="shared" si="33"/>
        <v>3</v>
      </c>
      <c r="AU98" s="48" t="e">
        <f>IF(OR(AQ98="I",#REF!="I",AQ98="C",#REF!="C"),"Termovacío",IF(OR(AO98="I",AN98="I",AP98="I",AK98="I",AL98="I",AO98="C",AN98="C",AP98="C",AK98="C",AL98="C"),"Regeneración",""))</f>
        <v>#REF!</v>
      </c>
    </row>
    <row r="99" spans="1:47" s="10" customFormat="1" ht="15" customHeight="1" x14ac:dyDescent="0.2">
      <c r="A99" s="4">
        <f t="shared" si="34"/>
        <v>6</v>
      </c>
      <c r="B99" s="4">
        <v>600031</v>
      </c>
      <c r="C99" s="4" t="s">
        <v>97</v>
      </c>
      <c r="D99" s="4" t="s">
        <v>155</v>
      </c>
      <c r="E99" s="3" t="s">
        <v>153</v>
      </c>
      <c r="F99" s="4" t="str">
        <f t="shared" si="35"/>
        <v>ASIA TRA1 S</v>
      </c>
      <c r="G99" s="4" t="s">
        <v>50</v>
      </c>
      <c r="H99" s="4">
        <v>551875</v>
      </c>
      <c r="I99" s="4" t="s">
        <v>249</v>
      </c>
      <c r="J99" s="4" t="s">
        <v>121</v>
      </c>
      <c r="K99" s="4" t="s">
        <v>117</v>
      </c>
      <c r="L99" s="4">
        <v>2021</v>
      </c>
      <c r="M99" s="4" t="s">
        <v>266</v>
      </c>
      <c r="N99" s="4" t="s">
        <v>304</v>
      </c>
      <c r="O99" s="4"/>
      <c r="P99" s="4"/>
      <c r="Q99" s="4" t="s">
        <v>607</v>
      </c>
      <c r="R99" s="4" t="s">
        <v>119</v>
      </c>
      <c r="S99" s="13"/>
      <c r="T99" s="4"/>
      <c r="U99" s="4"/>
      <c r="V99" s="4"/>
      <c r="W99" s="4">
        <v>220</v>
      </c>
      <c r="X99" s="13">
        <v>41340</v>
      </c>
      <c r="Y99" s="27"/>
      <c r="Z99" s="27"/>
      <c r="AA99" s="28"/>
      <c r="AB99" s="31"/>
      <c r="AC99" s="32"/>
      <c r="AD99" s="28"/>
      <c r="AE99" s="28">
        <v>41</v>
      </c>
      <c r="AF99" s="33">
        <v>0.01</v>
      </c>
      <c r="AG99" s="28">
        <v>1</v>
      </c>
      <c r="AH99" s="31">
        <v>3.5000000000000003E-2</v>
      </c>
      <c r="AI99" s="31">
        <v>0.82099999999999995</v>
      </c>
      <c r="AJ99" s="31"/>
      <c r="AK99" s="75" t="str">
        <f t="shared" si="24"/>
        <v>1</v>
      </c>
      <c r="AL99" s="75" t="str">
        <f t="shared" si="25"/>
        <v>1</v>
      </c>
      <c r="AM99" s="75" t="str">
        <f t="shared" si="26"/>
        <v>1</v>
      </c>
      <c r="AN99" s="75" t="str">
        <f t="shared" si="27"/>
        <v>1</v>
      </c>
      <c r="AO99" s="75" t="str">
        <f t="shared" si="28"/>
        <v>1</v>
      </c>
      <c r="AP99" s="75" t="str">
        <f t="shared" si="29"/>
        <v>1</v>
      </c>
      <c r="AQ99" s="75" t="str">
        <f t="shared" si="30"/>
        <v>1</v>
      </c>
      <c r="AR99" s="75" t="str">
        <f t="shared" si="31"/>
        <v>1</v>
      </c>
      <c r="AS99" s="75">
        <f t="shared" si="32"/>
        <v>1</v>
      </c>
      <c r="AT99" s="75" t="str">
        <f t="shared" si="33"/>
        <v>1</v>
      </c>
      <c r="AU99" s="48" t="e">
        <f>IF(OR(AQ99="I",#REF!="I",AQ99="C",#REF!="C"),"Termovacío",IF(OR(AO99="I",AN99="I",AP99="I",AK99="I",AL99="I",AO99="C",AN99="C",AP99="C",AK99="C",AL99="C"),"Regeneración",""))</f>
        <v>#REF!</v>
      </c>
    </row>
    <row r="100" spans="1:47" s="10" customFormat="1" ht="15" customHeight="1" x14ac:dyDescent="0.2">
      <c r="A100" s="4">
        <f t="shared" si="34"/>
        <v>6</v>
      </c>
      <c r="B100" s="4">
        <v>600031</v>
      </c>
      <c r="C100" s="4" t="s">
        <v>97</v>
      </c>
      <c r="D100" s="4" t="s">
        <v>155</v>
      </c>
      <c r="E100" s="3" t="s">
        <v>153</v>
      </c>
      <c r="F100" s="4" t="str">
        <f t="shared" si="35"/>
        <v>ASIA TRA1 S</v>
      </c>
      <c r="G100" s="4" t="s">
        <v>50</v>
      </c>
      <c r="H100" s="4">
        <v>551875</v>
      </c>
      <c r="I100" s="4" t="s">
        <v>249</v>
      </c>
      <c r="J100" s="4" t="s">
        <v>121</v>
      </c>
      <c r="K100" s="4" t="s">
        <v>117</v>
      </c>
      <c r="L100" s="4">
        <v>2021</v>
      </c>
      <c r="M100" s="4" t="s">
        <v>266</v>
      </c>
      <c r="N100" s="4" t="s">
        <v>304</v>
      </c>
      <c r="O100" s="4"/>
      <c r="P100" s="4"/>
      <c r="Q100" s="4" t="s">
        <v>607</v>
      </c>
      <c r="R100" s="4" t="s">
        <v>119</v>
      </c>
      <c r="S100" s="13"/>
      <c r="T100" s="4"/>
      <c r="U100" s="4"/>
      <c r="V100" s="4"/>
      <c r="W100" s="4">
        <v>220</v>
      </c>
      <c r="X100" s="13">
        <v>40733</v>
      </c>
      <c r="Y100" s="27"/>
      <c r="Z100" s="27"/>
      <c r="AA100" s="28"/>
      <c r="AB100" s="31"/>
      <c r="AC100" s="32"/>
      <c r="AD100" s="28"/>
      <c r="AE100" s="28">
        <v>44</v>
      </c>
      <c r="AF100" s="33">
        <v>0.01</v>
      </c>
      <c r="AG100" s="28">
        <v>1</v>
      </c>
      <c r="AH100" s="31">
        <v>2.1999999999999999E-2</v>
      </c>
      <c r="AI100" s="31">
        <v>0.65300000000000002</v>
      </c>
      <c r="AJ100" s="31"/>
      <c r="AK100" s="75" t="str">
        <f t="shared" si="24"/>
        <v>1</v>
      </c>
      <c r="AL100" s="75" t="str">
        <f t="shared" si="25"/>
        <v>1</v>
      </c>
      <c r="AM100" s="75" t="str">
        <f t="shared" si="26"/>
        <v>1</v>
      </c>
      <c r="AN100" s="75" t="str">
        <f t="shared" si="27"/>
        <v>1</v>
      </c>
      <c r="AO100" s="75" t="str">
        <f t="shared" si="28"/>
        <v>1</v>
      </c>
      <c r="AP100" s="75" t="str">
        <f t="shared" si="29"/>
        <v>1</v>
      </c>
      <c r="AQ100" s="75" t="str">
        <f t="shared" si="30"/>
        <v>1</v>
      </c>
      <c r="AR100" s="75" t="str">
        <f t="shared" si="31"/>
        <v>1</v>
      </c>
      <c r="AS100" s="75">
        <f t="shared" si="32"/>
        <v>1</v>
      </c>
      <c r="AT100" s="75" t="str">
        <f t="shared" si="33"/>
        <v>1</v>
      </c>
      <c r="AU100" s="48" t="e">
        <f>IF(OR(AQ100="I",#REF!="I",AQ100="C",#REF!="C"),"Termovacío",IF(OR(AO100="I",AN100="I",AP100="I",AK100="I",AL100="I",AO100="C",AN100="C",AP100="C",AK100="C",AL100="C"),"Regeneración",""))</f>
        <v>#REF!</v>
      </c>
    </row>
    <row r="101" spans="1:47" s="10" customFormat="1" ht="15" customHeight="1" x14ac:dyDescent="0.2">
      <c r="A101" s="4">
        <f t="shared" si="34"/>
        <v>6</v>
      </c>
      <c r="B101" s="4">
        <v>600031</v>
      </c>
      <c r="C101" s="4" t="s">
        <v>97</v>
      </c>
      <c r="D101" s="4" t="s">
        <v>155</v>
      </c>
      <c r="E101" s="3" t="s">
        <v>153</v>
      </c>
      <c r="F101" s="4" t="str">
        <f t="shared" si="35"/>
        <v>ASIA TRA1 S</v>
      </c>
      <c r="G101" s="4" t="s">
        <v>50</v>
      </c>
      <c r="H101" s="4">
        <v>551875</v>
      </c>
      <c r="I101" s="4" t="s">
        <v>249</v>
      </c>
      <c r="J101" s="4" t="s">
        <v>121</v>
      </c>
      <c r="K101" s="4" t="s">
        <v>117</v>
      </c>
      <c r="L101" s="4">
        <v>2021</v>
      </c>
      <c r="M101" s="4" t="s">
        <v>266</v>
      </c>
      <c r="N101" s="4" t="s">
        <v>304</v>
      </c>
      <c r="O101" s="4"/>
      <c r="P101" s="4"/>
      <c r="Q101" s="4" t="s">
        <v>607</v>
      </c>
      <c r="R101" s="4" t="s">
        <v>119</v>
      </c>
      <c r="S101" s="13"/>
      <c r="T101" s="4"/>
      <c r="U101" s="4"/>
      <c r="V101" s="4"/>
      <c r="W101" s="4">
        <v>220</v>
      </c>
      <c r="X101" s="13">
        <v>40624</v>
      </c>
      <c r="Y101" s="27"/>
      <c r="Z101" s="27"/>
      <c r="AA101" s="28"/>
      <c r="AB101" s="31"/>
      <c r="AC101" s="32">
        <v>64.3</v>
      </c>
      <c r="AD101" s="28"/>
      <c r="AE101" s="28">
        <v>42</v>
      </c>
      <c r="AF101" s="33">
        <v>0.01</v>
      </c>
      <c r="AG101" s="28">
        <v>1</v>
      </c>
      <c r="AH101" s="31">
        <v>1.0999999999999999E-2</v>
      </c>
      <c r="AI101" s="31">
        <v>0.66200000000000003</v>
      </c>
      <c r="AJ101" s="31"/>
      <c r="AK101" s="75" t="str">
        <f t="shared" si="24"/>
        <v>1</v>
      </c>
      <c r="AL101" s="75" t="str">
        <f t="shared" si="25"/>
        <v>1</v>
      </c>
      <c r="AM101" s="75" t="str">
        <f t="shared" si="26"/>
        <v>1</v>
      </c>
      <c r="AN101" s="75" t="str">
        <f t="shared" si="27"/>
        <v>1</v>
      </c>
      <c r="AO101" s="75" t="str">
        <f t="shared" si="28"/>
        <v>1</v>
      </c>
      <c r="AP101" s="75" t="str">
        <f t="shared" si="29"/>
        <v>1</v>
      </c>
      <c r="AQ101" s="75" t="str">
        <f t="shared" si="30"/>
        <v>1</v>
      </c>
      <c r="AR101" s="75" t="str">
        <f t="shared" si="31"/>
        <v>1</v>
      </c>
      <c r="AS101" s="75">
        <f t="shared" si="32"/>
        <v>1</v>
      </c>
      <c r="AT101" s="75" t="str">
        <f t="shared" si="33"/>
        <v>1</v>
      </c>
      <c r="AU101" s="48" t="e">
        <f>IF(OR(AQ101="I",#REF!="I",AQ101="C",#REF!="C"),"Termovacío",IF(OR(AO101="I",AN101="I",AP101="I",AK101="I",AL101="I",AO101="C",AN101="C",AP101="C",AK101="C",AL101="C"),"Regeneración",""))</f>
        <v>#REF!</v>
      </c>
    </row>
    <row r="102" spans="1:47" s="10" customFormat="1" ht="15" customHeight="1" x14ac:dyDescent="0.2">
      <c r="A102" s="4">
        <f t="shared" si="34"/>
        <v>6</v>
      </c>
      <c r="B102" s="4">
        <v>600031</v>
      </c>
      <c r="C102" s="4" t="s">
        <v>97</v>
      </c>
      <c r="D102" s="4" t="s">
        <v>155</v>
      </c>
      <c r="E102" s="3" t="s">
        <v>153</v>
      </c>
      <c r="F102" s="4" t="str">
        <f t="shared" si="35"/>
        <v>ASIA TRA1 S</v>
      </c>
      <c r="G102" s="4" t="s">
        <v>50</v>
      </c>
      <c r="H102" s="4">
        <v>551875</v>
      </c>
      <c r="I102" s="4" t="s">
        <v>249</v>
      </c>
      <c r="J102" s="4" t="s">
        <v>121</v>
      </c>
      <c r="K102" s="4" t="s">
        <v>117</v>
      </c>
      <c r="L102" s="4">
        <v>2021</v>
      </c>
      <c r="M102" s="4" t="s">
        <v>266</v>
      </c>
      <c r="N102" s="4" t="s">
        <v>304</v>
      </c>
      <c r="O102" s="4"/>
      <c r="P102" s="4"/>
      <c r="Q102" s="4" t="s">
        <v>607</v>
      </c>
      <c r="R102" s="4" t="s">
        <v>119</v>
      </c>
      <c r="S102" s="13"/>
      <c r="T102" s="4"/>
      <c r="U102" s="4"/>
      <c r="V102" s="4"/>
      <c r="W102" s="4">
        <v>220</v>
      </c>
      <c r="X102" s="13">
        <v>40315</v>
      </c>
      <c r="Y102" s="27"/>
      <c r="Z102" s="27"/>
      <c r="AA102" s="28"/>
      <c r="AB102" s="31"/>
      <c r="AC102" s="32">
        <v>66.3</v>
      </c>
      <c r="AD102" s="28"/>
      <c r="AE102" s="28">
        <v>43</v>
      </c>
      <c r="AF102" s="33">
        <v>0.01</v>
      </c>
      <c r="AG102" s="28">
        <v>1</v>
      </c>
      <c r="AH102" s="31">
        <v>2.3E-2</v>
      </c>
      <c r="AI102" s="31">
        <v>0.70899999999999996</v>
      </c>
      <c r="AJ102" s="31"/>
      <c r="AK102" s="75" t="str">
        <f t="shared" si="24"/>
        <v>1</v>
      </c>
      <c r="AL102" s="75" t="str">
        <f t="shared" si="25"/>
        <v>1</v>
      </c>
      <c r="AM102" s="75" t="str">
        <f t="shared" si="26"/>
        <v>1</v>
      </c>
      <c r="AN102" s="75" t="str">
        <f t="shared" si="27"/>
        <v>1</v>
      </c>
      <c r="AO102" s="75" t="str">
        <f t="shared" si="28"/>
        <v>1</v>
      </c>
      <c r="AP102" s="75" t="str">
        <f t="shared" si="29"/>
        <v>1</v>
      </c>
      <c r="AQ102" s="75" t="str">
        <f t="shared" si="30"/>
        <v>1</v>
      </c>
      <c r="AR102" s="75" t="str">
        <f t="shared" si="31"/>
        <v>1</v>
      </c>
      <c r="AS102" s="75">
        <f t="shared" si="32"/>
        <v>1</v>
      </c>
      <c r="AT102" s="75" t="str">
        <f t="shared" si="33"/>
        <v>1</v>
      </c>
      <c r="AU102" s="48" t="e">
        <f>IF(OR(AQ102="I",#REF!="I",AQ102="C",#REF!="C"),"Termovacío",IF(OR(AO102="I",AN102="I",AP102="I",AK102="I",AL102="I",AO102="C",AN102="C",AP102="C",AK102="C",AL102="C"),"Regeneración",""))</f>
        <v>#REF!</v>
      </c>
    </row>
    <row r="103" spans="1:47" s="10" customFormat="1" ht="15" customHeight="1" x14ac:dyDescent="0.2">
      <c r="A103" s="4">
        <f t="shared" si="34"/>
        <v>6</v>
      </c>
      <c r="B103" s="4">
        <v>600031</v>
      </c>
      <c r="C103" s="4" t="s">
        <v>97</v>
      </c>
      <c r="D103" s="4" t="s">
        <v>155</v>
      </c>
      <c r="E103" s="3" t="s">
        <v>153</v>
      </c>
      <c r="F103" s="4" t="str">
        <f t="shared" si="35"/>
        <v>ASIA TRA1 S</v>
      </c>
      <c r="G103" s="4" t="s">
        <v>50</v>
      </c>
      <c r="H103" s="4">
        <v>551875</v>
      </c>
      <c r="I103" s="4" t="s">
        <v>249</v>
      </c>
      <c r="J103" s="4" t="s">
        <v>121</v>
      </c>
      <c r="K103" s="4" t="s">
        <v>117</v>
      </c>
      <c r="L103" s="4">
        <v>2021</v>
      </c>
      <c r="M103" s="4" t="s">
        <v>266</v>
      </c>
      <c r="N103" s="4" t="s">
        <v>304</v>
      </c>
      <c r="O103" s="4"/>
      <c r="P103" s="4"/>
      <c r="Q103" s="4" t="s">
        <v>607</v>
      </c>
      <c r="R103" s="4" t="s">
        <v>119</v>
      </c>
      <c r="S103" s="13"/>
      <c r="T103" s="4"/>
      <c r="U103" s="4"/>
      <c r="V103" s="4"/>
      <c r="W103" s="4">
        <v>220</v>
      </c>
      <c r="X103" s="13">
        <v>40083</v>
      </c>
      <c r="Y103" s="27"/>
      <c r="Z103" s="27"/>
      <c r="AA103" s="28"/>
      <c r="AB103" s="31"/>
      <c r="AC103" s="32">
        <v>62.9</v>
      </c>
      <c r="AD103" s="28"/>
      <c r="AE103" s="28">
        <v>44</v>
      </c>
      <c r="AF103" s="33">
        <v>5.0000000000000001E-3</v>
      </c>
      <c r="AG103" s="28">
        <v>1</v>
      </c>
      <c r="AH103" s="31">
        <v>0.01</v>
      </c>
      <c r="AI103" s="31">
        <v>0.39500000000000002</v>
      </c>
      <c r="AJ103" s="31"/>
      <c r="AK103" s="75" t="str">
        <f t="shared" si="24"/>
        <v>1</v>
      </c>
      <c r="AL103" s="75" t="str">
        <f t="shared" si="25"/>
        <v>1</v>
      </c>
      <c r="AM103" s="75" t="str">
        <f t="shared" si="26"/>
        <v>1</v>
      </c>
      <c r="AN103" s="75" t="str">
        <f t="shared" si="27"/>
        <v>1</v>
      </c>
      <c r="AO103" s="75" t="str">
        <f t="shared" si="28"/>
        <v>1</v>
      </c>
      <c r="AP103" s="75" t="str">
        <f t="shared" si="29"/>
        <v>1</v>
      </c>
      <c r="AQ103" s="75" t="str">
        <f t="shared" si="30"/>
        <v>1</v>
      </c>
      <c r="AR103" s="75" t="str">
        <f t="shared" si="31"/>
        <v>1</v>
      </c>
      <c r="AS103" s="75">
        <f t="shared" si="32"/>
        <v>1</v>
      </c>
      <c r="AT103" s="75" t="str">
        <f t="shared" si="33"/>
        <v>1</v>
      </c>
      <c r="AU103" s="48" t="e">
        <f>IF(OR(AQ103="I",#REF!="I",AQ103="C",#REF!="C"),"Termovacío",IF(OR(AO103="I",AN103="I",AP103="I",AK103="I",AL103="I",AO103="C",AN103="C",AP103="C",AK103="C",AL103="C"),"Regeneración",""))</f>
        <v>#REF!</v>
      </c>
    </row>
    <row r="104" spans="1:47" s="10" customFormat="1" ht="15" customHeight="1" x14ac:dyDescent="0.2">
      <c r="A104" s="4">
        <f t="shared" si="34"/>
        <v>6</v>
      </c>
      <c r="B104" s="4">
        <v>600031</v>
      </c>
      <c r="C104" s="4" t="s">
        <v>97</v>
      </c>
      <c r="D104" s="4" t="s">
        <v>155</v>
      </c>
      <c r="E104" s="3" t="s">
        <v>153</v>
      </c>
      <c r="F104" s="4" t="str">
        <f t="shared" si="35"/>
        <v>ASIA TRA1 S</v>
      </c>
      <c r="G104" s="4" t="s">
        <v>50</v>
      </c>
      <c r="H104" s="4">
        <v>551875</v>
      </c>
      <c r="I104" s="4" t="s">
        <v>249</v>
      </c>
      <c r="J104" s="4" t="s">
        <v>121</v>
      </c>
      <c r="K104" s="4" t="s">
        <v>117</v>
      </c>
      <c r="L104" s="4">
        <v>2021</v>
      </c>
      <c r="M104" s="4" t="s">
        <v>266</v>
      </c>
      <c r="N104" s="4" t="s">
        <v>304</v>
      </c>
      <c r="O104" s="4"/>
      <c r="P104" s="4"/>
      <c r="Q104" s="4" t="s">
        <v>607</v>
      </c>
      <c r="R104" s="4" t="s">
        <v>119</v>
      </c>
      <c r="S104" s="13"/>
      <c r="T104" s="4"/>
      <c r="U104" s="4"/>
      <c r="V104" s="4"/>
      <c r="W104" s="4">
        <v>220</v>
      </c>
      <c r="X104" s="13">
        <v>39997</v>
      </c>
      <c r="Y104" s="27"/>
      <c r="Z104" s="27"/>
      <c r="AA104" s="28"/>
      <c r="AB104" s="31"/>
      <c r="AC104" s="32">
        <v>63.6</v>
      </c>
      <c r="AD104" s="28"/>
      <c r="AE104" s="28">
        <v>31</v>
      </c>
      <c r="AF104" s="33">
        <v>0.03</v>
      </c>
      <c r="AG104" s="28">
        <v>2</v>
      </c>
      <c r="AH104" s="31">
        <v>7.0000000000000007E-2</v>
      </c>
      <c r="AI104" s="31">
        <v>2.4580000000000002</v>
      </c>
      <c r="AJ104" s="31"/>
      <c r="AK104" s="75" t="str">
        <f t="shared" si="24"/>
        <v>1</v>
      </c>
      <c r="AL104" s="75" t="str">
        <f t="shared" si="25"/>
        <v>1</v>
      </c>
      <c r="AM104" s="75" t="str">
        <f t="shared" si="26"/>
        <v>1</v>
      </c>
      <c r="AN104" s="75" t="str">
        <f t="shared" si="27"/>
        <v>1</v>
      </c>
      <c r="AO104" s="75" t="str">
        <f t="shared" si="28"/>
        <v>3</v>
      </c>
      <c r="AP104" s="75" t="str">
        <f t="shared" si="29"/>
        <v>1</v>
      </c>
      <c r="AQ104" s="75" t="str">
        <f t="shared" si="30"/>
        <v>1</v>
      </c>
      <c r="AR104" s="75" t="str">
        <f t="shared" si="31"/>
        <v>1</v>
      </c>
      <c r="AS104" s="75">
        <f t="shared" si="32"/>
        <v>1.2727272727272727</v>
      </c>
      <c r="AT104" s="75" t="str">
        <f t="shared" si="33"/>
        <v>3</v>
      </c>
      <c r="AU104" s="48" t="e">
        <f>IF(OR(AQ104="I",#REF!="I",AQ104="C",#REF!="C"),"Termovacío",IF(OR(AO104="I",AN104="I",AP104="I",AK104="I",AL104="I",AO104="C",AN104="C",AP104="C",AK104="C",AL104="C"),"Regeneración",""))</f>
        <v>#REF!</v>
      </c>
    </row>
    <row r="105" spans="1:47" s="10" customFormat="1" ht="15" customHeight="1" x14ac:dyDescent="0.2">
      <c r="A105" s="4">
        <f t="shared" si="34"/>
        <v>6</v>
      </c>
      <c r="B105" s="4">
        <v>600031</v>
      </c>
      <c r="C105" s="4" t="s">
        <v>97</v>
      </c>
      <c r="D105" s="4" t="s">
        <v>155</v>
      </c>
      <c r="E105" s="3" t="s">
        <v>153</v>
      </c>
      <c r="F105" s="4" t="str">
        <f t="shared" si="35"/>
        <v>ASIA TRA1 S</v>
      </c>
      <c r="G105" s="4" t="s">
        <v>50</v>
      </c>
      <c r="H105" s="4">
        <v>551875</v>
      </c>
      <c r="I105" s="4" t="s">
        <v>249</v>
      </c>
      <c r="J105" s="4" t="s">
        <v>121</v>
      </c>
      <c r="K105" s="4" t="s">
        <v>117</v>
      </c>
      <c r="L105" s="4">
        <v>2021</v>
      </c>
      <c r="M105" s="4" t="s">
        <v>266</v>
      </c>
      <c r="N105" s="4" t="s">
        <v>304</v>
      </c>
      <c r="O105" s="4"/>
      <c r="P105" s="4"/>
      <c r="Q105" s="4" t="s">
        <v>607</v>
      </c>
      <c r="R105" s="4" t="s">
        <v>119</v>
      </c>
      <c r="S105" s="13"/>
      <c r="T105" s="4"/>
      <c r="U105" s="4"/>
      <c r="V105" s="4"/>
      <c r="W105" s="4">
        <v>220</v>
      </c>
      <c r="X105" s="13">
        <v>39954</v>
      </c>
      <c r="Y105" s="27"/>
      <c r="Z105" s="27"/>
      <c r="AA105" s="28"/>
      <c r="AB105" s="31"/>
      <c r="AC105" s="32">
        <v>75.7</v>
      </c>
      <c r="AD105" s="28"/>
      <c r="AE105" s="28">
        <v>33</v>
      </c>
      <c r="AF105" s="33">
        <v>0.03</v>
      </c>
      <c r="AG105" s="28">
        <v>1.5</v>
      </c>
      <c r="AH105" s="31">
        <v>7.3999999999999996E-2</v>
      </c>
      <c r="AI105" s="31">
        <v>2.2919999999999998</v>
      </c>
      <c r="AJ105" s="31"/>
      <c r="AK105" s="75" t="str">
        <f t="shared" si="24"/>
        <v>1</v>
      </c>
      <c r="AL105" s="75" t="str">
        <f t="shared" si="25"/>
        <v>1</v>
      </c>
      <c r="AM105" s="75" t="str">
        <f t="shared" si="26"/>
        <v>1</v>
      </c>
      <c r="AN105" s="75" t="str">
        <f t="shared" si="27"/>
        <v>1</v>
      </c>
      <c r="AO105" s="75" t="str">
        <f t="shared" si="28"/>
        <v>1</v>
      </c>
      <c r="AP105" s="75" t="str">
        <f t="shared" si="29"/>
        <v>1</v>
      </c>
      <c r="AQ105" s="75" t="str">
        <f t="shared" si="30"/>
        <v>1</v>
      </c>
      <c r="AR105" s="75" t="str">
        <f t="shared" si="31"/>
        <v>1</v>
      </c>
      <c r="AS105" s="75">
        <f t="shared" si="32"/>
        <v>1</v>
      </c>
      <c r="AT105" s="75" t="str">
        <f t="shared" si="33"/>
        <v>1</v>
      </c>
      <c r="AU105" s="48" t="e">
        <f>IF(OR(AQ105="I",#REF!="I",AQ105="C",#REF!="C"),"Termovacío",IF(OR(AO105="I",AN105="I",AP105="I",AK105="I",AL105="I",AO105="C",AN105="C",AP105="C",AK105="C",AL105="C"),"Regeneración",""))</f>
        <v>#REF!</v>
      </c>
    </row>
    <row r="106" spans="1:47" s="10" customFormat="1" ht="15" customHeight="1" x14ac:dyDescent="0.2">
      <c r="A106" s="4">
        <f t="shared" si="34"/>
        <v>6</v>
      </c>
      <c r="B106" s="4">
        <v>600031</v>
      </c>
      <c r="C106" s="4" t="s">
        <v>97</v>
      </c>
      <c r="D106" s="4" t="s">
        <v>155</v>
      </c>
      <c r="E106" s="3" t="s">
        <v>153</v>
      </c>
      <c r="F106" s="4" t="str">
        <f t="shared" si="35"/>
        <v>ASIA TRA1 S</v>
      </c>
      <c r="G106" s="4" t="s">
        <v>50</v>
      </c>
      <c r="H106" s="4">
        <v>551875</v>
      </c>
      <c r="I106" s="4" t="s">
        <v>249</v>
      </c>
      <c r="J106" s="4" t="s">
        <v>121</v>
      </c>
      <c r="K106" s="4" t="s">
        <v>117</v>
      </c>
      <c r="L106" s="4">
        <v>2021</v>
      </c>
      <c r="M106" s="4" t="s">
        <v>266</v>
      </c>
      <c r="N106" s="4" t="s">
        <v>304</v>
      </c>
      <c r="O106" s="4"/>
      <c r="P106" s="4"/>
      <c r="Q106" s="4" t="s">
        <v>607</v>
      </c>
      <c r="R106" s="4" t="s">
        <v>119</v>
      </c>
      <c r="S106" s="13"/>
      <c r="T106" s="4"/>
      <c r="U106" s="4"/>
      <c r="V106" s="4"/>
      <c r="W106" s="4">
        <v>220</v>
      </c>
      <c r="X106" s="13">
        <v>39486</v>
      </c>
      <c r="Y106" s="27"/>
      <c r="Z106" s="27"/>
      <c r="AA106" s="28"/>
      <c r="AB106" s="31"/>
      <c r="AC106" s="32">
        <v>69</v>
      </c>
      <c r="AD106" s="28"/>
      <c r="AE106" s="28">
        <v>27.9</v>
      </c>
      <c r="AF106" s="33">
        <v>1.6E-2</v>
      </c>
      <c r="AG106" s="28">
        <v>2</v>
      </c>
      <c r="AH106" s="31">
        <v>6.5000000000000002E-2</v>
      </c>
      <c r="AI106" s="31">
        <v>1.653</v>
      </c>
      <c r="AJ106" s="31"/>
      <c r="AK106" s="75" t="str">
        <f t="shared" si="24"/>
        <v>1</v>
      </c>
      <c r="AL106" s="75" t="str">
        <f t="shared" si="25"/>
        <v>1</v>
      </c>
      <c r="AM106" s="75" t="str">
        <f t="shared" si="26"/>
        <v>1</v>
      </c>
      <c r="AN106" s="75" t="str">
        <f t="shared" si="27"/>
        <v>1</v>
      </c>
      <c r="AO106" s="75" t="str">
        <f t="shared" si="28"/>
        <v>5</v>
      </c>
      <c r="AP106" s="75" t="str">
        <f t="shared" si="29"/>
        <v>1</v>
      </c>
      <c r="AQ106" s="75" t="str">
        <f t="shared" si="30"/>
        <v>1</v>
      </c>
      <c r="AR106" s="75" t="str">
        <f t="shared" si="31"/>
        <v>1</v>
      </c>
      <c r="AS106" s="75">
        <f t="shared" si="32"/>
        <v>1.5454545454545454</v>
      </c>
      <c r="AT106" s="75" t="str">
        <f t="shared" si="33"/>
        <v>3</v>
      </c>
      <c r="AU106" s="48" t="e">
        <f>IF(OR(AQ106="I",#REF!="I",AQ106="C",#REF!="C"),"Termovacío",IF(OR(AO106="I",AN106="I",AP106="I",AK106="I",AL106="I",AO106="C",AN106="C",AP106="C",AK106="C",AL106="C"),"Regeneración",""))</f>
        <v>#REF!</v>
      </c>
    </row>
    <row r="107" spans="1:47" s="10" customFormat="1" ht="15" customHeight="1" x14ac:dyDescent="0.2">
      <c r="A107" s="4">
        <f t="shared" si="34"/>
        <v>6</v>
      </c>
      <c r="B107" s="4">
        <v>600031</v>
      </c>
      <c r="C107" s="4" t="s">
        <v>97</v>
      </c>
      <c r="D107" s="4" t="s">
        <v>155</v>
      </c>
      <c r="E107" s="3" t="s">
        <v>153</v>
      </c>
      <c r="F107" s="4" t="str">
        <f t="shared" si="35"/>
        <v>ASIA TRA1 S</v>
      </c>
      <c r="G107" s="4" t="s">
        <v>50</v>
      </c>
      <c r="H107" s="4">
        <v>551875</v>
      </c>
      <c r="I107" s="4" t="s">
        <v>249</v>
      </c>
      <c r="J107" s="4" t="s">
        <v>121</v>
      </c>
      <c r="K107" s="4" t="s">
        <v>117</v>
      </c>
      <c r="L107" s="4">
        <v>2021</v>
      </c>
      <c r="M107" s="4" t="s">
        <v>266</v>
      </c>
      <c r="N107" s="4" t="s">
        <v>304</v>
      </c>
      <c r="O107" s="4"/>
      <c r="P107" s="4"/>
      <c r="Q107" s="4" t="s">
        <v>607</v>
      </c>
      <c r="R107" s="4" t="s">
        <v>119</v>
      </c>
      <c r="S107" s="13"/>
      <c r="T107" s="4"/>
      <c r="U107" s="4"/>
      <c r="V107" s="4"/>
      <c r="W107" s="4">
        <v>220</v>
      </c>
      <c r="X107" s="13">
        <v>39469</v>
      </c>
      <c r="Y107" s="27"/>
      <c r="Z107" s="27"/>
      <c r="AA107" s="28"/>
      <c r="AB107" s="31"/>
      <c r="AC107" s="32">
        <v>67</v>
      </c>
      <c r="AD107" s="28"/>
      <c r="AE107" s="28">
        <v>31</v>
      </c>
      <c r="AF107" s="33">
        <v>0.01</v>
      </c>
      <c r="AG107" s="28"/>
      <c r="AH107" s="31">
        <v>8.7999999999999995E-2</v>
      </c>
      <c r="AI107" s="31"/>
      <c r="AJ107" s="31"/>
      <c r="AK107" s="75" t="str">
        <f t="shared" si="24"/>
        <v>1</v>
      </c>
      <c r="AL107" s="75" t="str">
        <f t="shared" si="25"/>
        <v>1</v>
      </c>
      <c r="AM107" s="75" t="str">
        <f t="shared" si="26"/>
        <v>1</v>
      </c>
      <c r="AN107" s="75" t="str">
        <f t="shared" si="27"/>
        <v>1</v>
      </c>
      <c r="AO107" s="75" t="str">
        <f t="shared" si="28"/>
        <v>3</v>
      </c>
      <c r="AP107" s="75" t="str">
        <f t="shared" si="29"/>
        <v>1</v>
      </c>
      <c r="AQ107" s="75" t="str">
        <f t="shared" si="30"/>
        <v>1</v>
      </c>
      <c r="AR107" s="75" t="str">
        <f t="shared" si="31"/>
        <v>1</v>
      </c>
      <c r="AS107" s="75">
        <f t="shared" si="32"/>
        <v>1.2727272727272727</v>
      </c>
      <c r="AT107" s="75" t="str">
        <f t="shared" si="33"/>
        <v>3</v>
      </c>
      <c r="AU107" s="48" t="e">
        <f>IF(OR(AQ107="I",#REF!="I",AQ107="C",#REF!="C"),"Termovacío",IF(OR(AO107="I",AN107="I",AP107="I",AK107="I",AL107="I",AO107="C",AN107="C",AP107="C",AK107="C",AL107="C"),"Regeneración",""))</f>
        <v>#REF!</v>
      </c>
    </row>
    <row r="108" spans="1:47" s="10" customFormat="1" ht="15" customHeight="1" x14ac:dyDescent="0.2">
      <c r="A108" s="4">
        <f t="shared" si="34"/>
        <v>6</v>
      </c>
      <c r="B108" s="4">
        <v>600031</v>
      </c>
      <c r="C108" s="4" t="s">
        <v>97</v>
      </c>
      <c r="D108" s="4" t="s">
        <v>155</v>
      </c>
      <c r="E108" s="3" t="s">
        <v>153</v>
      </c>
      <c r="F108" s="4" t="str">
        <f t="shared" si="35"/>
        <v>ASIA TRA1 S</v>
      </c>
      <c r="G108" s="4" t="s">
        <v>50</v>
      </c>
      <c r="H108" s="4">
        <v>551875</v>
      </c>
      <c r="I108" s="4" t="s">
        <v>249</v>
      </c>
      <c r="J108" s="4" t="s">
        <v>121</v>
      </c>
      <c r="K108" s="4" t="s">
        <v>117</v>
      </c>
      <c r="L108" s="4">
        <v>2021</v>
      </c>
      <c r="M108" s="4" t="s">
        <v>266</v>
      </c>
      <c r="N108" s="4" t="s">
        <v>304</v>
      </c>
      <c r="O108" s="4"/>
      <c r="P108" s="4"/>
      <c r="Q108" s="4" t="s">
        <v>607</v>
      </c>
      <c r="R108" s="4" t="s">
        <v>119</v>
      </c>
      <c r="S108" s="13"/>
      <c r="T108" s="4"/>
      <c r="U108" s="4"/>
      <c r="V108" s="4"/>
      <c r="W108" s="4">
        <v>220</v>
      </c>
      <c r="X108" s="13">
        <v>39402</v>
      </c>
      <c r="Y108" s="27"/>
      <c r="Z108" s="27"/>
      <c r="AA108" s="28"/>
      <c r="AB108" s="31"/>
      <c r="AC108" s="32">
        <v>59</v>
      </c>
      <c r="AD108" s="28"/>
      <c r="AE108" s="28">
        <v>32</v>
      </c>
      <c r="AF108" s="33">
        <v>0.01</v>
      </c>
      <c r="AG108" s="28"/>
      <c r="AH108" s="31">
        <v>4.2000000000000003E-2</v>
      </c>
      <c r="AI108" s="31"/>
      <c r="AJ108" s="31"/>
      <c r="AK108" s="75" t="str">
        <f t="shared" si="24"/>
        <v>1</v>
      </c>
      <c r="AL108" s="75" t="str">
        <f t="shared" si="25"/>
        <v>1</v>
      </c>
      <c r="AM108" s="75" t="str">
        <f t="shared" si="26"/>
        <v>1</v>
      </c>
      <c r="AN108" s="75" t="str">
        <f t="shared" si="27"/>
        <v>1</v>
      </c>
      <c r="AO108" s="75" t="str">
        <f t="shared" si="28"/>
        <v>1</v>
      </c>
      <c r="AP108" s="75" t="str">
        <f t="shared" si="29"/>
        <v>1</v>
      </c>
      <c r="AQ108" s="75" t="str">
        <f t="shared" si="30"/>
        <v>1</v>
      </c>
      <c r="AR108" s="75" t="str">
        <f t="shared" si="31"/>
        <v>1</v>
      </c>
      <c r="AS108" s="75">
        <f t="shared" si="32"/>
        <v>1</v>
      </c>
      <c r="AT108" s="75" t="str">
        <f t="shared" si="33"/>
        <v>1</v>
      </c>
      <c r="AU108" s="48" t="e">
        <f>IF(OR(AQ108="I",#REF!="I",AQ108="C",#REF!="C"),"Termovacío",IF(OR(AO108="I",AN108="I",AP108="I",AK108="I",AL108="I",AO108="C",AN108="C",AP108="C",AK108="C",AL108="C"),"Regeneración",""))</f>
        <v>#REF!</v>
      </c>
    </row>
    <row r="109" spans="1:47" s="10" customFormat="1" ht="15" customHeight="1" x14ac:dyDescent="0.2">
      <c r="A109" s="4">
        <f t="shared" si="34"/>
        <v>6</v>
      </c>
      <c r="B109" s="4">
        <v>600031</v>
      </c>
      <c r="C109" s="4" t="s">
        <v>97</v>
      </c>
      <c r="D109" s="4" t="s">
        <v>155</v>
      </c>
      <c r="E109" s="3" t="s">
        <v>153</v>
      </c>
      <c r="F109" s="4" t="str">
        <f t="shared" si="35"/>
        <v>ASIA TRA1 S</v>
      </c>
      <c r="G109" s="4" t="s">
        <v>50</v>
      </c>
      <c r="H109" s="4">
        <v>551875</v>
      </c>
      <c r="I109" s="4" t="s">
        <v>249</v>
      </c>
      <c r="J109" s="4" t="s">
        <v>121</v>
      </c>
      <c r="K109" s="4" t="s">
        <v>117</v>
      </c>
      <c r="L109" s="4">
        <v>2021</v>
      </c>
      <c r="M109" s="4" t="s">
        <v>266</v>
      </c>
      <c r="N109" s="4" t="s">
        <v>304</v>
      </c>
      <c r="O109" s="4"/>
      <c r="P109" s="4"/>
      <c r="Q109" s="4" t="s">
        <v>607</v>
      </c>
      <c r="R109" s="4" t="s">
        <v>119</v>
      </c>
      <c r="S109" s="13"/>
      <c r="T109" s="4"/>
      <c r="U109" s="4"/>
      <c r="V109" s="4"/>
      <c r="W109" s="4">
        <v>220</v>
      </c>
      <c r="X109" s="13">
        <v>39126</v>
      </c>
      <c r="Y109" s="27"/>
      <c r="Z109" s="27"/>
      <c r="AA109" s="28"/>
      <c r="AB109" s="31"/>
      <c r="AC109" s="32">
        <v>36</v>
      </c>
      <c r="AD109" s="28"/>
      <c r="AE109" s="28">
        <v>28.6</v>
      </c>
      <c r="AF109" s="33">
        <v>2.4E-2</v>
      </c>
      <c r="AG109" s="28">
        <v>2</v>
      </c>
      <c r="AH109" s="31">
        <v>4.7E-2</v>
      </c>
      <c r="AI109" s="31">
        <v>1.5</v>
      </c>
      <c r="AJ109" s="31"/>
      <c r="AK109" s="75" t="str">
        <f t="shared" si="24"/>
        <v>1</v>
      </c>
      <c r="AL109" s="75" t="str">
        <f t="shared" si="25"/>
        <v>1</v>
      </c>
      <c r="AM109" s="75" t="str">
        <f t="shared" si="26"/>
        <v>1</v>
      </c>
      <c r="AN109" s="75" t="str">
        <f t="shared" si="27"/>
        <v>1</v>
      </c>
      <c r="AO109" s="75" t="str">
        <f t="shared" si="28"/>
        <v>3</v>
      </c>
      <c r="AP109" s="75" t="str">
        <f t="shared" si="29"/>
        <v>1</v>
      </c>
      <c r="AQ109" s="75" t="str">
        <f t="shared" si="30"/>
        <v>5</v>
      </c>
      <c r="AR109" s="75" t="str">
        <f t="shared" si="31"/>
        <v>1</v>
      </c>
      <c r="AS109" s="75">
        <f t="shared" si="32"/>
        <v>2.1818181818181817</v>
      </c>
      <c r="AT109" s="75" t="str">
        <f t="shared" si="33"/>
        <v>6</v>
      </c>
      <c r="AU109" s="48" t="e">
        <f>IF(OR(AQ109="I",#REF!="I",AQ109="C",#REF!="C"),"Termovacío",IF(OR(AO109="I",AN109="I",AP109="I",AK109="I",AL109="I",AO109="C",AN109="C",AP109="C",AK109="C",AL109="C"),"Regeneración",""))</f>
        <v>#REF!</v>
      </c>
    </row>
    <row r="110" spans="1:47" s="10" customFormat="1" ht="15" customHeight="1" x14ac:dyDescent="0.2">
      <c r="A110" s="4">
        <f t="shared" si="34"/>
        <v>6</v>
      </c>
      <c r="B110" s="4">
        <v>600031</v>
      </c>
      <c r="C110" s="4" t="s">
        <v>97</v>
      </c>
      <c r="D110" s="4" t="s">
        <v>155</v>
      </c>
      <c r="E110" s="3" t="s">
        <v>153</v>
      </c>
      <c r="F110" s="4" t="str">
        <f t="shared" si="35"/>
        <v>ASIA TRA1 S</v>
      </c>
      <c r="G110" s="4" t="s">
        <v>50</v>
      </c>
      <c r="H110" s="4">
        <v>551875</v>
      </c>
      <c r="I110" s="4" t="s">
        <v>249</v>
      </c>
      <c r="J110" s="4" t="s">
        <v>121</v>
      </c>
      <c r="K110" s="4" t="s">
        <v>117</v>
      </c>
      <c r="L110" s="4">
        <v>2021</v>
      </c>
      <c r="M110" s="4" t="s">
        <v>266</v>
      </c>
      <c r="N110" s="4" t="s">
        <v>304</v>
      </c>
      <c r="O110" s="4"/>
      <c r="P110" s="4"/>
      <c r="Q110" s="4" t="s">
        <v>607</v>
      </c>
      <c r="R110" s="4" t="s">
        <v>119</v>
      </c>
      <c r="S110" s="13"/>
      <c r="T110" s="4"/>
      <c r="U110" s="4"/>
      <c r="V110" s="4"/>
      <c r="W110" s="4">
        <v>220</v>
      </c>
      <c r="X110" s="13">
        <v>39050</v>
      </c>
      <c r="Y110" s="27"/>
      <c r="Z110" s="27"/>
      <c r="AA110" s="28"/>
      <c r="AB110" s="31"/>
      <c r="AC110" s="32">
        <v>65</v>
      </c>
      <c r="AD110" s="28"/>
      <c r="AE110" s="28">
        <v>27.3</v>
      </c>
      <c r="AF110" s="33">
        <v>0.03</v>
      </c>
      <c r="AG110" s="28">
        <v>2</v>
      </c>
      <c r="AH110" s="31">
        <v>3.5000000000000003E-2</v>
      </c>
      <c r="AI110" s="31">
        <v>1.4670000000000001</v>
      </c>
      <c r="AJ110" s="31"/>
      <c r="AK110" s="75" t="str">
        <f t="shared" si="24"/>
        <v>1</v>
      </c>
      <c r="AL110" s="75" t="str">
        <f t="shared" si="25"/>
        <v>1</v>
      </c>
      <c r="AM110" s="75" t="str">
        <f t="shared" si="26"/>
        <v>1</v>
      </c>
      <c r="AN110" s="75" t="str">
        <f t="shared" si="27"/>
        <v>1</v>
      </c>
      <c r="AO110" s="75" t="str">
        <f t="shared" si="28"/>
        <v>5</v>
      </c>
      <c r="AP110" s="75" t="str">
        <f t="shared" si="29"/>
        <v>1</v>
      </c>
      <c r="AQ110" s="75" t="str">
        <f t="shared" si="30"/>
        <v>1</v>
      </c>
      <c r="AR110" s="75" t="str">
        <f t="shared" si="31"/>
        <v>1</v>
      </c>
      <c r="AS110" s="75">
        <f t="shared" si="32"/>
        <v>1.5454545454545454</v>
      </c>
      <c r="AT110" s="75" t="str">
        <f t="shared" si="33"/>
        <v>3</v>
      </c>
      <c r="AU110" s="48" t="e">
        <f>IF(OR(AQ110="I",#REF!="I",AQ110="C",#REF!="C"),"Termovacío",IF(OR(AO110="I",AN110="I",AP110="I",AK110="I",AL110="I",AO110="C",AN110="C",AP110="C",AK110="C",AL110="C"),"Regeneración",""))</f>
        <v>#REF!</v>
      </c>
    </row>
    <row r="111" spans="1:47" s="10" customFormat="1" ht="15" customHeight="1" x14ac:dyDescent="0.2">
      <c r="A111" s="4">
        <f t="shared" si="34"/>
        <v>6</v>
      </c>
      <c r="B111" s="4">
        <v>600031</v>
      </c>
      <c r="C111" s="4" t="s">
        <v>97</v>
      </c>
      <c r="D111" s="4" t="s">
        <v>155</v>
      </c>
      <c r="E111" s="3" t="s">
        <v>153</v>
      </c>
      <c r="F111" s="4" t="str">
        <f t="shared" si="35"/>
        <v>ASIA TRA1 S</v>
      </c>
      <c r="G111" s="4" t="s">
        <v>50</v>
      </c>
      <c r="H111" s="4">
        <v>551875</v>
      </c>
      <c r="I111" s="4" t="s">
        <v>249</v>
      </c>
      <c r="J111" s="4" t="s">
        <v>121</v>
      </c>
      <c r="K111" s="4" t="s">
        <v>117</v>
      </c>
      <c r="L111" s="4">
        <v>2021</v>
      </c>
      <c r="M111" s="4" t="s">
        <v>266</v>
      </c>
      <c r="N111" s="4" t="s">
        <v>304</v>
      </c>
      <c r="O111" s="4"/>
      <c r="P111" s="4"/>
      <c r="Q111" s="4" t="s">
        <v>607</v>
      </c>
      <c r="R111" s="4" t="s">
        <v>119</v>
      </c>
      <c r="S111" s="13"/>
      <c r="T111" s="4"/>
      <c r="U111" s="4"/>
      <c r="V111" s="4"/>
      <c r="W111" s="4">
        <v>220</v>
      </c>
      <c r="X111" s="13">
        <v>38707</v>
      </c>
      <c r="Y111" s="27"/>
      <c r="Z111" s="27"/>
      <c r="AA111" s="28"/>
      <c r="AB111" s="31"/>
      <c r="AC111" s="32">
        <v>61</v>
      </c>
      <c r="AD111" s="28"/>
      <c r="AE111" s="28">
        <v>28.5</v>
      </c>
      <c r="AF111" s="33">
        <v>3.2000000000000001E-2</v>
      </c>
      <c r="AG111" s="28">
        <v>2</v>
      </c>
      <c r="AH111" s="31">
        <v>3.5000000000000003E-2</v>
      </c>
      <c r="AI111" s="31">
        <v>1.659</v>
      </c>
      <c r="AJ111" s="31"/>
      <c r="AK111" s="75" t="str">
        <f t="shared" si="24"/>
        <v>1</v>
      </c>
      <c r="AL111" s="75" t="str">
        <f t="shared" si="25"/>
        <v>1</v>
      </c>
      <c r="AM111" s="75" t="str">
        <f t="shared" si="26"/>
        <v>1</v>
      </c>
      <c r="AN111" s="75" t="str">
        <f t="shared" si="27"/>
        <v>1</v>
      </c>
      <c r="AO111" s="75" t="str">
        <f t="shared" si="28"/>
        <v>3</v>
      </c>
      <c r="AP111" s="75" t="str">
        <f t="shared" si="29"/>
        <v>1</v>
      </c>
      <c r="AQ111" s="75" t="str">
        <f t="shared" si="30"/>
        <v>1</v>
      </c>
      <c r="AR111" s="75" t="str">
        <f t="shared" si="31"/>
        <v>1</v>
      </c>
      <c r="AS111" s="75">
        <f t="shared" si="32"/>
        <v>1.2727272727272727</v>
      </c>
      <c r="AT111" s="75" t="str">
        <f t="shared" si="33"/>
        <v>3</v>
      </c>
      <c r="AU111" s="48" t="e">
        <f>IF(OR(AQ111="I",#REF!="I",AQ111="C",#REF!="C"),"Termovacío",IF(OR(AO111="I",AN111="I",AP111="I",AK111="I",AL111="I",AO111="C",AN111="C",AP111="C",AK111="C",AL111="C"),"Regeneración",""))</f>
        <v>#REF!</v>
      </c>
    </row>
    <row r="112" spans="1:47" s="10" customFormat="1" ht="15" customHeight="1" x14ac:dyDescent="0.2">
      <c r="A112" s="4">
        <f t="shared" si="34"/>
        <v>6</v>
      </c>
      <c r="B112" s="4">
        <v>600031</v>
      </c>
      <c r="C112" s="4" t="s">
        <v>97</v>
      </c>
      <c r="D112" s="4" t="s">
        <v>155</v>
      </c>
      <c r="E112" s="3" t="s">
        <v>153</v>
      </c>
      <c r="F112" s="4" t="str">
        <f t="shared" si="35"/>
        <v>ASIA TRA1 S</v>
      </c>
      <c r="G112" s="4" t="s">
        <v>50</v>
      </c>
      <c r="H112" s="4">
        <v>551875</v>
      </c>
      <c r="I112" s="4" t="s">
        <v>249</v>
      </c>
      <c r="J112" s="4" t="s">
        <v>121</v>
      </c>
      <c r="K112" s="4" t="s">
        <v>117</v>
      </c>
      <c r="L112" s="4">
        <v>2021</v>
      </c>
      <c r="M112" s="4" t="s">
        <v>266</v>
      </c>
      <c r="N112" s="4" t="s">
        <v>304</v>
      </c>
      <c r="O112" s="4"/>
      <c r="P112" s="4"/>
      <c r="Q112" s="4" t="s">
        <v>607</v>
      </c>
      <c r="R112" s="4" t="s">
        <v>119</v>
      </c>
      <c r="S112" s="13"/>
      <c r="T112" s="4"/>
      <c r="U112" s="4"/>
      <c r="V112" s="4"/>
      <c r="W112" s="4">
        <v>220</v>
      </c>
      <c r="X112" s="13">
        <v>37524</v>
      </c>
      <c r="Y112" s="27"/>
      <c r="Z112" s="27"/>
      <c r="AA112" s="28"/>
      <c r="AB112" s="31"/>
      <c r="AC112" s="32">
        <v>68</v>
      </c>
      <c r="AD112" s="28"/>
      <c r="AE112" s="28">
        <v>30.4</v>
      </c>
      <c r="AF112" s="33">
        <v>3.2590000000000001E-2</v>
      </c>
      <c r="AG112" s="28">
        <v>1.6</v>
      </c>
      <c r="AH112" s="31"/>
      <c r="AI112" s="31"/>
      <c r="AJ112" s="31"/>
      <c r="AK112" s="75" t="str">
        <f t="shared" si="24"/>
        <v>1</v>
      </c>
      <c r="AL112" s="75" t="str">
        <f t="shared" si="25"/>
        <v>1</v>
      </c>
      <c r="AM112" s="75" t="str">
        <f t="shared" si="26"/>
        <v>1</v>
      </c>
      <c r="AN112" s="75" t="str">
        <f t="shared" si="27"/>
        <v>1</v>
      </c>
      <c r="AO112" s="75" t="str">
        <f t="shared" si="28"/>
        <v>3</v>
      </c>
      <c r="AP112" s="75" t="str">
        <f t="shared" si="29"/>
        <v>1</v>
      </c>
      <c r="AQ112" s="75" t="str">
        <f t="shared" si="30"/>
        <v>1</v>
      </c>
      <c r="AR112" s="75" t="str">
        <f t="shared" si="31"/>
        <v>1</v>
      </c>
      <c r="AS112" s="75">
        <f t="shared" si="32"/>
        <v>1.2727272727272727</v>
      </c>
      <c r="AT112" s="75" t="str">
        <f t="shared" si="33"/>
        <v>3</v>
      </c>
      <c r="AU112" s="48" t="e">
        <f>IF(OR(AQ112="I",#REF!="I",AQ112="C",#REF!="C"),"Termovacío",IF(OR(AO112="I",AN112="I",AP112="I",AK112="I",AL112="I",AO112="C",AN112="C",AP112="C",AK112="C",AL112="C"),"Regeneración",""))</f>
        <v>#REF!</v>
      </c>
    </row>
    <row r="113" spans="1:47" s="10" customFormat="1" ht="15" customHeight="1" x14ac:dyDescent="0.2">
      <c r="A113" s="4">
        <f t="shared" si="34"/>
        <v>6</v>
      </c>
      <c r="B113" s="4">
        <v>600031</v>
      </c>
      <c r="C113" s="4" t="s">
        <v>97</v>
      </c>
      <c r="D113" s="4" t="s">
        <v>155</v>
      </c>
      <c r="E113" s="3" t="s">
        <v>153</v>
      </c>
      <c r="F113" s="4" t="str">
        <f t="shared" si="35"/>
        <v>ASIA TRA1 S</v>
      </c>
      <c r="G113" s="4" t="s">
        <v>50</v>
      </c>
      <c r="H113" s="4">
        <v>551875</v>
      </c>
      <c r="I113" s="4" t="s">
        <v>249</v>
      </c>
      <c r="J113" s="4" t="s">
        <v>121</v>
      </c>
      <c r="K113" s="4" t="s">
        <v>117</v>
      </c>
      <c r="L113" s="4">
        <v>2021</v>
      </c>
      <c r="M113" s="4" t="s">
        <v>266</v>
      </c>
      <c r="N113" s="4" t="s">
        <v>304</v>
      </c>
      <c r="O113" s="4"/>
      <c r="P113" s="4"/>
      <c r="Q113" s="4" t="s">
        <v>607</v>
      </c>
      <c r="R113" s="4" t="s">
        <v>119</v>
      </c>
      <c r="S113" s="13"/>
      <c r="T113" s="4"/>
      <c r="U113" s="4"/>
      <c r="V113" s="4"/>
      <c r="W113" s="4">
        <v>220</v>
      </c>
      <c r="X113" s="13">
        <v>36998</v>
      </c>
      <c r="Y113" s="27"/>
      <c r="Z113" s="27"/>
      <c r="AA113" s="28"/>
      <c r="AB113" s="31"/>
      <c r="AC113" s="32">
        <v>65</v>
      </c>
      <c r="AD113" s="28"/>
      <c r="AE113" s="28">
        <v>29.8</v>
      </c>
      <c r="AF113" s="33">
        <v>4.9230000000000003E-2</v>
      </c>
      <c r="AG113" s="28">
        <v>1.5</v>
      </c>
      <c r="AH113" s="31"/>
      <c r="AI113" s="31"/>
      <c r="AJ113" s="31"/>
      <c r="AK113" s="75" t="str">
        <f t="shared" si="24"/>
        <v>1</v>
      </c>
      <c r="AL113" s="75" t="str">
        <f t="shared" si="25"/>
        <v>1</v>
      </c>
      <c r="AM113" s="75" t="str">
        <f t="shared" si="26"/>
        <v>1</v>
      </c>
      <c r="AN113" s="75" t="str">
        <f t="shared" si="27"/>
        <v>1</v>
      </c>
      <c r="AO113" s="75" t="str">
        <f t="shared" si="28"/>
        <v>3</v>
      </c>
      <c r="AP113" s="75" t="str">
        <f t="shared" si="29"/>
        <v>1</v>
      </c>
      <c r="AQ113" s="75" t="str">
        <f t="shared" si="30"/>
        <v>1</v>
      </c>
      <c r="AR113" s="75" t="str">
        <f t="shared" si="31"/>
        <v>1</v>
      </c>
      <c r="AS113" s="75">
        <f t="shared" si="32"/>
        <v>1.2727272727272727</v>
      </c>
      <c r="AT113" s="75" t="str">
        <f t="shared" si="33"/>
        <v>3</v>
      </c>
      <c r="AU113" s="48" t="e">
        <f>IF(OR(AQ113="I",#REF!="I",AQ113="C",#REF!="C"),"Termovacío",IF(OR(AO113="I",AN113="I",AP113="I",AK113="I",AL113="I",AO113="C",AN113="C",AP113="C",AK113="C",AL113="C"),"Regeneración",""))</f>
        <v>#REF!</v>
      </c>
    </row>
    <row r="114" spans="1:47" s="10" customFormat="1" ht="15" customHeight="1" x14ac:dyDescent="0.2">
      <c r="A114" s="4">
        <f t="shared" si="34"/>
        <v>7</v>
      </c>
      <c r="B114" s="44">
        <v>600030</v>
      </c>
      <c r="C114" s="44" t="s">
        <v>97</v>
      </c>
      <c r="D114" s="44" t="s">
        <v>155</v>
      </c>
      <c r="E114" s="44" t="s">
        <v>154</v>
      </c>
      <c r="F114" s="36" t="s">
        <v>428</v>
      </c>
      <c r="G114" s="44" t="s">
        <v>435</v>
      </c>
      <c r="H114" s="44">
        <v>551874</v>
      </c>
      <c r="I114" s="36" t="s">
        <v>249</v>
      </c>
      <c r="J114" s="44" t="s">
        <v>121</v>
      </c>
      <c r="K114" s="44" t="s">
        <v>117</v>
      </c>
      <c r="L114" s="44">
        <v>2022</v>
      </c>
      <c r="M114" s="36" t="s">
        <v>266</v>
      </c>
      <c r="N114" s="36" t="s">
        <v>304</v>
      </c>
      <c r="O114" s="36" t="s">
        <v>20</v>
      </c>
      <c r="P114" s="44">
        <v>2022</v>
      </c>
      <c r="Q114" s="44" t="s">
        <v>436</v>
      </c>
      <c r="R114" s="45" t="s">
        <v>119</v>
      </c>
      <c r="S114" s="38"/>
      <c r="T114" s="36"/>
      <c r="U114" s="36"/>
      <c r="V114" s="36" t="s">
        <v>448</v>
      </c>
      <c r="W114" s="36">
        <v>220</v>
      </c>
      <c r="X114" s="38">
        <v>45696</v>
      </c>
      <c r="Y114" s="39">
        <v>65</v>
      </c>
      <c r="Z114" s="39">
        <v>25</v>
      </c>
      <c r="AA114" s="40" t="s">
        <v>665</v>
      </c>
      <c r="AB114" s="41">
        <v>0.875</v>
      </c>
      <c r="AC114" s="42">
        <v>74</v>
      </c>
      <c r="AD114" s="40">
        <v>5</v>
      </c>
      <c r="AE114" s="40">
        <v>44.7</v>
      </c>
      <c r="AF114" s="43">
        <v>3.0000000000000001E-3</v>
      </c>
      <c r="AG114" s="40">
        <v>0.5</v>
      </c>
      <c r="AH114" s="41">
        <v>1.4E-2</v>
      </c>
      <c r="AI114" s="41">
        <v>0.32100000000000001</v>
      </c>
      <c r="AJ114" s="41"/>
      <c r="AK114" s="75" t="str">
        <f t="shared" si="24"/>
        <v>1</v>
      </c>
      <c r="AL114" s="75" t="str">
        <f t="shared" si="25"/>
        <v>1</v>
      </c>
      <c r="AM114" s="75" t="str">
        <f t="shared" si="26"/>
        <v>1</v>
      </c>
      <c r="AN114" s="75" t="str">
        <f t="shared" si="27"/>
        <v>1</v>
      </c>
      <c r="AO114" s="75" t="str">
        <f t="shared" si="28"/>
        <v>1</v>
      </c>
      <c r="AP114" s="75" t="str">
        <f t="shared" si="29"/>
        <v>1</v>
      </c>
      <c r="AQ114" s="75" t="str">
        <f t="shared" si="30"/>
        <v>1</v>
      </c>
      <c r="AR114" s="75" t="str">
        <f t="shared" si="31"/>
        <v>1</v>
      </c>
      <c r="AS114" s="75">
        <f t="shared" si="32"/>
        <v>1</v>
      </c>
      <c r="AT114" s="75" t="str">
        <f t="shared" si="33"/>
        <v>1</v>
      </c>
      <c r="AU114" s="48" t="e">
        <f>IF(OR(AQ114="I",#REF!="I",AQ114="C",#REF!="C"),"Termovacío",IF(OR(AO114="I",AN114="I",AP114="I",AK114="I",AL114="I",AO114="C",AN114="C",AP114="C",AK114="C",AL114="C"),"Regeneración",""))</f>
        <v>#REF!</v>
      </c>
    </row>
    <row r="115" spans="1:47" s="10" customFormat="1" ht="15" customHeight="1" x14ac:dyDescent="0.2">
      <c r="A115" s="4">
        <f t="shared" si="34"/>
        <v>7</v>
      </c>
      <c r="B115" s="8">
        <v>600030</v>
      </c>
      <c r="C115" s="8" t="s">
        <v>97</v>
      </c>
      <c r="D115" s="8" t="s">
        <v>155</v>
      </c>
      <c r="E115" s="8" t="s">
        <v>154</v>
      </c>
      <c r="F115" s="4" t="s">
        <v>428</v>
      </c>
      <c r="G115" s="8" t="s">
        <v>435</v>
      </c>
      <c r="H115" s="8">
        <v>551874</v>
      </c>
      <c r="I115" s="4" t="s">
        <v>249</v>
      </c>
      <c r="J115" s="8" t="s">
        <v>121</v>
      </c>
      <c r="K115" s="8" t="s">
        <v>117</v>
      </c>
      <c r="L115" s="8">
        <v>2022</v>
      </c>
      <c r="M115" s="4" t="s">
        <v>266</v>
      </c>
      <c r="N115" s="4" t="s">
        <v>304</v>
      </c>
      <c r="O115" s="4" t="s">
        <v>20</v>
      </c>
      <c r="P115" s="8">
        <v>2022</v>
      </c>
      <c r="Q115" s="8" t="s">
        <v>436</v>
      </c>
      <c r="R115" s="2" t="s">
        <v>119</v>
      </c>
      <c r="S115" s="13"/>
      <c r="T115" s="4"/>
      <c r="U115" s="4"/>
      <c r="V115" s="4" t="s">
        <v>448</v>
      </c>
      <c r="W115" s="4">
        <v>220</v>
      </c>
      <c r="X115" s="13">
        <v>45265</v>
      </c>
      <c r="Y115" s="27">
        <v>60</v>
      </c>
      <c r="Z115" s="27"/>
      <c r="AA115" s="28" t="s">
        <v>450</v>
      </c>
      <c r="AB115" s="31">
        <v>0.875</v>
      </c>
      <c r="AC115" s="32">
        <v>67</v>
      </c>
      <c r="AD115" s="28">
        <v>5</v>
      </c>
      <c r="AE115" s="28">
        <v>46.3</v>
      </c>
      <c r="AF115" s="33">
        <v>2E-3</v>
      </c>
      <c r="AG115" s="28">
        <v>0.5</v>
      </c>
      <c r="AH115" s="31">
        <v>0.02</v>
      </c>
      <c r="AI115" s="31">
        <v>0.41899999999999998</v>
      </c>
      <c r="AJ115" s="31"/>
      <c r="AK115" s="75" t="str">
        <f t="shared" si="24"/>
        <v>1</v>
      </c>
      <c r="AL115" s="75" t="str">
        <f t="shared" si="25"/>
        <v>1</v>
      </c>
      <c r="AM115" s="75" t="str">
        <f t="shared" si="26"/>
        <v>1</v>
      </c>
      <c r="AN115" s="75" t="str">
        <f t="shared" si="27"/>
        <v>1</v>
      </c>
      <c r="AO115" s="75" t="str">
        <f t="shared" si="28"/>
        <v>1</v>
      </c>
      <c r="AP115" s="75" t="str">
        <f t="shared" si="29"/>
        <v>1</v>
      </c>
      <c r="AQ115" s="75" t="str">
        <f t="shared" si="30"/>
        <v>1</v>
      </c>
      <c r="AR115" s="75" t="str">
        <f t="shared" si="31"/>
        <v>1</v>
      </c>
      <c r="AS115" s="75">
        <f t="shared" si="32"/>
        <v>1</v>
      </c>
      <c r="AT115" s="75" t="str">
        <f t="shared" si="33"/>
        <v>1</v>
      </c>
      <c r="AU115" s="48" t="e">
        <f>IF(OR(AQ115="I",#REF!="I",AQ115="C",#REF!="C"),"Termovacío",IF(OR(AO115="I",AN115="I",AP115="I",AK115="I",AL115="I",AO115="C",AN115="C",AP115="C",AK115="C",AL115="C"),"Regeneración",""))</f>
        <v>#REF!</v>
      </c>
    </row>
    <row r="116" spans="1:47" s="10" customFormat="1" ht="15" customHeight="1" x14ac:dyDescent="0.2">
      <c r="A116" s="4">
        <f t="shared" si="34"/>
        <v>7</v>
      </c>
      <c r="B116" s="8">
        <v>600030</v>
      </c>
      <c r="C116" s="8" t="s">
        <v>97</v>
      </c>
      <c r="D116" s="8" t="s">
        <v>155</v>
      </c>
      <c r="E116" s="8" t="s">
        <v>154</v>
      </c>
      <c r="F116" s="4" t="s">
        <v>428</v>
      </c>
      <c r="G116" s="8" t="s">
        <v>435</v>
      </c>
      <c r="H116" s="8">
        <v>551874</v>
      </c>
      <c r="I116" s="4" t="s">
        <v>249</v>
      </c>
      <c r="J116" s="8" t="s">
        <v>121</v>
      </c>
      <c r="K116" s="8" t="s">
        <v>117</v>
      </c>
      <c r="L116" s="8">
        <v>2022</v>
      </c>
      <c r="M116" s="4" t="s">
        <v>266</v>
      </c>
      <c r="N116" s="4" t="s">
        <v>304</v>
      </c>
      <c r="O116" s="4" t="s">
        <v>20</v>
      </c>
      <c r="P116" s="8">
        <v>2022</v>
      </c>
      <c r="Q116" s="8" t="s">
        <v>436</v>
      </c>
      <c r="R116" s="2" t="s">
        <v>119</v>
      </c>
      <c r="S116" s="13"/>
      <c r="T116" s="4"/>
      <c r="U116" s="4"/>
      <c r="V116" s="4" t="s">
        <v>448</v>
      </c>
      <c r="W116" s="4">
        <v>220</v>
      </c>
      <c r="X116" s="13">
        <v>44706</v>
      </c>
      <c r="Y116" s="27">
        <v>57</v>
      </c>
      <c r="Z116" s="27">
        <v>20</v>
      </c>
      <c r="AA116" s="28" t="s">
        <v>450</v>
      </c>
      <c r="AB116" s="31">
        <v>0.874</v>
      </c>
      <c r="AC116" s="32">
        <v>57.9</v>
      </c>
      <c r="AD116" s="28">
        <v>8</v>
      </c>
      <c r="AE116" s="28">
        <v>50</v>
      </c>
      <c r="AF116" s="33">
        <v>0.02</v>
      </c>
      <c r="AG116" s="28">
        <v>1</v>
      </c>
      <c r="AH116" s="31">
        <v>1.6E-2</v>
      </c>
      <c r="AI116" s="31">
        <v>0.28999999999999998</v>
      </c>
      <c r="AJ116" s="31"/>
      <c r="AK116" s="75" t="str">
        <f t="shared" si="24"/>
        <v>1</v>
      </c>
      <c r="AL116" s="75" t="str">
        <f t="shared" si="25"/>
        <v>1</v>
      </c>
      <c r="AM116" s="75" t="str">
        <f t="shared" si="26"/>
        <v>1</v>
      </c>
      <c r="AN116" s="75" t="str">
        <f t="shared" si="27"/>
        <v>1</v>
      </c>
      <c r="AO116" s="75" t="str">
        <f t="shared" si="28"/>
        <v>1</v>
      </c>
      <c r="AP116" s="75" t="str">
        <f t="shared" si="29"/>
        <v>1</v>
      </c>
      <c r="AQ116" s="75" t="str">
        <f t="shared" si="30"/>
        <v>1</v>
      </c>
      <c r="AR116" s="75" t="str">
        <f t="shared" si="31"/>
        <v>1</v>
      </c>
      <c r="AS116" s="75">
        <f t="shared" si="32"/>
        <v>1</v>
      </c>
      <c r="AT116" s="75" t="str">
        <f t="shared" si="33"/>
        <v>1</v>
      </c>
      <c r="AU116" s="48" t="e">
        <f>IF(OR(AQ116="I",#REF!="I",AQ116="C",#REF!="C"),"Termovacío",IF(OR(AO116="I",AN116="I",AP116="I",AK116="I",AL116="I",AO116="C",AN116="C",AP116="C",AK116="C",AL116="C"),"Regeneración",""))</f>
        <v>#REF!</v>
      </c>
    </row>
    <row r="117" spans="1:47" s="10" customFormat="1" ht="15" customHeight="1" x14ac:dyDescent="0.2">
      <c r="A117" s="4">
        <f>+IF(B115=B117,A115,A115+1)</f>
        <v>8</v>
      </c>
      <c r="B117" s="36">
        <v>50500501</v>
      </c>
      <c r="C117" s="36" t="s">
        <v>102</v>
      </c>
      <c r="D117" s="36" t="s">
        <v>157</v>
      </c>
      <c r="E117" s="37" t="s">
        <v>152</v>
      </c>
      <c r="F117" s="36" t="str">
        <f t="shared" ref="F117" si="37">+C117&amp;" "&amp;D117&amp;" "&amp;E117</f>
        <v>BALNEARIOS SVC R</v>
      </c>
      <c r="G117" s="36" t="s">
        <v>175</v>
      </c>
      <c r="H117" s="36" t="s">
        <v>62</v>
      </c>
      <c r="I117" s="36" t="s">
        <v>265</v>
      </c>
      <c r="J117" s="36">
        <v>20</v>
      </c>
      <c r="K117" s="36" t="s">
        <v>174</v>
      </c>
      <c r="L117" s="36">
        <v>1987</v>
      </c>
      <c r="M117" s="36" t="s">
        <v>266</v>
      </c>
      <c r="N117" s="36" t="str">
        <f t="shared" ref="N117" si="38">+IF(L117&lt;2005,"L","S")</f>
        <v>L</v>
      </c>
      <c r="O117" s="36" t="s">
        <v>122</v>
      </c>
      <c r="P117" s="36"/>
      <c r="Q117" s="36"/>
      <c r="R117" s="36" t="s">
        <v>123</v>
      </c>
      <c r="S117" s="38"/>
      <c r="T117" s="36"/>
      <c r="U117" s="36"/>
      <c r="V117" s="36" t="s">
        <v>448</v>
      </c>
      <c r="W117" s="36">
        <v>60</v>
      </c>
      <c r="X117" s="38">
        <v>45729</v>
      </c>
      <c r="Y117" s="39">
        <v>65</v>
      </c>
      <c r="Z117" s="39" t="s">
        <v>449</v>
      </c>
      <c r="AA117" s="40" t="s">
        <v>665</v>
      </c>
      <c r="AB117" s="41">
        <v>0.88100000000000001</v>
      </c>
      <c r="AC117" s="42">
        <v>41</v>
      </c>
      <c r="AD117" s="40">
        <v>14</v>
      </c>
      <c r="AE117" s="40">
        <v>23.9</v>
      </c>
      <c r="AF117" s="43">
        <v>3.7999999999999999E-2</v>
      </c>
      <c r="AG117" s="40">
        <v>2.5</v>
      </c>
      <c r="AH117" s="41">
        <v>9.6000000000000002E-2</v>
      </c>
      <c r="AI117" s="41">
        <v>2.6469999999999998</v>
      </c>
      <c r="AJ117" s="41">
        <v>0</v>
      </c>
      <c r="AK117" s="75" t="str">
        <f t="shared" si="24"/>
        <v>1</v>
      </c>
      <c r="AL117" s="75" t="str">
        <f t="shared" si="25"/>
        <v>1</v>
      </c>
      <c r="AM117" s="75" t="str">
        <f t="shared" si="26"/>
        <v>1</v>
      </c>
      <c r="AN117" s="75" t="str">
        <f t="shared" si="27"/>
        <v>1</v>
      </c>
      <c r="AO117" s="75" t="str">
        <f t="shared" si="28"/>
        <v>5</v>
      </c>
      <c r="AP117" s="75" t="str">
        <f t="shared" si="29"/>
        <v>1</v>
      </c>
      <c r="AQ117" s="75" t="str">
        <f t="shared" si="30"/>
        <v>1</v>
      </c>
      <c r="AR117" s="75" t="str">
        <f t="shared" si="31"/>
        <v>5</v>
      </c>
      <c r="AS117" s="75">
        <f t="shared" si="32"/>
        <v>1.7272727272727273</v>
      </c>
      <c r="AT117" s="75" t="str">
        <f t="shared" si="33"/>
        <v>3</v>
      </c>
      <c r="AU117" s="48" t="e">
        <f>IF(OR(AQ117="I",#REF!="I",AQ117="C",#REF!="C"),"Termovacío",IF(OR(AO117="I",AN117="I",AP117="I",AK117="I",AL117="I",AO117="C",AN117="C",AP117="C",AK117="C",AL117="C"),"Regeneración",""))</f>
        <v>#REF!</v>
      </c>
    </row>
    <row r="118" spans="1:47" s="10" customFormat="1" ht="15" customHeight="1" x14ac:dyDescent="0.2">
      <c r="A118" s="4">
        <f>+IF(B116=B118,A116,A116+1)</f>
        <v>8</v>
      </c>
      <c r="B118" s="4">
        <v>50500501</v>
      </c>
      <c r="C118" s="4" t="s">
        <v>102</v>
      </c>
      <c r="D118" s="4" t="s">
        <v>157</v>
      </c>
      <c r="E118" s="3" t="s">
        <v>152</v>
      </c>
      <c r="F118" s="4" t="str">
        <f t="shared" ref="F118" si="39">+C118&amp;" "&amp;D118&amp;" "&amp;E118</f>
        <v>BALNEARIOS SVC R</v>
      </c>
      <c r="G118" s="4" t="s">
        <v>175</v>
      </c>
      <c r="H118" s="4" t="s">
        <v>62</v>
      </c>
      <c r="I118" s="4" t="s">
        <v>265</v>
      </c>
      <c r="J118" s="4">
        <v>20</v>
      </c>
      <c r="K118" s="4" t="s">
        <v>174</v>
      </c>
      <c r="L118" s="4">
        <v>1987</v>
      </c>
      <c r="M118" s="4" t="s">
        <v>266</v>
      </c>
      <c r="N118" s="4" t="str">
        <f t="shared" ref="N118" si="40">+IF(L118&lt;2005,"L","S")</f>
        <v>L</v>
      </c>
      <c r="O118" s="4" t="s">
        <v>122</v>
      </c>
      <c r="P118" s="4"/>
      <c r="Q118" s="4"/>
      <c r="R118" s="4" t="s">
        <v>123</v>
      </c>
      <c r="S118" s="13"/>
      <c r="T118" s="4"/>
      <c r="U118" s="4"/>
      <c r="V118" s="4" t="s">
        <v>448</v>
      </c>
      <c r="W118" s="4">
        <v>60</v>
      </c>
      <c r="X118" s="13">
        <v>45154</v>
      </c>
      <c r="Y118" s="27"/>
      <c r="Z118" s="27">
        <v>50</v>
      </c>
      <c r="AA118" s="28" t="s">
        <v>456</v>
      </c>
      <c r="AB118" s="31">
        <v>0.88100000000000001</v>
      </c>
      <c r="AC118" s="32">
        <v>56</v>
      </c>
      <c r="AD118" s="28">
        <v>11</v>
      </c>
      <c r="AE118" s="28">
        <v>24.3</v>
      </c>
      <c r="AF118" s="33">
        <v>0.04</v>
      </c>
      <c r="AG118" s="28">
        <v>2.5</v>
      </c>
      <c r="AH118" s="31">
        <v>8.8999999999999996E-2</v>
      </c>
      <c r="AI118" s="31">
        <v>2.2229999999999999</v>
      </c>
      <c r="AJ118" s="31"/>
      <c r="AK118" s="75" t="str">
        <f t="shared" si="24"/>
        <v>1</v>
      </c>
      <c r="AL118" s="75" t="str">
        <f t="shared" si="25"/>
        <v>1</v>
      </c>
      <c r="AM118" s="75" t="str">
        <f t="shared" si="26"/>
        <v>1</v>
      </c>
      <c r="AN118" s="75" t="str">
        <f t="shared" si="27"/>
        <v>1</v>
      </c>
      <c r="AO118" s="75" t="str">
        <f t="shared" si="28"/>
        <v>5</v>
      </c>
      <c r="AP118" s="75" t="str">
        <f t="shared" si="29"/>
        <v>1</v>
      </c>
      <c r="AQ118" s="75" t="str">
        <f t="shared" si="30"/>
        <v>1</v>
      </c>
      <c r="AR118" s="75" t="str">
        <f t="shared" si="31"/>
        <v>1</v>
      </c>
      <c r="AS118" s="75">
        <f t="shared" si="32"/>
        <v>1.5454545454545454</v>
      </c>
      <c r="AT118" s="75" t="str">
        <f t="shared" si="33"/>
        <v>3</v>
      </c>
      <c r="AU118" s="48" t="e">
        <f>IF(OR(AQ118="I",#REF!="I",AQ118="C",#REF!="C"),"Termovacío",IF(OR(AO118="I",AN118="I",AP118="I",AK118="I",AL118="I",AO118="C",AN118="C",AP118="C",AK118="C",AL118="C"),"Regeneración",""))</f>
        <v>#REF!</v>
      </c>
    </row>
    <row r="119" spans="1:47" s="10" customFormat="1" ht="15" customHeight="1" x14ac:dyDescent="0.2">
      <c r="A119" s="4">
        <f t="shared" si="34"/>
        <v>8</v>
      </c>
      <c r="B119" s="4">
        <v>50500501</v>
      </c>
      <c r="C119" s="4" t="s">
        <v>102</v>
      </c>
      <c r="D119" s="4" t="s">
        <v>157</v>
      </c>
      <c r="E119" s="3" t="s">
        <v>152</v>
      </c>
      <c r="F119" s="4" t="str">
        <f t="shared" si="35"/>
        <v>BALNEARIOS SVC R</v>
      </c>
      <c r="G119" s="4" t="s">
        <v>175</v>
      </c>
      <c r="H119" s="4" t="s">
        <v>62</v>
      </c>
      <c r="I119" s="4" t="s">
        <v>265</v>
      </c>
      <c r="J119" s="4">
        <v>20</v>
      </c>
      <c r="K119" s="4" t="s">
        <v>174</v>
      </c>
      <c r="L119" s="4">
        <v>1987</v>
      </c>
      <c r="M119" s="4" t="s">
        <v>266</v>
      </c>
      <c r="N119" s="4" t="str">
        <f t="shared" ref="N119:N144" si="41">+IF(L119&lt;2005,"L","S")</f>
        <v>L</v>
      </c>
      <c r="O119" s="4" t="s">
        <v>122</v>
      </c>
      <c r="P119" s="4"/>
      <c r="Q119" s="4"/>
      <c r="R119" s="4" t="s">
        <v>123</v>
      </c>
      <c r="S119" s="13"/>
      <c r="T119" s="4"/>
      <c r="U119" s="4"/>
      <c r="V119" s="4" t="s">
        <v>222</v>
      </c>
      <c r="W119" s="4">
        <v>60</v>
      </c>
      <c r="X119" s="13" t="s">
        <v>225</v>
      </c>
      <c r="Y119" s="27">
        <v>0</v>
      </c>
      <c r="Z119" s="27">
        <v>45</v>
      </c>
      <c r="AA119" s="28" t="s">
        <v>283</v>
      </c>
      <c r="AB119" s="31">
        <v>0.87570000000000003</v>
      </c>
      <c r="AC119" s="32">
        <v>58.6</v>
      </c>
      <c r="AD119" s="28">
        <v>12</v>
      </c>
      <c r="AE119" s="28">
        <v>24.8</v>
      </c>
      <c r="AF119" s="33">
        <v>0.03</v>
      </c>
      <c r="AG119" s="28">
        <v>3</v>
      </c>
      <c r="AH119" s="31">
        <v>0.16500000000000001</v>
      </c>
      <c r="AI119" s="31">
        <v>4.2300000000000004</v>
      </c>
      <c r="AJ119" s="31"/>
      <c r="AK119" s="75" t="str">
        <f t="shared" si="24"/>
        <v>3</v>
      </c>
      <c r="AL119" s="75" t="str">
        <f t="shared" si="25"/>
        <v>5</v>
      </c>
      <c r="AM119" s="75" t="str">
        <f t="shared" si="26"/>
        <v>1</v>
      </c>
      <c r="AN119" s="75" t="str">
        <f t="shared" si="27"/>
        <v>1</v>
      </c>
      <c r="AO119" s="75" t="str">
        <f t="shared" si="28"/>
        <v>5</v>
      </c>
      <c r="AP119" s="75" t="str">
        <f t="shared" si="29"/>
        <v>1</v>
      </c>
      <c r="AQ119" s="75" t="str">
        <f t="shared" si="30"/>
        <v>1</v>
      </c>
      <c r="AR119" s="75" t="str">
        <f t="shared" si="31"/>
        <v>1</v>
      </c>
      <c r="AS119" s="75">
        <f t="shared" si="32"/>
        <v>2.3636363636363638</v>
      </c>
      <c r="AT119" s="75" t="str">
        <f t="shared" si="33"/>
        <v>6</v>
      </c>
      <c r="AU119" s="48" t="e">
        <f>IF(OR(AQ119="I",#REF!="I",AQ119="C",#REF!="C"),"Termovacío",IF(OR(AO119="I",AN119="I",AP119="I",AK119="I",AL119="I",AO119="C",AN119="C",AP119="C",AK119="C",AL119="C"),"Regeneración",""))</f>
        <v>#REF!</v>
      </c>
    </row>
    <row r="120" spans="1:47" s="10" customFormat="1" ht="15" customHeight="1" x14ac:dyDescent="0.2">
      <c r="A120" s="4">
        <f t="shared" si="34"/>
        <v>8</v>
      </c>
      <c r="B120" s="4">
        <v>50500501</v>
      </c>
      <c r="C120" s="4" t="s">
        <v>102</v>
      </c>
      <c r="D120" s="4" t="s">
        <v>157</v>
      </c>
      <c r="E120" s="3" t="s">
        <v>152</v>
      </c>
      <c r="F120" s="4" t="str">
        <f t="shared" si="35"/>
        <v>BALNEARIOS SVC R</v>
      </c>
      <c r="G120" s="4" t="s">
        <v>175</v>
      </c>
      <c r="H120" s="4" t="s">
        <v>62</v>
      </c>
      <c r="I120" s="4" t="s">
        <v>265</v>
      </c>
      <c r="J120" s="4">
        <v>20</v>
      </c>
      <c r="K120" s="4" t="s">
        <v>174</v>
      </c>
      <c r="L120" s="4">
        <v>1987</v>
      </c>
      <c r="M120" s="4" t="s">
        <v>266</v>
      </c>
      <c r="N120" s="4" t="str">
        <f t="shared" si="41"/>
        <v>L</v>
      </c>
      <c r="O120" s="4" t="s">
        <v>122</v>
      </c>
      <c r="P120" s="4"/>
      <c r="Q120" s="4"/>
      <c r="R120" s="4" t="s">
        <v>123</v>
      </c>
      <c r="S120" s="13"/>
      <c r="T120" s="4"/>
      <c r="U120" s="4"/>
      <c r="V120" s="4" t="s">
        <v>301</v>
      </c>
      <c r="W120" s="4">
        <v>60</v>
      </c>
      <c r="X120" s="13">
        <v>44378</v>
      </c>
      <c r="Y120" s="27">
        <v>78</v>
      </c>
      <c r="Z120" s="27">
        <v>20</v>
      </c>
      <c r="AA120" s="28" t="s">
        <v>283</v>
      </c>
      <c r="AB120" s="31">
        <v>0.873</v>
      </c>
      <c r="AC120" s="32">
        <v>31</v>
      </c>
      <c r="AD120" s="28">
        <v>14</v>
      </c>
      <c r="AE120" s="28">
        <v>24</v>
      </c>
      <c r="AF120" s="33">
        <v>0.02</v>
      </c>
      <c r="AG120" s="28">
        <v>3.5</v>
      </c>
      <c r="AH120" s="31">
        <v>9.7000000000000003E-2</v>
      </c>
      <c r="AI120" s="31">
        <v>2.4900000000000002</v>
      </c>
      <c r="AJ120" s="31"/>
      <c r="AK120" s="75" t="str">
        <f t="shared" si="24"/>
        <v>1</v>
      </c>
      <c r="AL120" s="75" t="str">
        <f t="shared" si="25"/>
        <v>1</v>
      </c>
      <c r="AM120" s="75" t="str">
        <f t="shared" si="26"/>
        <v>1</v>
      </c>
      <c r="AN120" s="75" t="str">
        <f t="shared" si="27"/>
        <v>1</v>
      </c>
      <c r="AO120" s="75" t="str">
        <f t="shared" si="28"/>
        <v>5</v>
      </c>
      <c r="AP120" s="75" t="str">
        <f t="shared" si="29"/>
        <v>1</v>
      </c>
      <c r="AQ120" s="75" t="str">
        <f t="shared" si="30"/>
        <v>5</v>
      </c>
      <c r="AR120" s="75" t="str">
        <f t="shared" si="31"/>
        <v>1</v>
      </c>
      <c r="AS120" s="75">
        <f t="shared" si="32"/>
        <v>2.4545454545454546</v>
      </c>
      <c r="AT120" s="75" t="str">
        <f t="shared" si="33"/>
        <v>6</v>
      </c>
      <c r="AU120" s="48" t="e">
        <f>IF(OR(AQ120="I",#REF!="I",AQ120="C",#REF!="C"),"Termovacío",IF(OR(AO120="I",AN120="I",AP120="I",AK120="I",AL120="I",AO120="C",AN120="C",AP120="C",AK120="C",AL120="C"),"Regeneración",""))</f>
        <v>#REF!</v>
      </c>
    </row>
    <row r="121" spans="1:47" s="10" customFormat="1" ht="15" customHeight="1" x14ac:dyDescent="0.2">
      <c r="A121" s="4">
        <f t="shared" si="34"/>
        <v>8</v>
      </c>
      <c r="B121" s="4">
        <v>50500501</v>
      </c>
      <c r="C121" s="4" t="s">
        <v>102</v>
      </c>
      <c r="D121" s="4" t="s">
        <v>157</v>
      </c>
      <c r="E121" s="3" t="s">
        <v>152</v>
      </c>
      <c r="F121" s="4" t="str">
        <f t="shared" si="35"/>
        <v>BALNEARIOS SVC R</v>
      </c>
      <c r="G121" s="4" t="s">
        <v>175</v>
      </c>
      <c r="H121" s="4" t="s">
        <v>62</v>
      </c>
      <c r="I121" s="4" t="s">
        <v>265</v>
      </c>
      <c r="J121" s="4">
        <v>20</v>
      </c>
      <c r="K121" s="4" t="s">
        <v>174</v>
      </c>
      <c r="L121" s="4">
        <v>1987</v>
      </c>
      <c r="M121" s="4" t="s">
        <v>266</v>
      </c>
      <c r="N121" s="4" t="str">
        <f t="shared" si="41"/>
        <v>L</v>
      </c>
      <c r="O121" s="4" t="s">
        <v>122</v>
      </c>
      <c r="P121" s="4"/>
      <c r="Q121" s="4"/>
      <c r="R121" s="4" t="s">
        <v>123</v>
      </c>
      <c r="S121" s="13"/>
      <c r="T121" s="4"/>
      <c r="U121" s="4"/>
      <c r="V121" s="4"/>
      <c r="W121" s="4">
        <v>60</v>
      </c>
      <c r="X121" s="13">
        <v>43993</v>
      </c>
      <c r="Y121" s="27"/>
      <c r="Z121" s="27"/>
      <c r="AA121" s="28"/>
      <c r="AB121" s="31"/>
      <c r="AC121" s="32">
        <v>56.3</v>
      </c>
      <c r="AD121" s="28"/>
      <c r="AE121" s="28">
        <v>22.9</v>
      </c>
      <c r="AF121" s="33">
        <v>0.02</v>
      </c>
      <c r="AG121" s="28">
        <v>35</v>
      </c>
      <c r="AH121" s="31">
        <v>0.16600000000000001</v>
      </c>
      <c r="AI121" s="31">
        <v>3.64</v>
      </c>
      <c r="AJ121" s="31"/>
      <c r="AK121" s="75" t="str">
        <f t="shared" si="24"/>
        <v>3</v>
      </c>
      <c r="AL121" s="75" t="str">
        <f t="shared" si="25"/>
        <v>3</v>
      </c>
      <c r="AM121" s="75" t="str">
        <f t="shared" si="26"/>
        <v>1</v>
      </c>
      <c r="AN121" s="75" t="str">
        <f t="shared" si="27"/>
        <v>1</v>
      </c>
      <c r="AO121" s="75" t="str">
        <f t="shared" si="28"/>
        <v>5</v>
      </c>
      <c r="AP121" s="75" t="str">
        <f t="shared" si="29"/>
        <v>5</v>
      </c>
      <c r="AQ121" s="75" t="str">
        <f t="shared" si="30"/>
        <v>1</v>
      </c>
      <c r="AR121" s="75" t="str">
        <f t="shared" si="31"/>
        <v>1</v>
      </c>
      <c r="AS121" s="75">
        <f t="shared" si="32"/>
        <v>2.2727272727272729</v>
      </c>
      <c r="AT121" s="75" t="str">
        <f t="shared" si="33"/>
        <v>6</v>
      </c>
      <c r="AU121" s="48" t="e">
        <f>IF(OR(AQ121="I",#REF!="I",AQ121="C",#REF!="C"),"Termovacío",IF(OR(AO121="I",AN121="I",AP121="I",AK121="I",AL121="I",AO121="C",AN121="C",AP121="C",AK121="C",AL121="C"),"Regeneración",""))</f>
        <v>#REF!</v>
      </c>
    </row>
    <row r="122" spans="1:47" s="10" customFormat="1" ht="15" customHeight="1" x14ac:dyDescent="0.2">
      <c r="A122" s="4">
        <f t="shared" si="34"/>
        <v>8</v>
      </c>
      <c r="B122" s="4">
        <v>50500501</v>
      </c>
      <c r="C122" s="4" t="s">
        <v>102</v>
      </c>
      <c r="D122" s="4" t="s">
        <v>157</v>
      </c>
      <c r="E122" s="3" t="s">
        <v>152</v>
      </c>
      <c r="F122" s="4" t="str">
        <f t="shared" si="35"/>
        <v>BALNEARIOS SVC R</v>
      </c>
      <c r="G122" s="4" t="s">
        <v>175</v>
      </c>
      <c r="H122" s="4" t="s">
        <v>62</v>
      </c>
      <c r="I122" s="4" t="s">
        <v>265</v>
      </c>
      <c r="J122" s="4">
        <v>20</v>
      </c>
      <c r="K122" s="4" t="s">
        <v>174</v>
      </c>
      <c r="L122" s="4">
        <v>1987</v>
      </c>
      <c r="M122" s="4" t="s">
        <v>266</v>
      </c>
      <c r="N122" s="4" t="str">
        <f t="shared" si="41"/>
        <v>L</v>
      </c>
      <c r="O122" s="4" t="s">
        <v>122</v>
      </c>
      <c r="P122" s="4"/>
      <c r="Q122" s="4"/>
      <c r="R122" s="4" t="s">
        <v>123</v>
      </c>
      <c r="S122" s="13"/>
      <c r="T122" s="4"/>
      <c r="U122" s="4"/>
      <c r="V122" s="4"/>
      <c r="W122" s="4">
        <v>60</v>
      </c>
      <c r="X122" s="13">
        <v>43570</v>
      </c>
      <c r="Y122" s="27"/>
      <c r="Z122" s="27"/>
      <c r="AA122" s="28"/>
      <c r="AB122" s="31"/>
      <c r="AC122" s="32"/>
      <c r="AD122" s="28"/>
      <c r="AE122" s="28">
        <v>28.1</v>
      </c>
      <c r="AF122" s="33">
        <v>0.03</v>
      </c>
      <c r="AG122" s="28">
        <v>3.5</v>
      </c>
      <c r="AH122" s="31">
        <v>0.14399999999999999</v>
      </c>
      <c r="AI122" s="31">
        <v>4.2</v>
      </c>
      <c r="AJ122" s="31"/>
      <c r="AK122" s="75" t="str">
        <f t="shared" si="24"/>
        <v>3</v>
      </c>
      <c r="AL122" s="75" t="str">
        <f t="shared" si="25"/>
        <v>5</v>
      </c>
      <c r="AM122" s="75" t="str">
        <f t="shared" si="26"/>
        <v>1</v>
      </c>
      <c r="AN122" s="75" t="str">
        <f t="shared" si="27"/>
        <v>1</v>
      </c>
      <c r="AO122" s="75" t="str">
        <f t="shared" si="28"/>
        <v>3</v>
      </c>
      <c r="AP122" s="75" t="str">
        <f t="shared" si="29"/>
        <v>1</v>
      </c>
      <c r="AQ122" s="75" t="str">
        <f t="shared" si="30"/>
        <v>1</v>
      </c>
      <c r="AR122" s="75" t="str">
        <f t="shared" si="31"/>
        <v>1</v>
      </c>
      <c r="AS122" s="75">
        <f t="shared" si="32"/>
        <v>2.0909090909090908</v>
      </c>
      <c r="AT122" s="75" t="str">
        <f t="shared" si="33"/>
        <v>6</v>
      </c>
      <c r="AU122" s="48" t="e">
        <f>IF(OR(AQ122="I",#REF!="I",AQ122="C",#REF!="C"),"Termovacío",IF(OR(AO122="I",AN122="I",AP122="I",AK122="I",AL122="I",AO122="C",AN122="C",AP122="C",AK122="C",AL122="C"),"Regeneración",""))</f>
        <v>#REF!</v>
      </c>
    </row>
    <row r="123" spans="1:47" s="10" customFormat="1" ht="15" customHeight="1" x14ac:dyDescent="0.2">
      <c r="A123" s="4">
        <f t="shared" si="34"/>
        <v>8</v>
      </c>
      <c r="B123" s="4">
        <v>50500501</v>
      </c>
      <c r="C123" s="4" t="s">
        <v>102</v>
      </c>
      <c r="D123" s="4" t="s">
        <v>157</v>
      </c>
      <c r="E123" s="3" t="s">
        <v>152</v>
      </c>
      <c r="F123" s="4" t="str">
        <f t="shared" si="35"/>
        <v>BALNEARIOS SVC R</v>
      </c>
      <c r="G123" s="4" t="s">
        <v>175</v>
      </c>
      <c r="H123" s="4" t="s">
        <v>62</v>
      </c>
      <c r="I123" s="4" t="s">
        <v>265</v>
      </c>
      <c r="J123" s="4">
        <v>20</v>
      </c>
      <c r="K123" s="4" t="s">
        <v>174</v>
      </c>
      <c r="L123" s="4">
        <v>1987</v>
      </c>
      <c r="M123" s="4" t="s">
        <v>266</v>
      </c>
      <c r="N123" s="4" t="str">
        <f t="shared" si="41"/>
        <v>L</v>
      </c>
      <c r="O123" s="4" t="s">
        <v>122</v>
      </c>
      <c r="P123" s="4"/>
      <c r="Q123" s="4"/>
      <c r="R123" s="4" t="s">
        <v>123</v>
      </c>
      <c r="S123" s="13"/>
      <c r="T123" s="4"/>
      <c r="U123" s="4"/>
      <c r="V123" s="4"/>
      <c r="W123" s="4">
        <v>60</v>
      </c>
      <c r="X123" s="13">
        <v>43325</v>
      </c>
      <c r="Y123" s="27"/>
      <c r="Z123" s="27"/>
      <c r="AA123" s="28"/>
      <c r="AB123" s="31"/>
      <c r="AC123" s="32"/>
      <c r="AD123" s="28"/>
      <c r="AE123" s="28">
        <v>26.6</v>
      </c>
      <c r="AF123" s="33">
        <v>0.05</v>
      </c>
      <c r="AG123" s="28">
        <v>3</v>
      </c>
      <c r="AH123" s="31">
        <v>0.15</v>
      </c>
      <c r="AI123" s="31">
        <v>3.72</v>
      </c>
      <c r="AJ123" s="31"/>
      <c r="AK123" s="75" t="str">
        <f t="shared" si="24"/>
        <v>3</v>
      </c>
      <c r="AL123" s="75" t="str">
        <f t="shared" si="25"/>
        <v>3</v>
      </c>
      <c r="AM123" s="75" t="str">
        <f t="shared" si="26"/>
        <v>1</v>
      </c>
      <c r="AN123" s="75" t="str">
        <f t="shared" si="27"/>
        <v>1</v>
      </c>
      <c r="AO123" s="75" t="str">
        <f t="shared" si="28"/>
        <v>5</v>
      </c>
      <c r="AP123" s="75" t="str">
        <f t="shared" si="29"/>
        <v>1</v>
      </c>
      <c r="AQ123" s="75" t="str">
        <f t="shared" si="30"/>
        <v>1</v>
      </c>
      <c r="AR123" s="75" t="str">
        <f t="shared" si="31"/>
        <v>1</v>
      </c>
      <c r="AS123" s="75">
        <f t="shared" si="32"/>
        <v>2.0909090909090908</v>
      </c>
      <c r="AT123" s="75" t="str">
        <f t="shared" si="33"/>
        <v>6</v>
      </c>
      <c r="AU123" s="48" t="e">
        <f>IF(OR(AQ123="I",#REF!="I",AQ123="C",#REF!="C"),"Termovacío",IF(OR(AO123="I",AN123="I",AP123="I",AK123="I",AL123="I",AO123="C",AN123="C",AP123="C",AK123="C",AL123="C"),"Regeneración",""))</f>
        <v>#REF!</v>
      </c>
    </row>
    <row r="124" spans="1:47" s="10" customFormat="1" ht="15" customHeight="1" x14ac:dyDescent="0.2">
      <c r="A124" s="4">
        <f t="shared" si="34"/>
        <v>8</v>
      </c>
      <c r="B124" s="4">
        <v>50500501</v>
      </c>
      <c r="C124" s="4" t="s">
        <v>102</v>
      </c>
      <c r="D124" s="4" t="s">
        <v>157</v>
      </c>
      <c r="E124" s="3" t="s">
        <v>152</v>
      </c>
      <c r="F124" s="4" t="str">
        <f t="shared" si="35"/>
        <v>BALNEARIOS SVC R</v>
      </c>
      <c r="G124" s="4" t="s">
        <v>175</v>
      </c>
      <c r="H124" s="4" t="s">
        <v>62</v>
      </c>
      <c r="I124" s="4" t="s">
        <v>265</v>
      </c>
      <c r="J124" s="4">
        <v>20</v>
      </c>
      <c r="K124" s="4" t="s">
        <v>174</v>
      </c>
      <c r="L124" s="4">
        <v>1987</v>
      </c>
      <c r="M124" s="4" t="s">
        <v>266</v>
      </c>
      <c r="N124" s="4" t="str">
        <f t="shared" si="41"/>
        <v>L</v>
      </c>
      <c r="O124" s="4" t="s">
        <v>122</v>
      </c>
      <c r="P124" s="4"/>
      <c r="Q124" s="4"/>
      <c r="R124" s="4" t="s">
        <v>123</v>
      </c>
      <c r="S124" s="13"/>
      <c r="T124" s="4"/>
      <c r="U124" s="4"/>
      <c r="V124" s="4"/>
      <c r="W124" s="4">
        <v>60</v>
      </c>
      <c r="X124" s="13">
        <v>42919</v>
      </c>
      <c r="Y124" s="27"/>
      <c r="Z124" s="27"/>
      <c r="AA124" s="28"/>
      <c r="AB124" s="31"/>
      <c r="AC124" s="32">
        <v>25</v>
      </c>
      <c r="AD124" s="28"/>
      <c r="AE124" s="28"/>
      <c r="AF124" s="33"/>
      <c r="AG124" s="28"/>
      <c r="AH124" s="31"/>
      <c r="AI124" s="31"/>
      <c r="AJ124" s="31"/>
      <c r="AK124" s="75" t="str">
        <f t="shared" si="24"/>
        <v>1</v>
      </c>
      <c r="AL124" s="75" t="str">
        <f t="shared" si="25"/>
        <v>1</v>
      </c>
      <c r="AM124" s="75" t="str">
        <f t="shared" si="26"/>
        <v>1</v>
      </c>
      <c r="AN124" s="75" t="str">
        <f t="shared" si="27"/>
        <v>1</v>
      </c>
      <c r="AO124" s="75" t="str">
        <f t="shared" si="28"/>
        <v>1</v>
      </c>
      <c r="AP124" s="75" t="str">
        <f t="shared" si="29"/>
        <v>1</v>
      </c>
      <c r="AQ124" s="75" t="str">
        <f t="shared" si="30"/>
        <v>5</v>
      </c>
      <c r="AR124" s="75" t="str">
        <f t="shared" si="31"/>
        <v>1</v>
      </c>
      <c r="AS124" s="75">
        <f t="shared" si="32"/>
        <v>1.9090909090909092</v>
      </c>
      <c r="AT124" s="75" t="str">
        <f t="shared" si="33"/>
        <v>3</v>
      </c>
      <c r="AU124" s="48" t="e">
        <f>IF(OR(AQ124="I",#REF!="I",AQ124="C",#REF!="C"),"Termovacío",IF(OR(AO124="I",AN124="I",AP124="I",AK124="I",AL124="I",AO124="C",AN124="C",AP124="C",AK124="C",AL124="C"),"Regeneración",""))</f>
        <v>#REF!</v>
      </c>
    </row>
    <row r="125" spans="1:47" s="10" customFormat="1" ht="15" customHeight="1" x14ac:dyDescent="0.2">
      <c r="A125" s="4">
        <f t="shared" si="34"/>
        <v>8</v>
      </c>
      <c r="B125" s="4">
        <v>50500501</v>
      </c>
      <c r="C125" s="4" t="s">
        <v>102</v>
      </c>
      <c r="D125" s="4" t="s">
        <v>157</v>
      </c>
      <c r="E125" s="3" t="s">
        <v>152</v>
      </c>
      <c r="F125" s="4" t="str">
        <f t="shared" si="35"/>
        <v>BALNEARIOS SVC R</v>
      </c>
      <c r="G125" s="4" t="s">
        <v>175</v>
      </c>
      <c r="H125" s="4" t="s">
        <v>62</v>
      </c>
      <c r="I125" s="4" t="s">
        <v>265</v>
      </c>
      <c r="J125" s="4">
        <v>20</v>
      </c>
      <c r="K125" s="4" t="s">
        <v>174</v>
      </c>
      <c r="L125" s="4">
        <v>1987</v>
      </c>
      <c r="M125" s="4" t="s">
        <v>266</v>
      </c>
      <c r="N125" s="4" t="str">
        <f t="shared" si="41"/>
        <v>L</v>
      </c>
      <c r="O125" s="4" t="s">
        <v>122</v>
      </c>
      <c r="P125" s="4"/>
      <c r="Q125" s="4"/>
      <c r="R125" s="4" t="s">
        <v>123</v>
      </c>
      <c r="S125" s="13"/>
      <c r="T125" s="4"/>
      <c r="U125" s="4"/>
      <c r="V125" s="4"/>
      <c r="W125" s="4">
        <v>60</v>
      </c>
      <c r="X125" s="13">
        <v>42914</v>
      </c>
      <c r="Y125" s="27"/>
      <c r="Z125" s="27"/>
      <c r="AA125" s="28"/>
      <c r="AB125" s="31"/>
      <c r="AC125" s="32"/>
      <c r="AD125" s="28"/>
      <c r="AE125" s="28">
        <v>29.5</v>
      </c>
      <c r="AF125" s="33">
        <v>0.03</v>
      </c>
      <c r="AG125" s="28">
        <v>3</v>
      </c>
      <c r="AH125" s="31">
        <v>0.2</v>
      </c>
      <c r="AI125" s="31">
        <v>3.2</v>
      </c>
      <c r="AJ125" s="31"/>
      <c r="AK125" s="75" t="str">
        <f t="shared" si="24"/>
        <v>3</v>
      </c>
      <c r="AL125" s="75" t="str">
        <f t="shared" si="25"/>
        <v>3</v>
      </c>
      <c r="AM125" s="75" t="str">
        <f t="shared" si="26"/>
        <v>1</v>
      </c>
      <c r="AN125" s="75" t="str">
        <f t="shared" si="27"/>
        <v>1</v>
      </c>
      <c r="AO125" s="75" t="str">
        <f t="shared" si="28"/>
        <v>3</v>
      </c>
      <c r="AP125" s="75" t="str">
        <f t="shared" si="29"/>
        <v>1</v>
      </c>
      <c r="AQ125" s="75" t="str">
        <f t="shared" si="30"/>
        <v>1</v>
      </c>
      <c r="AR125" s="75" t="str">
        <f t="shared" si="31"/>
        <v>1</v>
      </c>
      <c r="AS125" s="75">
        <f t="shared" si="32"/>
        <v>1.8181818181818181</v>
      </c>
      <c r="AT125" s="75" t="str">
        <f t="shared" si="33"/>
        <v>3</v>
      </c>
      <c r="AU125" s="48" t="e">
        <f>IF(OR(AQ125="I",#REF!="I",AQ125="C",#REF!="C"),"Termovacío",IF(OR(AO125="I",AN125="I",AP125="I",AK125="I",AL125="I",AO125="C",AN125="C",AP125="C",AK125="C",AL125="C"),"Regeneración",""))</f>
        <v>#REF!</v>
      </c>
    </row>
    <row r="126" spans="1:47" s="10" customFormat="1" ht="15" customHeight="1" x14ac:dyDescent="0.2">
      <c r="A126" s="4">
        <f t="shared" si="34"/>
        <v>8</v>
      </c>
      <c r="B126" s="4">
        <v>50500501</v>
      </c>
      <c r="C126" s="4" t="s">
        <v>102</v>
      </c>
      <c r="D126" s="4" t="s">
        <v>157</v>
      </c>
      <c r="E126" s="3" t="s">
        <v>152</v>
      </c>
      <c r="F126" s="4" t="str">
        <f t="shared" si="35"/>
        <v>BALNEARIOS SVC R</v>
      </c>
      <c r="G126" s="4" t="s">
        <v>175</v>
      </c>
      <c r="H126" s="4" t="s">
        <v>62</v>
      </c>
      <c r="I126" s="4" t="s">
        <v>265</v>
      </c>
      <c r="J126" s="4">
        <v>20</v>
      </c>
      <c r="K126" s="4" t="s">
        <v>174</v>
      </c>
      <c r="L126" s="4">
        <v>1987</v>
      </c>
      <c r="M126" s="4" t="s">
        <v>266</v>
      </c>
      <c r="N126" s="4" t="str">
        <f t="shared" si="41"/>
        <v>L</v>
      </c>
      <c r="O126" s="4" t="s">
        <v>122</v>
      </c>
      <c r="P126" s="4"/>
      <c r="Q126" s="4"/>
      <c r="R126" s="4" t="s">
        <v>123</v>
      </c>
      <c r="S126" s="13"/>
      <c r="T126" s="4"/>
      <c r="U126" s="4"/>
      <c r="V126" s="4"/>
      <c r="W126" s="4">
        <v>60</v>
      </c>
      <c r="X126" s="13">
        <v>42380</v>
      </c>
      <c r="Y126" s="27"/>
      <c r="Z126" s="27"/>
      <c r="AA126" s="28"/>
      <c r="AB126" s="31"/>
      <c r="AC126" s="32"/>
      <c r="AD126" s="28"/>
      <c r="AE126" s="28">
        <v>27</v>
      </c>
      <c r="AF126" s="33">
        <v>0.03</v>
      </c>
      <c r="AG126" s="28">
        <v>2.5</v>
      </c>
      <c r="AH126" s="31">
        <v>0.105</v>
      </c>
      <c r="AI126" s="31">
        <v>2.2930000000000001</v>
      </c>
      <c r="AJ126" s="31"/>
      <c r="AK126" s="75" t="str">
        <f t="shared" si="24"/>
        <v>3</v>
      </c>
      <c r="AL126" s="75" t="str">
        <f t="shared" si="25"/>
        <v>1</v>
      </c>
      <c r="AM126" s="75" t="str">
        <f t="shared" si="26"/>
        <v>1</v>
      </c>
      <c r="AN126" s="75" t="str">
        <f t="shared" si="27"/>
        <v>1</v>
      </c>
      <c r="AO126" s="75" t="str">
        <f t="shared" si="28"/>
        <v>5</v>
      </c>
      <c r="AP126" s="75" t="str">
        <f t="shared" si="29"/>
        <v>1</v>
      </c>
      <c r="AQ126" s="75" t="str">
        <f t="shared" si="30"/>
        <v>1</v>
      </c>
      <c r="AR126" s="75" t="str">
        <f t="shared" si="31"/>
        <v>1</v>
      </c>
      <c r="AS126" s="75">
        <f t="shared" si="32"/>
        <v>1.8181818181818181</v>
      </c>
      <c r="AT126" s="75" t="str">
        <f t="shared" si="33"/>
        <v>3</v>
      </c>
      <c r="AU126" s="48" t="e">
        <f>IF(OR(AQ126="I",#REF!="I",AQ126="C",#REF!="C"),"Termovacío",IF(OR(AO126="I",AN126="I",AP126="I",AK126="I",AL126="I",AO126="C",AN126="C",AP126="C",AK126="C",AL126="C"),"Regeneración",""))</f>
        <v>#REF!</v>
      </c>
    </row>
    <row r="127" spans="1:47" s="10" customFormat="1" ht="15" customHeight="1" x14ac:dyDescent="0.2">
      <c r="A127" s="4">
        <f t="shared" si="34"/>
        <v>8</v>
      </c>
      <c r="B127" s="4">
        <v>50500501</v>
      </c>
      <c r="C127" s="4" t="s">
        <v>102</v>
      </c>
      <c r="D127" s="4" t="s">
        <v>157</v>
      </c>
      <c r="E127" s="3" t="s">
        <v>152</v>
      </c>
      <c r="F127" s="4" t="str">
        <f t="shared" si="35"/>
        <v>BALNEARIOS SVC R</v>
      </c>
      <c r="G127" s="4" t="s">
        <v>175</v>
      </c>
      <c r="H127" s="4" t="s">
        <v>62</v>
      </c>
      <c r="I127" s="4" t="s">
        <v>265</v>
      </c>
      <c r="J127" s="4">
        <v>20</v>
      </c>
      <c r="K127" s="4" t="s">
        <v>174</v>
      </c>
      <c r="L127" s="4">
        <v>1987</v>
      </c>
      <c r="M127" s="4" t="s">
        <v>266</v>
      </c>
      <c r="N127" s="4" t="str">
        <f t="shared" si="41"/>
        <v>L</v>
      </c>
      <c r="O127" s="4" t="s">
        <v>122</v>
      </c>
      <c r="P127" s="4"/>
      <c r="Q127" s="4"/>
      <c r="R127" s="4" t="s">
        <v>123</v>
      </c>
      <c r="S127" s="13"/>
      <c r="T127" s="4"/>
      <c r="U127" s="4"/>
      <c r="V127" s="4"/>
      <c r="W127" s="4">
        <v>60</v>
      </c>
      <c r="X127" s="13">
        <v>41983</v>
      </c>
      <c r="Y127" s="27"/>
      <c r="Z127" s="27"/>
      <c r="AA127" s="28"/>
      <c r="AB127" s="31"/>
      <c r="AC127" s="32"/>
      <c r="AD127" s="28"/>
      <c r="AE127" s="28">
        <v>26</v>
      </c>
      <c r="AF127" s="33">
        <v>7.0000000000000007E-2</v>
      </c>
      <c r="AG127" s="28">
        <v>2.5</v>
      </c>
      <c r="AH127" s="31">
        <v>8.6999999999999994E-2</v>
      </c>
      <c r="AI127" s="31"/>
      <c r="AJ127" s="31"/>
      <c r="AK127" s="75" t="str">
        <f t="shared" si="24"/>
        <v>1</v>
      </c>
      <c r="AL127" s="75" t="str">
        <f t="shared" si="25"/>
        <v>1</v>
      </c>
      <c r="AM127" s="75" t="str">
        <f t="shared" si="26"/>
        <v>1</v>
      </c>
      <c r="AN127" s="75" t="str">
        <f t="shared" si="27"/>
        <v>3</v>
      </c>
      <c r="AO127" s="75" t="str">
        <f t="shared" si="28"/>
        <v>5</v>
      </c>
      <c r="AP127" s="75" t="str">
        <f t="shared" si="29"/>
        <v>1</v>
      </c>
      <c r="AQ127" s="75" t="str">
        <f t="shared" si="30"/>
        <v>1</v>
      </c>
      <c r="AR127" s="75" t="str">
        <f t="shared" si="31"/>
        <v>1</v>
      </c>
      <c r="AS127" s="75">
        <f t="shared" si="32"/>
        <v>1.7272727272727273</v>
      </c>
      <c r="AT127" s="75" t="str">
        <f t="shared" si="33"/>
        <v>3</v>
      </c>
      <c r="AU127" s="48" t="e">
        <f>IF(OR(AQ127="I",#REF!="I",AQ127="C",#REF!="C"),"Termovacío",IF(OR(AO127="I",AN127="I",AP127="I",AK127="I",AL127="I",AO127="C",AN127="C",AP127="C",AK127="C",AL127="C"),"Regeneración",""))</f>
        <v>#REF!</v>
      </c>
    </row>
    <row r="128" spans="1:47" s="10" customFormat="1" ht="15" customHeight="1" x14ac:dyDescent="0.2">
      <c r="A128" s="4">
        <f t="shared" si="34"/>
        <v>8</v>
      </c>
      <c r="B128" s="4">
        <v>50500501</v>
      </c>
      <c r="C128" s="4" t="s">
        <v>102</v>
      </c>
      <c r="D128" s="4" t="s">
        <v>157</v>
      </c>
      <c r="E128" s="3" t="s">
        <v>152</v>
      </c>
      <c r="F128" s="4" t="str">
        <f t="shared" si="35"/>
        <v>BALNEARIOS SVC R</v>
      </c>
      <c r="G128" s="4" t="s">
        <v>175</v>
      </c>
      <c r="H128" s="4" t="s">
        <v>62</v>
      </c>
      <c r="I128" s="4" t="s">
        <v>265</v>
      </c>
      <c r="J128" s="4">
        <v>20</v>
      </c>
      <c r="K128" s="4" t="s">
        <v>174</v>
      </c>
      <c r="L128" s="4">
        <v>1987</v>
      </c>
      <c r="M128" s="4" t="s">
        <v>266</v>
      </c>
      <c r="N128" s="4" t="str">
        <f t="shared" si="41"/>
        <v>L</v>
      </c>
      <c r="O128" s="4" t="s">
        <v>122</v>
      </c>
      <c r="P128" s="4"/>
      <c r="Q128" s="4"/>
      <c r="R128" s="4" t="s">
        <v>123</v>
      </c>
      <c r="S128" s="13"/>
      <c r="T128" s="4"/>
      <c r="U128" s="4"/>
      <c r="V128" s="4"/>
      <c r="W128" s="4">
        <v>60</v>
      </c>
      <c r="X128" s="13">
        <v>41624</v>
      </c>
      <c r="Y128" s="27"/>
      <c r="Z128" s="27"/>
      <c r="AA128" s="28"/>
      <c r="AB128" s="31"/>
      <c r="AC128" s="32"/>
      <c r="AD128" s="28"/>
      <c r="AE128" s="28">
        <v>23.2</v>
      </c>
      <c r="AF128" s="33">
        <v>0.02</v>
      </c>
      <c r="AG128" s="28">
        <v>3</v>
      </c>
      <c r="AH128" s="31">
        <v>9.2999999999999999E-2</v>
      </c>
      <c r="AI128" s="31">
        <v>2.1</v>
      </c>
      <c r="AJ128" s="31"/>
      <c r="AK128" s="75" t="str">
        <f t="shared" si="24"/>
        <v>1</v>
      </c>
      <c r="AL128" s="75" t="str">
        <f t="shared" si="25"/>
        <v>1</v>
      </c>
      <c r="AM128" s="75" t="str">
        <f t="shared" si="26"/>
        <v>1</v>
      </c>
      <c r="AN128" s="75" t="str">
        <f t="shared" si="27"/>
        <v>1</v>
      </c>
      <c r="AO128" s="75" t="str">
        <f t="shared" si="28"/>
        <v>5</v>
      </c>
      <c r="AP128" s="75" t="str">
        <f t="shared" si="29"/>
        <v>1</v>
      </c>
      <c r="AQ128" s="75" t="str">
        <f t="shared" si="30"/>
        <v>1</v>
      </c>
      <c r="AR128" s="75" t="str">
        <f t="shared" si="31"/>
        <v>1</v>
      </c>
      <c r="AS128" s="75">
        <f t="shared" si="32"/>
        <v>1.5454545454545454</v>
      </c>
      <c r="AT128" s="75" t="str">
        <f t="shared" si="33"/>
        <v>3</v>
      </c>
      <c r="AU128" s="48" t="e">
        <f>IF(OR(AQ128="I",#REF!="I",AQ128="C",#REF!="C"),"Termovacío",IF(OR(AO128="I",AN128="I",AP128="I",AK128="I",AL128="I",AO128="C",AN128="C",AP128="C",AK128="C",AL128="C"),"Regeneración",""))</f>
        <v>#REF!</v>
      </c>
    </row>
    <row r="129" spans="1:47" s="10" customFormat="1" ht="15" customHeight="1" x14ac:dyDescent="0.2">
      <c r="A129" s="4">
        <f t="shared" si="34"/>
        <v>8</v>
      </c>
      <c r="B129" s="4">
        <v>50500501</v>
      </c>
      <c r="C129" s="4" t="s">
        <v>102</v>
      </c>
      <c r="D129" s="4" t="s">
        <v>157</v>
      </c>
      <c r="E129" s="3" t="s">
        <v>152</v>
      </c>
      <c r="F129" s="4" t="str">
        <f t="shared" si="35"/>
        <v>BALNEARIOS SVC R</v>
      </c>
      <c r="G129" s="4" t="s">
        <v>175</v>
      </c>
      <c r="H129" s="4" t="s">
        <v>62</v>
      </c>
      <c r="I129" s="4" t="s">
        <v>265</v>
      </c>
      <c r="J129" s="4">
        <v>20</v>
      </c>
      <c r="K129" s="4" t="s">
        <v>174</v>
      </c>
      <c r="L129" s="4">
        <v>1987</v>
      </c>
      <c r="M129" s="4" t="s">
        <v>266</v>
      </c>
      <c r="N129" s="4" t="str">
        <f t="shared" si="41"/>
        <v>L</v>
      </c>
      <c r="O129" s="4" t="s">
        <v>122</v>
      </c>
      <c r="P129" s="4"/>
      <c r="Q129" s="4"/>
      <c r="R129" s="4" t="s">
        <v>123</v>
      </c>
      <c r="S129" s="13"/>
      <c r="T129" s="4"/>
      <c r="U129" s="4"/>
      <c r="V129" s="4"/>
      <c r="W129" s="4">
        <v>60</v>
      </c>
      <c r="X129" s="13">
        <v>41344</v>
      </c>
      <c r="Y129" s="27"/>
      <c r="Z129" s="27"/>
      <c r="AA129" s="28"/>
      <c r="AB129" s="31"/>
      <c r="AC129" s="32"/>
      <c r="AD129" s="28"/>
      <c r="AE129" s="28">
        <v>27</v>
      </c>
      <c r="AF129" s="33">
        <v>0.03</v>
      </c>
      <c r="AG129" s="28">
        <v>2.5</v>
      </c>
      <c r="AH129" s="31">
        <v>0.09</v>
      </c>
      <c r="AI129" s="31">
        <v>2.1080000000000001</v>
      </c>
      <c r="AJ129" s="31"/>
      <c r="AK129" s="75" t="str">
        <f t="shared" si="24"/>
        <v>1</v>
      </c>
      <c r="AL129" s="75" t="str">
        <f t="shared" si="25"/>
        <v>1</v>
      </c>
      <c r="AM129" s="75" t="str">
        <f t="shared" si="26"/>
        <v>1</v>
      </c>
      <c r="AN129" s="75" t="str">
        <f t="shared" si="27"/>
        <v>1</v>
      </c>
      <c r="AO129" s="75" t="str">
        <f t="shared" si="28"/>
        <v>5</v>
      </c>
      <c r="AP129" s="75" t="str">
        <f t="shared" si="29"/>
        <v>1</v>
      </c>
      <c r="AQ129" s="75" t="str">
        <f t="shared" si="30"/>
        <v>1</v>
      </c>
      <c r="AR129" s="75" t="str">
        <f t="shared" si="31"/>
        <v>1</v>
      </c>
      <c r="AS129" s="75">
        <f t="shared" si="32"/>
        <v>1.5454545454545454</v>
      </c>
      <c r="AT129" s="75" t="str">
        <f t="shared" si="33"/>
        <v>3</v>
      </c>
      <c r="AU129" s="48" t="e">
        <f>IF(OR(AQ129="I",#REF!="I",AQ129="C",#REF!="C"),"Termovacío",IF(OR(AO129="I",AN129="I",AP129="I",AK129="I",AL129="I",AO129="C",AN129="C",AP129="C",AK129="C",AL129="C"),"Regeneración",""))</f>
        <v>#REF!</v>
      </c>
    </row>
    <row r="130" spans="1:47" s="10" customFormat="1" ht="15" customHeight="1" x14ac:dyDescent="0.2">
      <c r="A130" s="4">
        <f t="shared" si="34"/>
        <v>8</v>
      </c>
      <c r="B130" s="4">
        <v>50500501</v>
      </c>
      <c r="C130" s="4" t="s">
        <v>102</v>
      </c>
      <c r="D130" s="4" t="s">
        <v>157</v>
      </c>
      <c r="E130" s="3" t="s">
        <v>152</v>
      </c>
      <c r="F130" s="4" t="str">
        <f t="shared" si="35"/>
        <v>BALNEARIOS SVC R</v>
      </c>
      <c r="G130" s="4" t="s">
        <v>175</v>
      </c>
      <c r="H130" s="4" t="s">
        <v>62</v>
      </c>
      <c r="I130" s="4" t="s">
        <v>265</v>
      </c>
      <c r="J130" s="4">
        <v>20</v>
      </c>
      <c r="K130" s="4" t="s">
        <v>174</v>
      </c>
      <c r="L130" s="4">
        <v>1987</v>
      </c>
      <c r="M130" s="4" t="s">
        <v>266</v>
      </c>
      <c r="N130" s="4" t="str">
        <f t="shared" si="41"/>
        <v>L</v>
      </c>
      <c r="O130" s="4" t="s">
        <v>122</v>
      </c>
      <c r="P130" s="4"/>
      <c r="Q130" s="4"/>
      <c r="R130" s="4" t="s">
        <v>123</v>
      </c>
      <c r="S130" s="13"/>
      <c r="T130" s="4"/>
      <c r="U130" s="4"/>
      <c r="V130" s="4"/>
      <c r="W130" s="4">
        <v>60</v>
      </c>
      <c r="X130" s="13">
        <v>40934</v>
      </c>
      <c r="Y130" s="27"/>
      <c r="Z130" s="27"/>
      <c r="AA130" s="28"/>
      <c r="AB130" s="31"/>
      <c r="AC130" s="32"/>
      <c r="AD130" s="28"/>
      <c r="AE130" s="28">
        <v>27</v>
      </c>
      <c r="AF130" s="33">
        <v>0.02</v>
      </c>
      <c r="AG130" s="28">
        <v>2</v>
      </c>
      <c r="AH130" s="31">
        <v>0.109</v>
      </c>
      <c r="AI130" s="31">
        <v>2.5830000000000002</v>
      </c>
      <c r="AJ130" s="31"/>
      <c r="AK130" s="75" t="str">
        <f t="shared" si="24"/>
        <v>3</v>
      </c>
      <c r="AL130" s="75" t="str">
        <f t="shared" si="25"/>
        <v>1</v>
      </c>
      <c r="AM130" s="75" t="str">
        <f t="shared" si="26"/>
        <v>1</v>
      </c>
      <c r="AN130" s="75" t="str">
        <f t="shared" si="27"/>
        <v>1</v>
      </c>
      <c r="AO130" s="75" t="str">
        <f t="shared" si="28"/>
        <v>5</v>
      </c>
      <c r="AP130" s="75" t="str">
        <f t="shared" si="29"/>
        <v>1</v>
      </c>
      <c r="AQ130" s="75" t="str">
        <f t="shared" si="30"/>
        <v>1</v>
      </c>
      <c r="AR130" s="75" t="str">
        <f t="shared" si="31"/>
        <v>1</v>
      </c>
      <c r="AS130" s="75">
        <f t="shared" si="32"/>
        <v>1.8181818181818181</v>
      </c>
      <c r="AT130" s="75" t="str">
        <f t="shared" si="33"/>
        <v>3</v>
      </c>
      <c r="AU130" s="48" t="e">
        <f>IF(OR(AQ130="I",#REF!="I",AQ130="C",#REF!="C"),"Termovacío",IF(OR(AO130="I",AN130="I",AP130="I",AK130="I",AL130="I",AO130="C",AN130="C",AP130="C",AK130="C",AL130="C"),"Regeneración",""))</f>
        <v>#REF!</v>
      </c>
    </row>
    <row r="131" spans="1:47" s="10" customFormat="1" ht="15" customHeight="1" x14ac:dyDescent="0.2">
      <c r="A131" s="4">
        <f t="shared" si="34"/>
        <v>8</v>
      </c>
      <c r="B131" s="4">
        <v>50500501</v>
      </c>
      <c r="C131" s="4" t="s">
        <v>102</v>
      </c>
      <c r="D131" s="4" t="s">
        <v>157</v>
      </c>
      <c r="E131" s="3" t="s">
        <v>152</v>
      </c>
      <c r="F131" s="4" t="str">
        <f t="shared" si="35"/>
        <v>BALNEARIOS SVC R</v>
      </c>
      <c r="G131" s="4" t="s">
        <v>175</v>
      </c>
      <c r="H131" s="4" t="s">
        <v>62</v>
      </c>
      <c r="I131" s="4" t="s">
        <v>265</v>
      </c>
      <c r="J131" s="4">
        <v>20</v>
      </c>
      <c r="K131" s="4" t="s">
        <v>174</v>
      </c>
      <c r="L131" s="4">
        <v>1987</v>
      </c>
      <c r="M131" s="4" t="s">
        <v>266</v>
      </c>
      <c r="N131" s="4" t="str">
        <f t="shared" si="41"/>
        <v>L</v>
      </c>
      <c r="O131" s="4" t="s">
        <v>122</v>
      </c>
      <c r="P131" s="4"/>
      <c r="Q131" s="4"/>
      <c r="R131" s="4" t="s">
        <v>123</v>
      </c>
      <c r="S131" s="13"/>
      <c r="T131" s="4"/>
      <c r="U131" s="4"/>
      <c r="V131" s="4"/>
      <c r="W131" s="4">
        <v>60</v>
      </c>
      <c r="X131" s="13">
        <v>40613</v>
      </c>
      <c r="Y131" s="27"/>
      <c r="Z131" s="27"/>
      <c r="AA131" s="28"/>
      <c r="AB131" s="31"/>
      <c r="AC131" s="32"/>
      <c r="AD131" s="28"/>
      <c r="AE131" s="28">
        <v>24</v>
      </c>
      <c r="AF131" s="33">
        <v>0.01</v>
      </c>
      <c r="AG131" s="28">
        <v>3</v>
      </c>
      <c r="AH131" s="31">
        <v>0.106</v>
      </c>
      <c r="AI131" s="31">
        <v>2.7290000000000001</v>
      </c>
      <c r="AJ131" s="31"/>
      <c r="AK131" s="75" t="str">
        <f t="shared" si="24"/>
        <v>3</v>
      </c>
      <c r="AL131" s="75" t="str">
        <f t="shared" si="25"/>
        <v>1</v>
      </c>
      <c r="AM131" s="75" t="str">
        <f t="shared" si="26"/>
        <v>1</v>
      </c>
      <c r="AN131" s="75" t="str">
        <f t="shared" si="27"/>
        <v>1</v>
      </c>
      <c r="AO131" s="75" t="str">
        <f t="shared" si="28"/>
        <v>5</v>
      </c>
      <c r="AP131" s="75" t="str">
        <f t="shared" si="29"/>
        <v>1</v>
      </c>
      <c r="AQ131" s="75" t="str">
        <f t="shared" si="30"/>
        <v>1</v>
      </c>
      <c r="AR131" s="75" t="str">
        <f t="shared" si="31"/>
        <v>1</v>
      </c>
      <c r="AS131" s="75">
        <f t="shared" si="32"/>
        <v>1.8181818181818181</v>
      </c>
      <c r="AT131" s="75" t="str">
        <f t="shared" si="33"/>
        <v>3</v>
      </c>
      <c r="AU131" s="48" t="e">
        <f>IF(OR(AQ131="I",#REF!="I",AQ131="C",#REF!="C"),"Termovacío",IF(OR(AO131="I",AN131="I",AP131="I",AK131="I",AL131="I",AO131="C",AN131="C",AP131="C",AK131="C",AL131="C"),"Regeneración",""))</f>
        <v>#REF!</v>
      </c>
    </row>
    <row r="132" spans="1:47" s="10" customFormat="1" ht="15" customHeight="1" x14ac:dyDescent="0.2">
      <c r="A132" s="4">
        <f t="shared" si="34"/>
        <v>8</v>
      </c>
      <c r="B132" s="4">
        <v>50500501</v>
      </c>
      <c r="C132" s="4" t="s">
        <v>102</v>
      </c>
      <c r="D132" s="4" t="s">
        <v>157</v>
      </c>
      <c r="E132" s="3" t="s">
        <v>152</v>
      </c>
      <c r="F132" s="4" t="str">
        <f t="shared" si="35"/>
        <v>BALNEARIOS SVC R</v>
      </c>
      <c r="G132" s="4" t="s">
        <v>175</v>
      </c>
      <c r="H132" s="4" t="s">
        <v>62</v>
      </c>
      <c r="I132" s="4" t="s">
        <v>265</v>
      </c>
      <c r="J132" s="4">
        <v>20</v>
      </c>
      <c r="K132" s="4" t="s">
        <v>174</v>
      </c>
      <c r="L132" s="4">
        <v>1987</v>
      </c>
      <c r="M132" s="4" t="s">
        <v>266</v>
      </c>
      <c r="N132" s="4" t="str">
        <f t="shared" si="41"/>
        <v>L</v>
      </c>
      <c r="O132" s="4" t="s">
        <v>122</v>
      </c>
      <c r="P132" s="4"/>
      <c r="Q132" s="4"/>
      <c r="R132" s="4" t="s">
        <v>123</v>
      </c>
      <c r="S132" s="13"/>
      <c r="T132" s="4"/>
      <c r="U132" s="4"/>
      <c r="V132" s="4"/>
      <c r="W132" s="4">
        <v>60</v>
      </c>
      <c r="X132" s="13">
        <v>40312</v>
      </c>
      <c r="Y132" s="27"/>
      <c r="Z132" s="27"/>
      <c r="AA132" s="28"/>
      <c r="AB132" s="31"/>
      <c r="AC132" s="32"/>
      <c r="AD132" s="28"/>
      <c r="AE132" s="28">
        <v>24</v>
      </c>
      <c r="AF132" s="33">
        <v>0.02</v>
      </c>
      <c r="AG132" s="28">
        <v>2.5</v>
      </c>
      <c r="AH132" s="31">
        <v>8.6999999999999994E-2</v>
      </c>
      <c r="AI132" s="31">
        <v>2.3290000000000002</v>
      </c>
      <c r="AJ132" s="31"/>
      <c r="AK132" s="75" t="str">
        <f t="shared" ref="AK132:AK195" si="42">IF(AH132&lt;&gt;"",IF(AH132&lt;=0.1,"1",IF(AND(AH132&gt;0.1,AH132&lt;=0.3),"3",IF(AH132&gt;0.3,"5",""))),"1")</f>
        <v>1</v>
      </c>
      <c r="AL132" s="75" t="str">
        <f t="shared" ref="AL132:AL195" si="43">IF(AI132&lt;&gt;"",IF(AI132&lt;=3,"1",IF(AND(AI132&gt;3,AI132&lt;=4),"3",IF(AI132&gt;4,"5",""))),"1")</f>
        <v>1</v>
      </c>
      <c r="AM132" s="75" t="str">
        <f t="shared" ref="AM132:AM195" si="44">IF(AD132&lt;&gt;"",IF(AD132&lt;=20,"1",IF(AND(AD132&gt;20,AD132&lt;=30),"3",IF(AD132&gt;30,"5",""))),"1")</f>
        <v>1</v>
      </c>
      <c r="AN132" s="75" t="str">
        <f t="shared" ref="AN132:AN195" si="45">IF(AF132&lt;&gt;"",IF(AF132&lt;=0.05,"1",IF(AND(AF132&gt;0.05,AF132&lt;=0.1),"3",IF(AF132&gt;0.1,"5",""))),"1")</f>
        <v>1</v>
      </c>
      <c r="AO132" s="75" t="str">
        <f t="shared" ref="AO132:AO195" si="46">IF(AE132&lt;&gt;"",IF(AE132&gt;=32,"1",IF(AND(AE132&gt;=28,AE132&lt;32),"3",IF(AE132&lt;28,"5",""))),"1")</f>
        <v>5</v>
      </c>
      <c r="AP132" s="75" t="str">
        <f t="shared" ref="AP132:AP195" si="47">IF(AG132&lt;&gt;"",IF(AG132&lt;=3.5,"1",IF(AG132&gt;3.5,"5","")),"1")</f>
        <v>1</v>
      </c>
      <c r="AQ132" s="75" t="str">
        <f t="shared" si="30"/>
        <v>1</v>
      </c>
      <c r="AR132" s="75" t="str">
        <f t="shared" si="31"/>
        <v>1</v>
      </c>
      <c r="AS132" s="75">
        <f t="shared" si="32"/>
        <v>1.5454545454545454</v>
      </c>
      <c r="AT132" s="75" t="str">
        <f t="shared" si="33"/>
        <v>3</v>
      </c>
      <c r="AU132" s="48" t="e">
        <f>IF(OR(AQ132="I",#REF!="I",AQ132="C",#REF!="C"),"Termovacío",IF(OR(AO132="I",AN132="I",AP132="I",AK132="I",AL132="I",AO132="C",AN132="C",AP132="C",AK132="C",AL132="C"),"Regeneración",""))</f>
        <v>#REF!</v>
      </c>
    </row>
    <row r="133" spans="1:47" s="10" customFormat="1" ht="15" customHeight="1" x14ac:dyDescent="0.2">
      <c r="A133" s="4">
        <f t="shared" si="34"/>
        <v>8</v>
      </c>
      <c r="B133" s="4">
        <v>50500501</v>
      </c>
      <c r="C133" s="4" t="s">
        <v>102</v>
      </c>
      <c r="D133" s="4" t="s">
        <v>157</v>
      </c>
      <c r="E133" s="3" t="s">
        <v>152</v>
      </c>
      <c r="F133" s="4" t="str">
        <f t="shared" si="35"/>
        <v>BALNEARIOS SVC R</v>
      </c>
      <c r="G133" s="4" t="s">
        <v>175</v>
      </c>
      <c r="H133" s="4" t="s">
        <v>62</v>
      </c>
      <c r="I133" s="4" t="s">
        <v>265</v>
      </c>
      <c r="J133" s="4">
        <v>20</v>
      </c>
      <c r="K133" s="4" t="s">
        <v>174</v>
      </c>
      <c r="L133" s="4">
        <v>1987</v>
      </c>
      <c r="M133" s="4" t="s">
        <v>266</v>
      </c>
      <c r="N133" s="4" t="str">
        <f t="shared" si="41"/>
        <v>L</v>
      </c>
      <c r="O133" s="4" t="s">
        <v>122</v>
      </c>
      <c r="P133" s="4"/>
      <c r="Q133" s="4"/>
      <c r="R133" s="4" t="s">
        <v>123</v>
      </c>
      <c r="S133" s="13"/>
      <c r="T133" s="4"/>
      <c r="U133" s="4"/>
      <c r="V133" s="4"/>
      <c r="W133" s="4">
        <v>60</v>
      </c>
      <c r="X133" s="13">
        <v>40102</v>
      </c>
      <c r="Y133" s="27"/>
      <c r="Z133" s="27"/>
      <c r="AA133" s="28"/>
      <c r="AB133" s="31"/>
      <c r="AC133" s="32">
        <v>65</v>
      </c>
      <c r="AD133" s="28"/>
      <c r="AE133" s="28">
        <v>26</v>
      </c>
      <c r="AF133" s="33">
        <v>0.02</v>
      </c>
      <c r="AG133" s="28">
        <v>2.5</v>
      </c>
      <c r="AH133" s="31">
        <v>7.9000000000000001E-2</v>
      </c>
      <c r="AI133" s="31">
        <v>2.0590000000000002</v>
      </c>
      <c r="AJ133" s="31"/>
      <c r="AK133" s="75" t="str">
        <f t="shared" si="42"/>
        <v>1</v>
      </c>
      <c r="AL133" s="75" t="str">
        <f t="shared" si="43"/>
        <v>1</v>
      </c>
      <c r="AM133" s="75" t="str">
        <f t="shared" si="44"/>
        <v>1</v>
      </c>
      <c r="AN133" s="75" t="str">
        <f t="shared" si="45"/>
        <v>1</v>
      </c>
      <c r="AO133" s="75" t="str">
        <f t="shared" si="46"/>
        <v>5</v>
      </c>
      <c r="AP133" s="75" t="str">
        <f t="shared" si="47"/>
        <v>1</v>
      </c>
      <c r="AQ133" s="75" t="str">
        <f t="shared" ref="AQ133:AQ196" si="48">IF(AC133&lt;&gt;"",IF(AND(W133=60,AC133&gt;=40),"1",IF(AND(W133=60,AC133&gt;=35,AC133&lt;40),"3",IF(AND(W133=60,AC133&lt;35),"5",IF(AND(W133=220,AC133&gt;=50),"1",IF(AND(W133=220,AC133&gt;=45,AC133&lt;50),"2",IF(AND(W133=220,AC133&lt;45),"5","")))))),"1")</f>
        <v>1</v>
      </c>
      <c r="AR133" s="75" t="str">
        <f t="shared" ref="AR133:AR196" si="49">IF(AJ133&lt;&gt;"",IF(AJ133&gt;=0.2,"1",IF(AND(AJ133&gt;=0.1,AJ133&lt;0.2),"3",IF(AJ133&lt;0.1,"5",""))),"1")</f>
        <v>1</v>
      </c>
      <c r="AS133" s="75">
        <f t="shared" ref="AS133:AS196" si="50">+(3*AK133+3*AL133+4*AM133+2*AN133+3*AO133+1*AP133+5*AQ133+1*AR133)/22</f>
        <v>1.5454545454545454</v>
      </c>
      <c r="AT133" s="75" t="str">
        <f t="shared" ref="AT133:AT196" si="51">IF(AND(AS133&gt;0,AS133&lt;=1),"1",IF(AND(AS133&gt;1,AS133&lt;=2),"3",IF(AND(AS133&gt;2,AS133&lt;=3),"6",IF(AND(AS133&gt;3,AS133&lt;=4),"8",IF(AND(AS133&gt;4,AS133&lt;=5),"10","")))))</f>
        <v>3</v>
      </c>
      <c r="AU133" s="48" t="e">
        <f>IF(OR(AQ133="I",#REF!="I",AQ133="C",#REF!="C"),"Termovacío",IF(OR(AO133="I",AN133="I",AP133="I",AK133="I",AL133="I",AO133="C",AN133="C",AP133="C",AK133="C",AL133="C"),"Regeneración",""))</f>
        <v>#REF!</v>
      </c>
    </row>
    <row r="134" spans="1:47" s="10" customFormat="1" ht="15" customHeight="1" x14ac:dyDescent="0.2">
      <c r="A134" s="4">
        <f t="shared" si="34"/>
        <v>8</v>
      </c>
      <c r="B134" s="4">
        <v>50500501</v>
      </c>
      <c r="C134" s="4" t="s">
        <v>102</v>
      </c>
      <c r="D134" s="4" t="s">
        <v>157</v>
      </c>
      <c r="E134" s="3" t="s">
        <v>152</v>
      </c>
      <c r="F134" s="4" t="str">
        <f t="shared" si="35"/>
        <v>BALNEARIOS SVC R</v>
      </c>
      <c r="G134" s="4" t="s">
        <v>175</v>
      </c>
      <c r="H134" s="4" t="s">
        <v>62</v>
      </c>
      <c r="I134" s="4" t="s">
        <v>265</v>
      </c>
      <c r="J134" s="4">
        <v>20</v>
      </c>
      <c r="K134" s="4" t="s">
        <v>174</v>
      </c>
      <c r="L134" s="4">
        <v>1987</v>
      </c>
      <c r="M134" s="4" t="s">
        <v>266</v>
      </c>
      <c r="N134" s="4" t="str">
        <f t="shared" si="41"/>
        <v>L</v>
      </c>
      <c r="O134" s="4" t="s">
        <v>122</v>
      </c>
      <c r="P134" s="4"/>
      <c r="Q134" s="4"/>
      <c r="R134" s="4" t="s">
        <v>123</v>
      </c>
      <c r="S134" s="13"/>
      <c r="T134" s="4"/>
      <c r="U134" s="4"/>
      <c r="V134" s="4"/>
      <c r="W134" s="4">
        <v>60</v>
      </c>
      <c r="X134" s="13">
        <v>39744</v>
      </c>
      <c r="Y134" s="27"/>
      <c r="Z134" s="27"/>
      <c r="AA134" s="28"/>
      <c r="AB134" s="31"/>
      <c r="AC134" s="32">
        <v>37</v>
      </c>
      <c r="AD134" s="28"/>
      <c r="AE134" s="28">
        <v>25</v>
      </c>
      <c r="AF134" s="33"/>
      <c r="AG134" s="28"/>
      <c r="AH134" s="31">
        <v>0.106</v>
      </c>
      <c r="AI134" s="31"/>
      <c r="AJ134" s="31"/>
      <c r="AK134" s="75" t="str">
        <f t="shared" si="42"/>
        <v>3</v>
      </c>
      <c r="AL134" s="75" t="str">
        <f t="shared" si="43"/>
        <v>1</v>
      </c>
      <c r="AM134" s="75" t="str">
        <f t="shared" si="44"/>
        <v>1</v>
      </c>
      <c r="AN134" s="75" t="str">
        <f t="shared" si="45"/>
        <v>1</v>
      </c>
      <c r="AO134" s="75" t="str">
        <f t="shared" si="46"/>
        <v>5</v>
      </c>
      <c r="AP134" s="75" t="str">
        <f t="shared" si="47"/>
        <v>1</v>
      </c>
      <c r="AQ134" s="75" t="str">
        <f t="shared" si="48"/>
        <v>3</v>
      </c>
      <c r="AR134" s="75" t="str">
        <f t="shared" si="49"/>
        <v>1</v>
      </c>
      <c r="AS134" s="75">
        <f t="shared" si="50"/>
        <v>2.2727272727272729</v>
      </c>
      <c r="AT134" s="75" t="str">
        <f t="shared" si="51"/>
        <v>6</v>
      </c>
      <c r="AU134" s="48" t="e">
        <f>IF(OR(AQ134="I",#REF!="I",AQ134="C",#REF!="C"),"Termovacío",IF(OR(AO134="I",AN134="I",AP134="I",AK134="I",AL134="I",AO134="C",AN134="C",AP134="C",AK134="C",AL134="C"),"Regeneración",""))</f>
        <v>#REF!</v>
      </c>
    </row>
    <row r="135" spans="1:47" s="10" customFormat="1" ht="15" customHeight="1" x14ac:dyDescent="0.2">
      <c r="A135" s="4">
        <f t="shared" si="34"/>
        <v>8</v>
      </c>
      <c r="B135" s="4">
        <v>50500501</v>
      </c>
      <c r="C135" s="4" t="s">
        <v>102</v>
      </c>
      <c r="D135" s="4" t="s">
        <v>157</v>
      </c>
      <c r="E135" s="3" t="s">
        <v>152</v>
      </c>
      <c r="F135" s="4" t="str">
        <f t="shared" si="35"/>
        <v>BALNEARIOS SVC R</v>
      </c>
      <c r="G135" s="4" t="s">
        <v>175</v>
      </c>
      <c r="H135" s="4" t="s">
        <v>62</v>
      </c>
      <c r="I135" s="4" t="s">
        <v>265</v>
      </c>
      <c r="J135" s="4">
        <v>20</v>
      </c>
      <c r="K135" s="4" t="s">
        <v>174</v>
      </c>
      <c r="L135" s="4">
        <v>1987</v>
      </c>
      <c r="M135" s="4" t="s">
        <v>266</v>
      </c>
      <c r="N135" s="4" t="str">
        <f t="shared" si="41"/>
        <v>L</v>
      </c>
      <c r="O135" s="4" t="s">
        <v>122</v>
      </c>
      <c r="P135" s="4"/>
      <c r="Q135" s="4"/>
      <c r="R135" s="4" t="s">
        <v>123</v>
      </c>
      <c r="S135" s="13"/>
      <c r="T135" s="4"/>
      <c r="U135" s="4"/>
      <c r="V135" s="4"/>
      <c r="W135" s="4">
        <v>60</v>
      </c>
      <c r="X135" s="13">
        <v>39700</v>
      </c>
      <c r="Y135" s="27"/>
      <c r="Z135" s="27"/>
      <c r="AA135" s="28"/>
      <c r="AB135" s="31"/>
      <c r="AC135" s="32"/>
      <c r="AD135" s="28"/>
      <c r="AE135" s="28">
        <v>31.7</v>
      </c>
      <c r="AF135" s="33">
        <v>0.04</v>
      </c>
      <c r="AG135" s="28">
        <v>3</v>
      </c>
      <c r="AH135" s="31">
        <v>6.5000000000000002E-2</v>
      </c>
      <c r="AI135" s="31">
        <v>2.39</v>
      </c>
      <c r="AJ135" s="31"/>
      <c r="AK135" s="75" t="str">
        <f t="shared" si="42"/>
        <v>1</v>
      </c>
      <c r="AL135" s="75" t="str">
        <f t="shared" si="43"/>
        <v>1</v>
      </c>
      <c r="AM135" s="75" t="str">
        <f t="shared" si="44"/>
        <v>1</v>
      </c>
      <c r="AN135" s="75" t="str">
        <f t="shared" si="45"/>
        <v>1</v>
      </c>
      <c r="AO135" s="75" t="str">
        <f t="shared" si="46"/>
        <v>3</v>
      </c>
      <c r="AP135" s="75" t="str">
        <f t="shared" si="47"/>
        <v>1</v>
      </c>
      <c r="AQ135" s="75" t="str">
        <f t="shared" si="48"/>
        <v>1</v>
      </c>
      <c r="AR135" s="75" t="str">
        <f t="shared" si="49"/>
        <v>1</v>
      </c>
      <c r="AS135" s="75">
        <f t="shared" si="50"/>
        <v>1.2727272727272727</v>
      </c>
      <c r="AT135" s="75" t="str">
        <f t="shared" si="51"/>
        <v>3</v>
      </c>
      <c r="AU135" s="48" t="e">
        <f>IF(OR(AQ135="I",#REF!="I",AQ135="C",#REF!="C"),"Termovacío",IF(OR(AO135="I",AN135="I",AP135="I",AK135="I",AL135="I",AO135="C",AN135="C",AP135="C",AK135="C",AL135="C"),"Regeneración",""))</f>
        <v>#REF!</v>
      </c>
    </row>
    <row r="136" spans="1:47" s="10" customFormat="1" ht="15" customHeight="1" x14ac:dyDescent="0.2">
      <c r="A136" s="4">
        <f t="shared" si="34"/>
        <v>8</v>
      </c>
      <c r="B136" s="4">
        <v>50500501</v>
      </c>
      <c r="C136" s="4" t="s">
        <v>102</v>
      </c>
      <c r="D136" s="4" t="s">
        <v>157</v>
      </c>
      <c r="E136" s="3" t="s">
        <v>152</v>
      </c>
      <c r="F136" s="4" t="str">
        <f t="shared" si="35"/>
        <v>BALNEARIOS SVC R</v>
      </c>
      <c r="G136" s="4" t="s">
        <v>175</v>
      </c>
      <c r="H136" s="4" t="s">
        <v>62</v>
      </c>
      <c r="I136" s="4" t="s">
        <v>265</v>
      </c>
      <c r="J136" s="4">
        <v>20</v>
      </c>
      <c r="K136" s="4" t="s">
        <v>174</v>
      </c>
      <c r="L136" s="4">
        <v>1987</v>
      </c>
      <c r="M136" s="4" t="s">
        <v>266</v>
      </c>
      <c r="N136" s="4" t="str">
        <f t="shared" si="41"/>
        <v>L</v>
      </c>
      <c r="O136" s="4" t="s">
        <v>122</v>
      </c>
      <c r="P136" s="4"/>
      <c r="Q136" s="4"/>
      <c r="R136" s="4" t="s">
        <v>123</v>
      </c>
      <c r="S136" s="13"/>
      <c r="T136" s="4"/>
      <c r="U136" s="4"/>
      <c r="V136" s="4"/>
      <c r="W136" s="4">
        <v>60</v>
      </c>
      <c r="X136" s="13">
        <v>39049</v>
      </c>
      <c r="Y136" s="27"/>
      <c r="Z136" s="27"/>
      <c r="AA136" s="28"/>
      <c r="AB136" s="31"/>
      <c r="AC136" s="32"/>
      <c r="AD136" s="28"/>
      <c r="AE136" s="28">
        <v>23.9</v>
      </c>
      <c r="AF136" s="33">
        <v>1.6E-2</v>
      </c>
      <c r="AG136" s="28">
        <v>3</v>
      </c>
      <c r="AH136" s="31">
        <v>7.6999999999999999E-2</v>
      </c>
      <c r="AI136" s="31">
        <v>1.85</v>
      </c>
      <c r="AJ136" s="31"/>
      <c r="AK136" s="75" t="str">
        <f t="shared" si="42"/>
        <v>1</v>
      </c>
      <c r="AL136" s="75" t="str">
        <f t="shared" si="43"/>
        <v>1</v>
      </c>
      <c r="AM136" s="75" t="str">
        <f t="shared" si="44"/>
        <v>1</v>
      </c>
      <c r="AN136" s="75" t="str">
        <f t="shared" si="45"/>
        <v>1</v>
      </c>
      <c r="AO136" s="75" t="str">
        <f t="shared" si="46"/>
        <v>5</v>
      </c>
      <c r="AP136" s="75" t="str">
        <f t="shared" si="47"/>
        <v>1</v>
      </c>
      <c r="AQ136" s="75" t="str">
        <f t="shared" si="48"/>
        <v>1</v>
      </c>
      <c r="AR136" s="75" t="str">
        <f t="shared" si="49"/>
        <v>1</v>
      </c>
      <c r="AS136" s="75">
        <f t="shared" si="50"/>
        <v>1.5454545454545454</v>
      </c>
      <c r="AT136" s="75" t="str">
        <f t="shared" si="51"/>
        <v>3</v>
      </c>
      <c r="AU136" s="48" t="e">
        <f>IF(OR(AQ136="I",#REF!="I",AQ136="C",#REF!="C"),"Termovacío",IF(OR(AO136="I",AN136="I",AP136="I",AK136="I",AL136="I",AO136="C",AN136="C",AP136="C",AK136="C",AL136="C"),"Regeneración",""))</f>
        <v>#REF!</v>
      </c>
    </row>
    <row r="137" spans="1:47" s="10" customFormat="1" ht="15" customHeight="1" x14ac:dyDescent="0.2">
      <c r="A137" s="4">
        <f t="shared" si="34"/>
        <v>8</v>
      </c>
      <c r="B137" s="4">
        <v>50500501</v>
      </c>
      <c r="C137" s="4" t="s">
        <v>102</v>
      </c>
      <c r="D137" s="4" t="s">
        <v>157</v>
      </c>
      <c r="E137" s="3" t="s">
        <v>152</v>
      </c>
      <c r="F137" s="4" t="str">
        <f t="shared" si="35"/>
        <v>BALNEARIOS SVC R</v>
      </c>
      <c r="G137" s="4" t="s">
        <v>175</v>
      </c>
      <c r="H137" s="4" t="s">
        <v>62</v>
      </c>
      <c r="I137" s="4" t="s">
        <v>265</v>
      </c>
      <c r="J137" s="4">
        <v>20</v>
      </c>
      <c r="K137" s="4" t="s">
        <v>174</v>
      </c>
      <c r="L137" s="4">
        <v>1987</v>
      </c>
      <c r="M137" s="4" t="s">
        <v>266</v>
      </c>
      <c r="N137" s="4" t="str">
        <f t="shared" si="41"/>
        <v>L</v>
      </c>
      <c r="O137" s="4" t="s">
        <v>122</v>
      </c>
      <c r="P137" s="4"/>
      <c r="Q137" s="4"/>
      <c r="R137" s="4" t="s">
        <v>123</v>
      </c>
      <c r="S137" s="13"/>
      <c r="T137" s="4"/>
      <c r="U137" s="4"/>
      <c r="V137" s="4"/>
      <c r="W137" s="4">
        <v>60</v>
      </c>
      <c r="X137" s="13">
        <v>38506</v>
      </c>
      <c r="Y137" s="27"/>
      <c r="Z137" s="27"/>
      <c r="AA137" s="28"/>
      <c r="AB137" s="31"/>
      <c r="AC137" s="32">
        <v>35</v>
      </c>
      <c r="AD137" s="28"/>
      <c r="AE137" s="28"/>
      <c r="AF137" s="33"/>
      <c r="AG137" s="28"/>
      <c r="AH137" s="31"/>
      <c r="AI137" s="31"/>
      <c r="AJ137" s="31"/>
      <c r="AK137" s="75" t="str">
        <f t="shared" si="42"/>
        <v>1</v>
      </c>
      <c r="AL137" s="75" t="str">
        <f t="shared" si="43"/>
        <v>1</v>
      </c>
      <c r="AM137" s="75" t="str">
        <f t="shared" si="44"/>
        <v>1</v>
      </c>
      <c r="AN137" s="75" t="str">
        <f t="shared" si="45"/>
        <v>1</v>
      </c>
      <c r="AO137" s="75" t="str">
        <f t="shared" si="46"/>
        <v>1</v>
      </c>
      <c r="AP137" s="75" t="str">
        <f t="shared" si="47"/>
        <v>1</v>
      </c>
      <c r="AQ137" s="75" t="str">
        <f t="shared" si="48"/>
        <v>3</v>
      </c>
      <c r="AR137" s="75" t="str">
        <f t="shared" si="49"/>
        <v>1</v>
      </c>
      <c r="AS137" s="75">
        <f t="shared" si="50"/>
        <v>1.4545454545454546</v>
      </c>
      <c r="AT137" s="75" t="str">
        <f t="shared" si="51"/>
        <v>3</v>
      </c>
      <c r="AU137" s="48" t="e">
        <f>IF(OR(AQ137="I",#REF!="I",AQ137="C",#REF!="C"),"Termovacío",IF(OR(AO137="I",AN137="I",AP137="I",AK137="I",AL137="I",AO137="C",AN137="C",AP137="C",AK137="C",AL137="C"),"Regeneración",""))</f>
        <v>#REF!</v>
      </c>
    </row>
    <row r="138" spans="1:47" s="10" customFormat="1" ht="15" customHeight="1" x14ac:dyDescent="0.2">
      <c r="A138" s="4">
        <f t="shared" si="34"/>
        <v>8</v>
      </c>
      <c r="B138" s="4">
        <v>50500501</v>
      </c>
      <c r="C138" s="4" t="s">
        <v>102</v>
      </c>
      <c r="D138" s="4" t="s">
        <v>157</v>
      </c>
      <c r="E138" s="3" t="s">
        <v>152</v>
      </c>
      <c r="F138" s="4" t="str">
        <f t="shared" si="35"/>
        <v>BALNEARIOS SVC R</v>
      </c>
      <c r="G138" s="4" t="s">
        <v>175</v>
      </c>
      <c r="H138" s="4" t="s">
        <v>62</v>
      </c>
      <c r="I138" s="4" t="s">
        <v>265</v>
      </c>
      <c r="J138" s="4">
        <v>20</v>
      </c>
      <c r="K138" s="4" t="s">
        <v>174</v>
      </c>
      <c r="L138" s="4">
        <v>1987</v>
      </c>
      <c r="M138" s="4" t="s">
        <v>266</v>
      </c>
      <c r="N138" s="4" t="str">
        <f t="shared" si="41"/>
        <v>L</v>
      </c>
      <c r="O138" s="4" t="s">
        <v>122</v>
      </c>
      <c r="P138" s="4"/>
      <c r="Q138" s="4"/>
      <c r="R138" s="4" t="s">
        <v>123</v>
      </c>
      <c r="S138" s="13"/>
      <c r="T138" s="4"/>
      <c r="U138" s="4"/>
      <c r="V138" s="4"/>
      <c r="W138" s="4">
        <v>60</v>
      </c>
      <c r="X138" s="13">
        <v>38330</v>
      </c>
      <c r="Y138" s="27"/>
      <c r="Z138" s="27"/>
      <c r="AA138" s="28"/>
      <c r="AB138" s="31"/>
      <c r="AC138" s="32">
        <v>56</v>
      </c>
      <c r="AD138" s="28"/>
      <c r="AE138" s="28">
        <v>24.3</v>
      </c>
      <c r="AF138" s="33">
        <v>3.7400000000000003E-2</v>
      </c>
      <c r="AG138" s="28">
        <v>2.6</v>
      </c>
      <c r="AH138" s="31"/>
      <c r="AI138" s="31"/>
      <c r="AJ138" s="31"/>
      <c r="AK138" s="75" t="str">
        <f t="shared" si="42"/>
        <v>1</v>
      </c>
      <c r="AL138" s="75" t="str">
        <f t="shared" si="43"/>
        <v>1</v>
      </c>
      <c r="AM138" s="75" t="str">
        <f t="shared" si="44"/>
        <v>1</v>
      </c>
      <c r="AN138" s="75" t="str">
        <f t="shared" si="45"/>
        <v>1</v>
      </c>
      <c r="AO138" s="75" t="str">
        <f t="shared" si="46"/>
        <v>5</v>
      </c>
      <c r="AP138" s="75" t="str">
        <f t="shared" si="47"/>
        <v>1</v>
      </c>
      <c r="AQ138" s="75" t="str">
        <f t="shared" si="48"/>
        <v>1</v>
      </c>
      <c r="AR138" s="75" t="str">
        <f t="shared" si="49"/>
        <v>1</v>
      </c>
      <c r="AS138" s="75">
        <f t="shared" si="50"/>
        <v>1.5454545454545454</v>
      </c>
      <c r="AT138" s="75" t="str">
        <f t="shared" si="51"/>
        <v>3</v>
      </c>
      <c r="AU138" s="48" t="e">
        <f>IF(OR(AQ138="I",#REF!="I",AQ138="C",#REF!="C"),"Termovacío",IF(OR(AO138="I",AN138="I",AP138="I",AK138="I",AL138="I",AO138="C",AN138="C",AP138="C",AK138="C",AL138="C"),"Regeneración",""))</f>
        <v>#REF!</v>
      </c>
    </row>
    <row r="139" spans="1:47" s="10" customFormat="1" ht="15" customHeight="1" x14ac:dyDescent="0.2">
      <c r="A139" s="4">
        <f t="shared" ref="A139:A204" si="52">+IF(B138=B139,A138,A138+1)</f>
        <v>8</v>
      </c>
      <c r="B139" s="4">
        <v>50500501</v>
      </c>
      <c r="C139" s="4" t="s">
        <v>102</v>
      </c>
      <c r="D139" s="4" t="s">
        <v>157</v>
      </c>
      <c r="E139" s="3" t="s">
        <v>152</v>
      </c>
      <c r="F139" s="4" t="str">
        <f t="shared" si="35"/>
        <v>BALNEARIOS SVC R</v>
      </c>
      <c r="G139" s="4" t="s">
        <v>175</v>
      </c>
      <c r="H139" s="4" t="s">
        <v>62</v>
      </c>
      <c r="I139" s="4" t="s">
        <v>265</v>
      </c>
      <c r="J139" s="4">
        <v>20</v>
      </c>
      <c r="K139" s="4" t="s">
        <v>174</v>
      </c>
      <c r="L139" s="4">
        <v>1987</v>
      </c>
      <c r="M139" s="4" t="s">
        <v>266</v>
      </c>
      <c r="N139" s="4" t="str">
        <f t="shared" si="41"/>
        <v>L</v>
      </c>
      <c r="O139" s="4" t="s">
        <v>122</v>
      </c>
      <c r="P139" s="4"/>
      <c r="Q139" s="4"/>
      <c r="R139" s="4" t="s">
        <v>123</v>
      </c>
      <c r="S139" s="13"/>
      <c r="T139" s="4"/>
      <c r="U139" s="4"/>
      <c r="V139" s="4"/>
      <c r="W139" s="4">
        <v>60</v>
      </c>
      <c r="X139" s="13">
        <v>37608</v>
      </c>
      <c r="Y139" s="27"/>
      <c r="Z139" s="27"/>
      <c r="AA139" s="28"/>
      <c r="AB139" s="31"/>
      <c r="AC139" s="32">
        <v>64.400000000000006</v>
      </c>
      <c r="AD139" s="28"/>
      <c r="AE139" s="28">
        <v>25.3</v>
      </c>
      <c r="AF139" s="33">
        <v>3.7240000000000002E-2</v>
      </c>
      <c r="AG139" s="28">
        <v>2.6</v>
      </c>
      <c r="AH139" s="31"/>
      <c r="AI139" s="31"/>
      <c r="AJ139" s="31"/>
      <c r="AK139" s="75" t="str">
        <f t="shared" si="42"/>
        <v>1</v>
      </c>
      <c r="AL139" s="75" t="str">
        <f t="shared" si="43"/>
        <v>1</v>
      </c>
      <c r="AM139" s="75" t="str">
        <f t="shared" si="44"/>
        <v>1</v>
      </c>
      <c r="AN139" s="75" t="str">
        <f t="shared" si="45"/>
        <v>1</v>
      </c>
      <c r="AO139" s="75" t="str">
        <f t="shared" si="46"/>
        <v>5</v>
      </c>
      <c r="AP139" s="75" t="str">
        <f t="shared" si="47"/>
        <v>1</v>
      </c>
      <c r="AQ139" s="75" t="str">
        <f t="shared" si="48"/>
        <v>1</v>
      </c>
      <c r="AR139" s="75" t="str">
        <f t="shared" si="49"/>
        <v>1</v>
      </c>
      <c r="AS139" s="75">
        <f t="shared" si="50"/>
        <v>1.5454545454545454</v>
      </c>
      <c r="AT139" s="75" t="str">
        <f t="shared" si="51"/>
        <v>3</v>
      </c>
      <c r="AU139" s="48" t="e">
        <f>IF(OR(AQ139="I",#REF!="I",AQ139="C",#REF!="C"),"Termovacío",IF(OR(AO139="I",AN139="I",AP139="I",AK139="I",AL139="I",AO139="C",AN139="C",AP139="C",AK139="C",AL139="C"),"Regeneración",""))</f>
        <v>#REF!</v>
      </c>
    </row>
    <row r="140" spans="1:47" s="10" customFormat="1" ht="15" customHeight="1" x14ac:dyDescent="0.2">
      <c r="A140" s="4">
        <f t="shared" si="52"/>
        <v>8</v>
      </c>
      <c r="B140" s="4">
        <v>50500501</v>
      </c>
      <c r="C140" s="4" t="s">
        <v>102</v>
      </c>
      <c r="D140" s="4" t="s">
        <v>157</v>
      </c>
      <c r="E140" s="3" t="s">
        <v>152</v>
      </c>
      <c r="F140" s="4" t="str">
        <f t="shared" si="35"/>
        <v>BALNEARIOS SVC R</v>
      </c>
      <c r="G140" s="4" t="s">
        <v>175</v>
      </c>
      <c r="H140" s="4" t="s">
        <v>62</v>
      </c>
      <c r="I140" s="4" t="s">
        <v>265</v>
      </c>
      <c r="J140" s="4">
        <v>20</v>
      </c>
      <c r="K140" s="4" t="s">
        <v>174</v>
      </c>
      <c r="L140" s="4">
        <v>1987</v>
      </c>
      <c r="M140" s="4" t="s">
        <v>266</v>
      </c>
      <c r="N140" s="4" t="str">
        <f t="shared" si="41"/>
        <v>L</v>
      </c>
      <c r="O140" s="4" t="s">
        <v>122</v>
      </c>
      <c r="P140" s="4"/>
      <c r="Q140" s="4"/>
      <c r="R140" s="4" t="s">
        <v>123</v>
      </c>
      <c r="S140" s="13"/>
      <c r="T140" s="4"/>
      <c r="U140" s="4"/>
      <c r="V140" s="4"/>
      <c r="W140" s="4">
        <v>60</v>
      </c>
      <c r="X140" s="13">
        <v>37195</v>
      </c>
      <c r="Y140" s="27"/>
      <c r="Z140" s="27"/>
      <c r="AA140" s="28"/>
      <c r="AB140" s="31"/>
      <c r="AC140" s="32">
        <v>51.9</v>
      </c>
      <c r="AD140" s="28"/>
      <c r="AE140" s="28">
        <v>24</v>
      </c>
      <c r="AF140" s="33">
        <v>3.4329999999999999E-2</v>
      </c>
      <c r="AG140" s="28">
        <v>2.6</v>
      </c>
      <c r="AH140" s="31"/>
      <c r="AI140" s="31"/>
      <c r="AJ140" s="31"/>
      <c r="AK140" s="75" t="str">
        <f t="shared" si="42"/>
        <v>1</v>
      </c>
      <c r="AL140" s="75" t="str">
        <f t="shared" si="43"/>
        <v>1</v>
      </c>
      <c r="AM140" s="75" t="str">
        <f t="shared" si="44"/>
        <v>1</v>
      </c>
      <c r="AN140" s="75" t="str">
        <f t="shared" si="45"/>
        <v>1</v>
      </c>
      <c r="AO140" s="75" t="str">
        <f t="shared" si="46"/>
        <v>5</v>
      </c>
      <c r="AP140" s="75" t="str">
        <f t="shared" si="47"/>
        <v>1</v>
      </c>
      <c r="AQ140" s="75" t="str">
        <f t="shared" si="48"/>
        <v>1</v>
      </c>
      <c r="AR140" s="75" t="str">
        <f t="shared" si="49"/>
        <v>1</v>
      </c>
      <c r="AS140" s="75">
        <f t="shared" si="50"/>
        <v>1.5454545454545454</v>
      </c>
      <c r="AT140" s="75" t="str">
        <f t="shared" si="51"/>
        <v>3</v>
      </c>
      <c r="AU140" s="48" t="e">
        <f>IF(OR(AQ140="I",#REF!="I",AQ140="C",#REF!="C"),"Termovacío",IF(OR(AO140="I",AN140="I",AP140="I",AK140="I",AL140="I",AO140="C",AN140="C",AP140="C",AK140="C",AL140="C"),"Regeneración",""))</f>
        <v>#REF!</v>
      </c>
    </row>
    <row r="141" spans="1:47" s="10" customFormat="1" ht="15" customHeight="1" x14ac:dyDescent="0.2">
      <c r="A141" s="4">
        <f t="shared" si="52"/>
        <v>8</v>
      </c>
      <c r="B141" s="4">
        <v>50500501</v>
      </c>
      <c r="C141" s="4" t="s">
        <v>102</v>
      </c>
      <c r="D141" s="4" t="s">
        <v>157</v>
      </c>
      <c r="E141" s="3" t="s">
        <v>152</v>
      </c>
      <c r="F141" s="4" t="str">
        <f t="shared" si="35"/>
        <v>BALNEARIOS SVC R</v>
      </c>
      <c r="G141" s="4" t="s">
        <v>175</v>
      </c>
      <c r="H141" s="4" t="s">
        <v>62</v>
      </c>
      <c r="I141" s="4" t="s">
        <v>265</v>
      </c>
      <c r="J141" s="4">
        <v>20</v>
      </c>
      <c r="K141" s="4" t="s">
        <v>174</v>
      </c>
      <c r="L141" s="4">
        <v>1987</v>
      </c>
      <c r="M141" s="4" t="s">
        <v>266</v>
      </c>
      <c r="N141" s="4" t="str">
        <f t="shared" si="41"/>
        <v>L</v>
      </c>
      <c r="O141" s="4" t="s">
        <v>122</v>
      </c>
      <c r="P141" s="4"/>
      <c r="Q141" s="4"/>
      <c r="R141" s="4" t="s">
        <v>123</v>
      </c>
      <c r="S141" s="13"/>
      <c r="T141" s="4"/>
      <c r="U141" s="4"/>
      <c r="V141" s="4"/>
      <c r="W141" s="4">
        <v>60</v>
      </c>
      <c r="X141" s="13">
        <v>36804</v>
      </c>
      <c r="Y141" s="27"/>
      <c r="Z141" s="27"/>
      <c r="AA141" s="28"/>
      <c r="AB141" s="31"/>
      <c r="AC141" s="32">
        <v>63.2</v>
      </c>
      <c r="AD141" s="28"/>
      <c r="AE141" s="28">
        <v>25</v>
      </c>
      <c r="AF141" s="33">
        <v>3.3680000000000002E-2</v>
      </c>
      <c r="AG141" s="28">
        <v>3</v>
      </c>
      <c r="AH141" s="31"/>
      <c r="AI141" s="31"/>
      <c r="AJ141" s="31"/>
      <c r="AK141" s="75" t="str">
        <f t="shared" si="42"/>
        <v>1</v>
      </c>
      <c r="AL141" s="75" t="str">
        <f t="shared" si="43"/>
        <v>1</v>
      </c>
      <c r="AM141" s="75" t="str">
        <f t="shared" si="44"/>
        <v>1</v>
      </c>
      <c r="AN141" s="75" t="str">
        <f t="shared" si="45"/>
        <v>1</v>
      </c>
      <c r="AO141" s="75" t="str">
        <f t="shared" si="46"/>
        <v>5</v>
      </c>
      <c r="AP141" s="75" t="str">
        <f t="shared" si="47"/>
        <v>1</v>
      </c>
      <c r="AQ141" s="75" t="str">
        <f t="shared" si="48"/>
        <v>1</v>
      </c>
      <c r="AR141" s="75" t="str">
        <f t="shared" si="49"/>
        <v>1</v>
      </c>
      <c r="AS141" s="75">
        <f t="shared" si="50"/>
        <v>1.5454545454545454</v>
      </c>
      <c r="AT141" s="75" t="str">
        <f t="shared" si="51"/>
        <v>3</v>
      </c>
      <c r="AU141" s="48" t="e">
        <f>IF(OR(AQ141="I",#REF!="I",AQ141="C",#REF!="C"),"Termovacío",IF(OR(AO141="I",AN141="I",AP141="I",AK141="I",AL141="I",AO141="C",AN141="C",AP141="C",AK141="C",AL141="C"),"Regeneración",""))</f>
        <v>#REF!</v>
      </c>
    </row>
    <row r="142" spans="1:47" s="10" customFormat="1" ht="15" customHeight="1" x14ac:dyDescent="0.2">
      <c r="A142" s="4">
        <f t="shared" si="52"/>
        <v>8</v>
      </c>
      <c r="B142" s="4">
        <v>50500501</v>
      </c>
      <c r="C142" s="4" t="s">
        <v>102</v>
      </c>
      <c r="D142" s="4" t="s">
        <v>157</v>
      </c>
      <c r="E142" s="3" t="s">
        <v>152</v>
      </c>
      <c r="F142" s="4" t="str">
        <f t="shared" si="35"/>
        <v>BALNEARIOS SVC R</v>
      </c>
      <c r="G142" s="4" t="s">
        <v>175</v>
      </c>
      <c r="H142" s="4" t="s">
        <v>62</v>
      </c>
      <c r="I142" s="4" t="s">
        <v>265</v>
      </c>
      <c r="J142" s="4">
        <v>20</v>
      </c>
      <c r="K142" s="4" t="s">
        <v>174</v>
      </c>
      <c r="L142" s="4">
        <v>1987</v>
      </c>
      <c r="M142" s="4" t="s">
        <v>266</v>
      </c>
      <c r="N142" s="4" t="str">
        <f t="shared" si="41"/>
        <v>L</v>
      </c>
      <c r="O142" s="4" t="s">
        <v>122</v>
      </c>
      <c r="P142" s="4"/>
      <c r="Q142" s="4"/>
      <c r="R142" s="4" t="s">
        <v>123</v>
      </c>
      <c r="S142" s="13"/>
      <c r="T142" s="4"/>
      <c r="U142" s="4"/>
      <c r="V142" s="4"/>
      <c r="W142" s="4">
        <v>60</v>
      </c>
      <c r="X142" s="13">
        <v>36453</v>
      </c>
      <c r="Y142" s="27"/>
      <c r="Z142" s="27"/>
      <c r="AA142" s="28"/>
      <c r="AB142" s="31"/>
      <c r="AC142" s="32">
        <v>71</v>
      </c>
      <c r="AD142" s="28"/>
      <c r="AE142" s="28">
        <v>25.9</v>
      </c>
      <c r="AF142" s="33">
        <v>2.3539999999999998E-2</v>
      </c>
      <c r="AG142" s="28">
        <v>2.6</v>
      </c>
      <c r="AH142" s="31"/>
      <c r="AI142" s="31"/>
      <c r="AJ142" s="31"/>
      <c r="AK142" s="75" t="str">
        <f t="shared" si="42"/>
        <v>1</v>
      </c>
      <c r="AL142" s="75" t="str">
        <f t="shared" si="43"/>
        <v>1</v>
      </c>
      <c r="AM142" s="75" t="str">
        <f t="shared" si="44"/>
        <v>1</v>
      </c>
      <c r="AN142" s="75" t="str">
        <f t="shared" si="45"/>
        <v>1</v>
      </c>
      <c r="AO142" s="75" t="str">
        <f t="shared" si="46"/>
        <v>5</v>
      </c>
      <c r="AP142" s="75" t="str">
        <f t="shared" si="47"/>
        <v>1</v>
      </c>
      <c r="AQ142" s="75" t="str">
        <f t="shared" si="48"/>
        <v>1</v>
      </c>
      <c r="AR142" s="75" t="str">
        <f t="shared" si="49"/>
        <v>1</v>
      </c>
      <c r="AS142" s="75">
        <f t="shared" si="50"/>
        <v>1.5454545454545454</v>
      </c>
      <c r="AT142" s="75" t="str">
        <f t="shared" si="51"/>
        <v>3</v>
      </c>
      <c r="AU142" s="48" t="e">
        <f>IF(OR(AQ142="I",#REF!="I",AQ142="C",#REF!="C"),"Termovacío",IF(OR(AO142="I",AN142="I",AP142="I",AK142="I",AL142="I",AO142="C",AN142="C",AP142="C",AK142="C",AL142="C"),"Regeneración",""))</f>
        <v>#REF!</v>
      </c>
    </row>
    <row r="143" spans="1:47" s="10" customFormat="1" ht="15" customHeight="1" x14ac:dyDescent="0.2">
      <c r="A143" s="4">
        <f t="shared" si="52"/>
        <v>8</v>
      </c>
      <c r="B143" s="4">
        <v>50500501</v>
      </c>
      <c r="C143" s="4" t="s">
        <v>102</v>
      </c>
      <c r="D143" s="4" t="s">
        <v>157</v>
      </c>
      <c r="E143" s="3" t="s">
        <v>152</v>
      </c>
      <c r="F143" s="4" t="str">
        <f t="shared" si="35"/>
        <v>BALNEARIOS SVC R</v>
      </c>
      <c r="G143" s="4" t="s">
        <v>175</v>
      </c>
      <c r="H143" s="4" t="s">
        <v>62</v>
      </c>
      <c r="I143" s="4" t="s">
        <v>265</v>
      </c>
      <c r="J143" s="4">
        <v>20</v>
      </c>
      <c r="K143" s="4" t="s">
        <v>174</v>
      </c>
      <c r="L143" s="4">
        <v>1987</v>
      </c>
      <c r="M143" s="4" t="s">
        <v>266</v>
      </c>
      <c r="N143" s="4" t="str">
        <f t="shared" si="41"/>
        <v>L</v>
      </c>
      <c r="O143" s="4" t="s">
        <v>122</v>
      </c>
      <c r="P143" s="4"/>
      <c r="Q143" s="4"/>
      <c r="R143" s="4" t="s">
        <v>123</v>
      </c>
      <c r="S143" s="13"/>
      <c r="T143" s="4"/>
      <c r="U143" s="4"/>
      <c r="V143" s="4"/>
      <c r="W143" s="4">
        <v>60</v>
      </c>
      <c r="X143" s="13">
        <v>36109</v>
      </c>
      <c r="Y143" s="27"/>
      <c r="Z143" s="27"/>
      <c r="AA143" s="28"/>
      <c r="AB143" s="31"/>
      <c r="AC143" s="32">
        <v>68</v>
      </c>
      <c r="AD143" s="28"/>
      <c r="AE143" s="28">
        <v>24.8</v>
      </c>
      <c r="AF143" s="33">
        <v>3.2309999999999998E-2</v>
      </c>
      <c r="AG143" s="28">
        <v>2.5</v>
      </c>
      <c r="AH143" s="31"/>
      <c r="AI143" s="31"/>
      <c r="AJ143" s="31"/>
      <c r="AK143" s="75" t="str">
        <f t="shared" si="42"/>
        <v>1</v>
      </c>
      <c r="AL143" s="75" t="str">
        <f t="shared" si="43"/>
        <v>1</v>
      </c>
      <c r="AM143" s="75" t="str">
        <f t="shared" si="44"/>
        <v>1</v>
      </c>
      <c r="AN143" s="75" t="str">
        <f t="shared" si="45"/>
        <v>1</v>
      </c>
      <c r="AO143" s="75" t="str">
        <f t="shared" si="46"/>
        <v>5</v>
      </c>
      <c r="AP143" s="75" t="str">
        <f t="shared" si="47"/>
        <v>1</v>
      </c>
      <c r="AQ143" s="75" t="str">
        <f t="shared" si="48"/>
        <v>1</v>
      </c>
      <c r="AR143" s="75" t="str">
        <f t="shared" si="49"/>
        <v>1</v>
      </c>
      <c r="AS143" s="75">
        <f t="shared" si="50"/>
        <v>1.5454545454545454</v>
      </c>
      <c r="AT143" s="75" t="str">
        <f t="shared" si="51"/>
        <v>3</v>
      </c>
      <c r="AU143" s="48" t="e">
        <f>IF(OR(AQ143="I",#REF!="I",AQ143="C",#REF!="C"),"Termovacío",IF(OR(AO143="I",AN143="I",AP143="I",AK143="I",AL143="I",AO143="C",AN143="C",AP143="C",AK143="C",AL143="C"),"Regeneración",""))</f>
        <v>#REF!</v>
      </c>
    </row>
    <row r="144" spans="1:47" s="10" customFormat="1" ht="15" customHeight="1" x14ac:dyDescent="0.2">
      <c r="A144" s="4">
        <f t="shared" si="52"/>
        <v>8</v>
      </c>
      <c r="B144" s="4">
        <v>50500501</v>
      </c>
      <c r="C144" s="4" t="s">
        <v>102</v>
      </c>
      <c r="D144" s="4" t="s">
        <v>157</v>
      </c>
      <c r="E144" s="3" t="s">
        <v>152</v>
      </c>
      <c r="F144" s="4" t="str">
        <f t="shared" si="35"/>
        <v>BALNEARIOS SVC R</v>
      </c>
      <c r="G144" s="4" t="s">
        <v>175</v>
      </c>
      <c r="H144" s="4" t="s">
        <v>62</v>
      </c>
      <c r="I144" s="4" t="s">
        <v>265</v>
      </c>
      <c r="J144" s="4">
        <v>20</v>
      </c>
      <c r="K144" s="4" t="s">
        <v>174</v>
      </c>
      <c r="L144" s="4">
        <v>1987</v>
      </c>
      <c r="M144" s="4" t="s">
        <v>266</v>
      </c>
      <c r="N144" s="4" t="str">
        <f t="shared" si="41"/>
        <v>L</v>
      </c>
      <c r="O144" s="4" t="s">
        <v>122</v>
      </c>
      <c r="P144" s="4"/>
      <c r="Q144" s="4"/>
      <c r="R144" s="4" t="s">
        <v>123</v>
      </c>
      <c r="S144" s="13"/>
      <c r="T144" s="4"/>
      <c r="U144" s="4"/>
      <c r="V144" s="4"/>
      <c r="W144" s="4">
        <v>60</v>
      </c>
      <c r="X144" s="13">
        <v>35734</v>
      </c>
      <c r="Y144" s="27"/>
      <c r="Z144" s="27"/>
      <c r="AA144" s="28"/>
      <c r="AB144" s="31"/>
      <c r="AC144" s="32">
        <v>35</v>
      </c>
      <c r="AD144" s="28"/>
      <c r="AE144" s="28">
        <v>26.2</v>
      </c>
      <c r="AF144" s="33">
        <v>2.3460000000000002E-2</v>
      </c>
      <c r="AG144" s="28">
        <v>2.5</v>
      </c>
      <c r="AH144" s="31"/>
      <c r="AI144" s="31"/>
      <c r="AJ144" s="31"/>
      <c r="AK144" s="75" t="str">
        <f t="shared" si="42"/>
        <v>1</v>
      </c>
      <c r="AL144" s="75" t="str">
        <f t="shared" si="43"/>
        <v>1</v>
      </c>
      <c r="AM144" s="75" t="str">
        <f t="shared" si="44"/>
        <v>1</v>
      </c>
      <c r="AN144" s="75" t="str">
        <f t="shared" si="45"/>
        <v>1</v>
      </c>
      <c r="AO144" s="75" t="str">
        <f t="shared" si="46"/>
        <v>5</v>
      </c>
      <c r="AP144" s="75" t="str">
        <f t="shared" si="47"/>
        <v>1</v>
      </c>
      <c r="AQ144" s="75" t="str">
        <f t="shared" si="48"/>
        <v>3</v>
      </c>
      <c r="AR144" s="75" t="str">
        <f t="shared" si="49"/>
        <v>1</v>
      </c>
      <c r="AS144" s="75">
        <f t="shared" si="50"/>
        <v>2</v>
      </c>
      <c r="AT144" s="75" t="str">
        <f t="shared" si="51"/>
        <v>3</v>
      </c>
      <c r="AU144" s="48" t="e">
        <f>IF(OR(AQ144="I",#REF!="I",AQ144="C",#REF!="C"),"Termovacío",IF(OR(AO144="I",AN144="I",AP144="I",AK144="I",AL144="I",AO144="C",AN144="C",AP144="C",AK144="C",AL144="C"),"Regeneración",""))</f>
        <v>#REF!</v>
      </c>
    </row>
    <row r="145" spans="1:47" s="10" customFormat="1" ht="15" customHeight="1" x14ac:dyDescent="0.2">
      <c r="A145" s="4">
        <f t="shared" si="52"/>
        <v>8</v>
      </c>
      <c r="B145" s="4">
        <v>50500501</v>
      </c>
      <c r="C145" s="4" t="s">
        <v>102</v>
      </c>
      <c r="D145" s="4" t="s">
        <v>157</v>
      </c>
      <c r="E145" s="3" t="s">
        <v>152</v>
      </c>
      <c r="F145" s="4" t="str">
        <f t="shared" ref="F145:F215" si="53">+C145&amp;" "&amp;D145&amp;" "&amp;E145</f>
        <v>BALNEARIOS SVC R</v>
      </c>
      <c r="G145" s="4" t="s">
        <v>175</v>
      </c>
      <c r="H145" s="4" t="s">
        <v>62</v>
      </c>
      <c r="I145" s="4" t="s">
        <v>265</v>
      </c>
      <c r="J145" s="4">
        <v>20</v>
      </c>
      <c r="K145" s="4" t="s">
        <v>174</v>
      </c>
      <c r="L145" s="4">
        <v>1987</v>
      </c>
      <c r="M145" s="4" t="s">
        <v>266</v>
      </c>
      <c r="N145" s="4" t="str">
        <f t="shared" ref="N145:N215" si="54">+IF(L145&lt;2005,"L","S")</f>
        <v>L</v>
      </c>
      <c r="O145" s="4" t="s">
        <v>122</v>
      </c>
      <c r="P145" s="4"/>
      <c r="Q145" s="4"/>
      <c r="R145" s="4" t="s">
        <v>123</v>
      </c>
      <c r="S145" s="13"/>
      <c r="T145" s="4"/>
      <c r="U145" s="4"/>
      <c r="V145" s="4"/>
      <c r="W145" s="4">
        <v>60</v>
      </c>
      <c r="X145" s="13">
        <v>35366</v>
      </c>
      <c r="Y145" s="27"/>
      <c r="Z145" s="27"/>
      <c r="AA145" s="28"/>
      <c r="AB145" s="31"/>
      <c r="AC145" s="32">
        <v>60</v>
      </c>
      <c r="AD145" s="28"/>
      <c r="AE145" s="28">
        <v>27.1</v>
      </c>
      <c r="AF145" s="33">
        <v>3.4869999999999998E-2</v>
      </c>
      <c r="AG145" s="28">
        <v>2.5</v>
      </c>
      <c r="AH145" s="31"/>
      <c r="AI145" s="31"/>
      <c r="AJ145" s="31"/>
      <c r="AK145" s="75" t="str">
        <f t="shared" si="42"/>
        <v>1</v>
      </c>
      <c r="AL145" s="75" t="str">
        <f t="shared" si="43"/>
        <v>1</v>
      </c>
      <c r="AM145" s="75" t="str">
        <f t="shared" si="44"/>
        <v>1</v>
      </c>
      <c r="AN145" s="75" t="str">
        <f t="shared" si="45"/>
        <v>1</v>
      </c>
      <c r="AO145" s="75" t="str">
        <f t="shared" si="46"/>
        <v>5</v>
      </c>
      <c r="AP145" s="75" t="str">
        <f t="shared" si="47"/>
        <v>1</v>
      </c>
      <c r="AQ145" s="75" t="str">
        <f t="shared" si="48"/>
        <v>1</v>
      </c>
      <c r="AR145" s="75" t="str">
        <f t="shared" si="49"/>
        <v>1</v>
      </c>
      <c r="AS145" s="75">
        <f t="shared" si="50"/>
        <v>1.5454545454545454</v>
      </c>
      <c r="AT145" s="75" t="str">
        <f t="shared" si="51"/>
        <v>3</v>
      </c>
      <c r="AU145" s="48" t="e">
        <f>IF(OR(AQ145="I",#REF!="I",AQ145="C",#REF!="C"),"Termovacío",IF(OR(AO145="I",AN145="I",AP145="I",AK145="I",AL145="I",AO145="C",AN145="C",AP145="C",AK145="C",AL145="C"),"Regeneración",""))</f>
        <v>#REF!</v>
      </c>
    </row>
    <row r="146" spans="1:47" s="10" customFormat="1" ht="15" customHeight="1" x14ac:dyDescent="0.2">
      <c r="A146" s="4">
        <f t="shared" si="52"/>
        <v>8</v>
      </c>
      <c r="B146" s="4">
        <v>50500501</v>
      </c>
      <c r="C146" s="4" t="s">
        <v>102</v>
      </c>
      <c r="D146" s="4" t="s">
        <v>157</v>
      </c>
      <c r="E146" s="3" t="s">
        <v>152</v>
      </c>
      <c r="F146" s="4" t="str">
        <f t="shared" si="53"/>
        <v>BALNEARIOS SVC R</v>
      </c>
      <c r="G146" s="4" t="s">
        <v>175</v>
      </c>
      <c r="H146" s="4" t="s">
        <v>62</v>
      </c>
      <c r="I146" s="4" t="s">
        <v>265</v>
      </c>
      <c r="J146" s="4">
        <v>20</v>
      </c>
      <c r="K146" s="4" t="s">
        <v>174</v>
      </c>
      <c r="L146" s="4">
        <v>1987</v>
      </c>
      <c r="M146" s="4" t="s">
        <v>266</v>
      </c>
      <c r="N146" s="4" t="str">
        <f t="shared" si="54"/>
        <v>L</v>
      </c>
      <c r="O146" s="4" t="s">
        <v>122</v>
      </c>
      <c r="P146" s="4"/>
      <c r="Q146" s="4"/>
      <c r="R146" s="4" t="s">
        <v>123</v>
      </c>
      <c r="S146" s="13"/>
      <c r="T146" s="4"/>
      <c r="U146" s="4"/>
      <c r="V146" s="4"/>
      <c r="W146" s="4">
        <v>60</v>
      </c>
      <c r="X146" s="13">
        <v>34995</v>
      </c>
      <c r="Y146" s="27"/>
      <c r="Z146" s="27"/>
      <c r="AA146" s="28"/>
      <c r="AB146" s="31"/>
      <c r="AC146" s="32">
        <v>46</v>
      </c>
      <c r="AD146" s="28"/>
      <c r="AE146" s="28"/>
      <c r="AF146" s="33">
        <v>5.5E-2</v>
      </c>
      <c r="AG146" s="28"/>
      <c r="AH146" s="31"/>
      <c r="AI146" s="31"/>
      <c r="AJ146" s="31"/>
      <c r="AK146" s="75" t="str">
        <f t="shared" si="42"/>
        <v>1</v>
      </c>
      <c r="AL146" s="75" t="str">
        <f t="shared" si="43"/>
        <v>1</v>
      </c>
      <c r="AM146" s="75" t="str">
        <f t="shared" si="44"/>
        <v>1</v>
      </c>
      <c r="AN146" s="75" t="str">
        <f t="shared" si="45"/>
        <v>3</v>
      </c>
      <c r="AO146" s="75" t="str">
        <f t="shared" si="46"/>
        <v>1</v>
      </c>
      <c r="AP146" s="75" t="str">
        <f t="shared" si="47"/>
        <v>1</v>
      </c>
      <c r="AQ146" s="75" t="str">
        <f t="shared" si="48"/>
        <v>1</v>
      </c>
      <c r="AR146" s="75" t="str">
        <f t="shared" si="49"/>
        <v>1</v>
      </c>
      <c r="AS146" s="75">
        <f t="shared" si="50"/>
        <v>1.1818181818181819</v>
      </c>
      <c r="AT146" s="75" t="str">
        <f t="shared" si="51"/>
        <v>3</v>
      </c>
      <c r="AU146" s="48" t="e">
        <f>IF(OR(AQ146="I",#REF!="I",AQ146="C",#REF!="C"),"Termovacío",IF(OR(AO146="I",AN146="I",AP146="I",AK146="I",AL146="I",AO146="C",AN146="C",AP146="C",AK146="C",AL146="C"),"Regeneración",""))</f>
        <v>#REF!</v>
      </c>
    </row>
    <row r="147" spans="1:47" s="10" customFormat="1" ht="15" customHeight="1" x14ac:dyDescent="0.2">
      <c r="A147" s="4">
        <f t="shared" si="52"/>
        <v>8</v>
      </c>
      <c r="B147" s="4">
        <v>50500501</v>
      </c>
      <c r="C147" s="4" t="s">
        <v>102</v>
      </c>
      <c r="D147" s="4" t="s">
        <v>157</v>
      </c>
      <c r="E147" s="3" t="s">
        <v>152</v>
      </c>
      <c r="F147" s="4" t="str">
        <f t="shared" si="53"/>
        <v>BALNEARIOS SVC R</v>
      </c>
      <c r="G147" s="4" t="s">
        <v>175</v>
      </c>
      <c r="H147" s="4" t="s">
        <v>62</v>
      </c>
      <c r="I147" s="4" t="s">
        <v>265</v>
      </c>
      <c r="J147" s="4">
        <v>20</v>
      </c>
      <c r="K147" s="4" t="s">
        <v>174</v>
      </c>
      <c r="L147" s="4">
        <v>1987</v>
      </c>
      <c r="M147" s="4" t="s">
        <v>266</v>
      </c>
      <c r="N147" s="4" t="str">
        <f t="shared" si="54"/>
        <v>L</v>
      </c>
      <c r="O147" s="4" t="s">
        <v>122</v>
      </c>
      <c r="P147" s="4"/>
      <c r="Q147" s="4"/>
      <c r="R147" s="4" t="s">
        <v>123</v>
      </c>
      <c r="S147" s="13"/>
      <c r="T147" s="4"/>
      <c r="U147" s="4"/>
      <c r="V147" s="4"/>
      <c r="W147" s="4">
        <v>60</v>
      </c>
      <c r="X147" s="13">
        <v>34627</v>
      </c>
      <c r="Y147" s="27"/>
      <c r="Z147" s="27"/>
      <c r="AA147" s="28"/>
      <c r="AB147" s="31"/>
      <c r="AC147" s="32">
        <v>48</v>
      </c>
      <c r="AD147" s="28"/>
      <c r="AE147" s="28"/>
      <c r="AF147" s="33">
        <v>3.9E-2</v>
      </c>
      <c r="AG147" s="28"/>
      <c r="AH147" s="31"/>
      <c r="AI147" s="31"/>
      <c r="AJ147" s="31"/>
      <c r="AK147" s="75" t="str">
        <f t="shared" si="42"/>
        <v>1</v>
      </c>
      <c r="AL147" s="75" t="str">
        <f t="shared" si="43"/>
        <v>1</v>
      </c>
      <c r="AM147" s="75" t="str">
        <f t="shared" si="44"/>
        <v>1</v>
      </c>
      <c r="AN147" s="75" t="str">
        <f t="shared" si="45"/>
        <v>1</v>
      </c>
      <c r="AO147" s="75" t="str">
        <f t="shared" si="46"/>
        <v>1</v>
      </c>
      <c r="AP147" s="75" t="str">
        <f t="shared" si="47"/>
        <v>1</v>
      </c>
      <c r="AQ147" s="75" t="str">
        <f t="shared" si="48"/>
        <v>1</v>
      </c>
      <c r="AR147" s="75" t="str">
        <f t="shared" si="49"/>
        <v>1</v>
      </c>
      <c r="AS147" s="75">
        <f t="shared" si="50"/>
        <v>1</v>
      </c>
      <c r="AT147" s="75" t="str">
        <f t="shared" si="51"/>
        <v>1</v>
      </c>
      <c r="AU147" s="48" t="e">
        <f>IF(OR(AQ147="I",#REF!="I",AQ147="C",#REF!="C"),"Termovacío",IF(OR(AO147="I",AN147="I",AP147="I",AK147="I",AL147="I",AO147="C",AN147="C",AP147="C",AK147="C",AL147="C"),"Regeneración",""))</f>
        <v>#REF!</v>
      </c>
    </row>
    <row r="148" spans="1:47" s="10" customFormat="1" ht="15" customHeight="1" x14ac:dyDescent="0.2">
      <c r="A148" s="4">
        <f>+IF(B146=B148,A146,A146+1)</f>
        <v>9</v>
      </c>
      <c r="B148" s="36">
        <v>50500502</v>
      </c>
      <c r="C148" s="36" t="s">
        <v>102</v>
      </c>
      <c r="D148" s="36" t="s">
        <v>157</v>
      </c>
      <c r="E148" s="37" t="s">
        <v>153</v>
      </c>
      <c r="F148" s="36" t="str">
        <f t="shared" si="53"/>
        <v>BALNEARIOS SVC S</v>
      </c>
      <c r="G148" s="36" t="s">
        <v>175</v>
      </c>
      <c r="H148" s="36" t="s">
        <v>61</v>
      </c>
      <c r="I148" s="36" t="s">
        <v>265</v>
      </c>
      <c r="J148" s="36">
        <v>20</v>
      </c>
      <c r="K148" s="36" t="s">
        <v>174</v>
      </c>
      <c r="L148" s="36">
        <v>1987</v>
      </c>
      <c r="M148" s="36" t="s">
        <v>266</v>
      </c>
      <c r="N148" s="36" t="str">
        <f t="shared" si="54"/>
        <v>L</v>
      </c>
      <c r="O148" s="36" t="s">
        <v>122</v>
      </c>
      <c r="P148" s="36"/>
      <c r="Q148" s="36"/>
      <c r="R148" s="36" t="s">
        <v>123</v>
      </c>
      <c r="S148" s="38"/>
      <c r="T148" s="36"/>
      <c r="U148" s="36"/>
      <c r="V148" s="36" t="s">
        <v>448</v>
      </c>
      <c r="W148" s="36">
        <v>60</v>
      </c>
      <c r="X148" s="38">
        <v>45729</v>
      </c>
      <c r="Y148" s="39">
        <v>65</v>
      </c>
      <c r="Z148" s="39" t="s">
        <v>449</v>
      </c>
      <c r="AA148" s="40" t="s">
        <v>665</v>
      </c>
      <c r="AB148" s="41">
        <v>0.88100000000000001</v>
      </c>
      <c r="AC148" s="42">
        <v>50</v>
      </c>
      <c r="AD148" s="40">
        <v>6</v>
      </c>
      <c r="AE148" s="40">
        <v>24.4</v>
      </c>
      <c r="AF148" s="43">
        <v>2.5999999999999999E-2</v>
      </c>
      <c r="AG148" s="40">
        <v>2.5</v>
      </c>
      <c r="AH148" s="41">
        <v>0.14199999999999999</v>
      </c>
      <c r="AI148" s="41">
        <v>2.2000000000000002</v>
      </c>
      <c r="AJ148" s="41">
        <v>0</v>
      </c>
      <c r="AK148" s="75" t="str">
        <f t="shared" si="42"/>
        <v>3</v>
      </c>
      <c r="AL148" s="75" t="str">
        <f t="shared" si="43"/>
        <v>1</v>
      </c>
      <c r="AM148" s="75" t="str">
        <f t="shared" si="44"/>
        <v>1</v>
      </c>
      <c r="AN148" s="75" t="str">
        <f t="shared" si="45"/>
        <v>1</v>
      </c>
      <c r="AO148" s="75" t="str">
        <f t="shared" si="46"/>
        <v>5</v>
      </c>
      <c r="AP148" s="75" t="str">
        <f t="shared" si="47"/>
        <v>1</v>
      </c>
      <c r="AQ148" s="75" t="str">
        <f t="shared" si="48"/>
        <v>1</v>
      </c>
      <c r="AR148" s="75" t="str">
        <f t="shared" si="49"/>
        <v>5</v>
      </c>
      <c r="AS148" s="75">
        <f t="shared" si="50"/>
        <v>2</v>
      </c>
      <c r="AT148" s="75" t="str">
        <f t="shared" si="51"/>
        <v>3</v>
      </c>
      <c r="AU148" s="48" t="e">
        <f>IF(OR(AQ148="I",#REF!="I",AQ148="C",#REF!="C"),"Termovacío",IF(OR(AO148="I",AN148="I",AP148="I",AK148="I",AL148="I",AO148="C",AN148="C",AP148="C",AK148="C",AL148="C"),"Regeneración",""))</f>
        <v>#REF!</v>
      </c>
    </row>
    <row r="149" spans="1:47" s="10" customFormat="1" ht="15" customHeight="1" x14ac:dyDescent="0.2">
      <c r="A149" s="4">
        <f>+IF(B147=B149,A147,A147+1)</f>
        <v>9</v>
      </c>
      <c r="B149" s="4">
        <v>50500502</v>
      </c>
      <c r="C149" s="4" t="s">
        <v>102</v>
      </c>
      <c r="D149" s="4" t="s">
        <v>157</v>
      </c>
      <c r="E149" s="3" t="s">
        <v>153</v>
      </c>
      <c r="F149" s="4" t="str">
        <f t="shared" ref="F149" si="55">+C149&amp;" "&amp;D149&amp;" "&amp;E149</f>
        <v>BALNEARIOS SVC S</v>
      </c>
      <c r="G149" s="4" t="s">
        <v>175</v>
      </c>
      <c r="H149" s="4" t="s">
        <v>61</v>
      </c>
      <c r="I149" s="4" t="s">
        <v>265</v>
      </c>
      <c r="J149" s="4">
        <v>20</v>
      </c>
      <c r="K149" s="4" t="s">
        <v>174</v>
      </c>
      <c r="L149" s="4">
        <v>1987</v>
      </c>
      <c r="M149" s="4" t="s">
        <v>266</v>
      </c>
      <c r="N149" s="4" t="str">
        <f t="shared" ref="N149" si="56">+IF(L149&lt;2005,"L","S")</f>
        <v>L</v>
      </c>
      <c r="O149" s="4" t="s">
        <v>122</v>
      </c>
      <c r="P149" s="4"/>
      <c r="Q149" s="4"/>
      <c r="R149" s="4" t="s">
        <v>123</v>
      </c>
      <c r="S149" s="13"/>
      <c r="T149" s="4"/>
      <c r="U149" s="4"/>
      <c r="V149" s="4" t="s">
        <v>448</v>
      </c>
      <c r="W149" s="4">
        <v>60</v>
      </c>
      <c r="X149" s="13">
        <v>45154</v>
      </c>
      <c r="Y149" s="27"/>
      <c r="Z149" s="27">
        <v>40</v>
      </c>
      <c r="AA149" s="28" t="s">
        <v>456</v>
      </c>
      <c r="AB149" s="31">
        <v>0.88100000000000001</v>
      </c>
      <c r="AC149" s="32">
        <v>65</v>
      </c>
      <c r="AD149" s="28">
        <v>10</v>
      </c>
      <c r="AE149" s="28">
        <v>24.1</v>
      </c>
      <c r="AF149" s="33">
        <v>0.03</v>
      </c>
      <c r="AG149" s="28">
        <v>2.5</v>
      </c>
      <c r="AH149" s="31">
        <v>8.2000000000000003E-2</v>
      </c>
      <c r="AI149" s="31">
        <v>2.149</v>
      </c>
      <c r="AJ149" s="31"/>
      <c r="AK149" s="75" t="str">
        <f t="shared" si="42"/>
        <v>1</v>
      </c>
      <c r="AL149" s="75" t="str">
        <f t="shared" si="43"/>
        <v>1</v>
      </c>
      <c r="AM149" s="75" t="str">
        <f t="shared" si="44"/>
        <v>1</v>
      </c>
      <c r="AN149" s="75" t="str">
        <f t="shared" si="45"/>
        <v>1</v>
      </c>
      <c r="AO149" s="75" t="str">
        <f t="shared" si="46"/>
        <v>5</v>
      </c>
      <c r="AP149" s="75" t="str">
        <f t="shared" si="47"/>
        <v>1</v>
      </c>
      <c r="AQ149" s="75" t="str">
        <f t="shared" si="48"/>
        <v>1</v>
      </c>
      <c r="AR149" s="75" t="str">
        <f t="shared" si="49"/>
        <v>1</v>
      </c>
      <c r="AS149" s="75">
        <f t="shared" si="50"/>
        <v>1.5454545454545454</v>
      </c>
      <c r="AT149" s="75" t="str">
        <f t="shared" si="51"/>
        <v>3</v>
      </c>
      <c r="AU149" s="48" t="e">
        <f>IF(OR(AQ149="I",#REF!="I",AQ149="C",#REF!="C"),"Termovacío",IF(OR(AO149="I",AN149="I",AP149="I",AK149="I",AL149="I",AO149="C",AN149="C",AP149="C",AK149="C",AL149="C"),"Regeneración",""))</f>
        <v>#REF!</v>
      </c>
    </row>
    <row r="150" spans="1:47" s="10" customFormat="1" ht="15" customHeight="1" x14ac:dyDescent="0.2">
      <c r="A150" s="4">
        <f t="shared" si="52"/>
        <v>9</v>
      </c>
      <c r="B150" s="4">
        <v>50500502</v>
      </c>
      <c r="C150" s="4" t="s">
        <v>102</v>
      </c>
      <c r="D150" s="4" t="s">
        <v>157</v>
      </c>
      <c r="E150" s="3" t="s">
        <v>153</v>
      </c>
      <c r="F150" s="4" t="str">
        <f t="shared" si="53"/>
        <v>BALNEARIOS SVC S</v>
      </c>
      <c r="G150" s="4" t="s">
        <v>175</v>
      </c>
      <c r="H150" s="4" t="s">
        <v>61</v>
      </c>
      <c r="I150" s="4" t="s">
        <v>265</v>
      </c>
      <c r="J150" s="4">
        <v>20</v>
      </c>
      <c r="K150" s="4" t="s">
        <v>174</v>
      </c>
      <c r="L150" s="4">
        <v>1987</v>
      </c>
      <c r="M150" s="4" t="s">
        <v>266</v>
      </c>
      <c r="N150" s="4" t="str">
        <f t="shared" si="54"/>
        <v>L</v>
      </c>
      <c r="O150" s="4" t="s">
        <v>122</v>
      </c>
      <c r="P150" s="4"/>
      <c r="Q150" s="4"/>
      <c r="R150" s="4" t="s">
        <v>123</v>
      </c>
      <c r="S150" s="13"/>
      <c r="T150" s="4"/>
      <c r="U150" s="4"/>
      <c r="V150" s="4" t="s">
        <v>222</v>
      </c>
      <c r="W150" s="4">
        <v>60</v>
      </c>
      <c r="X150" s="13" t="s">
        <v>225</v>
      </c>
      <c r="Y150" s="27">
        <v>0</v>
      </c>
      <c r="Z150" s="27">
        <v>45</v>
      </c>
      <c r="AA150" s="28" t="s">
        <v>283</v>
      </c>
      <c r="AB150" s="31">
        <v>0.87570000000000003</v>
      </c>
      <c r="AC150" s="32">
        <v>60.3</v>
      </c>
      <c r="AD150" s="28">
        <v>12</v>
      </c>
      <c r="AE150" s="28">
        <v>24.2</v>
      </c>
      <c r="AF150" s="33">
        <v>0.03</v>
      </c>
      <c r="AG150" s="28">
        <v>3</v>
      </c>
      <c r="AH150" s="31">
        <v>0.17399999999999999</v>
      </c>
      <c r="AI150" s="31">
        <v>4.9800000000000004</v>
      </c>
      <c r="AJ150" s="31"/>
      <c r="AK150" s="75" t="str">
        <f t="shared" si="42"/>
        <v>3</v>
      </c>
      <c r="AL150" s="75" t="str">
        <f t="shared" si="43"/>
        <v>5</v>
      </c>
      <c r="AM150" s="75" t="str">
        <f t="shared" si="44"/>
        <v>1</v>
      </c>
      <c r="AN150" s="75" t="str">
        <f t="shared" si="45"/>
        <v>1</v>
      </c>
      <c r="AO150" s="75" t="str">
        <f t="shared" si="46"/>
        <v>5</v>
      </c>
      <c r="AP150" s="75" t="str">
        <f t="shared" si="47"/>
        <v>1</v>
      </c>
      <c r="AQ150" s="75" t="str">
        <f t="shared" si="48"/>
        <v>1</v>
      </c>
      <c r="AR150" s="75" t="str">
        <f t="shared" si="49"/>
        <v>1</v>
      </c>
      <c r="AS150" s="75">
        <f t="shared" si="50"/>
        <v>2.3636363636363638</v>
      </c>
      <c r="AT150" s="75" t="str">
        <f t="shared" si="51"/>
        <v>6</v>
      </c>
      <c r="AU150" s="48" t="e">
        <f>IF(OR(AQ150="I",#REF!="I",AQ150="C",#REF!="C"),"Termovacío",IF(OR(AO150="I",AN150="I",AP150="I",AK150="I",AL150="I",AO150="C",AN150="C",AP150="C",AK150="C",AL150="C"),"Regeneración",""))</f>
        <v>#REF!</v>
      </c>
    </row>
    <row r="151" spans="1:47" s="10" customFormat="1" ht="15" customHeight="1" x14ac:dyDescent="0.2">
      <c r="A151" s="4">
        <f t="shared" si="52"/>
        <v>9</v>
      </c>
      <c r="B151" s="4">
        <v>50500502</v>
      </c>
      <c r="C151" s="4" t="s">
        <v>102</v>
      </c>
      <c r="D151" s="4" t="s">
        <v>157</v>
      </c>
      <c r="E151" s="3" t="s">
        <v>153</v>
      </c>
      <c r="F151" s="4" t="str">
        <f t="shared" si="53"/>
        <v>BALNEARIOS SVC S</v>
      </c>
      <c r="G151" s="4" t="s">
        <v>175</v>
      </c>
      <c r="H151" s="4" t="s">
        <v>61</v>
      </c>
      <c r="I151" s="4" t="s">
        <v>265</v>
      </c>
      <c r="J151" s="4">
        <v>20</v>
      </c>
      <c r="K151" s="4" t="s">
        <v>174</v>
      </c>
      <c r="L151" s="4">
        <v>1987</v>
      </c>
      <c r="M151" s="4" t="s">
        <v>266</v>
      </c>
      <c r="N151" s="4" t="str">
        <f t="shared" si="54"/>
        <v>L</v>
      </c>
      <c r="O151" s="4" t="s">
        <v>122</v>
      </c>
      <c r="P151" s="4"/>
      <c r="Q151" s="4"/>
      <c r="R151" s="4" t="s">
        <v>123</v>
      </c>
      <c r="S151" s="13"/>
      <c r="T151" s="4"/>
      <c r="U151" s="4"/>
      <c r="V151" s="4" t="s">
        <v>301</v>
      </c>
      <c r="W151" s="4">
        <v>60</v>
      </c>
      <c r="X151" s="13">
        <v>44378</v>
      </c>
      <c r="Y151" s="27">
        <v>74.7</v>
      </c>
      <c r="Z151" s="27">
        <v>18</v>
      </c>
      <c r="AA151" s="28" t="s">
        <v>283</v>
      </c>
      <c r="AB151" s="31">
        <v>0.874</v>
      </c>
      <c r="AC151" s="32">
        <v>25</v>
      </c>
      <c r="AD151" s="28">
        <v>14</v>
      </c>
      <c r="AE151" s="28">
        <v>24</v>
      </c>
      <c r="AF151" s="33">
        <v>0.02</v>
      </c>
      <c r="AG151" s="28">
        <v>3.5</v>
      </c>
      <c r="AH151" s="31">
        <v>9.0999999999999998E-2</v>
      </c>
      <c r="AI151" s="31">
        <v>2.6989999999999998</v>
      </c>
      <c r="AJ151" s="31"/>
      <c r="AK151" s="75" t="str">
        <f t="shared" si="42"/>
        <v>1</v>
      </c>
      <c r="AL151" s="75" t="str">
        <f t="shared" si="43"/>
        <v>1</v>
      </c>
      <c r="AM151" s="75" t="str">
        <f t="shared" si="44"/>
        <v>1</v>
      </c>
      <c r="AN151" s="75" t="str">
        <f t="shared" si="45"/>
        <v>1</v>
      </c>
      <c r="AO151" s="75" t="str">
        <f t="shared" si="46"/>
        <v>5</v>
      </c>
      <c r="AP151" s="75" t="str">
        <f t="shared" si="47"/>
        <v>1</v>
      </c>
      <c r="AQ151" s="75" t="str">
        <f t="shared" si="48"/>
        <v>5</v>
      </c>
      <c r="AR151" s="75" t="str">
        <f t="shared" si="49"/>
        <v>1</v>
      </c>
      <c r="AS151" s="75">
        <f t="shared" si="50"/>
        <v>2.4545454545454546</v>
      </c>
      <c r="AT151" s="75" t="str">
        <f t="shared" si="51"/>
        <v>6</v>
      </c>
      <c r="AU151" s="48" t="e">
        <f>IF(OR(AQ151="I",#REF!="I",AQ151="C",#REF!="C"),"Termovacío",IF(OR(AO151="I",AN151="I",AP151="I",AK151="I",AL151="I",AO151="C",AN151="C",AP151="C",AK151="C",AL151="C"),"Regeneración",""))</f>
        <v>#REF!</v>
      </c>
    </row>
    <row r="152" spans="1:47" s="10" customFormat="1" ht="15" customHeight="1" x14ac:dyDescent="0.2">
      <c r="A152" s="4">
        <f t="shared" si="52"/>
        <v>9</v>
      </c>
      <c r="B152" s="4">
        <v>50500502</v>
      </c>
      <c r="C152" s="4" t="s">
        <v>102</v>
      </c>
      <c r="D152" s="4" t="s">
        <v>157</v>
      </c>
      <c r="E152" s="3" t="s">
        <v>153</v>
      </c>
      <c r="F152" s="4" t="str">
        <f t="shared" si="53"/>
        <v>BALNEARIOS SVC S</v>
      </c>
      <c r="G152" s="4" t="s">
        <v>175</v>
      </c>
      <c r="H152" s="4" t="s">
        <v>61</v>
      </c>
      <c r="I152" s="4" t="s">
        <v>265</v>
      </c>
      <c r="J152" s="4">
        <v>20</v>
      </c>
      <c r="K152" s="4" t="s">
        <v>174</v>
      </c>
      <c r="L152" s="4">
        <v>1987</v>
      </c>
      <c r="M152" s="4" t="s">
        <v>266</v>
      </c>
      <c r="N152" s="4" t="str">
        <f t="shared" si="54"/>
        <v>L</v>
      </c>
      <c r="O152" s="4" t="s">
        <v>122</v>
      </c>
      <c r="P152" s="4"/>
      <c r="Q152" s="4"/>
      <c r="R152" s="4" t="s">
        <v>123</v>
      </c>
      <c r="S152" s="13"/>
      <c r="T152" s="4"/>
      <c r="U152" s="4"/>
      <c r="V152" s="4"/>
      <c r="W152" s="4">
        <v>60</v>
      </c>
      <c r="X152" s="13">
        <v>43993</v>
      </c>
      <c r="Y152" s="27"/>
      <c r="Z152" s="27"/>
      <c r="AA152" s="28"/>
      <c r="AB152" s="31"/>
      <c r="AC152" s="32">
        <v>53.3</v>
      </c>
      <c r="AD152" s="28"/>
      <c r="AE152" s="28">
        <v>23.8</v>
      </c>
      <c r="AF152" s="33">
        <v>0.03</v>
      </c>
      <c r="AG152" s="28">
        <v>3.5</v>
      </c>
      <c r="AH152" s="31">
        <v>0.16200000000000001</v>
      </c>
      <c r="AI152" s="31">
        <v>3.92</v>
      </c>
      <c r="AJ152" s="31"/>
      <c r="AK152" s="75" t="str">
        <f t="shared" si="42"/>
        <v>3</v>
      </c>
      <c r="AL152" s="75" t="str">
        <f t="shared" si="43"/>
        <v>3</v>
      </c>
      <c r="AM152" s="75" t="str">
        <f t="shared" si="44"/>
        <v>1</v>
      </c>
      <c r="AN152" s="75" t="str">
        <f t="shared" si="45"/>
        <v>1</v>
      </c>
      <c r="AO152" s="75" t="str">
        <f t="shared" si="46"/>
        <v>5</v>
      </c>
      <c r="AP152" s="75" t="str">
        <f t="shared" si="47"/>
        <v>1</v>
      </c>
      <c r="AQ152" s="75" t="str">
        <f t="shared" si="48"/>
        <v>1</v>
      </c>
      <c r="AR152" s="75" t="str">
        <f t="shared" si="49"/>
        <v>1</v>
      </c>
      <c r="AS152" s="75">
        <f t="shared" si="50"/>
        <v>2.0909090909090908</v>
      </c>
      <c r="AT152" s="75" t="str">
        <f t="shared" si="51"/>
        <v>6</v>
      </c>
      <c r="AU152" s="48" t="e">
        <f>IF(OR(AQ152="I",#REF!="I",AQ152="C",#REF!="C"),"Termovacío",IF(OR(AO152="I",AN152="I",AP152="I",AK152="I",AL152="I",AO152="C",AN152="C",AP152="C",AK152="C",AL152="C"),"Regeneración",""))</f>
        <v>#REF!</v>
      </c>
    </row>
    <row r="153" spans="1:47" s="10" customFormat="1" ht="15" customHeight="1" x14ac:dyDescent="0.2">
      <c r="A153" s="4">
        <f t="shared" si="52"/>
        <v>9</v>
      </c>
      <c r="B153" s="4">
        <v>50500502</v>
      </c>
      <c r="C153" s="4" t="s">
        <v>102</v>
      </c>
      <c r="D153" s="4" t="s">
        <v>157</v>
      </c>
      <c r="E153" s="3" t="s">
        <v>153</v>
      </c>
      <c r="F153" s="4" t="str">
        <f t="shared" si="53"/>
        <v>BALNEARIOS SVC S</v>
      </c>
      <c r="G153" s="4" t="s">
        <v>175</v>
      </c>
      <c r="H153" s="4" t="s">
        <v>61</v>
      </c>
      <c r="I153" s="4" t="s">
        <v>265</v>
      </c>
      <c r="J153" s="4">
        <v>20</v>
      </c>
      <c r="K153" s="4" t="s">
        <v>174</v>
      </c>
      <c r="L153" s="4">
        <v>1987</v>
      </c>
      <c r="M153" s="4" t="s">
        <v>266</v>
      </c>
      <c r="N153" s="4" t="str">
        <f t="shared" si="54"/>
        <v>L</v>
      </c>
      <c r="O153" s="4" t="s">
        <v>122</v>
      </c>
      <c r="P153" s="4"/>
      <c r="Q153" s="4"/>
      <c r="R153" s="4" t="s">
        <v>123</v>
      </c>
      <c r="S153" s="13"/>
      <c r="T153" s="4"/>
      <c r="U153" s="4"/>
      <c r="V153" s="4"/>
      <c r="W153" s="4">
        <v>60</v>
      </c>
      <c r="X153" s="13">
        <v>43570</v>
      </c>
      <c r="Y153" s="27"/>
      <c r="Z153" s="27"/>
      <c r="AA153" s="28"/>
      <c r="AB153" s="31"/>
      <c r="AC153" s="32"/>
      <c r="AD153" s="28"/>
      <c r="AE153" s="28">
        <v>28.6</v>
      </c>
      <c r="AF153" s="33">
        <v>0.03</v>
      </c>
      <c r="AG153" s="28">
        <v>3.5</v>
      </c>
      <c r="AH153" s="31">
        <v>0.155</v>
      </c>
      <c r="AI153" s="31">
        <v>4.87</v>
      </c>
      <c r="AJ153" s="31"/>
      <c r="AK153" s="75" t="str">
        <f t="shared" si="42"/>
        <v>3</v>
      </c>
      <c r="AL153" s="75" t="str">
        <f t="shared" si="43"/>
        <v>5</v>
      </c>
      <c r="AM153" s="75" t="str">
        <f t="shared" si="44"/>
        <v>1</v>
      </c>
      <c r="AN153" s="75" t="str">
        <f t="shared" si="45"/>
        <v>1</v>
      </c>
      <c r="AO153" s="75" t="str">
        <f t="shared" si="46"/>
        <v>3</v>
      </c>
      <c r="AP153" s="75" t="str">
        <f t="shared" si="47"/>
        <v>1</v>
      </c>
      <c r="AQ153" s="75" t="str">
        <f t="shared" si="48"/>
        <v>1</v>
      </c>
      <c r="AR153" s="75" t="str">
        <f t="shared" si="49"/>
        <v>1</v>
      </c>
      <c r="AS153" s="75">
        <f t="shared" si="50"/>
        <v>2.0909090909090908</v>
      </c>
      <c r="AT153" s="75" t="str">
        <f t="shared" si="51"/>
        <v>6</v>
      </c>
      <c r="AU153" s="48" t="e">
        <f>IF(OR(AQ153="I",#REF!="I",AQ153="C",#REF!="C"),"Termovacío",IF(OR(AO153="I",AN153="I",AP153="I",AK153="I",AL153="I",AO153="C",AN153="C",AP153="C",AK153="C",AL153="C"),"Regeneración",""))</f>
        <v>#REF!</v>
      </c>
    </row>
    <row r="154" spans="1:47" s="10" customFormat="1" ht="15" customHeight="1" x14ac:dyDescent="0.2">
      <c r="A154" s="4">
        <f t="shared" si="52"/>
        <v>9</v>
      </c>
      <c r="B154" s="4">
        <v>50500502</v>
      </c>
      <c r="C154" s="4" t="s">
        <v>102</v>
      </c>
      <c r="D154" s="4" t="s">
        <v>157</v>
      </c>
      <c r="E154" s="3" t="s">
        <v>153</v>
      </c>
      <c r="F154" s="4" t="str">
        <f t="shared" si="53"/>
        <v>BALNEARIOS SVC S</v>
      </c>
      <c r="G154" s="4" t="s">
        <v>175</v>
      </c>
      <c r="H154" s="4" t="s">
        <v>61</v>
      </c>
      <c r="I154" s="4" t="s">
        <v>265</v>
      </c>
      <c r="J154" s="4">
        <v>20</v>
      </c>
      <c r="K154" s="4" t="s">
        <v>174</v>
      </c>
      <c r="L154" s="4">
        <v>1987</v>
      </c>
      <c r="M154" s="4" t="s">
        <v>266</v>
      </c>
      <c r="N154" s="4" t="str">
        <f t="shared" si="54"/>
        <v>L</v>
      </c>
      <c r="O154" s="4" t="s">
        <v>122</v>
      </c>
      <c r="P154" s="4"/>
      <c r="Q154" s="4"/>
      <c r="R154" s="4" t="s">
        <v>123</v>
      </c>
      <c r="S154" s="13"/>
      <c r="T154" s="4"/>
      <c r="U154" s="4"/>
      <c r="V154" s="4"/>
      <c r="W154" s="4">
        <v>60</v>
      </c>
      <c r="X154" s="13">
        <v>43325</v>
      </c>
      <c r="Y154" s="27"/>
      <c r="Z154" s="27"/>
      <c r="AA154" s="28"/>
      <c r="AB154" s="31"/>
      <c r="AC154" s="32"/>
      <c r="AD154" s="28"/>
      <c r="AE154" s="28">
        <v>24.9</v>
      </c>
      <c r="AF154" s="33">
        <v>0.05</v>
      </c>
      <c r="AG154" s="28">
        <v>3.5</v>
      </c>
      <c r="AH154" s="31">
        <v>0.13</v>
      </c>
      <c r="AI154" s="31">
        <v>4.72</v>
      </c>
      <c r="AJ154" s="31"/>
      <c r="AK154" s="75" t="str">
        <f t="shared" si="42"/>
        <v>3</v>
      </c>
      <c r="AL154" s="75" t="str">
        <f t="shared" si="43"/>
        <v>5</v>
      </c>
      <c r="AM154" s="75" t="str">
        <f t="shared" si="44"/>
        <v>1</v>
      </c>
      <c r="AN154" s="75" t="str">
        <f t="shared" si="45"/>
        <v>1</v>
      </c>
      <c r="AO154" s="75" t="str">
        <f t="shared" si="46"/>
        <v>5</v>
      </c>
      <c r="AP154" s="75" t="str">
        <f t="shared" si="47"/>
        <v>1</v>
      </c>
      <c r="AQ154" s="75" t="str">
        <f t="shared" si="48"/>
        <v>1</v>
      </c>
      <c r="AR154" s="75" t="str">
        <f t="shared" si="49"/>
        <v>1</v>
      </c>
      <c r="AS154" s="75">
        <f t="shared" si="50"/>
        <v>2.3636363636363638</v>
      </c>
      <c r="AT154" s="75" t="str">
        <f t="shared" si="51"/>
        <v>6</v>
      </c>
      <c r="AU154" s="48" t="e">
        <f>IF(OR(AQ154="I",#REF!="I",AQ154="C",#REF!="C"),"Termovacío",IF(OR(AO154="I",AN154="I",AP154="I",AK154="I",AL154="I",AO154="C",AN154="C",AP154="C",AK154="C",AL154="C"),"Regeneración",""))</f>
        <v>#REF!</v>
      </c>
    </row>
    <row r="155" spans="1:47" s="10" customFormat="1" ht="15" customHeight="1" x14ac:dyDescent="0.2">
      <c r="A155" s="4">
        <f t="shared" si="52"/>
        <v>9</v>
      </c>
      <c r="B155" s="4">
        <v>50500502</v>
      </c>
      <c r="C155" s="4" t="s">
        <v>102</v>
      </c>
      <c r="D155" s="4" t="s">
        <v>157</v>
      </c>
      <c r="E155" s="3" t="s">
        <v>153</v>
      </c>
      <c r="F155" s="4" t="str">
        <f t="shared" si="53"/>
        <v>BALNEARIOS SVC S</v>
      </c>
      <c r="G155" s="4" t="s">
        <v>175</v>
      </c>
      <c r="H155" s="4" t="s">
        <v>61</v>
      </c>
      <c r="I155" s="4" t="s">
        <v>265</v>
      </c>
      <c r="J155" s="4">
        <v>20</v>
      </c>
      <c r="K155" s="4" t="s">
        <v>174</v>
      </c>
      <c r="L155" s="4">
        <v>1987</v>
      </c>
      <c r="M155" s="4" t="s">
        <v>266</v>
      </c>
      <c r="N155" s="4" t="str">
        <f t="shared" si="54"/>
        <v>L</v>
      </c>
      <c r="O155" s="4" t="s">
        <v>122</v>
      </c>
      <c r="P155" s="4"/>
      <c r="Q155" s="4"/>
      <c r="R155" s="4" t="s">
        <v>123</v>
      </c>
      <c r="S155" s="13"/>
      <c r="T155" s="4"/>
      <c r="U155" s="4"/>
      <c r="V155" s="4"/>
      <c r="W155" s="4">
        <v>60</v>
      </c>
      <c r="X155" s="13">
        <v>42914</v>
      </c>
      <c r="Y155" s="27"/>
      <c r="Z155" s="27"/>
      <c r="AA155" s="28"/>
      <c r="AB155" s="31"/>
      <c r="AC155" s="32"/>
      <c r="AD155" s="28"/>
      <c r="AE155" s="28">
        <v>28.9</v>
      </c>
      <c r="AF155" s="33">
        <v>0.03</v>
      </c>
      <c r="AG155" s="28">
        <v>3</v>
      </c>
      <c r="AH155" s="31"/>
      <c r="AI155" s="31">
        <v>3.6</v>
      </c>
      <c r="AJ155" s="31"/>
      <c r="AK155" s="75" t="str">
        <f t="shared" si="42"/>
        <v>1</v>
      </c>
      <c r="AL155" s="75" t="str">
        <f t="shared" si="43"/>
        <v>3</v>
      </c>
      <c r="AM155" s="75" t="str">
        <f t="shared" si="44"/>
        <v>1</v>
      </c>
      <c r="AN155" s="75" t="str">
        <f t="shared" si="45"/>
        <v>1</v>
      </c>
      <c r="AO155" s="75" t="str">
        <f t="shared" si="46"/>
        <v>3</v>
      </c>
      <c r="AP155" s="75" t="str">
        <f t="shared" si="47"/>
        <v>1</v>
      </c>
      <c r="AQ155" s="75" t="str">
        <f t="shared" si="48"/>
        <v>1</v>
      </c>
      <c r="AR155" s="75" t="str">
        <f t="shared" si="49"/>
        <v>1</v>
      </c>
      <c r="AS155" s="75">
        <f t="shared" si="50"/>
        <v>1.5454545454545454</v>
      </c>
      <c r="AT155" s="75" t="str">
        <f t="shared" si="51"/>
        <v>3</v>
      </c>
      <c r="AU155" s="48" t="e">
        <f>IF(OR(AQ155="I",#REF!="I",AQ155="C",#REF!="C"),"Termovacío",IF(OR(AO155="I",AN155="I",AP155="I",AK155="I",AL155="I",AO155="C",AN155="C",AP155="C",AK155="C",AL155="C"),"Regeneración",""))</f>
        <v>#REF!</v>
      </c>
    </row>
    <row r="156" spans="1:47" s="10" customFormat="1" ht="15" customHeight="1" x14ac:dyDescent="0.2">
      <c r="A156" s="4">
        <f t="shared" si="52"/>
        <v>9</v>
      </c>
      <c r="B156" s="4">
        <v>50500502</v>
      </c>
      <c r="C156" s="4" t="s">
        <v>102</v>
      </c>
      <c r="D156" s="4" t="s">
        <v>157</v>
      </c>
      <c r="E156" s="3" t="s">
        <v>153</v>
      </c>
      <c r="F156" s="4" t="str">
        <f t="shared" si="53"/>
        <v>BALNEARIOS SVC S</v>
      </c>
      <c r="G156" s="4" t="s">
        <v>175</v>
      </c>
      <c r="H156" s="4" t="s">
        <v>61</v>
      </c>
      <c r="I156" s="4" t="s">
        <v>265</v>
      </c>
      <c r="J156" s="4">
        <v>20</v>
      </c>
      <c r="K156" s="4" t="s">
        <v>174</v>
      </c>
      <c r="L156" s="4">
        <v>1987</v>
      </c>
      <c r="M156" s="4" t="s">
        <v>266</v>
      </c>
      <c r="N156" s="4" t="str">
        <f t="shared" si="54"/>
        <v>L</v>
      </c>
      <c r="O156" s="4" t="s">
        <v>122</v>
      </c>
      <c r="P156" s="4"/>
      <c r="Q156" s="4"/>
      <c r="R156" s="4" t="s">
        <v>123</v>
      </c>
      <c r="S156" s="13"/>
      <c r="T156" s="4"/>
      <c r="U156" s="4"/>
      <c r="V156" s="4"/>
      <c r="W156" s="4">
        <v>60</v>
      </c>
      <c r="X156" s="13">
        <v>42380</v>
      </c>
      <c r="Y156" s="27"/>
      <c r="Z156" s="27"/>
      <c r="AA156" s="28"/>
      <c r="AB156" s="31"/>
      <c r="AC156" s="32"/>
      <c r="AD156" s="28"/>
      <c r="AE156" s="28">
        <v>27</v>
      </c>
      <c r="AF156" s="33">
        <v>0.03</v>
      </c>
      <c r="AG156" s="28">
        <v>2.5</v>
      </c>
      <c r="AH156" s="31">
        <v>0.113</v>
      </c>
      <c r="AI156" s="31">
        <v>2.3519999999999999</v>
      </c>
      <c r="AJ156" s="31"/>
      <c r="AK156" s="75" t="str">
        <f t="shared" si="42"/>
        <v>3</v>
      </c>
      <c r="AL156" s="75" t="str">
        <f t="shared" si="43"/>
        <v>1</v>
      </c>
      <c r="AM156" s="75" t="str">
        <f t="shared" si="44"/>
        <v>1</v>
      </c>
      <c r="AN156" s="75" t="str">
        <f t="shared" si="45"/>
        <v>1</v>
      </c>
      <c r="AO156" s="75" t="str">
        <f t="shared" si="46"/>
        <v>5</v>
      </c>
      <c r="AP156" s="75" t="str">
        <f t="shared" si="47"/>
        <v>1</v>
      </c>
      <c r="AQ156" s="75" t="str">
        <f t="shared" si="48"/>
        <v>1</v>
      </c>
      <c r="AR156" s="75" t="str">
        <f t="shared" si="49"/>
        <v>1</v>
      </c>
      <c r="AS156" s="75">
        <f t="shared" si="50"/>
        <v>1.8181818181818181</v>
      </c>
      <c r="AT156" s="75" t="str">
        <f t="shared" si="51"/>
        <v>3</v>
      </c>
      <c r="AU156" s="48" t="e">
        <f>IF(OR(AQ156="I",#REF!="I",AQ156="C",#REF!="C"),"Termovacío",IF(OR(AO156="I",AN156="I",AP156="I",AK156="I",AL156="I",AO156="C",AN156="C",AP156="C",AK156="C",AL156="C"),"Regeneración",""))</f>
        <v>#REF!</v>
      </c>
    </row>
    <row r="157" spans="1:47" s="10" customFormat="1" ht="15" customHeight="1" x14ac:dyDescent="0.2">
      <c r="A157" s="4">
        <f t="shared" si="52"/>
        <v>9</v>
      </c>
      <c r="B157" s="4">
        <v>50500502</v>
      </c>
      <c r="C157" s="4" t="s">
        <v>102</v>
      </c>
      <c r="D157" s="4" t="s">
        <v>157</v>
      </c>
      <c r="E157" s="3" t="s">
        <v>153</v>
      </c>
      <c r="F157" s="4" t="str">
        <f t="shared" si="53"/>
        <v>BALNEARIOS SVC S</v>
      </c>
      <c r="G157" s="4" t="s">
        <v>175</v>
      </c>
      <c r="H157" s="4" t="s">
        <v>61</v>
      </c>
      <c r="I157" s="4" t="s">
        <v>265</v>
      </c>
      <c r="J157" s="4">
        <v>20</v>
      </c>
      <c r="K157" s="4" t="s">
        <v>174</v>
      </c>
      <c r="L157" s="4">
        <v>1987</v>
      </c>
      <c r="M157" s="4" t="s">
        <v>266</v>
      </c>
      <c r="N157" s="4" t="str">
        <f t="shared" si="54"/>
        <v>L</v>
      </c>
      <c r="O157" s="4" t="s">
        <v>122</v>
      </c>
      <c r="P157" s="4"/>
      <c r="Q157" s="4"/>
      <c r="R157" s="4" t="s">
        <v>123</v>
      </c>
      <c r="S157" s="13"/>
      <c r="T157" s="4"/>
      <c r="U157" s="4"/>
      <c r="V157" s="4"/>
      <c r="W157" s="4">
        <v>60</v>
      </c>
      <c r="X157" s="13">
        <v>41983</v>
      </c>
      <c r="Y157" s="27"/>
      <c r="Z157" s="27"/>
      <c r="AA157" s="28"/>
      <c r="AB157" s="31"/>
      <c r="AC157" s="32"/>
      <c r="AD157" s="28"/>
      <c r="AE157" s="28">
        <v>26</v>
      </c>
      <c r="AF157" s="33">
        <v>0.08</v>
      </c>
      <c r="AG157" s="28">
        <v>2.5</v>
      </c>
      <c r="AH157" s="31">
        <v>0.08</v>
      </c>
      <c r="AI157" s="31"/>
      <c r="AJ157" s="31"/>
      <c r="AK157" s="75" t="str">
        <f t="shared" si="42"/>
        <v>1</v>
      </c>
      <c r="AL157" s="75" t="str">
        <f t="shared" si="43"/>
        <v>1</v>
      </c>
      <c r="AM157" s="75" t="str">
        <f t="shared" si="44"/>
        <v>1</v>
      </c>
      <c r="AN157" s="75" t="str">
        <f t="shared" si="45"/>
        <v>3</v>
      </c>
      <c r="AO157" s="75" t="str">
        <f t="shared" si="46"/>
        <v>5</v>
      </c>
      <c r="AP157" s="75" t="str">
        <f t="shared" si="47"/>
        <v>1</v>
      </c>
      <c r="AQ157" s="75" t="str">
        <f t="shared" si="48"/>
        <v>1</v>
      </c>
      <c r="AR157" s="75" t="str">
        <f t="shared" si="49"/>
        <v>1</v>
      </c>
      <c r="AS157" s="75">
        <f t="shared" si="50"/>
        <v>1.7272727272727273</v>
      </c>
      <c r="AT157" s="75" t="str">
        <f t="shared" si="51"/>
        <v>3</v>
      </c>
      <c r="AU157" s="48" t="e">
        <f>IF(OR(AQ157="I",#REF!="I",AQ157="C",#REF!="C"),"Termovacío",IF(OR(AO157="I",AN157="I",AP157="I",AK157="I",AL157="I",AO157="C",AN157="C",AP157="C",AK157="C",AL157="C"),"Regeneración",""))</f>
        <v>#REF!</v>
      </c>
    </row>
    <row r="158" spans="1:47" s="10" customFormat="1" ht="15" customHeight="1" x14ac:dyDescent="0.2">
      <c r="A158" s="4">
        <f t="shared" si="52"/>
        <v>9</v>
      </c>
      <c r="B158" s="4">
        <v>50500502</v>
      </c>
      <c r="C158" s="4" t="s">
        <v>102</v>
      </c>
      <c r="D158" s="4" t="s">
        <v>157</v>
      </c>
      <c r="E158" s="3" t="s">
        <v>153</v>
      </c>
      <c r="F158" s="4" t="str">
        <f t="shared" si="53"/>
        <v>BALNEARIOS SVC S</v>
      </c>
      <c r="G158" s="4" t="s">
        <v>175</v>
      </c>
      <c r="H158" s="4" t="s">
        <v>61</v>
      </c>
      <c r="I158" s="4" t="s">
        <v>265</v>
      </c>
      <c r="J158" s="4">
        <v>20</v>
      </c>
      <c r="K158" s="4" t="s">
        <v>174</v>
      </c>
      <c r="L158" s="4">
        <v>1987</v>
      </c>
      <c r="M158" s="4" t="s">
        <v>266</v>
      </c>
      <c r="N158" s="4" t="str">
        <f t="shared" si="54"/>
        <v>L</v>
      </c>
      <c r="O158" s="4" t="s">
        <v>122</v>
      </c>
      <c r="P158" s="4"/>
      <c r="Q158" s="4"/>
      <c r="R158" s="4" t="s">
        <v>123</v>
      </c>
      <c r="S158" s="13"/>
      <c r="T158" s="4"/>
      <c r="U158" s="4"/>
      <c r="V158" s="4"/>
      <c r="W158" s="4">
        <v>60</v>
      </c>
      <c r="X158" s="13">
        <v>41625</v>
      </c>
      <c r="Y158" s="27"/>
      <c r="Z158" s="27"/>
      <c r="AA158" s="28"/>
      <c r="AB158" s="31"/>
      <c r="AC158" s="32"/>
      <c r="AD158" s="28"/>
      <c r="AE158" s="28">
        <v>22.2</v>
      </c>
      <c r="AF158" s="33">
        <v>0.03</v>
      </c>
      <c r="AG158" s="28">
        <v>3</v>
      </c>
      <c r="AH158" s="31">
        <v>8.7999999999999995E-2</v>
      </c>
      <c r="AI158" s="31">
        <v>2.14</v>
      </c>
      <c r="AJ158" s="31"/>
      <c r="AK158" s="75" t="str">
        <f t="shared" si="42"/>
        <v>1</v>
      </c>
      <c r="AL158" s="75" t="str">
        <f t="shared" si="43"/>
        <v>1</v>
      </c>
      <c r="AM158" s="75" t="str">
        <f t="shared" si="44"/>
        <v>1</v>
      </c>
      <c r="AN158" s="75" t="str">
        <f t="shared" si="45"/>
        <v>1</v>
      </c>
      <c r="AO158" s="75" t="str">
        <f t="shared" si="46"/>
        <v>5</v>
      </c>
      <c r="AP158" s="75" t="str">
        <f t="shared" si="47"/>
        <v>1</v>
      </c>
      <c r="AQ158" s="75" t="str">
        <f t="shared" si="48"/>
        <v>1</v>
      </c>
      <c r="AR158" s="75" t="str">
        <f t="shared" si="49"/>
        <v>1</v>
      </c>
      <c r="AS158" s="75">
        <f t="shared" si="50"/>
        <v>1.5454545454545454</v>
      </c>
      <c r="AT158" s="75" t="str">
        <f t="shared" si="51"/>
        <v>3</v>
      </c>
      <c r="AU158" s="48" t="e">
        <f>IF(OR(AQ158="I",#REF!="I",AQ158="C",#REF!="C"),"Termovacío",IF(OR(AO158="I",AN158="I",AP158="I",AK158="I",AL158="I",AO158="C",AN158="C",AP158="C",AK158="C",AL158="C"),"Regeneración",""))</f>
        <v>#REF!</v>
      </c>
    </row>
    <row r="159" spans="1:47" s="10" customFormat="1" ht="15" customHeight="1" x14ac:dyDescent="0.2">
      <c r="A159" s="4">
        <f t="shared" si="52"/>
        <v>9</v>
      </c>
      <c r="B159" s="4">
        <v>50500502</v>
      </c>
      <c r="C159" s="4" t="s">
        <v>102</v>
      </c>
      <c r="D159" s="4" t="s">
        <v>157</v>
      </c>
      <c r="E159" s="3" t="s">
        <v>153</v>
      </c>
      <c r="F159" s="4" t="str">
        <f t="shared" si="53"/>
        <v>BALNEARIOS SVC S</v>
      </c>
      <c r="G159" s="4" t="s">
        <v>175</v>
      </c>
      <c r="H159" s="4" t="s">
        <v>61</v>
      </c>
      <c r="I159" s="4" t="s">
        <v>265</v>
      </c>
      <c r="J159" s="4">
        <v>20</v>
      </c>
      <c r="K159" s="4" t="s">
        <v>174</v>
      </c>
      <c r="L159" s="4">
        <v>1987</v>
      </c>
      <c r="M159" s="4" t="s">
        <v>266</v>
      </c>
      <c r="N159" s="4" t="str">
        <f t="shared" si="54"/>
        <v>L</v>
      </c>
      <c r="O159" s="4" t="s">
        <v>122</v>
      </c>
      <c r="P159" s="4"/>
      <c r="Q159" s="4"/>
      <c r="R159" s="4" t="s">
        <v>123</v>
      </c>
      <c r="S159" s="13"/>
      <c r="T159" s="4"/>
      <c r="U159" s="4"/>
      <c r="V159" s="4"/>
      <c r="W159" s="4">
        <v>60</v>
      </c>
      <c r="X159" s="13">
        <v>41344</v>
      </c>
      <c r="Y159" s="27"/>
      <c r="Z159" s="27"/>
      <c r="AA159" s="28"/>
      <c r="AB159" s="31"/>
      <c r="AC159" s="32"/>
      <c r="AD159" s="28"/>
      <c r="AE159" s="28">
        <v>26</v>
      </c>
      <c r="AF159" s="33">
        <v>0.02</v>
      </c>
      <c r="AG159" s="28">
        <v>2.5</v>
      </c>
      <c r="AH159" s="31">
        <v>9.2999999999999999E-2</v>
      </c>
      <c r="AI159" s="31">
        <v>2.1080000000000001</v>
      </c>
      <c r="AJ159" s="31"/>
      <c r="AK159" s="75" t="str">
        <f t="shared" si="42"/>
        <v>1</v>
      </c>
      <c r="AL159" s="75" t="str">
        <f t="shared" si="43"/>
        <v>1</v>
      </c>
      <c r="AM159" s="75" t="str">
        <f t="shared" si="44"/>
        <v>1</v>
      </c>
      <c r="AN159" s="75" t="str">
        <f t="shared" si="45"/>
        <v>1</v>
      </c>
      <c r="AO159" s="75" t="str">
        <f t="shared" si="46"/>
        <v>5</v>
      </c>
      <c r="AP159" s="75" t="str">
        <f t="shared" si="47"/>
        <v>1</v>
      </c>
      <c r="AQ159" s="75" t="str">
        <f t="shared" si="48"/>
        <v>1</v>
      </c>
      <c r="AR159" s="75" t="str">
        <f t="shared" si="49"/>
        <v>1</v>
      </c>
      <c r="AS159" s="75">
        <f t="shared" si="50"/>
        <v>1.5454545454545454</v>
      </c>
      <c r="AT159" s="75" t="str">
        <f t="shared" si="51"/>
        <v>3</v>
      </c>
      <c r="AU159" s="48" t="e">
        <f>IF(OR(AQ159="I",#REF!="I",AQ159="C",#REF!="C"),"Termovacío",IF(OR(AO159="I",AN159="I",AP159="I",AK159="I",AL159="I",AO159="C",AN159="C",AP159="C",AK159="C",AL159="C"),"Regeneración",""))</f>
        <v>#REF!</v>
      </c>
    </row>
    <row r="160" spans="1:47" s="10" customFormat="1" ht="15" customHeight="1" x14ac:dyDescent="0.2">
      <c r="A160" s="4">
        <f t="shared" si="52"/>
        <v>9</v>
      </c>
      <c r="B160" s="4">
        <v>50500502</v>
      </c>
      <c r="C160" s="4" t="s">
        <v>102</v>
      </c>
      <c r="D160" s="4" t="s">
        <v>157</v>
      </c>
      <c r="E160" s="3" t="s">
        <v>153</v>
      </c>
      <c r="F160" s="4" t="str">
        <f t="shared" si="53"/>
        <v>BALNEARIOS SVC S</v>
      </c>
      <c r="G160" s="4" t="s">
        <v>175</v>
      </c>
      <c r="H160" s="4" t="s">
        <v>61</v>
      </c>
      <c r="I160" s="4" t="s">
        <v>265</v>
      </c>
      <c r="J160" s="4">
        <v>20</v>
      </c>
      <c r="K160" s="4" t="s">
        <v>174</v>
      </c>
      <c r="L160" s="4">
        <v>1987</v>
      </c>
      <c r="M160" s="4" t="s">
        <v>266</v>
      </c>
      <c r="N160" s="4" t="str">
        <f t="shared" si="54"/>
        <v>L</v>
      </c>
      <c r="O160" s="4" t="s">
        <v>122</v>
      </c>
      <c r="P160" s="4"/>
      <c r="Q160" s="4"/>
      <c r="R160" s="4" t="s">
        <v>123</v>
      </c>
      <c r="S160" s="13"/>
      <c r="T160" s="4"/>
      <c r="U160" s="4"/>
      <c r="V160" s="4"/>
      <c r="W160" s="4">
        <v>60</v>
      </c>
      <c r="X160" s="13">
        <v>40934</v>
      </c>
      <c r="Y160" s="27"/>
      <c r="Z160" s="27"/>
      <c r="AA160" s="28"/>
      <c r="AB160" s="31"/>
      <c r="AC160" s="32"/>
      <c r="AD160" s="28"/>
      <c r="AE160" s="28">
        <v>25</v>
      </c>
      <c r="AF160" s="33">
        <v>0.03</v>
      </c>
      <c r="AG160" s="28">
        <v>2</v>
      </c>
      <c r="AH160" s="31">
        <v>0.13300000000000001</v>
      </c>
      <c r="AI160" s="31">
        <v>2.98</v>
      </c>
      <c r="AJ160" s="31"/>
      <c r="AK160" s="75" t="str">
        <f t="shared" si="42"/>
        <v>3</v>
      </c>
      <c r="AL160" s="75" t="str">
        <f t="shared" si="43"/>
        <v>1</v>
      </c>
      <c r="AM160" s="75" t="str">
        <f t="shared" si="44"/>
        <v>1</v>
      </c>
      <c r="AN160" s="75" t="str">
        <f t="shared" si="45"/>
        <v>1</v>
      </c>
      <c r="AO160" s="75" t="str">
        <f t="shared" si="46"/>
        <v>5</v>
      </c>
      <c r="AP160" s="75" t="str">
        <f t="shared" si="47"/>
        <v>1</v>
      </c>
      <c r="AQ160" s="75" t="str">
        <f t="shared" si="48"/>
        <v>1</v>
      </c>
      <c r="AR160" s="75" t="str">
        <f t="shared" si="49"/>
        <v>1</v>
      </c>
      <c r="AS160" s="75">
        <f t="shared" si="50"/>
        <v>1.8181818181818181</v>
      </c>
      <c r="AT160" s="75" t="str">
        <f t="shared" si="51"/>
        <v>3</v>
      </c>
      <c r="AU160" s="48" t="e">
        <f>IF(OR(AQ160="I",#REF!="I",AQ160="C",#REF!="C"),"Termovacío",IF(OR(AO160="I",AN160="I",AP160="I",AK160="I",AL160="I",AO160="C",AN160="C",AP160="C",AK160="C",AL160="C"),"Regeneración",""))</f>
        <v>#REF!</v>
      </c>
    </row>
    <row r="161" spans="1:47" s="10" customFormat="1" ht="15" customHeight="1" x14ac:dyDescent="0.2">
      <c r="A161" s="4">
        <f t="shared" si="52"/>
        <v>9</v>
      </c>
      <c r="B161" s="4">
        <v>50500502</v>
      </c>
      <c r="C161" s="4" t="s">
        <v>102</v>
      </c>
      <c r="D161" s="4" t="s">
        <v>157</v>
      </c>
      <c r="E161" s="3" t="s">
        <v>153</v>
      </c>
      <c r="F161" s="4" t="str">
        <f t="shared" si="53"/>
        <v>BALNEARIOS SVC S</v>
      </c>
      <c r="G161" s="4" t="s">
        <v>175</v>
      </c>
      <c r="H161" s="4" t="s">
        <v>61</v>
      </c>
      <c r="I161" s="4" t="s">
        <v>265</v>
      </c>
      <c r="J161" s="4">
        <v>20</v>
      </c>
      <c r="K161" s="4" t="s">
        <v>174</v>
      </c>
      <c r="L161" s="4">
        <v>1987</v>
      </c>
      <c r="M161" s="4" t="s">
        <v>266</v>
      </c>
      <c r="N161" s="4" t="str">
        <f t="shared" si="54"/>
        <v>L</v>
      </c>
      <c r="O161" s="4" t="s">
        <v>122</v>
      </c>
      <c r="P161" s="4"/>
      <c r="Q161" s="4"/>
      <c r="R161" s="4" t="s">
        <v>123</v>
      </c>
      <c r="S161" s="13"/>
      <c r="T161" s="4"/>
      <c r="U161" s="4"/>
      <c r="V161" s="4"/>
      <c r="W161" s="4">
        <v>60</v>
      </c>
      <c r="X161" s="13">
        <v>40613</v>
      </c>
      <c r="Y161" s="27"/>
      <c r="Z161" s="27"/>
      <c r="AA161" s="28"/>
      <c r="AB161" s="31"/>
      <c r="AC161" s="32"/>
      <c r="AD161" s="28"/>
      <c r="AE161" s="28">
        <v>25</v>
      </c>
      <c r="AF161" s="33">
        <v>0.02</v>
      </c>
      <c r="AG161" s="28">
        <v>3</v>
      </c>
      <c r="AH161" s="31">
        <v>0.09</v>
      </c>
      <c r="AI161" s="31">
        <v>2.3119999999999998</v>
      </c>
      <c r="AJ161" s="31"/>
      <c r="AK161" s="75" t="str">
        <f t="shared" si="42"/>
        <v>1</v>
      </c>
      <c r="AL161" s="75" t="str">
        <f t="shared" si="43"/>
        <v>1</v>
      </c>
      <c r="AM161" s="75" t="str">
        <f t="shared" si="44"/>
        <v>1</v>
      </c>
      <c r="AN161" s="75" t="str">
        <f t="shared" si="45"/>
        <v>1</v>
      </c>
      <c r="AO161" s="75" t="str">
        <f t="shared" si="46"/>
        <v>5</v>
      </c>
      <c r="AP161" s="75" t="str">
        <f t="shared" si="47"/>
        <v>1</v>
      </c>
      <c r="AQ161" s="75" t="str">
        <f t="shared" si="48"/>
        <v>1</v>
      </c>
      <c r="AR161" s="75" t="str">
        <f t="shared" si="49"/>
        <v>1</v>
      </c>
      <c r="AS161" s="75">
        <f t="shared" si="50"/>
        <v>1.5454545454545454</v>
      </c>
      <c r="AT161" s="75" t="str">
        <f t="shared" si="51"/>
        <v>3</v>
      </c>
      <c r="AU161" s="48" t="e">
        <f>IF(OR(AQ161="I",#REF!="I",AQ161="C",#REF!="C"),"Termovacío",IF(OR(AO161="I",AN161="I",AP161="I",AK161="I",AL161="I",AO161="C",AN161="C",AP161="C",AK161="C",AL161="C"),"Regeneración",""))</f>
        <v>#REF!</v>
      </c>
    </row>
    <row r="162" spans="1:47" s="10" customFormat="1" ht="15" customHeight="1" x14ac:dyDescent="0.2">
      <c r="A162" s="4">
        <f t="shared" si="52"/>
        <v>9</v>
      </c>
      <c r="B162" s="4">
        <v>50500502</v>
      </c>
      <c r="C162" s="4" t="s">
        <v>102</v>
      </c>
      <c r="D162" s="4" t="s">
        <v>157</v>
      </c>
      <c r="E162" s="3" t="s">
        <v>153</v>
      </c>
      <c r="F162" s="4" t="str">
        <f t="shared" si="53"/>
        <v>BALNEARIOS SVC S</v>
      </c>
      <c r="G162" s="4" t="s">
        <v>175</v>
      </c>
      <c r="H162" s="4" t="s">
        <v>61</v>
      </c>
      <c r="I162" s="4" t="s">
        <v>265</v>
      </c>
      <c r="J162" s="4">
        <v>20</v>
      </c>
      <c r="K162" s="4" t="s">
        <v>174</v>
      </c>
      <c r="L162" s="4">
        <v>1987</v>
      </c>
      <c r="M162" s="4" t="s">
        <v>266</v>
      </c>
      <c r="N162" s="4" t="str">
        <f t="shared" si="54"/>
        <v>L</v>
      </c>
      <c r="O162" s="4" t="s">
        <v>122</v>
      </c>
      <c r="P162" s="4"/>
      <c r="Q162" s="4"/>
      <c r="R162" s="4" t="s">
        <v>123</v>
      </c>
      <c r="S162" s="13"/>
      <c r="T162" s="4"/>
      <c r="U162" s="4"/>
      <c r="V162" s="4"/>
      <c r="W162" s="4">
        <v>60</v>
      </c>
      <c r="X162" s="13">
        <v>40312</v>
      </c>
      <c r="Y162" s="27"/>
      <c r="Z162" s="27"/>
      <c r="AA162" s="28"/>
      <c r="AB162" s="31"/>
      <c r="AC162" s="32"/>
      <c r="AD162" s="28"/>
      <c r="AE162" s="28">
        <v>25</v>
      </c>
      <c r="AF162" s="33">
        <v>0.02</v>
      </c>
      <c r="AG162" s="28">
        <v>2.5</v>
      </c>
      <c r="AH162" s="31">
        <v>9.9000000000000005E-2</v>
      </c>
      <c r="AI162" s="31">
        <v>2.6160000000000001</v>
      </c>
      <c r="AJ162" s="31"/>
      <c r="AK162" s="75" t="str">
        <f t="shared" si="42"/>
        <v>1</v>
      </c>
      <c r="AL162" s="75" t="str">
        <f t="shared" si="43"/>
        <v>1</v>
      </c>
      <c r="AM162" s="75" t="str">
        <f t="shared" si="44"/>
        <v>1</v>
      </c>
      <c r="AN162" s="75" t="str">
        <f t="shared" si="45"/>
        <v>1</v>
      </c>
      <c r="AO162" s="75" t="str">
        <f t="shared" si="46"/>
        <v>5</v>
      </c>
      <c r="AP162" s="75" t="str">
        <f t="shared" si="47"/>
        <v>1</v>
      </c>
      <c r="AQ162" s="75" t="str">
        <f t="shared" si="48"/>
        <v>1</v>
      </c>
      <c r="AR162" s="75" t="str">
        <f t="shared" si="49"/>
        <v>1</v>
      </c>
      <c r="AS162" s="75">
        <f t="shared" si="50"/>
        <v>1.5454545454545454</v>
      </c>
      <c r="AT162" s="75" t="str">
        <f t="shared" si="51"/>
        <v>3</v>
      </c>
      <c r="AU162" s="48" t="e">
        <f>IF(OR(AQ162="I",#REF!="I",AQ162="C",#REF!="C"),"Termovacío",IF(OR(AO162="I",AN162="I",AP162="I",AK162="I",AL162="I",AO162="C",AN162="C",AP162="C",AK162="C",AL162="C"),"Regeneración",""))</f>
        <v>#REF!</v>
      </c>
    </row>
    <row r="163" spans="1:47" s="10" customFormat="1" ht="15" customHeight="1" x14ac:dyDescent="0.2">
      <c r="A163" s="4">
        <f t="shared" si="52"/>
        <v>9</v>
      </c>
      <c r="B163" s="4">
        <v>50500502</v>
      </c>
      <c r="C163" s="4" t="s">
        <v>102</v>
      </c>
      <c r="D163" s="4" t="s">
        <v>157</v>
      </c>
      <c r="E163" s="3" t="s">
        <v>153</v>
      </c>
      <c r="F163" s="4" t="str">
        <f t="shared" si="53"/>
        <v>BALNEARIOS SVC S</v>
      </c>
      <c r="G163" s="4" t="s">
        <v>175</v>
      </c>
      <c r="H163" s="4" t="s">
        <v>61</v>
      </c>
      <c r="I163" s="4" t="s">
        <v>265</v>
      </c>
      <c r="J163" s="4">
        <v>20</v>
      </c>
      <c r="K163" s="4" t="s">
        <v>174</v>
      </c>
      <c r="L163" s="4">
        <v>1987</v>
      </c>
      <c r="M163" s="4" t="s">
        <v>266</v>
      </c>
      <c r="N163" s="4" t="str">
        <f t="shared" si="54"/>
        <v>L</v>
      </c>
      <c r="O163" s="4" t="s">
        <v>122</v>
      </c>
      <c r="P163" s="4"/>
      <c r="Q163" s="4"/>
      <c r="R163" s="4" t="s">
        <v>123</v>
      </c>
      <c r="S163" s="13"/>
      <c r="T163" s="4"/>
      <c r="U163" s="4"/>
      <c r="V163" s="4"/>
      <c r="W163" s="4">
        <v>60</v>
      </c>
      <c r="X163" s="13">
        <v>40102</v>
      </c>
      <c r="Y163" s="27"/>
      <c r="Z163" s="27"/>
      <c r="AA163" s="28"/>
      <c r="AB163" s="31"/>
      <c r="AC163" s="32">
        <v>69</v>
      </c>
      <c r="AD163" s="28"/>
      <c r="AE163" s="28">
        <v>25</v>
      </c>
      <c r="AF163" s="33">
        <v>0.02</v>
      </c>
      <c r="AG163" s="28">
        <v>2.5</v>
      </c>
      <c r="AH163" s="31">
        <v>8.2000000000000003E-2</v>
      </c>
      <c r="AI163" s="31">
        <v>2.3330000000000002</v>
      </c>
      <c r="AJ163" s="31"/>
      <c r="AK163" s="75" t="str">
        <f t="shared" si="42"/>
        <v>1</v>
      </c>
      <c r="AL163" s="75" t="str">
        <f t="shared" si="43"/>
        <v>1</v>
      </c>
      <c r="AM163" s="75" t="str">
        <f t="shared" si="44"/>
        <v>1</v>
      </c>
      <c r="AN163" s="75" t="str">
        <f t="shared" si="45"/>
        <v>1</v>
      </c>
      <c r="AO163" s="75" t="str">
        <f t="shared" si="46"/>
        <v>5</v>
      </c>
      <c r="AP163" s="75" t="str">
        <f t="shared" si="47"/>
        <v>1</v>
      </c>
      <c r="AQ163" s="75" t="str">
        <f t="shared" si="48"/>
        <v>1</v>
      </c>
      <c r="AR163" s="75" t="str">
        <f t="shared" si="49"/>
        <v>1</v>
      </c>
      <c r="AS163" s="75">
        <f t="shared" si="50"/>
        <v>1.5454545454545454</v>
      </c>
      <c r="AT163" s="75" t="str">
        <f t="shared" si="51"/>
        <v>3</v>
      </c>
      <c r="AU163" s="48" t="e">
        <f>IF(OR(AQ163="I",#REF!="I",AQ163="C",#REF!="C"),"Termovacío",IF(OR(AO163="I",AN163="I",AP163="I",AK163="I",AL163="I",AO163="C",AN163="C",AP163="C",AK163="C",AL163="C"),"Regeneración",""))</f>
        <v>#REF!</v>
      </c>
    </row>
    <row r="164" spans="1:47" s="10" customFormat="1" ht="15" customHeight="1" x14ac:dyDescent="0.2">
      <c r="A164" s="4">
        <f t="shared" si="52"/>
        <v>9</v>
      </c>
      <c r="B164" s="4">
        <v>50500502</v>
      </c>
      <c r="C164" s="4" t="s">
        <v>102</v>
      </c>
      <c r="D164" s="4" t="s">
        <v>157</v>
      </c>
      <c r="E164" s="3" t="s">
        <v>153</v>
      </c>
      <c r="F164" s="4" t="str">
        <f t="shared" si="53"/>
        <v>BALNEARIOS SVC S</v>
      </c>
      <c r="G164" s="4" t="s">
        <v>175</v>
      </c>
      <c r="H164" s="4" t="s">
        <v>61</v>
      </c>
      <c r="I164" s="4" t="s">
        <v>265</v>
      </c>
      <c r="J164" s="4">
        <v>20</v>
      </c>
      <c r="K164" s="4" t="s">
        <v>174</v>
      </c>
      <c r="L164" s="4">
        <v>1987</v>
      </c>
      <c r="M164" s="4" t="s">
        <v>266</v>
      </c>
      <c r="N164" s="4" t="str">
        <f t="shared" si="54"/>
        <v>L</v>
      </c>
      <c r="O164" s="4" t="s">
        <v>122</v>
      </c>
      <c r="P164" s="4"/>
      <c r="Q164" s="4"/>
      <c r="R164" s="4" t="s">
        <v>123</v>
      </c>
      <c r="S164" s="13"/>
      <c r="T164" s="4"/>
      <c r="U164" s="4"/>
      <c r="V164" s="4"/>
      <c r="W164" s="4">
        <v>60</v>
      </c>
      <c r="X164" s="13">
        <v>39744</v>
      </c>
      <c r="Y164" s="27"/>
      <c r="Z164" s="27"/>
      <c r="AA164" s="28"/>
      <c r="AB164" s="31"/>
      <c r="AC164" s="32">
        <v>40</v>
      </c>
      <c r="AD164" s="28"/>
      <c r="AE164" s="28">
        <v>22</v>
      </c>
      <c r="AF164" s="33"/>
      <c r="AG164" s="28"/>
      <c r="AH164" s="31">
        <v>0.08</v>
      </c>
      <c r="AI164" s="31"/>
      <c r="AJ164" s="31"/>
      <c r="AK164" s="75" t="str">
        <f t="shared" si="42"/>
        <v>1</v>
      </c>
      <c r="AL164" s="75" t="str">
        <f t="shared" si="43"/>
        <v>1</v>
      </c>
      <c r="AM164" s="75" t="str">
        <f t="shared" si="44"/>
        <v>1</v>
      </c>
      <c r="AN164" s="75" t="str">
        <f t="shared" si="45"/>
        <v>1</v>
      </c>
      <c r="AO164" s="75" t="str">
        <f t="shared" si="46"/>
        <v>5</v>
      </c>
      <c r="AP164" s="75" t="str">
        <f t="shared" si="47"/>
        <v>1</v>
      </c>
      <c r="AQ164" s="75" t="str">
        <f t="shared" si="48"/>
        <v>1</v>
      </c>
      <c r="AR164" s="75" t="str">
        <f t="shared" si="49"/>
        <v>1</v>
      </c>
      <c r="AS164" s="75">
        <f t="shared" si="50"/>
        <v>1.5454545454545454</v>
      </c>
      <c r="AT164" s="75" t="str">
        <f t="shared" si="51"/>
        <v>3</v>
      </c>
      <c r="AU164" s="48" t="e">
        <f>IF(OR(AQ164="I",#REF!="I",AQ164="C",#REF!="C"),"Termovacío",IF(OR(AO164="I",AN164="I",AP164="I",AK164="I",AL164="I",AO164="C",AN164="C",AP164="C",AK164="C",AL164="C"),"Regeneración",""))</f>
        <v>#REF!</v>
      </c>
    </row>
    <row r="165" spans="1:47" s="10" customFormat="1" ht="15" customHeight="1" x14ac:dyDescent="0.2">
      <c r="A165" s="4">
        <f t="shared" si="52"/>
        <v>9</v>
      </c>
      <c r="B165" s="4">
        <v>50500502</v>
      </c>
      <c r="C165" s="4" t="s">
        <v>102</v>
      </c>
      <c r="D165" s="4" t="s">
        <v>157</v>
      </c>
      <c r="E165" s="3" t="s">
        <v>153</v>
      </c>
      <c r="F165" s="4" t="str">
        <f t="shared" si="53"/>
        <v>BALNEARIOS SVC S</v>
      </c>
      <c r="G165" s="4" t="s">
        <v>175</v>
      </c>
      <c r="H165" s="4" t="s">
        <v>61</v>
      </c>
      <c r="I165" s="4" t="s">
        <v>265</v>
      </c>
      <c r="J165" s="4">
        <v>20</v>
      </c>
      <c r="K165" s="4" t="s">
        <v>174</v>
      </c>
      <c r="L165" s="4">
        <v>1987</v>
      </c>
      <c r="M165" s="4" t="s">
        <v>266</v>
      </c>
      <c r="N165" s="4" t="str">
        <f t="shared" si="54"/>
        <v>L</v>
      </c>
      <c r="O165" s="4" t="s">
        <v>122</v>
      </c>
      <c r="P165" s="4"/>
      <c r="Q165" s="4"/>
      <c r="R165" s="4" t="s">
        <v>123</v>
      </c>
      <c r="S165" s="13"/>
      <c r="T165" s="4"/>
      <c r="U165" s="4"/>
      <c r="V165" s="4"/>
      <c r="W165" s="4">
        <v>60</v>
      </c>
      <c r="X165" s="13">
        <v>39700</v>
      </c>
      <c r="Y165" s="27"/>
      <c r="Z165" s="27"/>
      <c r="AA165" s="28"/>
      <c r="AB165" s="31"/>
      <c r="AC165" s="32"/>
      <c r="AD165" s="28"/>
      <c r="AE165" s="28">
        <v>30.1</v>
      </c>
      <c r="AF165" s="33">
        <v>4.0000000000000001E-3</v>
      </c>
      <c r="AG165" s="28">
        <v>3</v>
      </c>
      <c r="AH165" s="31">
        <v>6.5000000000000002E-2</v>
      </c>
      <c r="AI165" s="31">
        <v>2.34</v>
      </c>
      <c r="AJ165" s="31"/>
      <c r="AK165" s="75" t="str">
        <f t="shared" si="42"/>
        <v>1</v>
      </c>
      <c r="AL165" s="75" t="str">
        <f t="shared" si="43"/>
        <v>1</v>
      </c>
      <c r="AM165" s="75" t="str">
        <f t="shared" si="44"/>
        <v>1</v>
      </c>
      <c r="AN165" s="75" t="str">
        <f t="shared" si="45"/>
        <v>1</v>
      </c>
      <c r="AO165" s="75" t="str">
        <f t="shared" si="46"/>
        <v>3</v>
      </c>
      <c r="AP165" s="75" t="str">
        <f t="shared" si="47"/>
        <v>1</v>
      </c>
      <c r="AQ165" s="75" t="str">
        <f t="shared" si="48"/>
        <v>1</v>
      </c>
      <c r="AR165" s="75" t="str">
        <f t="shared" si="49"/>
        <v>1</v>
      </c>
      <c r="AS165" s="75">
        <f t="shared" si="50"/>
        <v>1.2727272727272727</v>
      </c>
      <c r="AT165" s="75" t="str">
        <f t="shared" si="51"/>
        <v>3</v>
      </c>
      <c r="AU165" s="48" t="e">
        <f>IF(OR(AQ165="I",#REF!="I",AQ165="C",#REF!="C"),"Termovacío",IF(OR(AO165="I",AN165="I",AP165="I",AK165="I",AL165="I",AO165="C",AN165="C",AP165="C",AK165="C",AL165="C"),"Regeneración",""))</f>
        <v>#REF!</v>
      </c>
    </row>
    <row r="166" spans="1:47" s="10" customFormat="1" ht="15" customHeight="1" x14ac:dyDescent="0.2">
      <c r="A166" s="4">
        <f t="shared" si="52"/>
        <v>9</v>
      </c>
      <c r="B166" s="4">
        <v>50500502</v>
      </c>
      <c r="C166" s="4" t="s">
        <v>102</v>
      </c>
      <c r="D166" s="4" t="s">
        <v>157</v>
      </c>
      <c r="E166" s="3" t="s">
        <v>153</v>
      </c>
      <c r="F166" s="4" t="str">
        <f t="shared" si="53"/>
        <v>BALNEARIOS SVC S</v>
      </c>
      <c r="G166" s="4" t="s">
        <v>175</v>
      </c>
      <c r="H166" s="4" t="s">
        <v>61</v>
      </c>
      <c r="I166" s="4" t="s">
        <v>265</v>
      </c>
      <c r="J166" s="4">
        <v>20</v>
      </c>
      <c r="K166" s="4" t="s">
        <v>174</v>
      </c>
      <c r="L166" s="4">
        <v>1987</v>
      </c>
      <c r="M166" s="4" t="s">
        <v>266</v>
      </c>
      <c r="N166" s="4" t="str">
        <f t="shared" si="54"/>
        <v>L</v>
      </c>
      <c r="O166" s="4" t="s">
        <v>122</v>
      </c>
      <c r="P166" s="4"/>
      <c r="Q166" s="4"/>
      <c r="R166" s="4" t="s">
        <v>123</v>
      </c>
      <c r="S166" s="13"/>
      <c r="T166" s="4"/>
      <c r="U166" s="4"/>
      <c r="V166" s="4"/>
      <c r="W166" s="4">
        <v>60</v>
      </c>
      <c r="X166" s="13">
        <v>39049</v>
      </c>
      <c r="Y166" s="27"/>
      <c r="Z166" s="27"/>
      <c r="AA166" s="28"/>
      <c r="AB166" s="31"/>
      <c r="AC166" s="32">
        <v>51.8</v>
      </c>
      <c r="AD166" s="28"/>
      <c r="AE166" s="28">
        <v>21.5</v>
      </c>
      <c r="AF166" s="33">
        <v>2.4E-2</v>
      </c>
      <c r="AG166" s="28">
        <v>3</v>
      </c>
      <c r="AH166" s="31">
        <v>7.9000000000000001E-2</v>
      </c>
      <c r="AI166" s="31">
        <v>1.877</v>
      </c>
      <c r="AJ166" s="31"/>
      <c r="AK166" s="75" t="str">
        <f t="shared" si="42"/>
        <v>1</v>
      </c>
      <c r="AL166" s="75" t="str">
        <f t="shared" si="43"/>
        <v>1</v>
      </c>
      <c r="AM166" s="75" t="str">
        <f t="shared" si="44"/>
        <v>1</v>
      </c>
      <c r="AN166" s="75" t="str">
        <f t="shared" si="45"/>
        <v>1</v>
      </c>
      <c r="AO166" s="75" t="str">
        <f t="shared" si="46"/>
        <v>5</v>
      </c>
      <c r="AP166" s="75" t="str">
        <f t="shared" si="47"/>
        <v>1</v>
      </c>
      <c r="AQ166" s="75" t="str">
        <f t="shared" si="48"/>
        <v>1</v>
      </c>
      <c r="AR166" s="75" t="str">
        <f t="shared" si="49"/>
        <v>1</v>
      </c>
      <c r="AS166" s="75">
        <f t="shared" si="50"/>
        <v>1.5454545454545454</v>
      </c>
      <c r="AT166" s="75" t="str">
        <f t="shared" si="51"/>
        <v>3</v>
      </c>
      <c r="AU166" s="48" t="e">
        <f>IF(OR(AQ166="I",#REF!="I",AQ166="C",#REF!="C"),"Termovacío",IF(OR(AO166="I",AN166="I",AP166="I",AK166="I",AL166="I",AO166="C",AN166="C",AP166="C",AK166="C",AL166="C"),"Regeneración",""))</f>
        <v>#REF!</v>
      </c>
    </row>
    <row r="167" spans="1:47" s="10" customFormat="1" ht="15" customHeight="1" x14ac:dyDescent="0.2">
      <c r="A167" s="4">
        <f t="shared" si="52"/>
        <v>9</v>
      </c>
      <c r="B167" s="4">
        <v>50500502</v>
      </c>
      <c r="C167" s="4" t="s">
        <v>102</v>
      </c>
      <c r="D167" s="4" t="s">
        <v>157</v>
      </c>
      <c r="E167" s="3" t="s">
        <v>153</v>
      </c>
      <c r="F167" s="4" t="str">
        <f t="shared" si="53"/>
        <v>BALNEARIOS SVC S</v>
      </c>
      <c r="G167" s="4" t="s">
        <v>175</v>
      </c>
      <c r="H167" s="4" t="s">
        <v>61</v>
      </c>
      <c r="I167" s="4" t="s">
        <v>265</v>
      </c>
      <c r="J167" s="4">
        <v>20</v>
      </c>
      <c r="K167" s="4" t="s">
        <v>174</v>
      </c>
      <c r="L167" s="4">
        <v>1987</v>
      </c>
      <c r="M167" s="4" t="s">
        <v>266</v>
      </c>
      <c r="N167" s="4" t="str">
        <f t="shared" si="54"/>
        <v>L</v>
      </c>
      <c r="O167" s="4" t="s">
        <v>122</v>
      </c>
      <c r="P167" s="4"/>
      <c r="Q167" s="4"/>
      <c r="R167" s="4" t="s">
        <v>123</v>
      </c>
      <c r="S167" s="13"/>
      <c r="T167" s="4"/>
      <c r="U167" s="4"/>
      <c r="V167" s="4"/>
      <c r="W167" s="4">
        <v>60</v>
      </c>
      <c r="X167" s="13">
        <v>38506</v>
      </c>
      <c r="Y167" s="27"/>
      <c r="Z167" s="27"/>
      <c r="AA167" s="28"/>
      <c r="AB167" s="31"/>
      <c r="AC167" s="32"/>
      <c r="AD167" s="28"/>
      <c r="AE167" s="28"/>
      <c r="AF167" s="33"/>
      <c r="AG167" s="28"/>
      <c r="AH167" s="31"/>
      <c r="AI167" s="31"/>
      <c r="AJ167" s="31"/>
      <c r="AK167" s="75" t="str">
        <f t="shared" si="42"/>
        <v>1</v>
      </c>
      <c r="AL167" s="75" t="str">
        <f t="shared" si="43"/>
        <v>1</v>
      </c>
      <c r="AM167" s="75" t="str">
        <f t="shared" si="44"/>
        <v>1</v>
      </c>
      <c r="AN167" s="75" t="str">
        <f t="shared" si="45"/>
        <v>1</v>
      </c>
      <c r="AO167" s="75" t="str">
        <f t="shared" si="46"/>
        <v>1</v>
      </c>
      <c r="AP167" s="75" t="str">
        <f t="shared" si="47"/>
        <v>1</v>
      </c>
      <c r="AQ167" s="75" t="str">
        <f t="shared" si="48"/>
        <v>1</v>
      </c>
      <c r="AR167" s="75" t="str">
        <f t="shared" si="49"/>
        <v>1</v>
      </c>
      <c r="AS167" s="75">
        <f t="shared" si="50"/>
        <v>1</v>
      </c>
      <c r="AT167" s="75" t="str">
        <f t="shared" si="51"/>
        <v>1</v>
      </c>
      <c r="AU167" s="48" t="e">
        <f>IF(OR(AQ167="I",#REF!="I",AQ167="C",#REF!="C"),"Termovacío",IF(OR(AO167="I",AN167="I",AP167="I",AK167="I",AL167="I",AO167="C",AN167="C",AP167="C",AK167="C",AL167="C"),"Regeneración",""))</f>
        <v>#REF!</v>
      </c>
    </row>
    <row r="168" spans="1:47" s="10" customFormat="1" ht="15" customHeight="1" x14ac:dyDescent="0.2">
      <c r="A168" s="4">
        <f t="shared" si="52"/>
        <v>9</v>
      </c>
      <c r="B168" s="4">
        <v>50500502</v>
      </c>
      <c r="C168" s="4" t="s">
        <v>102</v>
      </c>
      <c r="D168" s="4" t="s">
        <v>157</v>
      </c>
      <c r="E168" s="3" t="s">
        <v>153</v>
      </c>
      <c r="F168" s="4" t="str">
        <f t="shared" si="53"/>
        <v>BALNEARIOS SVC S</v>
      </c>
      <c r="G168" s="4" t="s">
        <v>175</v>
      </c>
      <c r="H168" s="4" t="s">
        <v>61</v>
      </c>
      <c r="I168" s="4" t="s">
        <v>265</v>
      </c>
      <c r="J168" s="4">
        <v>20</v>
      </c>
      <c r="K168" s="4" t="s">
        <v>174</v>
      </c>
      <c r="L168" s="4">
        <v>1987</v>
      </c>
      <c r="M168" s="4" t="s">
        <v>266</v>
      </c>
      <c r="N168" s="4" t="str">
        <f t="shared" si="54"/>
        <v>L</v>
      </c>
      <c r="O168" s="4" t="s">
        <v>122</v>
      </c>
      <c r="P168" s="4"/>
      <c r="Q168" s="4"/>
      <c r="R168" s="4" t="s">
        <v>123</v>
      </c>
      <c r="S168" s="13"/>
      <c r="T168" s="4"/>
      <c r="U168" s="4"/>
      <c r="V168" s="4"/>
      <c r="W168" s="4">
        <v>60</v>
      </c>
      <c r="X168" s="13">
        <v>38330</v>
      </c>
      <c r="Y168" s="27"/>
      <c r="Z168" s="27"/>
      <c r="AA168" s="28"/>
      <c r="AB168" s="31"/>
      <c r="AC168" s="32">
        <v>41.2</v>
      </c>
      <c r="AD168" s="28"/>
      <c r="AE168" s="28">
        <v>23.8</v>
      </c>
      <c r="AF168" s="33">
        <v>3.7400000000000003E-2</v>
      </c>
      <c r="AG168" s="28">
        <v>2.6</v>
      </c>
      <c r="AH168" s="31"/>
      <c r="AI168" s="31"/>
      <c r="AJ168" s="31"/>
      <c r="AK168" s="75" t="str">
        <f t="shared" si="42"/>
        <v>1</v>
      </c>
      <c r="AL168" s="75" t="str">
        <f t="shared" si="43"/>
        <v>1</v>
      </c>
      <c r="AM168" s="75" t="str">
        <f t="shared" si="44"/>
        <v>1</v>
      </c>
      <c r="AN168" s="75" t="str">
        <f t="shared" si="45"/>
        <v>1</v>
      </c>
      <c r="AO168" s="75" t="str">
        <f t="shared" si="46"/>
        <v>5</v>
      </c>
      <c r="AP168" s="75" t="str">
        <f t="shared" si="47"/>
        <v>1</v>
      </c>
      <c r="AQ168" s="75" t="str">
        <f t="shared" si="48"/>
        <v>1</v>
      </c>
      <c r="AR168" s="75" t="str">
        <f t="shared" si="49"/>
        <v>1</v>
      </c>
      <c r="AS168" s="75">
        <f t="shared" si="50"/>
        <v>1.5454545454545454</v>
      </c>
      <c r="AT168" s="75" t="str">
        <f t="shared" si="51"/>
        <v>3</v>
      </c>
      <c r="AU168" s="48" t="e">
        <f>IF(OR(AQ168="I",#REF!="I",AQ168="C",#REF!="C"),"Termovacío",IF(OR(AO168="I",AN168="I",AP168="I",AK168="I",AL168="I",AO168="C",AN168="C",AP168="C",AK168="C",AL168="C"),"Regeneración",""))</f>
        <v>#REF!</v>
      </c>
    </row>
    <row r="169" spans="1:47" s="10" customFormat="1" ht="15" customHeight="1" x14ac:dyDescent="0.2">
      <c r="A169" s="4">
        <f t="shared" si="52"/>
        <v>9</v>
      </c>
      <c r="B169" s="4">
        <v>50500502</v>
      </c>
      <c r="C169" s="4" t="s">
        <v>102</v>
      </c>
      <c r="D169" s="4" t="s">
        <v>157</v>
      </c>
      <c r="E169" s="3" t="s">
        <v>153</v>
      </c>
      <c r="F169" s="4" t="str">
        <f t="shared" si="53"/>
        <v>BALNEARIOS SVC S</v>
      </c>
      <c r="G169" s="4" t="s">
        <v>175</v>
      </c>
      <c r="H169" s="4" t="s">
        <v>61</v>
      </c>
      <c r="I169" s="4" t="s">
        <v>265</v>
      </c>
      <c r="J169" s="4">
        <v>20</v>
      </c>
      <c r="K169" s="4" t="s">
        <v>174</v>
      </c>
      <c r="L169" s="4">
        <v>1987</v>
      </c>
      <c r="M169" s="4" t="s">
        <v>266</v>
      </c>
      <c r="N169" s="4" t="str">
        <f t="shared" si="54"/>
        <v>L</v>
      </c>
      <c r="O169" s="4" t="s">
        <v>122</v>
      </c>
      <c r="P169" s="4"/>
      <c r="Q169" s="4"/>
      <c r="R169" s="4" t="s">
        <v>123</v>
      </c>
      <c r="S169" s="13"/>
      <c r="T169" s="4"/>
      <c r="U169" s="4"/>
      <c r="V169" s="4"/>
      <c r="W169" s="4">
        <v>60</v>
      </c>
      <c r="X169" s="13">
        <v>37608</v>
      </c>
      <c r="Y169" s="27"/>
      <c r="Z169" s="27"/>
      <c r="AA169" s="28"/>
      <c r="AB169" s="31"/>
      <c r="AC169" s="32">
        <v>39</v>
      </c>
      <c r="AD169" s="28"/>
      <c r="AE169" s="28">
        <v>24.1</v>
      </c>
      <c r="AF169" s="33">
        <v>3.7240000000000002E-2</v>
      </c>
      <c r="AG169" s="28">
        <v>2.6</v>
      </c>
      <c r="AH169" s="31"/>
      <c r="AI169" s="31"/>
      <c r="AJ169" s="31"/>
      <c r="AK169" s="75" t="str">
        <f t="shared" si="42"/>
        <v>1</v>
      </c>
      <c r="AL169" s="75" t="str">
        <f t="shared" si="43"/>
        <v>1</v>
      </c>
      <c r="AM169" s="75" t="str">
        <f t="shared" si="44"/>
        <v>1</v>
      </c>
      <c r="AN169" s="75" t="str">
        <f t="shared" si="45"/>
        <v>1</v>
      </c>
      <c r="AO169" s="75" t="str">
        <f t="shared" si="46"/>
        <v>5</v>
      </c>
      <c r="AP169" s="75" t="str">
        <f t="shared" si="47"/>
        <v>1</v>
      </c>
      <c r="AQ169" s="75" t="str">
        <f t="shared" si="48"/>
        <v>3</v>
      </c>
      <c r="AR169" s="75" t="str">
        <f t="shared" si="49"/>
        <v>1</v>
      </c>
      <c r="AS169" s="75">
        <f t="shared" si="50"/>
        <v>2</v>
      </c>
      <c r="AT169" s="75" t="str">
        <f t="shared" si="51"/>
        <v>3</v>
      </c>
      <c r="AU169" s="48" t="e">
        <f>IF(OR(AQ169="I",#REF!="I",AQ169="C",#REF!="C"),"Termovacío",IF(OR(AO169="I",AN169="I",AP169="I",AK169="I",AL169="I",AO169="C",AN169="C",AP169="C",AK169="C",AL169="C"),"Regeneración",""))</f>
        <v>#REF!</v>
      </c>
    </row>
    <row r="170" spans="1:47" s="10" customFormat="1" ht="15" customHeight="1" x14ac:dyDescent="0.2">
      <c r="A170" s="4">
        <f t="shared" si="52"/>
        <v>9</v>
      </c>
      <c r="B170" s="4">
        <v>50500502</v>
      </c>
      <c r="C170" s="4" t="s">
        <v>102</v>
      </c>
      <c r="D170" s="4" t="s">
        <v>157</v>
      </c>
      <c r="E170" s="3" t="s">
        <v>153</v>
      </c>
      <c r="F170" s="4" t="str">
        <f t="shared" si="53"/>
        <v>BALNEARIOS SVC S</v>
      </c>
      <c r="G170" s="4" t="s">
        <v>175</v>
      </c>
      <c r="H170" s="4" t="s">
        <v>61</v>
      </c>
      <c r="I170" s="4" t="s">
        <v>265</v>
      </c>
      <c r="J170" s="4">
        <v>20</v>
      </c>
      <c r="K170" s="4" t="s">
        <v>174</v>
      </c>
      <c r="L170" s="4">
        <v>1987</v>
      </c>
      <c r="M170" s="4" t="s">
        <v>266</v>
      </c>
      <c r="N170" s="4" t="str">
        <f t="shared" si="54"/>
        <v>L</v>
      </c>
      <c r="O170" s="4" t="s">
        <v>122</v>
      </c>
      <c r="P170" s="4"/>
      <c r="Q170" s="4"/>
      <c r="R170" s="4" t="s">
        <v>123</v>
      </c>
      <c r="S170" s="13"/>
      <c r="T170" s="4"/>
      <c r="U170" s="4"/>
      <c r="V170" s="4"/>
      <c r="W170" s="4">
        <v>60</v>
      </c>
      <c r="X170" s="13">
        <v>37195</v>
      </c>
      <c r="Y170" s="27"/>
      <c r="Z170" s="27"/>
      <c r="AA170" s="28"/>
      <c r="AB170" s="31"/>
      <c r="AC170" s="32">
        <v>57</v>
      </c>
      <c r="AD170" s="28"/>
      <c r="AE170" s="28">
        <v>22.8</v>
      </c>
      <c r="AF170" s="33">
        <v>3.4329999999999999E-2</v>
      </c>
      <c r="AG170" s="28">
        <v>2.6</v>
      </c>
      <c r="AH170" s="31"/>
      <c r="AI170" s="31"/>
      <c r="AJ170" s="31"/>
      <c r="AK170" s="75" t="str">
        <f t="shared" si="42"/>
        <v>1</v>
      </c>
      <c r="AL170" s="75" t="str">
        <f t="shared" si="43"/>
        <v>1</v>
      </c>
      <c r="AM170" s="75" t="str">
        <f t="shared" si="44"/>
        <v>1</v>
      </c>
      <c r="AN170" s="75" t="str">
        <f t="shared" si="45"/>
        <v>1</v>
      </c>
      <c r="AO170" s="75" t="str">
        <f t="shared" si="46"/>
        <v>5</v>
      </c>
      <c r="AP170" s="75" t="str">
        <f t="shared" si="47"/>
        <v>1</v>
      </c>
      <c r="AQ170" s="75" t="str">
        <f t="shared" si="48"/>
        <v>1</v>
      </c>
      <c r="AR170" s="75" t="str">
        <f t="shared" si="49"/>
        <v>1</v>
      </c>
      <c r="AS170" s="75">
        <f t="shared" si="50"/>
        <v>1.5454545454545454</v>
      </c>
      <c r="AT170" s="75" t="str">
        <f t="shared" si="51"/>
        <v>3</v>
      </c>
      <c r="AU170" s="48" t="e">
        <f>IF(OR(AQ170="I",#REF!="I",AQ170="C",#REF!="C"),"Termovacío",IF(OR(AO170="I",AN170="I",AP170="I",AK170="I",AL170="I",AO170="C",AN170="C",AP170="C",AK170="C",AL170="C"),"Regeneración",""))</f>
        <v>#REF!</v>
      </c>
    </row>
    <row r="171" spans="1:47" s="10" customFormat="1" ht="15" customHeight="1" x14ac:dyDescent="0.2">
      <c r="A171" s="4">
        <f t="shared" si="52"/>
        <v>9</v>
      </c>
      <c r="B171" s="4">
        <v>50500502</v>
      </c>
      <c r="C171" s="4" t="s">
        <v>102</v>
      </c>
      <c r="D171" s="4" t="s">
        <v>157</v>
      </c>
      <c r="E171" s="3" t="s">
        <v>153</v>
      </c>
      <c r="F171" s="4" t="str">
        <f t="shared" si="53"/>
        <v>BALNEARIOS SVC S</v>
      </c>
      <c r="G171" s="4" t="s">
        <v>175</v>
      </c>
      <c r="H171" s="4" t="s">
        <v>61</v>
      </c>
      <c r="I171" s="4" t="s">
        <v>265</v>
      </c>
      <c r="J171" s="4">
        <v>20</v>
      </c>
      <c r="K171" s="4" t="s">
        <v>174</v>
      </c>
      <c r="L171" s="4">
        <v>1987</v>
      </c>
      <c r="M171" s="4" t="s">
        <v>266</v>
      </c>
      <c r="N171" s="4" t="str">
        <f t="shared" si="54"/>
        <v>L</v>
      </c>
      <c r="O171" s="4" t="s">
        <v>122</v>
      </c>
      <c r="P171" s="4"/>
      <c r="Q171" s="4"/>
      <c r="R171" s="4" t="s">
        <v>123</v>
      </c>
      <c r="S171" s="13"/>
      <c r="T171" s="4"/>
      <c r="U171" s="4"/>
      <c r="V171" s="4"/>
      <c r="W171" s="4">
        <v>60</v>
      </c>
      <c r="X171" s="13">
        <v>36804</v>
      </c>
      <c r="Y171" s="27"/>
      <c r="Z171" s="27"/>
      <c r="AA171" s="28"/>
      <c r="AB171" s="31"/>
      <c r="AC171" s="32">
        <v>58</v>
      </c>
      <c r="AD171" s="28"/>
      <c r="AE171" s="28">
        <v>23.7</v>
      </c>
      <c r="AF171" s="33">
        <v>3.6269999999999997E-2</v>
      </c>
      <c r="AG171" s="28">
        <v>3</v>
      </c>
      <c r="AH171" s="31"/>
      <c r="AI171" s="31"/>
      <c r="AJ171" s="31"/>
      <c r="AK171" s="75" t="str">
        <f t="shared" si="42"/>
        <v>1</v>
      </c>
      <c r="AL171" s="75" t="str">
        <f t="shared" si="43"/>
        <v>1</v>
      </c>
      <c r="AM171" s="75" t="str">
        <f t="shared" si="44"/>
        <v>1</v>
      </c>
      <c r="AN171" s="75" t="str">
        <f t="shared" si="45"/>
        <v>1</v>
      </c>
      <c r="AO171" s="75" t="str">
        <f t="shared" si="46"/>
        <v>5</v>
      </c>
      <c r="AP171" s="75" t="str">
        <f t="shared" si="47"/>
        <v>1</v>
      </c>
      <c r="AQ171" s="75" t="str">
        <f t="shared" si="48"/>
        <v>1</v>
      </c>
      <c r="AR171" s="75" t="str">
        <f t="shared" si="49"/>
        <v>1</v>
      </c>
      <c r="AS171" s="75">
        <f t="shared" si="50"/>
        <v>1.5454545454545454</v>
      </c>
      <c r="AT171" s="75" t="str">
        <f t="shared" si="51"/>
        <v>3</v>
      </c>
      <c r="AU171" s="48" t="e">
        <f>IF(OR(AQ171="I",#REF!="I",AQ171="C",#REF!="C"),"Termovacío",IF(OR(AO171="I",AN171="I",AP171="I",AK171="I",AL171="I",AO171="C",AN171="C",AP171="C",AK171="C",AL171="C"),"Regeneración",""))</f>
        <v>#REF!</v>
      </c>
    </row>
    <row r="172" spans="1:47" s="10" customFormat="1" ht="15" customHeight="1" x14ac:dyDescent="0.2">
      <c r="A172" s="4">
        <f t="shared" si="52"/>
        <v>9</v>
      </c>
      <c r="B172" s="4">
        <v>50500502</v>
      </c>
      <c r="C172" s="4" t="s">
        <v>102</v>
      </c>
      <c r="D172" s="4" t="s">
        <v>157</v>
      </c>
      <c r="E172" s="3" t="s">
        <v>153</v>
      </c>
      <c r="F172" s="4" t="str">
        <f t="shared" si="53"/>
        <v>BALNEARIOS SVC S</v>
      </c>
      <c r="G172" s="4" t="s">
        <v>175</v>
      </c>
      <c r="H172" s="4" t="s">
        <v>61</v>
      </c>
      <c r="I172" s="4" t="s">
        <v>265</v>
      </c>
      <c r="J172" s="4">
        <v>20</v>
      </c>
      <c r="K172" s="4" t="s">
        <v>174</v>
      </c>
      <c r="L172" s="4">
        <v>1987</v>
      </c>
      <c r="M172" s="4" t="s">
        <v>266</v>
      </c>
      <c r="N172" s="4" t="str">
        <f t="shared" si="54"/>
        <v>L</v>
      </c>
      <c r="O172" s="4" t="s">
        <v>122</v>
      </c>
      <c r="P172" s="4"/>
      <c r="Q172" s="4"/>
      <c r="R172" s="4" t="s">
        <v>123</v>
      </c>
      <c r="S172" s="13"/>
      <c r="T172" s="4"/>
      <c r="U172" s="4"/>
      <c r="V172" s="4"/>
      <c r="W172" s="4">
        <v>60</v>
      </c>
      <c r="X172" s="13">
        <v>36453</v>
      </c>
      <c r="Y172" s="27"/>
      <c r="Z172" s="27"/>
      <c r="AA172" s="28"/>
      <c r="AB172" s="31"/>
      <c r="AC172" s="32">
        <v>66</v>
      </c>
      <c r="AD172" s="28"/>
      <c r="AE172" s="28">
        <v>25.1</v>
      </c>
      <c r="AF172" s="33">
        <v>2.615E-2</v>
      </c>
      <c r="AG172" s="28">
        <v>2.6</v>
      </c>
      <c r="AH172" s="31"/>
      <c r="AI172" s="31"/>
      <c r="AJ172" s="31"/>
      <c r="AK172" s="75" t="str">
        <f t="shared" si="42"/>
        <v>1</v>
      </c>
      <c r="AL172" s="75" t="str">
        <f t="shared" si="43"/>
        <v>1</v>
      </c>
      <c r="AM172" s="75" t="str">
        <f t="shared" si="44"/>
        <v>1</v>
      </c>
      <c r="AN172" s="75" t="str">
        <f t="shared" si="45"/>
        <v>1</v>
      </c>
      <c r="AO172" s="75" t="str">
        <f t="shared" si="46"/>
        <v>5</v>
      </c>
      <c r="AP172" s="75" t="str">
        <f t="shared" si="47"/>
        <v>1</v>
      </c>
      <c r="AQ172" s="75" t="str">
        <f t="shared" si="48"/>
        <v>1</v>
      </c>
      <c r="AR172" s="75" t="str">
        <f t="shared" si="49"/>
        <v>1</v>
      </c>
      <c r="AS172" s="75">
        <f t="shared" si="50"/>
        <v>1.5454545454545454</v>
      </c>
      <c r="AT172" s="75" t="str">
        <f t="shared" si="51"/>
        <v>3</v>
      </c>
      <c r="AU172" s="48" t="e">
        <f>IF(OR(AQ172="I",#REF!="I",AQ172="C",#REF!="C"),"Termovacío",IF(OR(AO172="I",AN172="I",AP172="I",AK172="I",AL172="I",AO172="C",AN172="C",AP172="C",AK172="C",AL172="C"),"Regeneración",""))</f>
        <v>#REF!</v>
      </c>
    </row>
    <row r="173" spans="1:47" s="10" customFormat="1" ht="15" customHeight="1" x14ac:dyDescent="0.2">
      <c r="A173" s="4">
        <f t="shared" si="52"/>
        <v>9</v>
      </c>
      <c r="B173" s="4">
        <v>50500502</v>
      </c>
      <c r="C173" s="4" t="s">
        <v>102</v>
      </c>
      <c r="D173" s="4" t="s">
        <v>157</v>
      </c>
      <c r="E173" s="3" t="s">
        <v>153</v>
      </c>
      <c r="F173" s="4" t="str">
        <f t="shared" si="53"/>
        <v>BALNEARIOS SVC S</v>
      </c>
      <c r="G173" s="4" t="s">
        <v>175</v>
      </c>
      <c r="H173" s="4" t="s">
        <v>61</v>
      </c>
      <c r="I173" s="4" t="s">
        <v>265</v>
      </c>
      <c r="J173" s="4">
        <v>20</v>
      </c>
      <c r="K173" s="4" t="s">
        <v>174</v>
      </c>
      <c r="L173" s="4">
        <v>1987</v>
      </c>
      <c r="M173" s="4" t="s">
        <v>266</v>
      </c>
      <c r="N173" s="4" t="str">
        <f t="shared" si="54"/>
        <v>L</v>
      </c>
      <c r="O173" s="4" t="s">
        <v>122</v>
      </c>
      <c r="P173" s="4"/>
      <c r="Q173" s="4"/>
      <c r="R173" s="4" t="s">
        <v>123</v>
      </c>
      <c r="S173" s="13"/>
      <c r="T173" s="4"/>
      <c r="U173" s="4"/>
      <c r="V173" s="4"/>
      <c r="W173" s="4">
        <v>60</v>
      </c>
      <c r="X173" s="13">
        <v>36109</v>
      </c>
      <c r="Y173" s="27"/>
      <c r="Z173" s="27"/>
      <c r="AA173" s="28"/>
      <c r="AB173" s="31"/>
      <c r="AC173" s="32">
        <v>63</v>
      </c>
      <c r="AD173" s="28"/>
      <c r="AE173" s="28">
        <v>23.9</v>
      </c>
      <c r="AF173" s="33">
        <v>3.2309999999999998E-2</v>
      </c>
      <c r="AG173" s="28">
        <v>2.5</v>
      </c>
      <c r="AH173" s="31"/>
      <c r="AI173" s="31"/>
      <c r="AJ173" s="31"/>
      <c r="AK173" s="75" t="str">
        <f t="shared" si="42"/>
        <v>1</v>
      </c>
      <c r="AL173" s="75" t="str">
        <f t="shared" si="43"/>
        <v>1</v>
      </c>
      <c r="AM173" s="75" t="str">
        <f t="shared" si="44"/>
        <v>1</v>
      </c>
      <c r="AN173" s="75" t="str">
        <f t="shared" si="45"/>
        <v>1</v>
      </c>
      <c r="AO173" s="75" t="str">
        <f t="shared" si="46"/>
        <v>5</v>
      </c>
      <c r="AP173" s="75" t="str">
        <f t="shared" si="47"/>
        <v>1</v>
      </c>
      <c r="AQ173" s="75" t="str">
        <f t="shared" si="48"/>
        <v>1</v>
      </c>
      <c r="AR173" s="75" t="str">
        <f t="shared" si="49"/>
        <v>1</v>
      </c>
      <c r="AS173" s="75">
        <f t="shared" si="50"/>
        <v>1.5454545454545454</v>
      </c>
      <c r="AT173" s="75" t="str">
        <f t="shared" si="51"/>
        <v>3</v>
      </c>
      <c r="AU173" s="48" t="e">
        <f>IF(OR(AQ173="I",#REF!="I",AQ173="C",#REF!="C"),"Termovacío",IF(OR(AO173="I",AN173="I",AP173="I",AK173="I",AL173="I",AO173="C",AN173="C",AP173="C",AK173="C",AL173="C"),"Regeneración",""))</f>
        <v>#REF!</v>
      </c>
    </row>
    <row r="174" spans="1:47" s="10" customFormat="1" ht="15" customHeight="1" x14ac:dyDescent="0.2">
      <c r="A174" s="4">
        <f t="shared" si="52"/>
        <v>9</v>
      </c>
      <c r="B174" s="4">
        <v>50500502</v>
      </c>
      <c r="C174" s="4" t="s">
        <v>102</v>
      </c>
      <c r="D174" s="4" t="s">
        <v>157</v>
      </c>
      <c r="E174" s="3" t="s">
        <v>153</v>
      </c>
      <c r="F174" s="4" t="str">
        <f t="shared" si="53"/>
        <v>BALNEARIOS SVC S</v>
      </c>
      <c r="G174" s="4" t="s">
        <v>175</v>
      </c>
      <c r="H174" s="4" t="s">
        <v>61</v>
      </c>
      <c r="I174" s="4" t="s">
        <v>265</v>
      </c>
      <c r="J174" s="4">
        <v>20</v>
      </c>
      <c r="K174" s="4" t="s">
        <v>174</v>
      </c>
      <c r="L174" s="4">
        <v>1987</v>
      </c>
      <c r="M174" s="4" t="s">
        <v>266</v>
      </c>
      <c r="N174" s="4" t="str">
        <f t="shared" si="54"/>
        <v>L</v>
      </c>
      <c r="O174" s="4" t="s">
        <v>122</v>
      </c>
      <c r="P174" s="4"/>
      <c r="Q174" s="4"/>
      <c r="R174" s="4" t="s">
        <v>123</v>
      </c>
      <c r="S174" s="13"/>
      <c r="T174" s="4"/>
      <c r="U174" s="4"/>
      <c r="V174" s="4"/>
      <c r="W174" s="4">
        <v>60</v>
      </c>
      <c r="X174" s="13">
        <v>35734</v>
      </c>
      <c r="Y174" s="27"/>
      <c r="Z174" s="27"/>
      <c r="AA174" s="28"/>
      <c r="AB174" s="31"/>
      <c r="AC174" s="32">
        <v>64</v>
      </c>
      <c r="AD174" s="28"/>
      <c r="AE174" s="28">
        <v>25.1</v>
      </c>
      <c r="AF174" s="33">
        <v>2.3460000000000002E-2</v>
      </c>
      <c r="AG174" s="28">
        <v>2.5</v>
      </c>
      <c r="AH174" s="31"/>
      <c r="AI174" s="31"/>
      <c r="AJ174" s="31"/>
      <c r="AK174" s="75" t="str">
        <f t="shared" si="42"/>
        <v>1</v>
      </c>
      <c r="AL174" s="75" t="str">
        <f t="shared" si="43"/>
        <v>1</v>
      </c>
      <c r="AM174" s="75" t="str">
        <f t="shared" si="44"/>
        <v>1</v>
      </c>
      <c r="AN174" s="75" t="str">
        <f t="shared" si="45"/>
        <v>1</v>
      </c>
      <c r="AO174" s="75" t="str">
        <f t="shared" si="46"/>
        <v>5</v>
      </c>
      <c r="AP174" s="75" t="str">
        <f t="shared" si="47"/>
        <v>1</v>
      </c>
      <c r="AQ174" s="75" t="str">
        <f t="shared" si="48"/>
        <v>1</v>
      </c>
      <c r="AR174" s="75" t="str">
        <f t="shared" si="49"/>
        <v>1</v>
      </c>
      <c r="AS174" s="75">
        <f t="shared" si="50"/>
        <v>1.5454545454545454</v>
      </c>
      <c r="AT174" s="75" t="str">
        <f t="shared" si="51"/>
        <v>3</v>
      </c>
      <c r="AU174" s="48" t="e">
        <f>IF(OR(AQ174="I",#REF!="I",AQ174="C",#REF!="C"),"Termovacío",IF(OR(AO174="I",AN174="I",AP174="I",AK174="I",AL174="I",AO174="C",AN174="C",AP174="C",AK174="C",AL174="C"),"Regeneración",""))</f>
        <v>#REF!</v>
      </c>
    </row>
    <row r="175" spans="1:47" s="10" customFormat="1" ht="15" customHeight="1" x14ac:dyDescent="0.2">
      <c r="A175" s="4">
        <f t="shared" si="52"/>
        <v>9</v>
      </c>
      <c r="B175" s="4">
        <v>50500502</v>
      </c>
      <c r="C175" s="4" t="s">
        <v>102</v>
      </c>
      <c r="D175" s="4" t="s">
        <v>157</v>
      </c>
      <c r="E175" s="3" t="s">
        <v>153</v>
      </c>
      <c r="F175" s="4" t="str">
        <f t="shared" si="53"/>
        <v>BALNEARIOS SVC S</v>
      </c>
      <c r="G175" s="4" t="s">
        <v>175</v>
      </c>
      <c r="H175" s="4" t="s">
        <v>61</v>
      </c>
      <c r="I175" s="4" t="s">
        <v>265</v>
      </c>
      <c r="J175" s="4">
        <v>20</v>
      </c>
      <c r="K175" s="4" t="s">
        <v>174</v>
      </c>
      <c r="L175" s="4">
        <v>1987</v>
      </c>
      <c r="M175" s="4" t="s">
        <v>266</v>
      </c>
      <c r="N175" s="4" t="str">
        <f t="shared" si="54"/>
        <v>L</v>
      </c>
      <c r="O175" s="4" t="s">
        <v>122</v>
      </c>
      <c r="P175" s="4"/>
      <c r="Q175" s="4"/>
      <c r="R175" s="4" t="s">
        <v>123</v>
      </c>
      <c r="S175" s="13"/>
      <c r="T175" s="4"/>
      <c r="U175" s="4"/>
      <c r="V175" s="4"/>
      <c r="W175" s="4">
        <v>60</v>
      </c>
      <c r="X175" s="13">
        <v>35366</v>
      </c>
      <c r="Y175" s="27"/>
      <c r="Z175" s="27"/>
      <c r="AA175" s="28"/>
      <c r="AB175" s="31"/>
      <c r="AC175" s="32">
        <v>72</v>
      </c>
      <c r="AD175" s="28"/>
      <c r="AE175" s="28">
        <v>27.4</v>
      </c>
      <c r="AF175" s="33">
        <v>3.1E-2</v>
      </c>
      <c r="AG175" s="28">
        <v>2.5</v>
      </c>
      <c r="AH175" s="31"/>
      <c r="AI175" s="31"/>
      <c r="AJ175" s="31"/>
      <c r="AK175" s="75" t="str">
        <f t="shared" si="42"/>
        <v>1</v>
      </c>
      <c r="AL175" s="75" t="str">
        <f t="shared" si="43"/>
        <v>1</v>
      </c>
      <c r="AM175" s="75" t="str">
        <f t="shared" si="44"/>
        <v>1</v>
      </c>
      <c r="AN175" s="75" t="str">
        <f t="shared" si="45"/>
        <v>1</v>
      </c>
      <c r="AO175" s="75" t="str">
        <f t="shared" si="46"/>
        <v>5</v>
      </c>
      <c r="AP175" s="75" t="str">
        <f t="shared" si="47"/>
        <v>1</v>
      </c>
      <c r="AQ175" s="75" t="str">
        <f t="shared" si="48"/>
        <v>1</v>
      </c>
      <c r="AR175" s="75" t="str">
        <f t="shared" si="49"/>
        <v>1</v>
      </c>
      <c r="AS175" s="75">
        <f t="shared" si="50"/>
        <v>1.5454545454545454</v>
      </c>
      <c r="AT175" s="75" t="str">
        <f t="shared" si="51"/>
        <v>3</v>
      </c>
      <c r="AU175" s="48" t="e">
        <f>IF(OR(AQ175="I",#REF!="I",AQ175="C",#REF!="C"),"Termovacío",IF(OR(AO175="I",AN175="I",AP175="I",AK175="I",AL175="I",AO175="C",AN175="C",AP175="C",AK175="C",AL175="C"),"Regeneración",""))</f>
        <v>#REF!</v>
      </c>
    </row>
    <row r="176" spans="1:47" s="10" customFormat="1" ht="15" customHeight="1" x14ac:dyDescent="0.2">
      <c r="A176" s="4">
        <f t="shared" si="52"/>
        <v>9</v>
      </c>
      <c r="B176" s="4">
        <v>50500502</v>
      </c>
      <c r="C176" s="4" t="s">
        <v>102</v>
      </c>
      <c r="D176" s="4" t="s">
        <v>157</v>
      </c>
      <c r="E176" s="3" t="s">
        <v>153</v>
      </c>
      <c r="F176" s="4" t="str">
        <f t="shared" si="53"/>
        <v>BALNEARIOS SVC S</v>
      </c>
      <c r="G176" s="4" t="s">
        <v>175</v>
      </c>
      <c r="H176" s="4" t="s">
        <v>61</v>
      </c>
      <c r="I176" s="4" t="s">
        <v>265</v>
      </c>
      <c r="J176" s="4">
        <v>20</v>
      </c>
      <c r="K176" s="4" t="s">
        <v>174</v>
      </c>
      <c r="L176" s="4">
        <v>1987</v>
      </c>
      <c r="M176" s="4" t="s">
        <v>266</v>
      </c>
      <c r="N176" s="4" t="str">
        <f t="shared" si="54"/>
        <v>L</v>
      </c>
      <c r="O176" s="4" t="s">
        <v>122</v>
      </c>
      <c r="P176" s="4"/>
      <c r="Q176" s="4"/>
      <c r="R176" s="4" t="s">
        <v>123</v>
      </c>
      <c r="S176" s="13"/>
      <c r="T176" s="4"/>
      <c r="U176" s="4"/>
      <c r="V176" s="4"/>
      <c r="W176" s="4">
        <v>60</v>
      </c>
      <c r="X176" s="13">
        <v>34995</v>
      </c>
      <c r="Y176" s="27"/>
      <c r="Z176" s="27"/>
      <c r="AA176" s="28"/>
      <c r="AB176" s="31"/>
      <c r="AC176" s="32">
        <v>31</v>
      </c>
      <c r="AD176" s="28"/>
      <c r="AE176" s="28"/>
      <c r="AF176" s="33">
        <v>4.1000000000000002E-2</v>
      </c>
      <c r="AG176" s="28"/>
      <c r="AH176" s="31"/>
      <c r="AI176" s="31"/>
      <c r="AJ176" s="31"/>
      <c r="AK176" s="75" t="str">
        <f t="shared" si="42"/>
        <v>1</v>
      </c>
      <c r="AL176" s="75" t="str">
        <f t="shared" si="43"/>
        <v>1</v>
      </c>
      <c r="AM176" s="75" t="str">
        <f t="shared" si="44"/>
        <v>1</v>
      </c>
      <c r="AN176" s="75" t="str">
        <f t="shared" si="45"/>
        <v>1</v>
      </c>
      <c r="AO176" s="75" t="str">
        <f t="shared" si="46"/>
        <v>1</v>
      </c>
      <c r="AP176" s="75" t="str">
        <f t="shared" si="47"/>
        <v>1</v>
      </c>
      <c r="AQ176" s="75" t="str">
        <f t="shared" si="48"/>
        <v>5</v>
      </c>
      <c r="AR176" s="75" t="str">
        <f t="shared" si="49"/>
        <v>1</v>
      </c>
      <c r="AS176" s="75">
        <f t="shared" si="50"/>
        <v>1.9090909090909092</v>
      </c>
      <c r="AT176" s="75" t="str">
        <f t="shared" si="51"/>
        <v>3</v>
      </c>
      <c r="AU176" s="48" t="e">
        <f>IF(OR(AQ176="I",#REF!="I",AQ176="C",#REF!="C"),"Termovacío",IF(OR(AO176="I",AN176="I",AP176="I",AK176="I",AL176="I",AO176="C",AN176="C",AP176="C",AK176="C",AL176="C"),"Regeneración",""))</f>
        <v>#REF!</v>
      </c>
    </row>
    <row r="177" spans="1:47" s="10" customFormat="1" ht="15" customHeight="1" x14ac:dyDescent="0.2">
      <c r="A177" s="4">
        <f t="shared" si="52"/>
        <v>9</v>
      </c>
      <c r="B177" s="4">
        <v>50500502</v>
      </c>
      <c r="C177" s="4" t="s">
        <v>102</v>
      </c>
      <c r="D177" s="4" t="s">
        <v>157</v>
      </c>
      <c r="E177" s="3" t="s">
        <v>153</v>
      </c>
      <c r="F177" s="4" t="str">
        <f t="shared" si="53"/>
        <v>BALNEARIOS SVC S</v>
      </c>
      <c r="G177" s="4" t="s">
        <v>175</v>
      </c>
      <c r="H177" s="4" t="s">
        <v>61</v>
      </c>
      <c r="I177" s="4" t="s">
        <v>265</v>
      </c>
      <c r="J177" s="4">
        <v>20</v>
      </c>
      <c r="K177" s="4" t="s">
        <v>174</v>
      </c>
      <c r="L177" s="4">
        <v>1987</v>
      </c>
      <c r="M177" s="4" t="s">
        <v>266</v>
      </c>
      <c r="N177" s="4" t="str">
        <f t="shared" si="54"/>
        <v>L</v>
      </c>
      <c r="O177" s="4" t="s">
        <v>122</v>
      </c>
      <c r="P177" s="4"/>
      <c r="Q177" s="4"/>
      <c r="R177" s="4" t="s">
        <v>123</v>
      </c>
      <c r="S177" s="13"/>
      <c r="T177" s="4"/>
      <c r="U177" s="4"/>
      <c r="V177" s="4"/>
      <c r="W177" s="4">
        <v>60</v>
      </c>
      <c r="X177" s="13">
        <v>34627</v>
      </c>
      <c r="Y177" s="27"/>
      <c r="Z177" s="27"/>
      <c r="AA177" s="28"/>
      <c r="AB177" s="31"/>
      <c r="AC177" s="32">
        <v>58.7</v>
      </c>
      <c r="AD177" s="28"/>
      <c r="AE177" s="28"/>
      <c r="AF177" s="33">
        <v>2.9000000000000001E-2</v>
      </c>
      <c r="AG177" s="28"/>
      <c r="AH177" s="31"/>
      <c r="AI177" s="31"/>
      <c r="AJ177" s="31"/>
      <c r="AK177" s="75" t="str">
        <f t="shared" si="42"/>
        <v>1</v>
      </c>
      <c r="AL177" s="75" t="str">
        <f t="shared" si="43"/>
        <v>1</v>
      </c>
      <c r="AM177" s="75" t="str">
        <f t="shared" si="44"/>
        <v>1</v>
      </c>
      <c r="AN177" s="75" t="str">
        <f t="shared" si="45"/>
        <v>1</v>
      </c>
      <c r="AO177" s="75" t="str">
        <f t="shared" si="46"/>
        <v>1</v>
      </c>
      <c r="AP177" s="75" t="str">
        <f t="shared" si="47"/>
        <v>1</v>
      </c>
      <c r="AQ177" s="75" t="str">
        <f t="shared" si="48"/>
        <v>1</v>
      </c>
      <c r="AR177" s="75" t="str">
        <f t="shared" si="49"/>
        <v>1</v>
      </c>
      <c r="AS177" s="75">
        <f t="shared" si="50"/>
        <v>1</v>
      </c>
      <c r="AT177" s="75" t="str">
        <f t="shared" si="51"/>
        <v>1</v>
      </c>
      <c r="AU177" s="48" t="e">
        <f>IF(OR(AQ177="I",#REF!="I",AQ177="C",#REF!="C"),"Termovacío",IF(OR(AO177="I",AN177="I",AP177="I",AK177="I",AL177="I",AO177="C",AN177="C",AP177="C",AK177="C",AL177="C"),"Regeneración",""))</f>
        <v>#REF!</v>
      </c>
    </row>
    <row r="178" spans="1:47" s="10" customFormat="1" ht="15" customHeight="1" x14ac:dyDescent="0.2">
      <c r="A178" s="4">
        <f>+IF(B176=B178,A176,A176+1)</f>
        <v>10</v>
      </c>
      <c r="B178" s="36">
        <v>50500503</v>
      </c>
      <c r="C178" s="36" t="s">
        <v>102</v>
      </c>
      <c r="D178" s="36" t="s">
        <v>157</v>
      </c>
      <c r="E178" s="37" t="s">
        <v>154</v>
      </c>
      <c r="F178" s="36" t="str">
        <f t="shared" si="53"/>
        <v>BALNEARIOS SVC T</v>
      </c>
      <c r="G178" s="36" t="s">
        <v>175</v>
      </c>
      <c r="H178" s="36" t="s">
        <v>60</v>
      </c>
      <c r="I178" s="36" t="s">
        <v>265</v>
      </c>
      <c r="J178" s="36">
        <v>20</v>
      </c>
      <c r="K178" s="36" t="s">
        <v>174</v>
      </c>
      <c r="L178" s="36">
        <v>1987</v>
      </c>
      <c r="M178" s="36" t="s">
        <v>266</v>
      </c>
      <c r="N178" s="36" t="str">
        <f t="shared" si="54"/>
        <v>L</v>
      </c>
      <c r="O178" s="36" t="s">
        <v>122</v>
      </c>
      <c r="P178" s="36"/>
      <c r="Q178" s="36"/>
      <c r="R178" s="36" t="s">
        <v>123</v>
      </c>
      <c r="S178" s="38"/>
      <c r="T178" s="36"/>
      <c r="U178" s="36"/>
      <c r="V178" s="36" t="s">
        <v>448</v>
      </c>
      <c r="W178" s="36">
        <v>60</v>
      </c>
      <c r="X178" s="38">
        <v>45729</v>
      </c>
      <c r="Y178" s="39">
        <v>65</v>
      </c>
      <c r="Z178" s="39" t="s">
        <v>449</v>
      </c>
      <c r="AA178" s="40" t="s">
        <v>665</v>
      </c>
      <c r="AB178" s="41">
        <v>0.88200000000000001</v>
      </c>
      <c r="AC178" s="42">
        <v>55</v>
      </c>
      <c r="AD178" s="40">
        <v>16</v>
      </c>
      <c r="AE178" s="40">
        <v>24.9</v>
      </c>
      <c r="AF178" s="43">
        <v>2.8000000000000001E-2</v>
      </c>
      <c r="AG178" s="40">
        <v>2.5</v>
      </c>
      <c r="AH178" s="41">
        <v>0.1</v>
      </c>
      <c r="AI178" s="41">
        <v>2.3639999999999999</v>
      </c>
      <c r="AJ178" s="41">
        <v>0</v>
      </c>
      <c r="AK178" s="75" t="str">
        <f t="shared" si="42"/>
        <v>1</v>
      </c>
      <c r="AL178" s="75" t="str">
        <f t="shared" si="43"/>
        <v>1</v>
      </c>
      <c r="AM178" s="75" t="str">
        <f t="shared" si="44"/>
        <v>1</v>
      </c>
      <c r="AN178" s="75" t="str">
        <f t="shared" si="45"/>
        <v>1</v>
      </c>
      <c r="AO178" s="75" t="str">
        <f t="shared" si="46"/>
        <v>5</v>
      </c>
      <c r="AP178" s="75" t="str">
        <f t="shared" si="47"/>
        <v>1</v>
      </c>
      <c r="AQ178" s="75" t="str">
        <f t="shared" si="48"/>
        <v>1</v>
      </c>
      <c r="AR178" s="75" t="str">
        <f t="shared" si="49"/>
        <v>5</v>
      </c>
      <c r="AS178" s="75">
        <f t="shared" si="50"/>
        <v>1.7272727272727273</v>
      </c>
      <c r="AT178" s="75" t="str">
        <f t="shared" si="51"/>
        <v>3</v>
      </c>
      <c r="AU178" s="48" t="e">
        <f>IF(OR(AQ178="I",#REF!="I",AQ178="C",#REF!="C"),"Termovacío",IF(OR(AO178="I",AN178="I",AP178="I",AK178="I",AL178="I",AO178="C",AN178="C",AP178="C",AK178="C",AL178="C"),"Regeneración",""))</f>
        <v>#REF!</v>
      </c>
    </row>
    <row r="179" spans="1:47" s="10" customFormat="1" ht="15" customHeight="1" x14ac:dyDescent="0.2">
      <c r="A179" s="4">
        <f>+IF(B177=B179,A177,A177+1)</f>
        <v>10</v>
      </c>
      <c r="B179" s="4">
        <v>50500503</v>
      </c>
      <c r="C179" s="4" t="s">
        <v>102</v>
      </c>
      <c r="D179" s="4" t="s">
        <v>157</v>
      </c>
      <c r="E179" s="3" t="s">
        <v>154</v>
      </c>
      <c r="F179" s="4" t="str">
        <f t="shared" ref="F179" si="57">+C179&amp;" "&amp;D179&amp;" "&amp;E179</f>
        <v>BALNEARIOS SVC T</v>
      </c>
      <c r="G179" s="4" t="s">
        <v>175</v>
      </c>
      <c r="H179" s="4" t="s">
        <v>60</v>
      </c>
      <c r="I179" s="4" t="s">
        <v>265</v>
      </c>
      <c r="J179" s="4">
        <v>20</v>
      </c>
      <c r="K179" s="4" t="s">
        <v>174</v>
      </c>
      <c r="L179" s="4">
        <v>1987</v>
      </c>
      <c r="M179" s="4" t="s">
        <v>266</v>
      </c>
      <c r="N179" s="4" t="str">
        <f t="shared" ref="N179" si="58">+IF(L179&lt;2005,"L","S")</f>
        <v>L</v>
      </c>
      <c r="O179" s="4" t="s">
        <v>122</v>
      </c>
      <c r="P179" s="4"/>
      <c r="Q179" s="4"/>
      <c r="R179" s="4" t="s">
        <v>123</v>
      </c>
      <c r="S179" s="13"/>
      <c r="T179" s="4"/>
      <c r="U179" s="4"/>
      <c r="V179" s="4" t="s">
        <v>448</v>
      </c>
      <c r="W179" s="4">
        <v>60</v>
      </c>
      <c r="X179" s="13">
        <v>45154</v>
      </c>
      <c r="Y179" s="27"/>
      <c r="Z179" s="27">
        <v>49</v>
      </c>
      <c r="AA179" s="28" t="s">
        <v>456</v>
      </c>
      <c r="AB179" s="31">
        <v>0.88100000000000001</v>
      </c>
      <c r="AC179" s="32">
        <v>73</v>
      </c>
      <c r="AD179" s="28">
        <v>7</v>
      </c>
      <c r="AE179" s="28">
        <v>24.5</v>
      </c>
      <c r="AF179" s="33">
        <v>0.02</v>
      </c>
      <c r="AG179" s="28">
        <v>2.5</v>
      </c>
      <c r="AH179" s="31">
        <v>0.1</v>
      </c>
      <c r="AI179" s="31">
        <v>2.367</v>
      </c>
      <c r="AJ179" s="31"/>
      <c r="AK179" s="75" t="str">
        <f t="shared" si="42"/>
        <v>1</v>
      </c>
      <c r="AL179" s="75" t="str">
        <f t="shared" si="43"/>
        <v>1</v>
      </c>
      <c r="AM179" s="75" t="str">
        <f t="shared" si="44"/>
        <v>1</v>
      </c>
      <c r="AN179" s="75" t="str">
        <f t="shared" si="45"/>
        <v>1</v>
      </c>
      <c r="AO179" s="75" t="str">
        <f t="shared" si="46"/>
        <v>5</v>
      </c>
      <c r="AP179" s="75" t="str">
        <f t="shared" si="47"/>
        <v>1</v>
      </c>
      <c r="AQ179" s="75" t="str">
        <f t="shared" si="48"/>
        <v>1</v>
      </c>
      <c r="AR179" s="75" t="str">
        <f t="shared" si="49"/>
        <v>1</v>
      </c>
      <c r="AS179" s="75">
        <f t="shared" si="50"/>
        <v>1.5454545454545454</v>
      </c>
      <c r="AT179" s="75" t="str">
        <f t="shared" si="51"/>
        <v>3</v>
      </c>
      <c r="AU179" s="48" t="e">
        <f>IF(OR(AQ179="I",#REF!="I",AQ179="C",#REF!="C"),"Termovacío",IF(OR(AO179="I",AN179="I",AP179="I",AK179="I",AL179="I",AO179="C",AN179="C",AP179="C",AK179="C",AL179="C"),"Regeneración",""))</f>
        <v>#REF!</v>
      </c>
    </row>
    <row r="180" spans="1:47" s="10" customFormat="1" ht="15" customHeight="1" x14ac:dyDescent="0.2">
      <c r="A180" s="4">
        <f t="shared" si="52"/>
        <v>10</v>
      </c>
      <c r="B180" s="4">
        <v>50500503</v>
      </c>
      <c r="C180" s="4" t="s">
        <v>102</v>
      </c>
      <c r="D180" s="4" t="s">
        <v>157</v>
      </c>
      <c r="E180" s="3" t="s">
        <v>154</v>
      </c>
      <c r="F180" s="4" t="str">
        <f t="shared" si="53"/>
        <v>BALNEARIOS SVC T</v>
      </c>
      <c r="G180" s="4" t="s">
        <v>175</v>
      </c>
      <c r="H180" s="4" t="s">
        <v>60</v>
      </c>
      <c r="I180" s="4" t="s">
        <v>265</v>
      </c>
      <c r="J180" s="4">
        <v>20</v>
      </c>
      <c r="K180" s="4" t="s">
        <v>174</v>
      </c>
      <c r="L180" s="4">
        <v>1987</v>
      </c>
      <c r="M180" s="4" t="s">
        <v>266</v>
      </c>
      <c r="N180" s="4" t="str">
        <f t="shared" si="54"/>
        <v>L</v>
      </c>
      <c r="O180" s="4" t="s">
        <v>122</v>
      </c>
      <c r="P180" s="4"/>
      <c r="Q180" s="4"/>
      <c r="R180" s="4" t="s">
        <v>123</v>
      </c>
      <c r="S180" s="13"/>
      <c r="T180" s="4"/>
      <c r="U180" s="4"/>
      <c r="V180" s="4" t="s">
        <v>222</v>
      </c>
      <c r="W180" s="4">
        <v>60</v>
      </c>
      <c r="X180" s="13" t="s">
        <v>225</v>
      </c>
      <c r="Y180" s="27">
        <v>0</v>
      </c>
      <c r="Z180" s="27">
        <v>45</v>
      </c>
      <c r="AA180" s="28" t="s">
        <v>283</v>
      </c>
      <c r="AB180" s="31">
        <v>0.87570000000000003</v>
      </c>
      <c r="AC180" s="32">
        <v>53.5</v>
      </c>
      <c r="AD180" s="28">
        <v>12</v>
      </c>
      <c r="AE180" s="28">
        <v>24.7</v>
      </c>
      <c r="AF180" s="33">
        <v>0.03</v>
      </c>
      <c r="AG180" s="28">
        <v>3</v>
      </c>
      <c r="AH180" s="31">
        <v>0.17199999999999999</v>
      </c>
      <c r="AI180" s="31">
        <v>4.58</v>
      </c>
      <c r="AJ180" s="31"/>
      <c r="AK180" s="75" t="str">
        <f t="shared" si="42"/>
        <v>3</v>
      </c>
      <c r="AL180" s="75" t="str">
        <f t="shared" si="43"/>
        <v>5</v>
      </c>
      <c r="AM180" s="75" t="str">
        <f t="shared" si="44"/>
        <v>1</v>
      </c>
      <c r="AN180" s="75" t="str">
        <f t="shared" si="45"/>
        <v>1</v>
      </c>
      <c r="AO180" s="75" t="str">
        <f t="shared" si="46"/>
        <v>5</v>
      </c>
      <c r="AP180" s="75" t="str">
        <f t="shared" si="47"/>
        <v>1</v>
      </c>
      <c r="AQ180" s="75" t="str">
        <f t="shared" si="48"/>
        <v>1</v>
      </c>
      <c r="AR180" s="75" t="str">
        <f t="shared" si="49"/>
        <v>1</v>
      </c>
      <c r="AS180" s="75">
        <f t="shared" si="50"/>
        <v>2.3636363636363638</v>
      </c>
      <c r="AT180" s="75" t="str">
        <f t="shared" si="51"/>
        <v>6</v>
      </c>
      <c r="AU180" s="48" t="e">
        <f>IF(OR(AQ180="I",#REF!="I",AQ180="C",#REF!="C"),"Termovacío",IF(OR(AO180="I",AN180="I",AP180="I",AK180="I",AL180="I",AO180="C",AN180="C",AP180="C",AK180="C",AL180="C"),"Regeneración",""))</f>
        <v>#REF!</v>
      </c>
    </row>
    <row r="181" spans="1:47" s="10" customFormat="1" ht="15" customHeight="1" x14ac:dyDescent="0.2">
      <c r="A181" s="4">
        <f t="shared" si="52"/>
        <v>10</v>
      </c>
      <c r="B181" s="4">
        <v>50500503</v>
      </c>
      <c r="C181" s="4" t="s">
        <v>102</v>
      </c>
      <c r="D181" s="4" t="s">
        <v>157</v>
      </c>
      <c r="E181" s="3" t="s">
        <v>154</v>
      </c>
      <c r="F181" s="4" t="str">
        <f t="shared" si="53"/>
        <v>BALNEARIOS SVC T</v>
      </c>
      <c r="G181" s="4" t="s">
        <v>175</v>
      </c>
      <c r="H181" s="4" t="s">
        <v>60</v>
      </c>
      <c r="I181" s="4" t="s">
        <v>265</v>
      </c>
      <c r="J181" s="4">
        <v>20</v>
      </c>
      <c r="K181" s="4" t="s">
        <v>174</v>
      </c>
      <c r="L181" s="4">
        <v>1987</v>
      </c>
      <c r="M181" s="4" t="s">
        <v>266</v>
      </c>
      <c r="N181" s="4" t="str">
        <f t="shared" si="54"/>
        <v>L</v>
      </c>
      <c r="O181" s="4" t="s">
        <v>122</v>
      </c>
      <c r="P181" s="4"/>
      <c r="Q181" s="4"/>
      <c r="R181" s="4" t="s">
        <v>123</v>
      </c>
      <c r="S181" s="13"/>
      <c r="T181" s="4"/>
      <c r="U181" s="4"/>
      <c r="V181" s="4" t="s">
        <v>301</v>
      </c>
      <c r="W181" s="4">
        <v>60</v>
      </c>
      <c r="X181" s="13">
        <v>44378</v>
      </c>
      <c r="Y181" s="27">
        <v>80.900000000000006</v>
      </c>
      <c r="Z181" s="27">
        <v>18</v>
      </c>
      <c r="AA181" s="28" t="s">
        <v>283</v>
      </c>
      <c r="AB181" s="31">
        <v>0.872</v>
      </c>
      <c r="AC181" s="32">
        <v>47</v>
      </c>
      <c r="AD181" s="28">
        <v>13</v>
      </c>
      <c r="AE181" s="28">
        <v>23</v>
      </c>
      <c r="AF181" s="33">
        <v>0.02</v>
      </c>
      <c r="AG181" s="28">
        <v>3.5</v>
      </c>
      <c r="AH181" s="31">
        <v>9.9000000000000005E-2</v>
      </c>
      <c r="AI181" s="31">
        <v>2.4279999999999999</v>
      </c>
      <c r="AJ181" s="31"/>
      <c r="AK181" s="75" t="str">
        <f t="shared" si="42"/>
        <v>1</v>
      </c>
      <c r="AL181" s="75" t="str">
        <f t="shared" si="43"/>
        <v>1</v>
      </c>
      <c r="AM181" s="75" t="str">
        <f t="shared" si="44"/>
        <v>1</v>
      </c>
      <c r="AN181" s="75" t="str">
        <f t="shared" si="45"/>
        <v>1</v>
      </c>
      <c r="AO181" s="75" t="str">
        <f t="shared" si="46"/>
        <v>5</v>
      </c>
      <c r="AP181" s="75" t="str">
        <f t="shared" si="47"/>
        <v>1</v>
      </c>
      <c r="AQ181" s="75" t="str">
        <f t="shared" si="48"/>
        <v>1</v>
      </c>
      <c r="AR181" s="75" t="str">
        <f t="shared" si="49"/>
        <v>1</v>
      </c>
      <c r="AS181" s="75">
        <f t="shared" si="50"/>
        <v>1.5454545454545454</v>
      </c>
      <c r="AT181" s="75" t="str">
        <f t="shared" si="51"/>
        <v>3</v>
      </c>
      <c r="AU181" s="48" t="e">
        <f>IF(OR(AQ181="I",#REF!="I",AQ181="C",#REF!="C"),"Termovacío",IF(OR(AO181="I",AN181="I",AP181="I",AK181="I",AL181="I",AO181="C",AN181="C",AP181="C",AK181="C",AL181="C"),"Regeneración",""))</f>
        <v>#REF!</v>
      </c>
    </row>
    <row r="182" spans="1:47" s="10" customFormat="1" ht="15" customHeight="1" x14ac:dyDescent="0.2">
      <c r="A182" s="4">
        <f t="shared" si="52"/>
        <v>10</v>
      </c>
      <c r="B182" s="4">
        <v>50500503</v>
      </c>
      <c r="C182" s="4" t="s">
        <v>102</v>
      </c>
      <c r="D182" s="4" t="s">
        <v>157</v>
      </c>
      <c r="E182" s="3" t="s">
        <v>154</v>
      </c>
      <c r="F182" s="4" t="str">
        <f t="shared" si="53"/>
        <v>BALNEARIOS SVC T</v>
      </c>
      <c r="G182" s="4" t="s">
        <v>175</v>
      </c>
      <c r="H182" s="4" t="s">
        <v>60</v>
      </c>
      <c r="I182" s="4" t="s">
        <v>265</v>
      </c>
      <c r="J182" s="4">
        <v>20</v>
      </c>
      <c r="K182" s="4" t="s">
        <v>174</v>
      </c>
      <c r="L182" s="4">
        <v>1987</v>
      </c>
      <c r="M182" s="4" t="s">
        <v>266</v>
      </c>
      <c r="N182" s="4" t="str">
        <f t="shared" si="54"/>
        <v>L</v>
      </c>
      <c r="O182" s="4" t="s">
        <v>122</v>
      </c>
      <c r="P182" s="4"/>
      <c r="Q182" s="4"/>
      <c r="R182" s="4" t="s">
        <v>123</v>
      </c>
      <c r="S182" s="13"/>
      <c r="T182" s="4"/>
      <c r="U182" s="4"/>
      <c r="V182" s="4"/>
      <c r="W182" s="4">
        <v>60</v>
      </c>
      <c r="X182" s="13">
        <v>43993</v>
      </c>
      <c r="Y182" s="27"/>
      <c r="Z182" s="27"/>
      <c r="AA182" s="28"/>
      <c r="AB182" s="31"/>
      <c r="AC182" s="32">
        <v>51.1</v>
      </c>
      <c r="AD182" s="28"/>
      <c r="AE182" s="28">
        <v>22.9</v>
      </c>
      <c r="AF182" s="33">
        <v>0.02</v>
      </c>
      <c r="AG182" s="28">
        <v>3.5</v>
      </c>
      <c r="AH182" s="31">
        <v>0.16600000000000001</v>
      </c>
      <c r="AI182" s="31">
        <v>3.64</v>
      </c>
      <c r="AJ182" s="31"/>
      <c r="AK182" s="75" t="str">
        <f t="shared" si="42"/>
        <v>3</v>
      </c>
      <c r="AL182" s="75" t="str">
        <f t="shared" si="43"/>
        <v>3</v>
      </c>
      <c r="AM182" s="75" t="str">
        <f t="shared" si="44"/>
        <v>1</v>
      </c>
      <c r="AN182" s="75" t="str">
        <f t="shared" si="45"/>
        <v>1</v>
      </c>
      <c r="AO182" s="75" t="str">
        <f t="shared" si="46"/>
        <v>5</v>
      </c>
      <c r="AP182" s="75" t="str">
        <f t="shared" si="47"/>
        <v>1</v>
      </c>
      <c r="AQ182" s="75" t="str">
        <f t="shared" si="48"/>
        <v>1</v>
      </c>
      <c r="AR182" s="75" t="str">
        <f t="shared" si="49"/>
        <v>1</v>
      </c>
      <c r="AS182" s="75">
        <f t="shared" si="50"/>
        <v>2.0909090909090908</v>
      </c>
      <c r="AT182" s="75" t="str">
        <f t="shared" si="51"/>
        <v>6</v>
      </c>
      <c r="AU182" s="48" t="e">
        <f>IF(OR(AQ182="I",#REF!="I",AQ182="C",#REF!="C"),"Termovacío",IF(OR(AO182="I",AN182="I",AP182="I",AK182="I",AL182="I",AO182="C",AN182="C",AP182="C",AK182="C",AL182="C"),"Regeneración",""))</f>
        <v>#REF!</v>
      </c>
    </row>
    <row r="183" spans="1:47" s="10" customFormat="1" ht="15" customHeight="1" x14ac:dyDescent="0.2">
      <c r="A183" s="4">
        <f t="shared" si="52"/>
        <v>10</v>
      </c>
      <c r="B183" s="4">
        <v>50500503</v>
      </c>
      <c r="C183" s="4" t="s">
        <v>102</v>
      </c>
      <c r="D183" s="4" t="s">
        <v>157</v>
      </c>
      <c r="E183" s="3" t="s">
        <v>154</v>
      </c>
      <c r="F183" s="4" t="str">
        <f t="shared" si="53"/>
        <v>BALNEARIOS SVC T</v>
      </c>
      <c r="G183" s="4" t="s">
        <v>175</v>
      </c>
      <c r="H183" s="4" t="s">
        <v>60</v>
      </c>
      <c r="I183" s="4" t="s">
        <v>265</v>
      </c>
      <c r="J183" s="4">
        <v>20</v>
      </c>
      <c r="K183" s="4" t="s">
        <v>174</v>
      </c>
      <c r="L183" s="4">
        <v>1987</v>
      </c>
      <c r="M183" s="4" t="s">
        <v>266</v>
      </c>
      <c r="N183" s="4" t="str">
        <f t="shared" si="54"/>
        <v>L</v>
      </c>
      <c r="O183" s="4" t="s">
        <v>122</v>
      </c>
      <c r="P183" s="4"/>
      <c r="Q183" s="4"/>
      <c r="R183" s="4" t="s">
        <v>123</v>
      </c>
      <c r="S183" s="13"/>
      <c r="T183" s="4"/>
      <c r="U183" s="4"/>
      <c r="V183" s="4"/>
      <c r="W183" s="4">
        <v>60</v>
      </c>
      <c r="X183" s="13">
        <v>43570</v>
      </c>
      <c r="Y183" s="27"/>
      <c r="Z183" s="27"/>
      <c r="AA183" s="28"/>
      <c r="AB183" s="31"/>
      <c r="AC183" s="32"/>
      <c r="AD183" s="28"/>
      <c r="AE183" s="28">
        <v>31.3</v>
      </c>
      <c r="AF183" s="33">
        <v>0.03</v>
      </c>
      <c r="AG183" s="28">
        <v>3.5</v>
      </c>
      <c r="AH183" s="31">
        <v>0.13</v>
      </c>
      <c r="AI183" s="31">
        <v>4.09</v>
      </c>
      <c r="AJ183" s="31"/>
      <c r="AK183" s="75" t="str">
        <f t="shared" si="42"/>
        <v>3</v>
      </c>
      <c r="AL183" s="75" t="str">
        <f t="shared" si="43"/>
        <v>5</v>
      </c>
      <c r="AM183" s="75" t="str">
        <f t="shared" si="44"/>
        <v>1</v>
      </c>
      <c r="AN183" s="75" t="str">
        <f t="shared" si="45"/>
        <v>1</v>
      </c>
      <c r="AO183" s="75" t="str">
        <f t="shared" si="46"/>
        <v>3</v>
      </c>
      <c r="AP183" s="75" t="str">
        <f t="shared" si="47"/>
        <v>1</v>
      </c>
      <c r="AQ183" s="75" t="str">
        <f t="shared" si="48"/>
        <v>1</v>
      </c>
      <c r="AR183" s="75" t="str">
        <f t="shared" si="49"/>
        <v>1</v>
      </c>
      <c r="AS183" s="75">
        <f t="shared" si="50"/>
        <v>2.0909090909090908</v>
      </c>
      <c r="AT183" s="75" t="str">
        <f t="shared" si="51"/>
        <v>6</v>
      </c>
      <c r="AU183" s="48" t="e">
        <f>IF(OR(AQ183="I",#REF!="I",AQ183="C",#REF!="C"),"Termovacío",IF(OR(AO183="I",AN183="I",AP183="I",AK183="I",AL183="I",AO183="C",AN183="C",AP183="C",AK183="C",AL183="C"),"Regeneración",""))</f>
        <v>#REF!</v>
      </c>
    </row>
    <row r="184" spans="1:47" s="10" customFormat="1" ht="15" customHeight="1" x14ac:dyDescent="0.2">
      <c r="A184" s="4">
        <f t="shared" si="52"/>
        <v>10</v>
      </c>
      <c r="B184" s="4">
        <v>50500503</v>
      </c>
      <c r="C184" s="4" t="s">
        <v>102</v>
      </c>
      <c r="D184" s="4" t="s">
        <v>157</v>
      </c>
      <c r="E184" s="3" t="s">
        <v>154</v>
      </c>
      <c r="F184" s="4" t="str">
        <f t="shared" si="53"/>
        <v>BALNEARIOS SVC T</v>
      </c>
      <c r="G184" s="4" t="s">
        <v>175</v>
      </c>
      <c r="H184" s="4" t="s">
        <v>60</v>
      </c>
      <c r="I184" s="4" t="s">
        <v>265</v>
      </c>
      <c r="J184" s="4">
        <v>20</v>
      </c>
      <c r="K184" s="4" t="s">
        <v>174</v>
      </c>
      <c r="L184" s="4">
        <v>1987</v>
      </c>
      <c r="M184" s="4" t="s">
        <v>266</v>
      </c>
      <c r="N184" s="4" t="str">
        <f t="shared" si="54"/>
        <v>L</v>
      </c>
      <c r="O184" s="4" t="s">
        <v>122</v>
      </c>
      <c r="P184" s="4"/>
      <c r="Q184" s="4"/>
      <c r="R184" s="4" t="s">
        <v>123</v>
      </c>
      <c r="S184" s="13"/>
      <c r="T184" s="4"/>
      <c r="U184" s="4"/>
      <c r="V184" s="4"/>
      <c r="W184" s="4">
        <v>60</v>
      </c>
      <c r="X184" s="13">
        <v>43325</v>
      </c>
      <c r="Y184" s="27"/>
      <c r="Z184" s="27"/>
      <c r="AA184" s="28"/>
      <c r="AB184" s="31"/>
      <c r="AC184" s="32"/>
      <c r="AD184" s="28"/>
      <c r="AE184" s="28">
        <v>23.9</v>
      </c>
      <c r="AF184" s="33">
        <v>0.05</v>
      </c>
      <c r="AG184" s="28">
        <v>3.5</v>
      </c>
      <c r="AH184" s="31">
        <v>0.187</v>
      </c>
      <c r="AI184" s="31">
        <v>4.0199999999999996</v>
      </c>
      <c r="AJ184" s="31"/>
      <c r="AK184" s="75" t="str">
        <f t="shared" si="42"/>
        <v>3</v>
      </c>
      <c r="AL184" s="75" t="str">
        <f t="shared" si="43"/>
        <v>5</v>
      </c>
      <c r="AM184" s="75" t="str">
        <f t="shared" si="44"/>
        <v>1</v>
      </c>
      <c r="AN184" s="75" t="str">
        <f t="shared" si="45"/>
        <v>1</v>
      </c>
      <c r="AO184" s="75" t="str">
        <f t="shared" si="46"/>
        <v>5</v>
      </c>
      <c r="AP184" s="75" t="str">
        <f t="shared" si="47"/>
        <v>1</v>
      </c>
      <c r="AQ184" s="75" t="str">
        <f t="shared" si="48"/>
        <v>1</v>
      </c>
      <c r="AR184" s="75" t="str">
        <f t="shared" si="49"/>
        <v>1</v>
      </c>
      <c r="AS184" s="75">
        <f t="shared" si="50"/>
        <v>2.3636363636363638</v>
      </c>
      <c r="AT184" s="75" t="str">
        <f t="shared" si="51"/>
        <v>6</v>
      </c>
      <c r="AU184" s="48" t="e">
        <f>IF(OR(AQ184="I",#REF!="I",AQ184="C",#REF!="C"),"Termovacío",IF(OR(AO184="I",AN184="I",AP184="I",AK184="I",AL184="I",AO184="C",AN184="C",AP184="C",AK184="C",AL184="C"),"Regeneración",""))</f>
        <v>#REF!</v>
      </c>
    </row>
    <row r="185" spans="1:47" s="10" customFormat="1" ht="15" customHeight="1" x14ac:dyDescent="0.2">
      <c r="A185" s="4">
        <f t="shared" si="52"/>
        <v>10</v>
      </c>
      <c r="B185" s="4">
        <v>50500503</v>
      </c>
      <c r="C185" s="4" t="s">
        <v>102</v>
      </c>
      <c r="D185" s="4" t="s">
        <v>157</v>
      </c>
      <c r="E185" s="3" t="s">
        <v>154</v>
      </c>
      <c r="F185" s="4" t="str">
        <f t="shared" si="53"/>
        <v>BALNEARIOS SVC T</v>
      </c>
      <c r="G185" s="4" t="s">
        <v>175</v>
      </c>
      <c r="H185" s="4" t="s">
        <v>60</v>
      </c>
      <c r="I185" s="4" t="s">
        <v>265</v>
      </c>
      <c r="J185" s="4">
        <v>20</v>
      </c>
      <c r="K185" s="4" t="s">
        <v>174</v>
      </c>
      <c r="L185" s="4">
        <v>1987</v>
      </c>
      <c r="M185" s="4" t="s">
        <v>266</v>
      </c>
      <c r="N185" s="4" t="str">
        <f t="shared" si="54"/>
        <v>L</v>
      </c>
      <c r="O185" s="4" t="s">
        <v>122</v>
      </c>
      <c r="P185" s="4"/>
      <c r="Q185" s="4"/>
      <c r="R185" s="4" t="s">
        <v>123</v>
      </c>
      <c r="S185" s="13"/>
      <c r="T185" s="4"/>
      <c r="U185" s="4"/>
      <c r="V185" s="4"/>
      <c r="W185" s="4">
        <v>60</v>
      </c>
      <c r="X185" s="13">
        <v>42919</v>
      </c>
      <c r="Y185" s="27"/>
      <c r="Z185" s="27"/>
      <c r="AA185" s="28"/>
      <c r="AB185" s="31"/>
      <c r="AC185" s="32"/>
      <c r="AD185" s="28"/>
      <c r="AE185" s="28">
        <v>28.6</v>
      </c>
      <c r="AF185" s="33">
        <v>0.03</v>
      </c>
      <c r="AG185" s="28">
        <v>3</v>
      </c>
      <c r="AH185" s="31">
        <v>0.2</v>
      </c>
      <c r="AI185" s="31">
        <v>3.3</v>
      </c>
      <c r="AJ185" s="31"/>
      <c r="AK185" s="75" t="str">
        <f t="shared" si="42"/>
        <v>3</v>
      </c>
      <c r="AL185" s="75" t="str">
        <f t="shared" si="43"/>
        <v>3</v>
      </c>
      <c r="AM185" s="75" t="str">
        <f t="shared" si="44"/>
        <v>1</v>
      </c>
      <c r="AN185" s="75" t="str">
        <f t="shared" si="45"/>
        <v>1</v>
      </c>
      <c r="AO185" s="75" t="str">
        <f t="shared" si="46"/>
        <v>3</v>
      </c>
      <c r="AP185" s="75" t="str">
        <f t="shared" si="47"/>
        <v>1</v>
      </c>
      <c r="AQ185" s="75" t="str">
        <f t="shared" si="48"/>
        <v>1</v>
      </c>
      <c r="AR185" s="75" t="str">
        <f t="shared" si="49"/>
        <v>1</v>
      </c>
      <c r="AS185" s="75">
        <f t="shared" si="50"/>
        <v>1.8181818181818181</v>
      </c>
      <c r="AT185" s="75" t="str">
        <f t="shared" si="51"/>
        <v>3</v>
      </c>
      <c r="AU185" s="48" t="e">
        <f>IF(OR(AQ185="I",#REF!="I",AQ185="C",#REF!="C"),"Termovacío",IF(OR(AO185="I",AN185="I",AP185="I",AK185="I",AL185="I",AO185="C",AN185="C",AP185="C",AK185="C",AL185="C"),"Regeneración",""))</f>
        <v>#REF!</v>
      </c>
    </row>
    <row r="186" spans="1:47" s="10" customFormat="1" ht="15" customHeight="1" x14ac:dyDescent="0.2">
      <c r="A186" s="4">
        <f t="shared" si="52"/>
        <v>10</v>
      </c>
      <c r="B186" s="4">
        <v>50500503</v>
      </c>
      <c r="C186" s="4" t="s">
        <v>102</v>
      </c>
      <c r="D186" s="4" t="s">
        <v>157</v>
      </c>
      <c r="E186" s="3" t="s">
        <v>154</v>
      </c>
      <c r="F186" s="4" t="str">
        <f t="shared" si="53"/>
        <v>BALNEARIOS SVC T</v>
      </c>
      <c r="G186" s="4" t="s">
        <v>175</v>
      </c>
      <c r="H186" s="4" t="s">
        <v>60</v>
      </c>
      <c r="I186" s="4" t="s">
        <v>265</v>
      </c>
      <c r="J186" s="4">
        <v>20</v>
      </c>
      <c r="K186" s="4" t="s">
        <v>174</v>
      </c>
      <c r="L186" s="4">
        <v>1987</v>
      </c>
      <c r="M186" s="4" t="s">
        <v>266</v>
      </c>
      <c r="N186" s="4" t="str">
        <f t="shared" si="54"/>
        <v>L</v>
      </c>
      <c r="O186" s="4" t="s">
        <v>122</v>
      </c>
      <c r="P186" s="4"/>
      <c r="Q186" s="4"/>
      <c r="R186" s="4" t="s">
        <v>123</v>
      </c>
      <c r="S186" s="13"/>
      <c r="T186" s="4"/>
      <c r="U186" s="4"/>
      <c r="V186" s="4"/>
      <c r="W186" s="4">
        <v>60</v>
      </c>
      <c r="X186" s="13">
        <v>42380</v>
      </c>
      <c r="Y186" s="27"/>
      <c r="Z186" s="27"/>
      <c r="AA186" s="28"/>
      <c r="AB186" s="31"/>
      <c r="AC186" s="32"/>
      <c r="AD186" s="28"/>
      <c r="AE186" s="28">
        <v>27</v>
      </c>
      <c r="AF186" s="33">
        <v>0.02</v>
      </c>
      <c r="AG186" s="28">
        <v>2.5</v>
      </c>
      <c r="AH186" s="31">
        <v>0.13100000000000001</v>
      </c>
      <c r="AI186" s="31">
        <v>2.4119999999999999</v>
      </c>
      <c r="AJ186" s="31"/>
      <c r="AK186" s="75" t="str">
        <f t="shared" si="42"/>
        <v>3</v>
      </c>
      <c r="AL186" s="75" t="str">
        <f t="shared" si="43"/>
        <v>1</v>
      </c>
      <c r="AM186" s="75" t="str">
        <f t="shared" si="44"/>
        <v>1</v>
      </c>
      <c r="AN186" s="75" t="str">
        <f t="shared" si="45"/>
        <v>1</v>
      </c>
      <c r="AO186" s="75" t="str">
        <f t="shared" si="46"/>
        <v>5</v>
      </c>
      <c r="AP186" s="75" t="str">
        <f t="shared" si="47"/>
        <v>1</v>
      </c>
      <c r="AQ186" s="75" t="str">
        <f t="shared" si="48"/>
        <v>1</v>
      </c>
      <c r="AR186" s="75" t="str">
        <f t="shared" si="49"/>
        <v>1</v>
      </c>
      <c r="AS186" s="75">
        <f t="shared" si="50"/>
        <v>1.8181818181818181</v>
      </c>
      <c r="AT186" s="75" t="str">
        <f t="shared" si="51"/>
        <v>3</v>
      </c>
      <c r="AU186" s="48" t="e">
        <f>IF(OR(AQ186="I",#REF!="I",AQ186="C",#REF!="C"),"Termovacío",IF(OR(AO186="I",AN186="I",AP186="I",AK186="I",AL186="I",AO186="C",AN186="C",AP186="C",AK186="C",AL186="C"),"Regeneración",""))</f>
        <v>#REF!</v>
      </c>
    </row>
    <row r="187" spans="1:47" s="10" customFormat="1" ht="15" customHeight="1" x14ac:dyDescent="0.2">
      <c r="A187" s="4">
        <f t="shared" si="52"/>
        <v>10</v>
      </c>
      <c r="B187" s="4">
        <v>50500503</v>
      </c>
      <c r="C187" s="4" t="s">
        <v>102</v>
      </c>
      <c r="D187" s="4" t="s">
        <v>157</v>
      </c>
      <c r="E187" s="3" t="s">
        <v>154</v>
      </c>
      <c r="F187" s="4" t="str">
        <f t="shared" si="53"/>
        <v>BALNEARIOS SVC T</v>
      </c>
      <c r="G187" s="4" t="s">
        <v>175</v>
      </c>
      <c r="H187" s="4" t="s">
        <v>60</v>
      </c>
      <c r="I187" s="4" t="s">
        <v>265</v>
      </c>
      <c r="J187" s="4">
        <v>20</v>
      </c>
      <c r="K187" s="4" t="s">
        <v>174</v>
      </c>
      <c r="L187" s="4">
        <v>1987</v>
      </c>
      <c r="M187" s="4" t="s">
        <v>266</v>
      </c>
      <c r="N187" s="4" t="str">
        <f t="shared" si="54"/>
        <v>L</v>
      </c>
      <c r="O187" s="4" t="s">
        <v>122</v>
      </c>
      <c r="P187" s="4"/>
      <c r="Q187" s="4"/>
      <c r="R187" s="4" t="s">
        <v>123</v>
      </c>
      <c r="S187" s="13"/>
      <c r="T187" s="4"/>
      <c r="U187" s="4"/>
      <c r="V187" s="4"/>
      <c r="W187" s="4">
        <v>60</v>
      </c>
      <c r="X187" s="13">
        <v>41983</v>
      </c>
      <c r="Y187" s="27"/>
      <c r="Z187" s="27"/>
      <c r="AA187" s="28"/>
      <c r="AB187" s="31"/>
      <c r="AC187" s="32"/>
      <c r="AD187" s="28"/>
      <c r="AE187" s="28">
        <v>28</v>
      </c>
      <c r="AF187" s="33">
        <v>7.0000000000000007E-2</v>
      </c>
      <c r="AG187" s="28">
        <v>2.5</v>
      </c>
      <c r="AH187" s="31">
        <v>8.5999999999999993E-2</v>
      </c>
      <c r="AI187" s="31"/>
      <c r="AJ187" s="31"/>
      <c r="AK187" s="75" t="str">
        <f t="shared" si="42"/>
        <v>1</v>
      </c>
      <c r="AL187" s="75" t="str">
        <f t="shared" si="43"/>
        <v>1</v>
      </c>
      <c r="AM187" s="75" t="str">
        <f t="shared" si="44"/>
        <v>1</v>
      </c>
      <c r="AN187" s="75" t="str">
        <f t="shared" si="45"/>
        <v>3</v>
      </c>
      <c r="AO187" s="75" t="str">
        <f t="shared" si="46"/>
        <v>3</v>
      </c>
      <c r="AP187" s="75" t="str">
        <f t="shared" si="47"/>
        <v>1</v>
      </c>
      <c r="AQ187" s="75" t="str">
        <f t="shared" si="48"/>
        <v>1</v>
      </c>
      <c r="AR187" s="75" t="str">
        <f t="shared" si="49"/>
        <v>1</v>
      </c>
      <c r="AS187" s="75">
        <f t="shared" si="50"/>
        <v>1.4545454545454546</v>
      </c>
      <c r="AT187" s="75" t="str">
        <f t="shared" si="51"/>
        <v>3</v>
      </c>
      <c r="AU187" s="48" t="e">
        <f>IF(OR(AQ187="I",#REF!="I",AQ187="C",#REF!="C"),"Termovacío",IF(OR(AO187="I",AN187="I",AP187="I",AK187="I",AL187="I",AO187="C",AN187="C",AP187="C",AK187="C",AL187="C"),"Regeneración",""))</f>
        <v>#REF!</v>
      </c>
    </row>
    <row r="188" spans="1:47" s="10" customFormat="1" ht="15" customHeight="1" x14ac:dyDescent="0.2">
      <c r="A188" s="4">
        <f t="shared" si="52"/>
        <v>10</v>
      </c>
      <c r="B188" s="4">
        <v>50500503</v>
      </c>
      <c r="C188" s="4" t="s">
        <v>102</v>
      </c>
      <c r="D188" s="4" t="s">
        <v>157</v>
      </c>
      <c r="E188" s="3" t="s">
        <v>154</v>
      </c>
      <c r="F188" s="4" t="str">
        <f t="shared" si="53"/>
        <v>BALNEARIOS SVC T</v>
      </c>
      <c r="G188" s="4" t="s">
        <v>175</v>
      </c>
      <c r="H188" s="4" t="s">
        <v>60</v>
      </c>
      <c r="I188" s="4" t="s">
        <v>265</v>
      </c>
      <c r="J188" s="4">
        <v>20</v>
      </c>
      <c r="K188" s="4" t="s">
        <v>174</v>
      </c>
      <c r="L188" s="4">
        <v>1987</v>
      </c>
      <c r="M188" s="4" t="s">
        <v>266</v>
      </c>
      <c r="N188" s="4" t="str">
        <f t="shared" si="54"/>
        <v>L</v>
      </c>
      <c r="O188" s="4" t="s">
        <v>122</v>
      </c>
      <c r="P188" s="4"/>
      <c r="Q188" s="4"/>
      <c r="R188" s="4" t="s">
        <v>123</v>
      </c>
      <c r="S188" s="13"/>
      <c r="T188" s="4"/>
      <c r="U188" s="4"/>
      <c r="V188" s="4"/>
      <c r="W188" s="4">
        <v>60</v>
      </c>
      <c r="X188" s="13">
        <v>41625</v>
      </c>
      <c r="Y188" s="27"/>
      <c r="Z188" s="27"/>
      <c r="AA188" s="28"/>
      <c r="AB188" s="31"/>
      <c r="AC188" s="32"/>
      <c r="AD188" s="28"/>
      <c r="AE188" s="28">
        <v>23.3</v>
      </c>
      <c r="AF188" s="33">
        <v>0.03</v>
      </c>
      <c r="AG188" s="28">
        <v>3</v>
      </c>
      <c r="AH188" s="31">
        <v>7.6999999999999999E-2</v>
      </c>
      <c r="AI188" s="31">
        <v>2.15</v>
      </c>
      <c r="AJ188" s="31"/>
      <c r="AK188" s="75" t="str">
        <f t="shared" si="42"/>
        <v>1</v>
      </c>
      <c r="AL188" s="75" t="str">
        <f t="shared" si="43"/>
        <v>1</v>
      </c>
      <c r="AM188" s="75" t="str">
        <f t="shared" si="44"/>
        <v>1</v>
      </c>
      <c r="AN188" s="75" t="str">
        <f t="shared" si="45"/>
        <v>1</v>
      </c>
      <c r="AO188" s="75" t="str">
        <f t="shared" si="46"/>
        <v>5</v>
      </c>
      <c r="AP188" s="75" t="str">
        <f t="shared" si="47"/>
        <v>1</v>
      </c>
      <c r="AQ188" s="75" t="str">
        <f t="shared" si="48"/>
        <v>1</v>
      </c>
      <c r="AR188" s="75" t="str">
        <f t="shared" si="49"/>
        <v>1</v>
      </c>
      <c r="AS188" s="75">
        <f t="shared" si="50"/>
        <v>1.5454545454545454</v>
      </c>
      <c r="AT188" s="75" t="str">
        <f t="shared" si="51"/>
        <v>3</v>
      </c>
      <c r="AU188" s="48" t="e">
        <f>IF(OR(AQ188="I",#REF!="I",AQ188="C",#REF!="C"),"Termovacío",IF(OR(AO188="I",AN188="I",AP188="I",AK188="I",AL188="I",AO188="C",AN188="C",AP188="C",AK188="C",AL188="C"),"Regeneración",""))</f>
        <v>#REF!</v>
      </c>
    </row>
    <row r="189" spans="1:47" s="10" customFormat="1" ht="15" customHeight="1" x14ac:dyDescent="0.2">
      <c r="A189" s="4">
        <f t="shared" si="52"/>
        <v>10</v>
      </c>
      <c r="B189" s="4">
        <v>50500503</v>
      </c>
      <c r="C189" s="4" t="s">
        <v>102</v>
      </c>
      <c r="D189" s="4" t="s">
        <v>157</v>
      </c>
      <c r="E189" s="3" t="s">
        <v>154</v>
      </c>
      <c r="F189" s="4" t="str">
        <f t="shared" si="53"/>
        <v>BALNEARIOS SVC T</v>
      </c>
      <c r="G189" s="4" t="s">
        <v>175</v>
      </c>
      <c r="H189" s="4" t="s">
        <v>60</v>
      </c>
      <c r="I189" s="4" t="s">
        <v>265</v>
      </c>
      <c r="J189" s="4">
        <v>20</v>
      </c>
      <c r="K189" s="4" t="s">
        <v>174</v>
      </c>
      <c r="L189" s="4">
        <v>1987</v>
      </c>
      <c r="M189" s="4" t="s">
        <v>266</v>
      </c>
      <c r="N189" s="4" t="str">
        <f t="shared" si="54"/>
        <v>L</v>
      </c>
      <c r="O189" s="4" t="s">
        <v>122</v>
      </c>
      <c r="P189" s="4"/>
      <c r="Q189" s="4"/>
      <c r="R189" s="4" t="s">
        <v>123</v>
      </c>
      <c r="S189" s="13"/>
      <c r="T189" s="4"/>
      <c r="U189" s="4"/>
      <c r="V189" s="4"/>
      <c r="W189" s="4">
        <v>60</v>
      </c>
      <c r="X189" s="13">
        <v>41344</v>
      </c>
      <c r="Y189" s="27"/>
      <c r="Z189" s="27"/>
      <c r="AA189" s="28"/>
      <c r="AB189" s="31"/>
      <c r="AC189" s="32"/>
      <c r="AD189" s="28"/>
      <c r="AE189" s="28">
        <v>27</v>
      </c>
      <c r="AF189" s="33">
        <v>0.02</v>
      </c>
      <c r="AG189" s="28">
        <v>2.5</v>
      </c>
      <c r="AH189" s="31">
        <v>0.1</v>
      </c>
      <c r="AI189" s="31">
        <v>2.2130000000000001</v>
      </c>
      <c r="AJ189" s="31"/>
      <c r="AK189" s="75" t="str">
        <f t="shared" si="42"/>
        <v>1</v>
      </c>
      <c r="AL189" s="75" t="str">
        <f t="shared" si="43"/>
        <v>1</v>
      </c>
      <c r="AM189" s="75" t="str">
        <f t="shared" si="44"/>
        <v>1</v>
      </c>
      <c r="AN189" s="75" t="str">
        <f t="shared" si="45"/>
        <v>1</v>
      </c>
      <c r="AO189" s="75" t="str">
        <f t="shared" si="46"/>
        <v>5</v>
      </c>
      <c r="AP189" s="75" t="str">
        <f t="shared" si="47"/>
        <v>1</v>
      </c>
      <c r="AQ189" s="75" t="str">
        <f t="shared" si="48"/>
        <v>1</v>
      </c>
      <c r="AR189" s="75" t="str">
        <f t="shared" si="49"/>
        <v>1</v>
      </c>
      <c r="AS189" s="75">
        <f t="shared" si="50"/>
        <v>1.5454545454545454</v>
      </c>
      <c r="AT189" s="75" t="str">
        <f t="shared" si="51"/>
        <v>3</v>
      </c>
      <c r="AU189" s="48" t="e">
        <f>IF(OR(AQ189="I",#REF!="I",AQ189="C",#REF!="C"),"Termovacío",IF(OR(AO189="I",AN189="I",AP189="I",AK189="I",AL189="I",AO189="C",AN189="C",AP189="C",AK189="C",AL189="C"),"Regeneración",""))</f>
        <v>#REF!</v>
      </c>
    </row>
    <row r="190" spans="1:47" s="10" customFormat="1" ht="15" customHeight="1" x14ac:dyDescent="0.2">
      <c r="A190" s="4">
        <f t="shared" si="52"/>
        <v>10</v>
      </c>
      <c r="B190" s="4">
        <v>50500503</v>
      </c>
      <c r="C190" s="4" t="s">
        <v>102</v>
      </c>
      <c r="D190" s="4" t="s">
        <v>157</v>
      </c>
      <c r="E190" s="3" t="s">
        <v>154</v>
      </c>
      <c r="F190" s="4" t="str">
        <f t="shared" si="53"/>
        <v>BALNEARIOS SVC T</v>
      </c>
      <c r="G190" s="4" t="s">
        <v>175</v>
      </c>
      <c r="H190" s="4" t="s">
        <v>60</v>
      </c>
      <c r="I190" s="4" t="s">
        <v>265</v>
      </c>
      <c r="J190" s="4">
        <v>20</v>
      </c>
      <c r="K190" s="4" t="s">
        <v>174</v>
      </c>
      <c r="L190" s="4">
        <v>1987</v>
      </c>
      <c r="M190" s="4" t="s">
        <v>266</v>
      </c>
      <c r="N190" s="4" t="str">
        <f t="shared" si="54"/>
        <v>L</v>
      </c>
      <c r="O190" s="4" t="s">
        <v>122</v>
      </c>
      <c r="P190" s="4"/>
      <c r="Q190" s="4"/>
      <c r="R190" s="4" t="s">
        <v>123</v>
      </c>
      <c r="S190" s="13"/>
      <c r="T190" s="4"/>
      <c r="U190" s="4"/>
      <c r="V190" s="4"/>
      <c r="W190" s="4">
        <v>60</v>
      </c>
      <c r="X190" s="13">
        <v>40934</v>
      </c>
      <c r="Y190" s="27"/>
      <c r="Z190" s="27"/>
      <c r="AA190" s="28"/>
      <c r="AB190" s="31"/>
      <c r="AC190" s="32"/>
      <c r="AD190" s="28"/>
      <c r="AE190" s="28">
        <v>26</v>
      </c>
      <c r="AF190" s="33">
        <v>0.03</v>
      </c>
      <c r="AG190" s="28">
        <v>2</v>
      </c>
      <c r="AH190" s="31">
        <v>0.11600000000000001</v>
      </c>
      <c r="AI190" s="31">
        <v>2.9540000000000002</v>
      </c>
      <c r="AJ190" s="31"/>
      <c r="AK190" s="75" t="str">
        <f t="shared" si="42"/>
        <v>3</v>
      </c>
      <c r="AL190" s="75" t="str">
        <f t="shared" si="43"/>
        <v>1</v>
      </c>
      <c r="AM190" s="75" t="str">
        <f t="shared" si="44"/>
        <v>1</v>
      </c>
      <c r="AN190" s="75" t="str">
        <f t="shared" si="45"/>
        <v>1</v>
      </c>
      <c r="AO190" s="75" t="str">
        <f t="shared" si="46"/>
        <v>5</v>
      </c>
      <c r="AP190" s="75" t="str">
        <f t="shared" si="47"/>
        <v>1</v>
      </c>
      <c r="AQ190" s="75" t="str">
        <f t="shared" si="48"/>
        <v>1</v>
      </c>
      <c r="AR190" s="75" t="str">
        <f t="shared" si="49"/>
        <v>1</v>
      </c>
      <c r="AS190" s="75">
        <f t="shared" si="50"/>
        <v>1.8181818181818181</v>
      </c>
      <c r="AT190" s="75" t="str">
        <f t="shared" si="51"/>
        <v>3</v>
      </c>
      <c r="AU190" s="48" t="e">
        <f>IF(OR(AQ190="I",#REF!="I",AQ190="C",#REF!="C"),"Termovacío",IF(OR(AO190="I",AN190="I",AP190="I",AK190="I",AL190="I",AO190="C",AN190="C",AP190="C",AK190="C",AL190="C"),"Regeneración",""))</f>
        <v>#REF!</v>
      </c>
    </row>
    <row r="191" spans="1:47" s="10" customFormat="1" ht="15" customHeight="1" x14ac:dyDescent="0.2">
      <c r="A191" s="4">
        <f t="shared" si="52"/>
        <v>10</v>
      </c>
      <c r="B191" s="4">
        <v>50500503</v>
      </c>
      <c r="C191" s="4" t="s">
        <v>102</v>
      </c>
      <c r="D191" s="4" t="s">
        <v>157</v>
      </c>
      <c r="E191" s="3" t="s">
        <v>154</v>
      </c>
      <c r="F191" s="4" t="str">
        <f t="shared" si="53"/>
        <v>BALNEARIOS SVC T</v>
      </c>
      <c r="G191" s="4" t="s">
        <v>175</v>
      </c>
      <c r="H191" s="4" t="s">
        <v>60</v>
      </c>
      <c r="I191" s="4" t="s">
        <v>265</v>
      </c>
      <c r="J191" s="4">
        <v>20</v>
      </c>
      <c r="K191" s="4" t="s">
        <v>174</v>
      </c>
      <c r="L191" s="4">
        <v>1987</v>
      </c>
      <c r="M191" s="4" t="s">
        <v>266</v>
      </c>
      <c r="N191" s="4" t="str">
        <f t="shared" si="54"/>
        <v>L</v>
      </c>
      <c r="O191" s="4" t="s">
        <v>122</v>
      </c>
      <c r="P191" s="4"/>
      <c r="Q191" s="4"/>
      <c r="R191" s="4" t="s">
        <v>123</v>
      </c>
      <c r="S191" s="13"/>
      <c r="T191" s="4"/>
      <c r="U191" s="4"/>
      <c r="V191" s="4"/>
      <c r="W191" s="4">
        <v>60</v>
      </c>
      <c r="X191" s="13">
        <v>40613</v>
      </c>
      <c r="Y191" s="27"/>
      <c r="Z191" s="27"/>
      <c r="AA191" s="28"/>
      <c r="AB191" s="31"/>
      <c r="AC191" s="32"/>
      <c r="AD191" s="28"/>
      <c r="AE191" s="28">
        <v>24</v>
      </c>
      <c r="AF191" s="33">
        <v>0.02</v>
      </c>
      <c r="AG191" s="28">
        <v>3</v>
      </c>
      <c r="AH191" s="31">
        <v>9.6000000000000002E-2</v>
      </c>
      <c r="AI191" s="31">
        <v>2.4649999999999999</v>
      </c>
      <c r="AJ191" s="31"/>
      <c r="AK191" s="75" t="str">
        <f t="shared" si="42"/>
        <v>1</v>
      </c>
      <c r="AL191" s="75" t="str">
        <f t="shared" si="43"/>
        <v>1</v>
      </c>
      <c r="AM191" s="75" t="str">
        <f t="shared" si="44"/>
        <v>1</v>
      </c>
      <c r="AN191" s="75" t="str">
        <f t="shared" si="45"/>
        <v>1</v>
      </c>
      <c r="AO191" s="75" t="str">
        <f t="shared" si="46"/>
        <v>5</v>
      </c>
      <c r="AP191" s="75" t="str">
        <f t="shared" si="47"/>
        <v>1</v>
      </c>
      <c r="AQ191" s="75" t="str">
        <f t="shared" si="48"/>
        <v>1</v>
      </c>
      <c r="AR191" s="75" t="str">
        <f t="shared" si="49"/>
        <v>1</v>
      </c>
      <c r="AS191" s="75">
        <f t="shared" si="50"/>
        <v>1.5454545454545454</v>
      </c>
      <c r="AT191" s="75" t="str">
        <f t="shared" si="51"/>
        <v>3</v>
      </c>
      <c r="AU191" s="48" t="e">
        <f>IF(OR(AQ191="I",#REF!="I",AQ191="C",#REF!="C"),"Termovacío",IF(OR(AO191="I",AN191="I",AP191="I",AK191="I",AL191="I",AO191="C",AN191="C",AP191="C",AK191="C",AL191="C"),"Regeneración",""))</f>
        <v>#REF!</v>
      </c>
    </row>
    <row r="192" spans="1:47" s="10" customFormat="1" ht="15" customHeight="1" x14ac:dyDescent="0.2">
      <c r="A192" s="4">
        <f t="shared" si="52"/>
        <v>10</v>
      </c>
      <c r="B192" s="4">
        <v>50500503</v>
      </c>
      <c r="C192" s="4" t="s">
        <v>102</v>
      </c>
      <c r="D192" s="4" t="s">
        <v>157</v>
      </c>
      <c r="E192" s="3" t="s">
        <v>154</v>
      </c>
      <c r="F192" s="4" t="str">
        <f t="shared" si="53"/>
        <v>BALNEARIOS SVC T</v>
      </c>
      <c r="G192" s="4" t="s">
        <v>175</v>
      </c>
      <c r="H192" s="4" t="s">
        <v>60</v>
      </c>
      <c r="I192" s="4" t="s">
        <v>265</v>
      </c>
      <c r="J192" s="4">
        <v>20</v>
      </c>
      <c r="K192" s="4" t="s">
        <v>174</v>
      </c>
      <c r="L192" s="4">
        <v>1987</v>
      </c>
      <c r="M192" s="4" t="s">
        <v>266</v>
      </c>
      <c r="N192" s="4" t="str">
        <f t="shared" si="54"/>
        <v>L</v>
      </c>
      <c r="O192" s="4" t="s">
        <v>122</v>
      </c>
      <c r="P192" s="4"/>
      <c r="Q192" s="4"/>
      <c r="R192" s="4" t="s">
        <v>123</v>
      </c>
      <c r="S192" s="13"/>
      <c r="T192" s="4"/>
      <c r="U192" s="4"/>
      <c r="V192" s="4"/>
      <c r="W192" s="4">
        <v>60</v>
      </c>
      <c r="X192" s="13">
        <v>40312</v>
      </c>
      <c r="Y192" s="27"/>
      <c r="Z192" s="27"/>
      <c r="AA192" s="28"/>
      <c r="AB192" s="31"/>
      <c r="AC192" s="32"/>
      <c r="AD192" s="28"/>
      <c r="AE192" s="28">
        <v>24</v>
      </c>
      <c r="AF192" s="33">
        <v>0.02</v>
      </c>
      <c r="AG192" s="28">
        <v>2.5</v>
      </c>
      <c r="AH192" s="31">
        <v>0.13600000000000001</v>
      </c>
      <c r="AI192" s="31">
        <v>2.94</v>
      </c>
      <c r="AJ192" s="31"/>
      <c r="AK192" s="75" t="str">
        <f t="shared" si="42"/>
        <v>3</v>
      </c>
      <c r="AL192" s="75" t="str">
        <f t="shared" si="43"/>
        <v>1</v>
      </c>
      <c r="AM192" s="75" t="str">
        <f t="shared" si="44"/>
        <v>1</v>
      </c>
      <c r="AN192" s="75" t="str">
        <f t="shared" si="45"/>
        <v>1</v>
      </c>
      <c r="AO192" s="75" t="str">
        <f t="shared" si="46"/>
        <v>5</v>
      </c>
      <c r="AP192" s="75" t="str">
        <f t="shared" si="47"/>
        <v>1</v>
      </c>
      <c r="AQ192" s="75" t="str">
        <f t="shared" si="48"/>
        <v>1</v>
      </c>
      <c r="AR192" s="75" t="str">
        <f t="shared" si="49"/>
        <v>1</v>
      </c>
      <c r="AS192" s="75">
        <f t="shared" si="50"/>
        <v>1.8181818181818181</v>
      </c>
      <c r="AT192" s="75" t="str">
        <f t="shared" si="51"/>
        <v>3</v>
      </c>
      <c r="AU192" s="48" t="e">
        <f>IF(OR(AQ192="I",#REF!="I",AQ192="C",#REF!="C"),"Termovacío",IF(OR(AO192="I",AN192="I",AP192="I",AK192="I",AL192="I",AO192="C",AN192="C",AP192="C",AK192="C",AL192="C"),"Regeneración",""))</f>
        <v>#REF!</v>
      </c>
    </row>
    <row r="193" spans="1:47" s="10" customFormat="1" ht="15" customHeight="1" x14ac:dyDescent="0.2">
      <c r="A193" s="4">
        <f t="shared" si="52"/>
        <v>10</v>
      </c>
      <c r="B193" s="4">
        <v>50500503</v>
      </c>
      <c r="C193" s="4" t="s">
        <v>102</v>
      </c>
      <c r="D193" s="4" t="s">
        <v>157</v>
      </c>
      <c r="E193" s="3" t="s">
        <v>154</v>
      </c>
      <c r="F193" s="4" t="str">
        <f t="shared" si="53"/>
        <v>BALNEARIOS SVC T</v>
      </c>
      <c r="G193" s="4" t="s">
        <v>175</v>
      </c>
      <c r="H193" s="4" t="s">
        <v>60</v>
      </c>
      <c r="I193" s="4" t="s">
        <v>265</v>
      </c>
      <c r="J193" s="4">
        <v>20</v>
      </c>
      <c r="K193" s="4" t="s">
        <v>174</v>
      </c>
      <c r="L193" s="4">
        <v>1987</v>
      </c>
      <c r="M193" s="4" t="s">
        <v>266</v>
      </c>
      <c r="N193" s="4" t="str">
        <f t="shared" si="54"/>
        <v>L</v>
      </c>
      <c r="O193" s="4" t="s">
        <v>122</v>
      </c>
      <c r="P193" s="4"/>
      <c r="Q193" s="4"/>
      <c r="R193" s="4" t="s">
        <v>123</v>
      </c>
      <c r="S193" s="13"/>
      <c r="T193" s="4"/>
      <c r="U193" s="4"/>
      <c r="V193" s="4"/>
      <c r="W193" s="4">
        <v>60</v>
      </c>
      <c r="X193" s="13">
        <v>40102</v>
      </c>
      <c r="Y193" s="27"/>
      <c r="Z193" s="27"/>
      <c r="AA193" s="28"/>
      <c r="AB193" s="31"/>
      <c r="AC193" s="32">
        <v>72</v>
      </c>
      <c r="AD193" s="28"/>
      <c r="AE193" s="28">
        <v>24</v>
      </c>
      <c r="AF193" s="33">
        <v>0.03</v>
      </c>
      <c r="AG193" s="28">
        <v>3</v>
      </c>
      <c r="AH193" s="31">
        <v>0.151</v>
      </c>
      <c r="AI193" s="31">
        <v>2.9780000000000002</v>
      </c>
      <c r="AJ193" s="31"/>
      <c r="AK193" s="75" t="str">
        <f t="shared" si="42"/>
        <v>3</v>
      </c>
      <c r="AL193" s="75" t="str">
        <f t="shared" si="43"/>
        <v>1</v>
      </c>
      <c r="AM193" s="75" t="str">
        <f t="shared" si="44"/>
        <v>1</v>
      </c>
      <c r="AN193" s="75" t="str">
        <f t="shared" si="45"/>
        <v>1</v>
      </c>
      <c r="AO193" s="75" t="str">
        <f t="shared" si="46"/>
        <v>5</v>
      </c>
      <c r="AP193" s="75" t="str">
        <f t="shared" si="47"/>
        <v>1</v>
      </c>
      <c r="AQ193" s="75" t="str">
        <f t="shared" si="48"/>
        <v>1</v>
      </c>
      <c r="AR193" s="75" t="str">
        <f t="shared" si="49"/>
        <v>1</v>
      </c>
      <c r="AS193" s="75">
        <f t="shared" si="50"/>
        <v>1.8181818181818181</v>
      </c>
      <c r="AT193" s="75" t="str">
        <f t="shared" si="51"/>
        <v>3</v>
      </c>
      <c r="AU193" s="48" t="e">
        <f>IF(OR(AQ193="I",#REF!="I",AQ193="C",#REF!="C"),"Termovacío",IF(OR(AO193="I",AN193="I",AP193="I",AK193="I",AL193="I",AO193="C",AN193="C",AP193="C",AK193="C",AL193="C"),"Regeneración",""))</f>
        <v>#REF!</v>
      </c>
    </row>
    <row r="194" spans="1:47" s="10" customFormat="1" ht="15" customHeight="1" x14ac:dyDescent="0.2">
      <c r="A194" s="4">
        <f t="shared" si="52"/>
        <v>10</v>
      </c>
      <c r="B194" s="4">
        <v>50500503</v>
      </c>
      <c r="C194" s="4" t="s">
        <v>102</v>
      </c>
      <c r="D194" s="4" t="s">
        <v>157</v>
      </c>
      <c r="E194" s="3" t="s">
        <v>154</v>
      </c>
      <c r="F194" s="4" t="str">
        <f t="shared" si="53"/>
        <v>BALNEARIOS SVC T</v>
      </c>
      <c r="G194" s="4" t="s">
        <v>175</v>
      </c>
      <c r="H194" s="4" t="s">
        <v>60</v>
      </c>
      <c r="I194" s="4" t="s">
        <v>265</v>
      </c>
      <c r="J194" s="4">
        <v>20</v>
      </c>
      <c r="K194" s="4" t="s">
        <v>174</v>
      </c>
      <c r="L194" s="4">
        <v>1987</v>
      </c>
      <c r="M194" s="4" t="s">
        <v>266</v>
      </c>
      <c r="N194" s="4" t="str">
        <f t="shared" si="54"/>
        <v>L</v>
      </c>
      <c r="O194" s="4" t="s">
        <v>122</v>
      </c>
      <c r="P194" s="4"/>
      <c r="Q194" s="4"/>
      <c r="R194" s="4" t="s">
        <v>123</v>
      </c>
      <c r="S194" s="13"/>
      <c r="T194" s="4"/>
      <c r="U194" s="4"/>
      <c r="V194" s="4"/>
      <c r="W194" s="4">
        <v>60</v>
      </c>
      <c r="X194" s="13">
        <v>39744</v>
      </c>
      <c r="Y194" s="27"/>
      <c r="Z194" s="27"/>
      <c r="AA194" s="28"/>
      <c r="AB194" s="31"/>
      <c r="AC194" s="32">
        <v>51</v>
      </c>
      <c r="AD194" s="28"/>
      <c r="AE194" s="28">
        <v>24</v>
      </c>
      <c r="AF194" s="33"/>
      <c r="AG194" s="28"/>
      <c r="AH194" s="31">
        <v>9.5000000000000001E-2</v>
      </c>
      <c r="AI194" s="31"/>
      <c r="AJ194" s="31"/>
      <c r="AK194" s="75" t="str">
        <f t="shared" si="42"/>
        <v>1</v>
      </c>
      <c r="AL194" s="75" t="str">
        <f t="shared" si="43"/>
        <v>1</v>
      </c>
      <c r="AM194" s="75" t="str">
        <f t="shared" si="44"/>
        <v>1</v>
      </c>
      <c r="AN194" s="75" t="str">
        <f t="shared" si="45"/>
        <v>1</v>
      </c>
      <c r="AO194" s="75" t="str">
        <f t="shared" si="46"/>
        <v>5</v>
      </c>
      <c r="AP194" s="75" t="str">
        <f t="shared" si="47"/>
        <v>1</v>
      </c>
      <c r="AQ194" s="75" t="str">
        <f t="shared" si="48"/>
        <v>1</v>
      </c>
      <c r="AR194" s="75" t="str">
        <f t="shared" si="49"/>
        <v>1</v>
      </c>
      <c r="AS194" s="75">
        <f t="shared" si="50"/>
        <v>1.5454545454545454</v>
      </c>
      <c r="AT194" s="75" t="str">
        <f t="shared" si="51"/>
        <v>3</v>
      </c>
      <c r="AU194" s="48" t="e">
        <f>IF(OR(AQ194="I",#REF!="I",AQ194="C",#REF!="C"),"Termovacío",IF(OR(AO194="I",AN194="I",AP194="I",AK194="I",AL194="I",AO194="C",AN194="C",AP194="C",AK194="C",AL194="C"),"Regeneración",""))</f>
        <v>#REF!</v>
      </c>
    </row>
    <row r="195" spans="1:47" s="10" customFormat="1" ht="15" customHeight="1" x14ac:dyDescent="0.2">
      <c r="A195" s="4">
        <f t="shared" si="52"/>
        <v>10</v>
      </c>
      <c r="B195" s="4">
        <v>50500503</v>
      </c>
      <c r="C195" s="4" t="s">
        <v>102</v>
      </c>
      <c r="D195" s="4" t="s">
        <v>157</v>
      </c>
      <c r="E195" s="3" t="s">
        <v>154</v>
      </c>
      <c r="F195" s="4" t="str">
        <f t="shared" si="53"/>
        <v>BALNEARIOS SVC T</v>
      </c>
      <c r="G195" s="4" t="s">
        <v>175</v>
      </c>
      <c r="H195" s="4" t="s">
        <v>60</v>
      </c>
      <c r="I195" s="4" t="s">
        <v>265</v>
      </c>
      <c r="J195" s="4">
        <v>20</v>
      </c>
      <c r="K195" s="4" t="s">
        <v>174</v>
      </c>
      <c r="L195" s="4">
        <v>1987</v>
      </c>
      <c r="M195" s="4" t="s">
        <v>266</v>
      </c>
      <c r="N195" s="4" t="str">
        <f t="shared" si="54"/>
        <v>L</v>
      </c>
      <c r="O195" s="4" t="s">
        <v>122</v>
      </c>
      <c r="P195" s="4"/>
      <c r="Q195" s="4"/>
      <c r="R195" s="4" t="s">
        <v>123</v>
      </c>
      <c r="S195" s="13"/>
      <c r="T195" s="4"/>
      <c r="U195" s="4"/>
      <c r="V195" s="4"/>
      <c r="W195" s="4">
        <v>60</v>
      </c>
      <c r="X195" s="13">
        <v>39700</v>
      </c>
      <c r="Y195" s="27"/>
      <c r="Z195" s="27"/>
      <c r="AA195" s="28"/>
      <c r="AB195" s="31"/>
      <c r="AC195" s="32"/>
      <c r="AD195" s="28"/>
      <c r="AE195" s="28">
        <v>29.7</v>
      </c>
      <c r="AF195" s="33">
        <v>0.04</v>
      </c>
      <c r="AG195" s="28">
        <v>3</v>
      </c>
      <c r="AH195" s="31">
        <v>6.7000000000000004E-2</v>
      </c>
      <c r="AI195" s="31">
        <v>2.5099999999999998</v>
      </c>
      <c r="AJ195" s="31"/>
      <c r="AK195" s="75" t="str">
        <f t="shared" si="42"/>
        <v>1</v>
      </c>
      <c r="AL195" s="75" t="str">
        <f t="shared" si="43"/>
        <v>1</v>
      </c>
      <c r="AM195" s="75" t="str">
        <f t="shared" si="44"/>
        <v>1</v>
      </c>
      <c r="AN195" s="75" t="str">
        <f t="shared" si="45"/>
        <v>1</v>
      </c>
      <c r="AO195" s="75" t="str">
        <f t="shared" si="46"/>
        <v>3</v>
      </c>
      <c r="AP195" s="75" t="str">
        <f t="shared" si="47"/>
        <v>1</v>
      </c>
      <c r="AQ195" s="75" t="str">
        <f t="shared" si="48"/>
        <v>1</v>
      </c>
      <c r="AR195" s="75" t="str">
        <f t="shared" si="49"/>
        <v>1</v>
      </c>
      <c r="AS195" s="75">
        <f t="shared" si="50"/>
        <v>1.2727272727272727</v>
      </c>
      <c r="AT195" s="75" t="str">
        <f t="shared" si="51"/>
        <v>3</v>
      </c>
      <c r="AU195" s="48" t="e">
        <f>IF(OR(AQ195="I",#REF!="I",AQ195="C",#REF!="C"),"Termovacío",IF(OR(AO195="I",AN195="I",AP195="I",AK195="I",AL195="I",AO195="C",AN195="C",AP195="C",AK195="C",AL195="C"),"Regeneración",""))</f>
        <v>#REF!</v>
      </c>
    </row>
    <row r="196" spans="1:47" s="10" customFormat="1" ht="15" customHeight="1" x14ac:dyDescent="0.2">
      <c r="A196" s="4">
        <f t="shared" si="52"/>
        <v>10</v>
      </c>
      <c r="B196" s="4">
        <v>50500503</v>
      </c>
      <c r="C196" s="4" t="s">
        <v>102</v>
      </c>
      <c r="D196" s="4" t="s">
        <v>157</v>
      </c>
      <c r="E196" s="3" t="s">
        <v>154</v>
      </c>
      <c r="F196" s="4" t="str">
        <f t="shared" si="53"/>
        <v>BALNEARIOS SVC T</v>
      </c>
      <c r="G196" s="4" t="s">
        <v>175</v>
      </c>
      <c r="H196" s="4" t="s">
        <v>60</v>
      </c>
      <c r="I196" s="4" t="s">
        <v>265</v>
      </c>
      <c r="J196" s="4">
        <v>20</v>
      </c>
      <c r="K196" s="4" t="s">
        <v>174</v>
      </c>
      <c r="L196" s="4">
        <v>1987</v>
      </c>
      <c r="M196" s="4" t="s">
        <v>266</v>
      </c>
      <c r="N196" s="4" t="str">
        <f t="shared" si="54"/>
        <v>L</v>
      </c>
      <c r="O196" s="4" t="s">
        <v>122</v>
      </c>
      <c r="P196" s="4"/>
      <c r="Q196" s="4"/>
      <c r="R196" s="4" t="s">
        <v>123</v>
      </c>
      <c r="S196" s="13"/>
      <c r="T196" s="4"/>
      <c r="U196" s="4"/>
      <c r="V196" s="4"/>
      <c r="W196" s="4">
        <v>60</v>
      </c>
      <c r="X196" s="13">
        <v>39049</v>
      </c>
      <c r="Y196" s="27"/>
      <c r="Z196" s="27"/>
      <c r="AA196" s="28"/>
      <c r="AB196" s="31"/>
      <c r="AC196" s="32">
        <v>25.1</v>
      </c>
      <c r="AD196" s="28"/>
      <c r="AE196" s="28">
        <v>22.7</v>
      </c>
      <c r="AF196" s="33">
        <v>1.6E-2</v>
      </c>
      <c r="AG196" s="28">
        <v>3</v>
      </c>
      <c r="AH196" s="31">
        <v>8.2000000000000003E-2</v>
      </c>
      <c r="AI196" s="31">
        <v>1.9359999999999999</v>
      </c>
      <c r="AJ196" s="31"/>
      <c r="AK196" s="75" t="str">
        <f t="shared" ref="AK196:AK259" si="59">IF(AH196&lt;&gt;"",IF(AH196&lt;=0.1,"1",IF(AND(AH196&gt;0.1,AH196&lt;=0.3),"3",IF(AH196&gt;0.3,"5",""))),"1")</f>
        <v>1</v>
      </c>
      <c r="AL196" s="75" t="str">
        <f t="shared" ref="AL196:AL259" si="60">IF(AI196&lt;&gt;"",IF(AI196&lt;=3,"1",IF(AND(AI196&gt;3,AI196&lt;=4),"3",IF(AI196&gt;4,"5",""))),"1")</f>
        <v>1</v>
      </c>
      <c r="AM196" s="75" t="str">
        <f t="shared" ref="AM196:AM259" si="61">IF(AD196&lt;&gt;"",IF(AD196&lt;=20,"1",IF(AND(AD196&gt;20,AD196&lt;=30),"3",IF(AD196&gt;30,"5",""))),"1")</f>
        <v>1</v>
      </c>
      <c r="AN196" s="75" t="str">
        <f t="shared" ref="AN196:AN259" si="62">IF(AF196&lt;&gt;"",IF(AF196&lt;=0.05,"1",IF(AND(AF196&gt;0.05,AF196&lt;=0.1),"3",IF(AF196&gt;0.1,"5",""))),"1")</f>
        <v>1</v>
      </c>
      <c r="AO196" s="75" t="str">
        <f t="shared" ref="AO196:AO259" si="63">IF(AE196&lt;&gt;"",IF(AE196&gt;=32,"1",IF(AND(AE196&gt;=28,AE196&lt;32),"3",IF(AE196&lt;28,"5",""))),"1")</f>
        <v>5</v>
      </c>
      <c r="AP196" s="75" t="str">
        <f t="shared" ref="AP196:AP259" si="64">IF(AG196&lt;&gt;"",IF(AG196&lt;=3.5,"1",IF(AG196&gt;3.5,"5","")),"1")</f>
        <v>1</v>
      </c>
      <c r="AQ196" s="75" t="str">
        <f t="shared" si="48"/>
        <v>5</v>
      </c>
      <c r="AR196" s="75" t="str">
        <f t="shared" si="49"/>
        <v>1</v>
      </c>
      <c r="AS196" s="75">
        <f t="shared" si="50"/>
        <v>2.4545454545454546</v>
      </c>
      <c r="AT196" s="75" t="str">
        <f t="shared" si="51"/>
        <v>6</v>
      </c>
      <c r="AU196" s="48" t="e">
        <f>IF(OR(AQ196="I",#REF!="I",AQ196="C",#REF!="C"),"Termovacío",IF(OR(AO196="I",AN196="I",AP196="I",AK196="I",AL196="I",AO196="C",AN196="C",AP196="C",AK196="C",AL196="C"),"Regeneración",""))</f>
        <v>#REF!</v>
      </c>
    </row>
    <row r="197" spans="1:47" s="10" customFormat="1" ht="15" customHeight="1" x14ac:dyDescent="0.2">
      <c r="A197" s="4">
        <f t="shared" si="52"/>
        <v>10</v>
      </c>
      <c r="B197" s="4">
        <v>50500503</v>
      </c>
      <c r="C197" s="4" t="s">
        <v>102</v>
      </c>
      <c r="D197" s="4" t="s">
        <v>157</v>
      </c>
      <c r="E197" s="3" t="s">
        <v>154</v>
      </c>
      <c r="F197" s="4" t="str">
        <f t="shared" si="53"/>
        <v>BALNEARIOS SVC T</v>
      </c>
      <c r="G197" s="4" t="s">
        <v>175</v>
      </c>
      <c r="H197" s="4" t="s">
        <v>60</v>
      </c>
      <c r="I197" s="4" t="s">
        <v>265</v>
      </c>
      <c r="J197" s="4">
        <v>20</v>
      </c>
      <c r="K197" s="4" t="s">
        <v>174</v>
      </c>
      <c r="L197" s="4">
        <v>1987</v>
      </c>
      <c r="M197" s="4" t="s">
        <v>266</v>
      </c>
      <c r="N197" s="4" t="str">
        <f t="shared" si="54"/>
        <v>L</v>
      </c>
      <c r="O197" s="4" t="s">
        <v>122</v>
      </c>
      <c r="P197" s="4"/>
      <c r="Q197" s="4"/>
      <c r="R197" s="4" t="s">
        <v>123</v>
      </c>
      <c r="S197" s="13"/>
      <c r="T197" s="4"/>
      <c r="U197" s="4"/>
      <c r="V197" s="4"/>
      <c r="W197" s="4">
        <v>60</v>
      </c>
      <c r="X197" s="13">
        <v>38506</v>
      </c>
      <c r="Y197" s="27"/>
      <c r="Z197" s="27"/>
      <c r="AA197" s="28"/>
      <c r="AB197" s="31"/>
      <c r="AC197" s="32">
        <v>42</v>
      </c>
      <c r="AD197" s="28"/>
      <c r="AE197" s="28"/>
      <c r="AF197" s="33"/>
      <c r="AG197" s="28"/>
      <c r="AH197" s="31"/>
      <c r="AI197" s="31"/>
      <c r="AJ197" s="31"/>
      <c r="AK197" s="75" t="str">
        <f t="shared" si="59"/>
        <v>1</v>
      </c>
      <c r="AL197" s="75" t="str">
        <f t="shared" si="60"/>
        <v>1</v>
      </c>
      <c r="AM197" s="75" t="str">
        <f t="shared" si="61"/>
        <v>1</v>
      </c>
      <c r="AN197" s="75" t="str">
        <f t="shared" si="62"/>
        <v>1</v>
      </c>
      <c r="AO197" s="75" t="str">
        <f t="shared" si="63"/>
        <v>1</v>
      </c>
      <c r="AP197" s="75" t="str">
        <f t="shared" si="64"/>
        <v>1</v>
      </c>
      <c r="AQ197" s="75" t="str">
        <f t="shared" ref="AQ197:AQ260" si="65">IF(AC197&lt;&gt;"",IF(AND(W197=60,AC197&gt;=40),"1",IF(AND(W197=60,AC197&gt;=35,AC197&lt;40),"3",IF(AND(W197=60,AC197&lt;35),"5",IF(AND(W197=220,AC197&gt;=50),"1",IF(AND(W197=220,AC197&gt;=45,AC197&lt;50),"2",IF(AND(W197=220,AC197&lt;45),"5","")))))),"1")</f>
        <v>1</v>
      </c>
      <c r="AR197" s="75" t="str">
        <f t="shared" ref="AR197:AR260" si="66">IF(AJ197&lt;&gt;"",IF(AJ197&gt;=0.2,"1",IF(AND(AJ197&gt;=0.1,AJ197&lt;0.2),"3",IF(AJ197&lt;0.1,"5",""))),"1")</f>
        <v>1</v>
      </c>
      <c r="AS197" s="75">
        <f t="shared" ref="AS197:AS260" si="67">+(3*AK197+3*AL197+4*AM197+2*AN197+3*AO197+1*AP197+5*AQ197+1*AR197)/22</f>
        <v>1</v>
      </c>
      <c r="AT197" s="75" t="str">
        <f t="shared" ref="AT197:AT260" si="68">IF(AND(AS197&gt;0,AS197&lt;=1),"1",IF(AND(AS197&gt;1,AS197&lt;=2),"3",IF(AND(AS197&gt;2,AS197&lt;=3),"6",IF(AND(AS197&gt;3,AS197&lt;=4),"8",IF(AND(AS197&gt;4,AS197&lt;=5),"10","")))))</f>
        <v>1</v>
      </c>
      <c r="AU197" s="48" t="e">
        <f>IF(OR(AQ197="I",#REF!="I",AQ197="C",#REF!="C"),"Termovacío",IF(OR(AO197="I",AN197="I",AP197="I",AK197="I",AL197="I",AO197="C",AN197="C",AP197="C",AK197="C",AL197="C"),"Regeneración",""))</f>
        <v>#REF!</v>
      </c>
    </row>
    <row r="198" spans="1:47" s="10" customFormat="1" ht="15" customHeight="1" x14ac:dyDescent="0.2">
      <c r="A198" s="4">
        <f t="shared" si="52"/>
        <v>10</v>
      </c>
      <c r="B198" s="4">
        <v>50500503</v>
      </c>
      <c r="C198" s="4" t="s">
        <v>102</v>
      </c>
      <c r="D198" s="4" t="s">
        <v>157</v>
      </c>
      <c r="E198" s="3" t="s">
        <v>154</v>
      </c>
      <c r="F198" s="4" t="str">
        <f t="shared" si="53"/>
        <v>BALNEARIOS SVC T</v>
      </c>
      <c r="G198" s="4" t="s">
        <v>175</v>
      </c>
      <c r="H198" s="4" t="s">
        <v>60</v>
      </c>
      <c r="I198" s="4" t="s">
        <v>265</v>
      </c>
      <c r="J198" s="4">
        <v>20</v>
      </c>
      <c r="K198" s="4" t="s">
        <v>174</v>
      </c>
      <c r="L198" s="4">
        <v>1987</v>
      </c>
      <c r="M198" s="4" t="s">
        <v>266</v>
      </c>
      <c r="N198" s="4" t="str">
        <f t="shared" si="54"/>
        <v>L</v>
      </c>
      <c r="O198" s="4" t="s">
        <v>122</v>
      </c>
      <c r="P198" s="4"/>
      <c r="Q198" s="4"/>
      <c r="R198" s="4" t="s">
        <v>123</v>
      </c>
      <c r="S198" s="13"/>
      <c r="T198" s="4"/>
      <c r="U198" s="4"/>
      <c r="V198" s="4"/>
      <c r="W198" s="4">
        <v>60</v>
      </c>
      <c r="X198" s="13">
        <v>38330</v>
      </c>
      <c r="Y198" s="27"/>
      <c r="Z198" s="27"/>
      <c r="AA198" s="28"/>
      <c r="AB198" s="31"/>
      <c r="AC198" s="32">
        <v>33.200000000000003</v>
      </c>
      <c r="AD198" s="28"/>
      <c r="AE198" s="28">
        <v>24.4</v>
      </c>
      <c r="AF198" s="33">
        <v>3.7400000000000003E-2</v>
      </c>
      <c r="AG198" s="28">
        <v>2.6</v>
      </c>
      <c r="AH198" s="31"/>
      <c r="AI198" s="31"/>
      <c r="AJ198" s="31"/>
      <c r="AK198" s="75" t="str">
        <f t="shared" si="59"/>
        <v>1</v>
      </c>
      <c r="AL198" s="75" t="str">
        <f t="shared" si="60"/>
        <v>1</v>
      </c>
      <c r="AM198" s="75" t="str">
        <f t="shared" si="61"/>
        <v>1</v>
      </c>
      <c r="AN198" s="75" t="str">
        <f t="shared" si="62"/>
        <v>1</v>
      </c>
      <c r="AO198" s="75" t="str">
        <f t="shared" si="63"/>
        <v>5</v>
      </c>
      <c r="AP198" s="75" t="str">
        <f t="shared" si="64"/>
        <v>1</v>
      </c>
      <c r="AQ198" s="75" t="str">
        <f t="shared" si="65"/>
        <v>5</v>
      </c>
      <c r="AR198" s="75" t="str">
        <f t="shared" si="66"/>
        <v>1</v>
      </c>
      <c r="AS198" s="75">
        <f t="shared" si="67"/>
        <v>2.4545454545454546</v>
      </c>
      <c r="AT198" s="75" t="str">
        <f t="shared" si="68"/>
        <v>6</v>
      </c>
      <c r="AU198" s="48" t="e">
        <f>IF(OR(AQ198="I",#REF!="I",AQ198="C",#REF!="C"),"Termovacío",IF(OR(AO198="I",AN198="I",AP198="I",AK198="I",AL198="I",AO198="C",AN198="C",AP198="C",AK198="C",AL198="C"),"Regeneración",""))</f>
        <v>#REF!</v>
      </c>
    </row>
    <row r="199" spans="1:47" s="10" customFormat="1" ht="15" customHeight="1" x14ac:dyDescent="0.2">
      <c r="A199" s="4">
        <f t="shared" si="52"/>
        <v>10</v>
      </c>
      <c r="B199" s="4">
        <v>50500503</v>
      </c>
      <c r="C199" s="4" t="s">
        <v>102</v>
      </c>
      <c r="D199" s="4" t="s">
        <v>157</v>
      </c>
      <c r="E199" s="3" t="s">
        <v>154</v>
      </c>
      <c r="F199" s="4" t="str">
        <f t="shared" si="53"/>
        <v>BALNEARIOS SVC T</v>
      </c>
      <c r="G199" s="4" t="s">
        <v>175</v>
      </c>
      <c r="H199" s="4" t="s">
        <v>60</v>
      </c>
      <c r="I199" s="4" t="s">
        <v>265</v>
      </c>
      <c r="J199" s="4">
        <v>20</v>
      </c>
      <c r="K199" s="4" t="s">
        <v>174</v>
      </c>
      <c r="L199" s="4">
        <v>1987</v>
      </c>
      <c r="M199" s="4" t="s">
        <v>266</v>
      </c>
      <c r="N199" s="4" t="str">
        <f t="shared" si="54"/>
        <v>L</v>
      </c>
      <c r="O199" s="4" t="s">
        <v>122</v>
      </c>
      <c r="P199" s="4"/>
      <c r="Q199" s="4"/>
      <c r="R199" s="4" t="s">
        <v>123</v>
      </c>
      <c r="S199" s="13"/>
      <c r="T199" s="4"/>
      <c r="U199" s="4"/>
      <c r="V199" s="4"/>
      <c r="W199" s="4">
        <v>60</v>
      </c>
      <c r="X199" s="13">
        <v>37608</v>
      </c>
      <c r="Y199" s="27"/>
      <c r="Z199" s="27"/>
      <c r="AA199" s="28"/>
      <c r="AB199" s="31"/>
      <c r="AC199" s="32">
        <v>61.9</v>
      </c>
      <c r="AD199" s="28"/>
      <c r="AE199" s="28">
        <v>25.4</v>
      </c>
      <c r="AF199" s="33">
        <v>3.4909999999999997E-2</v>
      </c>
      <c r="AG199" s="28">
        <v>2.6</v>
      </c>
      <c r="AH199" s="31"/>
      <c r="AI199" s="31"/>
      <c r="AJ199" s="31"/>
      <c r="AK199" s="75" t="str">
        <f t="shared" si="59"/>
        <v>1</v>
      </c>
      <c r="AL199" s="75" t="str">
        <f t="shared" si="60"/>
        <v>1</v>
      </c>
      <c r="AM199" s="75" t="str">
        <f t="shared" si="61"/>
        <v>1</v>
      </c>
      <c r="AN199" s="75" t="str">
        <f t="shared" si="62"/>
        <v>1</v>
      </c>
      <c r="AO199" s="75" t="str">
        <f t="shared" si="63"/>
        <v>5</v>
      </c>
      <c r="AP199" s="75" t="str">
        <f t="shared" si="64"/>
        <v>1</v>
      </c>
      <c r="AQ199" s="75" t="str">
        <f t="shared" si="65"/>
        <v>1</v>
      </c>
      <c r="AR199" s="75" t="str">
        <f t="shared" si="66"/>
        <v>1</v>
      </c>
      <c r="AS199" s="75">
        <f t="shared" si="67"/>
        <v>1.5454545454545454</v>
      </c>
      <c r="AT199" s="75" t="str">
        <f t="shared" si="68"/>
        <v>3</v>
      </c>
      <c r="AU199" s="48" t="e">
        <f>IF(OR(AQ199="I",#REF!="I",AQ199="C",#REF!="C"),"Termovacío",IF(OR(AO199="I",AN199="I",AP199="I",AK199="I",AL199="I",AO199="C",AN199="C",AP199="C",AK199="C",AL199="C"),"Regeneración",""))</f>
        <v>#REF!</v>
      </c>
    </row>
    <row r="200" spans="1:47" s="10" customFormat="1" ht="15" customHeight="1" x14ac:dyDescent="0.2">
      <c r="A200" s="4">
        <f t="shared" si="52"/>
        <v>10</v>
      </c>
      <c r="B200" s="4">
        <v>50500503</v>
      </c>
      <c r="C200" s="4" t="s">
        <v>102</v>
      </c>
      <c r="D200" s="4" t="s">
        <v>157</v>
      </c>
      <c r="E200" s="3" t="s">
        <v>154</v>
      </c>
      <c r="F200" s="4" t="str">
        <f t="shared" si="53"/>
        <v>BALNEARIOS SVC T</v>
      </c>
      <c r="G200" s="4" t="s">
        <v>175</v>
      </c>
      <c r="H200" s="4" t="s">
        <v>60</v>
      </c>
      <c r="I200" s="4" t="s">
        <v>265</v>
      </c>
      <c r="J200" s="4">
        <v>20</v>
      </c>
      <c r="K200" s="4" t="s">
        <v>174</v>
      </c>
      <c r="L200" s="4">
        <v>1987</v>
      </c>
      <c r="M200" s="4" t="s">
        <v>266</v>
      </c>
      <c r="N200" s="4" t="str">
        <f t="shared" si="54"/>
        <v>L</v>
      </c>
      <c r="O200" s="4" t="s">
        <v>122</v>
      </c>
      <c r="P200" s="4"/>
      <c r="Q200" s="4"/>
      <c r="R200" s="4" t="s">
        <v>123</v>
      </c>
      <c r="S200" s="13"/>
      <c r="T200" s="4"/>
      <c r="U200" s="4"/>
      <c r="V200" s="4"/>
      <c r="W200" s="4">
        <v>60</v>
      </c>
      <c r="X200" s="13">
        <v>37195</v>
      </c>
      <c r="Y200" s="27"/>
      <c r="Z200" s="27"/>
      <c r="AA200" s="28"/>
      <c r="AB200" s="31"/>
      <c r="AC200" s="32">
        <v>61</v>
      </c>
      <c r="AD200" s="28"/>
      <c r="AE200" s="28">
        <v>24.2</v>
      </c>
      <c r="AF200" s="33">
        <v>3.4329999999999999E-2</v>
      </c>
      <c r="AG200" s="28">
        <v>2.6</v>
      </c>
      <c r="AH200" s="31"/>
      <c r="AI200" s="31"/>
      <c r="AJ200" s="31"/>
      <c r="AK200" s="75" t="str">
        <f t="shared" si="59"/>
        <v>1</v>
      </c>
      <c r="AL200" s="75" t="str">
        <f t="shared" si="60"/>
        <v>1</v>
      </c>
      <c r="AM200" s="75" t="str">
        <f t="shared" si="61"/>
        <v>1</v>
      </c>
      <c r="AN200" s="75" t="str">
        <f t="shared" si="62"/>
        <v>1</v>
      </c>
      <c r="AO200" s="75" t="str">
        <f t="shared" si="63"/>
        <v>5</v>
      </c>
      <c r="AP200" s="75" t="str">
        <f t="shared" si="64"/>
        <v>1</v>
      </c>
      <c r="AQ200" s="75" t="str">
        <f t="shared" si="65"/>
        <v>1</v>
      </c>
      <c r="AR200" s="75" t="str">
        <f t="shared" si="66"/>
        <v>1</v>
      </c>
      <c r="AS200" s="75">
        <f t="shared" si="67"/>
        <v>1.5454545454545454</v>
      </c>
      <c r="AT200" s="75" t="str">
        <f t="shared" si="68"/>
        <v>3</v>
      </c>
      <c r="AU200" s="48" t="e">
        <f>IF(OR(AQ200="I",#REF!="I",AQ200="C",#REF!="C"),"Termovacío",IF(OR(AO200="I",AN200="I",AP200="I",AK200="I",AL200="I",AO200="C",AN200="C",AP200="C",AK200="C",AL200="C"),"Regeneración",""))</f>
        <v>#REF!</v>
      </c>
    </row>
    <row r="201" spans="1:47" s="10" customFormat="1" ht="15" customHeight="1" x14ac:dyDescent="0.2">
      <c r="A201" s="4">
        <f t="shared" si="52"/>
        <v>10</v>
      </c>
      <c r="B201" s="4">
        <v>50500503</v>
      </c>
      <c r="C201" s="4" t="s">
        <v>102</v>
      </c>
      <c r="D201" s="4" t="s">
        <v>157</v>
      </c>
      <c r="E201" s="3" t="s">
        <v>154</v>
      </c>
      <c r="F201" s="4" t="str">
        <f t="shared" si="53"/>
        <v>BALNEARIOS SVC T</v>
      </c>
      <c r="G201" s="4" t="s">
        <v>175</v>
      </c>
      <c r="H201" s="4" t="s">
        <v>60</v>
      </c>
      <c r="I201" s="4" t="s">
        <v>265</v>
      </c>
      <c r="J201" s="4">
        <v>20</v>
      </c>
      <c r="K201" s="4" t="s">
        <v>174</v>
      </c>
      <c r="L201" s="4">
        <v>1987</v>
      </c>
      <c r="M201" s="4" t="s">
        <v>266</v>
      </c>
      <c r="N201" s="4" t="str">
        <f t="shared" si="54"/>
        <v>L</v>
      </c>
      <c r="O201" s="4" t="s">
        <v>122</v>
      </c>
      <c r="P201" s="4"/>
      <c r="Q201" s="4"/>
      <c r="R201" s="4" t="s">
        <v>123</v>
      </c>
      <c r="S201" s="13"/>
      <c r="T201" s="4"/>
      <c r="U201" s="4"/>
      <c r="V201" s="4"/>
      <c r="W201" s="4">
        <v>60</v>
      </c>
      <c r="X201" s="13">
        <v>36804</v>
      </c>
      <c r="Y201" s="27"/>
      <c r="Z201" s="27"/>
      <c r="AA201" s="28"/>
      <c r="AB201" s="31"/>
      <c r="AC201" s="32">
        <v>32</v>
      </c>
      <c r="AD201" s="28"/>
      <c r="AE201" s="28">
        <v>25.1</v>
      </c>
      <c r="AF201" s="33">
        <v>3.6269999999999997E-2</v>
      </c>
      <c r="AG201" s="28">
        <v>3</v>
      </c>
      <c r="AH201" s="31"/>
      <c r="AI201" s="31"/>
      <c r="AJ201" s="31"/>
      <c r="AK201" s="75" t="str">
        <f t="shared" si="59"/>
        <v>1</v>
      </c>
      <c r="AL201" s="75" t="str">
        <f t="shared" si="60"/>
        <v>1</v>
      </c>
      <c r="AM201" s="75" t="str">
        <f t="shared" si="61"/>
        <v>1</v>
      </c>
      <c r="AN201" s="75" t="str">
        <f t="shared" si="62"/>
        <v>1</v>
      </c>
      <c r="AO201" s="75" t="str">
        <f t="shared" si="63"/>
        <v>5</v>
      </c>
      <c r="AP201" s="75" t="str">
        <f t="shared" si="64"/>
        <v>1</v>
      </c>
      <c r="AQ201" s="75" t="str">
        <f t="shared" si="65"/>
        <v>5</v>
      </c>
      <c r="AR201" s="75" t="str">
        <f t="shared" si="66"/>
        <v>1</v>
      </c>
      <c r="AS201" s="75">
        <f t="shared" si="67"/>
        <v>2.4545454545454546</v>
      </c>
      <c r="AT201" s="75" t="str">
        <f t="shared" si="68"/>
        <v>6</v>
      </c>
      <c r="AU201" s="48" t="e">
        <f>IF(OR(AQ201="I",#REF!="I",AQ201="C",#REF!="C"),"Termovacío",IF(OR(AO201="I",AN201="I",AP201="I",AK201="I",AL201="I",AO201="C",AN201="C",AP201="C",AK201="C",AL201="C"),"Regeneración",""))</f>
        <v>#REF!</v>
      </c>
    </row>
    <row r="202" spans="1:47" s="10" customFormat="1" ht="15" customHeight="1" x14ac:dyDescent="0.2">
      <c r="A202" s="4">
        <f t="shared" si="52"/>
        <v>10</v>
      </c>
      <c r="B202" s="4">
        <v>50500503</v>
      </c>
      <c r="C202" s="4" t="s">
        <v>102</v>
      </c>
      <c r="D202" s="4" t="s">
        <v>157</v>
      </c>
      <c r="E202" s="3" t="s">
        <v>154</v>
      </c>
      <c r="F202" s="4" t="str">
        <f t="shared" si="53"/>
        <v>BALNEARIOS SVC T</v>
      </c>
      <c r="G202" s="4" t="s">
        <v>175</v>
      </c>
      <c r="H202" s="4" t="s">
        <v>60</v>
      </c>
      <c r="I202" s="4" t="s">
        <v>265</v>
      </c>
      <c r="J202" s="4">
        <v>20</v>
      </c>
      <c r="K202" s="4" t="s">
        <v>174</v>
      </c>
      <c r="L202" s="4">
        <v>1987</v>
      </c>
      <c r="M202" s="4" t="s">
        <v>266</v>
      </c>
      <c r="N202" s="4" t="str">
        <f t="shared" si="54"/>
        <v>L</v>
      </c>
      <c r="O202" s="4" t="s">
        <v>122</v>
      </c>
      <c r="P202" s="4"/>
      <c r="Q202" s="4"/>
      <c r="R202" s="4" t="s">
        <v>123</v>
      </c>
      <c r="S202" s="13"/>
      <c r="T202" s="4"/>
      <c r="U202" s="4"/>
      <c r="V202" s="4"/>
      <c r="W202" s="4">
        <v>60</v>
      </c>
      <c r="X202" s="13">
        <v>36453</v>
      </c>
      <c r="Y202" s="27"/>
      <c r="Z202" s="27"/>
      <c r="AA202" s="28"/>
      <c r="AB202" s="31"/>
      <c r="AC202" s="32">
        <v>37</v>
      </c>
      <c r="AD202" s="28"/>
      <c r="AE202" s="28">
        <v>25.1</v>
      </c>
      <c r="AF202" s="33">
        <v>2.615E-2</v>
      </c>
      <c r="AG202" s="28">
        <v>2.6</v>
      </c>
      <c r="AH202" s="31"/>
      <c r="AI202" s="31"/>
      <c r="AJ202" s="31"/>
      <c r="AK202" s="75" t="str">
        <f t="shared" si="59"/>
        <v>1</v>
      </c>
      <c r="AL202" s="75" t="str">
        <f t="shared" si="60"/>
        <v>1</v>
      </c>
      <c r="AM202" s="75" t="str">
        <f t="shared" si="61"/>
        <v>1</v>
      </c>
      <c r="AN202" s="75" t="str">
        <f t="shared" si="62"/>
        <v>1</v>
      </c>
      <c r="AO202" s="75" t="str">
        <f t="shared" si="63"/>
        <v>5</v>
      </c>
      <c r="AP202" s="75" t="str">
        <f t="shared" si="64"/>
        <v>1</v>
      </c>
      <c r="AQ202" s="75" t="str">
        <f t="shared" si="65"/>
        <v>3</v>
      </c>
      <c r="AR202" s="75" t="str">
        <f t="shared" si="66"/>
        <v>1</v>
      </c>
      <c r="AS202" s="75">
        <f t="shared" si="67"/>
        <v>2</v>
      </c>
      <c r="AT202" s="75" t="str">
        <f t="shared" si="68"/>
        <v>3</v>
      </c>
      <c r="AU202" s="48" t="e">
        <f>IF(OR(AQ202="I",#REF!="I",AQ202="C",#REF!="C"),"Termovacío",IF(OR(AO202="I",AN202="I",AP202="I",AK202="I",AL202="I",AO202="C",AN202="C",AP202="C",AK202="C",AL202="C"),"Regeneración",""))</f>
        <v>#REF!</v>
      </c>
    </row>
    <row r="203" spans="1:47" s="10" customFormat="1" ht="15" customHeight="1" x14ac:dyDescent="0.2">
      <c r="A203" s="4">
        <f t="shared" si="52"/>
        <v>10</v>
      </c>
      <c r="B203" s="4">
        <v>50500503</v>
      </c>
      <c r="C203" s="4" t="s">
        <v>102</v>
      </c>
      <c r="D203" s="4" t="s">
        <v>157</v>
      </c>
      <c r="E203" s="3" t="s">
        <v>154</v>
      </c>
      <c r="F203" s="4" t="str">
        <f t="shared" si="53"/>
        <v>BALNEARIOS SVC T</v>
      </c>
      <c r="G203" s="4" t="s">
        <v>175</v>
      </c>
      <c r="H203" s="4" t="s">
        <v>60</v>
      </c>
      <c r="I203" s="4" t="s">
        <v>265</v>
      </c>
      <c r="J203" s="4">
        <v>20</v>
      </c>
      <c r="K203" s="4" t="s">
        <v>174</v>
      </c>
      <c r="L203" s="4">
        <v>1987</v>
      </c>
      <c r="M203" s="4" t="s">
        <v>266</v>
      </c>
      <c r="N203" s="4" t="str">
        <f t="shared" si="54"/>
        <v>L</v>
      </c>
      <c r="O203" s="4" t="s">
        <v>122</v>
      </c>
      <c r="P203" s="4"/>
      <c r="Q203" s="4"/>
      <c r="R203" s="4" t="s">
        <v>123</v>
      </c>
      <c r="S203" s="13"/>
      <c r="T203" s="4"/>
      <c r="U203" s="4"/>
      <c r="V203" s="4"/>
      <c r="W203" s="4">
        <v>60</v>
      </c>
      <c r="X203" s="13">
        <v>36109</v>
      </c>
      <c r="Y203" s="27"/>
      <c r="Z203" s="27"/>
      <c r="AA203" s="28"/>
      <c r="AB203" s="31"/>
      <c r="AC203" s="32">
        <v>32</v>
      </c>
      <c r="AD203" s="28"/>
      <c r="AE203" s="28">
        <v>23.4</v>
      </c>
      <c r="AF203" s="33">
        <v>3.5000000000000003E-2</v>
      </c>
      <c r="AG203" s="28">
        <v>2.5</v>
      </c>
      <c r="AH203" s="31"/>
      <c r="AI203" s="31"/>
      <c r="AJ203" s="31"/>
      <c r="AK203" s="75" t="str">
        <f t="shared" si="59"/>
        <v>1</v>
      </c>
      <c r="AL203" s="75" t="str">
        <f t="shared" si="60"/>
        <v>1</v>
      </c>
      <c r="AM203" s="75" t="str">
        <f t="shared" si="61"/>
        <v>1</v>
      </c>
      <c r="AN203" s="75" t="str">
        <f t="shared" si="62"/>
        <v>1</v>
      </c>
      <c r="AO203" s="75" t="str">
        <f t="shared" si="63"/>
        <v>5</v>
      </c>
      <c r="AP203" s="75" t="str">
        <f t="shared" si="64"/>
        <v>1</v>
      </c>
      <c r="AQ203" s="75" t="str">
        <f t="shared" si="65"/>
        <v>5</v>
      </c>
      <c r="AR203" s="75" t="str">
        <f t="shared" si="66"/>
        <v>1</v>
      </c>
      <c r="AS203" s="75">
        <f t="shared" si="67"/>
        <v>2.4545454545454546</v>
      </c>
      <c r="AT203" s="75" t="str">
        <f t="shared" si="68"/>
        <v>6</v>
      </c>
      <c r="AU203" s="48" t="e">
        <f>IF(OR(AQ203="I",#REF!="I",AQ203="C",#REF!="C"),"Termovacío",IF(OR(AO203="I",AN203="I",AP203="I",AK203="I",AL203="I",AO203="C",AN203="C",AP203="C",AK203="C",AL203="C"),"Regeneración",""))</f>
        <v>#REF!</v>
      </c>
    </row>
    <row r="204" spans="1:47" s="10" customFormat="1" ht="15" customHeight="1" x14ac:dyDescent="0.2">
      <c r="A204" s="4">
        <f t="shared" si="52"/>
        <v>10</v>
      </c>
      <c r="B204" s="4">
        <v>50500503</v>
      </c>
      <c r="C204" s="4" t="s">
        <v>102</v>
      </c>
      <c r="D204" s="4" t="s">
        <v>157</v>
      </c>
      <c r="E204" s="3" t="s">
        <v>154</v>
      </c>
      <c r="F204" s="4" t="str">
        <f t="shared" si="53"/>
        <v>BALNEARIOS SVC T</v>
      </c>
      <c r="G204" s="4" t="s">
        <v>175</v>
      </c>
      <c r="H204" s="4" t="s">
        <v>60</v>
      </c>
      <c r="I204" s="4" t="s">
        <v>265</v>
      </c>
      <c r="J204" s="4">
        <v>20</v>
      </c>
      <c r="K204" s="4" t="s">
        <v>174</v>
      </c>
      <c r="L204" s="4">
        <v>1987</v>
      </c>
      <c r="M204" s="4" t="s">
        <v>266</v>
      </c>
      <c r="N204" s="4" t="str">
        <f t="shared" si="54"/>
        <v>L</v>
      </c>
      <c r="O204" s="4" t="s">
        <v>122</v>
      </c>
      <c r="P204" s="4"/>
      <c r="Q204" s="4"/>
      <c r="R204" s="4" t="s">
        <v>123</v>
      </c>
      <c r="S204" s="13"/>
      <c r="T204" s="4"/>
      <c r="U204" s="4"/>
      <c r="V204" s="4"/>
      <c r="W204" s="4">
        <v>60</v>
      </c>
      <c r="X204" s="13">
        <v>35734</v>
      </c>
      <c r="Y204" s="27"/>
      <c r="Z204" s="27"/>
      <c r="AA204" s="28"/>
      <c r="AB204" s="31"/>
      <c r="AC204" s="32">
        <v>45</v>
      </c>
      <c r="AD204" s="28"/>
      <c r="AE204" s="28">
        <v>26.4</v>
      </c>
      <c r="AF204" s="33">
        <v>2.6069999999999999E-2</v>
      </c>
      <c r="AG204" s="28">
        <v>2.5</v>
      </c>
      <c r="AH204" s="31"/>
      <c r="AI204" s="31"/>
      <c r="AJ204" s="31"/>
      <c r="AK204" s="75" t="str">
        <f t="shared" si="59"/>
        <v>1</v>
      </c>
      <c r="AL204" s="75" t="str">
        <f t="shared" si="60"/>
        <v>1</v>
      </c>
      <c r="AM204" s="75" t="str">
        <f t="shared" si="61"/>
        <v>1</v>
      </c>
      <c r="AN204" s="75" t="str">
        <f t="shared" si="62"/>
        <v>1</v>
      </c>
      <c r="AO204" s="75" t="str">
        <f t="shared" si="63"/>
        <v>5</v>
      </c>
      <c r="AP204" s="75" t="str">
        <f t="shared" si="64"/>
        <v>1</v>
      </c>
      <c r="AQ204" s="75" t="str">
        <f t="shared" si="65"/>
        <v>1</v>
      </c>
      <c r="AR204" s="75" t="str">
        <f t="shared" si="66"/>
        <v>1</v>
      </c>
      <c r="AS204" s="75">
        <f t="shared" si="67"/>
        <v>1.5454545454545454</v>
      </c>
      <c r="AT204" s="75" t="str">
        <f t="shared" si="68"/>
        <v>3</v>
      </c>
      <c r="AU204" s="48" t="e">
        <f>IF(OR(AQ204="I",#REF!="I",AQ204="C",#REF!="C"),"Termovacío",IF(OR(AO204="I",AN204="I",AP204="I",AK204="I",AL204="I",AO204="C",AN204="C",AP204="C",AK204="C",AL204="C"),"Regeneración",""))</f>
        <v>#REF!</v>
      </c>
    </row>
    <row r="205" spans="1:47" s="10" customFormat="1" ht="15" customHeight="1" x14ac:dyDescent="0.2">
      <c r="A205" s="4">
        <f t="shared" ref="A205:A268" si="69">+IF(B204=B205,A204,A204+1)</f>
        <v>10</v>
      </c>
      <c r="B205" s="4">
        <v>50500503</v>
      </c>
      <c r="C205" s="4" t="s">
        <v>102</v>
      </c>
      <c r="D205" s="4" t="s">
        <v>157</v>
      </c>
      <c r="E205" s="3" t="s">
        <v>154</v>
      </c>
      <c r="F205" s="4" t="str">
        <f t="shared" si="53"/>
        <v>BALNEARIOS SVC T</v>
      </c>
      <c r="G205" s="4" t="s">
        <v>175</v>
      </c>
      <c r="H205" s="4" t="s">
        <v>60</v>
      </c>
      <c r="I205" s="4" t="s">
        <v>265</v>
      </c>
      <c r="J205" s="4">
        <v>20</v>
      </c>
      <c r="K205" s="4" t="s">
        <v>174</v>
      </c>
      <c r="L205" s="4">
        <v>1987</v>
      </c>
      <c r="M205" s="4" t="s">
        <v>266</v>
      </c>
      <c r="N205" s="4" t="str">
        <f t="shared" si="54"/>
        <v>L</v>
      </c>
      <c r="O205" s="4" t="s">
        <v>122</v>
      </c>
      <c r="P205" s="4"/>
      <c r="Q205" s="4"/>
      <c r="R205" s="4" t="s">
        <v>123</v>
      </c>
      <c r="S205" s="13"/>
      <c r="T205" s="4"/>
      <c r="U205" s="4"/>
      <c r="V205" s="4"/>
      <c r="W205" s="4">
        <v>60</v>
      </c>
      <c r="X205" s="13">
        <v>35366</v>
      </c>
      <c r="Y205" s="27"/>
      <c r="Z205" s="27"/>
      <c r="AA205" s="28"/>
      <c r="AB205" s="31"/>
      <c r="AC205" s="32">
        <v>35</v>
      </c>
      <c r="AD205" s="28"/>
      <c r="AE205" s="28">
        <v>27.5</v>
      </c>
      <c r="AF205" s="33">
        <v>2.9000000000000001E-2</v>
      </c>
      <c r="AG205" s="28">
        <v>2.5</v>
      </c>
      <c r="AH205" s="31"/>
      <c r="AI205" s="31"/>
      <c r="AJ205" s="31"/>
      <c r="AK205" s="75" t="str">
        <f t="shared" si="59"/>
        <v>1</v>
      </c>
      <c r="AL205" s="75" t="str">
        <f t="shared" si="60"/>
        <v>1</v>
      </c>
      <c r="AM205" s="75" t="str">
        <f t="shared" si="61"/>
        <v>1</v>
      </c>
      <c r="AN205" s="75" t="str">
        <f t="shared" si="62"/>
        <v>1</v>
      </c>
      <c r="AO205" s="75" t="str">
        <f t="shared" si="63"/>
        <v>5</v>
      </c>
      <c r="AP205" s="75" t="str">
        <f t="shared" si="64"/>
        <v>1</v>
      </c>
      <c r="AQ205" s="75" t="str">
        <f t="shared" si="65"/>
        <v>3</v>
      </c>
      <c r="AR205" s="75" t="str">
        <f t="shared" si="66"/>
        <v>1</v>
      </c>
      <c r="AS205" s="75">
        <f t="shared" si="67"/>
        <v>2</v>
      </c>
      <c r="AT205" s="75" t="str">
        <f t="shared" si="68"/>
        <v>3</v>
      </c>
      <c r="AU205" s="48" t="e">
        <f>IF(OR(AQ205="I",#REF!="I",AQ205="C",#REF!="C"),"Termovacío",IF(OR(AO205="I",AN205="I",AP205="I",AK205="I",AL205="I",AO205="C",AN205="C",AP205="C",AK205="C",AL205="C"),"Regeneración",""))</f>
        <v>#REF!</v>
      </c>
    </row>
    <row r="206" spans="1:47" s="10" customFormat="1" ht="15" customHeight="1" x14ac:dyDescent="0.2">
      <c r="A206" s="4">
        <f t="shared" si="69"/>
        <v>10</v>
      </c>
      <c r="B206" s="4">
        <v>50500503</v>
      </c>
      <c r="C206" s="4" t="s">
        <v>102</v>
      </c>
      <c r="D206" s="4" t="s">
        <v>157</v>
      </c>
      <c r="E206" s="3" t="s">
        <v>154</v>
      </c>
      <c r="F206" s="4" t="str">
        <f t="shared" si="53"/>
        <v>BALNEARIOS SVC T</v>
      </c>
      <c r="G206" s="4" t="s">
        <v>175</v>
      </c>
      <c r="H206" s="4" t="s">
        <v>60</v>
      </c>
      <c r="I206" s="4" t="s">
        <v>265</v>
      </c>
      <c r="J206" s="4">
        <v>20</v>
      </c>
      <c r="K206" s="4" t="s">
        <v>174</v>
      </c>
      <c r="L206" s="4">
        <v>1987</v>
      </c>
      <c r="M206" s="4" t="s">
        <v>266</v>
      </c>
      <c r="N206" s="4" t="str">
        <f t="shared" si="54"/>
        <v>L</v>
      </c>
      <c r="O206" s="4" t="s">
        <v>122</v>
      </c>
      <c r="P206" s="4"/>
      <c r="Q206" s="4"/>
      <c r="R206" s="4" t="s">
        <v>123</v>
      </c>
      <c r="S206" s="13"/>
      <c r="T206" s="4"/>
      <c r="U206" s="4"/>
      <c r="V206" s="4"/>
      <c r="W206" s="4">
        <v>60</v>
      </c>
      <c r="X206" s="13">
        <v>34995</v>
      </c>
      <c r="Y206" s="27"/>
      <c r="Z206" s="27"/>
      <c r="AA206" s="28"/>
      <c r="AB206" s="31"/>
      <c r="AC206" s="32">
        <v>46</v>
      </c>
      <c r="AD206" s="28"/>
      <c r="AE206" s="28"/>
      <c r="AF206" s="33">
        <v>3.9E-2</v>
      </c>
      <c r="AG206" s="28"/>
      <c r="AH206" s="31"/>
      <c r="AI206" s="31"/>
      <c r="AJ206" s="31"/>
      <c r="AK206" s="75" t="str">
        <f t="shared" si="59"/>
        <v>1</v>
      </c>
      <c r="AL206" s="75" t="str">
        <f t="shared" si="60"/>
        <v>1</v>
      </c>
      <c r="AM206" s="75" t="str">
        <f t="shared" si="61"/>
        <v>1</v>
      </c>
      <c r="AN206" s="75" t="str">
        <f t="shared" si="62"/>
        <v>1</v>
      </c>
      <c r="AO206" s="75" t="str">
        <f t="shared" si="63"/>
        <v>1</v>
      </c>
      <c r="AP206" s="75" t="str">
        <f t="shared" si="64"/>
        <v>1</v>
      </c>
      <c r="AQ206" s="75" t="str">
        <f t="shared" si="65"/>
        <v>1</v>
      </c>
      <c r="AR206" s="75" t="str">
        <f t="shared" si="66"/>
        <v>1</v>
      </c>
      <c r="AS206" s="75">
        <f t="shared" si="67"/>
        <v>1</v>
      </c>
      <c r="AT206" s="75" t="str">
        <f t="shared" si="68"/>
        <v>1</v>
      </c>
      <c r="AU206" s="48" t="e">
        <f>IF(OR(AQ206="I",#REF!="I",AQ206="C",#REF!="C"),"Termovacío",IF(OR(AO206="I",AN206="I",AP206="I",AK206="I",AL206="I",AO206="C",AN206="C",AP206="C",AK206="C",AL206="C"),"Regeneración",""))</f>
        <v>#REF!</v>
      </c>
    </row>
    <row r="207" spans="1:47" s="10" customFormat="1" ht="15" customHeight="1" x14ac:dyDescent="0.2">
      <c r="A207" s="4">
        <f t="shared" si="69"/>
        <v>10</v>
      </c>
      <c r="B207" s="4">
        <v>50500503</v>
      </c>
      <c r="C207" s="4" t="s">
        <v>102</v>
      </c>
      <c r="D207" s="4" t="s">
        <v>157</v>
      </c>
      <c r="E207" s="3" t="s">
        <v>154</v>
      </c>
      <c r="F207" s="4" t="str">
        <f t="shared" si="53"/>
        <v>BALNEARIOS SVC T</v>
      </c>
      <c r="G207" s="4" t="s">
        <v>175</v>
      </c>
      <c r="H207" s="4" t="s">
        <v>60</v>
      </c>
      <c r="I207" s="4" t="s">
        <v>265</v>
      </c>
      <c r="J207" s="4">
        <v>20</v>
      </c>
      <c r="K207" s="4" t="s">
        <v>174</v>
      </c>
      <c r="L207" s="4">
        <v>1987</v>
      </c>
      <c r="M207" s="4" t="s">
        <v>266</v>
      </c>
      <c r="N207" s="4" t="str">
        <f t="shared" si="54"/>
        <v>L</v>
      </c>
      <c r="O207" s="4" t="s">
        <v>122</v>
      </c>
      <c r="P207" s="4"/>
      <c r="Q207" s="4"/>
      <c r="R207" s="4" t="s">
        <v>123</v>
      </c>
      <c r="S207" s="13"/>
      <c r="T207" s="4"/>
      <c r="U207" s="4"/>
      <c r="V207" s="4"/>
      <c r="W207" s="4">
        <v>60</v>
      </c>
      <c r="X207" s="13">
        <v>34627</v>
      </c>
      <c r="Y207" s="27"/>
      <c r="Z207" s="27"/>
      <c r="AA207" s="28"/>
      <c r="AB207" s="31"/>
      <c r="AC207" s="32">
        <v>50</v>
      </c>
      <c r="AD207" s="28"/>
      <c r="AE207" s="28"/>
      <c r="AF207" s="33">
        <v>3.4000000000000002E-2</v>
      </c>
      <c r="AG207" s="28"/>
      <c r="AH207" s="31"/>
      <c r="AI207" s="31"/>
      <c r="AJ207" s="31"/>
      <c r="AK207" s="75" t="str">
        <f t="shared" si="59"/>
        <v>1</v>
      </c>
      <c r="AL207" s="75" t="str">
        <f t="shared" si="60"/>
        <v>1</v>
      </c>
      <c r="AM207" s="75" t="str">
        <f t="shared" si="61"/>
        <v>1</v>
      </c>
      <c r="AN207" s="75" t="str">
        <f t="shared" si="62"/>
        <v>1</v>
      </c>
      <c r="AO207" s="75" t="str">
        <f t="shared" si="63"/>
        <v>1</v>
      </c>
      <c r="AP207" s="75" t="str">
        <f t="shared" si="64"/>
        <v>1</v>
      </c>
      <c r="AQ207" s="75" t="str">
        <f t="shared" si="65"/>
        <v>1</v>
      </c>
      <c r="AR207" s="75" t="str">
        <f t="shared" si="66"/>
        <v>1</v>
      </c>
      <c r="AS207" s="75">
        <f t="shared" si="67"/>
        <v>1</v>
      </c>
      <c r="AT207" s="75" t="str">
        <f t="shared" si="68"/>
        <v>1</v>
      </c>
      <c r="AU207" s="48" t="e">
        <f>IF(OR(AQ207="I",#REF!="I",AQ207="C",#REF!="C"),"Termovacío",IF(OR(AO207="I",AN207="I",AP207="I",AK207="I",AL207="I",AO207="C",AN207="C",AP207="C",AK207="C",AL207="C"),"Regeneración",""))</f>
        <v>#REF!</v>
      </c>
    </row>
    <row r="208" spans="1:47" s="10" customFormat="1" ht="15" customHeight="1" x14ac:dyDescent="0.2">
      <c r="A208" s="4">
        <f t="shared" si="69"/>
        <v>11</v>
      </c>
      <c r="B208" s="36">
        <v>600048</v>
      </c>
      <c r="C208" s="36" t="s">
        <v>102</v>
      </c>
      <c r="D208" s="36" t="s">
        <v>158</v>
      </c>
      <c r="E208" s="37" t="s">
        <v>152</v>
      </c>
      <c r="F208" s="36" t="str">
        <f t="shared" ref="F208" si="70">+C208&amp;" "&amp;D208&amp;" "&amp;E208</f>
        <v>BALNEARIOS TRA2 R</v>
      </c>
      <c r="G208" s="36" t="s">
        <v>43</v>
      </c>
      <c r="H208" s="36" t="s">
        <v>168</v>
      </c>
      <c r="I208" s="36" t="s">
        <v>249</v>
      </c>
      <c r="J208" s="36" t="s">
        <v>131</v>
      </c>
      <c r="K208" s="36" t="s">
        <v>117</v>
      </c>
      <c r="L208" s="36">
        <v>1977</v>
      </c>
      <c r="M208" s="36" t="s">
        <v>266</v>
      </c>
      <c r="N208" s="36" t="str">
        <f t="shared" ref="N208" si="71">+IF(L208&lt;2005,"L","S")</f>
        <v>L</v>
      </c>
      <c r="O208" s="36" t="s">
        <v>122</v>
      </c>
      <c r="P208" s="36">
        <v>1995</v>
      </c>
      <c r="Q208" s="36"/>
      <c r="R208" s="36" t="s">
        <v>123</v>
      </c>
      <c r="S208" s="38"/>
      <c r="T208" s="36"/>
      <c r="U208" s="36"/>
      <c r="V208" s="36" t="s">
        <v>448</v>
      </c>
      <c r="W208" s="36">
        <v>220</v>
      </c>
      <c r="X208" s="38">
        <v>45691</v>
      </c>
      <c r="Y208" s="39">
        <v>56</v>
      </c>
      <c r="Z208" s="39">
        <v>33</v>
      </c>
      <c r="AA208" s="40" t="s">
        <v>665</v>
      </c>
      <c r="AB208" s="41">
        <v>0.872</v>
      </c>
      <c r="AC208" s="42">
        <v>56</v>
      </c>
      <c r="AD208" s="40">
        <v>15</v>
      </c>
      <c r="AE208" s="40">
        <v>31.9</v>
      </c>
      <c r="AF208" s="43">
        <v>4.8000000000000001E-2</v>
      </c>
      <c r="AG208" s="40">
        <v>3</v>
      </c>
      <c r="AH208" s="41">
        <v>5.2999999999999999E-2</v>
      </c>
      <c r="AI208" s="41">
        <v>1.498</v>
      </c>
      <c r="AJ208" s="41">
        <v>0.28699999999999998</v>
      </c>
      <c r="AK208" s="75" t="str">
        <f t="shared" si="59"/>
        <v>1</v>
      </c>
      <c r="AL208" s="75" t="str">
        <f t="shared" si="60"/>
        <v>1</v>
      </c>
      <c r="AM208" s="75" t="str">
        <f t="shared" si="61"/>
        <v>1</v>
      </c>
      <c r="AN208" s="75" t="str">
        <f t="shared" si="62"/>
        <v>1</v>
      </c>
      <c r="AO208" s="75" t="str">
        <f t="shared" si="63"/>
        <v>3</v>
      </c>
      <c r="AP208" s="75" t="str">
        <f t="shared" si="64"/>
        <v>1</v>
      </c>
      <c r="AQ208" s="75" t="str">
        <f t="shared" si="65"/>
        <v>1</v>
      </c>
      <c r="AR208" s="75" t="str">
        <f t="shared" si="66"/>
        <v>1</v>
      </c>
      <c r="AS208" s="75">
        <f t="shared" si="67"/>
        <v>1.2727272727272727</v>
      </c>
      <c r="AT208" s="75" t="str">
        <f t="shared" si="68"/>
        <v>3</v>
      </c>
      <c r="AU208" s="48" t="e">
        <f>IF(OR(AQ208="I",#REF!="I",AQ208="C",#REF!="C"),"Termovacío",IF(OR(AO208="I",AN208="I",AP208="I",AK208="I",AL208="I",AO208="C",AN208="C",AP208="C",AK208="C",AL208="C"),"Regeneración",""))</f>
        <v>#REF!</v>
      </c>
    </row>
    <row r="209" spans="1:47" s="10" customFormat="1" ht="15" customHeight="1" x14ac:dyDescent="0.2">
      <c r="A209" s="4">
        <f t="shared" si="69"/>
        <v>11</v>
      </c>
      <c r="B209" s="4">
        <v>600048</v>
      </c>
      <c r="C209" s="4" t="s">
        <v>102</v>
      </c>
      <c r="D209" s="4" t="s">
        <v>158</v>
      </c>
      <c r="E209" s="3" t="s">
        <v>152</v>
      </c>
      <c r="F209" s="4" t="str">
        <f t="shared" si="53"/>
        <v>BALNEARIOS TRA2 R</v>
      </c>
      <c r="G209" s="4" t="s">
        <v>43</v>
      </c>
      <c r="H209" s="4" t="s">
        <v>168</v>
      </c>
      <c r="I209" s="4" t="s">
        <v>249</v>
      </c>
      <c r="J209" s="4" t="s">
        <v>131</v>
      </c>
      <c r="K209" s="4" t="s">
        <v>117</v>
      </c>
      <c r="L209" s="4">
        <v>1977</v>
      </c>
      <c r="M209" s="4" t="s">
        <v>266</v>
      </c>
      <c r="N209" s="4" t="str">
        <f t="shared" si="54"/>
        <v>L</v>
      </c>
      <c r="O209" s="4" t="s">
        <v>122</v>
      </c>
      <c r="P209" s="4">
        <v>1995</v>
      </c>
      <c r="Q209" s="4"/>
      <c r="R209" s="4" t="s">
        <v>123</v>
      </c>
      <c r="S209" s="13"/>
      <c r="T209" s="4"/>
      <c r="U209" s="4"/>
      <c r="V209" s="4" t="s">
        <v>448</v>
      </c>
      <c r="W209" s="4">
        <v>220</v>
      </c>
      <c r="X209" s="13">
        <v>45146</v>
      </c>
      <c r="Y209" s="27">
        <v>38</v>
      </c>
      <c r="Z209" s="27">
        <v>43</v>
      </c>
      <c r="AA209" s="28" t="s">
        <v>450</v>
      </c>
      <c r="AB209" s="31">
        <v>0.872</v>
      </c>
      <c r="AC209" s="32">
        <v>41</v>
      </c>
      <c r="AD209" s="28">
        <v>15</v>
      </c>
      <c r="AE209" s="28">
        <v>32.200000000000003</v>
      </c>
      <c r="AF209" s="33">
        <v>0.03</v>
      </c>
      <c r="AG209" s="28">
        <v>3</v>
      </c>
      <c r="AH209" s="31">
        <v>2.5999999999999999E-2</v>
      </c>
      <c r="AI209" s="31">
        <v>1.214</v>
      </c>
      <c r="AJ209" s="31"/>
      <c r="AK209" s="75" t="str">
        <f t="shared" si="59"/>
        <v>1</v>
      </c>
      <c r="AL209" s="75" t="str">
        <f t="shared" si="60"/>
        <v>1</v>
      </c>
      <c r="AM209" s="75" t="str">
        <f t="shared" si="61"/>
        <v>1</v>
      </c>
      <c r="AN209" s="75" t="str">
        <f t="shared" si="62"/>
        <v>1</v>
      </c>
      <c r="AO209" s="75" t="str">
        <f t="shared" si="63"/>
        <v>1</v>
      </c>
      <c r="AP209" s="75" t="str">
        <f t="shared" si="64"/>
        <v>1</v>
      </c>
      <c r="AQ209" s="75" t="str">
        <f t="shared" si="65"/>
        <v>5</v>
      </c>
      <c r="AR209" s="75" t="str">
        <f t="shared" si="66"/>
        <v>1</v>
      </c>
      <c r="AS209" s="75">
        <f t="shared" si="67"/>
        <v>1.9090909090909092</v>
      </c>
      <c r="AT209" s="75" t="str">
        <f t="shared" si="68"/>
        <v>3</v>
      </c>
      <c r="AU209" s="48" t="e">
        <f>IF(OR(AQ209="I",#REF!="I",AQ209="C",#REF!="C"),"Termovacío",IF(OR(AO209="I",AN209="I",AP209="I",AK209="I",AL209="I",AO209="C",AN209="C",AP209="C",AK209="C",AL209="C"),"Regeneración",""))</f>
        <v>#REF!</v>
      </c>
    </row>
    <row r="210" spans="1:47" s="10" customFormat="1" ht="15" customHeight="1" x14ac:dyDescent="0.2">
      <c r="A210" s="4">
        <f t="shared" si="69"/>
        <v>11</v>
      </c>
      <c r="B210" s="4">
        <v>600048</v>
      </c>
      <c r="C210" s="4" t="s">
        <v>102</v>
      </c>
      <c r="D210" s="4" t="s">
        <v>158</v>
      </c>
      <c r="E210" s="3" t="s">
        <v>152</v>
      </c>
      <c r="F210" s="4" t="str">
        <f t="shared" ref="F210" si="72">+C210&amp;" "&amp;D210&amp;" "&amp;E210</f>
        <v>BALNEARIOS TRA2 R</v>
      </c>
      <c r="G210" s="4" t="s">
        <v>43</v>
      </c>
      <c r="H210" s="4" t="s">
        <v>168</v>
      </c>
      <c r="I210" s="4" t="s">
        <v>249</v>
      </c>
      <c r="J210" s="4" t="s">
        <v>131</v>
      </c>
      <c r="K210" s="4" t="s">
        <v>117</v>
      </c>
      <c r="L210" s="4">
        <v>1977</v>
      </c>
      <c r="M210" s="4" t="s">
        <v>266</v>
      </c>
      <c r="N210" s="4" t="str">
        <f t="shared" ref="N210" si="73">+IF(L210&lt;2005,"L","S")</f>
        <v>L</v>
      </c>
      <c r="O210" s="4" t="s">
        <v>122</v>
      </c>
      <c r="P210" s="4">
        <v>1995</v>
      </c>
      <c r="Q210" s="4"/>
      <c r="R210" s="4" t="s">
        <v>123</v>
      </c>
      <c r="S210" s="13"/>
      <c r="T210" s="4"/>
      <c r="U210" s="4"/>
      <c r="V210" s="4" t="s">
        <v>222</v>
      </c>
      <c r="W210" s="4">
        <v>220</v>
      </c>
      <c r="X210" s="13">
        <v>44762</v>
      </c>
      <c r="Y210" s="27">
        <v>0</v>
      </c>
      <c r="Z210" s="27">
        <v>40</v>
      </c>
      <c r="AA210" s="28" t="s">
        <v>283</v>
      </c>
      <c r="AB210" s="31">
        <v>0.87039999999999995</v>
      </c>
      <c r="AC210" s="32">
        <v>41.5</v>
      </c>
      <c r="AD210" s="28">
        <v>20</v>
      </c>
      <c r="AE210" s="28">
        <v>34.4</v>
      </c>
      <c r="AF210" s="33">
        <v>0.03</v>
      </c>
      <c r="AG210" s="28">
        <v>3</v>
      </c>
      <c r="AH210" s="31">
        <v>0.15</v>
      </c>
      <c r="AI210" s="31">
        <v>3.51</v>
      </c>
      <c r="AJ210" s="31"/>
      <c r="AK210" s="75" t="str">
        <f t="shared" si="59"/>
        <v>3</v>
      </c>
      <c r="AL210" s="75" t="str">
        <f t="shared" si="60"/>
        <v>3</v>
      </c>
      <c r="AM210" s="75" t="str">
        <f t="shared" si="61"/>
        <v>1</v>
      </c>
      <c r="AN210" s="75" t="str">
        <f t="shared" si="62"/>
        <v>1</v>
      </c>
      <c r="AO210" s="75" t="str">
        <f t="shared" si="63"/>
        <v>1</v>
      </c>
      <c r="AP210" s="75" t="str">
        <f t="shared" si="64"/>
        <v>1</v>
      </c>
      <c r="AQ210" s="75" t="str">
        <f t="shared" si="65"/>
        <v>5</v>
      </c>
      <c r="AR210" s="75" t="str">
        <f t="shared" si="66"/>
        <v>1</v>
      </c>
      <c r="AS210" s="75">
        <f t="shared" si="67"/>
        <v>2.4545454545454546</v>
      </c>
      <c r="AT210" s="75" t="str">
        <f t="shared" si="68"/>
        <v>6</v>
      </c>
      <c r="AU210" s="48" t="e">
        <f>IF(OR(AQ210="I",#REF!="I",AQ210="C",#REF!="C"),"Termovacío",IF(OR(AO210="I",AN210="I",AP210="I",AK210="I",AL210="I",AO210="C",AN210="C",AP210="C",AK210="C",AL210="C"),"Regeneración",""))</f>
        <v>#REF!</v>
      </c>
    </row>
    <row r="211" spans="1:47" s="10" customFormat="1" ht="15" customHeight="1" x14ac:dyDescent="0.2">
      <c r="A211" s="4">
        <f t="shared" si="69"/>
        <v>11</v>
      </c>
      <c r="B211" s="4">
        <v>600048</v>
      </c>
      <c r="C211" s="4" t="s">
        <v>102</v>
      </c>
      <c r="D211" s="4" t="s">
        <v>158</v>
      </c>
      <c r="E211" s="3" t="s">
        <v>152</v>
      </c>
      <c r="F211" s="4" t="str">
        <f t="shared" si="53"/>
        <v>BALNEARIOS TRA2 R</v>
      </c>
      <c r="G211" s="4" t="s">
        <v>43</v>
      </c>
      <c r="H211" s="4" t="s">
        <v>168</v>
      </c>
      <c r="I211" s="4" t="s">
        <v>249</v>
      </c>
      <c r="J211" s="4" t="s">
        <v>131</v>
      </c>
      <c r="K211" s="4" t="s">
        <v>117</v>
      </c>
      <c r="L211" s="4">
        <v>1977</v>
      </c>
      <c r="M211" s="4" t="s">
        <v>266</v>
      </c>
      <c r="N211" s="4" t="str">
        <f t="shared" si="54"/>
        <v>L</v>
      </c>
      <c r="O211" s="4" t="s">
        <v>122</v>
      </c>
      <c r="P211" s="4">
        <v>1995</v>
      </c>
      <c r="Q211" s="4"/>
      <c r="R211" s="4" t="s">
        <v>123</v>
      </c>
      <c r="S211" s="13"/>
      <c r="T211" s="4"/>
      <c r="U211" s="4"/>
      <c r="V211" s="4" t="s">
        <v>222</v>
      </c>
      <c r="W211" s="4">
        <v>220</v>
      </c>
      <c r="X211" s="13" t="s">
        <v>227</v>
      </c>
      <c r="Y211" s="27">
        <v>0</v>
      </c>
      <c r="Z211" s="27">
        <v>48</v>
      </c>
      <c r="AA211" s="28" t="s">
        <v>283</v>
      </c>
      <c r="AB211" s="31">
        <v>0.87090000000000001</v>
      </c>
      <c r="AC211" s="32">
        <v>41.7</v>
      </c>
      <c r="AD211" s="28">
        <v>19</v>
      </c>
      <c r="AE211" s="28">
        <v>33.700000000000003</v>
      </c>
      <c r="AF211" s="33">
        <v>0.03</v>
      </c>
      <c r="AG211" s="28">
        <v>3</v>
      </c>
      <c r="AH211" s="31">
        <v>0.156</v>
      </c>
      <c r="AI211" s="31">
        <v>4.0199999999999996</v>
      </c>
      <c r="AJ211" s="31"/>
      <c r="AK211" s="75" t="str">
        <f t="shared" si="59"/>
        <v>3</v>
      </c>
      <c r="AL211" s="75" t="str">
        <f t="shared" si="60"/>
        <v>5</v>
      </c>
      <c r="AM211" s="75" t="str">
        <f t="shared" si="61"/>
        <v>1</v>
      </c>
      <c r="AN211" s="75" t="str">
        <f t="shared" si="62"/>
        <v>1</v>
      </c>
      <c r="AO211" s="75" t="str">
        <f t="shared" si="63"/>
        <v>1</v>
      </c>
      <c r="AP211" s="75" t="str">
        <f t="shared" si="64"/>
        <v>1</v>
      </c>
      <c r="AQ211" s="75" t="str">
        <f t="shared" si="65"/>
        <v>5</v>
      </c>
      <c r="AR211" s="75" t="str">
        <f t="shared" si="66"/>
        <v>1</v>
      </c>
      <c r="AS211" s="75">
        <f t="shared" si="67"/>
        <v>2.7272727272727271</v>
      </c>
      <c r="AT211" s="75" t="str">
        <f t="shared" si="68"/>
        <v>6</v>
      </c>
      <c r="AU211" s="48" t="e">
        <f>IF(OR(AQ211="I",#REF!="I",AQ211="C",#REF!="C"),"Termovacío",IF(OR(AO211="I",AN211="I",AP211="I",AK211="I",AL211="I",AO211="C",AN211="C",AP211="C",AK211="C",AL211="C"),"Regeneración",""))</f>
        <v>#REF!</v>
      </c>
    </row>
    <row r="212" spans="1:47" s="10" customFormat="1" ht="15" customHeight="1" x14ac:dyDescent="0.2">
      <c r="A212" s="4">
        <f t="shared" si="69"/>
        <v>11</v>
      </c>
      <c r="B212" s="4">
        <v>600048</v>
      </c>
      <c r="C212" s="4" t="s">
        <v>102</v>
      </c>
      <c r="D212" s="4" t="s">
        <v>158</v>
      </c>
      <c r="E212" s="3" t="s">
        <v>152</v>
      </c>
      <c r="F212" s="4" t="str">
        <f t="shared" si="53"/>
        <v>BALNEARIOS TRA2 R</v>
      </c>
      <c r="G212" s="4" t="s">
        <v>43</v>
      </c>
      <c r="H212" s="4" t="s">
        <v>168</v>
      </c>
      <c r="I212" s="4" t="s">
        <v>249</v>
      </c>
      <c r="J212" s="4" t="s">
        <v>131</v>
      </c>
      <c r="K212" s="4" t="s">
        <v>117</v>
      </c>
      <c r="L212" s="4">
        <v>1977</v>
      </c>
      <c r="M212" s="4" t="s">
        <v>266</v>
      </c>
      <c r="N212" s="4" t="str">
        <f t="shared" si="54"/>
        <v>L</v>
      </c>
      <c r="O212" s="4" t="s">
        <v>122</v>
      </c>
      <c r="P212" s="4">
        <v>1995</v>
      </c>
      <c r="Q212" s="4"/>
      <c r="R212" s="4" t="s">
        <v>123</v>
      </c>
      <c r="S212" s="13"/>
      <c r="T212" s="4"/>
      <c r="U212" s="4"/>
      <c r="V212" s="4" t="s">
        <v>301</v>
      </c>
      <c r="W212" s="4">
        <v>220</v>
      </c>
      <c r="X212" s="13">
        <v>44378</v>
      </c>
      <c r="Y212" s="27">
        <v>78.900000000000006</v>
      </c>
      <c r="Z212" s="27">
        <v>34</v>
      </c>
      <c r="AA212" s="28" t="s">
        <v>283</v>
      </c>
      <c r="AB212" s="31">
        <v>0.86399999999999999</v>
      </c>
      <c r="AC212" s="32">
        <v>20</v>
      </c>
      <c r="AD212" s="28">
        <v>18</v>
      </c>
      <c r="AE212" s="28">
        <v>30</v>
      </c>
      <c r="AF212" s="33">
        <v>0.03</v>
      </c>
      <c r="AG212" s="28">
        <v>3.5</v>
      </c>
      <c r="AH212" s="31">
        <v>3.1E-2</v>
      </c>
      <c r="AI212" s="31">
        <v>1.244</v>
      </c>
      <c r="AJ212" s="31"/>
      <c r="AK212" s="75" t="str">
        <f t="shared" si="59"/>
        <v>1</v>
      </c>
      <c r="AL212" s="75" t="str">
        <f t="shared" si="60"/>
        <v>1</v>
      </c>
      <c r="AM212" s="75" t="str">
        <f t="shared" si="61"/>
        <v>1</v>
      </c>
      <c r="AN212" s="75" t="str">
        <f t="shared" si="62"/>
        <v>1</v>
      </c>
      <c r="AO212" s="75" t="str">
        <f t="shared" si="63"/>
        <v>3</v>
      </c>
      <c r="AP212" s="75" t="str">
        <f t="shared" si="64"/>
        <v>1</v>
      </c>
      <c r="AQ212" s="75" t="str">
        <f t="shared" si="65"/>
        <v>5</v>
      </c>
      <c r="AR212" s="75" t="str">
        <f t="shared" si="66"/>
        <v>1</v>
      </c>
      <c r="AS212" s="75">
        <f t="shared" si="67"/>
        <v>2.1818181818181817</v>
      </c>
      <c r="AT212" s="75" t="str">
        <f t="shared" si="68"/>
        <v>6</v>
      </c>
      <c r="AU212" s="48" t="e">
        <f>IF(OR(AQ212="I",#REF!="I",AQ212="C",#REF!="C"),"Termovacío",IF(OR(AO212="I",AN212="I",AP212="I",AK212="I",AL212="I",AO212="C",AN212="C",AP212="C",AK212="C",AL212="C"),"Regeneración",""))</f>
        <v>#REF!</v>
      </c>
    </row>
    <row r="213" spans="1:47" s="10" customFormat="1" ht="15" customHeight="1" x14ac:dyDescent="0.2">
      <c r="A213" s="4">
        <f t="shared" si="69"/>
        <v>11</v>
      </c>
      <c r="B213" s="4">
        <v>600048</v>
      </c>
      <c r="C213" s="4" t="s">
        <v>102</v>
      </c>
      <c r="D213" s="4" t="s">
        <v>158</v>
      </c>
      <c r="E213" s="3" t="s">
        <v>152</v>
      </c>
      <c r="F213" s="4" t="str">
        <f t="shared" si="53"/>
        <v>BALNEARIOS TRA2 R</v>
      </c>
      <c r="G213" s="4" t="s">
        <v>43</v>
      </c>
      <c r="H213" s="4" t="s">
        <v>168</v>
      </c>
      <c r="I213" s="4" t="s">
        <v>249</v>
      </c>
      <c r="J213" s="4" t="s">
        <v>131</v>
      </c>
      <c r="K213" s="4" t="s">
        <v>117</v>
      </c>
      <c r="L213" s="4">
        <v>1977</v>
      </c>
      <c r="M213" s="4" t="s">
        <v>266</v>
      </c>
      <c r="N213" s="4" t="str">
        <f t="shared" si="54"/>
        <v>L</v>
      </c>
      <c r="O213" s="4" t="s">
        <v>122</v>
      </c>
      <c r="P213" s="4">
        <v>1995</v>
      </c>
      <c r="Q213" s="4"/>
      <c r="R213" s="4" t="s">
        <v>123</v>
      </c>
      <c r="S213" s="13"/>
      <c r="T213" s="4"/>
      <c r="U213" s="4"/>
      <c r="V213" s="4"/>
      <c r="W213" s="4">
        <v>220</v>
      </c>
      <c r="X213" s="13">
        <v>43993</v>
      </c>
      <c r="Y213" s="27"/>
      <c r="Z213" s="27"/>
      <c r="AA213" s="28"/>
      <c r="AB213" s="31"/>
      <c r="AC213" s="32">
        <v>37</v>
      </c>
      <c r="AD213" s="28"/>
      <c r="AE213" s="28">
        <v>29</v>
      </c>
      <c r="AF213" s="33">
        <v>0.02</v>
      </c>
      <c r="AG213" s="28">
        <v>2.5</v>
      </c>
      <c r="AH213" s="31">
        <v>0.06</v>
      </c>
      <c r="AI213" s="31">
        <v>1.5</v>
      </c>
      <c r="AJ213" s="31"/>
      <c r="AK213" s="75" t="str">
        <f t="shared" si="59"/>
        <v>1</v>
      </c>
      <c r="AL213" s="75" t="str">
        <f t="shared" si="60"/>
        <v>1</v>
      </c>
      <c r="AM213" s="75" t="str">
        <f t="shared" si="61"/>
        <v>1</v>
      </c>
      <c r="AN213" s="75" t="str">
        <f t="shared" si="62"/>
        <v>1</v>
      </c>
      <c r="AO213" s="75" t="str">
        <f t="shared" si="63"/>
        <v>3</v>
      </c>
      <c r="AP213" s="75" t="str">
        <f t="shared" si="64"/>
        <v>1</v>
      </c>
      <c r="AQ213" s="75" t="str">
        <f t="shared" si="65"/>
        <v>5</v>
      </c>
      <c r="AR213" s="75" t="str">
        <f t="shared" si="66"/>
        <v>1</v>
      </c>
      <c r="AS213" s="75">
        <f t="shared" si="67"/>
        <v>2.1818181818181817</v>
      </c>
      <c r="AT213" s="75" t="str">
        <f t="shared" si="68"/>
        <v>6</v>
      </c>
      <c r="AU213" s="48" t="e">
        <f>IF(OR(AQ213="I",#REF!="I",AQ213="C",#REF!="C"),"Termovacío",IF(OR(AO213="I",AN213="I",AP213="I",AK213="I",AL213="I",AO213="C",AN213="C",AP213="C",AK213="C",AL213="C"),"Regeneración",""))</f>
        <v>#REF!</v>
      </c>
    </row>
    <row r="214" spans="1:47" s="10" customFormat="1" ht="15" customHeight="1" x14ac:dyDescent="0.2">
      <c r="A214" s="4">
        <f t="shared" si="69"/>
        <v>11</v>
      </c>
      <c r="B214" s="4">
        <v>600048</v>
      </c>
      <c r="C214" s="4" t="s">
        <v>102</v>
      </c>
      <c r="D214" s="4" t="s">
        <v>158</v>
      </c>
      <c r="E214" s="3" t="s">
        <v>152</v>
      </c>
      <c r="F214" s="4" t="str">
        <f t="shared" si="53"/>
        <v>BALNEARIOS TRA2 R</v>
      </c>
      <c r="G214" s="4" t="s">
        <v>43</v>
      </c>
      <c r="H214" s="4" t="s">
        <v>168</v>
      </c>
      <c r="I214" s="4" t="s">
        <v>249</v>
      </c>
      <c r="J214" s="4" t="s">
        <v>131</v>
      </c>
      <c r="K214" s="4" t="s">
        <v>117</v>
      </c>
      <c r="L214" s="4">
        <v>1977</v>
      </c>
      <c r="M214" s="4" t="s">
        <v>266</v>
      </c>
      <c r="N214" s="4" t="str">
        <f t="shared" si="54"/>
        <v>L</v>
      </c>
      <c r="O214" s="4" t="s">
        <v>122</v>
      </c>
      <c r="P214" s="4">
        <v>1995</v>
      </c>
      <c r="Q214" s="4"/>
      <c r="R214" s="4" t="s">
        <v>123</v>
      </c>
      <c r="S214" s="13"/>
      <c r="T214" s="4"/>
      <c r="U214" s="4"/>
      <c r="V214" s="4"/>
      <c r="W214" s="4">
        <v>220</v>
      </c>
      <c r="X214" s="13">
        <v>43570</v>
      </c>
      <c r="Y214" s="27"/>
      <c r="Z214" s="27"/>
      <c r="AA214" s="28"/>
      <c r="AB214" s="31"/>
      <c r="AC214" s="32">
        <v>26</v>
      </c>
      <c r="AD214" s="28"/>
      <c r="AE214" s="28">
        <v>35.299999999999997</v>
      </c>
      <c r="AF214" s="33">
        <v>6.7000000000000004E-2</v>
      </c>
      <c r="AG214" s="28">
        <v>3</v>
      </c>
      <c r="AH214" s="31">
        <v>6.7000000000000004E-2</v>
      </c>
      <c r="AI214" s="31">
        <v>1.1599999999999999</v>
      </c>
      <c r="AJ214" s="31"/>
      <c r="AK214" s="75" t="str">
        <f t="shared" si="59"/>
        <v>1</v>
      </c>
      <c r="AL214" s="75" t="str">
        <f t="shared" si="60"/>
        <v>1</v>
      </c>
      <c r="AM214" s="75" t="str">
        <f t="shared" si="61"/>
        <v>1</v>
      </c>
      <c r="AN214" s="75" t="str">
        <f t="shared" si="62"/>
        <v>3</v>
      </c>
      <c r="AO214" s="75" t="str">
        <f t="shared" si="63"/>
        <v>1</v>
      </c>
      <c r="AP214" s="75" t="str">
        <f t="shared" si="64"/>
        <v>1</v>
      </c>
      <c r="AQ214" s="75" t="str">
        <f t="shared" si="65"/>
        <v>5</v>
      </c>
      <c r="AR214" s="75" t="str">
        <f t="shared" si="66"/>
        <v>1</v>
      </c>
      <c r="AS214" s="75">
        <f t="shared" si="67"/>
        <v>2.0909090909090908</v>
      </c>
      <c r="AT214" s="75" t="str">
        <f t="shared" si="68"/>
        <v>6</v>
      </c>
      <c r="AU214" s="48" t="e">
        <f>IF(OR(AQ214="I",#REF!="I",AQ214="C",#REF!="C"),"Termovacío",IF(OR(AO214="I",AN214="I",AP214="I",AK214="I",AL214="I",AO214="C",AN214="C",AP214="C",AK214="C",AL214="C"),"Regeneración",""))</f>
        <v>#REF!</v>
      </c>
    </row>
    <row r="215" spans="1:47" s="10" customFormat="1" ht="15" customHeight="1" x14ac:dyDescent="0.2">
      <c r="A215" s="4">
        <f t="shared" si="69"/>
        <v>11</v>
      </c>
      <c r="B215" s="4">
        <v>600048</v>
      </c>
      <c r="C215" s="4" t="s">
        <v>102</v>
      </c>
      <c r="D215" s="4" t="s">
        <v>158</v>
      </c>
      <c r="E215" s="3" t="s">
        <v>152</v>
      </c>
      <c r="F215" s="4" t="str">
        <f t="shared" si="53"/>
        <v>BALNEARIOS TRA2 R</v>
      </c>
      <c r="G215" s="4" t="s">
        <v>43</v>
      </c>
      <c r="H215" s="4" t="s">
        <v>168</v>
      </c>
      <c r="I215" s="4" t="s">
        <v>249</v>
      </c>
      <c r="J215" s="4" t="s">
        <v>131</v>
      </c>
      <c r="K215" s="4" t="s">
        <v>117</v>
      </c>
      <c r="L215" s="4">
        <v>1977</v>
      </c>
      <c r="M215" s="4" t="s">
        <v>266</v>
      </c>
      <c r="N215" s="4" t="str">
        <f t="shared" si="54"/>
        <v>L</v>
      </c>
      <c r="O215" s="4" t="s">
        <v>122</v>
      </c>
      <c r="P215" s="4">
        <v>1995</v>
      </c>
      <c r="Q215" s="4"/>
      <c r="R215" s="4" t="s">
        <v>123</v>
      </c>
      <c r="S215" s="13"/>
      <c r="T215" s="4"/>
      <c r="U215" s="4"/>
      <c r="V215" s="4"/>
      <c r="W215" s="4">
        <v>220</v>
      </c>
      <c r="X215" s="13">
        <v>43306</v>
      </c>
      <c r="Y215" s="27"/>
      <c r="Z215" s="27"/>
      <c r="AA215" s="28"/>
      <c r="AB215" s="31"/>
      <c r="AC215" s="32">
        <v>26</v>
      </c>
      <c r="AD215" s="28"/>
      <c r="AE215" s="28">
        <v>31.2</v>
      </c>
      <c r="AF215" s="33">
        <v>0.06</v>
      </c>
      <c r="AG215" s="28">
        <v>3</v>
      </c>
      <c r="AH215" s="31">
        <v>4.3999999999999997E-2</v>
      </c>
      <c r="AI215" s="31">
        <v>1.36</v>
      </c>
      <c r="AJ215" s="31"/>
      <c r="AK215" s="75" t="str">
        <f t="shared" si="59"/>
        <v>1</v>
      </c>
      <c r="AL215" s="75" t="str">
        <f t="shared" si="60"/>
        <v>1</v>
      </c>
      <c r="AM215" s="75" t="str">
        <f t="shared" si="61"/>
        <v>1</v>
      </c>
      <c r="AN215" s="75" t="str">
        <f t="shared" si="62"/>
        <v>3</v>
      </c>
      <c r="AO215" s="75" t="str">
        <f t="shared" si="63"/>
        <v>3</v>
      </c>
      <c r="AP215" s="75" t="str">
        <f t="shared" si="64"/>
        <v>1</v>
      </c>
      <c r="AQ215" s="75" t="str">
        <f t="shared" si="65"/>
        <v>5</v>
      </c>
      <c r="AR215" s="75" t="str">
        <f t="shared" si="66"/>
        <v>1</v>
      </c>
      <c r="AS215" s="75">
        <f t="shared" si="67"/>
        <v>2.3636363636363638</v>
      </c>
      <c r="AT215" s="75" t="str">
        <f t="shared" si="68"/>
        <v>6</v>
      </c>
      <c r="AU215" s="48" t="e">
        <f>IF(OR(AQ215="I",#REF!="I",AQ215="C",#REF!="C"),"Termovacío",IF(OR(AO215="I",AN215="I",AP215="I",AK215="I",AL215="I",AO215="C",AN215="C",AP215="C",AK215="C",AL215="C"),"Regeneración",""))</f>
        <v>#REF!</v>
      </c>
    </row>
    <row r="216" spans="1:47" s="10" customFormat="1" ht="15" customHeight="1" x14ac:dyDescent="0.2">
      <c r="A216" s="4">
        <f t="shared" si="69"/>
        <v>11</v>
      </c>
      <c r="B216" s="4">
        <v>600048</v>
      </c>
      <c r="C216" s="4" t="s">
        <v>102</v>
      </c>
      <c r="D216" s="4" t="s">
        <v>158</v>
      </c>
      <c r="E216" s="3" t="s">
        <v>152</v>
      </c>
      <c r="F216" s="4" t="str">
        <f t="shared" ref="F216:F254" si="74">+C216&amp;" "&amp;D216&amp;" "&amp;E216</f>
        <v>BALNEARIOS TRA2 R</v>
      </c>
      <c r="G216" s="4" t="s">
        <v>43</v>
      </c>
      <c r="H216" s="4" t="s">
        <v>168</v>
      </c>
      <c r="I216" s="4" t="s">
        <v>249</v>
      </c>
      <c r="J216" s="4" t="s">
        <v>131</v>
      </c>
      <c r="K216" s="4" t="s">
        <v>117</v>
      </c>
      <c r="L216" s="4">
        <v>1977</v>
      </c>
      <c r="M216" s="4" t="s">
        <v>266</v>
      </c>
      <c r="N216" s="4" t="str">
        <f t="shared" ref="N216:N254" si="75">+IF(L216&lt;2005,"L","S")</f>
        <v>L</v>
      </c>
      <c r="O216" s="4" t="s">
        <v>122</v>
      </c>
      <c r="P216" s="4">
        <v>1995</v>
      </c>
      <c r="Q216" s="4"/>
      <c r="R216" s="4" t="s">
        <v>123</v>
      </c>
      <c r="S216" s="13"/>
      <c r="T216" s="4"/>
      <c r="U216" s="4"/>
      <c r="V216" s="4"/>
      <c r="W216" s="4">
        <v>220</v>
      </c>
      <c r="X216" s="13">
        <v>43104</v>
      </c>
      <c r="Y216" s="27"/>
      <c r="Z216" s="27"/>
      <c r="AA216" s="28"/>
      <c r="AB216" s="31"/>
      <c r="AC216" s="32">
        <v>65</v>
      </c>
      <c r="AD216" s="28"/>
      <c r="AE216" s="28">
        <v>39</v>
      </c>
      <c r="AF216" s="33">
        <v>0.05</v>
      </c>
      <c r="AG216" s="28">
        <v>2.5</v>
      </c>
      <c r="AH216" s="31">
        <v>0.1</v>
      </c>
      <c r="AI216" s="31">
        <v>1.1000000000000001</v>
      </c>
      <c r="AJ216" s="31"/>
      <c r="AK216" s="75" t="str">
        <f t="shared" si="59"/>
        <v>1</v>
      </c>
      <c r="AL216" s="75" t="str">
        <f t="shared" si="60"/>
        <v>1</v>
      </c>
      <c r="AM216" s="75" t="str">
        <f t="shared" si="61"/>
        <v>1</v>
      </c>
      <c r="AN216" s="75" t="str">
        <f t="shared" si="62"/>
        <v>1</v>
      </c>
      <c r="AO216" s="75" t="str">
        <f t="shared" si="63"/>
        <v>1</v>
      </c>
      <c r="AP216" s="75" t="str">
        <f t="shared" si="64"/>
        <v>1</v>
      </c>
      <c r="AQ216" s="75" t="str">
        <f t="shared" si="65"/>
        <v>1</v>
      </c>
      <c r="AR216" s="75" t="str">
        <f t="shared" si="66"/>
        <v>1</v>
      </c>
      <c r="AS216" s="75">
        <f t="shared" si="67"/>
        <v>1</v>
      </c>
      <c r="AT216" s="75" t="str">
        <f t="shared" si="68"/>
        <v>1</v>
      </c>
      <c r="AU216" s="48" t="e">
        <f>IF(OR(AQ216="I",#REF!="I",AQ216="C",#REF!="C"),"Termovacío",IF(OR(AO216="I",AN216="I",AP216="I",AK216="I",AL216="I",AO216="C",AN216="C",AP216="C",AK216="C",AL216="C"),"Regeneración",""))</f>
        <v>#REF!</v>
      </c>
    </row>
    <row r="217" spans="1:47" s="10" customFormat="1" ht="15" customHeight="1" x14ac:dyDescent="0.2">
      <c r="A217" s="4">
        <f t="shared" si="69"/>
        <v>11</v>
      </c>
      <c r="B217" s="4">
        <v>600048</v>
      </c>
      <c r="C217" s="4" t="s">
        <v>102</v>
      </c>
      <c r="D217" s="4" t="s">
        <v>158</v>
      </c>
      <c r="E217" s="3" t="s">
        <v>152</v>
      </c>
      <c r="F217" s="4" t="str">
        <f t="shared" si="74"/>
        <v>BALNEARIOS TRA2 R</v>
      </c>
      <c r="G217" s="4" t="s">
        <v>43</v>
      </c>
      <c r="H217" s="4" t="s">
        <v>168</v>
      </c>
      <c r="I217" s="4" t="s">
        <v>249</v>
      </c>
      <c r="J217" s="4" t="s">
        <v>131</v>
      </c>
      <c r="K217" s="4" t="s">
        <v>117</v>
      </c>
      <c r="L217" s="4">
        <v>1977</v>
      </c>
      <c r="M217" s="4" t="s">
        <v>266</v>
      </c>
      <c r="N217" s="4" t="str">
        <f t="shared" si="75"/>
        <v>L</v>
      </c>
      <c r="O217" s="4" t="s">
        <v>122</v>
      </c>
      <c r="P217" s="4">
        <v>1995</v>
      </c>
      <c r="Q217" s="4"/>
      <c r="R217" s="4" t="s">
        <v>123</v>
      </c>
      <c r="S217" s="13"/>
      <c r="T217" s="4"/>
      <c r="U217" s="4"/>
      <c r="V217" s="4"/>
      <c r="W217" s="4">
        <v>220</v>
      </c>
      <c r="X217" s="13">
        <v>42914</v>
      </c>
      <c r="Y217" s="27"/>
      <c r="Z217" s="27"/>
      <c r="AA217" s="28"/>
      <c r="AB217" s="31"/>
      <c r="AC217" s="32">
        <v>30</v>
      </c>
      <c r="AD217" s="28"/>
      <c r="AE217" s="28">
        <v>38.299999999999997</v>
      </c>
      <c r="AF217" s="33">
        <v>0.04</v>
      </c>
      <c r="AG217" s="28">
        <v>2</v>
      </c>
      <c r="AH217" s="31"/>
      <c r="AI217" s="31">
        <v>1.7</v>
      </c>
      <c r="AJ217" s="31"/>
      <c r="AK217" s="75" t="str">
        <f t="shared" si="59"/>
        <v>1</v>
      </c>
      <c r="AL217" s="75" t="str">
        <f t="shared" si="60"/>
        <v>1</v>
      </c>
      <c r="AM217" s="75" t="str">
        <f t="shared" si="61"/>
        <v>1</v>
      </c>
      <c r="AN217" s="75" t="str">
        <f t="shared" si="62"/>
        <v>1</v>
      </c>
      <c r="AO217" s="75" t="str">
        <f t="shared" si="63"/>
        <v>1</v>
      </c>
      <c r="AP217" s="75" t="str">
        <f t="shared" si="64"/>
        <v>1</v>
      </c>
      <c r="AQ217" s="75" t="str">
        <f t="shared" si="65"/>
        <v>5</v>
      </c>
      <c r="AR217" s="75" t="str">
        <f t="shared" si="66"/>
        <v>1</v>
      </c>
      <c r="AS217" s="75">
        <f t="shared" si="67"/>
        <v>1.9090909090909092</v>
      </c>
      <c r="AT217" s="75" t="str">
        <f t="shared" si="68"/>
        <v>3</v>
      </c>
      <c r="AU217" s="48" t="e">
        <f>IF(OR(AQ217="I",#REF!="I",AQ217="C",#REF!="C"),"Termovacío",IF(OR(AO217="I",AN217="I",AP217="I",AK217="I",AL217="I",AO217="C",AN217="C",AP217="C",AK217="C",AL217="C"),"Regeneración",""))</f>
        <v>#REF!</v>
      </c>
    </row>
    <row r="218" spans="1:47" s="10" customFormat="1" ht="15" customHeight="1" x14ac:dyDescent="0.2">
      <c r="A218" s="4">
        <f t="shared" si="69"/>
        <v>11</v>
      </c>
      <c r="B218" s="4">
        <v>600048</v>
      </c>
      <c r="C218" s="4" t="s">
        <v>102</v>
      </c>
      <c r="D218" s="4" t="s">
        <v>158</v>
      </c>
      <c r="E218" s="3" t="s">
        <v>152</v>
      </c>
      <c r="F218" s="4" t="str">
        <f t="shared" si="74"/>
        <v>BALNEARIOS TRA2 R</v>
      </c>
      <c r="G218" s="4" t="s">
        <v>43</v>
      </c>
      <c r="H218" s="4" t="s">
        <v>168</v>
      </c>
      <c r="I218" s="4" t="s">
        <v>249</v>
      </c>
      <c r="J218" s="4" t="s">
        <v>131</v>
      </c>
      <c r="K218" s="4" t="s">
        <v>117</v>
      </c>
      <c r="L218" s="4">
        <v>1977</v>
      </c>
      <c r="M218" s="4" t="s">
        <v>266</v>
      </c>
      <c r="N218" s="4" t="str">
        <f t="shared" si="75"/>
        <v>L</v>
      </c>
      <c r="O218" s="4" t="s">
        <v>122</v>
      </c>
      <c r="P218" s="4">
        <v>1995</v>
      </c>
      <c r="Q218" s="4"/>
      <c r="R218" s="4" t="s">
        <v>123</v>
      </c>
      <c r="S218" s="13"/>
      <c r="T218" s="4"/>
      <c r="U218" s="4"/>
      <c r="V218" s="4"/>
      <c r="W218" s="4">
        <v>220</v>
      </c>
      <c r="X218" s="13">
        <v>42608</v>
      </c>
      <c r="Y218" s="27"/>
      <c r="Z218" s="27"/>
      <c r="AA218" s="28"/>
      <c r="AB218" s="31"/>
      <c r="AC218" s="32">
        <v>20</v>
      </c>
      <c r="AD218" s="28"/>
      <c r="AE218" s="28">
        <v>30</v>
      </c>
      <c r="AF218" s="33">
        <v>0.03</v>
      </c>
      <c r="AG218" s="28">
        <v>2</v>
      </c>
      <c r="AH218" s="31">
        <v>2.4E-2</v>
      </c>
      <c r="AI218" s="31">
        <v>0.85299999999999998</v>
      </c>
      <c r="AJ218" s="31"/>
      <c r="AK218" s="75" t="str">
        <f t="shared" si="59"/>
        <v>1</v>
      </c>
      <c r="AL218" s="75" t="str">
        <f t="shared" si="60"/>
        <v>1</v>
      </c>
      <c r="AM218" s="75" t="str">
        <f t="shared" si="61"/>
        <v>1</v>
      </c>
      <c r="AN218" s="75" t="str">
        <f t="shared" si="62"/>
        <v>1</v>
      </c>
      <c r="AO218" s="75" t="str">
        <f t="shared" si="63"/>
        <v>3</v>
      </c>
      <c r="AP218" s="75" t="str">
        <f t="shared" si="64"/>
        <v>1</v>
      </c>
      <c r="AQ218" s="75" t="str">
        <f t="shared" si="65"/>
        <v>5</v>
      </c>
      <c r="AR218" s="75" t="str">
        <f t="shared" si="66"/>
        <v>1</v>
      </c>
      <c r="AS218" s="75">
        <f t="shared" si="67"/>
        <v>2.1818181818181817</v>
      </c>
      <c r="AT218" s="75" t="str">
        <f t="shared" si="68"/>
        <v>6</v>
      </c>
      <c r="AU218" s="48" t="e">
        <f>IF(OR(AQ218="I",#REF!="I",AQ218="C",#REF!="C"),"Termovacío",IF(OR(AO218="I",AN218="I",AP218="I",AK218="I",AL218="I",AO218="C",AN218="C",AP218="C",AK218="C",AL218="C"),"Regeneración",""))</f>
        <v>#REF!</v>
      </c>
    </row>
    <row r="219" spans="1:47" s="10" customFormat="1" ht="15" customHeight="1" x14ac:dyDescent="0.2">
      <c r="A219" s="4">
        <f t="shared" si="69"/>
        <v>11</v>
      </c>
      <c r="B219" s="4">
        <v>600048</v>
      </c>
      <c r="C219" s="4" t="s">
        <v>102</v>
      </c>
      <c r="D219" s="4" t="s">
        <v>158</v>
      </c>
      <c r="E219" s="3" t="s">
        <v>152</v>
      </c>
      <c r="F219" s="4" t="str">
        <f t="shared" si="74"/>
        <v>BALNEARIOS TRA2 R</v>
      </c>
      <c r="G219" s="4" t="s">
        <v>43</v>
      </c>
      <c r="H219" s="4" t="s">
        <v>168</v>
      </c>
      <c r="I219" s="4" t="s">
        <v>249</v>
      </c>
      <c r="J219" s="4" t="s">
        <v>131</v>
      </c>
      <c r="K219" s="4" t="s">
        <v>117</v>
      </c>
      <c r="L219" s="4">
        <v>1977</v>
      </c>
      <c r="M219" s="4" t="s">
        <v>266</v>
      </c>
      <c r="N219" s="4" t="str">
        <f t="shared" si="75"/>
        <v>L</v>
      </c>
      <c r="O219" s="4" t="s">
        <v>122</v>
      </c>
      <c r="P219" s="4">
        <v>1995</v>
      </c>
      <c r="Q219" s="4"/>
      <c r="R219" s="4" t="s">
        <v>123</v>
      </c>
      <c r="S219" s="13"/>
      <c r="T219" s="4"/>
      <c r="U219" s="4"/>
      <c r="V219" s="4"/>
      <c r="W219" s="4">
        <v>220</v>
      </c>
      <c r="X219" s="13">
        <v>42479</v>
      </c>
      <c r="Y219" s="27"/>
      <c r="Z219" s="27"/>
      <c r="AA219" s="28"/>
      <c r="AB219" s="31"/>
      <c r="AC219" s="32">
        <v>31</v>
      </c>
      <c r="AD219" s="28"/>
      <c r="AE219" s="28">
        <v>34</v>
      </c>
      <c r="AF219" s="33">
        <v>0.02</v>
      </c>
      <c r="AG219" s="28">
        <v>2</v>
      </c>
      <c r="AH219" s="31">
        <v>2.9000000000000001E-2</v>
      </c>
      <c r="AI219" s="31">
        <v>0.86599999999999999</v>
      </c>
      <c r="AJ219" s="31"/>
      <c r="AK219" s="75" t="str">
        <f t="shared" si="59"/>
        <v>1</v>
      </c>
      <c r="AL219" s="75" t="str">
        <f t="shared" si="60"/>
        <v>1</v>
      </c>
      <c r="AM219" s="75" t="str">
        <f t="shared" si="61"/>
        <v>1</v>
      </c>
      <c r="AN219" s="75" t="str">
        <f t="shared" si="62"/>
        <v>1</v>
      </c>
      <c r="AO219" s="75" t="str">
        <f t="shared" si="63"/>
        <v>1</v>
      </c>
      <c r="AP219" s="75" t="str">
        <f t="shared" si="64"/>
        <v>1</v>
      </c>
      <c r="AQ219" s="75" t="str">
        <f t="shared" si="65"/>
        <v>5</v>
      </c>
      <c r="AR219" s="75" t="str">
        <f t="shared" si="66"/>
        <v>1</v>
      </c>
      <c r="AS219" s="75">
        <f t="shared" si="67"/>
        <v>1.9090909090909092</v>
      </c>
      <c r="AT219" s="75" t="str">
        <f t="shared" si="68"/>
        <v>3</v>
      </c>
      <c r="AU219" s="48" t="e">
        <f>IF(OR(AQ219="I",#REF!="I",AQ219="C",#REF!="C"),"Termovacío",IF(OR(AO219="I",AN219="I",AP219="I",AK219="I",AL219="I",AO219="C",AN219="C",AP219="C",AK219="C",AL219="C"),"Regeneración",""))</f>
        <v>#REF!</v>
      </c>
    </row>
    <row r="220" spans="1:47" s="10" customFormat="1" ht="15" customHeight="1" x14ac:dyDescent="0.2">
      <c r="A220" s="4">
        <f t="shared" si="69"/>
        <v>11</v>
      </c>
      <c r="B220" s="4">
        <v>600048</v>
      </c>
      <c r="C220" s="4" t="s">
        <v>102</v>
      </c>
      <c r="D220" s="4" t="s">
        <v>158</v>
      </c>
      <c r="E220" s="3" t="s">
        <v>152</v>
      </c>
      <c r="F220" s="4" t="str">
        <f t="shared" si="74"/>
        <v>BALNEARIOS TRA2 R</v>
      </c>
      <c r="G220" s="4" t="s">
        <v>43</v>
      </c>
      <c r="H220" s="4" t="s">
        <v>168</v>
      </c>
      <c r="I220" s="4" t="s">
        <v>249</v>
      </c>
      <c r="J220" s="4" t="s">
        <v>131</v>
      </c>
      <c r="K220" s="4" t="s">
        <v>117</v>
      </c>
      <c r="L220" s="4">
        <v>1977</v>
      </c>
      <c r="M220" s="4" t="s">
        <v>266</v>
      </c>
      <c r="N220" s="4" t="str">
        <f t="shared" si="75"/>
        <v>L</v>
      </c>
      <c r="O220" s="4" t="s">
        <v>122</v>
      </c>
      <c r="P220" s="4">
        <v>1995</v>
      </c>
      <c r="Q220" s="4"/>
      <c r="R220" s="4" t="s">
        <v>123</v>
      </c>
      <c r="S220" s="13"/>
      <c r="T220" s="4"/>
      <c r="U220" s="4"/>
      <c r="V220" s="4"/>
      <c r="W220" s="4">
        <v>220</v>
      </c>
      <c r="X220" s="13">
        <v>42380</v>
      </c>
      <c r="Y220" s="27"/>
      <c r="Z220" s="27"/>
      <c r="AA220" s="28"/>
      <c r="AB220" s="31"/>
      <c r="AC220" s="32">
        <v>58</v>
      </c>
      <c r="AD220" s="28"/>
      <c r="AE220" s="28">
        <v>34</v>
      </c>
      <c r="AF220" s="33">
        <v>0.01</v>
      </c>
      <c r="AG220" s="28">
        <v>2</v>
      </c>
      <c r="AH220" s="31">
        <v>0.115</v>
      </c>
      <c r="AI220" s="31">
        <v>0.86199999999999999</v>
      </c>
      <c r="AJ220" s="31"/>
      <c r="AK220" s="75" t="str">
        <f t="shared" si="59"/>
        <v>3</v>
      </c>
      <c r="AL220" s="75" t="str">
        <f t="shared" si="60"/>
        <v>1</v>
      </c>
      <c r="AM220" s="75" t="str">
        <f t="shared" si="61"/>
        <v>1</v>
      </c>
      <c r="AN220" s="75" t="str">
        <f t="shared" si="62"/>
        <v>1</v>
      </c>
      <c r="AO220" s="75" t="str">
        <f t="shared" si="63"/>
        <v>1</v>
      </c>
      <c r="AP220" s="75" t="str">
        <f t="shared" si="64"/>
        <v>1</v>
      </c>
      <c r="AQ220" s="75" t="str">
        <f t="shared" si="65"/>
        <v>1</v>
      </c>
      <c r="AR220" s="75" t="str">
        <f t="shared" si="66"/>
        <v>1</v>
      </c>
      <c r="AS220" s="75">
        <f t="shared" si="67"/>
        <v>1.2727272727272727</v>
      </c>
      <c r="AT220" s="75" t="str">
        <f t="shared" si="68"/>
        <v>3</v>
      </c>
      <c r="AU220" s="48" t="e">
        <f>IF(OR(AQ220="I",#REF!="I",AQ220="C",#REF!="C"),"Termovacío",IF(OR(AO220="I",AN220="I",AP220="I",AK220="I",AL220="I",AO220="C",AN220="C",AP220="C",AK220="C",AL220="C"),"Regeneración",""))</f>
        <v>#REF!</v>
      </c>
    </row>
    <row r="221" spans="1:47" s="10" customFormat="1" ht="15" customHeight="1" x14ac:dyDescent="0.2">
      <c r="A221" s="4">
        <f t="shared" si="69"/>
        <v>11</v>
      </c>
      <c r="B221" s="4">
        <v>600048</v>
      </c>
      <c r="C221" s="4" t="s">
        <v>102</v>
      </c>
      <c r="D221" s="4" t="s">
        <v>158</v>
      </c>
      <c r="E221" s="3" t="s">
        <v>152</v>
      </c>
      <c r="F221" s="4" t="str">
        <f t="shared" si="74"/>
        <v>BALNEARIOS TRA2 R</v>
      </c>
      <c r="G221" s="4" t="s">
        <v>43</v>
      </c>
      <c r="H221" s="4" t="s">
        <v>168</v>
      </c>
      <c r="I221" s="4" t="s">
        <v>249</v>
      </c>
      <c r="J221" s="4" t="s">
        <v>131</v>
      </c>
      <c r="K221" s="4" t="s">
        <v>117</v>
      </c>
      <c r="L221" s="4">
        <v>1977</v>
      </c>
      <c r="M221" s="4" t="s">
        <v>266</v>
      </c>
      <c r="N221" s="4" t="str">
        <f t="shared" si="75"/>
        <v>L</v>
      </c>
      <c r="O221" s="4" t="s">
        <v>122</v>
      </c>
      <c r="P221" s="4">
        <v>1995</v>
      </c>
      <c r="Q221" s="4"/>
      <c r="R221" s="4" t="s">
        <v>123</v>
      </c>
      <c r="S221" s="13"/>
      <c r="T221" s="4"/>
      <c r="U221" s="4"/>
      <c r="V221" s="4"/>
      <c r="W221" s="4">
        <v>220</v>
      </c>
      <c r="X221" s="13">
        <v>42319</v>
      </c>
      <c r="Y221" s="27"/>
      <c r="Z221" s="27"/>
      <c r="AA221" s="28"/>
      <c r="AB221" s="31"/>
      <c r="AC221" s="32">
        <v>52</v>
      </c>
      <c r="AD221" s="28"/>
      <c r="AE221" s="28">
        <v>35</v>
      </c>
      <c r="AF221" s="33">
        <v>0.02</v>
      </c>
      <c r="AG221" s="28"/>
      <c r="AH221" s="31">
        <v>2.1000000000000001E-2</v>
      </c>
      <c r="AI221" s="31"/>
      <c r="AJ221" s="31"/>
      <c r="AK221" s="75" t="str">
        <f t="shared" si="59"/>
        <v>1</v>
      </c>
      <c r="AL221" s="75" t="str">
        <f t="shared" si="60"/>
        <v>1</v>
      </c>
      <c r="AM221" s="75" t="str">
        <f t="shared" si="61"/>
        <v>1</v>
      </c>
      <c r="AN221" s="75" t="str">
        <f t="shared" si="62"/>
        <v>1</v>
      </c>
      <c r="AO221" s="75" t="str">
        <f t="shared" si="63"/>
        <v>1</v>
      </c>
      <c r="AP221" s="75" t="str">
        <f t="shared" si="64"/>
        <v>1</v>
      </c>
      <c r="AQ221" s="75" t="str">
        <f t="shared" si="65"/>
        <v>1</v>
      </c>
      <c r="AR221" s="75" t="str">
        <f t="shared" si="66"/>
        <v>1</v>
      </c>
      <c r="AS221" s="75">
        <f t="shared" si="67"/>
        <v>1</v>
      </c>
      <c r="AT221" s="75" t="str">
        <f t="shared" si="68"/>
        <v>1</v>
      </c>
      <c r="AU221" s="48" t="e">
        <f>IF(OR(AQ221="I",#REF!="I",AQ221="C",#REF!="C"),"Termovacío",IF(OR(AO221="I",AN221="I",AP221="I",AK221="I",AL221="I",AO221="C",AN221="C",AP221="C",AK221="C",AL221="C"),"Regeneración",""))</f>
        <v>#REF!</v>
      </c>
    </row>
    <row r="222" spans="1:47" s="10" customFormat="1" ht="15" customHeight="1" x14ac:dyDescent="0.2">
      <c r="A222" s="4">
        <f t="shared" si="69"/>
        <v>11</v>
      </c>
      <c r="B222" s="4">
        <v>600048</v>
      </c>
      <c r="C222" s="4" t="s">
        <v>102</v>
      </c>
      <c r="D222" s="4" t="s">
        <v>158</v>
      </c>
      <c r="E222" s="3" t="s">
        <v>152</v>
      </c>
      <c r="F222" s="4" t="str">
        <f t="shared" si="74"/>
        <v>BALNEARIOS TRA2 R</v>
      </c>
      <c r="G222" s="4" t="s">
        <v>43</v>
      </c>
      <c r="H222" s="4" t="s">
        <v>168</v>
      </c>
      <c r="I222" s="4" t="s">
        <v>249</v>
      </c>
      <c r="J222" s="4" t="s">
        <v>131</v>
      </c>
      <c r="K222" s="4" t="s">
        <v>117</v>
      </c>
      <c r="L222" s="4">
        <v>1977</v>
      </c>
      <c r="M222" s="4" t="s">
        <v>266</v>
      </c>
      <c r="N222" s="4" t="str">
        <f t="shared" si="75"/>
        <v>L</v>
      </c>
      <c r="O222" s="4" t="s">
        <v>122</v>
      </c>
      <c r="P222" s="4">
        <v>1995</v>
      </c>
      <c r="Q222" s="4"/>
      <c r="R222" s="4" t="s">
        <v>123</v>
      </c>
      <c r="S222" s="13"/>
      <c r="T222" s="4"/>
      <c r="U222" s="4"/>
      <c r="V222" s="4"/>
      <c r="W222" s="4">
        <v>220</v>
      </c>
      <c r="X222" s="13">
        <v>41983</v>
      </c>
      <c r="Y222" s="27"/>
      <c r="Z222" s="27"/>
      <c r="AA222" s="28"/>
      <c r="AB222" s="31"/>
      <c r="AC222" s="32">
        <v>64</v>
      </c>
      <c r="AD222" s="28"/>
      <c r="AE222" s="28">
        <v>35</v>
      </c>
      <c r="AF222" s="33">
        <v>0.01</v>
      </c>
      <c r="AG222" s="28">
        <v>2</v>
      </c>
      <c r="AH222" s="31">
        <v>2.5000000000000001E-2</v>
      </c>
      <c r="AI222" s="31"/>
      <c r="AJ222" s="31"/>
      <c r="AK222" s="75" t="str">
        <f t="shared" si="59"/>
        <v>1</v>
      </c>
      <c r="AL222" s="75" t="str">
        <f t="shared" si="60"/>
        <v>1</v>
      </c>
      <c r="AM222" s="75" t="str">
        <f t="shared" si="61"/>
        <v>1</v>
      </c>
      <c r="AN222" s="75" t="str">
        <f t="shared" si="62"/>
        <v>1</v>
      </c>
      <c r="AO222" s="75" t="str">
        <f t="shared" si="63"/>
        <v>1</v>
      </c>
      <c r="AP222" s="75" t="str">
        <f t="shared" si="64"/>
        <v>1</v>
      </c>
      <c r="AQ222" s="75" t="str">
        <f t="shared" si="65"/>
        <v>1</v>
      </c>
      <c r="AR222" s="75" t="str">
        <f t="shared" si="66"/>
        <v>1</v>
      </c>
      <c r="AS222" s="75">
        <f t="shared" si="67"/>
        <v>1</v>
      </c>
      <c r="AT222" s="75" t="str">
        <f t="shared" si="68"/>
        <v>1</v>
      </c>
      <c r="AU222" s="48" t="e">
        <f>IF(OR(AQ222="I",#REF!="I",AQ222="C",#REF!="C"),"Termovacío",IF(OR(AO222="I",AN222="I",AP222="I",AK222="I",AL222="I",AO222="C",AN222="C",AP222="C",AK222="C",AL222="C"),"Regeneración",""))</f>
        <v>#REF!</v>
      </c>
    </row>
    <row r="223" spans="1:47" s="10" customFormat="1" ht="15" customHeight="1" x14ac:dyDescent="0.2">
      <c r="A223" s="4">
        <f t="shared" si="69"/>
        <v>11</v>
      </c>
      <c r="B223" s="4">
        <v>600048</v>
      </c>
      <c r="C223" s="4" t="s">
        <v>102</v>
      </c>
      <c r="D223" s="4" t="s">
        <v>158</v>
      </c>
      <c r="E223" s="3" t="s">
        <v>152</v>
      </c>
      <c r="F223" s="4" t="str">
        <f t="shared" si="74"/>
        <v>BALNEARIOS TRA2 R</v>
      </c>
      <c r="G223" s="4" t="s">
        <v>43</v>
      </c>
      <c r="H223" s="4" t="s">
        <v>168</v>
      </c>
      <c r="I223" s="4" t="s">
        <v>249</v>
      </c>
      <c r="J223" s="4" t="s">
        <v>131</v>
      </c>
      <c r="K223" s="4" t="s">
        <v>117</v>
      </c>
      <c r="L223" s="4">
        <v>1977</v>
      </c>
      <c r="M223" s="4" t="s">
        <v>266</v>
      </c>
      <c r="N223" s="4" t="str">
        <f t="shared" si="75"/>
        <v>L</v>
      </c>
      <c r="O223" s="4" t="s">
        <v>122</v>
      </c>
      <c r="P223" s="4">
        <v>1995</v>
      </c>
      <c r="Q223" s="4"/>
      <c r="R223" s="4" t="s">
        <v>123</v>
      </c>
      <c r="S223" s="13"/>
      <c r="T223" s="4"/>
      <c r="U223" s="4"/>
      <c r="V223" s="4"/>
      <c r="W223" s="4">
        <v>220</v>
      </c>
      <c r="X223" s="13">
        <v>41624</v>
      </c>
      <c r="Y223" s="27"/>
      <c r="Z223" s="27"/>
      <c r="AA223" s="28"/>
      <c r="AB223" s="31"/>
      <c r="AC223" s="32">
        <v>32</v>
      </c>
      <c r="AD223" s="28"/>
      <c r="AE223" s="28">
        <v>30.3</v>
      </c>
      <c r="AF223" s="33">
        <v>0.01</v>
      </c>
      <c r="AG223" s="28">
        <v>2</v>
      </c>
      <c r="AH223" s="31">
        <v>3.2000000000000001E-2</v>
      </c>
      <c r="AI223" s="31">
        <v>0.59</v>
      </c>
      <c r="AJ223" s="31"/>
      <c r="AK223" s="75" t="str">
        <f t="shared" si="59"/>
        <v>1</v>
      </c>
      <c r="AL223" s="75" t="str">
        <f t="shared" si="60"/>
        <v>1</v>
      </c>
      <c r="AM223" s="75" t="str">
        <f t="shared" si="61"/>
        <v>1</v>
      </c>
      <c r="AN223" s="75" t="str">
        <f t="shared" si="62"/>
        <v>1</v>
      </c>
      <c r="AO223" s="75" t="str">
        <f t="shared" si="63"/>
        <v>3</v>
      </c>
      <c r="AP223" s="75" t="str">
        <f t="shared" si="64"/>
        <v>1</v>
      </c>
      <c r="AQ223" s="75" t="str">
        <f t="shared" si="65"/>
        <v>5</v>
      </c>
      <c r="AR223" s="75" t="str">
        <f t="shared" si="66"/>
        <v>1</v>
      </c>
      <c r="AS223" s="75">
        <f t="shared" si="67"/>
        <v>2.1818181818181817</v>
      </c>
      <c r="AT223" s="75" t="str">
        <f t="shared" si="68"/>
        <v>6</v>
      </c>
      <c r="AU223" s="48" t="e">
        <f>IF(OR(AQ223="I",#REF!="I",AQ223="C",#REF!="C"),"Termovacío",IF(OR(AO223="I",AN223="I",AP223="I",AK223="I",AL223="I",AO223="C",AN223="C",AP223="C",AK223="C",AL223="C"),"Regeneración",""))</f>
        <v>#REF!</v>
      </c>
    </row>
    <row r="224" spans="1:47" s="10" customFormat="1" ht="15" customHeight="1" x14ac:dyDescent="0.2">
      <c r="A224" s="4">
        <f t="shared" si="69"/>
        <v>11</v>
      </c>
      <c r="B224" s="4">
        <v>600048</v>
      </c>
      <c r="C224" s="4" t="s">
        <v>102</v>
      </c>
      <c r="D224" s="4" t="s">
        <v>158</v>
      </c>
      <c r="E224" s="3" t="s">
        <v>152</v>
      </c>
      <c r="F224" s="4" t="str">
        <f t="shared" si="74"/>
        <v>BALNEARIOS TRA2 R</v>
      </c>
      <c r="G224" s="4" t="s">
        <v>43</v>
      </c>
      <c r="H224" s="4" t="s">
        <v>168</v>
      </c>
      <c r="I224" s="4" t="s">
        <v>249</v>
      </c>
      <c r="J224" s="4" t="s">
        <v>131</v>
      </c>
      <c r="K224" s="4" t="s">
        <v>117</v>
      </c>
      <c r="L224" s="4">
        <v>1977</v>
      </c>
      <c r="M224" s="4" t="s">
        <v>266</v>
      </c>
      <c r="N224" s="4" t="str">
        <f t="shared" si="75"/>
        <v>L</v>
      </c>
      <c r="O224" s="4" t="s">
        <v>122</v>
      </c>
      <c r="P224" s="4">
        <v>1995</v>
      </c>
      <c r="Q224" s="4"/>
      <c r="R224" s="4" t="s">
        <v>123</v>
      </c>
      <c r="S224" s="13"/>
      <c r="T224" s="4"/>
      <c r="U224" s="4"/>
      <c r="V224" s="4"/>
      <c r="W224" s="4">
        <v>220</v>
      </c>
      <c r="X224" s="13">
        <v>41561</v>
      </c>
      <c r="Y224" s="27"/>
      <c r="Z224" s="27"/>
      <c r="AA224" s="28"/>
      <c r="AB224" s="31"/>
      <c r="AC224" s="32">
        <v>59.7</v>
      </c>
      <c r="AD224" s="28"/>
      <c r="AE224" s="28">
        <v>30.5</v>
      </c>
      <c r="AF224" s="33">
        <v>0.01</v>
      </c>
      <c r="AG224" s="28">
        <v>6</v>
      </c>
      <c r="AH224" s="31">
        <v>8.1699999999999995E-2</v>
      </c>
      <c r="AI224" s="31">
        <v>1.1020000000000001</v>
      </c>
      <c r="AJ224" s="31"/>
      <c r="AK224" s="75" t="str">
        <f t="shared" si="59"/>
        <v>1</v>
      </c>
      <c r="AL224" s="75" t="str">
        <f t="shared" si="60"/>
        <v>1</v>
      </c>
      <c r="AM224" s="75" t="str">
        <f t="shared" si="61"/>
        <v>1</v>
      </c>
      <c r="AN224" s="75" t="str">
        <f t="shared" si="62"/>
        <v>1</v>
      </c>
      <c r="AO224" s="75" t="str">
        <f t="shared" si="63"/>
        <v>3</v>
      </c>
      <c r="AP224" s="75" t="str">
        <f t="shared" si="64"/>
        <v>5</v>
      </c>
      <c r="AQ224" s="75" t="str">
        <f t="shared" si="65"/>
        <v>1</v>
      </c>
      <c r="AR224" s="75" t="str">
        <f t="shared" si="66"/>
        <v>1</v>
      </c>
      <c r="AS224" s="75">
        <f t="shared" si="67"/>
        <v>1.4545454545454546</v>
      </c>
      <c r="AT224" s="75" t="str">
        <f t="shared" si="68"/>
        <v>3</v>
      </c>
      <c r="AU224" s="48" t="e">
        <f>IF(OR(AQ224="I",#REF!="I",AQ224="C",#REF!="C"),"Termovacío",IF(OR(AO224="I",AN224="I",AP224="I",AK224="I",AL224="I",AO224="C",AN224="C",AP224="C",AK224="C",AL224="C"),"Regeneración",""))</f>
        <v>#REF!</v>
      </c>
    </row>
    <row r="225" spans="1:47" s="10" customFormat="1" ht="15" customHeight="1" x14ac:dyDescent="0.2">
      <c r="A225" s="4">
        <f t="shared" si="69"/>
        <v>11</v>
      </c>
      <c r="B225" s="4">
        <v>600048</v>
      </c>
      <c r="C225" s="4" t="s">
        <v>102</v>
      </c>
      <c r="D225" s="4" t="s">
        <v>158</v>
      </c>
      <c r="E225" s="3" t="s">
        <v>152</v>
      </c>
      <c r="F225" s="4" t="str">
        <f t="shared" si="74"/>
        <v>BALNEARIOS TRA2 R</v>
      </c>
      <c r="G225" s="4" t="s">
        <v>43</v>
      </c>
      <c r="H225" s="4" t="s">
        <v>168</v>
      </c>
      <c r="I225" s="4" t="s">
        <v>249</v>
      </c>
      <c r="J225" s="4" t="s">
        <v>131</v>
      </c>
      <c r="K225" s="4" t="s">
        <v>117</v>
      </c>
      <c r="L225" s="4">
        <v>1977</v>
      </c>
      <c r="M225" s="4" t="s">
        <v>266</v>
      </c>
      <c r="N225" s="4" t="str">
        <f t="shared" si="75"/>
        <v>L</v>
      </c>
      <c r="O225" s="4" t="s">
        <v>122</v>
      </c>
      <c r="P225" s="4">
        <v>1995</v>
      </c>
      <c r="Q225" s="4"/>
      <c r="R225" s="4" t="s">
        <v>123</v>
      </c>
      <c r="S225" s="13"/>
      <c r="T225" s="4"/>
      <c r="U225" s="4"/>
      <c r="V225" s="4"/>
      <c r="W225" s="4">
        <v>220</v>
      </c>
      <c r="X225" s="13">
        <v>41348</v>
      </c>
      <c r="Y225" s="27"/>
      <c r="Z225" s="27"/>
      <c r="AA225" s="28"/>
      <c r="AB225" s="31"/>
      <c r="AC225" s="32">
        <v>59.2</v>
      </c>
      <c r="AD225" s="28"/>
      <c r="AE225" s="28">
        <v>36</v>
      </c>
      <c r="AF225" s="33">
        <v>0.01</v>
      </c>
      <c r="AG225" s="28">
        <v>1</v>
      </c>
      <c r="AH225" s="31">
        <v>2.3E-2</v>
      </c>
      <c r="AI225" s="31">
        <v>0.67800000000000005</v>
      </c>
      <c r="AJ225" s="31"/>
      <c r="AK225" s="75" t="str">
        <f t="shared" si="59"/>
        <v>1</v>
      </c>
      <c r="AL225" s="75" t="str">
        <f t="shared" si="60"/>
        <v>1</v>
      </c>
      <c r="AM225" s="75" t="str">
        <f t="shared" si="61"/>
        <v>1</v>
      </c>
      <c r="AN225" s="75" t="str">
        <f t="shared" si="62"/>
        <v>1</v>
      </c>
      <c r="AO225" s="75" t="str">
        <f t="shared" si="63"/>
        <v>1</v>
      </c>
      <c r="AP225" s="75" t="str">
        <f t="shared" si="64"/>
        <v>1</v>
      </c>
      <c r="AQ225" s="75" t="str">
        <f t="shared" si="65"/>
        <v>1</v>
      </c>
      <c r="AR225" s="75" t="str">
        <f t="shared" si="66"/>
        <v>1</v>
      </c>
      <c r="AS225" s="75">
        <f t="shared" si="67"/>
        <v>1</v>
      </c>
      <c r="AT225" s="75" t="str">
        <f t="shared" si="68"/>
        <v>1</v>
      </c>
      <c r="AU225" s="48" t="e">
        <f>IF(OR(AQ225="I",#REF!="I",AQ225="C",#REF!="C"),"Termovacío",IF(OR(AO225="I",AN225="I",AP225="I",AK225="I",AL225="I",AO225="C",AN225="C",AP225="C",AK225="C",AL225="C"),"Regeneración",""))</f>
        <v>#REF!</v>
      </c>
    </row>
    <row r="226" spans="1:47" s="10" customFormat="1" ht="15" customHeight="1" x14ac:dyDescent="0.2">
      <c r="A226" s="4">
        <f t="shared" si="69"/>
        <v>11</v>
      </c>
      <c r="B226" s="4">
        <v>600048</v>
      </c>
      <c r="C226" s="4" t="s">
        <v>102</v>
      </c>
      <c r="D226" s="4" t="s">
        <v>158</v>
      </c>
      <c r="E226" s="3" t="s">
        <v>152</v>
      </c>
      <c r="F226" s="4" t="str">
        <f t="shared" si="74"/>
        <v>BALNEARIOS TRA2 R</v>
      </c>
      <c r="G226" s="4" t="s">
        <v>43</v>
      </c>
      <c r="H226" s="4" t="s">
        <v>168</v>
      </c>
      <c r="I226" s="4" t="s">
        <v>249</v>
      </c>
      <c r="J226" s="4" t="s">
        <v>131</v>
      </c>
      <c r="K226" s="4" t="s">
        <v>117</v>
      </c>
      <c r="L226" s="4">
        <v>1977</v>
      </c>
      <c r="M226" s="4" t="s">
        <v>266</v>
      </c>
      <c r="N226" s="4" t="str">
        <f t="shared" si="75"/>
        <v>L</v>
      </c>
      <c r="O226" s="4" t="s">
        <v>122</v>
      </c>
      <c r="P226" s="4">
        <v>1995</v>
      </c>
      <c r="Q226" s="4"/>
      <c r="R226" s="4" t="s">
        <v>123</v>
      </c>
      <c r="S226" s="13"/>
      <c r="T226" s="4"/>
      <c r="U226" s="4"/>
      <c r="V226" s="4"/>
      <c r="W226" s="4">
        <v>220</v>
      </c>
      <c r="X226" s="13">
        <v>41337</v>
      </c>
      <c r="Y226" s="27"/>
      <c r="Z226" s="27"/>
      <c r="AA226" s="28"/>
      <c r="AB226" s="31"/>
      <c r="AC226" s="32">
        <v>36.5</v>
      </c>
      <c r="AD226" s="28"/>
      <c r="AE226" s="28">
        <v>36</v>
      </c>
      <c r="AF226" s="33">
        <v>0.01</v>
      </c>
      <c r="AG226" s="28">
        <v>1</v>
      </c>
      <c r="AH226" s="31">
        <v>1.9E-2</v>
      </c>
      <c r="AI226" s="31">
        <v>0.66600000000000004</v>
      </c>
      <c r="AJ226" s="31"/>
      <c r="AK226" s="75" t="str">
        <f t="shared" si="59"/>
        <v>1</v>
      </c>
      <c r="AL226" s="75" t="str">
        <f t="shared" si="60"/>
        <v>1</v>
      </c>
      <c r="AM226" s="75" t="str">
        <f t="shared" si="61"/>
        <v>1</v>
      </c>
      <c r="AN226" s="75" t="str">
        <f t="shared" si="62"/>
        <v>1</v>
      </c>
      <c r="AO226" s="75" t="str">
        <f t="shared" si="63"/>
        <v>1</v>
      </c>
      <c r="AP226" s="75" t="str">
        <f t="shared" si="64"/>
        <v>1</v>
      </c>
      <c r="AQ226" s="75" t="str">
        <f t="shared" si="65"/>
        <v>5</v>
      </c>
      <c r="AR226" s="75" t="str">
        <f t="shared" si="66"/>
        <v>1</v>
      </c>
      <c r="AS226" s="75">
        <f t="shared" si="67"/>
        <v>1.9090909090909092</v>
      </c>
      <c r="AT226" s="75" t="str">
        <f t="shared" si="68"/>
        <v>3</v>
      </c>
      <c r="AU226" s="48" t="e">
        <f>IF(OR(AQ226="I",#REF!="I",AQ226="C",#REF!="C"),"Termovacío",IF(OR(AO226="I",AN226="I",AP226="I",AK226="I",AL226="I",AO226="C",AN226="C",AP226="C",AK226="C",AL226="C"),"Regeneración",""))</f>
        <v>#REF!</v>
      </c>
    </row>
    <row r="227" spans="1:47" s="10" customFormat="1" ht="15" customHeight="1" x14ac:dyDescent="0.2">
      <c r="A227" s="4">
        <f t="shared" si="69"/>
        <v>11</v>
      </c>
      <c r="B227" s="4">
        <v>600048</v>
      </c>
      <c r="C227" s="4" t="s">
        <v>102</v>
      </c>
      <c r="D227" s="4" t="s">
        <v>158</v>
      </c>
      <c r="E227" s="3" t="s">
        <v>152</v>
      </c>
      <c r="F227" s="4" t="str">
        <f t="shared" si="74"/>
        <v>BALNEARIOS TRA2 R</v>
      </c>
      <c r="G227" s="4" t="s">
        <v>43</v>
      </c>
      <c r="H227" s="4" t="s">
        <v>168</v>
      </c>
      <c r="I227" s="4" t="s">
        <v>249</v>
      </c>
      <c r="J227" s="4" t="s">
        <v>131</v>
      </c>
      <c r="K227" s="4" t="s">
        <v>117</v>
      </c>
      <c r="L227" s="4">
        <v>1977</v>
      </c>
      <c r="M227" s="4" t="s">
        <v>266</v>
      </c>
      <c r="N227" s="4" t="str">
        <f t="shared" si="75"/>
        <v>L</v>
      </c>
      <c r="O227" s="4" t="s">
        <v>122</v>
      </c>
      <c r="P227" s="4">
        <v>1995</v>
      </c>
      <c r="Q227" s="4"/>
      <c r="R227" s="4" t="s">
        <v>123</v>
      </c>
      <c r="S227" s="13"/>
      <c r="T227" s="4"/>
      <c r="U227" s="4"/>
      <c r="V227" s="4"/>
      <c r="W227" s="4">
        <v>220</v>
      </c>
      <c r="X227" s="13">
        <v>41241</v>
      </c>
      <c r="Y227" s="27"/>
      <c r="Z227" s="27"/>
      <c r="AA227" s="28"/>
      <c r="AB227" s="31"/>
      <c r="AC227" s="32">
        <v>64.7</v>
      </c>
      <c r="AD227" s="28"/>
      <c r="AE227" s="28">
        <v>35</v>
      </c>
      <c r="AF227" s="33">
        <v>0.01</v>
      </c>
      <c r="AG227" s="28">
        <v>1.5</v>
      </c>
      <c r="AH227" s="31">
        <v>2.1999999999999999E-2</v>
      </c>
      <c r="AI227" s="31">
        <v>0.64600000000000002</v>
      </c>
      <c r="AJ227" s="31"/>
      <c r="AK227" s="75" t="str">
        <f t="shared" si="59"/>
        <v>1</v>
      </c>
      <c r="AL227" s="75" t="str">
        <f t="shared" si="60"/>
        <v>1</v>
      </c>
      <c r="AM227" s="75" t="str">
        <f t="shared" si="61"/>
        <v>1</v>
      </c>
      <c r="AN227" s="75" t="str">
        <f t="shared" si="62"/>
        <v>1</v>
      </c>
      <c r="AO227" s="75" t="str">
        <f t="shared" si="63"/>
        <v>1</v>
      </c>
      <c r="AP227" s="75" t="str">
        <f t="shared" si="64"/>
        <v>1</v>
      </c>
      <c r="AQ227" s="75" t="str">
        <f t="shared" si="65"/>
        <v>1</v>
      </c>
      <c r="AR227" s="75" t="str">
        <f t="shared" si="66"/>
        <v>1</v>
      </c>
      <c r="AS227" s="75">
        <f t="shared" si="67"/>
        <v>1</v>
      </c>
      <c r="AT227" s="75" t="str">
        <f t="shared" si="68"/>
        <v>1</v>
      </c>
      <c r="AU227" s="48" t="e">
        <f>IF(OR(AQ227="I",#REF!="I",AQ227="C",#REF!="C"),"Termovacío",IF(OR(AO227="I",AN227="I",AP227="I",AK227="I",AL227="I",AO227="C",AN227="C",AP227="C",AK227="C",AL227="C"),"Regeneración",""))</f>
        <v>#REF!</v>
      </c>
    </row>
    <row r="228" spans="1:47" s="10" customFormat="1" ht="15" customHeight="1" x14ac:dyDescent="0.2">
      <c r="A228" s="4">
        <f t="shared" si="69"/>
        <v>11</v>
      </c>
      <c r="B228" s="4">
        <v>600048</v>
      </c>
      <c r="C228" s="4" t="s">
        <v>102</v>
      </c>
      <c r="D228" s="4" t="s">
        <v>158</v>
      </c>
      <c r="E228" s="3" t="s">
        <v>152</v>
      </c>
      <c r="F228" s="4" t="str">
        <f t="shared" si="74"/>
        <v>BALNEARIOS TRA2 R</v>
      </c>
      <c r="G228" s="4" t="s">
        <v>43</v>
      </c>
      <c r="H228" s="4" t="s">
        <v>168</v>
      </c>
      <c r="I228" s="4" t="s">
        <v>249</v>
      </c>
      <c r="J228" s="4" t="s">
        <v>131</v>
      </c>
      <c r="K228" s="4" t="s">
        <v>117</v>
      </c>
      <c r="L228" s="4">
        <v>1977</v>
      </c>
      <c r="M228" s="4" t="s">
        <v>266</v>
      </c>
      <c r="N228" s="4" t="str">
        <f t="shared" si="75"/>
        <v>L</v>
      </c>
      <c r="O228" s="4" t="s">
        <v>122</v>
      </c>
      <c r="P228" s="4">
        <v>1995</v>
      </c>
      <c r="Q228" s="4"/>
      <c r="R228" s="4" t="s">
        <v>123</v>
      </c>
      <c r="S228" s="13"/>
      <c r="T228" s="4"/>
      <c r="U228" s="4"/>
      <c r="V228" s="4"/>
      <c r="W228" s="4">
        <v>220</v>
      </c>
      <c r="X228" s="13">
        <v>40889</v>
      </c>
      <c r="Y228" s="27"/>
      <c r="Z228" s="27"/>
      <c r="AA228" s="28"/>
      <c r="AB228" s="31"/>
      <c r="AC228" s="32">
        <v>31.2</v>
      </c>
      <c r="AD228" s="28"/>
      <c r="AE228" s="28">
        <v>33</v>
      </c>
      <c r="AF228" s="33">
        <v>0.01</v>
      </c>
      <c r="AG228" s="28">
        <v>2</v>
      </c>
      <c r="AH228" s="31">
        <v>3.3000000000000002E-2</v>
      </c>
      <c r="AI228" s="31">
        <v>0.76400000000000001</v>
      </c>
      <c r="AJ228" s="31"/>
      <c r="AK228" s="75" t="str">
        <f t="shared" si="59"/>
        <v>1</v>
      </c>
      <c r="AL228" s="75" t="str">
        <f t="shared" si="60"/>
        <v>1</v>
      </c>
      <c r="AM228" s="75" t="str">
        <f t="shared" si="61"/>
        <v>1</v>
      </c>
      <c r="AN228" s="75" t="str">
        <f t="shared" si="62"/>
        <v>1</v>
      </c>
      <c r="AO228" s="75" t="str">
        <f t="shared" si="63"/>
        <v>1</v>
      </c>
      <c r="AP228" s="75" t="str">
        <f t="shared" si="64"/>
        <v>1</v>
      </c>
      <c r="AQ228" s="75" t="str">
        <f t="shared" si="65"/>
        <v>5</v>
      </c>
      <c r="AR228" s="75" t="str">
        <f t="shared" si="66"/>
        <v>1</v>
      </c>
      <c r="AS228" s="75">
        <f t="shared" si="67"/>
        <v>1.9090909090909092</v>
      </c>
      <c r="AT228" s="75" t="str">
        <f t="shared" si="68"/>
        <v>3</v>
      </c>
      <c r="AU228" s="48" t="e">
        <f>IF(OR(AQ228="I",#REF!="I",AQ228="C",#REF!="C"),"Termovacío",IF(OR(AO228="I",AN228="I",AP228="I",AK228="I",AL228="I",AO228="C",AN228="C",AP228="C",AK228="C",AL228="C"),"Regeneración",""))</f>
        <v>#REF!</v>
      </c>
    </row>
    <row r="229" spans="1:47" s="10" customFormat="1" ht="15" customHeight="1" x14ac:dyDescent="0.2">
      <c r="A229" s="4">
        <f t="shared" si="69"/>
        <v>11</v>
      </c>
      <c r="B229" s="4">
        <v>600048</v>
      </c>
      <c r="C229" s="4" t="s">
        <v>102</v>
      </c>
      <c r="D229" s="4" t="s">
        <v>158</v>
      </c>
      <c r="E229" s="3" t="s">
        <v>152</v>
      </c>
      <c r="F229" s="4" t="str">
        <f t="shared" si="74"/>
        <v>BALNEARIOS TRA2 R</v>
      </c>
      <c r="G229" s="4" t="s">
        <v>43</v>
      </c>
      <c r="H229" s="4" t="s">
        <v>168</v>
      </c>
      <c r="I229" s="4" t="s">
        <v>249</v>
      </c>
      <c r="J229" s="4" t="s">
        <v>131</v>
      </c>
      <c r="K229" s="4" t="s">
        <v>117</v>
      </c>
      <c r="L229" s="4">
        <v>1977</v>
      </c>
      <c r="M229" s="4" t="s">
        <v>266</v>
      </c>
      <c r="N229" s="4" t="str">
        <f t="shared" si="75"/>
        <v>L</v>
      </c>
      <c r="O229" s="4" t="s">
        <v>122</v>
      </c>
      <c r="P229" s="4">
        <v>1995</v>
      </c>
      <c r="Q229" s="4"/>
      <c r="R229" s="4" t="s">
        <v>123</v>
      </c>
      <c r="S229" s="13"/>
      <c r="T229" s="4"/>
      <c r="U229" s="4"/>
      <c r="V229" s="4"/>
      <c r="W229" s="4">
        <v>220</v>
      </c>
      <c r="X229" s="13">
        <v>40742</v>
      </c>
      <c r="Y229" s="27"/>
      <c r="Z229" s="27"/>
      <c r="AA229" s="28"/>
      <c r="AB229" s="31"/>
      <c r="AC229" s="32"/>
      <c r="AD229" s="28"/>
      <c r="AE229" s="28">
        <v>42</v>
      </c>
      <c r="AF229" s="33">
        <v>0.01</v>
      </c>
      <c r="AG229" s="28">
        <v>1.5</v>
      </c>
      <c r="AH229" s="31">
        <v>1.2E-2</v>
      </c>
      <c r="AI229" s="31">
        <v>0.64900000000000002</v>
      </c>
      <c r="AJ229" s="31"/>
      <c r="AK229" s="75" t="str">
        <f t="shared" si="59"/>
        <v>1</v>
      </c>
      <c r="AL229" s="75" t="str">
        <f t="shared" si="60"/>
        <v>1</v>
      </c>
      <c r="AM229" s="75" t="str">
        <f t="shared" si="61"/>
        <v>1</v>
      </c>
      <c r="AN229" s="75" t="str">
        <f t="shared" si="62"/>
        <v>1</v>
      </c>
      <c r="AO229" s="75" t="str">
        <f t="shared" si="63"/>
        <v>1</v>
      </c>
      <c r="AP229" s="75" t="str">
        <f t="shared" si="64"/>
        <v>1</v>
      </c>
      <c r="AQ229" s="75" t="str">
        <f t="shared" si="65"/>
        <v>1</v>
      </c>
      <c r="AR229" s="75" t="str">
        <f t="shared" si="66"/>
        <v>1</v>
      </c>
      <c r="AS229" s="75">
        <f t="shared" si="67"/>
        <v>1</v>
      </c>
      <c r="AT229" s="75" t="str">
        <f t="shared" si="68"/>
        <v>1</v>
      </c>
      <c r="AU229" s="48" t="e">
        <f>IF(OR(AQ229="I",#REF!="I",AQ229="C",#REF!="C"),"Termovacío",IF(OR(AO229="I",AN229="I",AP229="I",AK229="I",AL229="I",AO229="C",AN229="C",AP229="C",AK229="C",AL229="C"),"Regeneración",""))</f>
        <v>#REF!</v>
      </c>
    </row>
    <row r="230" spans="1:47" s="10" customFormat="1" ht="15" customHeight="1" x14ac:dyDescent="0.2">
      <c r="A230" s="4">
        <f t="shared" si="69"/>
        <v>11</v>
      </c>
      <c r="B230" s="4">
        <v>600048</v>
      </c>
      <c r="C230" s="4" t="s">
        <v>102</v>
      </c>
      <c r="D230" s="4" t="s">
        <v>158</v>
      </c>
      <c r="E230" s="3" t="s">
        <v>152</v>
      </c>
      <c r="F230" s="4" t="str">
        <f t="shared" si="74"/>
        <v>BALNEARIOS TRA2 R</v>
      </c>
      <c r="G230" s="4" t="s">
        <v>43</v>
      </c>
      <c r="H230" s="4" t="s">
        <v>168</v>
      </c>
      <c r="I230" s="4" t="s">
        <v>249</v>
      </c>
      <c r="J230" s="4" t="s">
        <v>131</v>
      </c>
      <c r="K230" s="4" t="s">
        <v>117</v>
      </c>
      <c r="L230" s="4">
        <v>1977</v>
      </c>
      <c r="M230" s="4" t="s">
        <v>266</v>
      </c>
      <c r="N230" s="4" t="str">
        <f t="shared" si="75"/>
        <v>L</v>
      </c>
      <c r="O230" s="4" t="s">
        <v>122</v>
      </c>
      <c r="P230" s="4">
        <v>1995</v>
      </c>
      <c r="Q230" s="4"/>
      <c r="R230" s="4" t="s">
        <v>123</v>
      </c>
      <c r="S230" s="13"/>
      <c r="T230" s="4"/>
      <c r="U230" s="4"/>
      <c r="V230" s="4"/>
      <c r="W230" s="4">
        <v>220</v>
      </c>
      <c r="X230" s="13">
        <v>40613</v>
      </c>
      <c r="Y230" s="27"/>
      <c r="Z230" s="27"/>
      <c r="AA230" s="28"/>
      <c r="AB230" s="31"/>
      <c r="AC230" s="32"/>
      <c r="AD230" s="28"/>
      <c r="AE230" s="28">
        <v>36</v>
      </c>
      <c r="AF230" s="33">
        <v>0.01</v>
      </c>
      <c r="AG230" s="28">
        <v>1.5</v>
      </c>
      <c r="AH230" s="31">
        <v>2.3E-2</v>
      </c>
      <c r="AI230" s="31">
        <v>0.57999999999999996</v>
      </c>
      <c r="AJ230" s="31"/>
      <c r="AK230" s="75" t="str">
        <f t="shared" si="59"/>
        <v>1</v>
      </c>
      <c r="AL230" s="75" t="str">
        <f t="shared" si="60"/>
        <v>1</v>
      </c>
      <c r="AM230" s="75" t="str">
        <f t="shared" si="61"/>
        <v>1</v>
      </c>
      <c r="AN230" s="75" t="str">
        <f t="shared" si="62"/>
        <v>1</v>
      </c>
      <c r="AO230" s="75" t="str">
        <f t="shared" si="63"/>
        <v>1</v>
      </c>
      <c r="AP230" s="75" t="str">
        <f t="shared" si="64"/>
        <v>1</v>
      </c>
      <c r="AQ230" s="75" t="str">
        <f t="shared" si="65"/>
        <v>1</v>
      </c>
      <c r="AR230" s="75" t="str">
        <f t="shared" si="66"/>
        <v>1</v>
      </c>
      <c r="AS230" s="75">
        <f t="shared" si="67"/>
        <v>1</v>
      </c>
      <c r="AT230" s="75" t="str">
        <f t="shared" si="68"/>
        <v>1</v>
      </c>
      <c r="AU230" s="48" t="e">
        <f>IF(OR(AQ230="I",#REF!="I",AQ230="C",#REF!="C"),"Termovacío",IF(OR(AO230="I",AN230="I",AP230="I",AK230="I",AL230="I",AO230="C",AN230="C",AP230="C",AK230="C",AL230="C"),"Regeneración",""))</f>
        <v>#REF!</v>
      </c>
    </row>
    <row r="231" spans="1:47" s="10" customFormat="1" ht="15" customHeight="1" x14ac:dyDescent="0.2">
      <c r="A231" s="4">
        <f t="shared" si="69"/>
        <v>11</v>
      </c>
      <c r="B231" s="4">
        <v>600048</v>
      </c>
      <c r="C231" s="4" t="s">
        <v>102</v>
      </c>
      <c r="D231" s="4" t="s">
        <v>158</v>
      </c>
      <c r="E231" s="3" t="s">
        <v>152</v>
      </c>
      <c r="F231" s="4" t="str">
        <f t="shared" si="74"/>
        <v>BALNEARIOS TRA2 R</v>
      </c>
      <c r="G231" s="4" t="s">
        <v>43</v>
      </c>
      <c r="H231" s="4" t="s">
        <v>168</v>
      </c>
      <c r="I231" s="4" t="s">
        <v>249</v>
      </c>
      <c r="J231" s="4" t="s">
        <v>131</v>
      </c>
      <c r="K231" s="4" t="s">
        <v>117</v>
      </c>
      <c r="L231" s="4">
        <v>1977</v>
      </c>
      <c r="M231" s="4" t="s">
        <v>266</v>
      </c>
      <c r="N231" s="4" t="str">
        <f t="shared" si="75"/>
        <v>L</v>
      </c>
      <c r="O231" s="4" t="s">
        <v>122</v>
      </c>
      <c r="P231" s="4">
        <v>1995</v>
      </c>
      <c r="Q231" s="4"/>
      <c r="R231" s="4" t="s">
        <v>123</v>
      </c>
      <c r="S231" s="13"/>
      <c r="T231" s="4"/>
      <c r="U231" s="4"/>
      <c r="V231" s="4"/>
      <c r="W231" s="4">
        <v>220</v>
      </c>
      <c r="X231" s="13">
        <v>40312</v>
      </c>
      <c r="Y231" s="27"/>
      <c r="Z231" s="27"/>
      <c r="AA231" s="28"/>
      <c r="AB231" s="31"/>
      <c r="AC231" s="32"/>
      <c r="AD231" s="28"/>
      <c r="AE231" s="28">
        <v>37</v>
      </c>
      <c r="AF231" s="33">
        <v>0.01</v>
      </c>
      <c r="AG231" s="28">
        <v>1.5</v>
      </c>
      <c r="AH231" s="31">
        <v>2.1999999999999999E-2</v>
      </c>
      <c r="AI231" s="31">
        <v>0.63</v>
      </c>
      <c r="AJ231" s="31"/>
      <c r="AK231" s="75" t="str">
        <f t="shared" si="59"/>
        <v>1</v>
      </c>
      <c r="AL231" s="75" t="str">
        <f t="shared" si="60"/>
        <v>1</v>
      </c>
      <c r="AM231" s="75" t="str">
        <f t="shared" si="61"/>
        <v>1</v>
      </c>
      <c r="AN231" s="75" t="str">
        <f t="shared" si="62"/>
        <v>1</v>
      </c>
      <c r="AO231" s="75" t="str">
        <f t="shared" si="63"/>
        <v>1</v>
      </c>
      <c r="AP231" s="75" t="str">
        <f t="shared" si="64"/>
        <v>1</v>
      </c>
      <c r="AQ231" s="75" t="str">
        <f t="shared" si="65"/>
        <v>1</v>
      </c>
      <c r="AR231" s="75" t="str">
        <f t="shared" si="66"/>
        <v>1</v>
      </c>
      <c r="AS231" s="75">
        <f t="shared" si="67"/>
        <v>1</v>
      </c>
      <c r="AT231" s="75" t="str">
        <f t="shared" si="68"/>
        <v>1</v>
      </c>
      <c r="AU231" s="48" t="e">
        <f>IF(OR(AQ231="I",#REF!="I",AQ231="C",#REF!="C"),"Termovacío",IF(OR(AO231="I",AN231="I",AP231="I",AK231="I",AL231="I",AO231="C",AN231="C",AP231="C",AK231="C",AL231="C"),"Regeneración",""))</f>
        <v>#REF!</v>
      </c>
    </row>
    <row r="232" spans="1:47" s="10" customFormat="1" ht="15" customHeight="1" x14ac:dyDescent="0.2">
      <c r="A232" s="4">
        <f t="shared" si="69"/>
        <v>11</v>
      </c>
      <c r="B232" s="4">
        <v>600048</v>
      </c>
      <c r="C232" s="4" t="s">
        <v>102</v>
      </c>
      <c r="D232" s="4" t="s">
        <v>158</v>
      </c>
      <c r="E232" s="3" t="s">
        <v>152</v>
      </c>
      <c r="F232" s="4" t="str">
        <f t="shared" si="74"/>
        <v>BALNEARIOS TRA2 R</v>
      </c>
      <c r="G232" s="4" t="s">
        <v>43</v>
      </c>
      <c r="H232" s="4" t="s">
        <v>168</v>
      </c>
      <c r="I232" s="4" t="s">
        <v>249</v>
      </c>
      <c r="J232" s="4" t="s">
        <v>131</v>
      </c>
      <c r="K232" s="4" t="s">
        <v>117</v>
      </c>
      <c r="L232" s="4">
        <v>1977</v>
      </c>
      <c r="M232" s="4" t="s">
        <v>266</v>
      </c>
      <c r="N232" s="4" t="str">
        <f t="shared" si="75"/>
        <v>L</v>
      </c>
      <c r="O232" s="4" t="s">
        <v>122</v>
      </c>
      <c r="P232" s="4">
        <v>1995</v>
      </c>
      <c r="Q232" s="4"/>
      <c r="R232" s="4" t="s">
        <v>123</v>
      </c>
      <c r="S232" s="13"/>
      <c r="T232" s="4"/>
      <c r="U232" s="4"/>
      <c r="V232" s="4"/>
      <c r="W232" s="4">
        <v>220</v>
      </c>
      <c r="X232" s="13">
        <v>40102</v>
      </c>
      <c r="Y232" s="27"/>
      <c r="Z232" s="27"/>
      <c r="AA232" s="28"/>
      <c r="AB232" s="31"/>
      <c r="AC232" s="32"/>
      <c r="AD232" s="28"/>
      <c r="AE232" s="28">
        <v>40</v>
      </c>
      <c r="AF232" s="33">
        <v>5.0000000000000001E-3</v>
      </c>
      <c r="AG232" s="28">
        <v>1.5</v>
      </c>
      <c r="AH232" s="31">
        <v>1.6E-2</v>
      </c>
      <c r="AI232" s="31">
        <v>0.42699999999999999</v>
      </c>
      <c r="AJ232" s="31"/>
      <c r="AK232" s="75" t="str">
        <f t="shared" si="59"/>
        <v>1</v>
      </c>
      <c r="AL232" s="75" t="str">
        <f t="shared" si="60"/>
        <v>1</v>
      </c>
      <c r="AM232" s="75" t="str">
        <f t="shared" si="61"/>
        <v>1</v>
      </c>
      <c r="AN232" s="75" t="str">
        <f t="shared" si="62"/>
        <v>1</v>
      </c>
      <c r="AO232" s="75" t="str">
        <f t="shared" si="63"/>
        <v>1</v>
      </c>
      <c r="AP232" s="75" t="str">
        <f t="shared" si="64"/>
        <v>1</v>
      </c>
      <c r="AQ232" s="75" t="str">
        <f t="shared" si="65"/>
        <v>1</v>
      </c>
      <c r="AR232" s="75" t="str">
        <f t="shared" si="66"/>
        <v>1</v>
      </c>
      <c r="AS232" s="75">
        <f t="shared" si="67"/>
        <v>1</v>
      </c>
      <c r="AT232" s="75" t="str">
        <f t="shared" si="68"/>
        <v>1</v>
      </c>
      <c r="AU232" s="48" t="e">
        <f>IF(OR(AQ232="I",#REF!="I",AQ232="C",#REF!="C"),"Termovacío",IF(OR(AO232="I",AN232="I",AP232="I",AK232="I",AL232="I",AO232="C",AN232="C",AP232="C",AK232="C",AL232="C"),"Regeneración",""))</f>
        <v>#REF!</v>
      </c>
    </row>
    <row r="233" spans="1:47" s="10" customFormat="1" ht="15" customHeight="1" x14ac:dyDescent="0.2">
      <c r="A233" s="4">
        <f t="shared" si="69"/>
        <v>11</v>
      </c>
      <c r="B233" s="4">
        <v>600048</v>
      </c>
      <c r="C233" s="4" t="s">
        <v>102</v>
      </c>
      <c r="D233" s="4" t="s">
        <v>158</v>
      </c>
      <c r="E233" s="3" t="s">
        <v>152</v>
      </c>
      <c r="F233" s="4" t="str">
        <f t="shared" si="74"/>
        <v>BALNEARIOS TRA2 R</v>
      </c>
      <c r="G233" s="4" t="s">
        <v>43</v>
      </c>
      <c r="H233" s="4" t="s">
        <v>168</v>
      </c>
      <c r="I233" s="4" t="s">
        <v>249</v>
      </c>
      <c r="J233" s="4" t="s">
        <v>131</v>
      </c>
      <c r="K233" s="4" t="s">
        <v>117</v>
      </c>
      <c r="L233" s="4">
        <v>1977</v>
      </c>
      <c r="M233" s="4" t="s">
        <v>266</v>
      </c>
      <c r="N233" s="4" t="str">
        <f t="shared" si="75"/>
        <v>L</v>
      </c>
      <c r="O233" s="4" t="s">
        <v>122</v>
      </c>
      <c r="P233" s="4">
        <v>1995</v>
      </c>
      <c r="Q233" s="4"/>
      <c r="R233" s="4" t="s">
        <v>123</v>
      </c>
      <c r="S233" s="13"/>
      <c r="T233" s="4"/>
      <c r="U233" s="4"/>
      <c r="V233" s="4"/>
      <c r="W233" s="4">
        <v>220</v>
      </c>
      <c r="X233" s="13">
        <v>39859</v>
      </c>
      <c r="Y233" s="27"/>
      <c r="Z233" s="27"/>
      <c r="AA233" s="28"/>
      <c r="AB233" s="31"/>
      <c r="AC233" s="32"/>
      <c r="AD233" s="28"/>
      <c r="AE233" s="28">
        <v>38</v>
      </c>
      <c r="AF233" s="33">
        <v>0.01</v>
      </c>
      <c r="AG233" s="28"/>
      <c r="AH233" s="31">
        <v>1.7000000000000001E-2</v>
      </c>
      <c r="AI233" s="31"/>
      <c r="AJ233" s="31"/>
      <c r="AK233" s="75" t="str">
        <f t="shared" si="59"/>
        <v>1</v>
      </c>
      <c r="AL233" s="75" t="str">
        <f t="shared" si="60"/>
        <v>1</v>
      </c>
      <c r="AM233" s="75" t="str">
        <f t="shared" si="61"/>
        <v>1</v>
      </c>
      <c r="AN233" s="75" t="str">
        <f t="shared" si="62"/>
        <v>1</v>
      </c>
      <c r="AO233" s="75" t="str">
        <f t="shared" si="63"/>
        <v>1</v>
      </c>
      <c r="AP233" s="75" t="str">
        <f t="shared" si="64"/>
        <v>1</v>
      </c>
      <c r="AQ233" s="75" t="str">
        <f t="shared" si="65"/>
        <v>1</v>
      </c>
      <c r="AR233" s="75" t="str">
        <f t="shared" si="66"/>
        <v>1</v>
      </c>
      <c r="AS233" s="75">
        <f t="shared" si="67"/>
        <v>1</v>
      </c>
      <c r="AT233" s="75" t="str">
        <f t="shared" si="68"/>
        <v>1</v>
      </c>
      <c r="AU233" s="48" t="e">
        <f>IF(OR(AQ233="I",#REF!="I",AQ233="C",#REF!="C"),"Termovacío",IF(OR(AO233="I",AN233="I",AP233="I",AK233="I",AL233="I",AO233="C",AN233="C",AP233="C",AK233="C",AL233="C"),"Regeneración",""))</f>
        <v>#REF!</v>
      </c>
    </row>
    <row r="234" spans="1:47" s="10" customFormat="1" ht="15" customHeight="1" x14ac:dyDescent="0.2">
      <c r="A234" s="4">
        <f t="shared" si="69"/>
        <v>11</v>
      </c>
      <c r="B234" s="4">
        <v>600048</v>
      </c>
      <c r="C234" s="4" t="s">
        <v>102</v>
      </c>
      <c r="D234" s="4" t="s">
        <v>158</v>
      </c>
      <c r="E234" s="3" t="s">
        <v>152</v>
      </c>
      <c r="F234" s="4" t="str">
        <f t="shared" si="74"/>
        <v>BALNEARIOS TRA2 R</v>
      </c>
      <c r="G234" s="4" t="s">
        <v>43</v>
      </c>
      <c r="H234" s="4" t="s">
        <v>168</v>
      </c>
      <c r="I234" s="4" t="s">
        <v>249</v>
      </c>
      <c r="J234" s="4" t="s">
        <v>131</v>
      </c>
      <c r="K234" s="4" t="s">
        <v>117</v>
      </c>
      <c r="L234" s="4">
        <v>1977</v>
      </c>
      <c r="M234" s="4" t="s">
        <v>266</v>
      </c>
      <c r="N234" s="4" t="str">
        <f t="shared" si="75"/>
        <v>L</v>
      </c>
      <c r="O234" s="4" t="s">
        <v>122</v>
      </c>
      <c r="P234" s="4">
        <v>1995</v>
      </c>
      <c r="Q234" s="4"/>
      <c r="R234" s="4" t="s">
        <v>123</v>
      </c>
      <c r="S234" s="13"/>
      <c r="T234" s="4"/>
      <c r="U234" s="4"/>
      <c r="V234" s="4"/>
      <c r="W234" s="4">
        <v>220</v>
      </c>
      <c r="X234" s="13">
        <v>39828</v>
      </c>
      <c r="Y234" s="27"/>
      <c r="Z234" s="27"/>
      <c r="AA234" s="28"/>
      <c r="AB234" s="31"/>
      <c r="AC234" s="32"/>
      <c r="AD234" s="28"/>
      <c r="AE234" s="28">
        <v>37</v>
      </c>
      <c r="AF234" s="33">
        <v>0.01</v>
      </c>
      <c r="AG234" s="28"/>
      <c r="AH234" s="31">
        <v>2.1000000000000001E-2</v>
      </c>
      <c r="AI234" s="31"/>
      <c r="AJ234" s="31"/>
      <c r="AK234" s="75" t="str">
        <f t="shared" si="59"/>
        <v>1</v>
      </c>
      <c r="AL234" s="75" t="str">
        <f t="shared" si="60"/>
        <v>1</v>
      </c>
      <c r="AM234" s="75" t="str">
        <f t="shared" si="61"/>
        <v>1</v>
      </c>
      <c r="AN234" s="75" t="str">
        <f t="shared" si="62"/>
        <v>1</v>
      </c>
      <c r="AO234" s="75" t="str">
        <f t="shared" si="63"/>
        <v>1</v>
      </c>
      <c r="AP234" s="75" t="str">
        <f t="shared" si="64"/>
        <v>1</v>
      </c>
      <c r="AQ234" s="75" t="str">
        <f t="shared" si="65"/>
        <v>1</v>
      </c>
      <c r="AR234" s="75" t="str">
        <f t="shared" si="66"/>
        <v>1</v>
      </c>
      <c r="AS234" s="75">
        <f t="shared" si="67"/>
        <v>1</v>
      </c>
      <c r="AT234" s="75" t="str">
        <f t="shared" si="68"/>
        <v>1</v>
      </c>
      <c r="AU234" s="48" t="e">
        <f>IF(OR(AQ234="I",#REF!="I",AQ234="C",#REF!="C"),"Termovacío",IF(OR(AO234="I",AN234="I",AP234="I",AK234="I",AL234="I",AO234="C",AN234="C",AP234="C",AK234="C",AL234="C"),"Regeneración",""))</f>
        <v>#REF!</v>
      </c>
    </row>
    <row r="235" spans="1:47" s="10" customFormat="1" ht="15" customHeight="1" x14ac:dyDescent="0.2">
      <c r="A235" s="4">
        <f t="shared" si="69"/>
        <v>11</v>
      </c>
      <c r="B235" s="4">
        <v>600048</v>
      </c>
      <c r="C235" s="4" t="s">
        <v>102</v>
      </c>
      <c r="D235" s="4" t="s">
        <v>158</v>
      </c>
      <c r="E235" s="3" t="s">
        <v>152</v>
      </c>
      <c r="F235" s="4" t="str">
        <f t="shared" si="74"/>
        <v>BALNEARIOS TRA2 R</v>
      </c>
      <c r="G235" s="4" t="s">
        <v>43</v>
      </c>
      <c r="H235" s="4" t="s">
        <v>168</v>
      </c>
      <c r="I235" s="4" t="s">
        <v>249</v>
      </c>
      <c r="J235" s="4" t="s">
        <v>131</v>
      </c>
      <c r="K235" s="4" t="s">
        <v>117</v>
      </c>
      <c r="L235" s="4">
        <v>1977</v>
      </c>
      <c r="M235" s="4" t="s">
        <v>266</v>
      </c>
      <c r="N235" s="4" t="str">
        <f t="shared" si="75"/>
        <v>L</v>
      </c>
      <c r="O235" s="4" t="s">
        <v>122</v>
      </c>
      <c r="P235" s="4">
        <v>1995</v>
      </c>
      <c r="Q235" s="4"/>
      <c r="R235" s="4" t="s">
        <v>123</v>
      </c>
      <c r="S235" s="13"/>
      <c r="T235" s="4"/>
      <c r="U235" s="4"/>
      <c r="V235" s="4"/>
      <c r="W235" s="4">
        <v>220</v>
      </c>
      <c r="X235" s="13">
        <v>39679</v>
      </c>
      <c r="Y235" s="27"/>
      <c r="Z235" s="27"/>
      <c r="AA235" s="28"/>
      <c r="AB235" s="31"/>
      <c r="AC235" s="32"/>
      <c r="AD235" s="28"/>
      <c r="AE235" s="28">
        <v>35</v>
      </c>
      <c r="AF235" s="33">
        <v>0.01</v>
      </c>
      <c r="AG235" s="28"/>
      <c r="AH235" s="31">
        <v>0.01</v>
      </c>
      <c r="AI235" s="31"/>
      <c r="AJ235" s="31"/>
      <c r="AK235" s="75" t="str">
        <f t="shared" si="59"/>
        <v>1</v>
      </c>
      <c r="AL235" s="75" t="str">
        <f t="shared" si="60"/>
        <v>1</v>
      </c>
      <c r="AM235" s="75" t="str">
        <f t="shared" si="61"/>
        <v>1</v>
      </c>
      <c r="AN235" s="75" t="str">
        <f t="shared" si="62"/>
        <v>1</v>
      </c>
      <c r="AO235" s="75" t="str">
        <f t="shared" si="63"/>
        <v>1</v>
      </c>
      <c r="AP235" s="75" t="str">
        <f t="shared" si="64"/>
        <v>1</v>
      </c>
      <c r="AQ235" s="75" t="str">
        <f t="shared" si="65"/>
        <v>1</v>
      </c>
      <c r="AR235" s="75" t="str">
        <f t="shared" si="66"/>
        <v>1</v>
      </c>
      <c r="AS235" s="75">
        <f t="shared" si="67"/>
        <v>1</v>
      </c>
      <c r="AT235" s="75" t="str">
        <f t="shared" si="68"/>
        <v>1</v>
      </c>
      <c r="AU235" s="48" t="e">
        <f>IF(OR(AQ235="I",#REF!="I",AQ235="C",#REF!="C"),"Termovacío",IF(OR(AO235="I",AN235="I",AP235="I",AK235="I",AL235="I",AO235="C",AN235="C",AP235="C",AK235="C",AL235="C"),"Regeneración",""))</f>
        <v>#REF!</v>
      </c>
    </row>
    <row r="236" spans="1:47" s="10" customFormat="1" ht="15" customHeight="1" x14ac:dyDescent="0.2">
      <c r="A236" s="4">
        <f t="shared" si="69"/>
        <v>11</v>
      </c>
      <c r="B236" s="4">
        <v>600048</v>
      </c>
      <c r="C236" s="4" t="s">
        <v>102</v>
      </c>
      <c r="D236" s="4" t="s">
        <v>158</v>
      </c>
      <c r="E236" s="3" t="s">
        <v>152</v>
      </c>
      <c r="F236" s="4" t="str">
        <f t="shared" si="74"/>
        <v>BALNEARIOS TRA2 R</v>
      </c>
      <c r="G236" s="4" t="s">
        <v>43</v>
      </c>
      <c r="H236" s="4" t="s">
        <v>168</v>
      </c>
      <c r="I236" s="4" t="s">
        <v>249</v>
      </c>
      <c r="J236" s="4" t="s">
        <v>131</v>
      </c>
      <c r="K236" s="4" t="s">
        <v>117</v>
      </c>
      <c r="L236" s="4">
        <v>1977</v>
      </c>
      <c r="M236" s="4" t="s">
        <v>266</v>
      </c>
      <c r="N236" s="4" t="str">
        <f t="shared" si="75"/>
        <v>L</v>
      </c>
      <c r="O236" s="4" t="s">
        <v>122</v>
      </c>
      <c r="P236" s="4">
        <v>1995</v>
      </c>
      <c r="Q236" s="4"/>
      <c r="R236" s="4" t="s">
        <v>123</v>
      </c>
      <c r="S236" s="13"/>
      <c r="T236" s="4"/>
      <c r="U236" s="4"/>
      <c r="V236" s="4"/>
      <c r="W236" s="4">
        <v>220</v>
      </c>
      <c r="X236" s="13">
        <v>39632</v>
      </c>
      <c r="Y236" s="27"/>
      <c r="Z236" s="27"/>
      <c r="AA236" s="28"/>
      <c r="AB236" s="31"/>
      <c r="AC236" s="32"/>
      <c r="AD236" s="28"/>
      <c r="AE236" s="28">
        <v>41.2</v>
      </c>
      <c r="AF236" s="33">
        <v>0.02</v>
      </c>
      <c r="AG236" s="28">
        <v>1</v>
      </c>
      <c r="AH236" s="31">
        <v>1.4999999999999999E-2</v>
      </c>
      <c r="AI236" s="31">
        <v>0.34300000000000003</v>
      </c>
      <c r="AJ236" s="31"/>
      <c r="AK236" s="75" t="str">
        <f t="shared" si="59"/>
        <v>1</v>
      </c>
      <c r="AL236" s="75" t="str">
        <f t="shared" si="60"/>
        <v>1</v>
      </c>
      <c r="AM236" s="75" t="str">
        <f t="shared" si="61"/>
        <v>1</v>
      </c>
      <c r="AN236" s="75" t="str">
        <f t="shared" si="62"/>
        <v>1</v>
      </c>
      <c r="AO236" s="75" t="str">
        <f t="shared" si="63"/>
        <v>1</v>
      </c>
      <c r="AP236" s="75" t="str">
        <f t="shared" si="64"/>
        <v>1</v>
      </c>
      <c r="AQ236" s="75" t="str">
        <f t="shared" si="65"/>
        <v>1</v>
      </c>
      <c r="AR236" s="75" t="str">
        <f t="shared" si="66"/>
        <v>1</v>
      </c>
      <c r="AS236" s="75">
        <f t="shared" si="67"/>
        <v>1</v>
      </c>
      <c r="AT236" s="75" t="str">
        <f t="shared" si="68"/>
        <v>1</v>
      </c>
      <c r="AU236" s="48" t="e">
        <f>IF(OR(AQ236="I",#REF!="I",AQ236="C",#REF!="C"),"Termovacío",IF(OR(AO236="I",AN236="I",AP236="I",AK236="I",AL236="I",AO236="C",AN236="C",AP236="C",AK236="C",AL236="C"),"Regeneración",""))</f>
        <v>#REF!</v>
      </c>
    </row>
    <row r="237" spans="1:47" s="10" customFormat="1" ht="15" customHeight="1" x14ac:dyDescent="0.2">
      <c r="A237" s="4">
        <f t="shared" si="69"/>
        <v>11</v>
      </c>
      <c r="B237" s="4">
        <v>600048</v>
      </c>
      <c r="C237" s="4" t="s">
        <v>102</v>
      </c>
      <c r="D237" s="4" t="s">
        <v>158</v>
      </c>
      <c r="E237" s="3" t="s">
        <v>152</v>
      </c>
      <c r="F237" s="4" t="str">
        <f t="shared" si="74"/>
        <v>BALNEARIOS TRA2 R</v>
      </c>
      <c r="G237" s="4" t="s">
        <v>43</v>
      </c>
      <c r="H237" s="4" t="s">
        <v>168</v>
      </c>
      <c r="I237" s="4" t="s">
        <v>249</v>
      </c>
      <c r="J237" s="4" t="s">
        <v>131</v>
      </c>
      <c r="K237" s="4" t="s">
        <v>117</v>
      </c>
      <c r="L237" s="4">
        <v>1977</v>
      </c>
      <c r="M237" s="4" t="s">
        <v>266</v>
      </c>
      <c r="N237" s="4" t="str">
        <f t="shared" si="75"/>
        <v>L</v>
      </c>
      <c r="O237" s="4" t="s">
        <v>122</v>
      </c>
      <c r="P237" s="4">
        <v>1995</v>
      </c>
      <c r="Q237" s="4"/>
      <c r="R237" s="4" t="s">
        <v>123</v>
      </c>
      <c r="S237" s="13"/>
      <c r="T237" s="4"/>
      <c r="U237" s="4"/>
      <c r="V237" s="4"/>
      <c r="W237" s="4">
        <v>220</v>
      </c>
      <c r="X237" s="13">
        <v>39146</v>
      </c>
      <c r="Y237" s="27"/>
      <c r="Z237" s="27"/>
      <c r="AA237" s="28"/>
      <c r="AB237" s="31"/>
      <c r="AC237" s="32"/>
      <c r="AD237" s="28"/>
      <c r="AE237" s="28">
        <v>46.2</v>
      </c>
      <c r="AF237" s="33">
        <v>0.01</v>
      </c>
      <c r="AG237" s="28">
        <v>1</v>
      </c>
      <c r="AH237" s="31">
        <v>0.01</v>
      </c>
      <c r="AI237" s="31">
        <v>0.21</v>
      </c>
      <c r="AJ237" s="31"/>
      <c r="AK237" s="75" t="str">
        <f t="shared" si="59"/>
        <v>1</v>
      </c>
      <c r="AL237" s="75" t="str">
        <f t="shared" si="60"/>
        <v>1</v>
      </c>
      <c r="AM237" s="75" t="str">
        <f t="shared" si="61"/>
        <v>1</v>
      </c>
      <c r="AN237" s="75" t="str">
        <f t="shared" si="62"/>
        <v>1</v>
      </c>
      <c r="AO237" s="75" t="str">
        <f t="shared" si="63"/>
        <v>1</v>
      </c>
      <c r="AP237" s="75" t="str">
        <f t="shared" si="64"/>
        <v>1</v>
      </c>
      <c r="AQ237" s="75" t="str">
        <f t="shared" si="65"/>
        <v>1</v>
      </c>
      <c r="AR237" s="75" t="str">
        <f t="shared" si="66"/>
        <v>1</v>
      </c>
      <c r="AS237" s="75">
        <f t="shared" si="67"/>
        <v>1</v>
      </c>
      <c r="AT237" s="75" t="str">
        <f t="shared" si="68"/>
        <v>1</v>
      </c>
      <c r="AU237" s="48" t="e">
        <f>IF(OR(AQ237="I",#REF!="I",AQ237="C",#REF!="C"),"Termovacío",IF(OR(AO237="I",AN237="I",AP237="I",AK237="I",AL237="I",AO237="C",AN237="C",AP237="C",AK237="C",AL237="C"),"Regeneración",""))</f>
        <v>#REF!</v>
      </c>
    </row>
    <row r="238" spans="1:47" s="10" customFormat="1" ht="15" customHeight="1" x14ac:dyDescent="0.2">
      <c r="A238" s="4">
        <f t="shared" si="69"/>
        <v>11</v>
      </c>
      <c r="B238" s="4">
        <v>600048</v>
      </c>
      <c r="C238" s="4" t="s">
        <v>102</v>
      </c>
      <c r="D238" s="4" t="s">
        <v>158</v>
      </c>
      <c r="E238" s="3" t="s">
        <v>152</v>
      </c>
      <c r="F238" s="4" t="str">
        <f t="shared" si="74"/>
        <v>BALNEARIOS TRA2 R</v>
      </c>
      <c r="G238" s="4" t="s">
        <v>43</v>
      </c>
      <c r="H238" s="4" t="s">
        <v>168</v>
      </c>
      <c r="I238" s="4" t="s">
        <v>249</v>
      </c>
      <c r="J238" s="4" t="s">
        <v>131</v>
      </c>
      <c r="K238" s="4" t="s">
        <v>117</v>
      </c>
      <c r="L238" s="4">
        <v>1977</v>
      </c>
      <c r="M238" s="4" t="s">
        <v>266</v>
      </c>
      <c r="N238" s="4" t="str">
        <f t="shared" si="75"/>
        <v>L</v>
      </c>
      <c r="O238" s="4" t="s">
        <v>122</v>
      </c>
      <c r="P238" s="4">
        <v>1995</v>
      </c>
      <c r="Q238" s="4"/>
      <c r="R238" s="4" t="s">
        <v>123</v>
      </c>
      <c r="S238" s="13"/>
      <c r="T238" s="4"/>
      <c r="U238" s="4"/>
      <c r="V238" s="4"/>
      <c r="W238" s="4">
        <v>220</v>
      </c>
      <c r="X238" s="13">
        <v>39142</v>
      </c>
      <c r="Y238" s="27"/>
      <c r="Z238" s="27"/>
      <c r="AA238" s="28"/>
      <c r="AB238" s="31"/>
      <c r="AC238" s="32"/>
      <c r="AD238" s="28"/>
      <c r="AE238" s="28">
        <v>37.4</v>
      </c>
      <c r="AF238" s="33">
        <v>0.01</v>
      </c>
      <c r="AG238" s="28">
        <v>1</v>
      </c>
      <c r="AH238" s="31"/>
      <c r="AI238" s="31"/>
      <c r="AJ238" s="31"/>
      <c r="AK238" s="75" t="str">
        <f t="shared" si="59"/>
        <v>1</v>
      </c>
      <c r="AL238" s="75" t="str">
        <f t="shared" si="60"/>
        <v>1</v>
      </c>
      <c r="AM238" s="75" t="str">
        <f t="shared" si="61"/>
        <v>1</v>
      </c>
      <c r="AN238" s="75" t="str">
        <f t="shared" si="62"/>
        <v>1</v>
      </c>
      <c r="AO238" s="75" t="str">
        <f t="shared" si="63"/>
        <v>1</v>
      </c>
      <c r="AP238" s="75" t="str">
        <f t="shared" si="64"/>
        <v>1</v>
      </c>
      <c r="AQ238" s="75" t="str">
        <f t="shared" si="65"/>
        <v>1</v>
      </c>
      <c r="AR238" s="75" t="str">
        <f t="shared" si="66"/>
        <v>1</v>
      </c>
      <c r="AS238" s="75">
        <f t="shared" si="67"/>
        <v>1</v>
      </c>
      <c r="AT238" s="75" t="str">
        <f t="shared" si="68"/>
        <v>1</v>
      </c>
      <c r="AU238" s="48" t="e">
        <f>IF(OR(AQ238="I",#REF!="I",AQ238="C",#REF!="C"),"Termovacío",IF(OR(AO238="I",AN238="I",AP238="I",AK238="I",AL238="I",AO238="C",AN238="C",AP238="C",AK238="C",AL238="C"),"Regeneración",""))</f>
        <v>#REF!</v>
      </c>
    </row>
    <row r="239" spans="1:47" s="10" customFormat="1" ht="15" customHeight="1" x14ac:dyDescent="0.2">
      <c r="A239" s="4">
        <f t="shared" si="69"/>
        <v>11</v>
      </c>
      <c r="B239" s="4">
        <v>600048</v>
      </c>
      <c r="C239" s="4" t="s">
        <v>102</v>
      </c>
      <c r="D239" s="4" t="s">
        <v>158</v>
      </c>
      <c r="E239" s="3" t="s">
        <v>152</v>
      </c>
      <c r="F239" s="4" t="str">
        <f t="shared" si="74"/>
        <v>BALNEARIOS TRA2 R</v>
      </c>
      <c r="G239" s="4" t="s">
        <v>43</v>
      </c>
      <c r="H239" s="4" t="s">
        <v>168</v>
      </c>
      <c r="I239" s="4" t="s">
        <v>249</v>
      </c>
      <c r="J239" s="4" t="s">
        <v>131</v>
      </c>
      <c r="K239" s="4" t="s">
        <v>117</v>
      </c>
      <c r="L239" s="4">
        <v>1977</v>
      </c>
      <c r="M239" s="4" t="s">
        <v>266</v>
      </c>
      <c r="N239" s="4" t="str">
        <f t="shared" si="75"/>
        <v>L</v>
      </c>
      <c r="O239" s="4" t="s">
        <v>122</v>
      </c>
      <c r="P239" s="4">
        <v>1995</v>
      </c>
      <c r="Q239" s="4"/>
      <c r="R239" s="4" t="s">
        <v>123</v>
      </c>
      <c r="S239" s="13"/>
      <c r="T239" s="4"/>
      <c r="U239" s="4"/>
      <c r="V239" s="4"/>
      <c r="W239" s="4">
        <v>220</v>
      </c>
      <c r="X239" s="13">
        <v>39036</v>
      </c>
      <c r="Y239" s="27"/>
      <c r="Z239" s="27"/>
      <c r="AA239" s="28"/>
      <c r="AB239" s="31"/>
      <c r="AC239" s="32"/>
      <c r="AD239" s="28"/>
      <c r="AE239" s="28">
        <v>29.8</v>
      </c>
      <c r="AF239" s="33">
        <v>1.0999999999999999E-2</v>
      </c>
      <c r="AG239" s="28">
        <v>1.5</v>
      </c>
      <c r="AH239" s="31">
        <v>1.0999999999999999E-2</v>
      </c>
      <c r="AI239" s="31">
        <v>0.46400000000000002</v>
      </c>
      <c r="AJ239" s="31"/>
      <c r="AK239" s="75" t="str">
        <f t="shared" si="59"/>
        <v>1</v>
      </c>
      <c r="AL239" s="75" t="str">
        <f t="shared" si="60"/>
        <v>1</v>
      </c>
      <c r="AM239" s="75" t="str">
        <f t="shared" si="61"/>
        <v>1</v>
      </c>
      <c r="AN239" s="75" t="str">
        <f t="shared" si="62"/>
        <v>1</v>
      </c>
      <c r="AO239" s="75" t="str">
        <f t="shared" si="63"/>
        <v>3</v>
      </c>
      <c r="AP239" s="75" t="str">
        <f t="shared" si="64"/>
        <v>1</v>
      </c>
      <c r="AQ239" s="75" t="str">
        <f t="shared" si="65"/>
        <v>1</v>
      </c>
      <c r="AR239" s="75" t="str">
        <f t="shared" si="66"/>
        <v>1</v>
      </c>
      <c r="AS239" s="75">
        <f t="shared" si="67"/>
        <v>1.2727272727272727</v>
      </c>
      <c r="AT239" s="75" t="str">
        <f t="shared" si="68"/>
        <v>3</v>
      </c>
      <c r="AU239" s="48" t="e">
        <f>IF(OR(AQ239="I",#REF!="I",AQ239="C",#REF!="C"),"Termovacío",IF(OR(AO239="I",AN239="I",AP239="I",AK239="I",AL239="I",AO239="C",AN239="C",AP239="C",AK239="C",AL239="C"),"Regeneración",""))</f>
        <v>#REF!</v>
      </c>
    </row>
    <row r="240" spans="1:47" s="10" customFormat="1" ht="15" customHeight="1" x14ac:dyDescent="0.2">
      <c r="A240" s="4">
        <f t="shared" si="69"/>
        <v>11</v>
      </c>
      <c r="B240" s="4">
        <v>600048</v>
      </c>
      <c r="C240" s="4" t="s">
        <v>102</v>
      </c>
      <c r="D240" s="4" t="s">
        <v>158</v>
      </c>
      <c r="E240" s="3" t="s">
        <v>152</v>
      </c>
      <c r="F240" s="4" t="str">
        <f t="shared" si="74"/>
        <v>BALNEARIOS TRA2 R</v>
      </c>
      <c r="G240" s="4" t="s">
        <v>43</v>
      </c>
      <c r="H240" s="4" t="s">
        <v>168</v>
      </c>
      <c r="I240" s="4" t="s">
        <v>249</v>
      </c>
      <c r="J240" s="4" t="s">
        <v>131</v>
      </c>
      <c r="K240" s="4" t="s">
        <v>117</v>
      </c>
      <c r="L240" s="4">
        <v>1977</v>
      </c>
      <c r="M240" s="4" t="s">
        <v>266</v>
      </c>
      <c r="N240" s="4" t="str">
        <f t="shared" si="75"/>
        <v>L</v>
      </c>
      <c r="O240" s="4" t="s">
        <v>122</v>
      </c>
      <c r="P240" s="4">
        <v>1995</v>
      </c>
      <c r="Q240" s="4"/>
      <c r="R240" s="4" t="s">
        <v>123</v>
      </c>
      <c r="S240" s="13"/>
      <c r="T240" s="4"/>
      <c r="U240" s="4"/>
      <c r="V240" s="4"/>
      <c r="W240" s="4">
        <v>220</v>
      </c>
      <c r="X240" s="13">
        <v>39009</v>
      </c>
      <c r="Y240" s="27"/>
      <c r="Z240" s="27"/>
      <c r="AA240" s="28"/>
      <c r="AB240" s="31"/>
      <c r="AC240" s="32"/>
      <c r="AD240" s="28"/>
      <c r="AE240" s="28">
        <v>31.9</v>
      </c>
      <c r="AF240" s="33">
        <v>0.01</v>
      </c>
      <c r="AG240" s="28">
        <v>1.5</v>
      </c>
      <c r="AH240" s="31"/>
      <c r="AI240" s="31"/>
      <c r="AJ240" s="31"/>
      <c r="AK240" s="75" t="str">
        <f t="shared" si="59"/>
        <v>1</v>
      </c>
      <c r="AL240" s="75" t="str">
        <f t="shared" si="60"/>
        <v>1</v>
      </c>
      <c r="AM240" s="75" t="str">
        <f t="shared" si="61"/>
        <v>1</v>
      </c>
      <c r="AN240" s="75" t="str">
        <f t="shared" si="62"/>
        <v>1</v>
      </c>
      <c r="AO240" s="75" t="str">
        <f t="shared" si="63"/>
        <v>3</v>
      </c>
      <c r="AP240" s="75" t="str">
        <f t="shared" si="64"/>
        <v>1</v>
      </c>
      <c r="AQ240" s="75" t="str">
        <f t="shared" si="65"/>
        <v>1</v>
      </c>
      <c r="AR240" s="75" t="str">
        <f t="shared" si="66"/>
        <v>1</v>
      </c>
      <c r="AS240" s="75">
        <f t="shared" si="67"/>
        <v>1.2727272727272727</v>
      </c>
      <c r="AT240" s="75" t="str">
        <f t="shared" si="68"/>
        <v>3</v>
      </c>
      <c r="AU240" s="48" t="e">
        <f>IF(OR(AQ240="I",#REF!="I",AQ240="C",#REF!="C"),"Termovacío",IF(OR(AO240="I",AN240="I",AP240="I",AK240="I",AL240="I",AO240="C",AN240="C",AP240="C",AK240="C",AL240="C"),"Regeneración",""))</f>
        <v>#REF!</v>
      </c>
    </row>
    <row r="241" spans="1:47" s="10" customFormat="1" ht="15" customHeight="1" x14ac:dyDescent="0.2">
      <c r="A241" s="4">
        <f t="shared" si="69"/>
        <v>11</v>
      </c>
      <c r="B241" s="4">
        <v>600048</v>
      </c>
      <c r="C241" s="4" t="s">
        <v>102</v>
      </c>
      <c r="D241" s="4" t="s">
        <v>158</v>
      </c>
      <c r="E241" s="3" t="s">
        <v>152</v>
      </c>
      <c r="F241" s="4" t="str">
        <f t="shared" si="74"/>
        <v>BALNEARIOS TRA2 R</v>
      </c>
      <c r="G241" s="4" t="s">
        <v>43</v>
      </c>
      <c r="H241" s="4" t="s">
        <v>168</v>
      </c>
      <c r="I241" s="4" t="s">
        <v>249</v>
      </c>
      <c r="J241" s="4" t="s">
        <v>131</v>
      </c>
      <c r="K241" s="4" t="s">
        <v>117</v>
      </c>
      <c r="L241" s="4">
        <v>1977</v>
      </c>
      <c r="M241" s="4" t="s">
        <v>266</v>
      </c>
      <c r="N241" s="4" t="str">
        <f t="shared" si="75"/>
        <v>L</v>
      </c>
      <c r="O241" s="4" t="s">
        <v>122</v>
      </c>
      <c r="P241" s="4">
        <v>1995</v>
      </c>
      <c r="Q241" s="4"/>
      <c r="R241" s="4" t="s">
        <v>123</v>
      </c>
      <c r="S241" s="13"/>
      <c r="T241" s="4"/>
      <c r="U241" s="4"/>
      <c r="V241" s="4"/>
      <c r="W241" s="4">
        <v>220</v>
      </c>
      <c r="X241" s="13">
        <v>38707</v>
      </c>
      <c r="Y241" s="27"/>
      <c r="Z241" s="27"/>
      <c r="AA241" s="28"/>
      <c r="AB241" s="31"/>
      <c r="AC241" s="32"/>
      <c r="AD241" s="28"/>
      <c r="AE241" s="28">
        <v>34.4</v>
      </c>
      <c r="AF241" s="33">
        <v>8.0000000000000002E-3</v>
      </c>
      <c r="AG241" s="28">
        <v>1.5</v>
      </c>
      <c r="AH241" s="31">
        <v>1.0999999999999999E-2</v>
      </c>
      <c r="AI241" s="31">
        <v>0.35199999999999998</v>
      </c>
      <c r="AJ241" s="31"/>
      <c r="AK241" s="75" t="str">
        <f t="shared" si="59"/>
        <v>1</v>
      </c>
      <c r="AL241" s="75" t="str">
        <f t="shared" si="60"/>
        <v>1</v>
      </c>
      <c r="AM241" s="75" t="str">
        <f t="shared" si="61"/>
        <v>1</v>
      </c>
      <c r="AN241" s="75" t="str">
        <f t="shared" si="62"/>
        <v>1</v>
      </c>
      <c r="AO241" s="75" t="str">
        <f t="shared" si="63"/>
        <v>1</v>
      </c>
      <c r="AP241" s="75" t="str">
        <f t="shared" si="64"/>
        <v>1</v>
      </c>
      <c r="AQ241" s="75" t="str">
        <f t="shared" si="65"/>
        <v>1</v>
      </c>
      <c r="AR241" s="75" t="str">
        <f t="shared" si="66"/>
        <v>1</v>
      </c>
      <c r="AS241" s="75">
        <f t="shared" si="67"/>
        <v>1</v>
      </c>
      <c r="AT241" s="75" t="str">
        <f t="shared" si="68"/>
        <v>1</v>
      </c>
      <c r="AU241" s="48" t="e">
        <f>IF(OR(AQ241="I",#REF!="I",AQ241="C",#REF!="C"),"Termovacío",IF(OR(AO241="I",AN241="I",AP241="I",AK241="I",AL241="I",AO241="C",AN241="C",AP241="C",AK241="C",AL241="C"),"Regeneración",""))</f>
        <v>#REF!</v>
      </c>
    </row>
    <row r="242" spans="1:47" s="10" customFormat="1" ht="15" customHeight="1" x14ac:dyDescent="0.2">
      <c r="A242" s="4">
        <f t="shared" si="69"/>
        <v>11</v>
      </c>
      <c r="B242" s="4">
        <v>600048</v>
      </c>
      <c r="C242" s="4" t="s">
        <v>102</v>
      </c>
      <c r="D242" s="4" t="s">
        <v>158</v>
      </c>
      <c r="E242" s="3" t="s">
        <v>152</v>
      </c>
      <c r="F242" s="4" t="str">
        <f t="shared" si="74"/>
        <v>BALNEARIOS TRA2 R</v>
      </c>
      <c r="G242" s="4" t="s">
        <v>43</v>
      </c>
      <c r="H242" s="4" t="s">
        <v>168</v>
      </c>
      <c r="I242" s="4" t="s">
        <v>249</v>
      </c>
      <c r="J242" s="4" t="s">
        <v>131</v>
      </c>
      <c r="K242" s="4" t="s">
        <v>117</v>
      </c>
      <c r="L242" s="4">
        <v>1977</v>
      </c>
      <c r="M242" s="4" t="s">
        <v>266</v>
      </c>
      <c r="N242" s="4" t="str">
        <f t="shared" si="75"/>
        <v>L</v>
      </c>
      <c r="O242" s="4" t="s">
        <v>122</v>
      </c>
      <c r="P242" s="4">
        <v>1995</v>
      </c>
      <c r="Q242" s="4"/>
      <c r="R242" s="4" t="s">
        <v>123</v>
      </c>
      <c r="S242" s="13"/>
      <c r="T242" s="4"/>
      <c r="U242" s="4"/>
      <c r="V242" s="4"/>
      <c r="W242" s="4">
        <v>220</v>
      </c>
      <c r="X242" s="13">
        <v>38327</v>
      </c>
      <c r="Y242" s="27"/>
      <c r="Z242" s="27"/>
      <c r="AA242" s="28"/>
      <c r="AB242" s="31"/>
      <c r="AC242" s="32">
        <v>71.2</v>
      </c>
      <c r="AD242" s="28"/>
      <c r="AE242" s="28">
        <v>18.600000000000001</v>
      </c>
      <c r="AF242" s="33">
        <v>0.11219999999999999</v>
      </c>
      <c r="AG242" s="28">
        <v>3.6</v>
      </c>
      <c r="AH242" s="31"/>
      <c r="AI242" s="31"/>
      <c r="AJ242" s="31"/>
      <c r="AK242" s="75" t="str">
        <f t="shared" si="59"/>
        <v>1</v>
      </c>
      <c r="AL242" s="75" t="str">
        <f t="shared" si="60"/>
        <v>1</v>
      </c>
      <c r="AM242" s="75" t="str">
        <f t="shared" si="61"/>
        <v>1</v>
      </c>
      <c r="AN242" s="75" t="str">
        <f t="shared" si="62"/>
        <v>5</v>
      </c>
      <c r="AO242" s="75" t="str">
        <f t="shared" si="63"/>
        <v>5</v>
      </c>
      <c r="AP242" s="75" t="str">
        <f t="shared" si="64"/>
        <v>5</v>
      </c>
      <c r="AQ242" s="75" t="str">
        <f t="shared" si="65"/>
        <v>1</v>
      </c>
      <c r="AR242" s="75" t="str">
        <f t="shared" si="66"/>
        <v>1</v>
      </c>
      <c r="AS242" s="75">
        <f t="shared" si="67"/>
        <v>2.0909090909090908</v>
      </c>
      <c r="AT242" s="75" t="str">
        <f t="shared" si="68"/>
        <v>6</v>
      </c>
      <c r="AU242" s="48" t="e">
        <f>IF(OR(AQ242="I",#REF!="I",AQ242="C",#REF!="C"),"Termovacío",IF(OR(AO242="I",AN242="I",AP242="I",AK242="I",AL242="I",AO242="C",AN242="C",AP242="C",AK242="C",AL242="C"),"Regeneración",""))</f>
        <v>#REF!</v>
      </c>
    </row>
    <row r="243" spans="1:47" s="10" customFormat="1" ht="15" customHeight="1" x14ac:dyDescent="0.2">
      <c r="A243" s="4">
        <f t="shared" si="69"/>
        <v>11</v>
      </c>
      <c r="B243" s="4">
        <v>600048</v>
      </c>
      <c r="C243" s="4" t="s">
        <v>102</v>
      </c>
      <c r="D243" s="4" t="s">
        <v>158</v>
      </c>
      <c r="E243" s="3" t="s">
        <v>152</v>
      </c>
      <c r="F243" s="4" t="str">
        <f t="shared" si="74"/>
        <v>BALNEARIOS TRA2 R</v>
      </c>
      <c r="G243" s="4" t="s">
        <v>43</v>
      </c>
      <c r="H243" s="4" t="s">
        <v>168</v>
      </c>
      <c r="I243" s="4" t="s">
        <v>249</v>
      </c>
      <c r="J243" s="4" t="s">
        <v>131</v>
      </c>
      <c r="K243" s="4" t="s">
        <v>117</v>
      </c>
      <c r="L243" s="4">
        <v>1977</v>
      </c>
      <c r="M243" s="4" t="s">
        <v>266</v>
      </c>
      <c r="N243" s="4" t="str">
        <f t="shared" si="75"/>
        <v>L</v>
      </c>
      <c r="O243" s="4" t="s">
        <v>122</v>
      </c>
      <c r="P243" s="4">
        <v>1995</v>
      </c>
      <c r="Q243" s="4"/>
      <c r="R243" s="4" t="s">
        <v>123</v>
      </c>
      <c r="S243" s="13"/>
      <c r="T243" s="4"/>
      <c r="U243" s="4"/>
      <c r="V243" s="4"/>
      <c r="W243" s="4">
        <v>220</v>
      </c>
      <c r="X243" s="13">
        <v>37608</v>
      </c>
      <c r="Y243" s="27"/>
      <c r="Z243" s="27"/>
      <c r="AA243" s="28"/>
      <c r="AB243" s="31"/>
      <c r="AC243" s="32">
        <v>48.1</v>
      </c>
      <c r="AD243" s="28"/>
      <c r="AE243" s="28">
        <v>19.600000000000001</v>
      </c>
      <c r="AF243" s="33">
        <v>9.3109999999999998E-2</v>
      </c>
      <c r="AG243" s="28">
        <v>3.5</v>
      </c>
      <c r="AH243" s="31"/>
      <c r="AI243" s="31"/>
      <c r="AJ243" s="31"/>
      <c r="AK243" s="75" t="str">
        <f t="shared" si="59"/>
        <v>1</v>
      </c>
      <c r="AL243" s="75" t="str">
        <f t="shared" si="60"/>
        <v>1</v>
      </c>
      <c r="AM243" s="75" t="str">
        <f t="shared" si="61"/>
        <v>1</v>
      </c>
      <c r="AN243" s="75" t="str">
        <f t="shared" si="62"/>
        <v>3</v>
      </c>
      <c r="AO243" s="75" t="str">
        <f t="shared" si="63"/>
        <v>5</v>
      </c>
      <c r="AP243" s="75" t="str">
        <f t="shared" si="64"/>
        <v>1</v>
      </c>
      <c r="AQ243" s="75" t="str">
        <f t="shared" si="65"/>
        <v>2</v>
      </c>
      <c r="AR243" s="75" t="str">
        <f t="shared" si="66"/>
        <v>1</v>
      </c>
      <c r="AS243" s="75">
        <f t="shared" si="67"/>
        <v>1.9545454545454546</v>
      </c>
      <c r="AT243" s="75" t="str">
        <f t="shared" si="68"/>
        <v>3</v>
      </c>
      <c r="AU243" s="48" t="e">
        <f>IF(OR(AQ243="I",#REF!="I",AQ243="C",#REF!="C"),"Termovacío",IF(OR(AO243="I",AN243="I",AP243="I",AK243="I",AL243="I",AO243="C",AN243="C",AP243="C",AK243="C",AL243="C"),"Regeneración",""))</f>
        <v>#REF!</v>
      </c>
    </row>
    <row r="244" spans="1:47" s="10" customFormat="1" ht="15" customHeight="1" x14ac:dyDescent="0.2">
      <c r="A244" s="4">
        <f t="shared" si="69"/>
        <v>11</v>
      </c>
      <c r="B244" s="4">
        <v>600048</v>
      </c>
      <c r="C244" s="4" t="s">
        <v>102</v>
      </c>
      <c r="D244" s="4" t="s">
        <v>158</v>
      </c>
      <c r="E244" s="3" t="s">
        <v>152</v>
      </c>
      <c r="F244" s="4" t="str">
        <f t="shared" si="74"/>
        <v>BALNEARIOS TRA2 R</v>
      </c>
      <c r="G244" s="4" t="s">
        <v>43</v>
      </c>
      <c r="H244" s="4" t="s">
        <v>168</v>
      </c>
      <c r="I244" s="4" t="s">
        <v>249</v>
      </c>
      <c r="J244" s="4" t="s">
        <v>131</v>
      </c>
      <c r="K244" s="4" t="s">
        <v>117</v>
      </c>
      <c r="L244" s="4">
        <v>1977</v>
      </c>
      <c r="M244" s="4" t="s">
        <v>266</v>
      </c>
      <c r="N244" s="4" t="str">
        <f t="shared" si="75"/>
        <v>L</v>
      </c>
      <c r="O244" s="4" t="s">
        <v>122</v>
      </c>
      <c r="P244" s="4">
        <v>1995</v>
      </c>
      <c r="Q244" s="4"/>
      <c r="R244" s="4" t="s">
        <v>123</v>
      </c>
      <c r="S244" s="13"/>
      <c r="T244" s="4"/>
      <c r="U244" s="4"/>
      <c r="V244" s="4"/>
      <c r="W244" s="4">
        <v>220</v>
      </c>
      <c r="X244" s="13">
        <v>37195</v>
      </c>
      <c r="Y244" s="27"/>
      <c r="Z244" s="27"/>
      <c r="AA244" s="28"/>
      <c r="AB244" s="31"/>
      <c r="AC244" s="32">
        <v>51.9</v>
      </c>
      <c r="AD244" s="28"/>
      <c r="AE244" s="28">
        <v>18.600000000000001</v>
      </c>
      <c r="AF244" s="33">
        <v>8.7150000000000005E-2</v>
      </c>
      <c r="AG244" s="28">
        <v>3.5</v>
      </c>
      <c r="AH244" s="31"/>
      <c r="AI244" s="31"/>
      <c r="AJ244" s="31"/>
      <c r="AK244" s="75" t="str">
        <f t="shared" si="59"/>
        <v>1</v>
      </c>
      <c r="AL244" s="75" t="str">
        <f t="shared" si="60"/>
        <v>1</v>
      </c>
      <c r="AM244" s="75" t="str">
        <f t="shared" si="61"/>
        <v>1</v>
      </c>
      <c r="AN244" s="75" t="str">
        <f t="shared" si="62"/>
        <v>3</v>
      </c>
      <c r="AO244" s="75" t="str">
        <f t="shared" si="63"/>
        <v>5</v>
      </c>
      <c r="AP244" s="75" t="str">
        <f t="shared" si="64"/>
        <v>1</v>
      </c>
      <c r="AQ244" s="75" t="str">
        <f t="shared" si="65"/>
        <v>1</v>
      </c>
      <c r="AR244" s="75" t="str">
        <f t="shared" si="66"/>
        <v>1</v>
      </c>
      <c r="AS244" s="75">
        <f t="shared" si="67"/>
        <v>1.7272727272727273</v>
      </c>
      <c r="AT244" s="75" t="str">
        <f t="shared" si="68"/>
        <v>3</v>
      </c>
      <c r="AU244" s="48" t="e">
        <f>IF(OR(AQ244="I",#REF!="I",AQ244="C",#REF!="C"),"Termovacío",IF(OR(AO244="I",AN244="I",AP244="I",AK244="I",AL244="I",AO244="C",AN244="C",AP244="C",AK244="C",AL244="C"),"Regeneración",""))</f>
        <v>#REF!</v>
      </c>
    </row>
    <row r="245" spans="1:47" s="10" customFormat="1" ht="15" customHeight="1" x14ac:dyDescent="0.2">
      <c r="A245" s="4">
        <f t="shared" si="69"/>
        <v>11</v>
      </c>
      <c r="B245" s="4">
        <v>600048</v>
      </c>
      <c r="C245" s="4" t="s">
        <v>102</v>
      </c>
      <c r="D245" s="4" t="s">
        <v>158</v>
      </c>
      <c r="E245" s="3" t="s">
        <v>152</v>
      </c>
      <c r="F245" s="4" t="str">
        <f t="shared" si="74"/>
        <v>BALNEARIOS TRA2 R</v>
      </c>
      <c r="G245" s="4" t="s">
        <v>43</v>
      </c>
      <c r="H245" s="4" t="s">
        <v>168</v>
      </c>
      <c r="I245" s="4" t="s">
        <v>249</v>
      </c>
      <c r="J245" s="4" t="s">
        <v>131</v>
      </c>
      <c r="K245" s="4" t="s">
        <v>117</v>
      </c>
      <c r="L245" s="4">
        <v>1977</v>
      </c>
      <c r="M245" s="4" t="s">
        <v>266</v>
      </c>
      <c r="N245" s="4" t="str">
        <f t="shared" si="75"/>
        <v>L</v>
      </c>
      <c r="O245" s="4" t="s">
        <v>122</v>
      </c>
      <c r="P245" s="4">
        <v>1995</v>
      </c>
      <c r="Q245" s="4"/>
      <c r="R245" s="4" t="s">
        <v>123</v>
      </c>
      <c r="S245" s="13"/>
      <c r="T245" s="4"/>
      <c r="U245" s="4"/>
      <c r="V245" s="4"/>
      <c r="W245" s="4">
        <v>220</v>
      </c>
      <c r="X245" s="13">
        <v>37129</v>
      </c>
      <c r="Y245" s="27"/>
      <c r="Z245" s="27"/>
      <c r="AA245" s="28"/>
      <c r="AB245" s="31"/>
      <c r="AC245" s="32">
        <v>68</v>
      </c>
      <c r="AD245" s="28"/>
      <c r="AE245" s="28">
        <v>18.399999999999999</v>
      </c>
      <c r="AF245" s="33">
        <v>7.3950000000000002E-2</v>
      </c>
      <c r="AG245" s="28">
        <v>3.5</v>
      </c>
      <c r="AH245" s="31"/>
      <c r="AI245" s="31"/>
      <c r="AJ245" s="31"/>
      <c r="AK245" s="75" t="str">
        <f t="shared" si="59"/>
        <v>1</v>
      </c>
      <c r="AL245" s="75" t="str">
        <f t="shared" si="60"/>
        <v>1</v>
      </c>
      <c r="AM245" s="75" t="str">
        <f t="shared" si="61"/>
        <v>1</v>
      </c>
      <c r="AN245" s="75" t="str">
        <f t="shared" si="62"/>
        <v>3</v>
      </c>
      <c r="AO245" s="75" t="str">
        <f t="shared" si="63"/>
        <v>5</v>
      </c>
      <c r="AP245" s="75" t="str">
        <f t="shared" si="64"/>
        <v>1</v>
      </c>
      <c r="AQ245" s="75" t="str">
        <f t="shared" si="65"/>
        <v>1</v>
      </c>
      <c r="AR245" s="75" t="str">
        <f t="shared" si="66"/>
        <v>1</v>
      </c>
      <c r="AS245" s="75">
        <f t="shared" si="67"/>
        <v>1.7272727272727273</v>
      </c>
      <c r="AT245" s="75" t="str">
        <f t="shared" si="68"/>
        <v>3</v>
      </c>
      <c r="AU245" s="48" t="e">
        <f>IF(OR(AQ245="I",#REF!="I",AQ245="C",#REF!="C"),"Termovacío",IF(OR(AO245="I",AN245="I",AP245="I",AK245="I",AL245="I",AO245="C",AN245="C",AP245="C",AK245="C",AL245="C"),"Regeneración",""))</f>
        <v>#REF!</v>
      </c>
    </row>
    <row r="246" spans="1:47" s="10" customFormat="1" ht="15" customHeight="1" x14ac:dyDescent="0.2">
      <c r="A246" s="4">
        <f t="shared" si="69"/>
        <v>11</v>
      </c>
      <c r="B246" s="4">
        <v>600048</v>
      </c>
      <c r="C246" s="4" t="s">
        <v>102</v>
      </c>
      <c r="D246" s="4" t="s">
        <v>158</v>
      </c>
      <c r="E246" s="3" t="s">
        <v>152</v>
      </c>
      <c r="F246" s="4" t="str">
        <f t="shared" si="74"/>
        <v>BALNEARIOS TRA2 R</v>
      </c>
      <c r="G246" s="4" t="s">
        <v>43</v>
      </c>
      <c r="H246" s="4" t="s">
        <v>168</v>
      </c>
      <c r="I246" s="4" t="s">
        <v>249</v>
      </c>
      <c r="J246" s="4" t="s">
        <v>131</v>
      </c>
      <c r="K246" s="4" t="s">
        <v>117</v>
      </c>
      <c r="L246" s="4">
        <v>1977</v>
      </c>
      <c r="M246" s="4" t="s">
        <v>266</v>
      </c>
      <c r="N246" s="4" t="str">
        <f t="shared" si="75"/>
        <v>L</v>
      </c>
      <c r="O246" s="4" t="s">
        <v>122</v>
      </c>
      <c r="P246" s="4">
        <v>1995</v>
      </c>
      <c r="Q246" s="4"/>
      <c r="R246" s="4" t="s">
        <v>123</v>
      </c>
      <c r="S246" s="13"/>
      <c r="T246" s="4"/>
      <c r="U246" s="4"/>
      <c r="V246" s="4"/>
      <c r="W246" s="4">
        <v>220</v>
      </c>
      <c r="X246" s="13">
        <v>36837</v>
      </c>
      <c r="Y246" s="27"/>
      <c r="Z246" s="27"/>
      <c r="AA246" s="28"/>
      <c r="AB246" s="31"/>
      <c r="AC246" s="32">
        <v>49</v>
      </c>
      <c r="AD246" s="28"/>
      <c r="AE246" s="28">
        <v>19.600000000000001</v>
      </c>
      <c r="AF246" s="33">
        <v>7.7729999999999994E-2</v>
      </c>
      <c r="AG246" s="28">
        <v>3.5</v>
      </c>
      <c r="AH246" s="31"/>
      <c r="AI246" s="31"/>
      <c r="AJ246" s="31"/>
      <c r="AK246" s="75" t="str">
        <f t="shared" si="59"/>
        <v>1</v>
      </c>
      <c r="AL246" s="75" t="str">
        <f t="shared" si="60"/>
        <v>1</v>
      </c>
      <c r="AM246" s="75" t="str">
        <f t="shared" si="61"/>
        <v>1</v>
      </c>
      <c r="AN246" s="75" t="str">
        <f t="shared" si="62"/>
        <v>3</v>
      </c>
      <c r="AO246" s="75" t="str">
        <f t="shared" si="63"/>
        <v>5</v>
      </c>
      <c r="AP246" s="75" t="str">
        <f t="shared" si="64"/>
        <v>1</v>
      </c>
      <c r="AQ246" s="75" t="str">
        <f t="shared" si="65"/>
        <v>2</v>
      </c>
      <c r="AR246" s="75" t="str">
        <f t="shared" si="66"/>
        <v>1</v>
      </c>
      <c r="AS246" s="75">
        <f t="shared" si="67"/>
        <v>1.9545454545454546</v>
      </c>
      <c r="AT246" s="75" t="str">
        <f t="shared" si="68"/>
        <v>3</v>
      </c>
      <c r="AU246" s="48" t="e">
        <f>IF(OR(AQ246="I",#REF!="I",AQ246="C",#REF!="C"),"Termovacío",IF(OR(AO246="I",AN246="I",AP246="I",AK246="I",AL246="I",AO246="C",AN246="C",AP246="C",AK246="C",AL246="C"),"Regeneración",""))</f>
        <v>#REF!</v>
      </c>
    </row>
    <row r="247" spans="1:47" s="10" customFormat="1" ht="15" customHeight="1" x14ac:dyDescent="0.2">
      <c r="A247" s="4">
        <f t="shared" si="69"/>
        <v>11</v>
      </c>
      <c r="B247" s="4">
        <v>600048</v>
      </c>
      <c r="C247" s="4" t="s">
        <v>102</v>
      </c>
      <c r="D247" s="4" t="s">
        <v>158</v>
      </c>
      <c r="E247" s="3" t="s">
        <v>152</v>
      </c>
      <c r="F247" s="4" t="str">
        <f t="shared" si="74"/>
        <v>BALNEARIOS TRA2 R</v>
      </c>
      <c r="G247" s="4" t="s">
        <v>43</v>
      </c>
      <c r="H247" s="4" t="s">
        <v>168</v>
      </c>
      <c r="I247" s="4" t="s">
        <v>249</v>
      </c>
      <c r="J247" s="4" t="s">
        <v>131</v>
      </c>
      <c r="K247" s="4" t="s">
        <v>117</v>
      </c>
      <c r="L247" s="4">
        <v>1977</v>
      </c>
      <c r="M247" s="4" t="s">
        <v>266</v>
      </c>
      <c r="N247" s="4" t="str">
        <f t="shared" si="75"/>
        <v>L</v>
      </c>
      <c r="O247" s="4" t="s">
        <v>122</v>
      </c>
      <c r="P247" s="4">
        <v>1995</v>
      </c>
      <c r="Q247" s="4"/>
      <c r="R247" s="4" t="s">
        <v>123</v>
      </c>
      <c r="S247" s="13"/>
      <c r="T247" s="4"/>
      <c r="U247" s="4"/>
      <c r="V247" s="4"/>
      <c r="W247" s="4">
        <v>220</v>
      </c>
      <c r="X247" s="13">
        <v>36501</v>
      </c>
      <c r="Y247" s="27"/>
      <c r="Z247" s="27"/>
      <c r="AA247" s="28"/>
      <c r="AB247" s="31"/>
      <c r="AC247" s="32">
        <v>31</v>
      </c>
      <c r="AD247" s="28"/>
      <c r="AE247" s="28">
        <v>19.2</v>
      </c>
      <c r="AF247" s="33">
        <v>7.8469999999999998E-2</v>
      </c>
      <c r="AG247" s="28">
        <v>3.5</v>
      </c>
      <c r="AH247" s="31"/>
      <c r="AI247" s="31"/>
      <c r="AJ247" s="31"/>
      <c r="AK247" s="75" t="str">
        <f t="shared" si="59"/>
        <v>1</v>
      </c>
      <c r="AL247" s="75" t="str">
        <f t="shared" si="60"/>
        <v>1</v>
      </c>
      <c r="AM247" s="75" t="str">
        <f t="shared" si="61"/>
        <v>1</v>
      </c>
      <c r="AN247" s="75" t="str">
        <f t="shared" si="62"/>
        <v>3</v>
      </c>
      <c r="AO247" s="75" t="str">
        <f t="shared" si="63"/>
        <v>5</v>
      </c>
      <c r="AP247" s="75" t="str">
        <f t="shared" si="64"/>
        <v>1</v>
      </c>
      <c r="AQ247" s="75" t="str">
        <f t="shared" si="65"/>
        <v>5</v>
      </c>
      <c r="AR247" s="75" t="str">
        <f t="shared" si="66"/>
        <v>1</v>
      </c>
      <c r="AS247" s="75">
        <f t="shared" si="67"/>
        <v>2.6363636363636362</v>
      </c>
      <c r="AT247" s="75" t="str">
        <f t="shared" si="68"/>
        <v>6</v>
      </c>
      <c r="AU247" s="48" t="e">
        <f>IF(OR(AQ247="I",#REF!="I",AQ247="C",#REF!="C"),"Termovacío",IF(OR(AO247="I",AN247="I",AP247="I",AK247="I",AL247="I",AO247="C",AN247="C",AP247="C",AK247="C",AL247="C"),"Regeneración",""))</f>
        <v>#REF!</v>
      </c>
    </row>
    <row r="248" spans="1:47" s="10" customFormat="1" ht="15" customHeight="1" x14ac:dyDescent="0.2">
      <c r="A248" s="4">
        <f t="shared" si="69"/>
        <v>11</v>
      </c>
      <c r="B248" s="4">
        <v>600048</v>
      </c>
      <c r="C248" s="4" t="s">
        <v>102</v>
      </c>
      <c r="D248" s="4" t="s">
        <v>158</v>
      </c>
      <c r="E248" s="3" t="s">
        <v>152</v>
      </c>
      <c r="F248" s="4" t="str">
        <f t="shared" si="74"/>
        <v>BALNEARIOS TRA2 R</v>
      </c>
      <c r="G248" s="4" t="s">
        <v>43</v>
      </c>
      <c r="H248" s="4" t="s">
        <v>168</v>
      </c>
      <c r="I248" s="4" t="s">
        <v>249</v>
      </c>
      <c r="J248" s="4" t="s">
        <v>131</v>
      </c>
      <c r="K248" s="4" t="s">
        <v>117</v>
      </c>
      <c r="L248" s="4">
        <v>1977</v>
      </c>
      <c r="M248" s="4" t="s">
        <v>266</v>
      </c>
      <c r="N248" s="4" t="str">
        <f t="shared" si="75"/>
        <v>L</v>
      </c>
      <c r="O248" s="4" t="s">
        <v>122</v>
      </c>
      <c r="P248" s="4">
        <v>1995</v>
      </c>
      <c r="Q248" s="4"/>
      <c r="R248" s="4" t="s">
        <v>123</v>
      </c>
      <c r="S248" s="13"/>
      <c r="T248" s="4"/>
      <c r="U248" s="4"/>
      <c r="V248" s="4"/>
      <c r="W248" s="4">
        <v>220</v>
      </c>
      <c r="X248" s="13">
        <v>36122</v>
      </c>
      <c r="Y248" s="27"/>
      <c r="Z248" s="27"/>
      <c r="AA248" s="28"/>
      <c r="AB248" s="31"/>
      <c r="AC248" s="32">
        <v>42</v>
      </c>
      <c r="AD248" s="28"/>
      <c r="AE248" s="28">
        <v>19.3</v>
      </c>
      <c r="AF248" s="33">
        <v>8.3470000000000003E-2</v>
      </c>
      <c r="AG248" s="28">
        <v>3.5</v>
      </c>
      <c r="AH248" s="31"/>
      <c r="AI248" s="31"/>
      <c r="AJ248" s="31"/>
      <c r="AK248" s="75" t="str">
        <f t="shared" si="59"/>
        <v>1</v>
      </c>
      <c r="AL248" s="75" t="str">
        <f t="shared" si="60"/>
        <v>1</v>
      </c>
      <c r="AM248" s="75" t="str">
        <f t="shared" si="61"/>
        <v>1</v>
      </c>
      <c r="AN248" s="75" t="str">
        <f t="shared" si="62"/>
        <v>3</v>
      </c>
      <c r="AO248" s="75" t="str">
        <f t="shared" si="63"/>
        <v>5</v>
      </c>
      <c r="AP248" s="75" t="str">
        <f t="shared" si="64"/>
        <v>1</v>
      </c>
      <c r="AQ248" s="75" t="str">
        <f t="shared" si="65"/>
        <v>5</v>
      </c>
      <c r="AR248" s="75" t="str">
        <f t="shared" si="66"/>
        <v>1</v>
      </c>
      <c r="AS248" s="75">
        <f t="shared" si="67"/>
        <v>2.6363636363636362</v>
      </c>
      <c r="AT248" s="75" t="str">
        <f t="shared" si="68"/>
        <v>6</v>
      </c>
      <c r="AU248" s="48" t="e">
        <f>IF(OR(AQ248="I",#REF!="I",AQ248="C",#REF!="C"),"Termovacío",IF(OR(AO248="I",AN248="I",AP248="I",AK248="I",AL248="I",AO248="C",AN248="C",AP248="C",AK248="C",AL248="C"),"Regeneración",""))</f>
        <v>#REF!</v>
      </c>
    </row>
    <row r="249" spans="1:47" s="10" customFormat="1" ht="15" customHeight="1" x14ac:dyDescent="0.2">
      <c r="A249" s="4">
        <f t="shared" si="69"/>
        <v>11</v>
      </c>
      <c r="B249" s="4">
        <v>600048</v>
      </c>
      <c r="C249" s="4" t="s">
        <v>102</v>
      </c>
      <c r="D249" s="4" t="s">
        <v>158</v>
      </c>
      <c r="E249" s="3" t="s">
        <v>152</v>
      </c>
      <c r="F249" s="4" t="str">
        <f t="shared" si="74"/>
        <v>BALNEARIOS TRA2 R</v>
      </c>
      <c r="G249" s="4" t="s">
        <v>43</v>
      </c>
      <c r="H249" s="4" t="s">
        <v>168</v>
      </c>
      <c r="I249" s="4" t="s">
        <v>249</v>
      </c>
      <c r="J249" s="4" t="s">
        <v>131</v>
      </c>
      <c r="K249" s="4" t="s">
        <v>117</v>
      </c>
      <c r="L249" s="4">
        <v>1977</v>
      </c>
      <c r="M249" s="4" t="s">
        <v>266</v>
      </c>
      <c r="N249" s="4" t="str">
        <f t="shared" si="75"/>
        <v>L</v>
      </c>
      <c r="O249" s="4" t="s">
        <v>122</v>
      </c>
      <c r="P249" s="4">
        <v>1995</v>
      </c>
      <c r="Q249" s="4"/>
      <c r="R249" s="4" t="s">
        <v>123</v>
      </c>
      <c r="S249" s="13"/>
      <c r="T249" s="4"/>
      <c r="U249" s="4"/>
      <c r="V249" s="4"/>
      <c r="W249" s="4">
        <v>220</v>
      </c>
      <c r="X249" s="13">
        <v>35746</v>
      </c>
      <c r="Y249" s="27"/>
      <c r="Z249" s="27"/>
      <c r="AA249" s="28"/>
      <c r="AB249" s="31"/>
      <c r="AC249" s="32">
        <v>48</v>
      </c>
      <c r="AD249" s="28"/>
      <c r="AE249" s="28">
        <v>18.100000000000001</v>
      </c>
      <c r="AF249" s="33">
        <v>7.0290000000000005E-2</v>
      </c>
      <c r="AG249" s="28">
        <v>3.1</v>
      </c>
      <c r="AH249" s="31"/>
      <c r="AI249" s="31"/>
      <c r="AJ249" s="31"/>
      <c r="AK249" s="75" t="str">
        <f t="shared" si="59"/>
        <v>1</v>
      </c>
      <c r="AL249" s="75" t="str">
        <f t="shared" si="60"/>
        <v>1</v>
      </c>
      <c r="AM249" s="75" t="str">
        <f t="shared" si="61"/>
        <v>1</v>
      </c>
      <c r="AN249" s="75" t="str">
        <f t="shared" si="62"/>
        <v>3</v>
      </c>
      <c r="AO249" s="75" t="str">
        <f t="shared" si="63"/>
        <v>5</v>
      </c>
      <c r="AP249" s="75" t="str">
        <f t="shared" si="64"/>
        <v>1</v>
      </c>
      <c r="AQ249" s="75" t="str">
        <f t="shared" si="65"/>
        <v>2</v>
      </c>
      <c r="AR249" s="75" t="str">
        <f t="shared" si="66"/>
        <v>1</v>
      </c>
      <c r="AS249" s="75">
        <f t="shared" si="67"/>
        <v>1.9545454545454546</v>
      </c>
      <c r="AT249" s="75" t="str">
        <f t="shared" si="68"/>
        <v>3</v>
      </c>
      <c r="AU249" s="48" t="e">
        <f>IF(OR(AQ249="I",#REF!="I",AQ249="C",#REF!="C"),"Termovacío",IF(OR(AO249="I",AN249="I",AP249="I",AK249="I",AL249="I",AO249="C",AN249="C",AP249="C",AK249="C",AL249="C"),"Regeneración",""))</f>
        <v>#REF!</v>
      </c>
    </row>
    <row r="250" spans="1:47" s="10" customFormat="1" ht="15" customHeight="1" x14ac:dyDescent="0.2">
      <c r="A250" s="4">
        <f t="shared" si="69"/>
        <v>11</v>
      </c>
      <c r="B250" s="4">
        <v>600048</v>
      </c>
      <c r="C250" s="4" t="s">
        <v>102</v>
      </c>
      <c r="D250" s="4" t="s">
        <v>158</v>
      </c>
      <c r="E250" s="3" t="s">
        <v>152</v>
      </c>
      <c r="F250" s="4" t="str">
        <f t="shared" si="74"/>
        <v>BALNEARIOS TRA2 R</v>
      </c>
      <c r="G250" s="4" t="s">
        <v>43</v>
      </c>
      <c r="H250" s="4" t="s">
        <v>168</v>
      </c>
      <c r="I250" s="4" t="s">
        <v>249</v>
      </c>
      <c r="J250" s="4" t="s">
        <v>131</v>
      </c>
      <c r="K250" s="4" t="s">
        <v>117</v>
      </c>
      <c r="L250" s="4">
        <v>1977</v>
      </c>
      <c r="M250" s="4" t="s">
        <v>266</v>
      </c>
      <c r="N250" s="4" t="str">
        <f t="shared" si="75"/>
        <v>L</v>
      </c>
      <c r="O250" s="4" t="s">
        <v>122</v>
      </c>
      <c r="P250" s="4">
        <v>1995</v>
      </c>
      <c r="Q250" s="4"/>
      <c r="R250" s="4" t="s">
        <v>123</v>
      </c>
      <c r="S250" s="13"/>
      <c r="T250" s="4"/>
      <c r="U250" s="4"/>
      <c r="V250" s="4"/>
      <c r="W250" s="4">
        <v>220</v>
      </c>
      <c r="X250" s="13">
        <v>35382</v>
      </c>
      <c r="Y250" s="27"/>
      <c r="Z250" s="27"/>
      <c r="AA250" s="28"/>
      <c r="AB250" s="31"/>
      <c r="AC250" s="32">
        <v>66</v>
      </c>
      <c r="AD250" s="28"/>
      <c r="AE250" s="28">
        <v>19.7</v>
      </c>
      <c r="AF250" s="33">
        <v>6.1030000000000001E-2</v>
      </c>
      <c r="AG250" s="28">
        <v>3</v>
      </c>
      <c r="AH250" s="31"/>
      <c r="AI250" s="31"/>
      <c r="AJ250" s="31"/>
      <c r="AK250" s="75" t="str">
        <f t="shared" si="59"/>
        <v>1</v>
      </c>
      <c r="AL250" s="75" t="str">
        <f t="shared" si="60"/>
        <v>1</v>
      </c>
      <c r="AM250" s="75" t="str">
        <f t="shared" si="61"/>
        <v>1</v>
      </c>
      <c r="AN250" s="75" t="str">
        <f t="shared" si="62"/>
        <v>3</v>
      </c>
      <c r="AO250" s="75" t="str">
        <f t="shared" si="63"/>
        <v>5</v>
      </c>
      <c r="AP250" s="75" t="str">
        <f t="shared" si="64"/>
        <v>1</v>
      </c>
      <c r="AQ250" s="75" t="str">
        <f t="shared" si="65"/>
        <v>1</v>
      </c>
      <c r="AR250" s="75" t="str">
        <f t="shared" si="66"/>
        <v>1</v>
      </c>
      <c r="AS250" s="75">
        <f t="shared" si="67"/>
        <v>1.7272727272727273</v>
      </c>
      <c r="AT250" s="75" t="str">
        <f t="shared" si="68"/>
        <v>3</v>
      </c>
      <c r="AU250" s="48" t="e">
        <f>IF(OR(AQ250="I",#REF!="I",AQ250="C",#REF!="C"),"Termovacío",IF(OR(AO250="I",AN250="I",AP250="I",AK250="I",AL250="I",AO250="C",AN250="C",AP250="C",AK250="C",AL250="C"),"Regeneración",""))</f>
        <v>#REF!</v>
      </c>
    </row>
    <row r="251" spans="1:47" s="10" customFormat="1" ht="15" customHeight="1" x14ac:dyDescent="0.2">
      <c r="A251" s="4">
        <f t="shared" si="69"/>
        <v>11</v>
      </c>
      <c r="B251" s="4">
        <v>600048</v>
      </c>
      <c r="C251" s="4" t="s">
        <v>102</v>
      </c>
      <c r="D251" s="4" t="s">
        <v>158</v>
      </c>
      <c r="E251" s="3" t="s">
        <v>152</v>
      </c>
      <c r="F251" s="4" t="str">
        <f t="shared" si="74"/>
        <v>BALNEARIOS TRA2 R</v>
      </c>
      <c r="G251" s="4" t="s">
        <v>43</v>
      </c>
      <c r="H251" s="4" t="s">
        <v>168</v>
      </c>
      <c r="I251" s="4" t="s">
        <v>249</v>
      </c>
      <c r="J251" s="4" t="s">
        <v>131</v>
      </c>
      <c r="K251" s="4" t="s">
        <v>117</v>
      </c>
      <c r="L251" s="4">
        <v>1977</v>
      </c>
      <c r="M251" s="4" t="s">
        <v>266</v>
      </c>
      <c r="N251" s="4" t="str">
        <f t="shared" si="75"/>
        <v>L</v>
      </c>
      <c r="O251" s="4" t="s">
        <v>122</v>
      </c>
      <c r="P251" s="4">
        <v>1995</v>
      </c>
      <c r="Q251" s="4"/>
      <c r="R251" s="4" t="s">
        <v>123</v>
      </c>
      <c r="S251" s="13"/>
      <c r="T251" s="4"/>
      <c r="U251" s="4"/>
      <c r="V251" s="4"/>
      <c r="W251" s="4">
        <v>220</v>
      </c>
      <c r="X251" s="13">
        <v>35012</v>
      </c>
      <c r="Y251" s="27"/>
      <c r="Z251" s="27"/>
      <c r="AA251" s="28"/>
      <c r="AB251" s="31"/>
      <c r="AC251" s="32">
        <v>50</v>
      </c>
      <c r="AD251" s="28"/>
      <c r="AE251" s="28"/>
      <c r="AF251" s="33">
        <v>0.106</v>
      </c>
      <c r="AG251" s="28"/>
      <c r="AH251" s="31"/>
      <c r="AI251" s="31"/>
      <c r="AJ251" s="31"/>
      <c r="AK251" s="75" t="str">
        <f t="shared" si="59"/>
        <v>1</v>
      </c>
      <c r="AL251" s="75" t="str">
        <f t="shared" si="60"/>
        <v>1</v>
      </c>
      <c r="AM251" s="75" t="str">
        <f t="shared" si="61"/>
        <v>1</v>
      </c>
      <c r="AN251" s="75" t="str">
        <f t="shared" si="62"/>
        <v>5</v>
      </c>
      <c r="AO251" s="75" t="str">
        <f t="shared" si="63"/>
        <v>1</v>
      </c>
      <c r="AP251" s="75" t="str">
        <f t="shared" si="64"/>
        <v>1</v>
      </c>
      <c r="AQ251" s="75" t="str">
        <f t="shared" si="65"/>
        <v>1</v>
      </c>
      <c r="AR251" s="75" t="str">
        <f t="shared" si="66"/>
        <v>1</v>
      </c>
      <c r="AS251" s="75">
        <f t="shared" si="67"/>
        <v>1.3636363636363635</v>
      </c>
      <c r="AT251" s="75" t="str">
        <f t="shared" si="68"/>
        <v>3</v>
      </c>
      <c r="AU251" s="48" t="e">
        <f>IF(OR(AQ251="I",#REF!="I",AQ251="C",#REF!="C"),"Termovacío",IF(OR(AO251="I",AN251="I",AP251="I",AK251="I",AL251="I",AO251="C",AN251="C",AP251="C",AK251="C",AL251="C"),"Regeneración",""))</f>
        <v>#REF!</v>
      </c>
    </row>
    <row r="252" spans="1:47" s="10" customFormat="1" ht="15" customHeight="1" x14ac:dyDescent="0.2">
      <c r="A252" s="4">
        <f t="shared" si="69"/>
        <v>11</v>
      </c>
      <c r="B252" s="4">
        <v>600048</v>
      </c>
      <c r="C252" s="4" t="s">
        <v>102</v>
      </c>
      <c r="D252" s="4" t="s">
        <v>158</v>
      </c>
      <c r="E252" s="3" t="s">
        <v>152</v>
      </c>
      <c r="F252" s="4" t="str">
        <f t="shared" si="74"/>
        <v>BALNEARIOS TRA2 R</v>
      </c>
      <c r="G252" s="4" t="s">
        <v>43</v>
      </c>
      <c r="H252" s="4" t="s">
        <v>168</v>
      </c>
      <c r="I252" s="4" t="s">
        <v>249</v>
      </c>
      <c r="J252" s="4" t="s">
        <v>131</v>
      </c>
      <c r="K252" s="4" t="s">
        <v>117</v>
      </c>
      <c r="L252" s="4">
        <v>1977</v>
      </c>
      <c r="M252" s="4" t="s">
        <v>266</v>
      </c>
      <c r="N252" s="4" t="str">
        <f t="shared" si="75"/>
        <v>L</v>
      </c>
      <c r="O252" s="4" t="s">
        <v>122</v>
      </c>
      <c r="P252" s="4">
        <v>1995</v>
      </c>
      <c r="Q252" s="4"/>
      <c r="R252" s="4" t="s">
        <v>123</v>
      </c>
      <c r="S252" s="13"/>
      <c r="T252" s="4"/>
      <c r="U252" s="4"/>
      <c r="V252" s="4"/>
      <c r="W252" s="4">
        <v>220</v>
      </c>
      <c r="X252" s="13">
        <v>34646</v>
      </c>
      <c r="Y252" s="27"/>
      <c r="Z252" s="27"/>
      <c r="AA252" s="28"/>
      <c r="AB252" s="31"/>
      <c r="AC252" s="32">
        <v>64</v>
      </c>
      <c r="AD252" s="28"/>
      <c r="AE252" s="28"/>
      <c r="AF252" s="33">
        <v>0.06</v>
      </c>
      <c r="AG252" s="28"/>
      <c r="AH252" s="31"/>
      <c r="AI252" s="31"/>
      <c r="AJ252" s="31"/>
      <c r="AK252" s="75" t="str">
        <f t="shared" si="59"/>
        <v>1</v>
      </c>
      <c r="AL252" s="75" t="str">
        <f t="shared" si="60"/>
        <v>1</v>
      </c>
      <c r="AM252" s="75" t="str">
        <f t="shared" si="61"/>
        <v>1</v>
      </c>
      <c r="AN252" s="75" t="str">
        <f t="shared" si="62"/>
        <v>3</v>
      </c>
      <c r="AO252" s="75" t="str">
        <f t="shared" si="63"/>
        <v>1</v>
      </c>
      <c r="AP252" s="75" t="str">
        <f t="shared" si="64"/>
        <v>1</v>
      </c>
      <c r="AQ252" s="75" t="str">
        <f t="shared" si="65"/>
        <v>1</v>
      </c>
      <c r="AR252" s="75" t="str">
        <f t="shared" si="66"/>
        <v>1</v>
      </c>
      <c r="AS252" s="75">
        <f t="shared" si="67"/>
        <v>1.1818181818181819</v>
      </c>
      <c r="AT252" s="75" t="str">
        <f t="shared" si="68"/>
        <v>3</v>
      </c>
      <c r="AU252" s="48" t="e">
        <f>IF(OR(AQ252="I",#REF!="I",AQ252="C",#REF!="C"),"Termovacío",IF(OR(AO252="I",AN252="I",AP252="I",AK252="I",AL252="I",AO252="C",AN252="C",AP252="C",AK252="C",AL252="C"),"Regeneración",""))</f>
        <v>#REF!</v>
      </c>
    </row>
    <row r="253" spans="1:47" s="10" customFormat="1" ht="15" customHeight="1" x14ac:dyDescent="0.2">
      <c r="A253" s="4">
        <f t="shared" si="69"/>
        <v>11</v>
      </c>
      <c r="B253" s="4">
        <v>600048</v>
      </c>
      <c r="C253" s="4" t="s">
        <v>102</v>
      </c>
      <c r="D253" s="4" t="s">
        <v>158</v>
      </c>
      <c r="E253" s="3" t="s">
        <v>152</v>
      </c>
      <c r="F253" s="4" t="str">
        <f t="shared" si="74"/>
        <v>BALNEARIOS TRA2 R</v>
      </c>
      <c r="G253" s="4" t="s">
        <v>43</v>
      </c>
      <c r="H253" s="4" t="s">
        <v>168</v>
      </c>
      <c r="I253" s="4" t="s">
        <v>249</v>
      </c>
      <c r="J253" s="4" t="s">
        <v>131</v>
      </c>
      <c r="K253" s="4" t="s">
        <v>117</v>
      </c>
      <c r="L253" s="4">
        <v>1977</v>
      </c>
      <c r="M253" s="4" t="s">
        <v>266</v>
      </c>
      <c r="N253" s="4" t="str">
        <f t="shared" si="75"/>
        <v>L</v>
      </c>
      <c r="O253" s="4" t="s">
        <v>122</v>
      </c>
      <c r="P253" s="4">
        <v>1995</v>
      </c>
      <c r="Q253" s="4"/>
      <c r="R253" s="4" t="s">
        <v>123</v>
      </c>
      <c r="S253" s="13"/>
      <c r="T253" s="4"/>
      <c r="U253" s="4"/>
      <c r="V253" s="4"/>
      <c r="W253" s="4">
        <v>220</v>
      </c>
      <c r="X253" s="13">
        <v>34303</v>
      </c>
      <c r="Y253" s="27"/>
      <c r="Z253" s="27"/>
      <c r="AA253" s="28"/>
      <c r="AB253" s="31"/>
      <c r="AC253" s="32">
        <v>59</v>
      </c>
      <c r="AD253" s="28"/>
      <c r="AE253" s="28"/>
      <c r="AF253" s="33">
        <v>0.06</v>
      </c>
      <c r="AG253" s="28"/>
      <c r="AH253" s="31"/>
      <c r="AI253" s="31"/>
      <c r="AJ253" s="31"/>
      <c r="AK253" s="75" t="str">
        <f t="shared" si="59"/>
        <v>1</v>
      </c>
      <c r="AL253" s="75" t="str">
        <f t="shared" si="60"/>
        <v>1</v>
      </c>
      <c r="AM253" s="75" t="str">
        <f t="shared" si="61"/>
        <v>1</v>
      </c>
      <c r="AN253" s="75" t="str">
        <f t="shared" si="62"/>
        <v>3</v>
      </c>
      <c r="AO253" s="75" t="str">
        <f t="shared" si="63"/>
        <v>1</v>
      </c>
      <c r="AP253" s="75" t="str">
        <f t="shared" si="64"/>
        <v>1</v>
      </c>
      <c r="AQ253" s="75" t="str">
        <f t="shared" si="65"/>
        <v>1</v>
      </c>
      <c r="AR253" s="75" t="str">
        <f t="shared" si="66"/>
        <v>1</v>
      </c>
      <c r="AS253" s="75">
        <f t="shared" si="67"/>
        <v>1.1818181818181819</v>
      </c>
      <c r="AT253" s="75" t="str">
        <f t="shared" si="68"/>
        <v>3</v>
      </c>
      <c r="AU253" s="48" t="e">
        <f>IF(OR(AQ253="I",#REF!="I",AQ253="C",#REF!="C"),"Termovacío",IF(OR(AO253="I",AN253="I",AP253="I",AK253="I",AL253="I",AO253="C",AN253="C",AP253="C",AK253="C",AL253="C"),"Regeneración",""))</f>
        <v>#REF!</v>
      </c>
    </row>
    <row r="254" spans="1:47" s="10" customFormat="1" ht="15" customHeight="1" x14ac:dyDescent="0.2">
      <c r="A254" s="4">
        <f t="shared" si="69"/>
        <v>11</v>
      </c>
      <c r="B254" s="4">
        <v>600048</v>
      </c>
      <c r="C254" s="4" t="s">
        <v>102</v>
      </c>
      <c r="D254" s="4" t="s">
        <v>158</v>
      </c>
      <c r="E254" s="3" t="s">
        <v>152</v>
      </c>
      <c r="F254" s="4" t="str">
        <f t="shared" si="74"/>
        <v>BALNEARIOS TRA2 R</v>
      </c>
      <c r="G254" s="4" t="s">
        <v>43</v>
      </c>
      <c r="H254" s="4" t="s">
        <v>168</v>
      </c>
      <c r="I254" s="4" t="s">
        <v>249</v>
      </c>
      <c r="J254" s="4" t="s">
        <v>131</v>
      </c>
      <c r="K254" s="4" t="s">
        <v>117</v>
      </c>
      <c r="L254" s="4">
        <v>1977</v>
      </c>
      <c r="M254" s="4" t="s">
        <v>266</v>
      </c>
      <c r="N254" s="4" t="str">
        <f t="shared" si="75"/>
        <v>L</v>
      </c>
      <c r="O254" s="4" t="s">
        <v>122</v>
      </c>
      <c r="P254" s="4">
        <v>1995</v>
      </c>
      <c r="Q254" s="4"/>
      <c r="R254" s="4" t="s">
        <v>123</v>
      </c>
      <c r="S254" s="13"/>
      <c r="T254" s="4"/>
      <c r="U254" s="4"/>
      <c r="V254" s="4"/>
      <c r="W254" s="4">
        <v>220</v>
      </c>
      <c r="X254" s="13">
        <v>33883</v>
      </c>
      <c r="Y254" s="27"/>
      <c r="Z254" s="27"/>
      <c r="AA254" s="28"/>
      <c r="AB254" s="31"/>
      <c r="AC254" s="32">
        <v>23</v>
      </c>
      <c r="AD254" s="28"/>
      <c r="AE254" s="28"/>
      <c r="AF254" s="33">
        <v>4.1000000000000002E-2</v>
      </c>
      <c r="AG254" s="28"/>
      <c r="AH254" s="31"/>
      <c r="AI254" s="31"/>
      <c r="AJ254" s="31"/>
      <c r="AK254" s="75" t="str">
        <f t="shared" si="59"/>
        <v>1</v>
      </c>
      <c r="AL254" s="75" t="str">
        <f t="shared" si="60"/>
        <v>1</v>
      </c>
      <c r="AM254" s="75" t="str">
        <f t="shared" si="61"/>
        <v>1</v>
      </c>
      <c r="AN254" s="75" t="str">
        <f t="shared" si="62"/>
        <v>1</v>
      </c>
      <c r="AO254" s="75" t="str">
        <f t="shared" si="63"/>
        <v>1</v>
      </c>
      <c r="AP254" s="75" t="str">
        <f t="shared" si="64"/>
        <v>1</v>
      </c>
      <c r="AQ254" s="75" t="str">
        <f t="shared" si="65"/>
        <v>5</v>
      </c>
      <c r="AR254" s="75" t="str">
        <f t="shared" si="66"/>
        <v>1</v>
      </c>
      <c r="AS254" s="75">
        <f t="shared" si="67"/>
        <v>1.9090909090909092</v>
      </c>
      <c r="AT254" s="75" t="str">
        <f t="shared" si="68"/>
        <v>3</v>
      </c>
      <c r="AU254" s="48" t="e">
        <f>IF(OR(AQ254="I",#REF!="I",AQ254="C",#REF!="C"),"Termovacío",IF(OR(AO254="I",AN254="I",AP254="I",AK254="I",AL254="I",AO254="C",AN254="C",AP254="C",AK254="C",AL254="C"),"Regeneración",""))</f>
        <v>#REF!</v>
      </c>
    </row>
    <row r="255" spans="1:47" s="10" customFormat="1" ht="15" customHeight="1" x14ac:dyDescent="0.2">
      <c r="A255" s="4">
        <f t="shared" si="69"/>
        <v>12</v>
      </c>
      <c r="B255" s="36">
        <v>600054</v>
      </c>
      <c r="C255" s="36" t="s">
        <v>102</v>
      </c>
      <c r="D255" s="36" t="s">
        <v>158</v>
      </c>
      <c r="E255" s="37" t="s">
        <v>153</v>
      </c>
      <c r="F255" s="36" t="s">
        <v>303</v>
      </c>
      <c r="G255" s="36" t="s">
        <v>43</v>
      </c>
      <c r="H255" s="36" t="s">
        <v>171</v>
      </c>
      <c r="I255" s="36" t="s">
        <v>249</v>
      </c>
      <c r="J255" s="36" t="s">
        <v>131</v>
      </c>
      <c r="K255" s="36" t="s">
        <v>117</v>
      </c>
      <c r="L255" s="36">
        <v>1977</v>
      </c>
      <c r="M255" s="36" t="s">
        <v>266</v>
      </c>
      <c r="N255" s="36" t="s">
        <v>304</v>
      </c>
      <c r="O255" s="36" t="s">
        <v>122</v>
      </c>
      <c r="P255" s="36"/>
      <c r="Q255" s="36"/>
      <c r="R255" s="36" t="s">
        <v>123</v>
      </c>
      <c r="S255" s="38"/>
      <c r="T255" s="36"/>
      <c r="U255" s="36"/>
      <c r="V255" s="36" t="s">
        <v>448</v>
      </c>
      <c r="W255" s="36">
        <v>220</v>
      </c>
      <c r="X255" s="38">
        <v>45691</v>
      </c>
      <c r="Y255" s="39">
        <v>56</v>
      </c>
      <c r="Z255" s="39">
        <v>34</v>
      </c>
      <c r="AA255" s="40" t="s">
        <v>665</v>
      </c>
      <c r="AB255" s="41">
        <v>0.872</v>
      </c>
      <c r="AC255" s="42">
        <v>36</v>
      </c>
      <c r="AD255" s="40">
        <v>20</v>
      </c>
      <c r="AE255" s="40">
        <v>34.200000000000003</v>
      </c>
      <c r="AF255" s="43">
        <v>3.6999999999999998E-2</v>
      </c>
      <c r="AG255" s="40">
        <v>2.5</v>
      </c>
      <c r="AH255" s="41">
        <v>3.5000000000000003E-2</v>
      </c>
      <c r="AI255" s="41">
        <v>1.1299999999999999</v>
      </c>
      <c r="AJ255" s="41">
        <v>0.47499999999999998</v>
      </c>
      <c r="AK255" s="75" t="str">
        <f t="shared" si="59"/>
        <v>1</v>
      </c>
      <c r="AL255" s="75" t="str">
        <f t="shared" si="60"/>
        <v>1</v>
      </c>
      <c r="AM255" s="75" t="str">
        <f t="shared" si="61"/>
        <v>1</v>
      </c>
      <c r="AN255" s="75" t="str">
        <f t="shared" si="62"/>
        <v>1</v>
      </c>
      <c r="AO255" s="75" t="str">
        <f t="shared" si="63"/>
        <v>1</v>
      </c>
      <c r="AP255" s="75" t="str">
        <f t="shared" si="64"/>
        <v>1</v>
      </c>
      <c r="AQ255" s="75" t="str">
        <f t="shared" si="65"/>
        <v>5</v>
      </c>
      <c r="AR255" s="75" t="str">
        <f t="shared" si="66"/>
        <v>1</v>
      </c>
      <c r="AS255" s="75">
        <f t="shared" si="67"/>
        <v>1.9090909090909092</v>
      </c>
      <c r="AT255" s="75" t="str">
        <f t="shared" si="68"/>
        <v>3</v>
      </c>
      <c r="AU255" s="48" t="e">
        <f>IF(OR(AQ255="I",#REF!="I",AQ255="C",#REF!="C"),"Termovacío",IF(OR(AO255="I",AN255="I",AP255="I",AK255="I",AL255="I",AO255="C",AN255="C",AP255="C",AK255="C",AL255="C"),"Regeneración",""))</f>
        <v>#REF!</v>
      </c>
    </row>
    <row r="256" spans="1:47" s="10" customFormat="1" ht="15" customHeight="1" x14ac:dyDescent="0.2">
      <c r="A256" s="4">
        <f t="shared" si="69"/>
        <v>12</v>
      </c>
      <c r="B256" s="4">
        <v>600054</v>
      </c>
      <c r="C256" s="4" t="s">
        <v>102</v>
      </c>
      <c r="D256" s="4" t="s">
        <v>158</v>
      </c>
      <c r="E256" s="3" t="s">
        <v>153</v>
      </c>
      <c r="F256" s="4" t="s">
        <v>303</v>
      </c>
      <c r="G256" s="4" t="s">
        <v>43</v>
      </c>
      <c r="H256" s="4" t="s">
        <v>171</v>
      </c>
      <c r="I256" s="4" t="s">
        <v>249</v>
      </c>
      <c r="J256" s="4" t="s">
        <v>131</v>
      </c>
      <c r="K256" s="4" t="s">
        <v>117</v>
      </c>
      <c r="L256" s="4">
        <v>1977</v>
      </c>
      <c r="M256" s="4" t="s">
        <v>266</v>
      </c>
      <c r="N256" s="4" t="s">
        <v>304</v>
      </c>
      <c r="O256" s="4" t="s">
        <v>122</v>
      </c>
      <c r="P256" s="4"/>
      <c r="Q256" s="4"/>
      <c r="R256" s="4" t="s">
        <v>123</v>
      </c>
      <c r="S256" s="13"/>
      <c r="T256" s="4"/>
      <c r="U256" s="4"/>
      <c r="V256" s="4" t="s">
        <v>448</v>
      </c>
      <c r="W256" s="4">
        <v>220</v>
      </c>
      <c r="X256" s="13">
        <v>45146</v>
      </c>
      <c r="Y256" s="27">
        <v>48</v>
      </c>
      <c r="Z256" s="27">
        <v>40</v>
      </c>
      <c r="AA256" s="28" t="s">
        <v>450</v>
      </c>
      <c r="AB256" s="31">
        <v>0.873</v>
      </c>
      <c r="AC256" s="32">
        <v>28</v>
      </c>
      <c r="AD256" s="28">
        <v>28</v>
      </c>
      <c r="AE256" s="28">
        <v>33.799999999999997</v>
      </c>
      <c r="AF256" s="33">
        <v>0.04</v>
      </c>
      <c r="AG256" s="28">
        <v>2.5</v>
      </c>
      <c r="AH256" s="31">
        <v>2.1999999999999999E-2</v>
      </c>
      <c r="AI256" s="31">
        <v>1.095</v>
      </c>
      <c r="AJ256" s="31"/>
      <c r="AK256" s="75" t="str">
        <f t="shared" si="59"/>
        <v>1</v>
      </c>
      <c r="AL256" s="75" t="str">
        <f t="shared" si="60"/>
        <v>1</v>
      </c>
      <c r="AM256" s="75" t="str">
        <f t="shared" si="61"/>
        <v>3</v>
      </c>
      <c r="AN256" s="75" t="str">
        <f t="shared" si="62"/>
        <v>1</v>
      </c>
      <c r="AO256" s="75" t="str">
        <f t="shared" si="63"/>
        <v>1</v>
      </c>
      <c r="AP256" s="75" t="str">
        <f t="shared" si="64"/>
        <v>1</v>
      </c>
      <c r="AQ256" s="75" t="str">
        <f t="shared" si="65"/>
        <v>5</v>
      </c>
      <c r="AR256" s="75" t="str">
        <f t="shared" si="66"/>
        <v>1</v>
      </c>
      <c r="AS256" s="75">
        <f t="shared" si="67"/>
        <v>2.2727272727272729</v>
      </c>
      <c r="AT256" s="75" t="str">
        <f t="shared" si="68"/>
        <v>6</v>
      </c>
      <c r="AU256" s="48" t="e">
        <f>IF(OR(AQ256="I",#REF!="I",AQ256="C",#REF!="C"),"Termovacío",IF(OR(AO256="I",AN256="I",AP256="I",AK256="I",AL256="I",AO256="C",AN256="C",AP256="C",AK256="C",AL256="C"),"Regeneración",""))</f>
        <v>#REF!</v>
      </c>
    </row>
    <row r="257" spans="1:47" s="10" customFormat="1" ht="15" customHeight="1" x14ac:dyDescent="0.2">
      <c r="A257" s="4">
        <f t="shared" si="69"/>
        <v>12</v>
      </c>
      <c r="B257" s="4">
        <v>600054</v>
      </c>
      <c r="C257" s="4" t="s">
        <v>102</v>
      </c>
      <c r="D257" s="4" t="s">
        <v>158</v>
      </c>
      <c r="E257" s="3" t="s">
        <v>153</v>
      </c>
      <c r="F257" s="4" t="s">
        <v>303</v>
      </c>
      <c r="G257" s="4" t="s">
        <v>43</v>
      </c>
      <c r="H257" s="4" t="s">
        <v>171</v>
      </c>
      <c r="I257" s="4" t="s">
        <v>249</v>
      </c>
      <c r="J257" s="4" t="s">
        <v>131</v>
      </c>
      <c r="K257" s="4" t="s">
        <v>117</v>
      </c>
      <c r="L257" s="4">
        <v>1977</v>
      </c>
      <c r="M257" s="4" t="s">
        <v>266</v>
      </c>
      <c r="N257" s="4" t="s">
        <v>304</v>
      </c>
      <c r="O257" s="4" t="s">
        <v>122</v>
      </c>
      <c r="P257" s="4"/>
      <c r="Q257" s="4"/>
      <c r="R257" s="4" t="s">
        <v>123</v>
      </c>
      <c r="S257" s="13"/>
      <c r="T257" s="4"/>
      <c r="U257" s="4"/>
      <c r="V257" s="4" t="s">
        <v>222</v>
      </c>
      <c r="W257" s="4">
        <v>220</v>
      </c>
      <c r="X257" s="13" t="s">
        <v>225</v>
      </c>
      <c r="Y257" s="27">
        <v>0</v>
      </c>
      <c r="Z257" s="27">
        <v>56</v>
      </c>
      <c r="AA257" s="28" t="s">
        <v>283</v>
      </c>
      <c r="AB257" s="31">
        <v>0.86550000000000005</v>
      </c>
      <c r="AC257" s="32">
        <v>43</v>
      </c>
      <c r="AD257" s="28">
        <v>23</v>
      </c>
      <c r="AE257" s="28">
        <v>33.200000000000003</v>
      </c>
      <c r="AF257" s="33">
        <v>0.03</v>
      </c>
      <c r="AG257" s="28">
        <v>3</v>
      </c>
      <c r="AH257" s="31">
        <v>7.8E-2</v>
      </c>
      <c r="AI257" s="31">
        <v>1.84</v>
      </c>
      <c r="AJ257" s="31"/>
      <c r="AK257" s="75" t="str">
        <f t="shared" si="59"/>
        <v>1</v>
      </c>
      <c r="AL257" s="75" t="str">
        <f t="shared" si="60"/>
        <v>1</v>
      </c>
      <c r="AM257" s="75" t="str">
        <f t="shared" si="61"/>
        <v>3</v>
      </c>
      <c r="AN257" s="75" t="str">
        <f t="shared" si="62"/>
        <v>1</v>
      </c>
      <c r="AO257" s="75" t="str">
        <f t="shared" si="63"/>
        <v>1</v>
      </c>
      <c r="AP257" s="75" t="str">
        <f t="shared" si="64"/>
        <v>1</v>
      </c>
      <c r="AQ257" s="75" t="str">
        <f t="shared" si="65"/>
        <v>5</v>
      </c>
      <c r="AR257" s="75" t="str">
        <f t="shared" si="66"/>
        <v>1</v>
      </c>
      <c r="AS257" s="75">
        <f t="shared" si="67"/>
        <v>2.2727272727272729</v>
      </c>
      <c r="AT257" s="75" t="str">
        <f t="shared" si="68"/>
        <v>6</v>
      </c>
      <c r="AU257" s="48" t="e">
        <f>IF(OR(AQ257="I",#REF!="I",AQ257="C",#REF!="C"),"Termovacío",IF(OR(AO257="I",AN257="I",AP257="I",AK257="I",AL257="I",AO257="C",AN257="C",AP257="C",AK257="C",AL257="C"),"Regeneración",""))</f>
        <v>#REF!</v>
      </c>
    </row>
    <row r="258" spans="1:47" s="10" customFormat="1" ht="15" customHeight="1" x14ac:dyDescent="0.2">
      <c r="A258" s="4">
        <f t="shared" si="69"/>
        <v>12</v>
      </c>
      <c r="B258" s="4">
        <v>600054</v>
      </c>
      <c r="C258" s="4" t="s">
        <v>102</v>
      </c>
      <c r="D258" s="4" t="s">
        <v>158</v>
      </c>
      <c r="E258" s="3" t="s">
        <v>153</v>
      </c>
      <c r="F258" s="4" t="s">
        <v>303</v>
      </c>
      <c r="G258" s="4" t="s">
        <v>43</v>
      </c>
      <c r="H258" s="4" t="s">
        <v>171</v>
      </c>
      <c r="I258" s="4" t="s">
        <v>249</v>
      </c>
      <c r="J258" s="4" t="s">
        <v>131</v>
      </c>
      <c r="K258" s="4" t="s">
        <v>117</v>
      </c>
      <c r="L258" s="4">
        <v>1977</v>
      </c>
      <c r="M258" s="4" t="s">
        <v>266</v>
      </c>
      <c r="N258" s="4" t="s">
        <v>304</v>
      </c>
      <c r="O258" s="4" t="s">
        <v>122</v>
      </c>
      <c r="P258" s="4"/>
      <c r="Q258" s="4"/>
      <c r="R258" s="4" t="s">
        <v>123</v>
      </c>
      <c r="S258" s="13"/>
      <c r="T258" s="4"/>
      <c r="U258" s="4"/>
      <c r="V258" s="4" t="s">
        <v>301</v>
      </c>
      <c r="W258" s="4">
        <v>220</v>
      </c>
      <c r="X258" s="13">
        <v>44378</v>
      </c>
      <c r="Y258" s="27">
        <v>80</v>
      </c>
      <c r="Z258" s="27">
        <v>37.5</v>
      </c>
      <c r="AA258" s="28" t="s">
        <v>283</v>
      </c>
      <c r="AB258" s="31">
        <v>0.86499999999999999</v>
      </c>
      <c r="AC258" s="32">
        <v>25</v>
      </c>
      <c r="AD258" s="28">
        <v>18</v>
      </c>
      <c r="AE258" s="28">
        <v>34</v>
      </c>
      <c r="AF258" s="33">
        <v>0.03</v>
      </c>
      <c r="AG258" s="28">
        <v>3</v>
      </c>
      <c r="AH258" s="31">
        <v>2.1000000000000001E-2</v>
      </c>
      <c r="AI258" s="31">
        <v>0.96</v>
      </c>
      <c r="AJ258" s="31"/>
      <c r="AK258" s="75" t="str">
        <f t="shared" si="59"/>
        <v>1</v>
      </c>
      <c r="AL258" s="75" t="str">
        <f t="shared" si="60"/>
        <v>1</v>
      </c>
      <c r="AM258" s="75" t="str">
        <f t="shared" si="61"/>
        <v>1</v>
      </c>
      <c r="AN258" s="75" t="str">
        <f t="shared" si="62"/>
        <v>1</v>
      </c>
      <c r="AO258" s="75" t="str">
        <f t="shared" si="63"/>
        <v>1</v>
      </c>
      <c r="AP258" s="75" t="str">
        <f t="shared" si="64"/>
        <v>1</v>
      </c>
      <c r="AQ258" s="75" t="str">
        <f t="shared" si="65"/>
        <v>5</v>
      </c>
      <c r="AR258" s="75" t="str">
        <f t="shared" si="66"/>
        <v>1</v>
      </c>
      <c r="AS258" s="75">
        <f t="shared" si="67"/>
        <v>1.9090909090909092</v>
      </c>
      <c r="AT258" s="75" t="str">
        <f t="shared" si="68"/>
        <v>3</v>
      </c>
      <c r="AU258" s="48" t="e">
        <f>IF(OR(AQ258="I",#REF!="I",AQ258="C",#REF!="C"),"Termovacío",IF(OR(AO258="I",AN258="I",AP258="I",AK258="I",AL258="I",AO258="C",AN258="C",AP258="C",AK258="C",AL258="C"),"Regeneración",""))</f>
        <v>#REF!</v>
      </c>
    </row>
    <row r="259" spans="1:47" s="10" customFormat="1" ht="15" customHeight="1" x14ac:dyDescent="0.2">
      <c r="A259" s="4">
        <f t="shared" si="69"/>
        <v>12</v>
      </c>
      <c r="B259" s="4">
        <v>600054</v>
      </c>
      <c r="C259" s="4" t="s">
        <v>102</v>
      </c>
      <c r="D259" s="4" t="s">
        <v>158</v>
      </c>
      <c r="E259" s="3" t="s">
        <v>153</v>
      </c>
      <c r="F259" s="4" t="s">
        <v>303</v>
      </c>
      <c r="G259" s="4" t="s">
        <v>43</v>
      </c>
      <c r="H259" s="4" t="s">
        <v>171</v>
      </c>
      <c r="I259" s="4" t="s">
        <v>249</v>
      </c>
      <c r="J259" s="4" t="s">
        <v>131</v>
      </c>
      <c r="K259" s="4" t="s">
        <v>117</v>
      </c>
      <c r="L259" s="4">
        <v>1977</v>
      </c>
      <c r="M259" s="4" t="s">
        <v>266</v>
      </c>
      <c r="N259" s="4" t="s">
        <v>304</v>
      </c>
      <c r="O259" s="4" t="s">
        <v>122</v>
      </c>
      <c r="P259" s="4"/>
      <c r="Q259" s="4"/>
      <c r="R259" s="4" t="s">
        <v>123</v>
      </c>
      <c r="S259" s="13"/>
      <c r="T259" s="4"/>
      <c r="U259" s="4"/>
      <c r="V259" s="4"/>
      <c r="W259" s="4">
        <v>220</v>
      </c>
      <c r="X259" s="13">
        <v>43993</v>
      </c>
      <c r="Y259" s="27"/>
      <c r="Z259" s="27"/>
      <c r="AA259" s="28"/>
      <c r="AB259" s="31"/>
      <c r="AC259" s="32">
        <v>25</v>
      </c>
      <c r="AD259" s="28"/>
      <c r="AE259" s="28">
        <v>32.5</v>
      </c>
      <c r="AF259" s="33">
        <v>0.02</v>
      </c>
      <c r="AG259" s="28">
        <v>2</v>
      </c>
      <c r="AH259" s="31">
        <v>6.3E-2</v>
      </c>
      <c r="AI259" s="31">
        <v>1.3</v>
      </c>
      <c r="AJ259" s="31"/>
      <c r="AK259" s="75" t="str">
        <f t="shared" si="59"/>
        <v>1</v>
      </c>
      <c r="AL259" s="75" t="str">
        <f t="shared" si="60"/>
        <v>1</v>
      </c>
      <c r="AM259" s="75" t="str">
        <f t="shared" si="61"/>
        <v>1</v>
      </c>
      <c r="AN259" s="75" t="str">
        <f t="shared" si="62"/>
        <v>1</v>
      </c>
      <c r="AO259" s="75" t="str">
        <f t="shared" si="63"/>
        <v>1</v>
      </c>
      <c r="AP259" s="75" t="str">
        <f t="shared" si="64"/>
        <v>1</v>
      </c>
      <c r="AQ259" s="75" t="str">
        <f t="shared" si="65"/>
        <v>5</v>
      </c>
      <c r="AR259" s="75" t="str">
        <f t="shared" si="66"/>
        <v>1</v>
      </c>
      <c r="AS259" s="75">
        <f t="shared" si="67"/>
        <v>1.9090909090909092</v>
      </c>
      <c r="AT259" s="75" t="str">
        <f t="shared" si="68"/>
        <v>3</v>
      </c>
      <c r="AU259" s="48" t="e">
        <f>IF(OR(AQ259="I",#REF!="I",AQ259="C",#REF!="C"),"Termovacío",IF(OR(AO259="I",AN259="I",AP259="I",AK259="I",AL259="I",AO259="C",AN259="C",AP259="C",AK259="C",AL259="C"),"Regeneración",""))</f>
        <v>#REF!</v>
      </c>
    </row>
    <row r="260" spans="1:47" s="10" customFormat="1" ht="15" customHeight="1" x14ac:dyDescent="0.2">
      <c r="A260" s="4">
        <f t="shared" si="69"/>
        <v>12</v>
      </c>
      <c r="B260" s="4">
        <v>600054</v>
      </c>
      <c r="C260" s="4" t="s">
        <v>102</v>
      </c>
      <c r="D260" s="4" t="s">
        <v>158</v>
      </c>
      <c r="E260" s="3" t="s">
        <v>153</v>
      </c>
      <c r="F260" s="4" t="s">
        <v>303</v>
      </c>
      <c r="G260" s="4" t="s">
        <v>43</v>
      </c>
      <c r="H260" s="4" t="s">
        <v>171</v>
      </c>
      <c r="I260" s="4" t="s">
        <v>249</v>
      </c>
      <c r="J260" s="4" t="s">
        <v>131</v>
      </c>
      <c r="K260" s="4" t="s">
        <v>117</v>
      </c>
      <c r="L260" s="4">
        <v>1977</v>
      </c>
      <c r="M260" s="4" t="s">
        <v>266</v>
      </c>
      <c r="N260" s="4" t="s">
        <v>304</v>
      </c>
      <c r="O260" s="4" t="s">
        <v>122</v>
      </c>
      <c r="P260" s="4"/>
      <c r="Q260" s="4"/>
      <c r="R260" s="4" t="s">
        <v>123</v>
      </c>
      <c r="S260" s="13"/>
      <c r="T260" s="4"/>
      <c r="U260" s="4"/>
      <c r="V260" s="4"/>
      <c r="W260" s="4">
        <v>220</v>
      </c>
      <c r="X260" s="13">
        <v>43570</v>
      </c>
      <c r="Y260" s="27"/>
      <c r="Z260" s="27"/>
      <c r="AA260" s="28"/>
      <c r="AB260" s="31"/>
      <c r="AC260" s="32">
        <v>27</v>
      </c>
      <c r="AD260" s="28"/>
      <c r="AE260" s="28">
        <v>39.6</v>
      </c>
      <c r="AF260" s="33">
        <v>0.02</v>
      </c>
      <c r="AG260" s="28">
        <v>3</v>
      </c>
      <c r="AH260" s="31">
        <v>4.2000000000000003E-2</v>
      </c>
      <c r="AI260" s="31">
        <v>0.96</v>
      </c>
      <c r="AJ260" s="31"/>
      <c r="AK260" s="75" t="str">
        <f t="shared" ref="AK260:AK323" si="76">IF(AH260&lt;&gt;"",IF(AH260&lt;=0.1,"1",IF(AND(AH260&gt;0.1,AH260&lt;=0.3),"3",IF(AH260&gt;0.3,"5",""))),"1")</f>
        <v>1</v>
      </c>
      <c r="AL260" s="75" t="str">
        <f t="shared" ref="AL260:AL323" si="77">IF(AI260&lt;&gt;"",IF(AI260&lt;=3,"1",IF(AND(AI260&gt;3,AI260&lt;=4),"3",IF(AI260&gt;4,"5",""))),"1")</f>
        <v>1</v>
      </c>
      <c r="AM260" s="75" t="str">
        <f t="shared" ref="AM260:AM323" si="78">IF(AD260&lt;&gt;"",IF(AD260&lt;=20,"1",IF(AND(AD260&gt;20,AD260&lt;=30),"3",IF(AD260&gt;30,"5",""))),"1")</f>
        <v>1</v>
      </c>
      <c r="AN260" s="75" t="str">
        <f t="shared" ref="AN260:AN323" si="79">IF(AF260&lt;&gt;"",IF(AF260&lt;=0.05,"1",IF(AND(AF260&gt;0.05,AF260&lt;=0.1),"3",IF(AF260&gt;0.1,"5",""))),"1")</f>
        <v>1</v>
      </c>
      <c r="AO260" s="75" t="str">
        <f t="shared" ref="AO260:AO323" si="80">IF(AE260&lt;&gt;"",IF(AE260&gt;=32,"1",IF(AND(AE260&gt;=28,AE260&lt;32),"3",IF(AE260&lt;28,"5",""))),"1")</f>
        <v>1</v>
      </c>
      <c r="AP260" s="75" t="str">
        <f t="shared" ref="AP260:AP323" si="81">IF(AG260&lt;&gt;"",IF(AG260&lt;=3.5,"1",IF(AG260&gt;3.5,"5","")),"1")</f>
        <v>1</v>
      </c>
      <c r="AQ260" s="75" t="str">
        <f t="shared" si="65"/>
        <v>5</v>
      </c>
      <c r="AR260" s="75" t="str">
        <f t="shared" si="66"/>
        <v>1</v>
      </c>
      <c r="AS260" s="75">
        <f t="shared" si="67"/>
        <v>1.9090909090909092</v>
      </c>
      <c r="AT260" s="75" t="str">
        <f t="shared" si="68"/>
        <v>3</v>
      </c>
      <c r="AU260" s="48" t="e">
        <f>IF(OR(AQ260="I",#REF!="I",AQ260="C",#REF!="C"),"Termovacío",IF(OR(AO260="I",AN260="I",AP260="I",AK260="I",AL260="I",AO260="C",AN260="C",AP260="C",AK260="C",AL260="C"),"Regeneración",""))</f>
        <v>#REF!</v>
      </c>
    </row>
    <row r="261" spans="1:47" s="10" customFormat="1" ht="15" customHeight="1" x14ac:dyDescent="0.2">
      <c r="A261" s="4">
        <f t="shared" si="69"/>
        <v>12</v>
      </c>
      <c r="B261" s="4">
        <v>600054</v>
      </c>
      <c r="C261" s="4" t="s">
        <v>102</v>
      </c>
      <c r="D261" s="4" t="s">
        <v>158</v>
      </c>
      <c r="E261" s="3" t="s">
        <v>153</v>
      </c>
      <c r="F261" s="4" t="s">
        <v>303</v>
      </c>
      <c r="G261" s="4" t="s">
        <v>43</v>
      </c>
      <c r="H261" s="4" t="s">
        <v>171</v>
      </c>
      <c r="I261" s="4" t="s">
        <v>249</v>
      </c>
      <c r="J261" s="4" t="s">
        <v>131</v>
      </c>
      <c r="K261" s="4" t="s">
        <v>117</v>
      </c>
      <c r="L261" s="4">
        <v>1977</v>
      </c>
      <c r="M261" s="4" t="s">
        <v>266</v>
      </c>
      <c r="N261" s="4" t="s">
        <v>304</v>
      </c>
      <c r="O261" s="4" t="s">
        <v>122</v>
      </c>
      <c r="P261" s="4"/>
      <c r="Q261" s="4"/>
      <c r="R261" s="4" t="s">
        <v>123</v>
      </c>
      <c r="S261" s="13"/>
      <c r="T261" s="4"/>
      <c r="U261" s="4"/>
      <c r="V261" s="4"/>
      <c r="W261" s="4">
        <v>220</v>
      </c>
      <c r="X261" s="13">
        <v>43332</v>
      </c>
      <c r="Y261" s="27"/>
      <c r="Z261" s="27"/>
      <c r="AA261" s="28"/>
      <c r="AB261" s="31"/>
      <c r="AC261" s="32">
        <v>36</v>
      </c>
      <c r="AD261" s="28"/>
      <c r="AE261" s="28">
        <v>34.6</v>
      </c>
      <c r="AF261" s="33">
        <v>0.03</v>
      </c>
      <c r="AG261" s="28">
        <v>3</v>
      </c>
      <c r="AH261" s="31">
        <v>3.5999999999999997E-2</v>
      </c>
      <c r="AI261" s="31">
        <v>0.87</v>
      </c>
      <c r="AJ261" s="31"/>
      <c r="AK261" s="75" t="str">
        <f t="shared" si="76"/>
        <v>1</v>
      </c>
      <c r="AL261" s="75" t="str">
        <f t="shared" si="77"/>
        <v>1</v>
      </c>
      <c r="AM261" s="75" t="str">
        <f t="shared" si="78"/>
        <v>1</v>
      </c>
      <c r="AN261" s="75" t="str">
        <f t="shared" si="79"/>
        <v>1</v>
      </c>
      <c r="AO261" s="75" t="str">
        <f t="shared" si="80"/>
        <v>1</v>
      </c>
      <c r="AP261" s="75" t="str">
        <f t="shared" si="81"/>
        <v>1</v>
      </c>
      <c r="AQ261" s="75" t="str">
        <f t="shared" ref="AQ261:AQ324" si="82">IF(AC261&lt;&gt;"",IF(AND(W261=60,AC261&gt;=40),"1",IF(AND(W261=60,AC261&gt;=35,AC261&lt;40),"3",IF(AND(W261=60,AC261&lt;35),"5",IF(AND(W261=220,AC261&gt;=50),"1",IF(AND(W261=220,AC261&gt;=45,AC261&lt;50),"2",IF(AND(W261=220,AC261&lt;45),"5","")))))),"1")</f>
        <v>5</v>
      </c>
      <c r="AR261" s="75" t="str">
        <f t="shared" ref="AR261:AR324" si="83">IF(AJ261&lt;&gt;"",IF(AJ261&gt;=0.2,"1",IF(AND(AJ261&gt;=0.1,AJ261&lt;0.2),"3",IF(AJ261&lt;0.1,"5",""))),"1")</f>
        <v>1</v>
      </c>
      <c r="AS261" s="75">
        <f t="shared" ref="AS261:AS324" si="84">+(3*AK261+3*AL261+4*AM261+2*AN261+3*AO261+1*AP261+5*AQ261+1*AR261)/22</f>
        <v>1.9090909090909092</v>
      </c>
      <c r="AT261" s="75" t="str">
        <f t="shared" ref="AT261:AT324" si="85">IF(AND(AS261&gt;0,AS261&lt;=1),"1",IF(AND(AS261&gt;1,AS261&lt;=2),"3",IF(AND(AS261&gt;2,AS261&lt;=3),"6",IF(AND(AS261&gt;3,AS261&lt;=4),"8",IF(AND(AS261&gt;4,AS261&lt;=5),"10","")))))</f>
        <v>3</v>
      </c>
      <c r="AU261" s="48" t="e">
        <f>IF(OR(AQ261="I",#REF!="I",AQ261="C",#REF!="C"),"Termovacío",IF(OR(AO261="I",AN261="I",AP261="I",AK261="I",AL261="I",AO261="C",AN261="C",AP261="C",AK261="C",AL261="C"),"Regeneración",""))</f>
        <v>#REF!</v>
      </c>
    </row>
    <row r="262" spans="1:47" s="10" customFormat="1" ht="15" customHeight="1" x14ac:dyDescent="0.2">
      <c r="A262" s="4">
        <f t="shared" si="69"/>
        <v>12</v>
      </c>
      <c r="B262" s="4">
        <v>600054</v>
      </c>
      <c r="C262" s="4" t="s">
        <v>102</v>
      </c>
      <c r="D262" s="4" t="s">
        <v>158</v>
      </c>
      <c r="E262" s="3" t="s">
        <v>153</v>
      </c>
      <c r="F262" s="4" t="s">
        <v>303</v>
      </c>
      <c r="G262" s="4" t="s">
        <v>43</v>
      </c>
      <c r="H262" s="4" t="s">
        <v>171</v>
      </c>
      <c r="I262" s="4" t="s">
        <v>249</v>
      </c>
      <c r="J262" s="4" t="s">
        <v>131</v>
      </c>
      <c r="K262" s="4" t="s">
        <v>117</v>
      </c>
      <c r="L262" s="4">
        <v>1977</v>
      </c>
      <c r="M262" s="4" t="s">
        <v>266</v>
      </c>
      <c r="N262" s="4" t="s">
        <v>304</v>
      </c>
      <c r="O262" s="4" t="s">
        <v>122</v>
      </c>
      <c r="P262" s="4"/>
      <c r="Q262" s="4"/>
      <c r="R262" s="4" t="s">
        <v>123</v>
      </c>
      <c r="S262" s="13"/>
      <c r="T262" s="4"/>
      <c r="U262" s="4"/>
      <c r="V262" s="4"/>
      <c r="W262" s="4">
        <v>220</v>
      </c>
      <c r="X262" s="13">
        <v>43104</v>
      </c>
      <c r="Y262" s="27"/>
      <c r="Z262" s="27"/>
      <c r="AA262" s="28"/>
      <c r="AB262" s="31"/>
      <c r="AC262" s="32">
        <v>65</v>
      </c>
      <c r="AD262" s="28"/>
      <c r="AE262" s="28">
        <v>43</v>
      </c>
      <c r="AF262" s="33">
        <v>0.03</v>
      </c>
      <c r="AG262" s="28">
        <v>2</v>
      </c>
      <c r="AH262" s="31">
        <v>0.05</v>
      </c>
      <c r="AI262" s="31">
        <v>0.9</v>
      </c>
      <c r="AJ262" s="31"/>
      <c r="AK262" s="75" t="str">
        <f t="shared" si="76"/>
        <v>1</v>
      </c>
      <c r="AL262" s="75" t="str">
        <f t="shared" si="77"/>
        <v>1</v>
      </c>
      <c r="AM262" s="75" t="str">
        <f t="shared" si="78"/>
        <v>1</v>
      </c>
      <c r="AN262" s="75" t="str">
        <f t="shared" si="79"/>
        <v>1</v>
      </c>
      <c r="AO262" s="75" t="str">
        <f t="shared" si="80"/>
        <v>1</v>
      </c>
      <c r="AP262" s="75" t="str">
        <f t="shared" si="81"/>
        <v>1</v>
      </c>
      <c r="AQ262" s="75" t="str">
        <f t="shared" si="82"/>
        <v>1</v>
      </c>
      <c r="AR262" s="75" t="str">
        <f t="shared" si="83"/>
        <v>1</v>
      </c>
      <c r="AS262" s="75">
        <f t="shared" si="84"/>
        <v>1</v>
      </c>
      <c r="AT262" s="75" t="str">
        <f t="shared" si="85"/>
        <v>1</v>
      </c>
      <c r="AU262" s="48" t="e">
        <f>IF(OR(AQ262="I",#REF!="I",AQ262="C",#REF!="C"),"Termovacío",IF(OR(AO262="I",AN262="I",AP262="I",AK262="I",AL262="I",AO262="C",AN262="C",AP262="C",AK262="C",AL262="C"),"Regeneración",""))</f>
        <v>#REF!</v>
      </c>
    </row>
    <row r="263" spans="1:47" s="10" customFormat="1" ht="15" customHeight="1" x14ac:dyDescent="0.2">
      <c r="A263" s="4">
        <f t="shared" si="69"/>
        <v>12</v>
      </c>
      <c r="B263" s="4">
        <v>600054</v>
      </c>
      <c r="C263" s="4" t="s">
        <v>102</v>
      </c>
      <c r="D263" s="4" t="s">
        <v>158</v>
      </c>
      <c r="E263" s="3" t="s">
        <v>153</v>
      </c>
      <c r="F263" s="4" t="s">
        <v>303</v>
      </c>
      <c r="G263" s="4" t="s">
        <v>43</v>
      </c>
      <c r="H263" s="4" t="s">
        <v>171</v>
      </c>
      <c r="I263" s="4" t="s">
        <v>249</v>
      </c>
      <c r="J263" s="4" t="s">
        <v>131</v>
      </c>
      <c r="K263" s="4" t="s">
        <v>117</v>
      </c>
      <c r="L263" s="4">
        <v>1977</v>
      </c>
      <c r="M263" s="4" t="s">
        <v>266</v>
      </c>
      <c r="N263" s="4" t="s">
        <v>304</v>
      </c>
      <c r="O263" s="4" t="s">
        <v>122</v>
      </c>
      <c r="P263" s="4"/>
      <c r="Q263" s="4"/>
      <c r="R263" s="4" t="s">
        <v>123</v>
      </c>
      <c r="S263" s="13"/>
      <c r="T263" s="4"/>
      <c r="U263" s="4"/>
      <c r="V263" s="4"/>
      <c r="W263" s="4">
        <v>220</v>
      </c>
      <c r="X263" s="13">
        <v>42914</v>
      </c>
      <c r="Y263" s="27"/>
      <c r="Z263" s="27"/>
      <c r="AA263" s="28"/>
      <c r="AB263" s="31"/>
      <c r="AC263" s="32">
        <v>32</v>
      </c>
      <c r="AD263" s="28"/>
      <c r="AE263" s="28">
        <v>41.7</v>
      </c>
      <c r="AF263" s="33">
        <v>0.02</v>
      </c>
      <c r="AG263" s="28">
        <v>2</v>
      </c>
      <c r="AH263" s="31">
        <v>0.06</v>
      </c>
      <c r="AI263" s="31">
        <v>2.8</v>
      </c>
      <c r="AJ263" s="31"/>
      <c r="AK263" s="75" t="str">
        <f t="shared" si="76"/>
        <v>1</v>
      </c>
      <c r="AL263" s="75" t="str">
        <f t="shared" si="77"/>
        <v>1</v>
      </c>
      <c r="AM263" s="75" t="str">
        <f t="shared" si="78"/>
        <v>1</v>
      </c>
      <c r="AN263" s="75" t="str">
        <f t="shared" si="79"/>
        <v>1</v>
      </c>
      <c r="AO263" s="75" t="str">
        <f t="shared" si="80"/>
        <v>1</v>
      </c>
      <c r="AP263" s="75" t="str">
        <f t="shared" si="81"/>
        <v>1</v>
      </c>
      <c r="AQ263" s="75" t="str">
        <f t="shared" si="82"/>
        <v>5</v>
      </c>
      <c r="AR263" s="75" t="str">
        <f t="shared" si="83"/>
        <v>1</v>
      </c>
      <c r="AS263" s="75">
        <f t="shared" si="84"/>
        <v>1.9090909090909092</v>
      </c>
      <c r="AT263" s="75" t="str">
        <f t="shared" si="85"/>
        <v>3</v>
      </c>
      <c r="AU263" s="48" t="e">
        <f>IF(OR(AQ263="I",#REF!="I",AQ263="C",#REF!="C"),"Termovacío",IF(OR(AO263="I",AN263="I",AP263="I",AK263="I",AL263="I",AO263="C",AN263="C",AP263="C",AK263="C",AL263="C"),"Regeneración",""))</f>
        <v>#REF!</v>
      </c>
    </row>
    <row r="264" spans="1:47" s="10" customFormat="1" ht="15" customHeight="1" x14ac:dyDescent="0.2">
      <c r="A264" s="4">
        <f t="shared" si="69"/>
        <v>12</v>
      </c>
      <c r="B264" s="4">
        <v>600054</v>
      </c>
      <c r="C264" s="4" t="s">
        <v>102</v>
      </c>
      <c r="D264" s="4" t="s">
        <v>158</v>
      </c>
      <c r="E264" s="3" t="s">
        <v>153</v>
      </c>
      <c r="F264" s="4" t="s">
        <v>303</v>
      </c>
      <c r="G264" s="4" t="s">
        <v>43</v>
      </c>
      <c r="H264" s="4" t="s">
        <v>171</v>
      </c>
      <c r="I264" s="4" t="s">
        <v>249</v>
      </c>
      <c r="J264" s="4" t="s">
        <v>131</v>
      </c>
      <c r="K264" s="4" t="s">
        <v>117</v>
      </c>
      <c r="L264" s="4">
        <v>1977</v>
      </c>
      <c r="M264" s="4" t="s">
        <v>266</v>
      </c>
      <c r="N264" s="4" t="s">
        <v>304</v>
      </c>
      <c r="O264" s="4" t="s">
        <v>122</v>
      </c>
      <c r="P264" s="4"/>
      <c r="Q264" s="4"/>
      <c r="R264" s="4" t="s">
        <v>123</v>
      </c>
      <c r="S264" s="13"/>
      <c r="T264" s="4"/>
      <c r="U264" s="4"/>
      <c r="V264" s="4"/>
      <c r="W264" s="4">
        <v>220</v>
      </c>
      <c r="X264" s="13">
        <v>42677</v>
      </c>
      <c r="Y264" s="27"/>
      <c r="Z264" s="27"/>
      <c r="AA264" s="28"/>
      <c r="AB264" s="31"/>
      <c r="AC264" s="32">
        <v>32</v>
      </c>
      <c r="AD264" s="28"/>
      <c r="AE264" s="28">
        <v>37</v>
      </c>
      <c r="AF264" s="33">
        <v>0.01</v>
      </c>
      <c r="AG264" s="28">
        <v>1.5</v>
      </c>
      <c r="AH264" s="31">
        <v>1.2E-2</v>
      </c>
      <c r="AI264" s="31">
        <v>0.64600000000000002</v>
      </c>
      <c r="AJ264" s="31"/>
      <c r="AK264" s="75" t="str">
        <f t="shared" si="76"/>
        <v>1</v>
      </c>
      <c r="AL264" s="75" t="str">
        <f t="shared" si="77"/>
        <v>1</v>
      </c>
      <c r="AM264" s="75" t="str">
        <f t="shared" si="78"/>
        <v>1</v>
      </c>
      <c r="AN264" s="75" t="str">
        <f t="shared" si="79"/>
        <v>1</v>
      </c>
      <c r="AO264" s="75" t="str">
        <f t="shared" si="80"/>
        <v>1</v>
      </c>
      <c r="AP264" s="75" t="str">
        <f t="shared" si="81"/>
        <v>1</v>
      </c>
      <c r="AQ264" s="75" t="str">
        <f t="shared" si="82"/>
        <v>5</v>
      </c>
      <c r="AR264" s="75" t="str">
        <f t="shared" si="83"/>
        <v>1</v>
      </c>
      <c r="AS264" s="75">
        <f t="shared" si="84"/>
        <v>1.9090909090909092</v>
      </c>
      <c r="AT264" s="75" t="str">
        <f t="shared" si="85"/>
        <v>3</v>
      </c>
      <c r="AU264" s="48" t="e">
        <f>IF(OR(AQ264="I",#REF!="I",AQ264="C",#REF!="C"),"Termovacío",IF(OR(AO264="I",AN264="I",AP264="I",AK264="I",AL264="I",AO264="C",AN264="C",AP264="C",AK264="C",AL264="C"),"Regeneración",""))</f>
        <v>#REF!</v>
      </c>
    </row>
    <row r="265" spans="1:47" s="10" customFormat="1" ht="15" customHeight="1" x14ac:dyDescent="0.2">
      <c r="A265" s="4">
        <f t="shared" si="69"/>
        <v>12</v>
      </c>
      <c r="B265" s="4">
        <v>600054</v>
      </c>
      <c r="C265" s="4" t="s">
        <v>102</v>
      </c>
      <c r="D265" s="4" t="s">
        <v>158</v>
      </c>
      <c r="E265" s="3" t="s">
        <v>153</v>
      </c>
      <c r="F265" s="4" t="s">
        <v>303</v>
      </c>
      <c r="G265" s="4" t="s">
        <v>43</v>
      </c>
      <c r="H265" s="4" t="s">
        <v>171</v>
      </c>
      <c r="I265" s="4" t="s">
        <v>249</v>
      </c>
      <c r="J265" s="4" t="s">
        <v>131</v>
      </c>
      <c r="K265" s="4" t="s">
        <v>117</v>
      </c>
      <c r="L265" s="4">
        <v>1977</v>
      </c>
      <c r="M265" s="4" t="s">
        <v>266</v>
      </c>
      <c r="N265" s="4" t="s">
        <v>304</v>
      </c>
      <c r="O265" s="4" t="s">
        <v>122</v>
      </c>
      <c r="P265" s="4"/>
      <c r="Q265" s="4"/>
      <c r="R265" s="4" t="s">
        <v>123</v>
      </c>
      <c r="S265" s="13"/>
      <c r="T265" s="4"/>
      <c r="U265" s="4"/>
      <c r="V265" s="4"/>
      <c r="W265" s="4">
        <v>220</v>
      </c>
      <c r="X265" s="13">
        <v>42380</v>
      </c>
      <c r="Y265" s="27"/>
      <c r="Z265" s="27"/>
      <c r="AA265" s="28"/>
      <c r="AB265" s="31"/>
      <c r="AC265" s="32">
        <v>35</v>
      </c>
      <c r="AD265" s="28"/>
      <c r="AE265" s="28"/>
      <c r="AF265" s="33">
        <v>0.01</v>
      </c>
      <c r="AG265" s="28">
        <v>1.5</v>
      </c>
      <c r="AH265" s="31">
        <v>0.158</v>
      </c>
      <c r="AI265" s="31">
        <v>0.65800000000000003</v>
      </c>
      <c r="AJ265" s="31"/>
      <c r="AK265" s="75" t="str">
        <f t="shared" si="76"/>
        <v>3</v>
      </c>
      <c r="AL265" s="75" t="str">
        <f t="shared" si="77"/>
        <v>1</v>
      </c>
      <c r="AM265" s="75" t="str">
        <f t="shared" si="78"/>
        <v>1</v>
      </c>
      <c r="AN265" s="75" t="str">
        <f t="shared" si="79"/>
        <v>1</v>
      </c>
      <c r="AO265" s="75" t="str">
        <f t="shared" si="80"/>
        <v>1</v>
      </c>
      <c r="AP265" s="75" t="str">
        <f t="shared" si="81"/>
        <v>1</v>
      </c>
      <c r="AQ265" s="75" t="str">
        <f t="shared" si="82"/>
        <v>5</v>
      </c>
      <c r="AR265" s="75" t="str">
        <f t="shared" si="83"/>
        <v>1</v>
      </c>
      <c r="AS265" s="75">
        <f t="shared" si="84"/>
        <v>2.1818181818181817</v>
      </c>
      <c r="AT265" s="75" t="str">
        <f t="shared" si="85"/>
        <v>6</v>
      </c>
      <c r="AU265" s="48" t="e">
        <f>IF(OR(AQ265="I",#REF!="I",AQ265="C",#REF!="C"),"Termovacío",IF(OR(AO265="I",AN265="I",AP265="I",AK265="I",AL265="I",AO265="C",AN265="C",AP265="C",AK265="C",AL265="C"),"Regeneración",""))</f>
        <v>#REF!</v>
      </c>
    </row>
    <row r="266" spans="1:47" s="10" customFormat="1" ht="15" customHeight="1" x14ac:dyDescent="0.2">
      <c r="A266" s="4">
        <f t="shared" si="69"/>
        <v>12</v>
      </c>
      <c r="B266" s="4">
        <v>600054</v>
      </c>
      <c r="C266" s="4" t="s">
        <v>102</v>
      </c>
      <c r="D266" s="4" t="s">
        <v>158</v>
      </c>
      <c r="E266" s="3" t="s">
        <v>153</v>
      </c>
      <c r="F266" s="4" t="s">
        <v>303</v>
      </c>
      <c r="G266" s="4" t="s">
        <v>43</v>
      </c>
      <c r="H266" s="4" t="s">
        <v>171</v>
      </c>
      <c r="I266" s="4" t="s">
        <v>249</v>
      </c>
      <c r="J266" s="4" t="s">
        <v>131</v>
      </c>
      <c r="K266" s="4" t="s">
        <v>117</v>
      </c>
      <c r="L266" s="4">
        <v>1977</v>
      </c>
      <c r="M266" s="4" t="s">
        <v>266</v>
      </c>
      <c r="N266" s="4" t="s">
        <v>304</v>
      </c>
      <c r="O266" s="4" t="s">
        <v>122</v>
      </c>
      <c r="P266" s="4"/>
      <c r="Q266" s="4"/>
      <c r="R266" s="4" t="s">
        <v>123</v>
      </c>
      <c r="S266" s="13"/>
      <c r="T266" s="4"/>
      <c r="U266" s="4"/>
      <c r="V266" s="4"/>
      <c r="W266" s="4">
        <v>220</v>
      </c>
      <c r="X266" s="13">
        <v>42304</v>
      </c>
      <c r="Y266" s="27"/>
      <c r="Z266" s="27"/>
      <c r="AA266" s="28"/>
      <c r="AB266" s="31"/>
      <c r="AC266" s="32">
        <v>60</v>
      </c>
      <c r="AD266" s="28"/>
      <c r="AE266" s="28">
        <v>39</v>
      </c>
      <c r="AF266" s="33">
        <v>0.01</v>
      </c>
      <c r="AG266" s="28"/>
      <c r="AH266" s="31">
        <v>1.0999999999999999E-2</v>
      </c>
      <c r="AI266" s="31"/>
      <c r="AJ266" s="31"/>
      <c r="AK266" s="75" t="str">
        <f t="shared" si="76"/>
        <v>1</v>
      </c>
      <c r="AL266" s="75" t="str">
        <f t="shared" si="77"/>
        <v>1</v>
      </c>
      <c r="AM266" s="75" t="str">
        <f t="shared" si="78"/>
        <v>1</v>
      </c>
      <c r="AN266" s="75" t="str">
        <f t="shared" si="79"/>
        <v>1</v>
      </c>
      <c r="AO266" s="75" t="str">
        <f t="shared" si="80"/>
        <v>1</v>
      </c>
      <c r="AP266" s="75" t="str">
        <f t="shared" si="81"/>
        <v>1</v>
      </c>
      <c r="AQ266" s="75" t="str">
        <f t="shared" si="82"/>
        <v>1</v>
      </c>
      <c r="AR266" s="75" t="str">
        <f t="shared" si="83"/>
        <v>1</v>
      </c>
      <c r="AS266" s="75">
        <f t="shared" si="84"/>
        <v>1</v>
      </c>
      <c r="AT266" s="75" t="str">
        <f t="shared" si="85"/>
        <v>1</v>
      </c>
      <c r="AU266" s="48" t="e">
        <f>IF(OR(AQ266="I",#REF!="I",AQ266="C",#REF!="C"),"Termovacío",IF(OR(AO266="I",AN266="I",AP266="I",AK266="I",AL266="I",AO266="C",AN266="C",AP266="C",AK266="C",AL266="C"),"Regeneración",""))</f>
        <v>#REF!</v>
      </c>
    </row>
    <row r="267" spans="1:47" s="10" customFormat="1" ht="15" customHeight="1" x14ac:dyDescent="0.2">
      <c r="A267" s="4">
        <f t="shared" si="69"/>
        <v>12</v>
      </c>
      <c r="B267" s="4">
        <v>600054</v>
      </c>
      <c r="C267" s="4" t="s">
        <v>102</v>
      </c>
      <c r="D267" s="4" t="s">
        <v>158</v>
      </c>
      <c r="E267" s="3" t="s">
        <v>153</v>
      </c>
      <c r="F267" s="4" t="s">
        <v>303</v>
      </c>
      <c r="G267" s="4" t="s">
        <v>43</v>
      </c>
      <c r="H267" s="4" t="s">
        <v>171</v>
      </c>
      <c r="I267" s="4" t="s">
        <v>249</v>
      </c>
      <c r="J267" s="4" t="s">
        <v>131</v>
      </c>
      <c r="K267" s="4" t="s">
        <v>117</v>
      </c>
      <c r="L267" s="4">
        <v>1977</v>
      </c>
      <c r="M267" s="4" t="s">
        <v>266</v>
      </c>
      <c r="N267" s="4" t="s">
        <v>304</v>
      </c>
      <c r="O267" s="4" t="s">
        <v>122</v>
      </c>
      <c r="P267" s="4"/>
      <c r="Q267" s="4"/>
      <c r="R267" s="4" t="s">
        <v>123</v>
      </c>
      <c r="S267" s="13"/>
      <c r="T267" s="4"/>
      <c r="U267" s="4"/>
      <c r="V267" s="4"/>
      <c r="W267" s="4">
        <v>220</v>
      </c>
      <c r="X267" s="13">
        <v>41983</v>
      </c>
      <c r="Y267" s="27"/>
      <c r="Z267" s="27"/>
      <c r="AA267" s="28"/>
      <c r="AB267" s="31"/>
      <c r="AC267" s="32">
        <v>31</v>
      </c>
      <c r="AD267" s="28"/>
      <c r="AE267" s="28">
        <v>43</v>
      </c>
      <c r="AF267" s="33">
        <v>0.01</v>
      </c>
      <c r="AG267" s="28">
        <v>1.5</v>
      </c>
      <c r="AH267" s="31">
        <v>1.2999999999999999E-2</v>
      </c>
      <c r="AI267" s="31"/>
      <c r="AJ267" s="31"/>
      <c r="AK267" s="75" t="str">
        <f t="shared" si="76"/>
        <v>1</v>
      </c>
      <c r="AL267" s="75" t="str">
        <f t="shared" si="77"/>
        <v>1</v>
      </c>
      <c r="AM267" s="75" t="str">
        <f t="shared" si="78"/>
        <v>1</v>
      </c>
      <c r="AN267" s="75" t="str">
        <f t="shared" si="79"/>
        <v>1</v>
      </c>
      <c r="AO267" s="75" t="str">
        <f t="shared" si="80"/>
        <v>1</v>
      </c>
      <c r="AP267" s="75" t="str">
        <f t="shared" si="81"/>
        <v>1</v>
      </c>
      <c r="AQ267" s="75" t="str">
        <f t="shared" si="82"/>
        <v>5</v>
      </c>
      <c r="AR267" s="75" t="str">
        <f t="shared" si="83"/>
        <v>1</v>
      </c>
      <c r="AS267" s="75">
        <f t="shared" si="84"/>
        <v>1.9090909090909092</v>
      </c>
      <c r="AT267" s="75" t="str">
        <f t="shared" si="85"/>
        <v>3</v>
      </c>
      <c r="AU267" s="48" t="e">
        <f>IF(OR(AQ267="I",#REF!="I",AQ267="C",#REF!="C"),"Termovacío",IF(OR(AO267="I",AN267="I",AP267="I",AK267="I",AL267="I",AO267="C",AN267="C",AP267="C",AK267="C",AL267="C"),"Regeneración",""))</f>
        <v>#REF!</v>
      </c>
    </row>
    <row r="268" spans="1:47" s="10" customFormat="1" ht="15" customHeight="1" x14ac:dyDescent="0.2">
      <c r="A268" s="4">
        <f t="shared" si="69"/>
        <v>12</v>
      </c>
      <c r="B268" s="4">
        <v>600054</v>
      </c>
      <c r="C268" s="4" t="s">
        <v>102</v>
      </c>
      <c r="D268" s="4" t="s">
        <v>158</v>
      </c>
      <c r="E268" s="3" t="s">
        <v>153</v>
      </c>
      <c r="F268" s="4" t="s">
        <v>303</v>
      </c>
      <c r="G268" s="4" t="s">
        <v>43</v>
      </c>
      <c r="H268" s="4" t="s">
        <v>171</v>
      </c>
      <c r="I268" s="4" t="s">
        <v>249</v>
      </c>
      <c r="J268" s="4" t="s">
        <v>131</v>
      </c>
      <c r="K268" s="4" t="s">
        <v>117</v>
      </c>
      <c r="L268" s="4">
        <v>1977</v>
      </c>
      <c r="M268" s="4" t="s">
        <v>266</v>
      </c>
      <c r="N268" s="4" t="s">
        <v>304</v>
      </c>
      <c r="O268" s="4" t="s">
        <v>122</v>
      </c>
      <c r="P268" s="4"/>
      <c r="Q268" s="4"/>
      <c r="R268" s="4" t="s">
        <v>123</v>
      </c>
      <c r="S268" s="13"/>
      <c r="T268" s="4"/>
      <c r="U268" s="4"/>
      <c r="V268" s="4"/>
      <c r="W268" s="4">
        <v>220</v>
      </c>
      <c r="X268" s="13">
        <v>41843</v>
      </c>
      <c r="Y268" s="27"/>
      <c r="Z268" s="27"/>
      <c r="AA268" s="28"/>
      <c r="AB268" s="31"/>
      <c r="AC268" s="32"/>
      <c r="AD268" s="28"/>
      <c r="AE268" s="28">
        <v>40.9</v>
      </c>
      <c r="AF268" s="33">
        <v>0.05</v>
      </c>
      <c r="AG268" s="28">
        <v>5</v>
      </c>
      <c r="AH268" s="31">
        <v>1.5800000000000002E-2</v>
      </c>
      <c r="AI268" s="31">
        <v>1.1999999999999999E-3</v>
      </c>
      <c r="AJ268" s="31"/>
      <c r="AK268" s="75" t="str">
        <f t="shared" si="76"/>
        <v>1</v>
      </c>
      <c r="AL268" s="75" t="str">
        <f t="shared" si="77"/>
        <v>1</v>
      </c>
      <c r="AM268" s="75" t="str">
        <f t="shared" si="78"/>
        <v>1</v>
      </c>
      <c r="AN268" s="75" t="str">
        <f t="shared" si="79"/>
        <v>1</v>
      </c>
      <c r="AO268" s="75" t="str">
        <f t="shared" si="80"/>
        <v>1</v>
      </c>
      <c r="AP268" s="75" t="str">
        <f t="shared" si="81"/>
        <v>5</v>
      </c>
      <c r="AQ268" s="75" t="str">
        <f t="shared" si="82"/>
        <v>1</v>
      </c>
      <c r="AR268" s="75" t="str">
        <f t="shared" si="83"/>
        <v>1</v>
      </c>
      <c r="AS268" s="75">
        <f t="shared" si="84"/>
        <v>1.1818181818181819</v>
      </c>
      <c r="AT268" s="75" t="str">
        <f t="shared" si="85"/>
        <v>3</v>
      </c>
      <c r="AU268" s="48" t="e">
        <f>IF(OR(AQ268="I",#REF!="I",AQ268="C",#REF!="C"),"Termovacío",IF(OR(AO268="I",AN268="I",AP268="I",AK268="I",AL268="I",AO268="C",AN268="C",AP268="C",AK268="C",AL268="C"),"Regeneración",""))</f>
        <v>#REF!</v>
      </c>
    </row>
    <row r="269" spans="1:47" s="10" customFormat="1" ht="15" customHeight="1" x14ac:dyDescent="0.2">
      <c r="A269" s="4">
        <f t="shared" ref="A269:A332" si="86">+IF(B268=B269,A268,A268+1)</f>
        <v>12</v>
      </c>
      <c r="B269" s="4">
        <v>600054</v>
      </c>
      <c r="C269" s="4" t="s">
        <v>102</v>
      </c>
      <c r="D269" s="4" t="s">
        <v>158</v>
      </c>
      <c r="E269" s="3" t="s">
        <v>153</v>
      </c>
      <c r="F269" s="4" t="s">
        <v>303</v>
      </c>
      <c r="G269" s="4" t="s">
        <v>43</v>
      </c>
      <c r="H269" s="4" t="s">
        <v>171</v>
      </c>
      <c r="I269" s="4" t="s">
        <v>249</v>
      </c>
      <c r="J269" s="4" t="s">
        <v>131</v>
      </c>
      <c r="K269" s="4" t="s">
        <v>117</v>
      </c>
      <c r="L269" s="4">
        <v>1977</v>
      </c>
      <c r="M269" s="4" t="s">
        <v>266</v>
      </c>
      <c r="N269" s="4" t="s">
        <v>304</v>
      </c>
      <c r="O269" s="4" t="s">
        <v>122</v>
      </c>
      <c r="P269" s="4"/>
      <c r="Q269" s="4"/>
      <c r="R269" s="4" t="s">
        <v>123</v>
      </c>
      <c r="S269" s="13"/>
      <c r="T269" s="4"/>
      <c r="U269" s="4"/>
      <c r="V269" s="4"/>
      <c r="W269" s="4">
        <v>220</v>
      </c>
      <c r="X269" s="13">
        <v>41690</v>
      </c>
      <c r="Y269" s="27"/>
      <c r="Z269" s="27"/>
      <c r="AA269" s="28"/>
      <c r="AB269" s="31"/>
      <c r="AC269" s="32">
        <v>70.599999999999994</v>
      </c>
      <c r="AD269" s="28"/>
      <c r="AE269" s="28">
        <v>29.1</v>
      </c>
      <c r="AF269" s="33">
        <v>0.05</v>
      </c>
      <c r="AG269" s="28">
        <v>5</v>
      </c>
      <c r="AH269" s="31">
        <v>5.8000000000000003E-2</v>
      </c>
      <c r="AI269" s="31">
        <v>7.9000000000000001E-2</v>
      </c>
      <c r="AJ269" s="31"/>
      <c r="AK269" s="75" t="str">
        <f t="shared" si="76"/>
        <v>1</v>
      </c>
      <c r="AL269" s="75" t="str">
        <f t="shared" si="77"/>
        <v>1</v>
      </c>
      <c r="AM269" s="75" t="str">
        <f t="shared" si="78"/>
        <v>1</v>
      </c>
      <c r="AN269" s="75" t="str">
        <f t="shared" si="79"/>
        <v>1</v>
      </c>
      <c r="AO269" s="75" t="str">
        <f t="shared" si="80"/>
        <v>3</v>
      </c>
      <c r="AP269" s="75" t="str">
        <f t="shared" si="81"/>
        <v>5</v>
      </c>
      <c r="AQ269" s="75" t="str">
        <f t="shared" si="82"/>
        <v>1</v>
      </c>
      <c r="AR269" s="75" t="str">
        <f t="shared" si="83"/>
        <v>1</v>
      </c>
      <c r="AS269" s="75">
        <f t="shared" si="84"/>
        <v>1.4545454545454546</v>
      </c>
      <c r="AT269" s="75" t="str">
        <f t="shared" si="85"/>
        <v>3</v>
      </c>
      <c r="AU269" s="48" t="e">
        <f>IF(OR(AQ269="I",#REF!="I",AQ269="C",#REF!="C"),"Termovacío",IF(OR(AO269="I",AN269="I",AP269="I",AK269="I",AL269="I",AO269="C",AN269="C",AP269="C",AK269="C",AL269="C"),"Regeneración",""))</f>
        <v>#REF!</v>
      </c>
    </row>
    <row r="270" spans="1:47" s="10" customFormat="1" ht="15" customHeight="1" x14ac:dyDescent="0.2">
      <c r="A270" s="4">
        <f t="shared" si="86"/>
        <v>12</v>
      </c>
      <c r="B270" s="4">
        <v>600054</v>
      </c>
      <c r="C270" s="4" t="s">
        <v>102</v>
      </c>
      <c r="D270" s="4" t="s">
        <v>158</v>
      </c>
      <c r="E270" s="3" t="s">
        <v>153</v>
      </c>
      <c r="F270" s="4" t="s">
        <v>303</v>
      </c>
      <c r="G270" s="4" t="s">
        <v>43</v>
      </c>
      <c r="H270" s="4" t="s">
        <v>171</v>
      </c>
      <c r="I270" s="4" t="s">
        <v>249</v>
      </c>
      <c r="J270" s="4" t="s">
        <v>131</v>
      </c>
      <c r="K270" s="4" t="s">
        <v>117</v>
      </c>
      <c r="L270" s="4">
        <v>1977</v>
      </c>
      <c r="M270" s="4" t="s">
        <v>266</v>
      </c>
      <c r="N270" s="4" t="s">
        <v>304</v>
      </c>
      <c r="O270" s="4" t="s">
        <v>122</v>
      </c>
      <c r="P270" s="4"/>
      <c r="Q270" s="4"/>
      <c r="R270" s="4" t="s">
        <v>123</v>
      </c>
      <c r="S270" s="13"/>
      <c r="T270" s="4"/>
      <c r="U270" s="4"/>
      <c r="V270" s="4"/>
      <c r="W270" s="4">
        <v>220</v>
      </c>
      <c r="X270" s="13">
        <v>41624</v>
      </c>
      <c r="Y270" s="27"/>
      <c r="Z270" s="27"/>
      <c r="AA270" s="28"/>
      <c r="AB270" s="31"/>
      <c r="AC270" s="32">
        <v>32.299999999999997</v>
      </c>
      <c r="AD270" s="28"/>
      <c r="AE270" s="28">
        <v>29.9</v>
      </c>
      <c r="AF270" s="33">
        <v>0.02</v>
      </c>
      <c r="AG270" s="28">
        <v>2.5</v>
      </c>
      <c r="AH270" s="31">
        <v>3.5000000000000003E-2</v>
      </c>
      <c r="AI270" s="31">
        <v>0.83</v>
      </c>
      <c r="AJ270" s="31"/>
      <c r="AK270" s="75" t="str">
        <f t="shared" si="76"/>
        <v>1</v>
      </c>
      <c r="AL270" s="75" t="str">
        <f t="shared" si="77"/>
        <v>1</v>
      </c>
      <c r="AM270" s="75" t="str">
        <f t="shared" si="78"/>
        <v>1</v>
      </c>
      <c r="AN270" s="75" t="str">
        <f t="shared" si="79"/>
        <v>1</v>
      </c>
      <c r="AO270" s="75" t="str">
        <f t="shared" si="80"/>
        <v>3</v>
      </c>
      <c r="AP270" s="75" t="str">
        <f t="shared" si="81"/>
        <v>1</v>
      </c>
      <c r="AQ270" s="75" t="str">
        <f t="shared" si="82"/>
        <v>5</v>
      </c>
      <c r="AR270" s="75" t="str">
        <f t="shared" si="83"/>
        <v>1</v>
      </c>
      <c r="AS270" s="75">
        <f t="shared" si="84"/>
        <v>2.1818181818181817</v>
      </c>
      <c r="AT270" s="75" t="str">
        <f t="shared" si="85"/>
        <v>6</v>
      </c>
      <c r="AU270" s="48" t="e">
        <f>IF(OR(AQ270="I",#REF!="I",AQ270="C",#REF!="C"),"Termovacío",IF(OR(AO270="I",AN270="I",AP270="I",AK270="I",AL270="I",AO270="C",AN270="C",AP270="C",AK270="C",AL270="C"),"Regeneración",""))</f>
        <v>#REF!</v>
      </c>
    </row>
    <row r="271" spans="1:47" s="10" customFormat="1" ht="15" customHeight="1" x14ac:dyDescent="0.2">
      <c r="A271" s="4">
        <f t="shared" si="86"/>
        <v>12</v>
      </c>
      <c r="B271" s="4">
        <v>600054</v>
      </c>
      <c r="C271" s="4" t="s">
        <v>102</v>
      </c>
      <c r="D271" s="4" t="s">
        <v>158</v>
      </c>
      <c r="E271" s="3" t="s">
        <v>153</v>
      </c>
      <c r="F271" s="4" t="s">
        <v>303</v>
      </c>
      <c r="G271" s="4" t="s">
        <v>43</v>
      </c>
      <c r="H271" s="4" t="s">
        <v>171</v>
      </c>
      <c r="I271" s="4" t="s">
        <v>249</v>
      </c>
      <c r="J271" s="4" t="s">
        <v>131</v>
      </c>
      <c r="K271" s="4" t="s">
        <v>117</v>
      </c>
      <c r="L271" s="4">
        <v>1977</v>
      </c>
      <c r="M271" s="4" t="s">
        <v>266</v>
      </c>
      <c r="N271" s="4" t="s">
        <v>304</v>
      </c>
      <c r="O271" s="4" t="s">
        <v>122</v>
      </c>
      <c r="P271" s="4"/>
      <c r="Q271" s="4"/>
      <c r="R271" s="4" t="s">
        <v>123</v>
      </c>
      <c r="S271" s="13"/>
      <c r="T271" s="4"/>
      <c r="U271" s="4"/>
      <c r="V271" s="4"/>
      <c r="W271" s="4">
        <v>220</v>
      </c>
      <c r="X271" s="13">
        <v>41366</v>
      </c>
      <c r="Y271" s="27"/>
      <c r="Z271" s="27"/>
      <c r="AA271" s="28"/>
      <c r="AB271" s="31"/>
      <c r="AC271" s="32">
        <v>54.5</v>
      </c>
      <c r="AD271" s="28"/>
      <c r="AE271" s="28">
        <v>33</v>
      </c>
      <c r="AF271" s="33">
        <v>0.01</v>
      </c>
      <c r="AG271" s="28">
        <v>1.5</v>
      </c>
      <c r="AH271" s="31">
        <v>2.7E-2</v>
      </c>
      <c r="AI271" s="31">
        <v>0.83699999999999997</v>
      </c>
      <c r="AJ271" s="31"/>
      <c r="AK271" s="75" t="str">
        <f t="shared" si="76"/>
        <v>1</v>
      </c>
      <c r="AL271" s="75" t="str">
        <f t="shared" si="77"/>
        <v>1</v>
      </c>
      <c r="AM271" s="75" t="str">
        <f t="shared" si="78"/>
        <v>1</v>
      </c>
      <c r="AN271" s="75" t="str">
        <f t="shared" si="79"/>
        <v>1</v>
      </c>
      <c r="AO271" s="75" t="str">
        <f t="shared" si="80"/>
        <v>1</v>
      </c>
      <c r="AP271" s="75" t="str">
        <f t="shared" si="81"/>
        <v>1</v>
      </c>
      <c r="AQ271" s="75" t="str">
        <f t="shared" si="82"/>
        <v>1</v>
      </c>
      <c r="AR271" s="75" t="str">
        <f t="shared" si="83"/>
        <v>1</v>
      </c>
      <c r="AS271" s="75">
        <f t="shared" si="84"/>
        <v>1</v>
      </c>
      <c r="AT271" s="75" t="str">
        <f t="shared" si="85"/>
        <v>1</v>
      </c>
      <c r="AU271" s="48" t="e">
        <f>IF(OR(AQ271="I",#REF!="I",AQ271="C",#REF!="C"),"Termovacío",IF(OR(AO271="I",AN271="I",AP271="I",AK271="I",AL271="I",AO271="C",AN271="C",AP271="C",AK271="C",AL271="C"),"Regeneración",""))</f>
        <v>#REF!</v>
      </c>
    </row>
    <row r="272" spans="1:47" s="10" customFormat="1" ht="15" customHeight="1" x14ac:dyDescent="0.2">
      <c r="A272" s="4">
        <f t="shared" si="86"/>
        <v>12</v>
      </c>
      <c r="B272" s="4">
        <v>600054</v>
      </c>
      <c r="C272" s="4" t="s">
        <v>102</v>
      </c>
      <c r="D272" s="4" t="s">
        <v>158</v>
      </c>
      <c r="E272" s="3" t="s">
        <v>153</v>
      </c>
      <c r="F272" s="4" t="s">
        <v>303</v>
      </c>
      <c r="G272" s="4" t="s">
        <v>43</v>
      </c>
      <c r="H272" s="4" t="s">
        <v>171</v>
      </c>
      <c r="I272" s="4" t="s">
        <v>249</v>
      </c>
      <c r="J272" s="4" t="s">
        <v>131</v>
      </c>
      <c r="K272" s="4" t="s">
        <v>117</v>
      </c>
      <c r="L272" s="4">
        <v>1977</v>
      </c>
      <c r="M272" s="4" t="s">
        <v>266</v>
      </c>
      <c r="N272" s="4" t="s">
        <v>304</v>
      </c>
      <c r="O272" s="4" t="s">
        <v>122</v>
      </c>
      <c r="P272" s="4"/>
      <c r="Q272" s="4"/>
      <c r="R272" s="4" t="s">
        <v>123</v>
      </c>
      <c r="S272" s="13"/>
      <c r="T272" s="4"/>
      <c r="U272" s="4"/>
      <c r="V272" s="4"/>
      <c r="W272" s="4">
        <v>220</v>
      </c>
      <c r="X272" s="13">
        <v>41344</v>
      </c>
      <c r="Y272" s="27"/>
      <c r="Z272" s="27"/>
      <c r="AA272" s="28"/>
      <c r="AB272" s="31"/>
      <c r="AC272" s="32">
        <v>73.3</v>
      </c>
      <c r="AD272" s="28"/>
      <c r="AE272" s="28">
        <v>33</v>
      </c>
      <c r="AF272" s="33">
        <v>0.03</v>
      </c>
      <c r="AG272" s="28">
        <v>2</v>
      </c>
      <c r="AH272" s="31">
        <v>2.8000000000000001E-2</v>
      </c>
      <c r="AI272" s="31">
        <v>0.83</v>
      </c>
      <c r="AJ272" s="31"/>
      <c r="AK272" s="75" t="str">
        <f t="shared" si="76"/>
        <v>1</v>
      </c>
      <c r="AL272" s="75" t="str">
        <f t="shared" si="77"/>
        <v>1</v>
      </c>
      <c r="AM272" s="75" t="str">
        <f t="shared" si="78"/>
        <v>1</v>
      </c>
      <c r="AN272" s="75" t="str">
        <f t="shared" si="79"/>
        <v>1</v>
      </c>
      <c r="AO272" s="75" t="str">
        <f t="shared" si="80"/>
        <v>1</v>
      </c>
      <c r="AP272" s="75" t="str">
        <f t="shared" si="81"/>
        <v>1</v>
      </c>
      <c r="AQ272" s="75" t="str">
        <f t="shared" si="82"/>
        <v>1</v>
      </c>
      <c r="AR272" s="75" t="str">
        <f t="shared" si="83"/>
        <v>1</v>
      </c>
      <c r="AS272" s="75">
        <f t="shared" si="84"/>
        <v>1</v>
      </c>
      <c r="AT272" s="75" t="str">
        <f t="shared" si="85"/>
        <v>1</v>
      </c>
      <c r="AU272" s="48" t="e">
        <f>IF(OR(AQ272="I",#REF!="I",AQ272="C",#REF!="C"),"Termovacío",IF(OR(AO272="I",AN272="I",AP272="I",AK272="I",AL272="I",AO272="C",AN272="C",AP272="C",AK272="C",AL272="C"),"Regeneración",""))</f>
        <v>#REF!</v>
      </c>
    </row>
    <row r="273" spans="1:47" s="10" customFormat="1" ht="15" customHeight="1" x14ac:dyDescent="0.2">
      <c r="A273" s="4">
        <f t="shared" si="86"/>
        <v>12</v>
      </c>
      <c r="B273" s="4">
        <v>600054</v>
      </c>
      <c r="C273" s="4" t="s">
        <v>102</v>
      </c>
      <c r="D273" s="4" t="s">
        <v>158</v>
      </c>
      <c r="E273" s="3" t="s">
        <v>153</v>
      </c>
      <c r="F273" s="4" t="s">
        <v>303</v>
      </c>
      <c r="G273" s="4" t="s">
        <v>43</v>
      </c>
      <c r="H273" s="4" t="s">
        <v>171</v>
      </c>
      <c r="I273" s="4" t="s">
        <v>249</v>
      </c>
      <c r="J273" s="4" t="s">
        <v>131</v>
      </c>
      <c r="K273" s="4" t="s">
        <v>117</v>
      </c>
      <c r="L273" s="4">
        <v>1977</v>
      </c>
      <c r="M273" s="4" t="s">
        <v>266</v>
      </c>
      <c r="N273" s="4" t="s">
        <v>304</v>
      </c>
      <c r="O273" s="4" t="s">
        <v>122</v>
      </c>
      <c r="P273" s="4"/>
      <c r="Q273" s="4"/>
      <c r="R273" s="4" t="s">
        <v>123</v>
      </c>
      <c r="S273" s="13"/>
      <c r="T273" s="4"/>
      <c r="U273" s="4"/>
      <c r="V273" s="4"/>
      <c r="W273" s="4">
        <v>220</v>
      </c>
      <c r="X273" s="13">
        <v>41241</v>
      </c>
      <c r="Y273" s="27"/>
      <c r="Z273" s="27"/>
      <c r="AA273" s="28"/>
      <c r="AB273" s="31"/>
      <c r="AC273" s="32">
        <v>23</v>
      </c>
      <c r="AD273" s="28"/>
      <c r="AE273" s="28">
        <v>32</v>
      </c>
      <c r="AF273" s="33">
        <v>0.01</v>
      </c>
      <c r="AG273" s="28">
        <v>1</v>
      </c>
      <c r="AH273" s="31">
        <v>2.3E-2</v>
      </c>
      <c r="AI273" s="31">
        <v>0.84</v>
      </c>
      <c r="AJ273" s="31"/>
      <c r="AK273" s="75" t="str">
        <f t="shared" si="76"/>
        <v>1</v>
      </c>
      <c r="AL273" s="75" t="str">
        <f t="shared" si="77"/>
        <v>1</v>
      </c>
      <c r="AM273" s="75" t="str">
        <f t="shared" si="78"/>
        <v>1</v>
      </c>
      <c r="AN273" s="75" t="str">
        <f t="shared" si="79"/>
        <v>1</v>
      </c>
      <c r="AO273" s="75" t="str">
        <f t="shared" si="80"/>
        <v>1</v>
      </c>
      <c r="AP273" s="75" t="str">
        <f t="shared" si="81"/>
        <v>1</v>
      </c>
      <c r="AQ273" s="75" t="str">
        <f t="shared" si="82"/>
        <v>5</v>
      </c>
      <c r="AR273" s="75" t="str">
        <f t="shared" si="83"/>
        <v>1</v>
      </c>
      <c r="AS273" s="75">
        <f t="shared" si="84"/>
        <v>1.9090909090909092</v>
      </c>
      <c r="AT273" s="75" t="str">
        <f t="shared" si="85"/>
        <v>3</v>
      </c>
      <c r="AU273" s="48" t="e">
        <f>IF(OR(AQ273="I",#REF!="I",AQ273="C",#REF!="C"),"Termovacío",IF(OR(AO273="I",AN273="I",AP273="I",AK273="I",AL273="I",AO273="C",AN273="C",AP273="C",AK273="C",AL273="C"),"Regeneración",""))</f>
        <v>#REF!</v>
      </c>
    </row>
    <row r="274" spans="1:47" s="10" customFormat="1" ht="15" customHeight="1" x14ac:dyDescent="0.2">
      <c r="A274" s="4">
        <f t="shared" si="86"/>
        <v>12</v>
      </c>
      <c r="B274" s="4">
        <v>600054</v>
      </c>
      <c r="C274" s="4" t="s">
        <v>102</v>
      </c>
      <c r="D274" s="4" t="s">
        <v>158</v>
      </c>
      <c r="E274" s="3" t="s">
        <v>153</v>
      </c>
      <c r="F274" s="4" t="s">
        <v>303</v>
      </c>
      <c r="G274" s="4" t="s">
        <v>43</v>
      </c>
      <c r="H274" s="4" t="s">
        <v>171</v>
      </c>
      <c r="I274" s="4" t="s">
        <v>249</v>
      </c>
      <c r="J274" s="4" t="s">
        <v>131</v>
      </c>
      <c r="K274" s="4" t="s">
        <v>117</v>
      </c>
      <c r="L274" s="4">
        <v>1977</v>
      </c>
      <c r="M274" s="4" t="s">
        <v>266</v>
      </c>
      <c r="N274" s="4" t="s">
        <v>304</v>
      </c>
      <c r="O274" s="4" t="s">
        <v>122</v>
      </c>
      <c r="P274" s="4"/>
      <c r="Q274" s="4"/>
      <c r="R274" s="4" t="s">
        <v>123</v>
      </c>
      <c r="S274" s="13"/>
      <c r="T274" s="4"/>
      <c r="U274" s="4"/>
      <c r="V274" s="4"/>
      <c r="W274" s="4">
        <v>220</v>
      </c>
      <c r="X274" s="13">
        <v>40889</v>
      </c>
      <c r="Y274" s="27"/>
      <c r="Z274" s="27"/>
      <c r="AA274" s="28"/>
      <c r="AB274" s="31"/>
      <c r="AC274" s="32"/>
      <c r="AD274" s="28"/>
      <c r="AE274" s="28">
        <v>33</v>
      </c>
      <c r="AF274" s="33">
        <v>0.01</v>
      </c>
      <c r="AG274" s="28">
        <v>2</v>
      </c>
      <c r="AH274" s="31">
        <v>1.7999999999999999E-2</v>
      </c>
      <c r="AI274" s="31">
        <v>0.72099999999999997</v>
      </c>
      <c r="AJ274" s="31"/>
      <c r="AK274" s="75" t="str">
        <f t="shared" si="76"/>
        <v>1</v>
      </c>
      <c r="AL274" s="75" t="str">
        <f t="shared" si="77"/>
        <v>1</v>
      </c>
      <c r="AM274" s="75" t="str">
        <f t="shared" si="78"/>
        <v>1</v>
      </c>
      <c r="AN274" s="75" t="str">
        <f t="shared" si="79"/>
        <v>1</v>
      </c>
      <c r="AO274" s="75" t="str">
        <f t="shared" si="80"/>
        <v>1</v>
      </c>
      <c r="AP274" s="75" t="str">
        <f t="shared" si="81"/>
        <v>1</v>
      </c>
      <c r="AQ274" s="75" t="str">
        <f t="shared" si="82"/>
        <v>1</v>
      </c>
      <c r="AR274" s="75" t="str">
        <f t="shared" si="83"/>
        <v>1</v>
      </c>
      <c r="AS274" s="75">
        <f t="shared" si="84"/>
        <v>1</v>
      </c>
      <c r="AT274" s="75" t="str">
        <f t="shared" si="85"/>
        <v>1</v>
      </c>
      <c r="AU274" s="48" t="e">
        <f>IF(OR(AQ274="I",#REF!="I",AQ274="C",#REF!="C"),"Termovacío",IF(OR(AO274="I",AN274="I",AP274="I",AK274="I",AL274="I",AO274="C",AN274="C",AP274="C",AK274="C",AL274="C"),"Regeneración",""))</f>
        <v>#REF!</v>
      </c>
    </row>
    <row r="275" spans="1:47" s="10" customFormat="1" ht="15" customHeight="1" x14ac:dyDescent="0.2">
      <c r="A275" s="4">
        <f t="shared" si="86"/>
        <v>12</v>
      </c>
      <c r="B275" s="4">
        <v>600054</v>
      </c>
      <c r="C275" s="4" t="s">
        <v>102</v>
      </c>
      <c r="D275" s="4" t="s">
        <v>158</v>
      </c>
      <c r="E275" s="3" t="s">
        <v>153</v>
      </c>
      <c r="F275" s="4" t="s">
        <v>303</v>
      </c>
      <c r="G275" s="4" t="s">
        <v>43</v>
      </c>
      <c r="H275" s="4" t="s">
        <v>171</v>
      </c>
      <c r="I275" s="4" t="s">
        <v>249</v>
      </c>
      <c r="J275" s="4" t="s">
        <v>131</v>
      </c>
      <c r="K275" s="4" t="s">
        <v>117</v>
      </c>
      <c r="L275" s="4">
        <v>1977</v>
      </c>
      <c r="M275" s="4" t="s">
        <v>266</v>
      </c>
      <c r="N275" s="4" t="s">
        <v>304</v>
      </c>
      <c r="O275" s="4" t="s">
        <v>122</v>
      </c>
      <c r="P275" s="4"/>
      <c r="Q275" s="4"/>
      <c r="R275" s="4" t="s">
        <v>123</v>
      </c>
      <c r="S275" s="13"/>
      <c r="T275" s="4"/>
      <c r="U275" s="4"/>
      <c r="V275" s="4"/>
      <c r="W275" s="4">
        <v>220</v>
      </c>
      <c r="X275" s="13">
        <v>40751</v>
      </c>
      <c r="Y275" s="27"/>
      <c r="Z275" s="27"/>
      <c r="AA275" s="28"/>
      <c r="AB275" s="31"/>
      <c r="AC275" s="32"/>
      <c r="AD275" s="28"/>
      <c r="AE275" s="28">
        <v>35</v>
      </c>
      <c r="AF275" s="33">
        <v>0.01</v>
      </c>
      <c r="AG275" s="28">
        <v>2</v>
      </c>
      <c r="AH275" s="31">
        <v>1.6E-2</v>
      </c>
      <c r="AI275" s="31">
        <v>0.77400000000000002</v>
      </c>
      <c r="AJ275" s="31"/>
      <c r="AK275" s="75" t="str">
        <f t="shared" si="76"/>
        <v>1</v>
      </c>
      <c r="AL275" s="75" t="str">
        <f t="shared" si="77"/>
        <v>1</v>
      </c>
      <c r="AM275" s="75" t="str">
        <f t="shared" si="78"/>
        <v>1</v>
      </c>
      <c r="AN275" s="75" t="str">
        <f t="shared" si="79"/>
        <v>1</v>
      </c>
      <c r="AO275" s="75" t="str">
        <f t="shared" si="80"/>
        <v>1</v>
      </c>
      <c r="AP275" s="75" t="str">
        <f t="shared" si="81"/>
        <v>1</v>
      </c>
      <c r="AQ275" s="75" t="str">
        <f t="shared" si="82"/>
        <v>1</v>
      </c>
      <c r="AR275" s="75" t="str">
        <f t="shared" si="83"/>
        <v>1</v>
      </c>
      <c r="AS275" s="75">
        <f t="shared" si="84"/>
        <v>1</v>
      </c>
      <c r="AT275" s="75" t="str">
        <f t="shared" si="85"/>
        <v>1</v>
      </c>
      <c r="AU275" s="48" t="e">
        <f>IF(OR(AQ275="I",#REF!="I",AQ275="C",#REF!="C"),"Termovacío",IF(OR(AO275="I",AN275="I",AP275="I",AK275="I",AL275="I",AO275="C",AN275="C",AP275="C",AK275="C",AL275="C"),"Regeneración",""))</f>
        <v>#REF!</v>
      </c>
    </row>
    <row r="276" spans="1:47" s="10" customFormat="1" ht="15" customHeight="1" x14ac:dyDescent="0.2">
      <c r="A276" s="4">
        <f t="shared" si="86"/>
        <v>12</v>
      </c>
      <c r="B276" s="4">
        <v>600054</v>
      </c>
      <c r="C276" s="4" t="s">
        <v>102</v>
      </c>
      <c r="D276" s="4" t="s">
        <v>158</v>
      </c>
      <c r="E276" s="3" t="s">
        <v>153</v>
      </c>
      <c r="F276" s="4" t="s">
        <v>303</v>
      </c>
      <c r="G276" s="4" t="s">
        <v>43</v>
      </c>
      <c r="H276" s="4" t="s">
        <v>171</v>
      </c>
      <c r="I276" s="4" t="s">
        <v>249</v>
      </c>
      <c r="J276" s="4" t="s">
        <v>131</v>
      </c>
      <c r="K276" s="4" t="s">
        <v>117</v>
      </c>
      <c r="L276" s="4">
        <v>1977</v>
      </c>
      <c r="M276" s="4" t="s">
        <v>266</v>
      </c>
      <c r="N276" s="4" t="s">
        <v>304</v>
      </c>
      <c r="O276" s="4" t="s">
        <v>122</v>
      </c>
      <c r="P276" s="4"/>
      <c r="Q276" s="4"/>
      <c r="R276" s="4" t="s">
        <v>123</v>
      </c>
      <c r="S276" s="13"/>
      <c r="T276" s="4"/>
      <c r="U276" s="4"/>
      <c r="V276" s="4"/>
      <c r="W276" s="4">
        <v>220</v>
      </c>
      <c r="X276" s="13">
        <v>40613</v>
      </c>
      <c r="Y276" s="27"/>
      <c r="Z276" s="27"/>
      <c r="AA276" s="28"/>
      <c r="AB276" s="31"/>
      <c r="AC276" s="32"/>
      <c r="AD276" s="28"/>
      <c r="AE276" s="28">
        <v>35</v>
      </c>
      <c r="AF276" s="33">
        <v>0.01</v>
      </c>
      <c r="AG276" s="28">
        <v>2</v>
      </c>
      <c r="AH276" s="31">
        <v>0.03</v>
      </c>
      <c r="AI276" s="31">
        <v>0.65800000000000003</v>
      </c>
      <c r="AJ276" s="31"/>
      <c r="AK276" s="75" t="str">
        <f t="shared" si="76"/>
        <v>1</v>
      </c>
      <c r="AL276" s="75" t="str">
        <f t="shared" si="77"/>
        <v>1</v>
      </c>
      <c r="AM276" s="75" t="str">
        <f t="shared" si="78"/>
        <v>1</v>
      </c>
      <c r="AN276" s="75" t="str">
        <f t="shared" si="79"/>
        <v>1</v>
      </c>
      <c r="AO276" s="75" t="str">
        <f t="shared" si="80"/>
        <v>1</v>
      </c>
      <c r="AP276" s="75" t="str">
        <f t="shared" si="81"/>
        <v>1</v>
      </c>
      <c r="AQ276" s="75" t="str">
        <f t="shared" si="82"/>
        <v>1</v>
      </c>
      <c r="AR276" s="75" t="str">
        <f t="shared" si="83"/>
        <v>1</v>
      </c>
      <c r="AS276" s="75">
        <f t="shared" si="84"/>
        <v>1</v>
      </c>
      <c r="AT276" s="75" t="str">
        <f t="shared" si="85"/>
        <v>1</v>
      </c>
      <c r="AU276" s="48" t="e">
        <f>IF(OR(AQ276="I",#REF!="I",AQ276="C",#REF!="C"),"Termovacío",IF(OR(AO276="I",AN276="I",AP276="I",AK276="I",AL276="I",AO276="C",AN276="C",AP276="C",AK276="C",AL276="C"),"Regeneración",""))</f>
        <v>#REF!</v>
      </c>
    </row>
    <row r="277" spans="1:47" s="10" customFormat="1" ht="15" customHeight="1" x14ac:dyDescent="0.2">
      <c r="A277" s="4">
        <f t="shared" si="86"/>
        <v>12</v>
      </c>
      <c r="B277" s="4">
        <v>600054</v>
      </c>
      <c r="C277" s="4" t="s">
        <v>102</v>
      </c>
      <c r="D277" s="4" t="s">
        <v>158</v>
      </c>
      <c r="E277" s="3" t="s">
        <v>153</v>
      </c>
      <c r="F277" s="4" t="s">
        <v>303</v>
      </c>
      <c r="G277" s="4" t="s">
        <v>43</v>
      </c>
      <c r="H277" s="4" t="s">
        <v>171</v>
      </c>
      <c r="I277" s="4" t="s">
        <v>249</v>
      </c>
      <c r="J277" s="4" t="s">
        <v>131</v>
      </c>
      <c r="K277" s="4" t="s">
        <v>117</v>
      </c>
      <c r="L277" s="4">
        <v>1977</v>
      </c>
      <c r="M277" s="4" t="s">
        <v>266</v>
      </c>
      <c r="N277" s="4" t="s">
        <v>304</v>
      </c>
      <c r="O277" s="4" t="s">
        <v>122</v>
      </c>
      <c r="P277" s="4"/>
      <c r="Q277" s="4"/>
      <c r="R277" s="4" t="s">
        <v>123</v>
      </c>
      <c r="S277" s="13"/>
      <c r="T277" s="4"/>
      <c r="U277" s="4"/>
      <c r="V277" s="4"/>
      <c r="W277" s="4">
        <v>220</v>
      </c>
      <c r="X277" s="13">
        <v>40312</v>
      </c>
      <c r="Y277" s="27"/>
      <c r="Z277" s="27"/>
      <c r="AA277" s="28"/>
      <c r="AB277" s="31"/>
      <c r="AC277" s="32"/>
      <c r="AD277" s="28"/>
      <c r="AE277" s="28">
        <v>36</v>
      </c>
      <c r="AF277" s="33">
        <v>0.01</v>
      </c>
      <c r="AG277" s="28">
        <v>1.5</v>
      </c>
      <c r="AH277" s="31">
        <v>2.1999999999999999E-2</v>
      </c>
      <c r="AI277" s="31">
        <v>0.73899999999999999</v>
      </c>
      <c r="AJ277" s="31"/>
      <c r="AK277" s="75" t="str">
        <f t="shared" si="76"/>
        <v>1</v>
      </c>
      <c r="AL277" s="75" t="str">
        <f t="shared" si="77"/>
        <v>1</v>
      </c>
      <c r="AM277" s="75" t="str">
        <f t="shared" si="78"/>
        <v>1</v>
      </c>
      <c r="AN277" s="75" t="str">
        <f t="shared" si="79"/>
        <v>1</v>
      </c>
      <c r="AO277" s="75" t="str">
        <f t="shared" si="80"/>
        <v>1</v>
      </c>
      <c r="AP277" s="75" t="str">
        <f t="shared" si="81"/>
        <v>1</v>
      </c>
      <c r="AQ277" s="75" t="str">
        <f t="shared" si="82"/>
        <v>1</v>
      </c>
      <c r="AR277" s="75" t="str">
        <f t="shared" si="83"/>
        <v>1</v>
      </c>
      <c r="AS277" s="75">
        <f t="shared" si="84"/>
        <v>1</v>
      </c>
      <c r="AT277" s="75" t="str">
        <f t="shared" si="85"/>
        <v>1</v>
      </c>
      <c r="AU277" s="48" t="e">
        <f>IF(OR(AQ277="I",#REF!="I",AQ277="C",#REF!="C"),"Termovacío",IF(OR(AO277="I",AN277="I",AP277="I",AK277="I",AL277="I",AO277="C",AN277="C",AP277="C",AK277="C",AL277="C"),"Regeneración",""))</f>
        <v>#REF!</v>
      </c>
    </row>
    <row r="278" spans="1:47" s="10" customFormat="1" ht="15" customHeight="1" x14ac:dyDescent="0.2">
      <c r="A278" s="4">
        <f t="shared" si="86"/>
        <v>12</v>
      </c>
      <c r="B278" s="4">
        <v>600054</v>
      </c>
      <c r="C278" s="4" t="s">
        <v>102</v>
      </c>
      <c r="D278" s="4" t="s">
        <v>158</v>
      </c>
      <c r="E278" s="3" t="s">
        <v>153</v>
      </c>
      <c r="F278" s="4" t="s">
        <v>303</v>
      </c>
      <c r="G278" s="4" t="s">
        <v>43</v>
      </c>
      <c r="H278" s="4" t="s">
        <v>171</v>
      </c>
      <c r="I278" s="4" t="s">
        <v>249</v>
      </c>
      <c r="J278" s="4" t="s">
        <v>131</v>
      </c>
      <c r="K278" s="4" t="s">
        <v>117</v>
      </c>
      <c r="L278" s="4">
        <v>1977</v>
      </c>
      <c r="M278" s="4" t="s">
        <v>266</v>
      </c>
      <c r="N278" s="4" t="s">
        <v>304</v>
      </c>
      <c r="O278" s="4" t="s">
        <v>122</v>
      </c>
      <c r="P278" s="4"/>
      <c r="Q278" s="4"/>
      <c r="R278" s="4" t="s">
        <v>123</v>
      </c>
      <c r="S278" s="13"/>
      <c r="T278" s="4"/>
      <c r="U278" s="4"/>
      <c r="V278" s="4"/>
      <c r="W278" s="4">
        <v>220</v>
      </c>
      <c r="X278" s="13">
        <v>40102</v>
      </c>
      <c r="Y278" s="27"/>
      <c r="Z278" s="27"/>
      <c r="AA278" s="28"/>
      <c r="AB278" s="31"/>
      <c r="AC278" s="32"/>
      <c r="AD278" s="28"/>
      <c r="AE278" s="28">
        <v>37</v>
      </c>
      <c r="AF278" s="33">
        <v>5.0000000000000001E-3</v>
      </c>
      <c r="AG278" s="28">
        <v>1.5</v>
      </c>
      <c r="AH278" s="31">
        <v>2.1000000000000001E-2</v>
      </c>
      <c r="AI278" s="31">
        <v>0.49399999999999999</v>
      </c>
      <c r="AJ278" s="31"/>
      <c r="AK278" s="75" t="str">
        <f t="shared" si="76"/>
        <v>1</v>
      </c>
      <c r="AL278" s="75" t="str">
        <f t="shared" si="77"/>
        <v>1</v>
      </c>
      <c r="AM278" s="75" t="str">
        <f t="shared" si="78"/>
        <v>1</v>
      </c>
      <c r="AN278" s="75" t="str">
        <f t="shared" si="79"/>
        <v>1</v>
      </c>
      <c r="AO278" s="75" t="str">
        <f t="shared" si="80"/>
        <v>1</v>
      </c>
      <c r="AP278" s="75" t="str">
        <f t="shared" si="81"/>
        <v>1</v>
      </c>
      <c r="AQ278" s="75" t="str">
        <f t="shared" si="82"/>
        <v>1</v>
      </c>
      <c r="AR278" s="75" t="str">
        <f t="shared" si="83"/>
        <v>1</v>
      </c>
      <c r="AS278" s="75">
        <f t="shared" si="84"/>
        <v>1</v>
      </c>
      <c r="AT278" s="75" t="str">
        <f t="shared" si="85"/>
        <v>1</v>
      </c>
      <c r="AU278" s="48" t="e">
        <f>IF(OR(AQ278="I",#REF!="I",AQ278="C",#REF!="C"),"Termovacío",IF(OR(AO278="I",AN278="I",AP278="I",AK278="I",AL278="I",AO278="C",AN278="C",AP278="C",AK278="C",AL278="C"),"Regeneración",""))</f>
        <v>#REF!</v>
      </c>
    </row>
    <row r="279" spans="1:47" s="10" customFormat="1" ht="15" customHeight="1" x14ac:dyDescent="0.2">
      <c r="A279" s="4">
        <f t="shared" si="86"/>
        <v>12</v>
      </c>
      <c r="B279" s="4">
        <v>600054</v>
      </c>
      <c r="C279" s="4" t="s">
        <v>102</v>
      </c>
      <c r="D279" s="4" t="s">
        <v>158</v>
      </c>
      <c r="E279" s="3" t="s">
        <v>153</v>
      </c>
      <c r="F279" s="4" t="s">
        <v>303</v>
      </c>
      <c r="G279" s="4" t="s">
        <v>43</v>
      </c>
      <c r="H279" s="4" t="s">
        <v>171</v>
      </c>
      <c r="I279" s="4" t="s">
        <v>249</v>
      </c>
      <c r="J279" s="4" t="s">
        <v>131</v>
      </c>
      <c r="K279" s="4" t="s">
        <v>117</v>
      </c>
      <c r="L279" s="4">
        <v>1977</v>
      </c>
      <c r="M279" s="4" t="s">
        <v>266</v>
      </c>
      <c r="N279" s="4" t="s">
        <v>304</v>
      </c>
      <c r="O279" s="4" t="s">
        <v>122</v>
      </c>
      <c r="P279" s="4"/>
      <c r="Q279" s="4"/>
      <c r="R279" s="4" t="s">
        <v>123</v>
      </c>
      <c r="S279" s="13"/>
      <c r="T279" s="4"/>
      <c r="U279" s="4"/>
      <c r="V279" s="4"/>
      <c r="W279" s="4">
        <v>220</v>
      </c>
      <c r="X279" s="13">
        <v>39679</v>
      </c>
      <c r="Y279" s="27"/>
      <c r="Z279" s="27"/>
      <c r="AA279" s="28"/>
      <c r="AB279" s="31"/>
      <c r="AC279" s="32"/>
      <c r="AD279" s="28"/>
      <c r="AE279" s="28">
        <v>37</v>
      </c>
      <c r="AF279" s="33">
        <v>0.01</v>
      </c>
      <c r="AG279" s="28"/>
      <c r="AH279" s="31">
        <v>8.9999999999999993E-3</v>
      </c>
      <c r="AI279" s="31"/>
      <c r="AJ279" s="31"/>
      <c r="AK279" s="75" t="str">
        <f t="shared" si="76"/>
        <v>1</v>
      </c>
      <c r="AL279" s="75" t="str">
        <f t="shared" si="77"/>
        <v>1</v>
      </c>
      <c r="AM279" s="75" t="str">
        <f t="shared" si="78"/>
        <v>1</v>
      </c>
      <c r="AN279" s="75" t="str">
        <f t="shared" si="79"/>
        <v>1</v>
      </c>
      <c r="AO279" s="75" t="str">
        <f t="shared" si="80"/>
        <v>1</v>
      </c>
      <c r="AP279" s="75" t="str">
        <f t="shared" si="81"/>
        <v>1</v>
      </c>
      <c r="AQ279" s="75" t="str">
        <f t="shared" si="82"/>
        <v>1</v>
      </c>
      <c r="AR279" s="75" t="str">
        <f t="shared" si="83"/>
        <v>1</v>
      </c>
      <c r="AS279" s="75">
        <f t="shared" si="84"/>
        <v>1</v>
      </c>
      <c r="AT279" s="75" t="str">
        <f t="shared" si="85"/>
        <v>1</v>
      </c>
      <c r="AU279" s="48" t="e">
        <f>IF(OR(AQ279="I",#REF!="I",AQ279="C",#REF!="C"),"Termovacío",IF(OR(AO279="I",AN279="I",AP279="I",AK279="I",AL279="I",AO279="C",AN279="C",AP279="C",AK279="C",AL279="C"),"Regeneración",""))</f>
        <v>#REF!</v>
      </c>
    </row>
    <row r="280" spans="1:47" s="10" customFormat="1" ht="15" customHeight="1" x14ac:dyDescent="0.2">
      <c r="A280" s="4">
        <f t="shared" si="86"/>
        <v>12</v>
      </c>
      <c r="B280" s="4">
        <v>600054</v>
      </c>
      <c r="C280" s="4" t="s">
        <v>102</v>
      </c>
      <c r="D280" s="4" t="s">
        <v>158</v>
      </c>
      <c r="E280" s="3" t="s">
        <v>153</v>
      </c>
      <c r="F280" s="4" t="s">
        <v>303</v>
      </c>
      <c r="G280" s="4" t="s">
        <v>43</v>
      </c>
      <c r="H280" s="4" t="s">
        <v>171</v>
      </c>
      <c r="I280" s="4" t="s">
        <v>249</v>
      </c>
      <c r="J280" s="4" t="s">
        <v>131</v>
      </c>
      <c r="K280" s="4" t="s">
        <v>117</v>
      </c>
      <c r="L280" s="4">
        <v>1977</v>
      </c>
      <c r="M280" s="4" t="s">
        <v>266</v>
      </c>
      <c r="N280" s="4" t="s">
        <v>304</v>
      </c>
      <c r="O280" s="4" t="s">
        <v>122</v>
      </c>
      <c r="P280" s="4"/>
      <c r="Q280" s="4"/>
      <c r="R280" s="4" t="s">
        <v>123</v>
      </c>
      <c r="S280" s="13"/>
      <c r="T280" s="4"/>
      <c r="U280" s="4"/>
      <c r="V280" s="4"/>
      <c r="W280" s="4">
        <v>220</v>
      </c>
      <c r="X280" s="13">
        <v>39632</v>
      </c>
      <c r="Y280" s="27"/>
      <c r="Z280" s="27"/>
      <c r="AA280" s="28"/>
      <c r="AB280" s="31"/>
      <c r="AC280" s="32"/>
      <c r="AD280" s="28"/>
      <c r="AE280" s="28">
        <v>41.4</v>
      </c>
      <c r="AF280" s="33">
        <v>0.02</v>
      </c>
      <c r="AG280" s="28">
        <v>1.5</v>
      </c>
      <c r="AH280" s="31">
        <v>1.7000000000000001E-2</v>
      </c>
      <c r="AI280" s="31">
        <v>0.46400000000000002</v>
      </c>
      <c r="AJ280" s="31"/>
      <c r="AK280" s="75" t="str">
        <f t="shared" si="76"/>
        <v>1</v>
      </c>
      <c r="AL280" s="75" t="str">
        <f t="shared" si="77"/>
        <v>1</v>
      </c>
      <c r="AM280" s="75" t="str">
        <f t="shared" si="78"/>
        <v>1</v>
      </c>
      <c r="AN280" s="75" t="str">
        <f t="shared" si="79"/>
        <v>1</v>
      </c>
      <c r="AO280" s="75" t="str">
        <f t="shared" si="80"/>
        <v>1</v>
      </c>
      <c r="AP280" s="75" t="str">
        <f t="shared" si="81"/>
        <v>1</v>
      </c>
      <c r="AQ280" s="75" t="str">
        <f t="shared" si="82"/>
        <v>1</v>
      </c>
      <c r="AR280" s="75" t="str">
        <f t="shared" si="83"/>
        <v>1</v>
      </c>
      <c r="AS280" s="75">
        <f t="shared" si="84"/>
        <v>1</v>
      </c>
      <c r="AT280" s="75" t="str">
        <f t="shared" si="85"/>
        <v>1</v>
      </c>
      <c r="AU280" s="48" t="e">
        <f>IF(OR(AQ280="I",#REF!="I",AQ280="C",#REF!="C"),"Termovacío",IF(OR(AO280="I",AN280="I",AP280="I",AK280="I",AL280="I",AO280="C",AN280="C",AP280="C",AK280="C",AL280="C"),"Regeneración",""))</f>
        <v>#REF!</v>
      </c>
    </row>
    <row r="281" spans="1:47" s="10" customFormat="1" ht="15" customHeight="1" x14ac:dyDescent="0.2">
      <c r="A281" s="4">
        <f t="shared" si="86"/>
        <v>12</v>
      </c>
      <c r="B281" s="4">
        <v>600054</v>
      </c>
      <c r="C281" s="4" t="s">
        <v>102</v>
      </c>
      <c r="D281" s="4" t="s">
        <v>158</v>
      </c>
      <c r="E281" s="3" t="s">
        <v>153</v>
      </c>
      <c r="F281" s="4" t="s">
        <v>303</v>
      </c>
      <c r="G281" s="4" t="s">
        <v>43</v>
      </c>
      <c r="H281" s="4" t="s">
        <v>171</v>
      </c>
      <c r="I281" s="4" t="s">
        <v>249</v>
      </c>
      <c r="J281" s="4" t="s">
        <v>131</v>
      </c>
      <c r="K281" s="4" t="s">
        <v>117</v>
      </c>
      <c r="L281" s="4">
        <v>1977</v>
      </c>
      <c r="M281" s="4" t="s">
        <v>266</v>
      </c>
      <c r="N281" s="4" t="s">
        <v>304</v>
      </c>
      <c r="O281" s="4" t="s">
        <v>122</v>
      </c>
      <c r="P281" s="4"/>
      <c r="Q281" s="4"/>
      <c r="R281" s="4" t="s">
        <v>123</v>
      </c>
      <c r="S281" s="13"/>
      <c r="T281" s="4"/>
      <c r="U281" s="4"/>
      <c r="V281" s="4"/>
      <c r="W281" s="4">
        <v>220</v>
      </c>
      <c r="X281" s="13">
        <v>39125</v>
      </c>
      <c r="Y281" s="27"/>
      <c r="Z281" s="27"/>
      <c r="AA281" s="28"/>
      <c r="AB281" s="31"/>
      <c r="AC281" s="32"/>
      <c r="AD281" s="28"/>
      <c r="AE281" s="28"/>
      <c r="AF281" s="33">
        <v>0.01</v>
      </c>
      <c r="AG281" s="28"/>
      <c r="AH281" s="31">
        <v>1E-3</v>
      </c>
      <c r="AI281" s="31">
        <v>0.26</v>
      </c>
      <c r="AJ281" s="31"/>
      <c r="AK281" s="75" t="str">
        <f t="shared" si="76"/>
        <v>1</v>
      </c>
      <c r="AL281" s="75" t="str">
        <f t="shared" si="77"/>
        <v>1</v>
      </c>
      <c r="AM281" s="75" t="str">
        <f t="shared" si="78"/>
        <v>1</v>
      </c>
      <c r="AN281" s="75" t="str">
        <f t="shared" si="79"/>
        <v>1</v>
      </c>
      <c r="AO281" s="75" t="str">
        <f t="shared" si="80"/>
        <v>1</v>
      </c>
      <c r="AP281" s="75" t="str">
        <f t="shared" si="81"/>
        <v>1</v>
      </c>
      <c r="AQ281" s="75" t="str">
        <f t="shared" si="82"/>
        <v>1</v>
      </c>
      <c r="AR281" s="75" t="str">
        <f t="shared" si="83"/>
        <v>1</v>
      </c>
      <c r="AS281" s="75">
        <f t="shared" si="84"/>
        <v>1</v>
      </c>
      <c r="AT281" s="75" t="str">
        <f t="shared" si="85"/>
        <v>1</v>
      </c>
      <c r="AU281" s="48" t="e">
        <f>IF(OR(AQ281="I",#REF!="I",AQ281="C",#REF!="C"),"Termovacío",IF(OR(AO281="I",AN281="I",AP281="I",AK281="I",AL281="I",AO281="C",AN281="C",AP281="C",AK281="C",AL281="C"),"Regeneración",""))</f>
        <v>#REF!</v>
      </c>
    </row>
    <row r="282" spans="1:47" s="10" customFormat="1" ht="15" customHeight="1" x14ac:dyDescent="0.2">
      <c r="A282" s="4">
        <f t="shared" si="86"/>
        <v>12</v>
      </c>
      <c r="B282" s="4">
        <v>600054</v>
      </c>
      <c r="C282" s="4" t="s">
        <v>102</v>
      </c>
      <c r="D282" s="4" t="s">
        <v>158</v>
      </c>
      <c r="E282" s="3" t="s">
        <v>153</v>
      </c>
      <c r="F282" s="4" t="s">
        <v>303</v>
      </c>
      <c r="G282" s="4" t="s">
        <v>43</v>
      </c>
      <c r="H282" s="4" t="s">
        <v>171</v>
      </c>
      <c r="I282" s="4" t="s">
        <v>249</v>
      </c>
      <c r="J282" s="4" t="s">
        <v>131</v>
      </c>
      <c r="K282" s="4" t="s">
        <v>117</v>
      </c>
      <c r="L282" s="4">
        <v>1977</v>
      </c>
      <c r="M282" s="4" t="s">
        <v>266</v>
      </c>
      <c r="N282" s="4" t="s">
        <v>304</v>
      </c>
      <c r="O282" s="4" t="s">
        <v>122</v>
      </c>
      <c r="P282" s="4"/>
      <c r="Q282" s="4"/>
      <c r="R282" s="4" t="s">
        <v>123</v>
      </c>
      <c r="S282" s="13"/>
      <c r="T282" s="4"/>
      <c r="U282" s="4"/>
      <c r="V282" s="4"/>
      <c r="W282" s="4">
        <v>220</v>
      </c>
      <c r="X282" s="13">
        <v>39124</v>
      </c>
      <c r="Y282" s="27"/>
      <c r="Z282" s="27"/>
      <c r="AA282" s="28"/>
      <c r="AB282" s="31"/>
      <c r="AC282" s="32">
        <v>63</v>
      </c>
      <c r="AD282" s="28"/>
      <c r="AE282" s="28">
        <v>45.9</v>
      </c>
      <c r="AF282" s="33"/>
      <c r="AG282" s="28"/>
      <c r="AH282" s="31"/>
      <c r="AI282" s="31"/>
      <c r="AJ282" s="31"/>
      <c r="AK282" s="75" t="str">
        <f t="shared" si="76"/>
        <v>1</v>
      </c>
      <c r="AL282" s="75" t="str">
        <f t="shared" si="77"/>
        <v>1</v>
      </c>
      <c r="AM282" s="75" t="str">
        <f t="shared" si="78"/>
        <v>1</v>
      </c>
      <c r="AN282" s="75" t="str">
        <f t="shared" si="79"/>
        <v>1</v>
      </c>
      <c r="AO282" s="75" t="str">
        <f t="shared" si="80"/>
        <v>1</v>
      </c>
      <c r="AP282" s="75" t="str">
        <f t="shared" si="81"/>
        <v>1</v>
      </c>
      <c r="AQ282" s="75" t="str">
        <f t="shared" si="82"/>
        <v>1</v>
      </c>
      <c r="AR282" s="75" t="str">
        <f t="shared" si="83"/>
        <v>1</v>
      </c>
      <c r="AS282" s="75">
        <f t="shared" si="84"/>
        <v>1</v>
      </c>
      <c r="AT282" s="75" t="str">
        <f t="shared" si="85"/>
        <v>1</v>
      </c>
      <c r="AU282" s="48" t="e">
        <f>IF(OR(AQ282="I",#REF!="I",AQ282="C",#REF!="C"),"Termovacío",IF(OR(AO282="I",AN282="I",AP282="I",AK282="I",AL282="I",AO282="C",AN282="C",AP282="C",AK282="C",AL282="C"),"Regeneración",""))</f>
        <v>#REF!</v>
      </c>
    </row>
    <row r="283" spans="1:47" s="10" customFormat="1" ht="15" customHeight="1" x14ac:dyDescent="0.2">
      <c r="A283" s="4">
        <f t="shared" si="86"/>
        <v>12</v>
      </c>
      <c r="B283" s="4">
        <v>600054</v>
      </c>
      <c r="C283" s="4" t="s">
        <v>102</v>
      </c>
      <c r="D283" s="4" t="s">
        <v>158</v>
      </c>
      <c r="E283" s="3" t="s">
        <v>153</v>
      </c>
      <c r="F283" s="4" t="s">
        <v>303</v>
      </c>
      <c r="G283" s="4" t="s">
        <v>43</v>
      </c>
      <c r="H283" s="4" t="s">
        <v>171</v>
      </c>
      <c r="I283" s="4" t="s">
        <v>249</v>
      </c>
      <c r="J283" s="4" t="s">
        <v>131</v>
      </c>
      <c r="K283" s="4" t="s">
        <v>117</v>
      </c>
      <c r="L283" s="4">
        <v>1977</v>
      </c>
      <c r="M283" s="4" t="s">
        <v>266</v>
      </c>
      <c r="N283" s="4" t="s">
        <v>304</v>
      </c>
      <c r="O283" s="4" t="s">
        <v>122</v>
      </c>
      <c r="P283" s="4"/>
      <c r="Q283" s="4"/>
      <c r="R283" s="4" t="s">
        <v>123</v>
      </c>
      <c r="S283" s="13"/>
      <c r="T283" s="4"/>
      <c r="U283" s="4"/>
      <c r="V283" s="4"/>
      <c r="W283" s="4">
        <v>220</v>
      </c>
      <c r="X283" s="13">
        <v>39119</v>
      </c>
      <c r="Y283" s="27"/>
      <c r="Z283" s="27"/>
      <c r="AA283" s="28"/>
      <c r="AB283" s="31"/>
      <c r="AC283" s="32">
        <v>52</v>
      </c>
      <c r="AD283" s="28"/>
      <c r="AE283" s="28"/>
      <c r="AF283" s="33"/>
      <c r="AG283" s="28"/>
      <c r="AH283" s="31"/>
      <c r="AI283" s="31"/>
      <c r="AJ283" s="31"/>
      <c r="AK283" s="75" t="str">
        <f t="shared" si="76"/>
        <v>1</v>
      </c>
      <c r="AL283" s="75" t="str">
        <f t="shared" si="77"/>
        <v>1</v>
      </c>
      <c r="AM283" s="75" t="str">
        <f t="shared" si="78"/>
        <v>1</v>
      </c>
      <c r="AN283" s="75" t="str">
        <f t="shared" si="79"/>
        <v>1</v>
      </c>
      <c r="AO283" s="75" t="str">
        <f t="shared" si="80"/>
        <v>1</v>
      </c>
      <c r="AP283" s="75" t="str">
        <f t="shared" si="81"/>
        <v>1</v>
      </c>
      <c r="AQ283" s="75" t="str">
        <f t="shared" si="82"/>
        <v>1</v>
      </c>
      <c r="AR283" s="75" t="str">
        <f t="shared" si="83"/>
        <v>1</v>
      </c>
      <c r="AS283" s="75">
        <f t="shared" si="84"/>
        <v>1</v>
      </c>
      <c r="AT283" s="75" t="str">
        <f t="shared" si="85"/>
        <v>1</v>
      </c>
      <c r="AU283" s="48" t="e">
        <f>IF(OR(AQ283="I",#REF!="I",AQ283="C",#REF!="C"),"Termovacío",IF(OR(AO283="I",AN283="I",AP283="I",AK283="I",AL283="I",AO283="C",AN283="C",AP283="C",AK283="C",AL283="C"),"Regeneración",""))</f>
        <v>#REF!</v>
      </c>
    </row>
    <row r="284" spans="1:47" s="10" customFormat="1" ht="15" customHeight="1" x14ac:dyDescent="0.2">
      <c r="A284" s="4">
        <f t="shared" si="86"/>
        <v>12</v>
      </c>
      <c r="B284" s="4">
        <v>600054</v>
      </c>
      <c r="C284" s="4" t="s">
        <v>102</v>
      </c>
      <c r="D284" s="4" t="s">
        <v>158</v>
      </c>
      <c r="E284" s="3" t="s">
        <v>153</v>
      </c>
      <c r="F284" s="4" t="s">
        <v>303</v>
      </c>
      <c r="G284" s="4" t="s">
        <v>43</v>
      </c>
      <c r="H284" s="4" t="s">
        <v>171</v>
      </c>
      <c r="I284" s="4" t="s">
        <v>249</v>
      </c>
      <c r="J284" s="4" t="s">
        <v>131</v>
      </c>
      <c r="K284" s="4" t="s">
        <v>117</v>
      </c>
      <c r="L284" s="4">
        <v>1977</v>
      </c>
      <c r="M284" s="4" t="s">
        <v>266</v>
      </c>
      <c r="N284" s="4" t="s">
        <v>304</v>
      </c>
      <c r="O284" s="4" t="s">
        <v>122</v>
      </c>
      <c r="P284" s="4"/>
      <c r="Q284" s="4"/>
      <c r="R284" s="4" t="s">
        <v>123</v>
      </c>
      <c r="S284" s="13"/>
      <c r="T284" s="4"/>
      <c r="U284" s="4"/>
      <c r="V284" s="4"/>
      <c r="W284" s="4">
        <v>220</v>
      </c>
      <c r="X284" s="13">
        <v>39117</v>
      </c>
      <c r="Y284" s="27"/>
      <c r="Z284" s="27"/>
      <c r="AA284" s="28"/>
      <c r="AB284" s="31"/>
      <c r="AC284" s="32"/>
      <c r="AD284" s="28"/>
      <c r="AE284" s="28">
        <v>47.3</v>
      </c>
      <c r="AF284" s="33">
        <v>0.01</v>
      </c>
      <c r="AG284" s="28"/>
      <c r="AH284" s="31">
        <v>0</v>
      </c>
      <c r="AI284" s="31">
        <v>0.23100000000000001</v>
      </c>
      <c r="AJ284" s="31"/>
      <c r="AK284" s="75" t="str">
        <f t="shared" si="76"/>
        <v>1</v>
      </c>
      <c r="AL284" s="75" t="str">
        <f t="shared" si="77"/>
        <v>1</v>
      </c>
      <c r="AM284" s="75" t="str">
        <f t="shared" si="78"/>
        <v>1</v>
      </c>
      <c r="AN284" s="75" t="str">
        <f t="shared" si="79"/>
        <v>1</v>
      </c>
      <c r="AO284" s="75" t="str">
        <f t="shared" si="80"/>
        <v>1</v>
      </c>
      <c r="AP284" s="75" t="str">
        <f t="shared" si="81"/>
        <v>1</v>
      </c>
      <c r="AQ284" s="75" t="str">
        <f t="shared" si="82"/>
        <v>1</v>
      </c>
      <c r="AR284" s="75" t="str">
        <f t="shared" si="83"/>
        <v>1</v>
      </c>
      <c r="AS284" s="75">
        <f t="shared" si="84"/>
        <v>1</v>
      </c>
      <c r="AT284" s="75" t="str">
        <f t="shared" si="85"/>
        <v>1</v>
      </c>
      <c r="AU284" s="48" t="e">
        <f>IF(OR(AQ284="I",#REF!="I",AQ284="C",#REF!="C"),"Termovacío",IF(OR(AO284="I",AN284="I",AP284="I",AK284="I",AL284="I",AO284="C",AN284="C",AP284="C",AK284="C",AL284="C"),"Regeneración",""))</f>
        <v>#REF!</v>
      </c>
    </row>
    <row r="285" spans="1:47" s="10" customFormat="1" ht="15" customHeight="1" x14ac:dyDescent="0.2">
      <c r="A285" s="4">
        <f t="shared" si="86"/>
        <v>12</v>
      </c>
      <c r="B285" s="4">
        <v>600054</v>
      </c>
      <c r="C285" s="4" t="s">
        <v>102</v>
      </c>
      <c r="D285" s="4" t="s">
        <v>158</v>
      </c>
      <c r="E285" s="3" t="s">
        <v>153</v>
      </c>
      <c r="F285" s="4" t="s">
        <v>303</v>
      </c>
      <c r="G285" s="4" t="s">
        <v>43</v>
      </c>
      <c r="H285" s="4" t="s">
        <v>171</v>
      </c>
      <c r="I285" s="4" t="s">
        <v>249</v>
      </c>
      <c r="J285" s="4" t="s">
        <v>131</v>
      </c>
      <c r="K285" s="4" t="s">
        <v>117</v>
      </c>
      <c r="L285" s="4">
        <v>1977</v>
      </c>
      <c r="M285" s="4" t="s">
        <v>266</v>
      </c>
      <c r="N285" s="4" t="s">
        <v>304</v>
      </c>
      <c r="O285" s="4" t="s">
        <v>122</v>
      </c>
      <c r="P285" s="4"/>
      <c r="Q285" s="4"/>
      <c r="R285" s="4" t="s">
        <v>123</v>
      </c>
      <c r="S285" s="13"/>
      <c r="T285" s="4"/>
      <c r="U285" s="4"/>
      <c r="V285" s="4"/>
      <c r="W285" s="4">
        <v>220</v>
      </c>
      <c r="X285" s="13">
        <v>39036</v>
      </c>
      <c r="Y285" s="27"/>
      <c r="Z285" s="27"/>
      <c r="AA285" s="28"/>
      <c r="AB285" s="31"/>
      <c r="AC285" s="32"/>
      <c r="AD285" s="28"/>
      <c r="AE285" s="28">
        <v>29.7</v>
      </c>
      <c r="AF285" s="33">
        <v>2.4E-2</v>
      </c>
      <c r="AG285" s="28">
        <v>2.5</v>
      </c>
      <c r="AH285" s="31">
        <v>1.4999999999999999E-2</v>
      </c>
      <c r="AI285" s="31">
        <v>0.54700000000000004</v>
      </c>
      <c r="AJ285" s="31"/>
      <c r="AK285" s="75" t="str">
        <f t="shared" si="76"/>
        <v>1</v>
      </c>
      <c r="AL285" s="75" t="str">
        <f t="shared" si="77"/>
        <v>1</v>
      </c>
      <c r="AM285" s="75" t="str">
        <f t="shared" si="78"/>
        <v>1</v>
      </c>
      <c r="AN285" s="75" t="str">
        <f t="shared" si="79"/>
        <v>1</v>
      </c>
      <c r="AO285" s="75" t="str">
        <f t="shared" si="80"/>
        <v>3</v>
      </c>
      <c r="AP285" s="75" t="str">
        <f t="shared" si="81"/>
        <v>1</v>
      </c>
      <c r="AQ285" s="75" t="str">
        <f t="shared" si="82"/>
        <v>1</v>
      </c>
      <c r="AR285" s="75" t="str">
        <f t="shared" si="83"/>
        <v>1</v>
      </c>
      <c r="AS285" s="75">
        <f t="shared" si="84"/>
        <v>1.2727272727272727</v>
      </c>
      <c r="AT285" s="75" t="str">
        <f t="shared" si="85"/>
        <v>3</v>
      </c>
      <c r="AU285" s="48" t="e">
        <f>IF(OR(AQ285="I",#REF!="I",AQ285="C",#REF!="C"),"Termovacío",IF(OR(AO285="I",AN285="I",AP285="I",AK285="I",AL285="I",AO285="C",AN285="C",AP285="C",AK285="C",AL285="C"),"Regeneración",""))</f>
        <v>#REF!</v>
      </c>
    </row>
    <row r="286" spans="1:47" s="10" customFormat="1" ht="15" customHeight="1" x14ac:dyDescent="0.2">
      <c r="A286" s="4">
        <f t="shared" si="86"/>
        <v>12</v>
      </c>
      <c r="B286" s="4">
        <v>600054</v>
      </c>
      <c r="C286" s="4" t="s">
        <v>102</v>
      </c>
      <c r="D286" s="4" t="s">
        <v>158</v>
      </c>
      <c r="E286" s="3" t="s">
        <v>153</v>
      </c>
      <c r="F286" s="4" t="s">
        <v>303</v>
      </c>
      <c r="G286" s="4" t="s">
        <v>43</v>
      </c>
      <c r="H286" s="4" t="s">
        <v>171</v>
      </c>
      <c r="I286" s="4" t="s">
        <v>249</v>
      </c>
      <c r="J286" s="4" t="s">
        <v>131</v>
      </c>
      <c r="K286" s="4" t="s">
        <v>117</v>
      </c>
      <c r="L286" s="4">
        <v>1977</v>
      </c>
      <c r="M286" s="4" t="s">
        <v>266</v>
      </c>
      <c r="N286" s="4" t="s">
        <v>304</v>
      </c>
      <c r="O286" s="4" t="s">
        <v>122</v>
      </c>
      <c r="P286" s="4"/>
      <c r="Q286" s="4"/>
      <c r="R286" s="4" t="s">
        <v>123</v>
      </c>
      <c r="S286" s="13"/>
      <c r="T286" s="4"/>
      <c r="U286" s="4"/>
      <c r="V286" s="4"/>
      <c r="W286" s="4">
        <v>220</v>
      </c>
      <c r="X286" s="13">
        <v>39009</v>
      </c>
      <c r="Y286" s="27"/>
      <c r="Z286" s="27"/>
      <c r="AA286" s="28"/>
      <c r="AB286" s="31"/>
      <c r="AC286" s="32"/>
      <c r="AD286" s="28"/>
      <c r="AE286" s="28">
        <v>32.299999999999997</v>
      </c>
      <c r="AF286" s="33">
        <v>0.04</v>
      </c>
      <c r="AG286" s="28">
        <v>2</v>
      </c>
      <c r="AH286" s="31"/>
      <c r="AI286" s="31"/>
      <c r="AJ286" s="31"/>
      <c r="AK286" s="75" t="str">
        <f t="shared" si="76"/>
        <v>1</v>
      </c>
      <c r="AL286" s="75" t="str">
        <f t="shared" si="77"/>
        <v>1</v>
      </c>
      <c r="AM286" s="75" t="str">
        <f t="shared" si="78"/>
        <v>1</v>
      </c>
      <c r="AN286" s="75" t="str">
        <f t="shared" si="79"/>
        <v>1</v>
      </c>
      <c r="AO286" s="75" t="str">
        <f t="shared" si="80"/>
        <v>1</v>
      </c>
      <c r="AP286" s="75" t="str">
        <f t="shared" si="81"/>
        <v>1</v>
      </c>
      <c r="AQ286" s="75" t="str">
        <f t="shared" si="82"/>
        <v>1</v>
      </c>
      <c r="AR286" s="75" t="str">
        <f t="shared" si="83"/>
        <v>1</v>
      </c>
      <c r="AS286" s="75">
        <f t="shared" si="84"/>
        <v>1</v>
      </c>
      <c r="AT286" s="75" t="str">
        <f t="shared" si="85"/>
        <v>1</v>
      </c>
      <c r="AU286" s="48" t="e">
        <f>IF(OR(AQ286="I",#REF!="I",AQ286="C",#REF!="C"),"Termovacío",IF(OR(AO286="I",AN286="I",AP286="I",AK286="I",AL286="I",AO286="C",AN286="C",AP286="C",AK286="C",AL286="C"),"Regeneración",""))</f>
        <v>#REF!</v>
      </c>
    </row>
    <row r="287" spans="1:47" s="10" customFormat="1" ht="15" customHeight="1" x14ac:dyDescent="0.2">
      <c r="A287" s="4">
        <f t="shared" si="86"/>
        <v>12</v>
      </c>
      <c r="B287" s="4">
        <v>600054</v>
      </c>
      <c r="C287" s="4" t="s">
        <v>102</v>
      </c>
      <c r="D287" s="4" t="s">
        <v>158</v>
      </c>
      <c r="E287" s="3" t="s">
        <v>153</v>
      </c>
      <c r="F287" s="4" t="s">
        <v>303</v>
      </c>
      <c r="G287" s="4" t="s">
        <v>43</v>
      </c>
      <c r="H287" s="4" t="s">
        <v>171</v>
      </c>
      <c r="I287" s="4" t="s">
        <v>249</v>
      </c>
      <c r="J287" s="4" t="s">
        <v>131</v>
      </c>
      <c r="K287" s="4" t="s">
        <v>117</v>
      </c>
      <c r="L287" s="4">
        <v>1977</v>
      </c>
      <c r="M287" s="4" t="s">
        <v>266</v>
      </c>
      <c r="N287" s="4" t="s">
        <v>304</v>
      </c>
      <c r="O287" s="4" t="s">
        <v>122</v>
      </c>
      <c r="P287" s="4"/>
      <c r="Q287" s="4"/>
      <c r="R287" s="4" t="s">
        <v>123</v>
      </c>
      <c r="S287" s="13"/>
      <c r="T287" s="4"/>
      <c r="U287" s="4"/>
      <c r="V287" s="4"/>
      <c r="W287" s="4">
        <v>220</v>
      </c>
      <c r="X287" s="13">
        <v>38784</v>
      </c>
      <c r="Y287" s="27"/>
      <c r="Z287" s="27"/>
      <c r="AA287" s="28"/>
      <c r="AB287" s="31"/>
      <c r="AC287" s="32"/>
      <c r="AD287" s="28"/>
      <c r="AE287" s="28">
        <v>42.1</v>
      </c>
      <c r="AF287" s="33">
        <v>0.03</v>
      </c>
      <c r="AG287" s="28">
        <v>2</v>
      </c>
      <c r="AH287" s="31"/>
      <c r="AI287" s="31"/>
      <c r="AJ287" s="31"/>
      <c r="AK287" s="75" t="str">
        <f t="shared" si="76"/>
        <v>1</v>
      </c>
      <c r="AL287" s="75" t="str">
        <f t="shared" si="77"/>
        <v>1</v>
      </c>
      <c r="AM287" s="75" t="str">
        <f t="shared" si="78"/>
        <v>1</v>
      </c>
      <c r="AN287" s="75" t="str">
        <f t="shared" si="79"/>
        <v>1</v>
      </c>
      <c r="AO287" s="75" t="str">
        <f t="shared" si="80"/>
        <v>1</v>
      </c>
      <c r="AP287" s="75" t="str">
        <f t="shared" si="81"/>
        <v>1</v>
      </c>
      <c r="AQ287" s="75" t="str">
        <f t="shared" si="82"/>
        <v>1</v>
      </c>
      <c r="AR287" s="75" t="str">
        <f t="shared" si="83"/>
        <v>1</v>
      </c>
      <c r="AS287" s="75">
        <f t="shared" si="84"/>
        <v>1</v>
      </c>
      <c r="AT287" s="75" t="str">
        <f t="shared" si="85"/>
        <v>1</v>
      </c>
      <c r="AU287" s="48" t="e">
        <f>IF(OR(AQ287="I",#REF!="I",AQ287="C",#REF!="C"),"Termovacío",IF(OR(AO287="I",AN287="I",AP287="I",AK287="I",AL287="I",AO287="C",AN287="C",AP287="C",AK287="C",AL287="C"),"Regeneración",""))</f>
        <v>#REF!</v>
      </c>
    </row>
    <row r="288" spans="1:47" s="10" customFormat="1" ht="15" customHeight="1" x14ac:dyDescent="0.2">
      <c r="A288" s="4">
        <f t="shared" si="86"/>
        <v>12</v>
      </c>
      <c r="B288" s="4">
        <v>600054</v>
      </c>
      <c r="C288" s="4" t="s">
        <v>102</v>
      </c>
      <c r="D288" s="4" t="s">
        <v>158</v>
      </c>
      <c r="E288" s="3" t="s">
        <v>153</v>
      </c>
      <c r="F288" s="4" t="s">
        <v>303</v>
      </c>
      <c r="G288" s="4" t="s">
        <v>43</v>
      </c>
      <c r="H288" s="4" t="s">
        <v>171</v>
      </c>
      <c r="I288" s="4" t="s">
        <v>249</v>
      </c>
      <c r="J288" s="4" t="s">
        <v>131</v>
      </c>
      <c r="K288" s="4" t="s">
        <v>117</v>
      </c>
      <c r="L288" s="4">
        <v>1977</v>
      </c>
      <c r="M288" s="4" t="s">
        <v>266</v>
      </c>
      <c r="N288" s="4" t="s">
        <v>304</v>
      </c>
      <c r="O288" s="4" t="s">
        <v>122</v>
      </c>
      <c r="P288" s="4"/>
      <c r="Q288" s="4"/>
      <c r="R288" s="4" t="s">
        <v>123</v>
      </c>
      <c r="S288" s="13"/>
      <c r="T288" s="4"/>
      <c r="U288" s="4"/>
      <c r="V288" s="4"/>
      <c r="W288" s="4">
        <v>220</v>
      </c>
      <c r="X288" s="13">
        <v>38783</v>
      </c>
      <c r="Y288" s="27"/>
      <c r="Z288" s="27"/>
      <c r="AA288" s="28"/>
      <c r="AB288" s="31"/>
      <c r="AC288" s="32">
        <v>72</v>
      </c>
      <c r="AD288" s="28"/>
      <c r="AE288" s="28"/>
      <c r="AF288" s="33"/>
      <c r="AG288" s="28">
        <v>0</v>
      </c>
      <c r="AH288" s="31"/>
      <c r="AI288" s="31"/>
      <c r="AJ288" s="31"/>
      <c r="AK288" s="75" t="str">
        <f t="shared" si="76"/>
        <v>1</v>
      </c>
      <c r="AL288" s="75" t="str">
        <f t="shared" si="77"/>
        <v>1</v>
      </c>
      <c r="AM288" s="75" t="str">
        <f t="shared" si="78"/>
        <v>1</v>
      </c>
      <c r="AN288" s="75" t="str">
        <f t="shared" si="79"/>
        <v>1</v>
      </c>
      <c r="AO288" s="75" t="str">
        <f t="shared" si="80"/>
        <v>1</v>
      </c>
      <c r="AP288" s="75" t="str">
        <f t="shared" si="81"/>
        <v>1</v>
      </c>
      <c r="AQ288" s="75" t="str">
        <f t="shared" si="82"/>
        <v>1</v>
      </c>
      <c r="AR288" s="75" t="str">
        <f t="shared" si="83"/>
        <v>1</v>
      </c>
      <c r="AS288" s="75">
        <f t="shared" si="84"/>
        <v>1</v>
      </c>
      <c r="AT288" s="75" t="str">
        <f t="shared" si="85"/>
        <v>1</v>
      </c>
      <c r="AU288" s="48" t="e">
        <f>IF(OR(AQ288="I",#REF!="I",AQ288="C",#REF!="C"),"Termovacío",IF(OR(AO288="I",AN288="I",AP288="I",AK288="I",AL288="I",AO288="C",AN288="C",AP288="C",AK288="C",AL288="C"),"Regeneración",""))</f>
        <v>#REF!</v>
      </c>
    </row>
    <row r="289" spans="1:47" s="10" customFormat="1" ht="15" customHeight="1" x14ac:dyDescent="0.2">
      <c r="A289" s="4">
        <f t="shared" si="86"/>
        <v>12</v>
      </c>
      <c r="B289" s="4">
        <v>600054</v>
      </c>
      <c r="C289" s="4" t="s">
        <v>102</v>
      </c>
      <c r="D289" s="4" t="s">
        <v>158</v>
      </c>
      <c r="E289" s="3" t="s">
        <v>153</v>
      </c>
      <c r="F289" s="4" t="s">
        <v>303</v>
      </c>
      <c r="G289" s="4" t="s">
        <v>43</v>
      </c>
      <c r="H289" s="4" t="s">
        <v>171</v>
      </c>
      <c r="I289" s="4" t="s">
        <v>249</v>
      </c>
      <c r="J289" s="4" t="s">
        <v>131</v>
      </c>
      <c r="K289" s="4" t="s">
        <v>117</v>
      </c>
      <c r="L289" s="4">
        <v>1977</v>
      </c>
      <c r="M289" s="4" t="s">
        <v>266</v>
      </c>
      <c r="N289" s="4" t="s">
        <v>304</v>
      </c>
      <c r="O289" s="4" t="s">
        <v>122</v>
      </c>
      <c r="P289" s="4"/>
      <c r="Q289" s="4"/>
      <c r="R289" s="4" t="s">
        <v>123</v>
      </c>
      <c r="S289" s="13"/>
      <c r="T289" s="4"/>
      <c r="U289" s="4"/>
      <c r="V289" s="4"/>
      <c r="W289" s="4">
        <v>220</v>
      </c>
      <c r="X289" s="13">
        <v>38707</v>
      </c>
      <c r="Y289" s="27"/>
      <c r="Z289" s="27"/>
      <c r="AA289" s="28"/>
      <c r="AB289" s="31"/>
      <c r="AC289" s="32"/>
      <c r="AD289" s="28"/>
      <c r="AE289" s="28">
        <v>21.3</v>
      </c>
      <c r="AF289" s="33">
        <v>0.11899999999999999</v>
      </c>
      <c r="AG289" s="28">
        <v>3.5</v>
      </c>
      <c r="AH289" s="31">
        <v>7.9000000000000001E-2</v>
      </c>
      <c r="AI289" s="31">
        <v>2.2130000000000001</v>
      </c>
      <c r="AJ289" s="31"/>
      <c r="AK289" s="75" t="str">
        <f t="shared" si="76"/>
        <v>1</v>
      </c>
      <c r="AL289" s="75" t="str">
        <f t="shared" si="77"/>
        <v>1</v>
      </c>
      <c r="AM289" s="75" t="str">
        <f t="shared" si="78"/>
        <v>1</v>
      </c>
      <c r="AN289" s="75" t="str">
        <f t="shared" si="79"/>
        <v>5</v>
      </c>
      <c r="AO289" s="75" t="str">
        <f t="shared" si="80"/>
        <v>5</v>
      </c>
      <c r="AP289" s="75" t="str">
        <f t="shared" si="81"/>
        <v>1</v>
      </c>
      <c r="AQ289" s="75" t="str">
        <f t="shared" si="82"/>
        <v>1</v>
      </c>
      <c r="AR289" s="75" t="str">
        <f t="shared" si="83"/>
        <v>1</v>
      </c>
      <c r="AS289" s="75">
        <f t="shared" si="84"/>
        <v>1.9090909090909092</v>
      </c>
      <c r="AT289" s="75" t="str">
        <f t="shared" si="85"/>
        <v>3</v>
      </c>
      <c r="AU289" s="48" t="e">
        <f>IF(OR(AQ289="I",#REF!="I",AQ289="C",#REF!="C"),"Termovacío",IF(OR(AO289="I",AN289="I",AP289="I",AK289="I",AL289="I",AO289="C",AN289="C",AP289="C",AK289="C",AL289="C"),"Regeneración",""))</f>
        <v>#REF!</v>
      </c>
    </row>
    <row r="290" spans="1:47" s="10" customFormat="1" ht="15" customHeight="1" x14ac:dyDescent="0.2">
      <c r="A290" s="4">
        <f t="shared" si="86"/>
        <v>12</v>
      </c>
      <c r="B290" s="4">
        <v>600054</v>
      </c>
      <c r="C290" s="4" t="s">
        <v>102</v>
      </c>
      <c r="D290" s="4" t="s">
        <v>158</v>
      </c>
      <c r="E290" s="3" t="s">
        <v>153</v>
      </c>
      <c r="F290" s="4" t="s">
        <v>303</v>
      </c>
      <c r="G290" s="4" t="s">
        <v>43</v>
      </c>
      <c r="H290" s="4" t="s">
        <v>171</v>
      </c>
      <c r="I290" s="4" t="s">
        <v>249</v>
      </c>
      <c r="J290" s="4" t="s">
        <v>131</v>
      </c>
      <c r="K290" s="4" t="s">
        <v>117</v>
      </c>
      <c r="L290" s="4">
        <v>1977</v>
      </c>
      <c r="M290" s="4" t="s">
        <v>266</v>
      </c>
      <c r="N290" s="4" t="s">
        <v>304</v>
      </c>
      <c r="O290" s="4" t="s">
        <v>122</v>
      </c>
      <c r="P290" s="4"/>
      <c r="Q290" s="4"/>
      <c r="R290" s="4" t="s">
        <v>123</v>
      </c>
      <c r="S290" s="13"/>
      <c r="T290" s="4"/>
      <c r="U290" s="4"/>
      <c r="V290" s="4"/>
      <c r="W290" s="4">
        <v>220</v>
      </c>
      <c r="X290" s="13">
        <v>38485</v>
      </c>
      <c r="Y290" s="27"/>
      <c r="Z290" s="27"/>
      <c r="AA290" s="28"/>
      <c r="AB290" s="31"/>
      <c r="AC290" s="32">
        <v>65</v>
      </c>
      <c r="AD290" s="28"/>
      <c r="AE290" s="28"/>
      <c r="AF290" s="33"/>
      <c r="AG290" s="28"/>
      <c r="AH290" s="31"/>
      <c r="AI290" s="31"/>
      <c r="AJ290" s="31"/>
      <c r="AK290" s="75" t="str">
        <f t="shared" si="76"/>
        <v>1</v>
      </c>
      <c r="AL290" s="75" t="str">
        <f t="shared" si="77"/>
        <v>1</v>
      </c>
      <c r="AM290" s="75" t="str">
        <f t="shared" si="78"/>
        <v>1</v>
      </c>
      <c r="AN290" s="75" t="str">
        <f t="shared" si="79"/>
        <v>1</v>
      </c>
      <c r="AO290" s="75" t="str">
        <f t="shared" si="80"/>
        <v>1</v>
      </c>
      <c r="AP290" s="75" t="str">
        <f t="shared" si="81"/>
        <v>1</v>
      </c>
      <c r="AQ290" s="75" t="str">
        <f t="shared" si="82"/>
        <v>1</v>
      </c>
      <c r="AR290" s="75" t="str">
        <f t="shared" si="83"/>
        <v>1</v>
      </c>
      <c r="AS290" s="75">
        <f t="shared" si="84"/>
        <v>1</v>
      </c>
      <c r="AT290" s="75" t="str">
        <f t="shared" si="85"/>
        <v>1</v>
      </c>
      <c r="AU290" s="48" t="e">
        <f>IF(OR(AQ290="I",#REF!="I",AQ290="C",#REF!="C"),"Termovacío",IF(OR(AO290="I",AN290="I",AP290="I",AK290="I",AL290="I",AO290="C",AN290="C",AP290="C",AK290="C",AL290="C"),"Regeneración",""))</f>
        <v>#REF!</v>
      </c>
    </row>
    <row r="291" spans="1:47" s="10" customFormat="1" ht="15" customHeight="1" x14ac:dyDescent="0.2">
      <c r="A291" s="4">
        <f t="shared" si="86"/>
        <v>12</v>
      </c>
      <c r="B291" s="4">
        <v>600054</v>
      </c>
      <c r="C291" s="4" t="s">
        <v>102</v>
      </c>
      <c r="D291" s="4" t="s">
        <v>158</v>
      </c>
      <c r="E291" s="3" t="s">
        <v>153</v>
      </c>
      <c r="F291" s="4" t="s">
        <v>303</v>
      </c>
      <c r="G291" s="4" t="s">
        <v>43</v>
      </c>
      <c r="H291" s="4" t="s">
        <v>171</v>
      </c>
      <c r="I291" s="4" t="s">
        <v>249</v>
      </c>
      <c r="J291" s="4" t="s">
        <v>131</v>
      </c>
      <c r="K291" s="4" t="s">
        <v>117</v>
      </c>
      <c r="L291" s="4">
        <v>1977</v>
      </c>
      <c r="M291" s="4" t="s">
        <v>266</v>
      </c>
      <c r="N291" s="4" t="s">
        <v>304</v>
      </c>
      <c r="O291" s="4" t="s">
        <v>122</v>
      </c>
      <c r="P291" s="4"/>
      <c r="Q291" s="4"/>
      <c r="R291" s="4" t="s">
        <v>123</v>
      </c>
      <c r="S291" s="13"/>
      <c r="T291" s="4"/>
      <c r="U291" s="4"/>
      <c r="V291" s="4"/>
      <c r="W291" s="4">
        <v>220</v>
      </c>
      <c r="X291" s="13">
        <v>38028</v>
      </c>
      <c r="Y291" s="27"/>
      <c r="Z291" s="27"/>
      <c r="AA291" s="28"/>
      <c r="AB291" s="31"/>
      <c r="AC291" s="32">
        <v>48</v>
      </c>
      <c r="AD291" s="28"/>
      <c r="AE291" s="28">
        <v>22.8</v>
      </c>
      <c r="AF291" s="33"/>
      <c r="AG291" s="28">
        <v>3.5</v>
      </c>
      <c r="AH291" s="31"/>
      <c r="AI291" s="31"/>
      <c r="AJ291" s="31"/>
      <c r="AK291" s="75" t="str">
        <f t="shared" si="76"/>
        <v>1</v>
      </c>
      <c r="AL291" s="75" t="str">
        <f t="shared" si="77"/>
        <v>1</v>
      </c>
      <c r="AM291" s="75" t="str">
        <f t="shared" si="78"/>
        <v>1</v>
      </c>
      <c r="AN291" s="75" t="str">
        <f t="shared" si="79"/>
        <v>1</v>
      </c>
      <c r="AO291" s="75" t="str">
        <f t="shared" si="80"/>
        <v>5</v>
      </c>
      <c r="AP291" s="75" t="str">
        <f t="shared" si="81"/>
        <v>1</v>
      </c>
      <c r="AQ291" s="75" t="str">
        <f t="shared" si="82"/>
        <v>2</v>
      </c>
      <c r="AR291" s="75" t="str">
        <f t="shared" si="83"/>
        <v>1</v>
      </c>
      <c r="AS291" s="75">
        <f t="shared" si="84"/>
        <v>1.7727272727272727</v>
      </c>
      <c r="AT291" s="75" t="str">
        <f t="shared" si="85"/>
        <v>3</v>
      </c>
      <c r="AU291" s="48" t="e">
        <f>IF(OR(AQ291="I",#REF!="I",AQ291="C",#REF!="C"),"Termovacío",IF(OR(AO291="I",AN291="I",AP291="I",AK291="I",AL291="I",AO291="C",AN291="C",AP291="C",AK291="C",AL291="C"),"Regeneración",""))</f>
        <v>#REF!</v>
      </c>
    </row>
    <row r="292" spans="1:47" s="10" customFormat="1" ht="15" customHeight="1" x14ac:dyDescent="0.2">
      <c r="A292" s="4">
        <f t="shared" si="86"/>
        <v>12</v>
      </c>
      <c r="B292" s="4">
        <v>600054</v>
      </c>
      <c r="C292" s="4" t="s">
        <v>102</v>
      </c>
      <c r="D292" s="4" t="s">
        <v>158</v>
      </c>
      <c r="E292" s="3" t="s">
        <v>153</v>
      </c>
      <c r="F292" s="4" t="s">
        <v>303</v>
      </c>
      <c r="G292" s="4" t="s">
        <v>43</v>
      </c>
      <c r="H292" s="4" t="s">
        <v>171</v>
      </c>
      <c r="I292" s="4" t="s">
        <v>249</v>
      </c>
      <c r="J292" s="4" t="s">
        <v>131</v>
      </c>
      <c r="K292" s="4" t="s">
        <v>117</v>
      </c>
      <c r="L292" s="4">
        <v>1977</v>
      </c>
      <c r="M292" s="4" t="s">
        <v>266</v>
      </c>
      <c r="N292" s="4" t="s">
        <v>304</v>
      </c>
      <c r="O292" s="4" t="s">
        <v>122</v>
      </c>
      <c r="P292" s="4"/>
      <c r="Q292" s="4"/>
      <c r="R292" s="4" t="s">
        <v>123</v>
      </c>
      <c r="S292" s="13"/>
      <c r="T292" s="4"/>
      <c r="U292" s="4"/>
      <c r="V292" s="4"/>
      <c r="W292" s="4">
        <v>220</v>
      </c>
      <c r="X292" s="13">
        <v>37836</v>
      </c>
      <c r="Y292" s="27"/>
      <c r="Z292" s="27"/>
      <c r="AA292" s="28"/>
      <c r="AB292" s="31"/>
      <c r="AC292" s="32"/>
      <c r="AD292" s="28"/>
      <c r="AE292" s="28">
        <v>23.6</v>
      </c>
      <c r="AF292" s="33">
        <v>0.10092</v>
      </c>
      <c r="AG292" s="28">
        <v>3.4</v>
      </c>
      <c r="AH292" s="31"/>
      <c r="AI292" s="31"/>
      <c r="AJ292" s="31"/>
      <c r="AK292" s="75" t="str">
        <f t="shared" si="76"/>
        <v>1</v>
      </c>
      <c r="AL292" s="75" t="str">
        <f t="shared" si="77"/>
        <v>1</v>
      </c>
      <c r="AM292" s="75" t="str">
        <f t="shared" si="78"/>
        <v>1</v>
      </c>
      <c r="AN292" s="75" t="str">
        <f t="shared" si="79"/>
        <v>5</v>
      </c>
      <c r="AO292" s="75" t="str">
        <f t="shared" si="80"/>
        <v>5</v>
      </c>
      <c r="AP292" s="75" t="str">
        <f t="shared" si="81"/>
        <v>1</v>
      </c>
      <c r="AQ292" s="75" t="str">
        <f t="shared" si="82"/>
        <v>1</v>
      </c>
      <c r="AR292" s="75" t="str">
        <f t="shared" si="83"/>
        <v>1</v>
      </c>
      <c r="AS292" s="75">
        <f t="shared" si="84"/>
        <v>1.9090909090909092</v>
      </c>
      <c r="AT292" s="75" t="str">
        <f t="shared" si="85"/>
        <v>3</v>
      </c>
      <c r="AU292" s="48" t="e">
        <f>IF(OR(AQ292="I",#REF!="I",AQ292="C",#REF!="C"),"Termovacío",IF(OR(AO292="I",AN292="I",AP292="I",AK292="I",AL292="I",AO292="C",AN292="C",AP292="C",AK292="C",AL292="C"),"Regeneración",""))</f>
        <v>#REF!</v>
      </c>
    </row>
    <row r="293" spans="1:47" s="10" customFormat="1" ht="15" customHeight="1" x14ac:dyDescent="0.2">
      <c r="A293" s="4">
        <f t="shared" si="86"/>
        <v>12</v>
      </c>
      <c r="B293" s="4">
        <v>600054</v>
      </c>
      <c r="C293" s="4" t="s">
        <v>102</v>
      </c>
      <c r="D293" s="4" t="s">
        <v>158</v>
      </c>
      <c r="E293" s="3" t="s">
        <v>153</v>
      </c>
      <c r="F293" s="4" t="s">
        <v>303</v>
      </c>
      <c r="G293" s="4" t="s">
        <v>43</v>
      </c>
      <c r="H293" s="4" t="s">
        <v>171</v>
      </c>
      <c r="I293" s="4" t="s">
        <v>249</v>
      </c>
      <c r="J293" s="4" t="s">
        <v>131</v>
      </c>
      <c r="K293" s="4" t="s">
        <v>117</v>
      </c>
      <c r="L293" s="4">
        <v>1977</v>
      </c>
      <c r="M293" s="4" t="s">
        <v>266</v>
      </c>
      <c r="N293" s="4" t="s">
        <v>304</v>
      </c>
      <c r="O293" s="4" t="s">
        <v>122</v>
      </c>
      <c r="P293" s="4"/>
      <c r="Q293" s="4"/>
      <c r="R293" s="4" t="s">
        <v>123</v>
      </c>
      <c r="S293" s="13"/>
      <c r="T293" s="4"/>
      <c r="U293" s="4"/>
      <c r="V293" s="4"/>
      <c r="W293" s="4">
        <v>220</v>
      </c>
      <c r="X293" s="13">
        <v>37808</v>
      </c>
      <c r="Y293" s="27"/>
      <c r="Z293" s="27"/>
      <c r="AA293" s="28"/>
      <c r="AB293" s="31"/>
      <c r="AC293" s="32"/>
      <c r="AD293" s="28"/>
      <c r="AE293" s="28">
        <v>23.5</v>
      </c>
      <c r="AF293" s="33">
        <v>0.11126999999999999</v>
      </c>
      <c r="AG293" s="28">
        <v>3.5</v>
      </c>
      <c r="AH293" s="31"/>
      <c r="AI293" s="31"/>
      <c r="AJ293" s="31"/>
      <c r="AK293" s="75" t="str">
        <f t="shared" si="76"/>
        <v>1</v>
      </c>
      <c r="AL293" s="75" t="str">
        <f t="shared" si="77"/>
        <v>1</v>
      </c>
      <c r="AM293" s="75" t="str">
        <f t="shared" si="78"/>
        <v>1</v>
      </c>
      <c r="AN293" s="75" t="str">
        <f t="shared" si="79"/>
        <v>5</v>
      </c>
      <c r="AO293" s="75" t="str">
        <f t="shared" si="80"/>
        <v>5</v>
      </c>
      <c r="AP293" s="75" t="str">
        <f t="shared" si="81"/>
        <v>1</v>
      </c>
      <c r="AQ293" s="75" t="str">
        <f t="shared" si="82"/>
        <v>1</v>
      </c>
      <c r="AR293" s="75" t="str">
        <f t="shared" si="83"/>
        <v>1</v>
      </c>
      <c r="AS293" s="75">
        <f t="shared" si="84"/>
        <v>1.9090909090909092</v>
      </c>
      <c r="AT293" s="75" t="str">
        <f t="shared" si="85"/>
        <v>3</v>
      </c>
      <c r="AU293" s="48" t="e">
        <f>IF(OR(AQ293="I",#REF!="I",AQ293="C",#REF!="C"),"Termovacío",IF(OR(AO293="I",AN293="I",AP293="I",AK293="I",AL293="I",AO293="C",AN293="C",AP293="C",AK293="C",AL293="C"),"Regeneración",""))</f>
        <v>#REF!</v>
      </c>
    </row>
    <row r="294" spans="1:47" s="10" customFormat="1" ht="15" customHeight="1" x14ac:dyDescent="0.2">
      <c r="A294" s="4">
        <f t="shared" si="86"/>
        <v>12</v>
      </c>
      <c r="B294" s="4">
        <v>600054</v>
      </c>
      <c r="C294" s="4" t="s">
        <v>102</v>
      </c>
      <c r="D294" s="4" t="s">
        <v>158</v>
      </c>
      <c r="E294" s="3" t="s">
        <v>153</v>
      </c>
      <c r="F294" s="4" t="s">
        <v>303</v>
      </c>
      <c r="G294" s="4" t="s">
        <v>43</v>
      </c>
      <c r="H294" s="4" t="s">
        <v>171</v>
      </c>
      <c r="I294" s="4" t="s">
        <v>249</v>
      </c>
      <c r="J294" s="4" t="s">
        <v>131</v>
      </c>
      <c r="K294" s="4" t="s">
        <v>117</v>
      </c>
      <c r="L294" s="4">
        <v>1977</v>
      </c>
      <c r="M294" s="4" t="s">
        <v>266</v>
      </c>
      <c r="N294" s="4" t="s">
        <v>304</v>
      </c>
      <c r="O294" s="4" t="s">
        <v>122</v>
      </c>
      <c r="P294" s="4"/>
      <c r="Q294" s="4"/>
      <c r="R294" s="4" t="s">
        <v>123</v>
      </c>
      <c r="S294" s="13"/>
      <c r="T294" s="4"/>
      <c r="U294" s="4"/>
      <c r="V294" s="4"/>
      <c r="W294" s="4">
        <v>220</v>
      </c>
      <c r="X294" s="13">
        <v>37677</v>
      </c>
      <c r="Y294" s="27"/>
      <c r="Z294" s="27"/>
      <c r="AA294" s="28"/>
      <c r="AB294" s="31"/>
      <c r="AC294" s="32"/>
      <c r="AD294" s="28"/>
      <c r="AE294" s="28">
        <v>18.2</v>
      </c>
      <c r="AF294" s="33">
        <v>0.16500000000000001</v>
      </c>
      <c r="AG294" s="28">
        <v>3.6</v>
      </c>
      <c r="AH294" s="31"/>
      <c r="AI294" s="31"/>
      <c r="AJ294" s="31"/>
      <c r="AK294" s="75" t="str">
        <f t="shared" si="76"/>
        <v>1</v>
      </c>
      <c r="AL294" s="75" t="str">
        <f t="shared" si="77"/>
        <v>1</v>
      </c>
      <c r="AM294" s="75" t="str">
        <f t="shared" si="78"/>
        <v>1</v>
      </c>
      <c r="AN294" s="75" t="str">
        <f t="shared" si="79"/>
        <v>5</v>
      </c>
      <c r="AO294" s="75" t="str">
        <f t="shared" si="80"/>
        <v>5</v>
      </c>
      <c r="AP294" s="75" t="str">
        <f t="shared" si="81"/>
        <v>5</v>
      </c>
      <c r="AQ294" s="75" t="str">
        <f t="shared" si="82"/>
        <v>1</v>
      </c>
      <c r="AR294" s="75" t="str">
        <f t="shared" si="83"/>
        <v>1</v>
      </c>
      <c r="AS294" s="75">
        <f t="shared" si="84"/>
        <v>2.0909090909090908</v>
      </c>
      <c r="AT294" s="75" t="str">
        <f t="shared" si="85"/>
        <v>6</v>
      </c>
      <c r="AU294" s="48" t="e">
        <f>IF(OR(AQ294="I",#REF!="I",AQ294="C",#REF!="C"),"Termovacío",IF(OR(AO294="I",AN294="I",AP294="I",AK294="I",AL294="I",AO294="C",AN294="C",AP294="C",AK294="C",AL294="C"),"Regeneración",""))</f>
        <v>#REF!</v>
      </c>
    </row>
    <row r="295" spans="1:47" s="10" customFormat="1" ht="15" customHeight="1" x14ac:dyDescent="0.2">
      <c r="A295" s="4">
        <f t="shared" si="86"/>
        <v>12</v>
      </c>
      <c r="B295" s="4">
        <v>600054</v>
      </c>
      <c r="C295" s="4" t="s">
        <v>102</v>
      </c>
      <c r="D295" s="4" t="s">
        <v>158</v>
      </c>
      <c r="E295" s="3" t="s">
        <v>153</v>
      </c>
      <c r="F295" s="4" t="s">
        <v>303</v>
      </c>
      <c r="G295" s="4" t="s">
        <v>43</v>
      </c>
      <c r="H295" s="4" t="s">
        <v>171</v>
      </c>
      <c r="I295" s="4" t="s">
        <v>249</v>
      </c>
      <c r="J295" s="4" t="s">
        <v>131</v>
      </c>
      <c r="K295" s="4" t="s">
        <v>117</v>
      </c>
      <c r="L295" s="4">
        <v>1977</v>
      </c>
      <c r="M295" s="4" t="s">
        <v>266</v>
      </c>
      <c r="N295" s="4" t="s">
        <v>304</v>
      </c>
      <c r="O295" s="4" t="s">
        <v>122</v>
      </c>
      <c r="P295" s="4"/>
      <c r="Q295" s="4"/>
      <c r="R295" s="4" t="s">
        <v>123</v>
      </c>
      <c r="S295" s="13"/>
      <c r="T295" s="4"/>
      <c r="U295" s="4"/>
      <c r="V295" s="4"/>
      <c r="W295" s="4">
        <v>220</v>
      </c>
      <c r="X295" s="13">
        <v>37291</v>
      </c>
      <c r="Y295" s="27"/>
      <c r="Z295" s="27"/>
      <c r="AA295" s="28"/>
      <c r="AB295" s="31"/>
      <c r="AC295" s="32"/>
      <c r="AD295" s="28"/>
      <c r="AE295" s="28">
        <v>17.3</v>
      </c>
      <c r="AF295" s="33">
        <v>0.16111</v>
      </c>
      <c r="AG295" s="28">
        <v>3.6</v>
      </c>
      <c r="AH295" s="31"/>
      <c r="AI295" s="31"/>
      <c r="AJ295" s="31"/>
      <c r="AK295" s="75" t="str">
        <f t="shared" si="76"/>
        <v>1</v>
      </c>
      <c r="AL295" s="75" t="str">
        <f t="shared" si="77"/>
        <v>1</v>
      </c>
      <c r="AM295" s="75" t="str">
        <f t="shared" si="78"/>
        <v>1</v>
      </c>
      <c r="AN295" s="75" t="str">
        <f t="shared" si="79"/>
        <v>5</v>
      </c>
      <c r="AO295" s="75" t="str">
        <f t="shared" si="80"/>
        <v>5</v>
      </c>
      <c r="AP295" s="75" t="str">
        <f t="shared" si="81"/>
        <v>5</v>
      </c>
      <c r="AQ295" s="75" t="str">
        <f t="shared" si="82"/>
        <v>1</v>
      </c>
      <c r="AR295" s="75" t="str">
        <f t="shared" si="83"/>
        <v>1</v>
      </c>
      <c r="AS295" s="75">
        <f t="shared" si="84"/>
        <v>2.0909090909090908</v>
      </c>
      <c r="AT295" s="75" t="str">
        <f t="shared" si="85"/>
        <v>6</v>
      </c>
      <c r="AU295" s="48" t="e">
        <f>IF(OR(AQ295="I",#REF!="I",AQ295="C",#REF!="C"),"Termovacío",IF(OR(AO295="I",AN295="I",AP295="I",AK295="I",AL295="I",AO295="C",AN295="C",AP295="C",AK295="C",AL295="C"),"Regeneración",""))</f>
        <v>#REF!</v>
      </c>
    </row>
    <row r="296" spans="1:47" s="10" customFormat="1" ht="15" customHeight="1" x14ac:dyDescent="0.2">
      <c r="A296" s="4">
        <f t="shared" si="86"/>
        <v>12</v>
      </c>
      <c r="B296" s="4">
        <v>600054</v>
      </c>
      <c r="C296" s="4" t="s">
        <v>102</v>
      </c>
      <c r="D296" s="4" t="s">
        <v>158</v>
      </c>
      <c r="E296" s="3" t="s">
        <v>153</v>
      </c>
      <c r="F296" s="4" t="s">
        <v>303</v>
      </c>
      <c r="G296" s="4" t="s">
        <v>43</v>
      </c>
      <c r="H296" s="4" t="s">
        <v>171</v>
      </c>
      <c r="I296" s="4" t="s">
        <v>249</v>
      </c>
      <c r="J296" s="4" t="s">
        <v>131</v>
      </c>
      <c r="K296" s="4" t="s">
        <v>117</v>
      </c>
      <c r="L296" s="4">
        <v>1977</v>
      </c>
      <c r="M296" s="4" t="s">
        <v>266</v>
      </c>
      <c r="N296" s="4" t="s">
        <v>304</v>
      </c>
      <c r="O296" s="4" t="s">
        <v>122</v>
      </c>
      <c r="P296" s="4"/>
      <c r="Q296" s="4"/>
      <c r="R296" s="4" t="s">
        <v>123</v>
      </c>
      <c r="S296" s="13"/>
      <c r="T296" s="4"/>
      <c r="U296" s="4"/>
      <c r="V296" s="4"/>
      <c r="W296" s="4">
        <v>220</v>
      </c>
      <c r="X296" s="13">
        <v>37117</v>
      </c>
      <c r="Y296" s="27"/>
      <c r="Z296" s="27"/>
      <c r="AA296" s="28"/>
      <c r="AB296" s="31"/>
      <c r="AC296" s="32"/>
      <c r="AD296" s="28"/>
      <c r="AE296" s="28">
        <v>17.899999999999999</v>
      </c>
      <c r="AF296" s="33">
        <v>0.12941</v>
      </c>
      <c r="AG296" s="28">
        <v>3.6</v>
      </c>
      <c r="AH296" s="31"/>
      <c r="AI296" s="31"/>
      <c r="AJ296" s="31"/>
      <c r="AK296" s="75" t="str">
        <f t="shared" si="76"/>
        <v>1</v>
      </c>
      <c r="AL296" s="75" t="str">
        <f t="shared" si="77"/>
        <v>1</v>
      </c>
      <c r="AM296" s="75" t="str">
        <f t="shared" si="78"/>
        <v>1</v>
      </c>
      <c r="AN296" s="75" t="str">
        <f t="shared" si="79"/>
        <v>5</v>
      </c>
      <c r="AO296" s="75" t="str">
        <f t="shared" si="80"/>
        <v>5</v>
      </c>
      <c r="AP296" s="75" t="str">
        <f t="shared" si="81"/>
        <v>5</v>
      </c>
      <c r="AQ296" s="75" t="str">
        <f t="shared" si="82"/>
        <v>1</v>
      </c>
      <c r="AR296" s="75" t="str">
        <f t="shared" si="83"/>
        <v>1</v>
      </c>
      <c r="AS296" s="75">
        <f t="shared" si="84"/>
        <v>2.0909090909090908</v>
      </c>
      <c r="AT296" s="75" t="str">
        <f t="shared" si="85"/>
        <v>6</v>
      </c>
      <c r="AU296" s="48" t="e">
        <f>IF(OR(AQ296="I",#REF!="I",AQ296="C",#REF!="C"),"Termovacío",IF(OR(AO296="I",AN296="I",AP296="I",AK296="I",AL296="I",AO296="C",AN296="C",AP296="C",AK296="C",AL296="C"),"Regeneración",""))</f>
        <v>#REF!</v>
      </c>
    </row>
    <row r="297" spans="1:47" s="10" customFormat="1" ht="15" customHeight="1" x14ac:dyDescent="0.2">
      <c r="A297" s="4">
        <f t="shared" si="86"/>
        <v>12</v>
      </c>
      <c r="B297" s="4">
        <v>600054</v>
      </c>
      <c r="C297" s="4" t="s">
        <v>102</v>
      </c>
      <c r="D297" s="4" t="s">
        <v>158</v>
      </c>
      <c r="E297" s="3" t="s">
        <v>153</v>
      </c>
      <c r="F297" s="4" t="s">
        <v>303</v>
      </c>
      <c r="G297" s="4" t="s">
        <v>43</v>
      </c>
      <c r="H297" s="4" t="s">
        <v>171</v>
      </c>
      <c r="I297" s="4" t="s">
        <v>249</v>
      </c>
      <c r="J297" s="4" t="s">
        <v>131</v>
      </c>
      <c r="K297" s="4" t="s">
        <v>117</v>
      </c>
      <c r="L297" s="4">
        <v>1977</v>
      </c>
      <c r="M297" s="4" t="s">
        <v>266</v>
      </c>
      <c r="N297" s="4" t="s">
        <v>304</v>
      </c>
      <c r="O297" s="4" t="s">
        <v>122</v>
      </c>
      <c r="P297" s="4"/>
      <c r="Q297" s="4"/>
      <c r="R297" s="4" t="s">
        <v>123</v>
      </c>
      <c r="S297" s="13"/>
      <c r="T297" s="4"/>
      <c r="U297" s="4"/>
      <c r="V297" s="4"/>
      <c r="W297" s="4">
        <v>220</v>
      </c>
      <c r="X297" s="13">
        <v>37109</v>
      </c>
      <c r="Y297" s="27"/>
      <c r="Z297" s="27"/>
      <c r="AA297" s="28"/>
      <c r="AB297" s="31"/>
      <c r="AC297" s="32">
        <v>61.8</v>
      </c>
      <c r="AD297" s="28"/>
      <c r="AE297" s="28">
        <v>15.9</v>
      </c>
      <c r="AF297" s="33">
        <v>0.1479</v>
      </c>
      <c r="AG297" s="28">
        <v>3.6</v>
      </c>
      <c r="AH297" s="31"/>
      <c r="AI297" s="31"/>
      <c r="AJ297" s="31"/>
      <c r="AK297" s="75" t="str">
        <f t="shared" si="76"/>
        <v>1</v>
      </c>
      <c r="AL297" s="75" t="str">
        <f t="shared" si="77"/>
        <v>1</v>
      </c>
      <c r="AM297" s="75" t="str">
        <f t="shared" si="78"/>
        <v>1</v>
      </c>
      <c r="AN297" s="75" t="str">
        <f t="shared" si="79"/>
        <v>5</v>
      </c>
      <c r="AO297" s="75" t="str">
        <f t="shared" si="80"/>
        <v>5</v>
      </c>
      <c r="AP297" s="75" t="str">
        <f t="shared" si="81"/>
        <v>5</v>
      </c>
      <c r="AQ297" s="75" t="str">
        <f t="shared" si="82"/>
        <v>1</v>
      </c>
      <c r="AR297" s="75" t="str">
        <f t="shared" si="83"/>
        <v>1</v>
      </c>
      <c r="AS297" s="75">
        <f t="shared" si="84"/>
        <v>2.0909090909090908</v>
      </c>
      <c r="AT297" s="75" t="str">
        <f t="shared" si="85"/>
        <v>6</v>
      </c>
      <c r="AU297" s="48" t="e">
        <f>IF(OR(AQ297="I",#REF!="I",AQ297="C",#REF!="C"),"Termovacío",IF(OR(AO297="I",AN297="I",AP297="I",AK297="I",AL297="I",AO297="C",AN297="C",AP297="C",AK297="C",AL297="C"),"Regeneración",""))</f>
        <v>#REF!</v>
      </c>
    </row>
    <row r="298" spans="1:47" s="10" customFormat="1" ht="15" customHeight="1" x14ac:dyDescent="0.2">
      <c r="A298" s="4">
        <f t="shared" si="86"/>
        <v>12</v>
      </c>
      <c r="B298" s="4">
        <v>600054</v>
      </c>
      <c r="C298" s="4" t="s">
        <v>102</v>
      </c>
      <c r="D298" s="4" t="s">
        <v>158</v>
      </c>
      <c r="E298" s="3" t="s">
        <v>153</v>
      </c>
      <c r="F298" s="4" t="s">
        <v>303</v>
      </c>
      <c r="G298" s="4" t="s">
        <v>43</v>
      </c>
      <c r="H298" s="4" t="s">
        <v>171</v>
      </c>
      <c r="I298" s="4" t="s">
        <v>249</v>
      </c>
      <c r="J298" s="4" t="s">
        <v>131</v>
      </c>
      <c r="K298" s="4" t="s">
        <v>117</v>
      </c>
      <c r="L298" s="4">
        <v>1977</v>
      </c>
      <c r="M298" s="4" t="s">
        <v>266</v>
      </c>
      <c r="N298" s="4" t="s">
        <v>304</v>
      </c>
      <c r="O298" s="4" t="s">
        <v>122</v>
      </c>
      <c r="P298" s="4"/>
      <c r="Q298" s="4"/>
      <c r="R298" s="4" t="s">
        <v>123</v>
      </c>
      <c r="S298" s="13"/>
      <c r="T298" s="4"/>
      <c r="U298" s="4"/>
      <c r="V298" s="4"/>
      <c r="W298" s="4">
        <v>220</v>
      </c>
      <c r="X298" s="13">
        <v>36902</v>
      </c>
      <c r="Y298" s="27"/>
      <c r="Z298" s="27"/>
      <c r="AA298" s="28"/>
      <c r="AB298" s="31"/>
      <c r="AC298" s="32">
        <v>66.900000000000006</v>
      </c>
      <c r="AD298" s="28"/>
      <c r="AE298" s="28">
        <v>17.5</v>
      </c>
      <c r="AF298" s="33">
        <v>0.18396999999999999</v>
      </c>
      <c r="AG298" s="28">
        <v>3.6</v>
      </c>
      <c r="AH298" s="31"/>
      <c r="AI298" s="31"/>
      <c r="AJ298" s="31"/>
      <c r="AK298" s="75" t="str">
        <f t="shared" si="76"/>
        <v>1</v>
      </c>
      <c r="AL298" s="75" t="str">
        <f t="shared" si="77"/>
        <v>1</v>
      </c>
      <c r="AM298" s="75" t="str">
        <f t="shared" si="78"/>
        <v>1</v>
      </c>
      <c r="AN298" s="75" t="str">
        <f t="shared" si="79"/>
        <v>5</v>
      </c>
      <c r="AO298" s="75" t="str">
        <f t="shared" si="80"/>
        <v>5</v>
      </c>
      <c r="AP298" s="75" t="str">
        <f t="shared" si="81"/>
        <v>5</v>
      </c>
      <c r="AQ298" s="75" t="str">
        <f t="shared" si="82"/>
        <v>1</v>
      </c>
      <c r="AR298" s="75" t="str">
        <f t="shared" si="83"/>
        <v>1</v>
      </c>
      <c r="AS298" s="75">
        <f t="shared" si="84"/>
        <v>2.0909090909090908</v>
      </c>
      <c r="AT298" s="75" t="str">
        <f t="shared" si="85"/>
        <v>6</v>
      </c>
      <c r="AU298" s="48" t="e">
        <f>IF(OR(AQ298="I",#REF!="I",AQ298="C",#REF!="C"),"Termovacío",IF(OR(AO298="I",AN298="I",AP298="I",AK298="I",AL298="I",AO298="C",AN298="C",AP298="C",AK298="C",AL298="C"),"Regeneración",""))</f>
        <v>#REF!</v>
      </c>
    </row>
    <row r="299" spans="1:47" s="10" customFormat="1" ht="15" customHeight="1" x14ac:dyDescent="0.2">
      <c r="A299" s="4">
        <f t="shared" si="86"/>
        <v>12</v>
      </c>
      <c r="B299" s="4">
        <v>600054</v>
      </c>
      <c r="C299" s="4" t="s">
        <v>102</v>
      </c>
      <c r="D299" s="4" t="s">
        <v>158</v>
      </c>
      <c r="E299" s="3" t="s">
        <v>153</v>
      </c>
      <c r="F299" s="4" t="s">
        <v>303</v>
      </c>
      <c r="G299" s="4" t="s">
        <v>43</v>
      </c>
      <c r="H299" s="4" t="s">
        <v>171</v>
      </c>
      <c r="I299" s="4" t="s">
        <v>249</v>
      </c>
      <c r="J299" s="4" t="s">
        <v>131</v>
      </c>
      <c r="K299" s="4" t="s">
        <v>117</v>
      </c>
      <c r="L299" s="4">
        <v>1977</v>
      </c>
      <c r="M299" s="4" t="s">
        <v>266</v>
      </c>
      <c r="N299" s="4" t="s">
        <v>304</v>
      </c>
      <c r="O299" s="4" t="s">
        <v>122</v>
      </c>
      <c r="P299" s="4"/>
      <c r="Q299" s="4"/>
      <c r="R299" s="4" t="s">
        <v>123</v>
      </c>
      <c r="S299" s="13"/>
      <c r="T299" s="4"/>
      <c r="U299" s="4"/>
      <c r="V299" s="4"/>
      <c r="W299" s="4">
        <v>220</v>
      </c>
      <c r="X299" s="13">
        <v>36549</v>
      </c>
      <c r="Y299" s="27"/>
      <c r="Z299" s="27"/>
      <c r="AA299" s="28"/>
      <c r="AB299" s="31"/>
      <c r="AC299" s="32">
        <v>60.7</v>
      </c>
      <c r="AD299" s="28"/>
      <c r="AE299" s="28">
        <v>17.600000000000001</v>
      </c>
      <c r="AF299" s="33">
        <v>0.14510999999999999</v>
      </c>
      <c r="AG299" s="28">
        <v>4</v>
      </c>
      <c r="AH299" s="31"/>
      <c r="AI299" s="31"/>
      <c r="AJ299" s="31"/>
      <c r="AK299" s="75" t="str">
        <f t="shared" si="76"/>
        <v>1</v>
      </c>
      <c r="AL299" s="75" t="str">
        <f t="shared" si="77"/>
        <v>1</v>
      </c>
      <c r="AM299" s="75" t="str">
        <f t="shared" si="78"/>
        <v>1</v>
      </c>
      <c r="AN299" s="75" t="str">
        <f t="shared" si="79"/>
        <v>5</v>
      </c>
      <c r="AO299" s="75" t="str">
        <f t="shared" si="80"/>
        <v>5</v>
      </c>
      <c r="AP299" s="75" t="str">
        <f t="shared" si="81"/>
        <v>5</v>
      </c>
      <c r="AQ299" s="75" t="str">
        <f t="shared" si="82"/>
        <v>1</v>
      </c>
      <c r="AR299" s="75" t="str">
        <f t="shared" si="83"/>
        <v>1</v>
      </c>
      <c r="AS299" s="75">
        <f t="shared" si="84"/>
        <v>2.0909090909090908</v>
      </c>
      <c r="AT299" s="75" t="str">
        <f t="shared" si="85"/>
        <v>6</v>
      </c>
      <c r="AU299" s="48" t="e">
        <f>IF(OR(AQ299="I",#REF!="I",AQ299="C",#REF!="C"),"Termovacío",IF(OR(AO299="I",AN299="I",AP299="I",AK299="I",AL299="I",AO299="C",AN299="C",AP299="C",AK299="C",AL299="C"),"Regeneración",""))</f>
        <v>#REF!</v>
      </c>
    </row>
    <row r="300" spans="1:47" s="10" customFormat="1" ht="15" customHeight="1" x14ac:dyDescent="0.2">
      <c r="A300" s="4">
        <f t="shared" si="86"/>
        <v>12</v>
      </c>
      <c r="B300" s="4">
        <v>600054</v>
      </c>
      <c r="C300" s="4" t="s">
        <v>102</v>
      </c>
      <c r="D300" s="4" t="s">
        <v>158</v>
      </c>
      <c r="E300" s="3" t="s">
        <v>153</v>
      </c>
      <c r="F300" s="4" t="s">
        <v>303</v>
      </c>
      <c r="G300" s="4" t="s">
        <v>43</v>
      </c>
      <c r="H300" s="4" t="s">
        <v>171</v>
      </c>
      <c r="I300" s="4" t="s">
        <v>249</v>
      </c>
      <c r="J300" s="4" t="s">
        <v>131</v>
      </c>
      <c r="K300" s="4" t="s">
        <v>117</v>
      </c>
      <c r="L300" s="4">
        <v>1977</v>
      </c>
      <c r="M300" s="4" t="s">
        <v>266</v>
      </c>
      <c r="N300" s="4" t="s">
        <v>304</v>
      </c>
      <c r="O300" s="4" t="s">
        <v>122</v>
      </c>
      <c r="P300" s="4"/>
      <c r="Q300" s="4"/>
      <c r="R300" s="4" t="s">
        <v>123</v>
      </c>
      <c r="S300" s="13"/>
      <c r="T300" s="4"/>
      <c r="U300" s="4"/>
      <c r="V300" s="4"/>
      <c r="W300" s="4">
        <v>220</v>
      </c>
      <c r="X300" s="13">
        <v>36188</v>
      </c>
      <c r="Y300" s="27"/>
      <c r="Z300" s="27"/>
      <c r="AA300" s="28"/>
      <c r="AB300" s="31"/>
      <c r="AC300" s="32">
        <v>48.4</v>
      </c>
      <c r="AD300" s="28"/>
      <c r="AE300" s="28">
        <v>17.899999999999999</v>
      </c>
      <c r="AF300" s="33">
        <v>0.16217999999999999</v>
      </c>
      <c r="AG300" s="28">
        <v>4</v>
      </c>
      <c r="AH300" s="31"/>
      <c r="AI300" s="31"/>
      <c r="AJ300" s="31"/>
      <c r="AK300" s="75" t="str">
        <f t="shared" si="76"/>
        <v>1</v>
      </c>
      <c r="AL300" s="75" t="str">
        <f t="shared" si="77"/>
        <v>1</v>
      </c>
      <c r="AM300" s="75" t="str">
        <f t="shared" si="78"/>
        <v>1</v>
      </c>
      <c r="AN300" s="75" t="str">
        <f t="shared" si="79"/>
        <v>5</v>
      </c>
      <c r="AO300" s="75" t="str">
        <f t="shared" si="80"/>
        <v>5</v>
      </c>
      <c r="AP300" s="75" t="str">
        <f t="shared" si="81"/>
        <v>5</v>
      </c>
      <c r="AQ300" s="75" t="str">
        <f t="shared" si="82"/>
        <v>2</v>
      </c>
      <c r="AR300" s="75" t="str">
        <f t="shared" si="83"/>
        <v>1</v>
      </c>
      <c r="AS300" s="75">
        <f t="shared" si="84"/>
        <v>2.3181818181818183</v>
      </c>
      <c r="AT300" s="75" t="str">
        <f t="shared" si="85"/>
        <v>6</v>
      </c>
      <c r="AU300" s="48" t="e">
        <f>IF(OR(AQ300="I",#REF!="I",AQ300="C",#REF!="C"),"Termovacío",IF(OR(AO300="I",AN300="I",AP300="I",AK300="I",AL300="I",AO300="C",AN300="C",AP300="C",AK300="C",AL300="C"),"Regeneración",""))</f>
        <v>#REF!</v>
      </c>
    </row>
    <row r="301" spans="1:47" s="10" customFormat="1" ht="15" customHeight="1" x14ac:dyDescent="0.2">
      <c r="A301" s="4">
        <f t="shared" si="86"/>
        <v>12</v>
      </c>
      <c r="B301" s="4">
        <v>600054</v>
      </c>
      <c r="C301" s="4" t="s">
        <v>102</v>
      </c>
      <c r="D301" s="4" t="s">
        <v>158</v>
      </c>
      <c r="E301" s="3" t="s">
        <v>153</v>
      </c>
      <c r="F301" s="4" t="s">
        <v>303</v>
      </c>
      <c r="G301" s="4" t="s">
        <v>43</v>
      </c>
      <c r="H301" s="4" t="s">
        <v>171</v>
      </c>
      <c r="I301" s="4" t="s">
        <v>249</v>
      </c>
      <c r="J301" s="4" t="s">
        <v>131</v>
      </c>
      <c r="K301" s="4" t="s">
        <v>117</v>
      </c>
      <c r="L301" s="4">
        <v>1977</v>
      </c>
      <c r="M301" s="4" t="s">
        <v>266</v>
      </c>
      <c r="N301" s="4" t="s">
        <v>304</v>
      </c>
      <c r="O301" s="4" t="s">
        <v>122</v>
      </c>
      <c r="P301" s="4"/>
      <c r="Q301" s="4"/>
      <c r="R301" s="4" t="s">
        <v>123</v>
      </c>
      <c r="S301" s="13"/>
      <c r="T301" s="4"/>
      <c r="U301" s="4"/>
      <c r="V301" s="4"/>
      <c r="W301" s="4">
        <v>220</v>
      </c>
      <c r="X301" s="13">
        <v>35811</v>
      </c>
      <c r="Y301" s="27"/>
      <c r="Z301" s="27"/>
      <c r="AA301" s="28"/>
      <c r="AB301" s="31"/>
      <c r="AC301" s="32">
        <v>34.5</v>
      </c>
      <c r="AD301" s="28"/>
      <c r="AE301" s="28">
        <v>17.2</v>
      </c>
      <c r="AF301" s="33">
        <v>0.14867</v>
      </c>
      <c r="AG301" s="28">
        <v>3.9</v>
      </c>
      <c r="AH301" s="31"/>
      <c r="AI301" s="31"/>
      <c r="AJ301" s="31"/>
      <c r="AK301" s="75" t="str">
        <f t="shared" si="76"/>
        <v>1</v>
      </c>
      <c r="AL301" s="75" t="str">
        <f t="shared" si="77"/>
        <v>1</v>
      </c>
      <c r="AM301" s="75" t="str">
        <f t="shared" si="78"/>
        <v>1</v>
      </c>
      <c r="AN301" s="75" t="str">
        <f t="shared" si="79"/>
        <v>5</v>
      </c>
      <c r="AO301" s="75" t="str">
        <f t="shared" si="80"/>
        <v>5</v>
      </c>
      <c r="AP301" s="75" t="str">
        <f t="shared" si="81"/>
        <v>5</v>
      </c>
      <c r="AQ301" s="75" t="str">
        <f t="shared" si="82"/>
        <v>5</v>
      </c>
      <c r="AR301" s="75" t="str">
        <f t="shared" si="83"/>
        <v>1</v>
      </c>
      <c r="AS301" s="75">
        <f t="shared" si="84"/>
        <v>3</v>
      </c>
      <c r="AT301" s="75" t="str">
        <f t="shared" si="85"/>
        <v>6</v>
      </c>
      <c r="AU301" s="48" t="e">
        <f>IF(OR(AQ301="I",#REF!="I",AQ301="C",#REF!="C"),"Termovacío",IF(OR(AO301="I",AN301="I",AP301="I",AK301="I",AL301="I",AO301="C",AN301="C",AP301="C",AK301="C",AL301="C"),"Regeneración",""))</f>
        <v>#REF!</v>
      </c>
    </row>
    <row r="302" spans="1:47" s="10" customFormat="1" ht="15" customHeight="1" x14ac:dyDescent="0.2">
      <c r="A302" s="4">
        <f t="shared" si="86"/>
        <v>12</v>
      </c>
      <c r="B302" s="4">
        <v>600054</v>
      </c>
      <c r="C302" s="4" t="s">
        <v>102</v>
      </c>
      <c r="D302" s="4" t="s">
        <v>158</v>
      </c>
      <c r="E302" s="3" t="s">
        <v>153</v>
      </c>
      <c r="F302" s="4" t="s">
        <v>303</v>
      </c>
      <c r="G302" s="4" t="s">
        <v>43</v>
      </c>
      <c r="H302" s="4" t="s">
        <v>171</v>
      </c>
      <c r="I302" s="4" t="s">
        <v>249</v>
      </c>
      <c r="J302" s="4" t="s">
        <v>131</v>
      </c>
      <c r="K302" s="4" t="s">
        <v>117</v>
      </c>
      <c r="L302" s="4">
        <v>1977</v>
      </c>
      <c r="M302" s="4" t="s">
        <v>266</v>
      </c>
      <c r="N302" s="4" t="s">
        <v>304</v>
      </c>
      <c r="O302" s="4" t="s">
        <v>122</v>
      </c>
      <c r="P302" s="4"/>
      <c r="Q302" s="4"/>
      <c r="R302" s="4" t="s">
        <v>123</v>
      </c>
      <c r="S302" s="13"/>
      <c r="T302" s="4"/>
      <c r="U302" s="4"/>
      <c r="V302" s="4"/>
      <c r="W302" s="4">
        <v>220</v>
      </c>
      <c r="X302" s="13">
        <v>35486</v>
      </c>
      <c r="Y302" s="27"/>
      <c r="Z302" s="27"/>
      <c r="AA302" s="28"/>
      <c r="AB302" s="31"/>
      <c r="AC302" s="32">
        <v>43.9</v>
      </c>
      <c r="AD302" s="28"/>
      <c r="AE302" s="28">
        <v>17.399999999999999</v>
      </c>
      <c r="AF302" s="33">
        <v>0.154</v>
      </c>
      <c r="AG302" s="28">
        <v>4</v>
      </c>
      <c r="AH302" s="31"/>
      <c r="AI302" s="31"/>
      <c r="AJ302" s="31"/>
      <c r="AK302" s="75" t="str">
        <f t="shared" si="76"/>
        <v>1</v>
      </c>
      <c r="AL302" s="75" t="str">
        <f t="shared" si="77"/>
        <v>1</v>
      </c>
      <c r="AM302" s="75" t="str">
        <f t="shared" si="78"/>
        <v>1</v>
      </c>
      <c r="AN302" s="75" t="str">
        <f t="shared" si="79"/>
        <v>5</v>
      </c>
      <c r="AO302" s="75" t="str">
        <f t="shared" si="80"/>
        <v>5</v>
      </c>
      <c r="AP302" s="75" t="str">
        <f t="shared" si="81"/>
        <v>5</v>
      </c>
      <c r="AQ302" s="75" t="str">
        <f t="shared" si="82"/>
        <v>5</v>
      </c>
      <c r="AR302" s="75" t="str">
        <f t="shared" si="83"/>
        <v>1</v>
      </c>
      <c r="AS302" s="75">
        <f t="shared" si="84"/>
        <v>3</v>
      </c>
      <c r="AT302" s="75" t="str">
        <f t="shared" si="85"/>
        <v>6</v>
      </c>
      <c r="AU302" s="48" t="e">
        <f>IF(OR(AQ302="I",#REF!="I",AQ302="C",#REF!="C"),"Termovacío",IF(OR(AO302="I",AN302="I",AP302="I",AK302="I",AL302="I",AO302="C",AN302="C",AP302="C",AK302="C",AL302="C"),"Regeneración",""))</f>
        <v>#REF!</v>
      </c>
    </row>
    <row r="303" spans="1:47" s="10" customFormat="1" ht="15" customHeight="1" x14ac:dyDescent="0.2">
      <c r="A303" s="4">
        <f t="shared" si="86"/>
        <v>12</v>
      </c>
      <c r="B303" s="4">
        <v>600054</v>
      </c>
      <c r="C303" s="4" t="s">
        <v>102</v>
      </c>
      <c r="D303" s="4" t="s">
        <v>158</v>
      </c>
      <c r="E303" s="3" t="s">
        <v>153</v>
      </c>
      <c r="F303" s="4" t="s">
        <v>303</v>
      </c>
      <c r="G303" s="4" t="s">
        <v>43</v>
      </c>
      <c r="H303" s="4" t="s">
        <v>171</v>
      </c>
      <c r="I303" s="4" t="s">
        <v>249</v>
      </c>
      <c r="J303" s="4" t="s">
        <v>131</v>
      </c>
      <c r="K303" s="4" t="s">
        <v>117</v>
      </c>
      <c r="L303" s="4">
        <v>1977</v>
      </c>
      <c r="M303" s="4" t="s">
        <v>266</v>
      </c>
      <c r="N303" s="4" t="s">
        <v>304</v>
      </c>
      <c r="O303" s="4" t="s">
        <v>122</v>
      </c>
      <c r="P303" s="4"/>
      <c r="Q303" s="4"/>
      <c r="R303" s="4" t="s">
        <v>123</v>
      </c>
      <c r="S303" s="13"/>
      <c r="T303" s="4"/>
      <c r="U303" s="4"/>
      <c r="V303" s="4"/>
      <c r="W303" s="4">
        <v>220</v>
      </c>
      <c r="X303" s="13">
        <v>35095</v>
      </c>
      <c r="Y303" s="27"/>
      <c r="Z303" s="27"/>
      <c r="AA303" s="28"/>
      <c r="AB303" s="31"/>
      <c r="AC303" s="32">
        <v>53</v>
      </c>
      <c r="AD303" s="28"/>
      <c r="AE303" s="28"/>
      <c r="AF303" s="33">
        <v>0.23400000000000001</v>
      </c>
      <c r="AG303" s="28">
        <v>4</v>
      </c>
      <c r="AH303" s="31"/>
      <c r="AI303" s="31"/>
      <c r="AJ303" s="31"/>
      <c r="AK303" s="75" t="str">
        <f t="shared" si="76"/>
        <v>1</v>
      </c>
      <c r="AL303" s="75" t="str">
        <f t="shared" si="77"/>
        <v>1</v>
      </c>
      <c r="AM303" s="75" t="str">
        <f t="shared" si="78"/>
        <v>1</v>
      </c>
      <c r="AN303" s="75" t="str">
        <f t="shared" si="79"/>
        <v>5</v>
      </c>
      <c r="AO303" s="75" t="str">
        <f t="shared" si="80"/>
        <v>1</v>
      </c>
      <c r="AP303" s="75" t="str">
        <f t="shared" si="81"/>
        <v>5</v>
      </c>
      <c r="AQ303" s="75" t="str">
        <f t="shared" si="82"/>
        <v>1</v>
      </c>
      <c r="AR303" s="75" t="str">
        <f t="shared" si="83"/>
        <v>1</v>
      </c>
      <c r="AS303" s="75">
        <f t="shared" si="84"/>
        <v>1.5454545454545454</v>
      </c>
      <c r="AT303" s="75" t="str">
        <f t="shared" si="85"/>
        <v>3</v>
      </c>
      <c r="AU303" s="48" t="e">
        <f>IF(OR(AQ303="I",#REF!="I",AQ303="C",#REF!="C"),"Termovacío",IF(OR(AO303="I",AN303="I",AP303="I",AK303="I",AL303="I",AO303="C",AN303="C",AP303="C",AK303="C",AL303="C"),"Regeneración",""))</f>
        <v>#REF!</v>
      </c>
    </row>
    <row r="304" spans="1:47" s="10" customFormat="1" ht="15" customHeight="1" x14ac:dyDescent="0.2">
      <c r="A304" s="4">
        <f t="shared" si="86"/>
        <v>12</v>
      </c>
      <c r="B304" s="4">
        <v>600054</v>
      </c>
      <c r="C304" s="4" t="s">
        <v>102</v>
      </c>
      <c r="D304" s="4" t="s">
        <v>158</v>
      </c>
      <c r="E304" s="3" t="s">
        <v>153</v>
      </c>
      <c r="F304" s="4" t="s">
        <v>303</v>
      </c>
      <c r="G304" s="4" t="s">
        <v>43</v>
      </c>
      <c r="H304" s="4" t="s">
        <v>171</v>
      </c>
      <c r="I304" s="4" t="s">
        <v>249</v>
      </c>
      <c r="J304" s="4" t="s">
        <v>131</v>
      </c>
      <c r="K304" s="4" t="s">
        <v>117</v>
      </c>
      <c r="L304" s="4">
        <v>1977</v>
      </c>
      <c r="M304" s="4" t="s">
        <v>266</v>
      </c>
      <c r="N304" s="4" t="s">
        <v>304</v>
      </c>
      <c r="O304" s="4" t="s">
        <v>122</v>
      </c>
      <c r="P304" s="4"/>
      <c r="Q304" s="4"/>
      <c r="R304" s="4" t="s">
        <v>123</v>
      </c>
      <c r="S304" s="13"/>
      <c r="T304" s="4"/>
      <c r="U304" s="4"/>
      <c r="V304" s="4"/>
      <c r="W304" s="4">
        <v>220</v>
      </c>
      <c r="X304" s="13">
        <v>34664</v>
      </c>
      <c r="Y304" s="27"/>
      <c r="Z304" s="27"/>
      <c r="AA304" s="28"/>
      <c r="AB304" s="31"/>
      <c r="AC304" s="32">
        <v>46</v>
      </c>
      <c r="AD304" s="28"/>
      <c r="AE304" s="28"/>
      <c r="AF304" s="33">
        <v>0.21199999999999999</v>
      </c>
      <c r="AG304" s="28"/>
      <c r="AH304" s="31"/>
      <c r="AI304" s="31"/>
      <c r="AJ304" s="31"/>
      <c r="AK304" s="75" t="str">
        <f t="shared" si="76"/>
        <v>1</v>
      </c>
      <c r="AL304" s="75" t="str">
        <f t="shared" si="77"/>
        <v>1</v>
      </c>
      <c r="AM304" s="75" t="str">
        <f t="shared" si="78"/>
        <v>1</v>
      </c>
      <c r="AN304" s="75" t="str">
        <f t="shared" si="79"/>
        <v>5</v>
      </c>
      <c r="AO304" s="75" t="str">
        <f t="shared" si="80"/>
        <v>1</v>
      </c>
      <c r="AP304" s="75" t="str">
        <f t="shared" si="81"/>
        <v>1</v>
      </c>
      <c r="AQ304" s="75" t="str">
        <f t="shared" si="82"/>
        <v>2</v>
      </c>
      <c r="AR304" s="75" t="str">
        <f t="shared" si="83"/>
        <v>1</v>
      </c>
      <c r="AS304" s="75">
        <f t="shared" si="84"/>
        <v>1.5909090909090908</v>
      </c>
      <c r="AT304" s="75" t="str">
        <f t="shared" si="85"/>
        <v>3</v>
      </c>
      <c r="AU304" s="48" t="e">
        <f>IF(OR(AQ304="I",#REF!="I",AQ304="C",#REF!="C"),"Termovacío",IF(OR(AO304="I",AN304="I",AP304="I",AK304="I",AL304="I",AO304="C",AN304="C",AP304="C",AK304="C",AL304="C"),"Regeneración",""))</f>
        <v>#REF!</v>
      </c>
    </row>
    <row r="305" spans="1:47" s="10" customFormat="1" ht="15" customHeight="1" x14ac:dyDescent="0.2">
      <c r="A305" s="4">
        <f t="shared" si="86"/>
        <v>12</v>
      </c>
      <c r="B305" s="4">
        <v>600054</v>
      </c>
      <c r="C305" s="4" t="s">
        <v>102</v>
      </c>
      <c r="D305" s="4" t="s">
        <v>158</v>
      </c>
      <c r="E305" s="3" t="s">
        <v>153</v>
      </c>
      <c r="F305" s="4" t="s">
        <v>303</v>
      </c>
      <c r="G305" s="4" t="s">
        <v>43</v>
      </c>
      <c r="H305" s="4" t="s">
        <v>171</v>
      </c>
      <c r="I305" s="4" t="s">
        <v>249</v>
      </c>
      <c r="J305" s="4" t="s">
        <v>131</v>
      </c>
      <c r="K305" s="4" t="s">
        <v>117</v>
      </c>
      <c r="L305" s="4">
        <v>1977</v>
      </c>
      <c r="M305" s="4" t="s">
        <v>266</v>
      </c>
      <c r="N305" s="4" t="s">
        <v>304</v>
      </c>
      <c r="O305" s="4" t="s">
        <v>122</v>
      </c>
      <c r="P305" s="4"/>
      <c r="Q305" s="4"/>
      <c r="R305" s="4" t="s">
        <v>123</v>
      </c>
      <c r="S305" s="13"/>
      <c r="T305" s="4"/>
      <c r="U305" s="4"/>
      <c r="V305" s="4"/>
      <c r="W305" s="4">
        <v>220</v>
      </c>
      <c r="X305" s="13">
        <v>34331</v>
      </c>
      <c r="Y305" s="27"/>
      <c r="Z305" s="27"/>
      <c r="AA305" s="28"/>
      <c r="AB305" s="31"/>
      <c r="AC305" s="32">
        <v>34</v>
      </c>
      <c r="AD305" s="28"/>
      <c r="AE305" s="28"/>
      <c r="AF305" s="33">
        <v>0.187</v>
      </c>
      <c r="AG305" s="28"/>
      <c r="AH305" s="31"/>
      <c r="AI305" s="31"/>
      <c r="AJ305" s="31"/>
      <c r="AK305" s="75" t="str">
        <f t="shared" si="76"/>
        <v>1</v>
      </c>
      <c r="AL305" s="75" t="str">
        <f t="shared" si="77"/>
        <v>1</v>
      </c>
      <c r="AM305" s="75" t="str">
        <f t="shared" si="78"/>
        <v>1</v>
      </c>
      <c r="AN305" s="75" t="str">
        <f t="shared" si="79"/>
        <v>5</v>
      </c>
      <c r="AO305" s="75" t="str">
        <f t="shared" si="80"/>
        <v>1</v>
      </c>
      <c r="AP305" s="75" t="str">
        <f t="shared" si="81"/>
        <v>1</v>
      </c>
      <c r="AQ305" s="75" t="str">
        <f t="shared" si="82"/>
        <v>5</v>
      </c>
      <c r="AR305" s="75" t="str">
        <f t="shared" si="83"/>
        <v>1</v>
      </c>
      <c r="AS305" s="75">
        <f t="shared" si="84"/>
        <v>2.2727272727272729</v>
      </c>
      <c r="AT305" s="75" t="str">
        <f t="shared" si="85"/>
        <v>6</v>
      </c>
      <c r="AU305" s="48" t="e">
        <f>IF(OR(AQ305="I",#REF!="I",AQ305="C",#REF!="C"),"Termovacío",IF(OR(AO305="I",AN305="I",AP305="I",AK305="I",AL305="I",AO305="C",AN305="C",AP305="C",AK305="C",AL305="C"),"Regeneración",""))</f>
        <v>#REF!</v>
      </c>
    </row>
    <row r="306" spans="1:47" s="10" customFormat="1" ht="15" customHeight="1" x14ac:dyDescent="0.2">
      <c r="A306" s="4">
        <f t="shared" si="86"/>
        <v>13</v>
      </c>
      <c r="B306" s="36">
        <v>600050</v>
      </c>
      <c r="C306" s="36" t="s">
        <v>102</v>
      </c>
      <c r="D306" s="36" t="s">
        <v>158</v>
      </c>
      <c r="E306" s="37" t="s">
        <v>154</v>
      </c>
      <c r="F306" s="36" t="s">
        <v>305</v>
      </c>
      <c r="G306" s="36" t="s">
        <v>43</v>
      </c>
      <c r="H306" s="36" t="s">
        <v>169</v>
      </c>
      <c r="I306" s="36" t="s">
        <v>249</v>
      </c>
      <c r="J306" s="36" t="s">
        <v>131</v>
      </c>
      <c r="K306" s="36" t="s">
        <v>117</v>
      </c>
      <c r="L306" s="36">
        <v>1977</v>
      </c>
      <c r="M306" s="36" t="s">
        <v>266</v>
      </c>
      <c r="N306" s="36" t="s">
        <v>304</v>
      </c>
      <c r="O306" s="36" t="s">
        <v>122</v>
      </c>
      <c r="P306" s="36"/>
      <c r="Q306" s="36"/>
      <c r="R306" s="36" t="s">
        <v>123</v>
      </c>
      <c r="S306" s="38"/>
      <c r="T306" s="36"/>
      <c r="U306" s="36"/>
      <c r="V306" s="36" t="s">
        <v>448</v>
      </c>
      <c r="W306" s="36">
        <v>220</v>
      </c>
      <c r="X306" s="38">
        <v>45691</v>
      </c>
      <c r="Y306" s="39">
        <v>56</v>
      </c>
      <c r="Z306" s="39">
        <v>35</v>
      </c>
      <c r="AA306" s="40" t="s">
        <v>665</v>
      </c>
      <c r="AB306" s="41">
        <v>0.872</v>
      </c>
      <c r="AC306" s="42">
        <v>44</v>
      </c>
      <c r="AD306" s="40">
        <v>18</v>
      </c>
      <c r="AE306" s="40">
        <v>32.200000000000003</v>
      </c>
      <c r="AF306" s="43">
        <v>0.04</v>
      </c>
      <c r="AG306" s="40">
        <v>3</v>
      </c>
      <c r="AH306" s="41">
        <v>5.8000000000000003E-2</v>
      </c>
      <c r="AI306" s="41">
        <v>1.6830000000000001</v>
      </c>
      <c r="AJ306" s="41">
        <v>0.47499999999999998</v>
      </c>
      <c r="AK306" s="75" t="str">
        <f t="shared" si="76"/>
        <v>1</v>
      </c>
      <c r="AL306" s="75" t="str">
        <f t="shared" si="77"/>
        <v>1</v>
      </c>
      <c r="AM306" s="75" t="str">
        <f t="shared" si="78"/>
        <v>1</v>
      </c>
      <c r="AN306" s="75" t="str">
        <f t="shared" si="79"/>
        <v>1</v>
      </c>
      <c r="AO306" s="75" t="str">
        <f t="shared" si="80"/>
        <v>1</v>
      </c>
      <c r="AP306" s="75" t="str">
        <f t="shared" si="81"/>
        <v>1</v>
      </c>
      <c r="AQ306" s="75" t="str">
        <f t="shared" si="82"/>
        <v>5</v>
      </c>
      <c r="AR306" s="75" t="str">
        <f t="shared" si="83"/>
        <v>1</v>
      </c>
      <c r="AS306" s="75">
        <f t="shared" si="84"/>
        <v>1.9090909090909092</v>
      </c>
      <c r="AT306" s="75" t="str">
        <f t="shared" si="85"/>
        <v>3</v>
      </c>
      <c r="AU306" s="48" t="e">
        <f>IF(OR(AQ306="I",#REF!="I",AQ306="C",#REF!="C"),"Termovacío",IF(OR(AO306="I",AN306="I",AP306="I",AK306="I",AL306="I",AO306="C",AN306="C",AP306="C",AK306="C",AL306="C"),"Regeneración",""))</f>
        <v>#REF!</v>
      </c>
    </row>
    <row r="307" spans="1:47" s="10" customFormat="1" ht="15" customHeight="1" x14ac:dyDescent="0.2">
      <c r="A307" s="4">
        <f t="shared" si="86"/>
        <v>13</v>
      </c>
      <c r="B307" s="4">
        <v>600050</v>
      </c>
      <c r="C307" s="4" t="s">
        <v>102</v>
      </c>
      <c r="D307" s="4" t="s">
        <v>158</v>
      </c>
      <c r="E307" s="3" t="s">
        <v>154</v>
      </c>
      <c r="F307" s="4" t="s">
        <v>305</v>
      </c>
      <c r="G307" s="4" t="s">
        <v>43</v>
      </c>
      <c r="H307" s="4" t="s">
        <v>169</v>
      </c>
      <c r="I307" s="4" t="s">
        <v>249</v>
      </c>
      <c r="J307" s="4" t="s">
        <v>131</v>
      </c>
      <c r="K307" s="4" t="s">
        <v>117</v>
      </c>
      <c r="L307" s="4">
        <v>1977</v>
      </c>
      <c r="M307" s="4" t="s">
        <v>266</v>
      </c>
      <c r="N307" s="4" t="s">
        <v>304</v>
      </c>
      <c r="O307" s="4" t="s">
        <v>122</v>
      </c>
      <c r="P307" s="4"/>
      <c r="Q307" s="4"/>
      <c r="R307" s="4" t="s">
        <v>123</v>
      </c>
      <c r="S307" s="13"/>
      <c r="T307" s="4"/>
      <c r="U307" s="4"/>
      <c r="V307" s="4" t="s">
        <v>448</v>
      </c>
      <c r="W307" s="4">
        <v>220</v>
      </c>
      <c r="X307" s="13">
        <v>45146</v>
      </c>
      <c r="Y307" s="27">
        <v>56</v>
      </c>
      <c r="Z307" s="27">
        <v>36</v>
      </c>
      <c r="AA307" s="28" t="s">
        <v>450</v>
      </c>
      <c r="AB307" s="31">
        <v>0.871</v>
      </c>
      <c r="AC307" s="32">
        <v>35</v>
      </c>
      <c r="AD307" s="28">
        <v>21</v>
      </c>
      <c r="AE307" s="28">
        <v>32.9</v>
      </c>
      <c r="AF307" s="33">
        <v>0.04</v>
      </c>
      <c r="AG307" s="28">
        <v>3</v>
      </c>
      <c r="AH307" s="31">
        <v>3.5000000000000003E-2</v>
      </c>
      <c r="AI307" s="31">
        <v>1.383</v>
      </c>
      <c r="AJ307" s="31"/>
      <c r="AK307" s="75" t="str">
        <f t="shared" si="76"/>
        <v>1</v>
      </c>
      <c r="AL307" s="75" t="str">
        <f t="shared" si="77"/>
        <v>1</v>
      </c>
      <c r="AM307" s="75" t="str">
        <f t="shared" si="78"/>
        <v>3</v>
      </c>
      <c r="AN307" s="75" t="str">
        <f t="shared" si="79"/>
        <v>1</v>
      </c>
      <c r="AO307" s="75" t="str">
        <f t="shared" si="80"/>
        <v>1</v>
      </c>
      <c r="AP307" s="75" t="str">
        <f t="shared" si="81"/>
        <v>1</v>
      </c>
      <c r="AQ307" s="75" t="str">
        <f t="shared" si="82"/>
        <v>5</v>
      </c>
      <c r="AR307" s="75" t="str">
        <f t="shared" si="83"/>
        <v>1</v>
      </c>
      <c r="AS307" s="75">
        <f t="shared" si="84"/>
        <v>2.2727272727272729</v>
      </c>
      <c r="AT307" s="75" t="str">
        <f t="shared" si="85"/>
        <v>6</v>
      </c>
      <c r="AU307" s="48" t="e">
        <f>IF(OR(AQ307="I",#REF!="I",AQ307="C",#REF!="C"),"Termovacío",IF(OR(AO307="I",AN307="I",AP307="I",AK307="I",AL307="I",AO307="C",AN307="C",AP307="C",AK307="C",AL307="C"),"Regeneración",""))</f>
        <v>#REF!</v>
      </c>
    </row>
    <row r="308" spans="1:47" s="10" customFormat="1" ht="15" customHeight="1" x14ac:dyDescent="0.2">
      <c r="A308" s="4">
        <f t="shared" si="86"/>
        <v>13</v>
      </c>
      <c r="B308" s="4">
        <v>600050</v>
      </c>
      <c r="C308" s="4" t="s">
        <v>102</v>
      </c>
      <c r="D308" s="4" t="s">
        <v>158</v>
      </c>
      <c r="E308" s="3" t="s">
        <v>154</v>
      </c>
      <c r="F308" s="4" t="s">
        <v>305</v>
      </c>
      <c r="G308" s="4" t="s">
        <v>43</v>
      </c>
      <c r="H308" s="4" t="s">
        <v>169</v>
      </c>
      <c r="I308" s="4" t="s">
        <v>249</v>
      </c>
      <c r="J308" s="4" t="s">
        <v>131</v>
      </c>
      <c r="K308" s="4" t="s">
        <v>117</v>
      </c>
      <c r="L308" s="4">
        <v>1977</v>
      </c>
      <c r="M308" s="4" t="s">
        <v>266</v>
      </c>
      <c r="N308" s="4" t="s">
        <v>304</v>
      </c>
      <c r="O308" s="4" t="s">
        <v>122</v>
      </c>
      <c r="P308" s="4"/>
      <c r="Q308" s="4"/>
      <c r="R308" s="4" t="s">
        <v>123</v>
      </c>
      <c r="S308" s="13"/>
      <c r="T308" s="4"/>
      <c r="U308" s="4"/>
      <c r="V308" s="4" t="s">
        <v>222</v>
      </c>
      <c r="W308" s="4">
        <v>220</v>
      </c>
      <c r="X308" s="13" t="s">
        <v>225</v>
      </c>
      <c r="Y308" s="27">
        <v>0</v>
      </c>
      <c r="Z308" s="27">
        <v>47</v>
      </c>
      <c r="AA308" s="28" t="s">
        <v>283</v>
      </c>
      <c r="AB308" s="31">
        <v>0.86550000000000005</v>
      </c>
      <c r="AC308" s="32">
        <v>42.9</v>
      </c>
      <c r="AD308" s="28">
        <v>23</v>
      </c>
      <c r="AE308" s="28">
        <v>32.799999999999997</v>
      </c>
      <c r="AF308" s="33">
        <v>0.03</v>
      </c>
      <c r="AG308" s="28">
        <v>3</v>
      </c>
      <c r="AH308" s="31">
        <v>8.4000000000000005E-2</v>
      </c>
      <c r="AI308" s="31">
        <v>2.06</v>
      </c>
      <c r="AJ308" s="31"/>
      <c r="AK308" s="75" t="str">
        <f t="shared" si="76"/>
        <v>1</v>
      </c>
      <c r="AL308" s="75" t="str">
        <f t="shared" si="77"/>
        <v>1</v>
      </c>
      <c r="AM308" s="75" t="str">
        <f t="shared" si="78"/>
        <v>3</v>
      </c>
      <c r="AN308" s="75" t="str">
        <f t="shared" si="79"/>
        <v>1</v>
      </c>
      <c r="AO308" s="75" t="str">
        <f t="shared" si="80"/>
        <v>1</v>
      </c>
      <c r="AP308" s="75" t="str">
        <f t="shared" si="81"/>
        <v>1</v>
      </c>
      <c r="AQ308" s="75" t="str">
        <f t="shared" si="82"/>
        <v>5</v>
      </c>
      <c r="AR308" s="75" t="str">
        <f t="shared" si="83"/>
        <v>1</v>
      </c>
      <c r="AS308" s="75">
        <f t="shared" si="84"/>
        <v>2.2727272727272729</v>
      </c>
      <c r="AT308" s="75" t="str">
        <f t="shared" si="85"/>
        <v>6</v>
      </c>
      <c r="AU308" s="48" t="e">
        <f>IF(OR(AQ308="I",#REF!="I",AQ308="C",#REF!="C"),"Termovacío",IF(OR(AO308="I",AN308="I",AP308="I",AK308="I",AL308="I",AO308="C",AN308="C",AP308="C",AK308="C",AL308="C"),"Regeneración",""))</f>
        <v>#REF!</v>
      </c>
    </row>
    <row r="309" spans="1:47" s="10" customFormat="1" ht="15" customHeight="1" x14ac:dyDescent="0.2">
      <c r="A309" s="4">
        <f t="shared" si="86"/>
        <v>13</v>
      </c>
      <c r="B309" s="4">
        <v>600050</v>
      </c>
      <c r="C309" s="4" t="s">
        <v>102</v>
      </c>
      <c r="D309" s="4" t="s">
        <v>158</v>
      </c>
      <c r="E309" s="3" t="s">
        <v>154</v>
      </c>
      <c r="F309" s="4" t="s">
        <v>305</v>
      </c>
      <c r="G309" s="4" t="s">
        <v>43</v>
      </c>
      <c r="H309" s="4" t="s">
        <v>169</v>
      </c>
      <c r="I309" s="4" t="s">
        <v>249</v>
      </c>
      <c r="J309" s="4" t="s">
        <v>131</v>
      </c>
      <c r="K309" s="4" t="s">
        <v>117</v>
      </c>
      <c r="L309" s="4">
        <v>1977</v>
      </c>
      <c r="M309" s="4" t="s">
        <v>266</v>
      </c>
      <c r="N309" s="4" t="s">
        <v>304</v>
      </c>
      <c r="O309" s="4" t="s">
        <v>122</v>
      </c>
      <c r="P309" s="4"/>
      <c r="Q309" s="4"/>
      <c r="R309" s="4" t="s">
        <v>123</v>
      </c>
      <c r="S309" s="13"/>
      <c r="T309" s="4"/>
      <c r="U309" s="4"/>
      <c r="V309" s="4" t="s">
        <v>301</v>
      </c>
      <c r="W309" s="4">
        <v>220</v>
      </c>
      <c r="X309" s="13">
        <v>44378</v>
      </c>
      <c r="Y309" s="27">
        <v>80.5</v>
      </c>
      <c r="Z309" s="27">
        <v>32.4</v>
      </c>
      <c r="AA309" s="28" t="s">
        <v>283</v>
      </c>
      <c r="AB309" s="31">
        <v>0.86199999999999999</v>
      </c>
      <c r="AC309" s="32">
        <v>26</v>
      </c>
      <c r="AD309" s="28">
        <v>17</v>
      </c>
      <c r="AE309" s="28">
        <v>34</v>
      </c>
      <c r="AF309" s="33">
        <v>0.03</v>
      </c>
      <c r="AG309" s="28">
        <v>3.5</v>
      </c>
      <c r="AH309" s="31">
        <v>2.8000000000000001E-2</v>
      </c>
      <c r="AI309" s="31">
        <v>1.1579999999999999</v>
      </c>
      <c r="AJ309" s="31"/>
      <c r="AK309" s="75" t="str">
        <f t="shared" si="76"/>
        <v>1</v>
      </c>
      <c r="AL309" s="75" t="str">
        <f t="shared" si="77"/>
        <v>1</v>
      </c>
      <c r="AM309" s="75" t="str">
        <f t="shared" si="78"/>
        <v>1</v>
      </c>
      <c r="AN309" s="75" t="str">
        <f t="shared" si="79"/>
        <v>1</v>
      </c>
      <c r="AO309" s="75" t="str">
        <f t="shared" si="80"/>
        <v>1</v>
      </c>
      <c r="AP309" s="75" t="str">
        <f t="shared" si="81"/>
        <v>1</v>
      </c>
      <c r="AQ309" s="75" t="str">
        <f t="shared" si="82"/>
        <v>5</v>
      </c>
      <c r="AR309" s="75" t="str">
        <f t="shared" si="83"/>
        <v>1</v>
      </c>
      <c r="AS309" s="75">
        <f t="shared" si="84"/>
        <v>1.9090909090909092</v>
      </c>
      <c r="AT309" s="75" t="str">
        <f t="shared" si="85"/>
        <v>3</v>
      </c>
      <c r="AU309" s="48" t="e">
        <f>IF(OR(AQ309="I",#REF!="I",AQ309="C",#REF!="C"),"Termovacío",IF(OR(AO309="I",AN309="I",AP309="I",AK309="I",AL309="I",AO309="C",AN309="C",AP309="C",AK309="C",AL309="C"),"Regeneración",""))</f>
        <v>#REF!</v>
      </c>
    </row>
    <row r="310" spans="1:47" s="10" customFormat="1" ht="15" customHeight="1" x14ac:dyDescent="0.2">
      <c r="A310" s="4">
        <f t="shared" si="86"/>
        <v>13</v>
      </c>
      <c r="B310" s="4">
        <v>600050</v>
      </c>
      <c r="C310" s="4" t="s">
        <v>102</v>
      </c>
      <c r="D310" s="4" t="s">
        <v>158</v>
      </c>
      <c r="E310" s="3" t="s">
        <v>154</v>
      </c>
      <c r="F310" s="4" t="s">
        <v>305</v>
      </c>
      <c r="G310" s="4" t="s">
        <v>43</v>
      </c>
      <c r="H310" s="4" t="s">
        <v>169</v>
      </c>
      <c r="I310" s="4" t="s">
        <v>249</v>
      </c>
      <c r="J310" s="4" t="s">
        <v>131</v>
      </c>
      <c r="K310" s="4" t="s">
        <v>117</v>
      </c>
      <c r="L310" s="4">
        <v>1977</v>
      </c>
      <c r="M310" s="4" t="s">
        <v>266</v>
      </c>
      <c r="N310" s="4" t="s">
        <v>304</v>
      </c>
      <c r="O310" s="4" t="s">
        <v>122</v>
      </c>
      <c r="P310" s="4"/>
      <c r="Q310" s="4"/>
      <c r="R310" s="4" t="s">
        <v>123</v>
      </c>
      <c r="S310" s="13"/>
      <c r="T310" s="4"/>
      <c r="U310" s="4"/>
      <c r="V310" s="4"/>
      <c r="W310" s="4">
        <v>220</v>
      </c>
      <c r="X310" s="13">
        <v>43993</v>
      </c>
      <c r="Y310" s="27"/>
      <c r="Z310" s="27"/>
      <c r="AA310" s="28"/>
      <c r="AB310" s="31"/>
      <c r="AC310" s="32">
        <v>34</v>
      </c>
      <c r="AD310" s="28"/>
      <c r="AE310" s="28">
        <v>31.5</v>
      </c>
      <c r="AF310" s="33">
        <v>0.02</v>
      </c>
      <c r="AG310" s="28">
        <v>2.5</v>
      </c>
      <c r="AH310" s="31">
        <v>6.0999999999999999E-2</v>
      </c>
      <c r="AI310" s="31">
        <v>1.37</v>
      </c>
      <c r="AJ310" s="31"/>
      <c r="AK310" s="75" t="str">
        <f t="shared" si="76"/>
        <v>1</v>
      </c>
      <c r="AL310" s="75" t="str">
        <f t="shared" si="77"/>
        <v>1</v>
      </c>
      <c r="AM310" s="75" t="str">
        <f t="shared" si="78"/>
        <v>1</v>
      </c>
      <c r="AN310" s="75" t="str">
        <f t="shared" si="79"/>
        <v>1</v>
      </c>
      <c r="AO310" s="75" t="str">
        <f t="shared" si="80"/>
        <v>3</v>
      </c>
      <c r="AP310" s="75" t="str">
        <f t="shared" si="81"/>
        <v>1</v>
      </c>
      <c r="AQ310" s="75" t="str">
        <f t="shared" si="82"/>
        <v>5</v>
      </c>
      <c r="AR310" s="75" t="str">
        <f t="shared" si="83"/>
        <v>1</v>
      </c>
      <c r="AS310" s="75">
        <f t="shared" si="84"/>
        <v>2.1818181818181817</v>
      </c>
      <c r="AT310" s="75" t="str">
        <f t="shared" si="85"/>
        <v>6</v>
      </c>
      <c r="AU310" s="48" t="e">
        <f>IF(OR(AQ310="I",#REF!="I",AQ310="C",#REF!="C"),"Termovacío",IF(OR(AO310="I",AN310="I",AP310="I",AK310="I",AL310="I",AO310="C",AN310="C",AP310="C",AK310="C",AL310="C"),"Regeneración",""))</f>
        <v>#REF!</v>
      </c>
    </row>
    <row r="311" spans="1:47" s="10" customFormat="1" ht="15" customHeight="1" x14ac:dyDescent="0.2">
      <c r="A311" s="4">
        <f t="shared" si="86"/>
        <v>13</v>
      </c>
      <c r="B311" s="4">
        <v>600050</v>
      </c>
      <c r="C311" s="4" t="s">
        <v>102</v>
      </c>
      <c r="D311" s="4" t="s">
        <v>158</v>
      </c>
      <c r="E311" s="3" t="s">
        <v>154</v>
      </c>
      <c r="F311" s="4" t="s">
        <v>305</v>
      </c>
      <c r="G311" s="4" t="s">
        <v>43</v>
      </c>
      <c r="H311" s="4" t="s">
        <v>169</v>
      </c>
      <c r="I311" s="4" t="s">
        <v>249</v>
      </c>
      <c r="J311" s="4" t="s">
        <v>131</v>
      </c>
      <c r="K311" s="4" t="s">
        <v>117</v>
      </c>
      <c r="L311" s="4">
        <v>1977</v>
      </c>
      <c r="M311" s="4" t="s">
        <v>266</v>
      </c>
      <c r="N311" s="4" t="s">
        <v>304</v>
      </c>
      <c r="O311" s="4" t="s">
        <v>122</v>
      </c>
      <c r="P311" s="4"/>
      <c r="Q311" s="4"/>
      <c r="R311" s="4" t="s">
        <v>123</v>
      </c>
      <c r="S311" s="13"/>
      <c r="T311" s="4"/>
      <c r="U311" s="4"/>
      <c r="V311" s="4"/>
      <c r="W311" s="4">
        <v>220</v>
      </c>
      <c r="X311" s="13">
        <v>43570</v>
      </c>
      <c r="Y311" s="27"/>
      <c r="Z311" s="27"/>
      <c r="AA311" s="28"/>
      <c r="AB311" s="31"/>
      <c r="AC311" s="32">
        <v>24</v>
      </c>
      <c r="AD311" s="28"/>
      <c r="AE311" s="28">
        <v>38.4</v>
      </c>
      <c r="AF311" s="33">
        <v>0.04</v>
      </c>
      <c r="AG311" s="28">
        <v>3</v>
      </c>
      <c r="AH311" s="31">
        <v>5.8999999999999997E-2</v>
      </c>
      <c r="AI311" s="31">
        <v>1.61</v>
      </c>
      <c r="AJ311" s="31"/>
      <c r="AK311" s="75" t="str">
        <f t="shared" si="76"/>
        <v>1</v>
      </c>
      <c r="AL311" s="75" t="str">
        <f t="shared" si="77"/>
        <v>1</v>
      </c>
      <c r="AM311" s="75" t="str">
        <f t="shared" si="78"/>
        <v>1</v>
      </c>
      <c r="AN311" s="75" t="str">
        <f t="shared" si="79"/>
        <v>1</v>
      </c>
      <c r="AO311" s="75" t="str">
        <f t="shared" si="80"/>
        <v>1</v>
      </c>
      <c r="AP311" s="75" t="str">
        <f t="shared" si="81"/>
        <v>1</v>
      </c>
      <c r="AQ311" s="75" t="str">
        <f t="shared" si="82"/>
        <v>5</v>
      </c>
      <c r="AR311" s="75" t="str">
        <f t="shared" si="83"/>
        <v>1</v>
      </c>
      <c r="AS311" s="75">
        <f t="shared" si="84"/>
        <v>1.9090909090909092</v>
      </c>
      <c r="AT311" s="75" t="str">
        <f t="shared" si="85"/>
        <v>3</v>
      </c>
      <c r="AU311" s="48" t="e">
        <f>IF(OR(AQ311="I",#REF!="I",AQ311="C",#REF!="C"),"Termovacío",IF(OR(AO311="I",AN311="I",AP311="I",AK311="I",AL311="I",AO311="C",AN311="C",AP311="C",AK311="C",AL311="C"),"Regeneración",""))</f>
        <v>#REF!</v>
      </c>
    </row>
    <row r="312" spans="1:47" s="10" customFormat="1" ht="15" customHeight="1" x14ac:dyDescent="0.2">
      <c r="A312" s="4">
        <f t="shared" si="86"/>
        <v>13</v>
      </c>
      <c r="B312" s="4">
        <v>600050</v>
      </c>
      <c r="C312" s="4" t="s">
        <v>102</v>
      </c>
      <c r="D312" s="4" t="s">
        <v>158</v>
      </c>
      <c r="E312" s="3" t="s">
        <v>154</v>
      </c>
      <c r="F312" s="4" t="s">
        <v>305</v>
      </c>
      <c r="G312" s="4" t="s">
        <v>43</v>
      </c>
      <c r="H312" s="4" t="s">
        <v>169</v>
      </c>
      <c r="I312" s="4" t="s">
        <v>249</v>
      </c>
      <c r="J312" s="4" t="s">
        <v>131</v>
      </c>
      <c r="K312" s="4" t="s">
        <v>117</v>
      </c>
      <c r="L312" s="4">
        <v>1977</v>
      </c>
      <c r="M312" s="4" t="s">
        <v>266</v>
      </c>
      <c r="N312" s="4" t="s">
        <v>304</v>
      </c>
      <c r="O312" s="4" t="s">
        <v>122</v>
      </c>
      <c r="P312" s="4"/>
      <c r="Q312" s="4"/>
      <c r="R312" s="4" t="s">
        <v>123</v>
      </c>
      <c r="S312" s="13"/>
      <c r="T312" s="4"/>
      <c r="U312" s="4"/>
      <c r="V312" s="4"/>
      <c r="W312" s="4">
        <v>220</v>
      </c>
      <c r="X312" s="13">
        <v>43325</v>
      </c>
      <c r="Y312" s="27"/>
      <c r="Z312" s="27"/>
      <c r="AA312" s="28"/>
      <c r="AB312" s="31"/>
      <c r="AC312" s="32">
        <v>34</v>
      </c>
      <c r="AD312" s="28"/>
      <c r="AE312" s="28">
        <v>34</v>
      </c>
      <c r="AF312" s="33">
        <v>0.05</v>
      </c>
      <c r="AG312" s="28">
        <v>3</v>
      </c>
      <c r="AH312" s="31">
        <v>3.6999999999999998E-2</v>
      </c>
      <c r="AI312" s="31">
        <v>1.18</v>
      </c>
      <c r="AJ312" s="31"/>
      <c r="AK312" s="75" t="str">
        <f t="shared" si="76"/>
        <v>1</v>
      </c>
      <c r="AL312" s="75" t="str">
        <f t="shared" si="77"/>
        <v>1</v>
      </c>
      <c r="AM312" s="75" t="str">
        <f t="shared" si="78"/>
        <v>1</v>
      </c>
      <c r="AN312" s="75" t="str">
        <f t="shared" si="79"/>
        <v>1</v>
      </c>
      <c r="AO312" s="75" t="str">
        <f t="shared" si="80"/>
        <v>1</v>
      </c>
      <c r="AP312" s="75" t="str">
        <f t="shared" si="81"/>
        <v>1</v>
      </c>
      <c r="AQ312" s="75" t="str">
        <f t="shared" si="82"/>
        <v>5</v>
      </c>
      <c r="AR312" s="75" t="str">
        <f t="shared" si="83"/>
        <v>1</v>
      </c>
      <c r="AS312" s="75">
        <f t="shared" si="84"/>
        <v>1.9090909090909092</v>
      </c>
      <c r="AT312" s="75" t="str">
        <f t="shared" si="85"/>
        <v>3</v>
      </c>
      <c r="AU312" s="48" t="e">
        <f>IF(OR(AQ312="I",#REF!="I",AQ312="C",#REF!="C"),"Termovacío",IF(OR(AO312="I",AN312="I",AP312="I",AK312="I",AL312="I",AO312="C",AN312="C",AP312="C",AK312="C",AL312="C"),"Regeneración",""))</f>
        <v>#REF!</v>
      </c>
    </row>
    <row r="313" spans="1:47" s="10" customFormat="1" ht="15" customHeight="1" x14ac:dyDescent="0.2">
      <c r="A313" s="4">
        <f t="shared" si="86"/>
        <v>13</v>
      </c>
      <c r="B313" s="4">
        <v>600050</v>
      </c>
      <c r="C313" s="4" t="s">
        <v>102</v>
      </c>
      <c r="D313" s="4" t="s">
        <v>158</v>
      </c>
      <c r="E313" s="3" t="s">
        <v>154</v>
      </c>
      <c r="F313" s="4" t="s">
        <v>305</v>
      </c>
      <c r="G313" s="4" t="s">
        <v>43</v>
      </c>
      <c r="H313" s="4" t="s">
        <v>169</v>
      </c>
      <c r="I313" s="4" t="s">
        <v>249</v>
      </c>
      <c r="J313" s="4" t="s">
        <v>131</v>
      </c>
      <c r="K313" s="4" t="s">
        <v>117</v>
      </c>
      <c r="L313" s="4">
        <v>1977</v>
      </c>
      <c r="M313" s="4" t="s">
        <v>266</v>
      </c>
      <c r="N313" s="4" t="s">
        <v>304</v>
      </c>
      <c r="O313" s="4" t="s">
        <v>122</v>
      </c>
      <c r="P313" s="4"/>
      <c r="Q313" s="4"/>
      <c r="R313" s="4" t="s">
        <v>123</v>
      </c>
      <c r="S313" s="13"/>
      <c r="T313" s="4"/>
      <c r="U313" s="4"/>
      <c r="V313" s="4"/>
      <c r="W313" s="4">
        <v>220</v>
      </c>
      <c r="X313" s="13">
        <v>43104</v>
      </c>
      <c r="Y313" s="27"/>
      <c r="Z313" s="27"/>
      <c r="AA313" s="28"/>
      <c r="AB313" s="31"/>
      <c r="AC313" s="32">
        <v>59</v>
      </c>
      <c r="AD313" s="28"/>
      <c r="AE313" s="28">
        <v>40.4</v>
      </c>
      <c r="AF313" s="33">
        <v>0.05</v>
      </c>
      <c r="AG313" s="28">
        <v>2.5</v>
      </c>
      <c r="AH313" s="31">
        <v>0.08</v>
      </c>
      <c r="AI313" s="31">
        <v>1.1000000000000001</v>
      </c>
      <c r="AJ313" s="31"/>
      <c r="AK313" s="75" t="str">
        <f t="shared" si="76"/>
        <v>1</v>
      </c>
      <c r="AL313" s="75" t="str">
        <f t="shared" si="77"/>
        <v>1</v>
      </c>
      <c r="AM313" s="75" t="str">
        <f t="shared" si="78"/>
        <v>1</v>
      </c>
      <c r="AN313" s="75" t="str">
        <f t="shared" si="79"/>
        <v>1</v>
      </c>
      <c r="AO313" s="75" t="str">
        <f t="shared" si="80"/>
        <v>1</v>
      </c>
      <c r="AP313" s="75" t="str">
        <f t="shared" si="81"/>
        <v>1</v>
      </c>
      <c r="AQ313" s="75" t="str">
        <f t="shared" si="82"/>
        <v>1</v>
      </c>
      <c r="AR313" s="75" t="str">
        <f t="shared" si="83"/>
        <v>1</v>
      </c>
      <c r="AS313" s="75">
        <f t="shared" si="84"/>
        <v>1</v>
      </c>
      <c r="AT313" s="75" t="str">
        <f t="shared" si="85"/>
        <v>1</v>
      </c>
      <c r="AU313" s="48" t="e">
        <f>IF(OR(AQ313="I",#REF!="I",AQ313="C",#REF!="C"),"Termovacío",IF(OR(AO313="I",AN313="I",AP313="I",AK313="I",AL313="I",AO313="C",AN313="C",AP313="C",AK313="C",AL313="C"),"Regeneración",""))</f>
        <v>#REF!</v>
      </c>
    </row>
    <row r="314" spans="1:47" s="10" customFormat="1" ht="15" customHeight="1" x14ac:dyDescent="0.2">
      <c r="A314" s="4">
        <f t="shared" si="86"/>
        <v>13</v>
      </c>
      <c r="B314" s="4">
        <v>600050</v>
      </c>
      <c r="C314" s="4" t="s">
        <v>102</v>
      </c>
      <c r="D314" s="4" t="s">
        <v>158</v>
      </c>
      <c r="E314" s="3" t="s">
        <v>154</v>
      </c>
      <c r="F314" s="4" t="s">
        <v>305</v>
      </c>
      <c r="G314" s="4" t="s">
        <v>43</v>
      </c>
      <c r="H314" s="4" t="s">
        <v>169</v>
      </c>
      <c r="I314" s="4" t="s">
        <v>249</v>
      </c>
      <c r="J314" s="4" t="s">
        <v>131</v>
      </c>
      <c r="K314" s="4" t="s">
        <v>117</v>
      </c>
      <c r="L314" s="4">
        <v>1977</v>
      </c>
      <c r="M314" s="4" t="s">
        <v>266</v>
      </c>
      <c r="N314" s="4" t="s">
        <v>304</v>
      </c>
      <c r="O314" s="4" t="s">
        <v>122</v>
      </c>
      <c r="P314" s="4"/>
      <c r="Q314" s="4"/>
      <c r="R314" s="4" t="s">
        <v>123</v>
      </c>
      <c r="S314" s="13"/>
      <c r="T314" s="4"/>
      <c r="U314" s="4"/>
      <c r="V314" s="4"/>
      <c r="W314" s="4">
        <v>220</v>
      </c>
      <c r="X314" s="13">
        <v>42914</v>
      </c>
      <c r="Y314" s="27"/>
      <c r="Z314" s="27"/>
      <c r="AA314" s="28"/>
      <c r="AB314" s="31"/>
      <c r="AC314" s="32">
        <v>31</v>
      </c>
      <c r="AD314" s="28"/>
      <c r="AE314" s="28">
        <v>41.1</v>
      </c>
      <c r="AF314" s="33">
        <v>0.03</v>
      </c>
      <c r="AG314" s="28">
        <v>3</v>
      </c>
      <c r="AH314" s="31">
        <v>0.08</v>
      </c>
      <c r="AI314" s="31">
        <v>1.8</v>
      </c>
      <c r="AJ314" s="31"/>
      <c r="AK314" s="75" t="str">
        <f t="shared" si="76"/>
        <v>1</v>
      </c>
      <c r="AL314" s="75" t="str">
        <f t="shared" si="77"/>
        <v>1</v>
      </c>
      <c r="AM314" s="75" t="str">
        <f t="shared" si="78"/>
        <v>1</v>
      </c>
      <c r="AN314" s="75" t="str">
        <f t="shared" si="79"/>
        <v>1</v>
      </c>
      <c r="AO314" s="75" t="str">
        <f t="shared" si="80"/>
        <v>1</v>
      </c>
      <c r="AP314" s="75" t="str">
        <f t="shared" si="81"/>
        <v>1</v>
      </c>
      <c r="AQ314" s="75" t="str">
        <f t="shared" si="82"/>
        <v>5</v>
      </c>
      <c r="AR314" s="75" t="str">
        <f t="shared" si="83"/>
        <v>1</v>
      </c>
      <c r="AS314" s="75">
        <f t="shared" si="84"/>
        <v>1.9090909090909092</v>
      </c>
      <c r="AT314" s="75" t="str">
        <f t="shared" si="85"/>
        <v>3</v>
      </c>
      <c r="AU314" s="48" t="e">
        <f>IF(OR(AQ314="I",#REF!="I",AQ314="C",#REF!="C"),"Termovacío",IF(OR(AO314="I",AN314="I",AP314="I",AK314="I",AL314="I",AO314="C",AN314="C",AP314="C",AK314="C",AL314="C"),"Regeneración",""))</f>
        <v>#REF!</v>
      </c>
    </row>
    <row r="315" spans="1:47" s="10" customFormat="1" ht="15" customHeight="1" x14ac:dyDescent="0.2">
      <c r="A315" s="4">
        <f t="shared" si="86"/>
        <v>13</v>
      </c>
      <c r="B315" s="4">
        <v>600050</v>
      </c>
      <c r="C315" s="4" t="s">
        <v>102</v>
      </c>
      <c r="D315" s="4" t="s">
        <v>158</v>
      </c>
      <c r="E315" s="3" t="s">
        <v>154</v>
      </c>
      <c r="F315" s="4" t="s">
        <v>305</v>
      </c>
      <c r="G315" s="4" t="s">
        <v>43</v>
      </c>
      <c r="H315" s="4" t="s">
        <v>169</v>
      </c>
      <c r="I315" s="4" t="s">
        <v>249</v>
      </c>
      <c r="J315" s="4" t="s">
        <v>131</v>
      </c>
      <c r="K315" s="4" t="s">
        <v>117</v>
      </c>
      <c r="L315" s="4">
        <v>1977</v>
      </c>
      <c r="M315" s="4" t="s">
        <v>266</v>
      </c>
      <c r="N315" s="4" t="s">
        <v>304</v>
      </c>
      <c r="O315" s="4" t="s">
        <v>122</v>
      </c>
      <c r="P315" s="4"/>
      <c r="Q315" s="4"/>
      <c r="R315" s="4" t="s">
        <v>123</v>
      </c>
      <c r="S315" s="13"/>
      <c r="T315" s="4"/>
      <c r="U315" s="4"/>
      <c r="V315" s="4"/>
      <c r="W315" s="4">
        <v>220</v>
      </c>
      <c r="X315" s="13">
        <v>42479</v>
      </c>
      <c r="Y315" s="27"/>
      <c r="Z315" s="27"/>
      <c r="AA315" s="28"/>
      <c r="AB315" s="31"/>
      <c r="AC315" s="32">
        <v>34</v>
      </c>
      <c r="AD315" s="28"/>
      <c r="AE315" s="28">
        <v>38</v>
      </c>
      <c r="AF315" s="33">
        <v>0.02</v>
      </c>
      <c r="AG315" s="28">
        <v>2</v>
      </c>
      <c r="AH315" s="31">
        <v>2.1999999999999999E-2</v>
      </c>
      <c r="AI315" s="31">
        <v>0.64600000000000002</v>
      </c>
      <c r="AJ315" s="31"/>
      <c r="AK315" s="75" t="str">
        <f t="shared" si="76"/>
        <v>1</v>
      </c>
      <c r="AL315" s="75" t="str">
        <f t="shared" si="77"/>
        <v>1</v>
      </c>
      <c r="AM315" s="75" t="str">
        <f t="shared" si="78"/>
        <v>1</v>
      </c>
      <c r="AN315" s="75" t="str">
        <f t="shared" si="79"/>
        <v>1</v>
      </c>
      <c r="AO315" s="75" t="str">
        <f t="shared" si="80"/>
        <v>1</v>
      </c>
      <c r="AP315" s="75" t="str">
        <f t="shared" si="81"/>
        <v>1</v>
      </c>
      <c r="AQ315" s="75" t="str">
        <f t="shared" si="82"/>
        <v>5</v>
      </c>
      <c r="AR315" s="75" t="str">
        <f t="shared" si="83"/>
        <v>1</v>
      </c>
      <c r="AS315" s="75">
        <f t="shared" si="84"/>
        <v>1.9090909090909092</v>
      </c>
      <c r="AT315" s="75" t="str">
        <f t="shared" si="85"/>
        <v>3</v>
      </c>
      <c r="AU315" s="48" t="e">
        <f>IF(OR(AQ315="I",#REF!="I",AQ315="C",#REF!="C"),"Termovacío",IF(OR(AO315="I",AN315="I",AP315="I",AK315="I",AL315="I",AO315="C",AN315="C",AP315="C",AK315="C",AL315="C"),"Regeneración",""))</f>
        <v>#REF!</v>
      </c>
    </row>
    <row r="316" spans="1:47" s="10" customFormat="1" ht="15" customHeight="1" x14ac:dyDescent="0.2">
      <c r="A316" s="4">
        <f t="shared" si="86"/>
        <v>13</v>
      </c>
      <c r="B316" s="4">
        <v>600050</v>
      </c>
      <c r="C316" s="4" t="s">
        <v>102</v>
      </c>
      <c r="D316" s="4" t="s">
        <v>158</v>
      </c>
      <c r="E316" s="3" t="s">
        <v>154</v>
      </c>
      <c r="F316" s="4" t="s">
        <v>305</v>
      </c>
      <c r="G316" s="4" t="s">
        <v>43</v>
      </c>
      <c r="H316" s="4" t="s">
        <v>169</v>
      </c>
      <c r="I316" s="4" t="s">
        <v>249</v>
      </c>
      <c r="J316" s="4" t="s">
        <v>131</v>
      </c>
      <c r="K316" s="4" t="s">
        <v>117</v>
      </c>
      <c r="L316" s="4">
        <v>1977</v>
      </c>
      <c r="M316" s="4" t="s">
        <v>266</v>
      </c>
      <c r="N316" s="4" t="s">
        <v>304</v>
      </c>
      <c r="O316" s="4" t="s">
        <v>122</v>
      </c>
      <c r="P316" s="4"/>
      <c r="Q316" s="4"/>
      <c r="R316" s="4" t="s">
        <v>123</v>
      </c>
      <c r="S316" s="13"/>
      <c r="T316" s="4"/>
      <c r="U316" s="4"/>
      <c r="V316" s="4"/>
      <c r="W316" s="4">
        <v>220</v>
      </c>
      <c r="X316" s="13">
        <v>42380</v>
      </c>
      <c r="Y316" s="27"/>
      <c r="Z316" s="27"/>
      <c r="AA316" s="28"/>
      <c r="AB316" s="31"/>
      <c r="AC316" s="32">
        <v>26</v>
      </c>
      <c r="AD316" s="28"/>
      <c r="AE316" s="28">
        <v>39</v>
      </c>
      <c r="AF316" s="33">
        <v>0.01</v>
      </c>
      <c r="AG316" s="28">
        <v>2</v>
      </c>
      <c r="AH316" s="31">
        <v>6.5000000000000002E-2</v>
      </c>
      <c r="AI316" s="31">
        <v>0.66900000000000004</v>
      </c>
      <c r="AJ316" s="31"/>
      <c r="AK316" s="75" t="str">
        <f t="shared" si="76"/>
        <v>1</v>
      </c>
      <c r="AL316" s="75" t="str">
        <f t="shared" si="77"/>
        <v>1</v>
      </c>
      <c r="AM316" s="75" t="str">
        <f t="shared" si="78"/>
        <v>1</v>
      </c>
      <c r="AN316" s="75" t="str">
        <f t="shared" si="79"/>
        <v>1</v>
      </c>
      <c r="AO316" s="75" t="str">
        <f t="shared" si="80"/>
        <v>1</v>
      </c>
      <c r="AP316" s="75" t="str">
        <f t="shared" si="81"/>
        <v>1</v>
      </c>
      <c r="AQ316" s="75" t="str">
        <f t="shared" si="82"/>
        <v>5</v>
      </c>
      <c r="AR316" s="75" t="str">
        <f t="shared" si="83"/>
        <v>1</v>
      </c>
      <c r="AS316" s="75">
        <f t="shared" si="84"/>
        <v>1.9090909090909092</v>
      </c>
      <c r="AT316" s="75" t="str">
        <f t="shared" si="85"/>
        <v>3</v>
      </c>
      <c r="AU316" s="48" t="e">
        <f>IF(OR(AQ316="I",#REF!="I",AQ316="C",#REF!="C"),"Termovacío",IF(OR(AO316="I",AN316="I",AP316="I",AK316="I",AL316="I",AO316="C",AN316="C",AP316="C",AK316="C",AL316="C"),"Regeneración",""))</f>
        <v>#REF!</v>
      </c>
    </row>
    <row r="317" spans="1:47" s="10" customFormat="1" ht="15" customHeight="1" x14ac:dyDescent="0.2">
      <c r="A317" s="4">
        <f t="shared" si="86"/>
        <v>13</v>
      </c>
      <c r="B317" s="4">
        <v>600050</v>
      </c>
      <c r="C317" s="4" t="s">
        <v>102</v>
      </c>
      <c r="D317" s="4" t="s">
        <v>158</v>
      </c>
      <c r="E317" s="3" t="s">
        <v>154</v>
      </c>
      <c r="F317" s="4" t="s">
        <v>305</v>
      </c>
      <c r="G317" s="4" t="s">
        <v>43</v>
      </c>
      <c r="H317" s="4" t="s">
        <v>169</v>
      </c>
      <c r="I317" s="4" t="s">
        <v>249</v>
      </c>
      <c r="J317" s="4" t="s">
        <v>131</v>
      </c>
      <c r="K317" s="4" t="s">
        <v>117</v>
      </c>
      <c r="L317" s="4">
        <v>1977</v>
      </c>
      <c r="M317" s="4" t="s">
        <v>266</v>
      </c>
      <c r="N317" s="4" t="s">
        <v>304</v>
      </c>
      <c r="O317" s="4" t="s">
        <v>122</v>
      </c>
      <c r="P317" s="4"/>
      <c r="Q317" s="4"/>
      <c r="R317" s="4" t="s">
        <v>123</v>
      </c>
      <c r="S317" s="13"/>
      <c r="T317" s="4"/>
      <c r="U317" s="4"/>
      <c r="V317" s="4"/>
      <c r="W317" s="4">
        <v>220</v>
      </c>
      <c r="X317" s="13">
        <v>42296</v>
      </c>
      <c r="Y317" s="27"/>
      <c r="Z317" s="27"/>
      <c r="AA317" s="28"/>
      <c r="AB317" s="31"/>
      <c r="AC317" s="32">
        <v>53</v>
      </c>
      <c r="AD317" s="28"/>
      <c r="AE317" s="28">
        <v>39</v>
      </c>
      <c r="AF317" s="33">
        <v>0.01</v>
      </c>
      <c r="AG317" s="28"/>
      <c r="AH317" s="31">
        <v>1.7000000000000001E-2</v>
      </c>
      <c r="AI317" s="31"/>
      <c r="AJ317" s="31"/>
      <c r="AK317" s="75" t="str">
        <f t="shared" si="76"/>
        <v>1</v>
      </c>
      <c r="AL317" s="75" t="str">
        <f t="shared" si="77"/>
        <v>1</v>
      </c>
      <c r="AM317" s="75" t="str">
        <f t="shared" si="78"/>
        <v>1</v>
      </c>
      <c r="AN317" s="75" t="str">
        <f t="shared" si="79"/>
        <v>1</v>
      </c>
      <c r="AO317" s="75" t="str">
        <f t="shared" si="80"/>
        <v>1</v>
      </c>
      <c r="AP317" s="75" t="str">
        <f t="shared" si="81"/>
        <v>1</v>
      </c>
      <c r="AQ317" s="75" t="str">
        <f t="shared" si="82"/>
        <v>1</v>
      </c>
      <c r="AR317" s="75" t="str">
        <f t="shared" si="83"/>
        <v>1</v>
      </c>
      <c r="AS317" s="75">
        <f t="shared" si="84"/>
        <v>1</v>
      </c>
      <c r="AT317" s="75" t="str">
        <f t="shared" si="85"/>
        <v>1</v>
      </c>
      <c r="AU317" s="48" t="e">
        <f>IF(OR(AQ317="I",#REF!="I",AQ317="C",#REF!="C"),"Termovacío",IF(OR(AO317="I",AN317="I",AP317="I",AK317="I",AL317="I",AO317="C",AN317="C",AP317="C",AK317="C",AL317="C"),"Regeneración",""))</f>
        <v>#REF!</v>
      </c>
    </row>
    <row r="318" spans="1:47" s="10" customFormat="1" ht="15" customHeight="1" x14ac:dyDescent="0.2">
      <c r="A318" s="4">
        <f t="shared" si="86"/>
        <v>13</v>
      </c>
      <c r="B318" s="4">
        <v>600050</v>
      </c>
      <c r="C318" s="4" t="s">
        <v>102</v>
      </c>
      <c r="D318" s="4" t="s">
        <v>158</v>
      </c>
      <c r="E318" s="3" t="s">
        <v>154</v>
      </c>
      <c r="F318" s="4" t="s">
        <v>305</v>
      </c>
      <c r="G318" s="4" t="s">
        <v>43</v>
      </c>
      <c r="H318" s="4" t="s">
        <v>169</v>
      </c>
      <c r="I318" s="4" t="s">
        <v>249</v>
      </c>
      <c r="J318" s="4" t="s">
        <v>131</v>
      </c>
      <c r="K318" s="4" t="s">
        <v>117</v>
      </c>
      <c r="L318" s="4">
        <v>1977</v>
      </c>
      <c r="M318" s="4" t="s">
        <v>266</v>
      </c>
      <c r="N318" s="4" t="s">
        <v>304</v>
      </c>
      <c r="O318" s="4" t="s">
        <v>122</v>
      </c>
      <c r="P318" s="4"/>
      <c r="Q318" s="4"/>
      <c r="R318" s="4" t="s">
        <v>123</v>
      </c>
      <c r="S318" s="13"/>
      <c r="T318" s="4"/>
      <c r="U318" s="4"/>
      <c r="V318" s="4"/>
      <c r="W318" s="4">
        <v>220</v>
      </c>
      <c r="X318" s="13">
        <v>41983</v>
      </c>
      <c r="Y318" s="27"/>
      <c r="Z318" s="27"/>
      <c r="AA318" s="28"/>
      <c r="AB318" s="31"/>
      <c r="AC318" s="32">
        <v>28</v>
      </c>
      <c r="AD318" s="28"/>
      <c r="AE318" s="28">
        <v>42</v>
      </c>
      <c r="AF318" s="33">
        <v>0.01</v>
      </c>
      <c r="AG318" s="28">
        <v>2</v>
      </c>
      <c r="AH318" s="31">
        <v>0.02</v>
      </c>
      <c r="AI318" s="31"/>
      <c r="AJ318" s="31"/>
      <c r="AK318" s="75" t="str">
        <f t="shared" si="76"/>
        <v>1</v>
      </c>
      <c r="AL318" s="75" t="str">
        <f t="shared" si="77"/>
        <v>1</v>
      </c>
      <c r="AM318" s="75" t="str">
        <f t="shared" si="78"/>
        <v>1</v>
      </c>
      <c r="AN318" s="75" t="str">
        <f t="shared" si="79"/>
        <v>1</v>
      </c>
      <c r="AO318" s="75" t="str">
        <f t="shared" si="80"/>
        <v>1</v>
      </c>
      <c r="AP318" s="75" t="str">
        <f t="shared" si="81"/>
        <v>1</v>
      </c>
      <c r="AQ318" s="75" t="str">
        <f t="shared" si="82"/>
        <v>5</v>
      </c>
      <c r="AR318" s="75" t="str">
        <f t="shared" si="83"/>
        <v>1</v>
      </c>
      <c r="AS318" s="75">
        <f t="shared" si="84"/>
        <v>1.9090909090909092</v>
      </c>
      <c r="AT318" s="75" t="str">
        <f t="shared" si="85"/>
        <v>3</v>
      </c>
      <c r="AU318" s="48" t="e">
        <f>IF(OR(AQ318="I",#REF!="I",AQ318="C",#REF!="C"),"Termovacío",IF(OR(AO318="I",AN318="I",AP318="I",AK318="I",AL318="I",AO318="C",AN318="C",AP318="C",AK318="C",AL318="C"),"Regeneración",""))</f>
        <v>#REF!</v>
      </c>
    </row>
    <row r="319" spans="1:47" s="10" customFormat="1" ht="15" customHeight="1" x14ac:dyDescent="0.2">
      <c r="A319" s="4">
        <f t="shared" si="86"/>
        <v>13</v>
      </c>
      <c r="B319" s="4">
        <v>600050</v>
      </c>
      <c r="C319" s="4" t="s">
        <v>102</v>
      </c>
      <c r="D319" s="4" t="s">
        <v>158</v>
      </c>
      <c r="E319" s="3" t="s">
        <v>154</v>
      </c>
      <c r="F319" s="4" t="s">
        <v>305</v>
      </c>
      <c r="G319" s="4" t="s">
        <v>43</v>
      </c>
      <c r="H319" s="4" t="s">
        <v>169</v>
      </c>
      <c r="I319" s="4" t="s">
        <v>249</v>
      </c>
      <c r="J319" s="4" t="s">
        <v>131</v>
      </c>
      <c r="K319" s="4" t="s">
        <v>117</v>
      </c>
      <c r="L319" s="4">
        <v>1977</v>
      </c>
      <c r="M319" s="4" t="s">
        <v>266</v>
      </c>
      <c r="N319" s="4" t="s">
        <v>304</v>
      </c>
      <c r="O319" s="4" t="s">
        <v>122</v>
      </c>
      <c r="P319" s="4"/>
      <c r="Q319" s="4"/>
      <c r="R319" s="4" t="s">
        <v>123</v>
      </c>
      <c r="S319" s="13"/>
      <c r="T319" s="4"/>
      <c r="U319" s="4"/>
      <c r="V319" s="4"/>
      <c r="W319" s="4">
        <v>220</v>
      </c>
      <c r="X319" s="13">
        <v>41897</v>
      </c>
      <c r="Y319" s="27"/>
      <c r="Z319" s="27"/>
      <c r="AA319" s="28"/>
      <c r="AB319" s="31"/>
      <c r="AC319" s="32">
        <v>62.8</v>
      </c>
      <c r="AD319" s="28"/>
      <c r="AE319" s="28">
        <v>31.4</v>
      </c>
      <c r="AF319" s="33">
        <v>0.12</v>
      </c>
      <c r="AG319" s="28">
        <v>2.5</v>
      </c>
      <c r="AH319" s="31"/>
      <c r="AI319" s="31">
        <v>3.0000000000000001E-3</v>
      </c>
      <c r="AJ319" s="31"/>
      <c r="AK319" s="75" t="str">
        <f t="shared" si="76"/>
        <v>1</v>
      </c>
      <c r="AL319" s="75" t="str">
        <f t="shared" si="77"/>
        <v>1</v>
      </c>
      <c r="AM319" s="75" t="str">
        <f t="shared" si="78"/>
        <v>1</v>
      </c>
      <c r="AN319" s="75" t="str">
        <f t="shared" si="79"/>
        <v>5</v>
      </c>
      <c r="AO319" s="75" t="str">
        <f t="shared" si="80"/>
        <v>3</v>
      </c>
      <c r="AP319" s="75" t="str">
        <f t="shared" si="81"/>
        <v>1</v>
      </c>
      <c r="AQ319" s="75" t="str">
        <f t="shared" si="82"/>
        <v>1</v>
      </c>
      <c r="AR319" s="75" t="str">
        <f t="shared" si="83"/>
        <v>1</v>
      </c>
      <c r="AS319" s="75">
        <f t="shared" si="84"/>
        <v>1.6363636363636365</v>
      </c>
      <c r="AT319" s="75" t="str">
        <f t="shared" si="85"/>
        <v>3</v>
      </c>
      <c r="AU319" s="48" t="e">
        <f>IF(OR(AQ319="I",#REF!="I",AQ319="C",#REF!="C"),"Termovacío",IF(OR(AO319="I",AN319="I",AP319="I",AK319="I",AL319="I",AO319="C",AN319="C",AP319="C",AK319="C",AL319="C"),"Regeneración",""))</f>
        <v>#REF!</v>
      </c>
    </row>
    <row r="320" spans="1:47" s="10" customFormat="1" ht="15" customHeight="1" x14ac:dyDescent="0.2">
      <c r="A320" s="4">
        <f t="shared" si="86"/>
        <v>13</v>
      </c>
      <c r="B320" s="4">
        <v>600050</v>
      </c>
      <c r="C320" s="4" t="s">
        <v>102</v>
      </c>
      <c r="D320" s="4" t="s">
        <v>158</v>
      </c>
      <c r="E320" s="3" t="s">
        <v>154</v>
      </c>
      <c r="F320" s="4" t="s">
        <v>305</v>
      </c>
      <c r="G320" s="4" t="s">
        <v>43</v>
      </c>
      <c r="H320" s="4" t="s">
        <v>169</v>
      </c>
      <c r="I320" s="4" t="s">
        <v>249</v>
      </c>
      <c r="J320" s="4" t="s">
        <v>131</v>
      </c>
      <c r="K320" s="4" t="s">
        <v>117</v>
      </c>
      <c r="L320" s="4">
        <v>1977</v>
      </c>
      <c r="M320" s="4" t="s">
        <v>266</v>
      </c>
      <c r="N320" s="4" t="s">
        <v>304</v>
      </c>
      <c r="O320" s="4" t="s">
        <v>122</v>
      </c>
      <c r="P320" s="4"/>
      <c r="Q320" s="4"/>
      <c r="R320" s="4" t="s">
        <v>123</v>
      </c>
      <c r="S320" s="13"/>
      <c r="T320" s="4"/>
      <c r="U320" s="4"/>
      <c r="V320" s="4"/>
      <c r="W320" s="4">
        <v>220</v>
      </c>
      <c r="X320" s="13">
        <v>41624</v>
      </c>
      <c r="Y320" s="27"/>
      <c r="Z320" s="27"/>
      <c r="AA320" s="28"/>
      <c r="AB320" s="31"/>
      <c r="AC320" s="32"/>
      <c r="AD320" s="28"/>
      <c r="AE320" s="28">
        <v>28.6</v>
      </c>
      <c r="AF320" s="33">
        <v>0.02</v>
      </c>
      <c r="AG320" s="28">
        <v>3</v>
      </c>
      <c r="AH320" s="31">
        <v>4.3999999999999997E-2</v>
      </c>
      <c r="AI320" s="31">
        <v>1.1200000000000001</v>
      </c>
      <c r="AJ320" s="31"/>
      <c r="AK320" s="75" t="str">
        <f t="shared" si="76"/>
        <v>1</v>
      </c>
      <c r="AL320" s="75" t="str">
        <f t="shared" si="77"/>
        <v>1</v>
      </c>
      <c r="AM320" s="75" t="str">
        <f t="shared" si="78"/>
        <v>1</v>
      </c>
      <c r="AN320" s="75" t="str">
        <f t="shared" si="79"/>
        <v>1</v>
      </c>
      <c r="AO320" s="75" t="str">
        <f t="shared" si="80"/>
        <v>3</v>
      </c>
      <c r="AP320" s="75" t="str">
        <f t="shared" si="81"/>
        <v>1</v>
      </c>
      <c r="AQ320" s="75" t="str">
        <f t="shared" si="82"/>
        <v>1</v>
      </c>
      <c r="AR320" s="75" t="str">
        <f t="shared" si="83"/>
        <v>1</v>
      </c>
      <c r="AS320" s="75">
        <f t="shared" si="84"/>
        <v>1.2727272727272727</v>
      </c>
      <c r="AT320" s="75" t="str">
        <f t="shared" si="85"/>
        <v>3</v>
      </c>
      <c r="AU320" s="48" t="e">
        <f>IF(OR(AQ320="I",#REF!="I",AQ320="C",#REF!="C"),"Termovacío",IF(OR(AO320="I",AN320="I",AP320="I",AK320="I",AL320="I",AO320="C",AN320="C",AP320="C",AK320="C",AL320="C"),"Regeneración",""))</f>
        <v>#REF!</v>
      </c>
    </row>
    <row r="321" spans="1:47" s="10" customFormat="1" ht="15" customHeight="1" x14ac:dyDescent="0.2">
      <c r="A321" s="4">
        <f t="shared" si="86"/>
        <v>13</v>
      </c>
      <c r="B321" s="4">
        <v>600050</v>
      </c>
      <c r="C321" s="4" t="s">
        <v>102</v>
      </c>
      <c r="D321" s="4" t="s">
        <v>158</v>
      </c>
      <c r="E321" s="3" t="s">
        <v>154</v>
      </c>
      <c r="F321" s="4" t="s">
        <v>305</v>
      </c>
      <c r="G321" s="4" t="s">
        <v>43</v>
      </c>
      <c r="H321" s="4" t="s">
        <v>169</v>
      </c>
      <c r="I321" s="4" t="s">
        <v>249</v>
      </c>
      <c r="J321" s="4" t="s">
        <v>131</v>
      </c>
      <c r="K321" s="4" t="s">
        <v>117</v>
      </c>
      <c r="L321" s="4">
        <v>1977</v>
      </c>
      <c r="M321" s="4" t="s">
        <v>266</v>
      </c>
      <c r="N321" s="4" t="s">
        <v>304</v>
      </c>
      <c r="O321" s="4" t="s">
        <v>122</v>
      </c>
      <c r="P321" s="4"/>
      <c r="Q321" s="4"/>
      <c r="R321" s="4" t="s">
        <v>123</v>
      </c>
      <c r="S321" s="13"/>
      <c r="T321" s="4"/>
      <c r="U321" s="4"/>
      <c r="V321" s="4"/>
      <c r="W321" s="4">
        <v>220</v>
      </c>
      <c r="X321" s="13">
        <v>41344</v>
      </c>
      <c r="Y321" s="27"/>
      <c r="Z321" s="27"/>
      <c r="AA321" s="28"/>
      <c r="AB321" s="31"/>
      <c r="AC321" s="32"/>
      <c r="AD321" s="28"/>
      <c r="AE321" s="28">
        <v>31</v>
      </c>
      <c r="AF321" s="33">
        <v>0.02</v>
      </c>
      <c r="AG321" s="28">
        <v>2.5</v>
      </c>
      <c r="AH321" s="31">
        <v>4.2000000000000003E-2</v>
      </c>
      <c r="AI321" s="31">
        <v>1.151</v>
      </c>
      <c r="AJ321" s="31"/>
      <c r="AK321" s="75" t="str">
        <f t="shared" si="76"/>
        <v>1</v>
      </c>
      <c r="AL321" s="75" t="str">
        <f t="shared" si="77"/>
        <v>1</v>
      </c>
      <c r="AM321" s="75" t="str">
        <f t="shared" si="78"/>
        <v>1</v>
      </c>
      <c r="AN321" s="75" t="str">
        <f t="shared" si="79"/>
        <v>1</v>
      </c>
      <c r="AO321" s="75" t="str">
        <f t="shared" si="80"/>
        <v>3</v>
      </c>
      <c r="AP321" s="75" t="str">
        <f t="shared" si="81"/>
        <v>1</v>
      </c>
      <c r="AQ321" s="75" t="str">
        <f t="shared" si="82"/>
        <v>1</v>
      </c>
      <c r="AR321" s="75" t="str">
        <f t="shared" si="83"/>
        <v>1</v>
      </c>
      <c r="AS321" s="75">
        <f t="shared" si="84"/>
        <v>1.2727272727272727</v>
      </c>
      <c r="AT321" s="75" t="str">
        <f t="shared" si="85"/>
        <v>3</v>
      </c>
      <c r="AU321" s="48" t="e">
        <f>IF(OR(AQ321="I",#REF!="I",AQ321="C",#REF!="C"),"Termovacío",IF(OR(AO321="I",AN321="I",AP321="I",AK321="I",AL321="I",AO321="C",AN321="C",AP321="C",AK321="C",AL321="C"),"Regeneración",""))</f>
        <v>#REF!</v>
      </c>
    </row>
    <row r="322" spans="1:47" s="10" customFormat="1" ht="15" customHeight="1" x14ac:dyDescent="0.2">
      <c r="A322" s="4">
        <f t="shared" si="86"/>
        <v>13</v>
      </c>
      <c r="B322" s="4">
        <v>600050</v>
      </c>
      <c r="C322" s="4" t="s">
        <v>102</v>
      </c>
      <c r="D322" s="4" t="s">
        <v>158</v>
      </c>
      <c r="E322" s="3" t="s">
        <v>154</v>
      </c>
      <c r="F322" s="4" t="s">
        <v>305</v>
      </c>
      <c r="G322" s="4" t="s">
        <v>43</v>
      </c>
      <c r="H322" s="4" t="s">
        <v>169</v>
      </c>
      <c r="I322" s="4" t="s">
        <v>249</v>
      </c>
      <c r="J322" s="4" t="s">
        <v>131</v>
      </c>
      <c r="K322" s="4" t="s">
        <v>117</v>
      </c>
      <c r="L322" s="4">
        <v>1977</v>
      </c>
      <c r="M322" s="4" t="s">
        <v>266</v>
      </c>
      <c r="N322" s="4" t="s">
        <v>304</v>
      </c>
      <c r="O322" s="4" t="s">
        <v>122</v>
      </c>
      <c r="P322" s="4"/>
      <c r="Q322" s="4"/>
      <c r="R322" s="4" t="s">
        <v>123</v>
      </c>
      <c r="S322" s="13"/>
      <c r="T322" s="4"/>
      <c r="U322" s="4"/>
      <c r="V322" s="4"/>
      <c r="W322" s="4">
        <v>220</v>
      </c>
      <c r="X322" s="13">
        <v>41327</v>
      </c>
      <c r="Y322" s="27"/>
      <c r="Z322" s="27"/>
      <c r="AA322" s="28"/>
      <c r="AB322" s="31"/>
      <c r="AC322" s="32">
        <v>21.7</v>
      </c>
      <c r="AD322" s="28"/>
      <c r="AE322" s="28">
        <v>30</v>
      </c>
      <c r="AF322" s="33">
        <v>0.01</v>
      </c>
      <c r="AG322" s="28"/>
      <c r="AH322" s="31">
        <v>3.5000000000000003E-2</v>
      </c>
      <c r="AI322" s="31">
        <v>1.224</v>
      </c>
      <c r="AJ322" s="31"/>
      <c r="AK322" s="75" t="str">
        <f t="shared" si="76"/>
        <v>1</v>
      </c>
      <c r="AL322" s="75" t="str">
        <f t="shared" si="77"/>
        <v>1</v>
      </c>
      <c r="AM322" s="75" t="str">
        <f t="shared" si="78"/>
        <v>1</v>
      </c>
      <c r="AN322" s="75" t="str">
        <f t="shared" si="79"/>
        <v>1</v>
      </c>
      <c r="AO322" s="75" t="str">
        <f t="shared" si="80"/>
        <v>3</v>
      </c>
      <c r="AP322" s="75" t="str">
        <f t="shared" si="81"/>
        <v>1</v>
      </c>
      <c r="AQ322" s="75" t="str">
        <f t="shared" si="82"/>
        <v>5</v>
      </c>
      <c r="AR322" s="75" t="str">
        <f t="shared" si="83"/>
        <v>1</v>
      </c>
      <c r="AS322" s="75">
        <f t="shared" si="84"/>
        <v>2.1818181818181817</v>
      </c>
      <c r="AT322" s="75" t="str">
        <f t="shared" si="85"/>
        <v>6</v>
      </c>
      <c r="AU322" s="48" t="e">
        <f>IF(OR(AQ322="I",#REF!="I",AQ322="C",#REF!="C"),"Termovacío",IF(OR(AO322="I",AN322="I",AP322="I",AK322="I",AL322="I",AO322="C",AN322="C",AP322="C",AK322="C",AL322="C"),"Regeneración",""))</f>
        <v>#REF!</v>
      </c>
    </row>
    <row r="323" spans="1:47" s="10" customFormat="1" ht="15" customHeight="1" x14ac:dyDescent="0.2">
      <c r="A323" s="4">
        <f t="shared" si="86"/>
        <v>13</v>
      </c>
      <c r="B323" s="4">
        <v>600050</v>
      </c>
      <c r="C323" s="4" t="s">
        <v>102</v>
      </c>
      <c r="D323" s="4" t="s">
        <v>158</v>
      </c>
      <c r="E323" s="3" t="s">
        <v>154</v>
      </c>
      <c r="F323" s="4" t="s">
        <v>305</v>
      </c>
      <c r="G323" s="4" t="s">
        <v>43</v>
      </c>
      <c r="H323" s="4" t="s">
        <v>169</v>
      </c>
      <c r="I323" s="4" t="s">
        <v>249</v>
      </c>
      <c r="J323" s="4" t="s">
        <v>131</v>
      </c>
      <c r="K323" s="4" t="s">
        <v>117</v>
      </c>
      <c r="L323" s="4">
        <v>1977</v>
      </c>
      <c r="M323" s="4" t="s">
        <v>266</v>
      </c>
      <c r="N323" s="4" t="s">
        <v>304</v>
      </c>
      <c r="O323" s="4" t="s">
        <v>122</v>
      </c>
      <c r="P323" s="4"/>
      <c r="Q323" s="4"/>
      <c r="R323" s="4" t="s">
        <v>123</v>
      </c>
      <c r="S323" s="13"/>
      <c r="T323" s="4"/>
      <c r="U323" s="4"/>
      <c r="V323" s="4"/>
      <c r="W323" s="4">
        <v>220</v>
      </c>
      <c r="X323" s="13">
        <v>41323</v>
      </c>
      <c r="Y323" s="27"/>
      <c r="Z323" s="27"/>
      <c r="AA323" s="28"/>
      <c r="AB323" s="31"/>
      <c r="AC323" s="32">
        <v>70</v>
      </c>
      <c r="AD323" s="28"/>
      <c r="AE323" s="28">
        <v>31</v>
      </c>
      <c r="AF323" s="33">
        <v>0.02</v>
      </c>
      <c r="AG323" s="28"/>
      <c r="AH323" s="31">
        <v>3.5000000000000003E-2</v>
      </c>
      <c r="AI323" s="31">
        <v>1.1439999999999999</v>
      </c>
      <c r="AJ323" s="31"/>
      <c r="AK323" s="75" t="str">
        <f t="shared" si="76"/>
        <v>1</v>
      </c>
      <c r="AL323" s="75" t="str">
        <f t="shared" si="77"/>
        <v>1</v>
      </c>
      <c r="AM323" s="75" t="str">
        <f t="shared" si="78"/>
        <v>1</v>
      </c>
      <c r="AN323" s="75" t="str">
        <f t="shared" si="79"/>
        <v>1</v>
      </c>
      <c r="AO323" s="75" t="str">
        <f t="shared" si="80"/>
        <v>3</v>
      </c>
      <c r="AP323" s="75" t="str">
        <f t="shared" si="81"/>
        <v>1</v>
      </c>
      <c r="AQ323" s="75" t="str">
        <f t="shared" si="82"/>
        <v>1</v>
      </c>
      <c r="AR323" s="75" t="str">
        <f t="shared" si="83"/>
        <v>1</v>
      </c>
      <c r="AS323" s="75">
        <f t="shared" si="84"/>
        <v>1.2727272727272727</v>
      </c>
      <c r="AT323" s="75" t="str">
        <f t="shared" si="85"/>
        <v>3</v>
      </c>
      <c r="AU323" s="48" t="e">
        <f>IF(OR(AQ323="I",#REF!="I",AQ323="C",#REF!="C"),"Termovacío",IF(OR(AO323="I",AN323="I",AP323="I",AK323="I",AL323="I",AO323="C",AN323="C",AP323="C",AK323="C",AL323="C"),"Regeneración",""))</f>
        <v>#REF!</v>
      </c>
    </row>
    <row r="324" spans="1:47" s="10" customFormat="1" ht="15" customHeight="1" x14ac:dyDescent="0.2">
      <c r="A324" s="4">
        <f t="shared" si="86"/>
        <v>13</v>
      </c>
      <c r="B324" s="4">
        <v>600050</v>
      </c>
      <c r="C324" s="4" t="s">
        <v>102</v>
      </c>
      <c r="D324" s="4" t="s">
        <v>158</v>
      </c>
      <c r="E324" s="3" t="s">
        <v>154</v>
      </c>
      <c r="F324" s="4" t="s">
        <v>305</v>
      </c>
      <c r="G324" s="4" t="s">
        <v>43</v>
      </c>
      <c r="H324" s="4" t="s">
        <v>169</v>
      </c>
      <c r="I324" s="4" t="s">
        <v>249</v>
      </c>
      <c r="J324" s="4" t="s">
        <v>131</v>
      </c>
      <c r="K324" s="4" t="s">
        <v>117</v>
      </c>
      <c r="L324" s="4">
        <v>1977</v>
      </c>
      <c r="M324" s="4" t="s">
        <v>266</v>
      </c>
      <c r="N324" s="4" t="s">
        <v>304</v>
      </c>
      <c r="O324" s="4" t="s">
        <v>122</v>
      </c>
      <c r="P324" s="4"/>
      <c r="Q324" s="4"/>
      <c r="R324" s="4" t="s">
        <v>123</v>
      </c>
      <c r="S324" s="13"/>
      <c r="T324" s="4"/>
      <c r="U324" s="4"/>
      <c r="V324" s="4"/>
      <c r="W324" s="4">
        <v>220</v>
      </c>
      <c r="X324" s="13">
        <v>41241</v>
      </c>
      <c r="Y324" s="27"/>
      <c r="Z324" s="27"/>
      <c r="AA324" s="28"/>
      <c r="AB324" s="31"/>
      <c r="AC324" s="32">
        <v>63</v>
      </c>
      <c r="AD324" s="28"/>
      <c r="AE324" s="28">
        <v>31</v>
      </c>
      <c r="AF324" s="33">
        <v>0.02</v>
      </c>
      <c r="AG324" s="28">
        <v>2.5</v>
      </c>
      <c r="AH324" s="31">
        <v>3.3000000000000002E-2</v>
      </c>
      <c r="AI324" s="31">
        <v>1.0369999999999999</v>
      </c>
      <c r="AJ324" s="31"/>
      <c r="AK324" s="75" t="str">
        <f t="shared" ref="AK324:AK387" si="87">IF(AH324&lt;&gt;"",IF(AH324&lt;=0.1,"1",IF(AND(AH324&gt;0.1,AH324&lt;=0.3),"3",IF(AH324&gt;0.3,"5",""))),"1")</f>
        <v>1</v>
      </c>
      <c r="AL324" s="75" t="str">
        <f t="shared" ref="AL324:AL387" si="88">IF(AI324&lt;&gt;"",IF(AI324&lt;=3,"1",IF(AND(AI324&gt;3,AI324&lt;=4),"3",IF(AI324&gt;4,"5",""))),"1")</f>
        <v>1</v>
      </c>
      <c r="AM324" s="75" t="str">
        <f t="shared" ref="AM324:AM387" si="89">IF(AD324&lt;&gt;"",IF(AD324&lt;=20,"1",IF(AND(AD324&gt;20,AD324&lt;=30),"3",IF(AD324&gt;30,"5",""))),"1")</f>
        <v>1</v>
      </c>
      <c r="AN324" s="75" t="str">
        <f t="shared" ref="AN324:AN387" si="90">IF(AF324&lt;&gt;"",IF(AF324&lt;=0.05,"1",IF(AND(AF324&gt;0.05,AF324&lt;=0.1),"3",IF(AF324&gt;0.1,"5",""))),"1")</f>
        <v>1</v>
      </c>
      <c r="AO324" s="75" t="str">
        <f t="shared" ref="AO324:AO387" si="91">IF(AE324&lt;&gt;"",IF(AE324&gt;=32,"1",IF(AND(AE324&gt;=28,AE324&lt;32),"3",IF(AE324&lt;28,"5",""))),"1")</f>
        <v>3</v>
      </c>
      <c r="AP324" s="75" t="str">
        <f t="shared" ref="AP324:AP387" si="92">IF(AG324&lt;&gt;"",IF(AG324&lt;=3.5,"1",IF(AG324&gt;3.5,"5","")),"1")</f>
        <v>1</v>
      </c>
      <c r="AQ324" s="75" t="str">
        <f t="shared" si="82"/>
        <v>1</v>
      </c>
      <c r="AR324" s="75" t="str">
        <f t="shared" si="83"/>
        <v>1</v>
      </c>
      <c r="AS324" s="75">
        <f t="shared" si="84"/>
        <v>1.2727272727272727</v>
      </c>
      <c r="AT324" s="75" t="str">
        <f t="shared" si="85"/>
        <v>3</v>
      </c>
      <c r="AU324" s="48" t="e">
        <f>IF(OR(AQ324="I",#REF!="I",AQ324="C",#REF!="C"),"Termovacío",IF(OR(AO324="I",AN324="I",AP324="I",AK324="I",AL324="I",AO324="C",AN324="C",AP324="C",AK324="C",AL324="C"),"Regeneración",""))</f>
        <v>#REF!</v>
      </c>
    </row>
    <row r="325" spans="1:47" s="10" customFormat="1" ht="15" customHeight="1" x14ac:dyDescent="0.2">
      <c r="A325" s="4">
        <f t="shared" si="86"/>
        <v>13</v>
      </c>
      <c r="B325" s="4">
        <v>600050</v>
      </c>
      <c r="C325" s="4" t="s">
        <v>102</v>
      </c>
      <c r="D325" s="4" t="s">
        <v>158</v>
      </c>
      <c r="E325" s="3" t="s">
        <v>154</v>
      </c>
      <c r="F325" s="4" t="s">
        <v>305</v>
      </c>
      <c r="G325" s="4" t="s">
        <v>43</v>
      </c>
      <c r="H325" s="4" t="s">
        <v>169</v>
      </c>
      <c r="I325" s="4" t="s">
        <v>249</v>
      </c>
      <c r="J325" s="4" t="s">
        <v>131</v>
      </c>
      <c r="K325" s="4" t="s">
        <v>117</v>
      </c>
      <c r="L325" s="4">
        <v>1977</v>
      </c>
      <c r="M325" s="4" t="s">
        <v>266</v>
      </c>
      <c r="N325" s="4" t="s">
        <v>304</v>
      </c>
      <c r="O325" s="4" t="s">
        <v>122</v>
      </c>
      <c r="P325" s="4"/>
      <c r="Q325" s="4"/>
      <c r="R325" s="4" t="s">
        <v>123</v>
      </c>
      <c r="S325" s="13"/>
      <c r="T325" s="4"/>
      <c r="U325" s="4"/>
      <c r="V325" s="4"/>
      <c r="W325" s="4">
        <v>220</v>
      </c>
      <c r="X325" s="13">
        <v>40889</v>
      </c>
      <c r="Y325" s="27"/>
      <c r="Z325" s="27"/>
      <c r="AA325" s="28"/>
      <c r="AB325" s="31"/>
      <c r="AC325" s="32">
        <v>60.8</v>
      </c>
      <c r="AD325" s="28"/>
      <c r="AE325" s="28">
        <v>31</v>
      </c>
      <c r="AF325" s="33">
        <v>0.02</v>
      </c>
      <c r="AG325" s="28">
        <v>2.5</v>
      </c>
      <c r="AH325" s="31">
        <v>3.4000000000000002E-2</v>
      </c>
      <c r="AI325" s="31">
        <v>1.044</v>
      </c>
      <c r="AJ325" s="31"/>
      <c r="AK325" s="75" t="str">
        <f t="shared" si="87"/>
        <v>1</v>
      </c>
      <c r="AL325" s="75" t="str">
        <f t="shared" si="88"/>
        <v>1</v>
      </c>
      <c r="AM325" s="75" t="str">
        <f t="shared" si="89"/>
        <v>1</v>
      </c>
      <c r="AN325" s="75" t="str">
        <f t="shared" si="90"/>
        <v>1</v>
      </c>
      <c r="AO325" s="75" t="str">
        <f t="shared" si="91"/>
        <v>3</v>
      </c>
      <c r="AP325" s="75" t="str">
        <f t="shared" si="92"/>
        <v>1</v>
      </c>
      <c r="AQ325" s="75" t="str">
        <f t="shared" ref="AQ325:AQ388" si="93">IF(AC325&lt;&gt;"",IF(AND(W325=60,AC325&gt;=40),"1",IF(AND(W325=60,AC325&gt;=35,AC325&lt;40),"3",IF(AND(W325=60,AC325&lt;35),"5",IF(AND(W325=220,AC325&gt;=50),"1",IF(AND(W325=220,AC325&gt;=45,AC325&lt;50),"2",IF(AND(W325=220,AC325&lt;45),"5","")))))),"1")</f>
        <v>1</v>
      </c>
      <c r="AR325" s="75" t="str">
        <f t="shared" ref="AR325:AR388" si="94">IF(AJ325&lt;&gt;"",IF(AJ325&gt;=0.2,"1",IF(AND(AJ325&gt;=0.1,AJ325&lt;0.2),"3",IF(AJ325&lt;0.1,"5",""))),"1")</f>
        <v>1</v>
      </c>
      <c r="AS325" s="75">
        <f t="shared" ref="AS325:AS388" si="95">+(3*AK325+3*AL325+4*AM325+2*AN325+3*AO325+1*AP325+5*AQ325+1*AR325)/22</f>
        <v>1.2727272727272727</v>
      </c>
      <c r="AT325" s="75" t="str">
        <f t="shared" ref="AT325:AT388" si="96">IF(AND(AS325&gt;0,AS325&lt;=1),"1",IF(AND(AS325&gt;1,AS325&lt;=2),"3",IF(AND(AS325&gt;2,AS325&lt;=3),"6",IF(AND(AS325&gt;3,AS325&lt;=4),"8",IF(AND(AS325&gt;4,AS325&lt;=5),"10","")))))</f>
        <v>3</v>
      </c>
      <c r="AU325" s="48" t="e">
        <f>IF(OR(AQ325="I",#REF!="I",AQ325="C",#REF!="C"),"Termovacío",IF(OR(AO325="I",AN325="I",AP325="I",AK325="I",AL325="I",AO325="C",AN325="C",AP325="C",AK325="C",AL325="C"),"Regeneración",""))</f>
        <v>#REF!</v>
      </c>
    </row>
    <row r="326" spans="1:47" s="10" customFormat="1" ht="15" customHeight="1" x14ac:dyDescent="0.2">
      <c r="A326" s="4">
        <f t="shared" si="86"/>
        <v>13</v>
      </c>
      <c r="B326" s="4">
        <v>600050</v>
      </c>
      <c r="C326" s="4" t="s">
        <v>102</v>
      </c>
      <c r="D326" s="4" t="s">
        <v>158</v>
      </c>
      <c r="E326" s="3" t="s">
        <v>154</v>
      </c>
      <c r="F326" s="4" t="s">
        <v>305</v>
      </c>
      <c r="G326" s="4" t="s">
        <v>43</v>
      </c>
      <c r="H326" s="4" t="s">
        <v>169</v>
      </c>
      <c r="I326" s="4" t="s">
        <v>249</v>
      </c>
      <c r="J326" s="4" t="s">
        <v>131</v>
      </c>
      <c r="K326" s="4" t="s">
        <v>117</v>
      </c>
      <c r="L326" s="4">
        <v>1977</v>
      </c>
      <c r="M326" s="4" t="s">
        <v>266</v>
      </c>
      <c r="N326" s="4" t="s">
        <v>304</v>
      </c>
      <c r="O326" s="4" t="s">
        <v>122</v>
      </c>
      <c r="P326" s="4"/>
      <c r="Q326" s="4"/>
      <c r="R326" s="4" t="s">
        <v>123</v>
      </c>
      <c r="S326" s="13"/>
      <c r="T326" s="4"/>
      <c r="U326" s="4"/>
      <c r="V326" s="4"/>
      <c r="W326" s="4">
        <v>220</v>
      </c>
      <c r="X326" s="13">
        <v>40746</v>
      </c>
      <c r="Y326" s="27"/>
      <c r="Z326" s="27"/>
      <c r="AA326" s="28"/>
      <c r="AB326" s="31"/>
      <c r="AC326" s="32">
        <v>66.5</v>
      </c>
      <c r="AD326" s="28"/>
      <c r="AE326" s="28">
        <v>36</v>
      </c>
      <c r="AF326" s="33">
        <v>0.01</v>
      </c>
      <c r="AG326" s="28">
        <v>2</v>
      </c>
      <c r="AH326" s="31">
        <v>2.5000000000000001E-2</v>
      </c>
      <c r="AI326" s="31">
        <v>1.139</v>
      </c>
      <c r="AJ326" s="31"/>
      <c r="AK326" s="75" t="str">
        <f t="shared" si="87"/>
        <v>1</v>
      </c>
      <c r="AL326" s="75" t="str">
        <f t="shared" si="88"/>
        <v>1</v>
      </c>
      <c r="AM326" s="75" t="str">
        <f t="shared" si="89"/>
        <v>1</v>
      </c>
      <c r="AN326" s="75" t="str">
        <f t="shared" si="90"/>
        <v>1</v>
      </c>
      <c r="AO326" s="75" t="str">
        <f t="shared" si="91"/>
        <v>1</v>
      </c>
      <c r="AP326" s="75" t="str">
        <f t="shared" si="92"/>
        <v>1</v>
      </c>
      <c r="AQ326" s="75" t="str">
        <f t="shared" si="93"/>
        <v>1</v>
      </c>
      <c r="AR326" s="75" t="str">
        <f t="shared" si="94"/>
        <v>1</v>
      </c>
      <c r="AS326" s="75">
        <f t="shared" si="95"/>
        <v>1</v>
      </c>
      <c r="AT326" s="75" t="str">
        <f t="shared" si="96"/>
        <v>1</v>
      </c>
      <c r="AU326" s="48" t="e">
        <f>IF(OR(AQ326="I",#REF!="I",AQ326="C",#REF!="C"),"Termovacío",IF(OR(AO326="I",AN326="I",AP326="I",AK326="I",AL326="I",AO326="C",AN326="C",AP326="C",AK326="C",AL326="C"),"Regeneración",""))</f>
        <v>#REF!</v>
      </c>
    </row>
    <row r="327" spans="1:47" s="10" customFormat="1" ht="15" customHeight="1" x14ac:dyDescent="0.2">
      <c r="A327" s="4">
        <f t="shared" si="86"/>
        <v>13</v>
      </c>
      <c r="B327" s="4">
        <v>600050</v>
      </c>
      <c r="C327" s="4" t="s">
        <v>102</v>
      </c>
      <c r="D327" s="4" t="s">
        <v>158</v>
      </c>
      <c r="E327" s="3" t="s">
        <v>154</v>
      </c>
      <c r="F327" s="4" t="s">
        <v>305</v>
      </c>
      <c r="G327" s="4" t="s">
        <v>43</v>
      </c>
      <c r="H327" s="4" t="s">
        <v>169</v>
      </c>
      <c r="I327" s="4" t="s">
        <v>249</v>
      </c>
      <c r="J327" s="4" t="s">
        <v>131</v>
      </c>
      <c r="K327" s="4" t="s">
        <v>117</v>
      </c>
      <c r="L327" s="4">
        <v>1977</v>
      </c>
      <c r="M327" s="4" t="s">
        <v>266</v>
      </c>
      <c r="N327" s="4" t="s">
        <v>304</v>
      </c>
      <c r="O327" s="4" t="s">
        <v>122</v>
      </c>
      <c r="P327" s="4"/>
      <c r="Q327" s="4"/>
      <c r="R327" s="4" t="s">
        <v>123</v>
      </c>
      <c r="S327" s="13"/>
      <c r="T327" s="4"/>
      <c r="U327" s="4"/>
      <c r="V327" s="4"/>
      <c r="W327" s="4">
        <v>220</v>
      </c>
      <c r="X327" s="13">
        <v>40613</v>
      </c>
      <c r="Y327" s="27"/>
      <c r="Z327" s="27"/>
      <c r="AA327" s="28"/>
      <c r="AB327" s="31"/>
      <c r="AC327" s="32">
        <v>59</v>
      </c>
      <c r="AD327" s="28"/>
      <c r="AE327" s="28">
        <v>31</v>
      </c>
      <c r="AF327" s="33">
        <v>0.02</v>
      </c>
      <c r="AG327" s="28">
        <v>3</v>
      </c>
      <c r="AH327" s="31">
        <v>2.5999999999999999E-2</v>
      </c>
      <c r="AI327" s="31">
        <v>0.89900000000000002</v>
      </c>
      <c r="AJ327" s="31"/>
      <c r="AK327" s="75" t="str">
        <f t="shared" si="87"/>
        <v>1</v>
      </c>
      <c r="AL327" s="75" t="str">
        <f t="shared" si="88"/>
        <v>1</v>
      </c>
      <c r="AM327" s="75" t="str">
        <f t="shared" si="89"/>
        <v>1</v>
      </c>
      <c r="AN327" s="75" t="str">
        <f t="shared" si="90"/>
        <v>1</v>
      </c>
      <c r="AO327" s="75" t="str">
        <f t="shared" si="91"/>
        <v>3</v>
      </c>
      <c r="AP327" s="75" t="str">
        <f t="shared" si="92"/>
        <v>1</v>
      </c>
      <c r="AQ327" s="75" t="str">
        <f t="shared" si="93"/>
        <v>1</v>
      </c>
      <c r="AR327" s="75" t="str">
        <f t="shared" si="94"/>
        <v>1</v>
      </c>
      <c r="AS327" s="75">
        <f t="shared" si="95"/>
        <v>1.2727272727272727</v>
      </c>
      <c r="AT327" s="75" t="str">
        <f t="shared" si="96"/>
        <v>3</v>
      </c>
      <c r="AU327" s="48" t="e">
        <f>IF(OR(AQ327="I",#REF!="I",AQ327="C",#REF!="C"),"Termovacío",IF(OR(AO327="I",AN327="I",AP327="I",AK327="I",AL327="I",AO327="C",AN327="C",AP327="C",AK327="C",AL327="C"),"Regeneración",""))</f>
        <v>#REF!</v>
      </c>
    </row>
    <row r="328" spans="1:47" s="10" customFormat="1" ht="15" customHeight="1" x14ac:dyDescent="0.2">
      <c r="A328" s="4">
        <f t="shared" si="86"/>
        <v>13</v>
      </c>
      <c r="B328" s="4">
        <v>600050</v>
      </c>
      <c r="C328" s="4" t="s">
        <v>102</v>
      </c>
      <c r="D328" s="4" t="s">
        <v>158</v>
      </c>
      <c r="E328" s="3" t="s">
        <v>154</v>
      </c>
      <c r="F328" s="4" t="s">
        <v>305</v>
      </c>
      <c r="G328" s="4" t="s">
        <v>43</v>
      </c>
      <c r="H328" s="4" t="s">
        <v>169</v>
      </c>
      <c r="I328" s="4" t="s">
        <v>249</v>
      </c>
      <c r="J328" s="4" t="s">
        <v>131</v>
      </c>
      <c r="K328" s="4" t="s">
        <v>117</v>
      </c>
      <c r="L328" s="4">
        <v>1977</v>
      </c>
      <c r="M328" s="4" t="s">
        <v>266</v>
      </c>
      <c r="N328" s="4" t="s">
        <v>304</v>
      </c>
      <c r="O328" s="4" t="s">
        <v>122</v>
      </c>
      <c r="P328" s="4"/>
      <c r="Q328" s="4"/>
      <c r="R328" s="4" t="s">
        <v>123</v>
      </c>
      <c r="S328" s="13"/>
      <c r="T328" s="4"/>
      <c r="U328" s="4"/>
      <c r="V328" s="4"/>
      <c r="W328" s="4">
        <v>220</v>
      </c>
      <c r="X328" s="13">
        <v>40312</v>
      </c>
      <c r="Y328" s="27"/>
      <c r="Z328" s="27"/>
      <c r="AA328" s="28"/>
      <c r="AB328" s="31"/>
      <c r="AC328" s="32">
        <v>57</v>
      </c>
      <c r="AD328" s="28"/>
      <c r="AE328" s="28">
        <v>32</v>
      </c>
      <c r="AF328" s="33">
        <v>0.02</v>
      </c>
      <c r="AG328" s="28">
        <v>2</v>
      </c>
      <c r="AH328" s="31">
        <v>3.9E-2</v>
      </c>
      <c r="AI328" s="31">
        <v>0.92600000000000005</v>
      </c>
      <c r="AJ328" s="31"/>
      <c r="AK328" s="75" t="str">
        <f t="shared" si="87"/>
        <v>1</v>
      </c>
      <c r="AL328" s="75" t="str">
        <f t="shared" si="88"/>
        <v>1</v>
      </c>
      <c r="AM328" s="75" t="str">
        <f t="shared" si="89"/>
        <v>1</v>
      </c>
      <c r="AN328" s="75" t="str">
        <f t="shared" si="90"/>
        <v>1</v>
      </c>
      <c r="AO328" s="75" t="str">
        <f t="shared" si="91"/>
        <v>1</v>
      </c>
      <c r="AP328" s="75" t="str">
        <f t="shared" si="92"/>
        <v>1</v>
      </c>
      <c r="AQ328" s="75" t="str">
        <f t="shared" si="93"/>
        <v>1</v>
      </c>
      <c r="AR328" s="75" t="str">
        <f t="shared" si="94"/>
        <v>1</v>
      </c>
      <c r="AS328" s="75">
        <f t="shared" si="95"/>
        <v>1</v>
      </c>
      <c r="AT328" s="75" t="str">
        <f t="shared" si="96"/>
        <v>1</v>
      </c>
      <c r="AU328" s="48" t="e">
        <f>IF(OR(AQ328="I",#REF!="I",AQ328="C",#REF!="C"),"Termovacío",IF(OR(AO328="I",AN328="I",AP328="I",AK328="I",AL328="I",AO328="C",AN328="C",AP328="C",AK328="C",AL328="C"),"Regeneración",""))</f>
        <v>#REF!</v>
      </c>
    </row>
    <row r="329" spans="1:47" s="10" customFormat="1" ht="15" customHeight="1" x14ac:dyDescent="0.2">
      <c r="A329" s="4">
        <f t="shared" si="86"/>
        <v>13</v>
      </c>
      <c r="B329" s="4">
        <v>600050</v>
      </c>
      <c r="C329" s="4" t="s">
        <v>102</v>
      </c>
      <c r="D329" s="4" t="s">
        <v>158</v>
      </c>
      <c r="E329" s="3" t="s">
        <v>154</v>
      </c>
      <c r="F329" s="4" t="s">
        <v>305</v>
      </c>
      <c r="G329" s="4" t="s">
        <v>43</v>
      </c>
      <c r="H329" s="4" t="s">
        <v>169</v>
      </c>
      <c r="I329" s="4" t="s">
        <v>249</v>
      </c>
      <c r="J329" s="4" t="s">
        <v>131</v>
      </c>
      <c r="K329" s="4" t="s">
        <v>117</v>
      </c>
      <c r="L329" s="4">
        <v>1977</v>
      </c>
      <c r="M329" s="4" t="s">
        <v>266</v>
      </c>
      <c r="N329" s="4" t="s">
        <v>304</v>
      </c>
      <c r="O329" s="4" t="s">
        <v>122</v>
      </c>
      <c r="P329" s="4"/>
      <c r="Q329" s="4"/>
      <c r="R329" s="4" t="s">
        <v>123</v>
      </c>
      <c r="S329" s="13"/>
      <c r="T329" s="4"/>
      <c r="U329" s="4"/>
      <c r="V329" s="4"/>
      <c r="W329" s="4">
        <v>220</v>
      </c>
      <c r="X329" s="13">
        <v>40102</v>
      </c>
      <c r="Y329" s="27"/>
      <c r="Z329" s="27"/>
      <c r="AA329" s="28"/>
      <c r="AB329" s="31"/>
      <c r="AC329" s="32">
        <v>53</v>
      </c>
      <c r="AD329" s="28"/>
      <c r="AE329" s="28">
        <v>35</v>
      </c>
      <c r="AF329" s="33">
        <v>0.02</v>
      </c>
      <c r="AG329" s="28">
        <v>2</v>
      </c>
      <c r="AH329" s="31">
        <v>2.3E-2</v>
      </c>
      <c r="AI329" s="31">
        <v>0.69</v>
      </c>
      <c r="AJ329" s="31"/>
      <c r="AK329" s="75" t="str">
        <f t="shared" si="87"/>
        <v>1</v>
      </c>
      <c r="AL329" s="75" t="str">
        <f t="shared" si="88"/>
        <v>1</v>
      </c>
      <c r="AM329" s="75" t="str">
        <f t="shared" si="89"/>
        <v>1</v>
      </c>
      <c r="AN329" s="75" t="str">
        <f t="shared" si="90"/>
        <v>1</v>
      </c>
      <c r="AO329" s="75" t="str">
        <f t="shared" si="91"/>
        <v>1</v>
      </c>
      <c r="AP329" s="75" t="str">
        <f t="shared" si="92"/>
        <v>1</v>
      </c>
      <c r="AQ329" s="75" t="str">
        <f t="shared" si="93"/>
        <v>1</v>
      </c>
      <c r="AR329" s="75" t="str">
        <f t="shared" si="94"/>
        <v>1</v>
      </c>
      <c r="AS329" s="75">
        <f t="shared" si="95"/>
        <v>1</v>
      </c>
      <c r="AT329" s="75" t="str">
        <f t="shared" si="96"/>
        <v>1</v>
      </c>
      <c r="AU329" s="48" t="e">
        <f>IF(OR(AQ329="I",#REF!="I",AQ329="C",#REF!="C"),"Termovacío",IF(OR(AO329="I",AN329="I",AP329="I",AK329="I",AL329="I",AO329="C",AN329="C",AP329="C",AK329="C",AL329="C"),"Regeneración",""))</f>
        <v>#REF!</v>
      </c>
    </row>
    <row r="330" spans="1:47" s="10" customFormat="1" ht="15" customHeight="1" x14ac:dyDescent="0.2">
      <c r="A330" s="4">
        <f t="shared" si="86"/>
        <v>13</v>
      </c>
      <c r="B330" s="4">
        <v>600050</v>
      </c>
      <c r="C330" s="4" t="s">
        <v>102</v>
      </c>
      <c r="D330" s="4" t="s">
        <v>158</v>
      </c>
      <c r="E330" s="3" t="s">
        <v>154</v>
      </c>
      <c r="F330" s="4" t="s">
        <v>305</v>
      </c>
      <c r="G330" s="4" t="s">
        <v>43</v>
      </c>
      <c r="H330" s="4" t="s">
        <v>169</v>
      </c>
      <c r="I330" s="4" t="s">
        <v>249</v>
      </c>
      <c r="J330" s="4" t="s">
        <v>131</v>
      </c>
      <c r="K330" s="4" t="s">
        <v>117</v>
      </c>
      <c r="L330" s="4">
        <v>1977</v>
      </c>
      <c r="M330" s="4" t="s">
        <v>266</v>
      </c>
      <c r="N330" s="4" t="s">
        <v>304</v>
      </c>
      <c r="O330" s="4" t="s">
        <v>122</v>
      </c>
      <c r="P330" s="4"/>
      <c r="Q330" s="4"/>
      <c r="R330" s="4" t="s">
        <v>123</v>
      </c>
      <c r="S330" s="13"/>
      <c r="T330" s="4"/>
      <c r="U330" s="4"/>
      <c r="V330" s="4"/>
      <c r="W330" s="4">
        <v>220</v>
      </c>
      <c r="X330" s="13">
        <v>39679</v>
      </c>
      <c r="Y330" s="27"/>
      <c r="Z330" s="27"/>
      <c r="AA330" s="28"/>
      <c r="AB330" s="31"/>
      <c r="AC330" s="32">
        <v>56</v>
      </c>
      <c r="AD330" s="28"/>
      <c r="AE330" s="28">
        <v>32</v>
      </c>
      <c r="AF330" s="33">
        <v>0.01</v>
      </c>
      <c r="AG330" s="28"/>
      <c r="AH330" s="31">
        <v>1.2E-2</v>
      </c>
      <c r="AI330" s="31"/>
      <c r="AJ330" s="31"/>
      <c r="AK330" s="75" t="str">
        <f t="shared" si="87"/>
        <v>1</v>
      </c>
      <c r="AL330" s="75" t="str">
        <f t="shared" si="88"/>
        <v>1</v>
      </c>
      <c r="AM330" s="75" t="str">
        <f t="shared" si="89"/>
        <v>1</v>
      </c>
      <c r="AN330" s="75" t="str">
        <f t="shared" si="90"/>
        <v>1</v>
      </c>
      <c r="AO330" s="75" t="str">
        <f t="shared" si="91"/>
        <v>1</v>
      </c>
      <c r="AP330" s="75" t="str">
        <f t="shared" si="92"/>
        <v>1</v>
      </c>
      <c r="AQ330" s="75" t="str">
        <f t="shared" si="93"/>
        <v>1</v>
      </c>
      <c r="AR330" s="75" t="str">
        <f t="shared" si="94"/>
        <v>1</v>
      </c>
      <c r="AS330" s="75">
        <f t="shared" si="95"/>
        <v>1</v>
      </c>
      <c r="AT330" s="75" t="str">
        <f t="shared" si="96"/>
        <v>1</v>
      </c>
      <c r="AU330" s="48" t="e">
        <f>IF(OR(AQ330="I",#REF!="I",AQ330="C",#REF!="C"),"Termovacío",IF(OR(AO330="I",AN330="I",AP330="I",AK330="I",AL330="I",AO330="C",AN330="C",AP330="C",AK330="C",AL330="C"),"Regeneración",""))</f>
        <v>#REF!</v>
      </c>
    </row>
    <row r="331" spans="1:47" s="10" customFormat="1" ht="15" customHeight="1" x14ac:dyDescent="0.2">
      <c r="A331" s="4">
        <f t="shared" si="86"/>
        <v>13</v>
      </c>
      <c r="B331" s="4">
        <v>600050</v>
      </c>
      <c r="C331" s="4" t="s">
        <v>102</v>
      </c>
      <c r="D331" s="4" t="s">
        <v>158</v>
      </c>
      <c r="E331" s="3" t="s">
        <v>154</v>
      </c>
      <c r="F331" s="4" t="s">
        <v>305</v>
      </c>
      <c r="G331" s="4" t="s">
        <v>43</v>
      </c>
      <c r="H331" s="4" t="s">
        <v>169</v>
      </c>
      <c r="I331" s="4" t="s">
        <v>249</v>
      </c>
      <c r="J331" s="4" t="s">
        <v>131</v>
      </c>
      <c r="K331" s="4" t="s">
        <v>117</v>
      </c>
      <c r="L331" s="4">
        <v>1977</v>
      </c>
      <c r="M331" s="4" t="s">
        <v>266</v>
      </c>
      <c r="N331" s="4" t="s">
        <v>304</v>
      </c>
      <c r="O331" s="4" t="s">
        <v>122</v>
      </c>
      <c r="P331" s="4"/>
      <c r="Q331" s="4"/>
      <c r="R331" s="4" t="s">
        <v>123</v>
      </c>
      <c r="S331" s="13"/>
      <c r="T331" s="4"/>
      <c r="U331" s="4"/>
      <c r="V331" s="4"/>
      <c r="W331" s="4">
        <v>220</v>
      </c>
      <c r="X331" s="13">
        <v>39632</v>
      </c>
      <c r="Y331" s="27"/>
      <c r="Z331" s="27"/>
      <c r="AA331" s="28"/>
      <c r="AB331" s="31"/>
      <c r="AC331" s="32">
        <v>62</v>
      </c>
      <c r="AD331" s="28"/>
      <c r="AE331" s="28">
        <v>39.5</v>
      </c>
      <c r="AF331" s="33">
        <v>0.03</v>
      </c>
      <c r="AG331" s="28">
        <v>2</v>
      </c>
      <c r="AH331" s="31">
        <v>2.3E-2</v>
      </c>
      <c r="AI331" s="31">
        <v>0.69699999999999995</v>
      </c>
      <c r="AJ331" s="31"/>
      <c r="AK331" s="75" t="str">
        <f t="shared" si="87"/>
        <v>1</v>
      </c>
      <c r="AL331" s="75" t="str">
        <f t="shared" si="88"/>
        <v>1</v>
      </c>
      <c r="AM331" s="75" t="str">
        <f t="shared" si="89"/>
        <v>1</v>
      </c>
      <c r="AN331" s="75" t="str">
        <f t="shared" si="90"/>
        <v>1</v>
      </c>
      <c r="AO331" s="75" t="str">
        <f t="shared" si="91"/>
        <v>1</v>
      </c>
      <c r="AP331" s="75" t="str">
        <f t="shared" si="92"/>
        <v>1</v>
      </c>
      <c r="AQ331" s="75" t="str">
        <f t="shared" si="93"/>
        <v>1</v>
      </c>
      <c r="AR331" s="75" t="str">
        <f t="shared" si="94"/>
        <v>1</v>
      </c>
      <c r="AS331" s="75">
        <f t="shared" si="95"/>
        <v>1</v>
      </c>
      <c r="AT331" s="75" t="str">
        <f t="shared" si="96"/>
        <v>1</v>
      </c>
      <c r="AU331" s="48" t="e">
        <f>IF(OR(AQ331="I",#REF!="I",AQ331="C",#REF!="C"),"Termovacío",IF(OR(AO331="I",AN331="I",AP331="I",AK331="I",AL331="I",AO331="C",AN331="C",AP331="C",AK331="C",AL331="C"),"Regeneración",""))</f>
        <v>#REF!</v>
      </c>
    </row>
    <row r="332" spans="1:47" s="10" customFormat="1" ht="15" customHeight="1" x14ac:dyDescent="0.2">
      <c r="A332" s="4">
        <f t="shared" si="86"/>
        <v>13</v>
      </c>
      <c r="B332" s="4">
        <v>600050</v>
      </c>
      <c r="C332" s="4" t="s">
        <v>102</v>
      </c>
      <c r="D332" s="4" t="s">
        <v>158</v>
      </c>
      <c r="E332" s="3" t="s">
        <v>154</v>
      </c>
      <c r="F332" s="4" t="s">
        <v>305</v>
      </c>
      <c r="G332" s="4" t="s">
        <v>43</v>
      </c>
      <c r="H332" s="4" t="s">
        <v>169</v>
      </c>
      <c r="I332" s="4" t="s">
        <v>249</v>
      </c>
      <c r="J332" s="4" t="s">
        <v>131</v>
      </c>
      <c r="K332" s="4" t="s">
        <v>117</v>
      </c>
      <c r="L332" s="4">
        <v>1977</v>
      </c>
      <c r="M332" s="4" t="s">
        <v>266</v>
      </c>
      <c r="N332" s="4" t="s">
        <v>304</v>
      </c>
      <c r="O332" s="4" t="s">
        <v>122</v>
      </c>
      <c r="P332" s="4"/>
      <c r="Q332" s="4"/>
      <c r="R332" s="4" t="s">
        <v>123</v>
      </c>
      <c r="S332" s="13"/>
      <c r="T332" s="4"/>
      <c r="U332" s="4"/>
      <c r="V332" s="4"/>
      <c r="W332" s="4">
        <v>220</v>
      </c>
      <c r="X332" s="13">
        <v>39099</v>
      </c>
      <c r="Y332" s="27"/>
      <c r="Z332" s="27"/>
      <c r="AA332" s="28"/>
      <c r="AB332" s="31"/>
      <c r="AC332" s="32">
        <v>65</v>
      </c>
      <c r="AD332" s="28"/>
      <c r="AE332" s="28">
        <v>40.4</v>
      </c>
      <c r="AF332" s="33">
        <v>0.01</v>
      </c>
      <c r="AG332" s="28">
        <v>1.5</v>
      </c>
      <c r="AH332" s="31">
        <v>3.0000000000000001E-3</v>
      </c>
      <c r="AI332" s="31">
        <v>0.161</v>
      </c>
      <c r="AJ332" s="31"/>
      <c r="AK332" s="75" t="str">
        <f t="shared" si="87"/>
        <v>1</v>
      </c>
      <c r="AL332" s="75" t="str">
        <f t="shared" si="88"/>
        <v>1</v>
      </c>
      <c r="AM332" s="75" t="str">
        <f t="shared" si="89"/>
        <v>1</v>
      </c>
      <c r="AN332" s="75" t="str">
        <f t="shared" si="90"/>
        <v>1</v>
      </c>
      <c r="AO332" s="75" t="str">
        <f t="shared" si="91"/>
        <v>1</v>
      </c>
      <c r="AP332" s="75" t="str">
        <f t="shared" si="92"/>
        <v>1</v>
      </c>
      <c r="AQ332" s="75" t="str">
        <f t="shared" si="93"/>
        <v>1</v>
      </c>
      <c r="AR332" s="75" t="str">
        <f t="shared" si="94"/>
        <v>1</v>
      </c>
      <c r="AS332" s="75">
        <f t="shared" si="95"/>
        <v>1</v>
      </c>
      <c r="AT332" s="75" t="str">
        <f t="shared" si="96"/>
        <v>1</v>
      </c>
      <c r="AU332" s="48" t="e">
        <f>IF(OR(AQ332="I",#REF!="I",AQ332="C",#REF!="C"),"Termovacío",IF(OR(AO332="I",AN332="I",AP332="I",AK332="I",AL332="I",AO332="C",AN332="C",AP332="C",AK332="C",AL332="C"),"Regeneración",""))</f>
        <v>#REF!</v>
      </c>
    </row>
    <row r="333" spans="1:47" s="10" customFormat="1" ht="15" customHeight="1" x14ac:dyDescent="0.2">
      <c r="A333" s="4">
        <f t="shared" ref="A333:A396" si="97">+IF(B332=B333,A332,A332+1)</f>
        <v>13</v>
      </c>
      <c r="B333" s="4">
        <v>600050</v>
      </c>
      <c r="C333" s="4" t="s">
        <v>102</v>
      </c>
      <c r="D333" s="4" t="s">
        <v>158</v>
      </c>
      <c r="E333" s="3" t="s">
        <v>154</v>
      </c>
      <c r="F333" s="4" t="s">
        <v>305</v>
      </c>
      <c r="G333" s="4" t="s">
        <v>43</v>
      </c>
      <c r="H333" s="4" t="s">
        <v>169</v>
      </c>
      <c r="I333" s="4" t="s">
        <v>249</v>
      </c>
      <c r="J333" s="4" t="s">
        <v>131</v>
      </c>
      <c r="K333" s="4" t="s">
        <v>117</v>
      </c>
      <c r="L333" s="4">
        <v>1977</v>
      </c>
      <c r="M333" s="4" t="s">
        <v>266</v>
      </c>
      <c r="N333" s="4" t="s">
        <v>304</v>
      </c>
      <c r="O333" s="4" t="s">
        <v>122</v>
      </c>
      <c r="P333" s="4"/>
      <c r="Q333" s="4"/>
      <c r="R333" s="4" t="s">
        <v>123</v>
      </c>
      <c r="S333" s="13"/>
      <c r="T333" s="4"/>
      <c r="U333" s="4"/>
      <c r="V333" s="4"/>
      <c r="W333" s="4">
        <v>220</v>
      </c>
      <c r="X333" s="13">
        <v>39097</v>
      </c>
      <c r="Y333" s="27"/>
      <c r="Z333" s="27"/>
      <c r="AA333" s="28"/>
      <c r="AB333" s="31"/>
      <c r="AC333" s="32">
        <v>64</v>
      </c>
      <c r="AD333" s="28"/>
      <c r="AE333" s="28"/>
      <c r="AF333" s="33">
        <v>0.01</v>
      </c>
      <c r="AG333" s="28"/>
      <c r="AH333" s="31"/>
      <c r="AI333" s="31"/>
      <c r="AJ333" s="31"/>
      <c r="AK333" s="75" t="str">
        <f t="shared" si="87"/>
        <v>1</v>
      </c>
      <c r="AL333" s="75" t="str">
        <f t="shared" si="88"/>
        <v>1</v>
      </c>
      <c r="AM333" s="75" t="str">
        <f t="shared" si="89"/>
        <v>1</v>
      </c>
      <c r="AN333" s="75" t="str">
        <f t="shared" si="90"/>
        <v>1</v>
      </c>
      <c r="AO333" s="75" t="str">
        <f t="shared" si="91"/>
        <v>1</v>
      </c>
      <c r="AP333" s="75" t="str">
        <f t="shared" si="92"/>
        <v>1</v>
      </c>
      <c r="AQ333" s="75" t="str">
        <f t="shared" si="93"/>
        <v>1</v>
      </c>
      <c r="AR333" s="75" t="str">
        <f t="shared" si="94"/>
        <v>1</v>
      </c>
      <c r="AS333" s="75">
        <f t="shared" si="95"/>
        <v>1</v>
      </c>
      <c r="AT333" s="75" t="str">
        <f t="shared" si="96"/>
        <v>1</v>
      </c>
      <c r="AU333" s="48" t="e">
        <f>IF(OR(AQ333="I",#REF!="I",AQ333="C",#REF!="C"),"Termovacío",IF(OR(AO333="I",AN333="I",AP333="I",AK333="I",AL333="I",AO333="C",AN333="C",AP333="C",AK333="C",AL333="C"),"Regeneración",""))</f>
        <v>#REF!</v>
      </c>
    </row>
    <row r="334" spans="1:47" s="10" customFormat="1" ht="15" customHeight="1" x14ac:dyDescent="0.2">
      <c r="A334" s="4">
        <f t="shared" si="97"/>
        <v>13</v>
      </c>
      <c r="B334" s="4">
        <v>600050</v>
      </c>
      <c r="C334" s="4" t="s">
        <v>102</v>
      </c>
      <c r="D334" s="4" t="s">
        <v>158</v>
      </c>
      <c r="E334" s="3" t="s">
        <v>154</v>
      </c>
      <c r="F334" s="4" t="s">
        <v>305</v>
      </c>
      <c r="G334" s="4" t="s">
        <v>43</v>
      </c>
      <c r="H334" s="4" t="s">
        <v>169</v>
      </c>
      <c r="I334" s="4" t="s">
        <v>249</v>
      </c>
      <c r="J334" s="4" t="s">
        <v>131</v>
      </c>
      <c r="K334" s="4" t="s">
        <v>117</v>
      </c>
      <c r="L334" s="4">
        <v>1977</v>
      </c>
      <c r="M334" s="4" t="s">
        <v>266</v>
      </c>
      <c r="N334" s="4" t="s">
        <v>304</v>
      </c>
      <c r="O334" s="4" t="s">
        <v>122</v>
      </c>
      <c r="P334" s="4"/>
      <c r="Q334" s="4"/>
      <c r="R334" s="4" t="s">
        <v>123</v>
      </c>
      <c r="S334" s="13"/>
      <c r="T334" s="4"/>
      <c r="U334" s="4"/>
      <c r="V334" s="4"/>
      <c r="W334" s="4">
        <v>220</v>
      </c>
      <c r="X334" s="13">
        <v>39093</v>
      </c>
      <c r="Y334" s="27"/>
      <c r="Z334" s="27"/>
      <c r="AA334" s="28"/>
      <c r="AB334" s="31"/>
      <c r="AC334" s="32">
        <v>68</v>
      </c>
      <c r="AD334" s="28"/>
      <c r="AE334" s="28"/>
      <c r="AF334" s="33">
        <v>0.01</v>
      </c>
      <c r="AG334" s="28"/>
      <c r="AH334" s="31"/>
      <c r="AI334" s="31"/>
      <c r="AJ334" s="31"/>
      <c r="AK334" s="75" t="str">
        <f t="shared" si="87"/>
        <v>1</v>
      </c>
      <c r="AL334" s="75" t="str">
        <f t="shared" si="88"/>
        <v>1</v>
      </c>
      <c r="AM334" s="75" t="str">
        <f t="shared" si="89"/>
        <v>1</v>
      </c>
      <c r="AN334" s="75" t="str">
        <f t="shared" si="90"/>
        <v>1</v>
      </c>
      <c r="AO334" s="75" t="str">
        <f t="shared" si="91"/>
        <v>1</v>
      </c>
      <c r="AP334" s="75" t="str">
        <f t="shared" si="92"/>
        <v>1</v>
      </c>
      <c r="AQ334" s="75" t="str">
        <f t="shared" si="93"/>
        <v>1</v>
      </c>
      <c r="AR334" s="75" t="str">
        <f t="shared" si="94"/>
        <v>1</v>
      </c>
      <c r="AS334" s="75">
        <f t="shared" si="95"/>
        <v>1</v>
      </c>
      <c r="AT334" s="75" t="str">
        <f t="shared" si="96"/>
        <v>1</v>
      </c>
      <c r="AU334" s="48" t="e">
        <f>IF(OR(AQ334="I",#REF!="I",AQ334="C",#REF!="C"),"Termovacío",IF(OR(AO334="I",AN334="I",AP334="I",AK334="I",AL334="I",AO334="C",AN334="C",AP334="C",AK334="C",AL334="C"),"Regeneración",""))</f>
        <v>#REF!</v>
      </c>
    </row>
    <row r="335" spans="1:47" s="10" customFormat="1" ht="15" customHeight="1" x14ac:dyDescent="0.2">
      <c r="A335" s="4">
        <f t="shared" si="97"/>
        <v>13</v>
      </c>
      <c r="B335" s="4">
        <v>600050</v>
      </c>
      <c r="C335" s="4" t="s">
        <v>102</v>
      </c>
      <c r="D335" s="4" t="s">
        <v>158</v>
      </c>
      <c r="E335" s="3" t="s">
        <v>154</v>
      </c>
      <c r="F335" s="4" t="s">
        <v>305</v>
      </c>
      <c r="G335" s="4" t="s">
        <v>43</v>
      </c>
      <c r="H335" s="4" t="s">
        <v>169</v>
      </c>
      <c r="I335" s="4" t="s">
        <v>249</v>
      </c>
      <c r="J335" s="4" t="s">
        <v>131</v>
      </c>
      <c r="K335" s="4" t="s">
        <v>117</v>
      </c>
      <c r="L335" s="4">
        <v>1977</v>
      </c>
      <c r="M335" s="4" t="s">
        <v>266</v>
      </c>
      <c r="N335" s="4" t="s">
        <v>304</v>
      </c>
      <c r="O335" s="4" t="s">
        <v>122</v>
      </c>
      <c r="P335" s="4"/>
      <c r="Q335" s="4"/>
      <c r="R335" s="4" t="s">
        <v>123</v>
      </c>
      <c r="S335" s="13"/>
      <c r="T335" s="4"/>
      <c r="U335" s="4"/>
      <c r="V335" s="4"/>
      <c r="W335" s="4">
        <v>220</v>
      </c>
      <c r="X335" s="13">
        <v>39036</v>
      </c>
      <c r="Y335" s="27"/>
      <c r="Z335" s="27"/>
      <c r="AA335" s="28"/>
      <c r="AB335" s="31"/>
      <c r="AC335" s="32">
        <v>71</v>
      </c>
      <c r="AD335" s="28"/>
      <c r="AE335" s="28">
        <v>23.7</v>
      </c>
      <c r="AF335" s="33">
        <v>6.2E-2</v>
      </c>
      <c r="AG335" s="28">
        <v>3</v>
      </c>
      <c r="AH335" s="31">
        <v>4.7E-2</v>
      </c>
      <c r="AI335" s="31">
        <v>1.3220000000000001</v>
      </c>
      <c r="AJ335" s="31"/>
      <c r="AK335" s="75" t="str">
        <f t="shared" si="87"/>
        <v>1</v>
      </c>
      <c r="AL335" s="75" t="str">
        <f t="shared" si="88"/>
        <v>1</v>
      </c>
      <c r="AM335" s="75" t="str">
        <f t="shared" si="89"/>
        <v>1</v>
      </c>
      <c r="AN335" s="75" t="str">
        <f t="shared" si="90"/>
        <v>3</v>
      </c>
      <c r="AO335" s="75" t="str">
        <f t="shared" si="91"/>
        <v>5</v>
      </c>
      <c r="AP335" s="75" t="str">
        <f t="shared" si="92"/>
        <v>1</v>
      </c>
      <c r="AQ335" s="75" t="str">
        <f t="shared" si="93"/>
        <v>1</v>
      </c>
      <c r="AR335" s="75" t="str">
        <f t="shared" si="94"/>
        <v>1</v>
      </c>
      <c r="AS335" s="75">
        <f t="shared" si="95"/>
        <v>1.7272727272727273</v>
      </c>
      <c r="AT335" s="75" t="str">
        <f t="shared" si="96"/>
        <v>3</v>
      </c>
      <c r="AU335" s="48" t="e">
        <f>IF(OR(AQ335="I",#REF!="I",AQ335="C",#REF!="C"),"Termovacío",IF(OR(AO335="I",AN335="I",AP335="I",AK335="I",AL335="I",AO335="C",AN335="C",AP335="C",AK335="C",AL335="C"),"Regeneración",""))</f>
        <v>#REF!</v>
      </c>
    </row>
    <row r="336" spans="1:47" s="10" customFormat="1" ht="15" customHeight="1" x14ac:dyDescent="0.2">
      <c r="A336" s="4">
        <f t="shared" si="97"/>
        <v>14</v>
      </c>
      <c r="B336" s="36">
        <v>60003188</v>
      </c>
      <c r="C336" s="36" t="s">
        <v>102</v>
      </c>
      <c r="D336" s="36" t="s">
        <v>159</v>
      </c>
      <c r="E336" s="37" t="s">
        <v>152</v>
      </c>
      <c r="F336" s="36" t="s">
        <v>306</v>
      </c>
      <c r="G336" s="36" t="s">
        <v>19</v>
      </c>
      <c r="H336" s="36">
        <v>185634</v>
      </c>
      <c r="I336" s="36" t="s">
        <v>249</v>
      </c>
      <c r="J336" s="36" t="s">
        <v>146</v>
      </c>
      <c r="K336" s="36" t="s">
        <v>177</v>
      </c>
      <c r="L336" s="36">
        <v>2006</v>
      </c>
      <c r="M336" s="36" t="s">
        <v>267</v>
      </c>
      <c r="N336" s="36" t="s">
        <v>153</v>
      </c>
      <c r="O336" s="36" t="s">
        <v>133</v>
      </c>
      <c r="P336" s="36">
        <v>2006</v>
      </c>
      <c r="Q336" s="36"/>
      <c r="R336" s="36" t="s">
        <v>119</v>
      </c>
      <c r="S336" s="38">
        <v>43804</v>
      </c>
      <c r="T336" s="36">
        <v>162</v>
      </c>
      <c r="U336" s="36" t="s">
        <v>259</v>
      </c>
      <c r="V336" s="36" t="s">
        <v>448</v>
      </c>
      <c r="W336" s="36">
        <v>220</v>
      </c>
      <c r="X336" s="38">
        <v>45690</v>
      </c>
      <c r="Y336" s="39">
        <v>60</v>
      </c>
      <c r="Z336" s="39">
        <v>24</v>
      </c>
      <c r="AA336" s="40" t="s">
        <v>665</v>
      </c>
      <c r="AB336" s="41">
        <v>0.89700000000000002</v>
      </c>
      <c r="AC336" s="42">
        <v>69</v>
      </c>
      <c r="AD336" s="40">
        <v>9</v>
      </c>
      <c r="AE336" s="40">
        <v>41.9</v>
      </c>
      <c r="AF336" s="43">
        <v>3.0000000000000001E-3</v>
      </c>
      <c r="AG336" s="40">
        <v>0.5</v>
      </c>
      <c r="AH336" s="41">
        <v>2E-3</v>
      </c>
      <c r="AI336" s="41">
        <v>0.14099999999999999</v>
      </c>
      <c r="AJ336" s="41"/>
      <c r="AK336" s="75" t="str">
        <f t="shared" si="87"/>
        <v>1</v>
      </c>
      <c r="AL336" s="75" t="str">
        <f t="shared" si="88"/>
        <v>1</v>
      </c>
      <c r="AM336" s="75" t="str">
        <f t="shared" si="89"/>
        <v>1</v>
      </c>
      <c r="AN336" s="75" t="str">
        <f t="shared" si="90"/>
        <v>1</v>
      </c>
      <c r="AO336" s="75" t="str">
        <f t="shared" si="91"/>
        <v>1</v>
      </c>
      <c r="AP336" s="75" t="str">
        <f t="shared" si="92"/>
        <v>1</v>
      </c>
      <c r="AQ336" s="75" t="str">
        <f t="shared" si="93"/>
        <v>1</v>
      </c>
      <c r="AR336" s="75" t="str">
        <f t="shared" si="94"/>
        <v>1</v>
      </c>
      <c r="AS336" s="75">
        <f t="shared" si="95"/>
        <v>1</v>
      </c>
      <c r="AT336" s="75" t="str">
        <f t="shared" si="96"/>
        <v>1</v>
      </c>
      <c r="AU336" s="48" t="e">
        <f>IF(OR(AQ336="I",#REF!="I",AQ336="C",#REF!="C"),"Termovacío",IF(OR(AO336="I",AN336="I",AP336="I",AK336="I",AL336="I",AO336="C",AN336="C",AP336="C",AK336="C",AL336="C"),"Regeneración",""))</f>
        <v>#REF!</v>
      </c>
    </row>
    <row r="337" spans="1:47" s="10" customFormat="1" ht="15" customHeight="1" x14ac:dyDescent="0.2">
      <c r="A337" s="4">
        <f t="shared" si="97"/>
        <v>14</v>
      </c>
      <c r="B337" s="4">
        <v>60003188</v>
      </c>
      <c r="C337" s="4" t="s">
        <v>102</v>
      </c>
      <c r="D337" s="4" t="s">
        <v>159</v>
      </c>
      <c r="E337" s="3" t="s">
        <v>152</v>
      </c>
      <c r="F337" s="4" t="s">
        <v>306</v>
      </c>
      <c r="G337" s="4" t="s">
        <v>19</v>
      </c>
      <c r="H337" s="4">
        <v>185634</v>
      </c>
      <c r="I337" s="4" t="s">
        <v>249</v>
      </c>
      <c r="J337" s="4" t="s">
        <v>146</v>
      </c>
      <c r="K337" s="4" t="s">
        <v>177</v>
      </c>
      <c r="L337" s="4">
        <v>2006</v>
      </c>
      <c r="M337" s="4" t="s">
        <v>267</v>
      </c>
      <c r="N337" s="4" t="s">
        <v>153</v>
      </c>
      <c r="O337" s="4" t="s">
        <v>133</v>
      </c>
      <c r="P337" s="4">
        <v>2006</v>
      </c>
      <c r="Q337" s="4"/>
      <c r="R337" s="4" t="s">
        <v>119</v>
      </c>
      <c r="S337" s="13">
        <v>43804</v>
      </c>
      <c r="T337" s="4">
        <v>162</v>
      </c>
      <c r="U337" s="4" t="s">
        <v>259</v>
      </c>
      <c r="V337" s="4" t="s">
        <v>448</v>
      </c>
      <c r="W337" s="4">
        <v>220</v>
      </c>
      <c r="X337" s="13">
        <v>45146</v>
      </c>
      <c r="Y337" s="27">
        <v>55</v>
      </c>
      <c r="Z337" s="27">
        <v>58</v>
      </c>
      <c r="AA337" s="28" t="s">
        <v>450</v>
      </c>
      <c r="AB337" s="31">
        <v>0.89600000000000002</v>
      </c>
      <c r="AC337" s="32">
        <v>70</v>
      </c>
      <c r="AD337" s="28">
        <v>6</v>
      </c>
      <c r="AE337" s="28">
        <v>42.9</v>
      </c>
      <c r="AF337" s="33">
        <v>0.01</v>
      </c>
      <c r="AG337" s="28">
        <v>0.5</v>
      </c>
      <c r="AH337" s="31">
        <v>4.0000000000000001E-3</v>
      </c>
      <c r="AI337" s="31">
        <v>0.2</v>
      </c>
      <c r="AJ337" s="31"/>
      <c r="AK337" s="75" t="str">
        <f t="shared" si="87"/>
        <v>1</v>
      </c>
      <c r="AL337" s="75" t="str">
        <f t="shared" si="88"/>
        <v>1</v>
      </c>
      <c r="AM337" s="75" t="str">
        <f t="shared" si="89"/>
        <v>1</v>
      </c>
      <c r="AN337" s="75" t="str">
        <f t="shared" si="90"/>
        <v>1</v>
      </c>
      <c r="AO337" s="75" t="str">
        <f t="shared" si="91"/>
        <v>1</v>
      </c>
      <c r="AP337" s="75" t="str">
        <f t="shared" si="92"/>
        <v>1</v>
      </c>
      <c r="AQ337" s="75" t="str">
        <f t="shared" si="93"/>
        <v>1</v>
      </c>
      <c r="AR337" s="75" t="str">
        <f t="shared" si="94"/>
        <v>1</v>
      </c>
      <c r="AS337" s="75">
        <f t="shared" si="95"/>
        <v>1</v>
      </c>
      <c r="AT337" s="75" t="str">
        <f t="shared" si="96"/>
        <v>1</v>
      </c>
      <c r="AU337" s="48" t="e">
        <f>IF(OR(AQ337="I",#REF!="I",AQ337="C",#REF!="C"),"Termovacío",IF(OR(AO337="I",AN337="I",AP337="I",AK337="I",AL337="I",AO337="C",AN337="C",AP337="C",AK337="C",AL337="C"),"Regeneración",""))</f>
        <v>#REF!</v>
      </c>
    </row>
    <row r="338" spans="1:47" s="10" customFormat="1" ht="15" customHeight="1" x14ac:dyDescent="0.2">
      <c r="A338" s="4">
        <f t="shared" si="97"/>
        <v>14</v>
      </c>
      <c r="B338" s="4">
        <v>60003188</v>
      </c>
      <c r="C338" s="4" t="s">
        <v>102</v>
      </c>
      <c r="D338" s="4" t="s">
        <v>159</v>
      </c>
      <c r="E338" s="3" t="s">
        <v>152</v>
      </c>
      <c r="F338" s="4" t="s">
        <v>306</v>
      </c>
      <c r="G338" s="4" t="s">
        <v>19</v>
      </c>
      <c r="H338" s="4">
        <v>185634</v>
      </c>
      <c r="I338" s="4" t="s">
        <v>249</v>
      </c>
      <c r="J338" s="4" t="s">
        <v>146</v>
      </c>
      <c r="K338" s="4" t="s">
        <v>177</v>
      </c>
      <c r="L338" s="4">
        <v>2006</v>
      </c>
      <c r="M338" s="4" t="s">
        <v>267</v>
      </c>
      <c r="N338" s="4" t="s">
        <v>153</v>
      </c>
      <c r="O338" s="4" t="s">
        <v>133</v>
      </c>
      <c r="P338" s="4">
        <v>2006</v>
      </c>
      <c r="Q338" s="4"/>
      <c r="R338" s="4" t="s">
        <v>119</v>
      </c>
      <c r="S338" s="13">
        <v>43804</v>
      </c>
      <c r="T338" s="4">
        <v>162</v>
      </c>
      <c r="U338" s="4" t="s">
        <v>259</v>
      </c>
      <c r="V338" s="4" t="s">
        <v>222</v>
      </c>
      <c r="W338" s="4">
        <v>220</v>
      </c>
      <c r="X338" s="13" t="s">
        <v>225</v>
      </c>
      <c r="Y338" s="27">
        <v>0</v>
      </c>
      <c r="Z338" s="27">
        <v>59</v>
      </c>
      <c r="AA338" s="28" t="s">
        <v>282</v>
      </c>
      <c r="AB338" s="31">
        <v>0.89229999999999998</v>
      </c>
      <c r="AC338" s="32">
        <v>65.2</v>
      </c>
      <c r="AD338" s="28">
        <v>8</v>
      </c>
      <c r="AE338" s="28">
        <v>42.3</v>
      </c>
      <c r="AF338" s="33">
        <v>0.02</v>
      </c>
      <c r="AG338" s="28">
        <v>1</v>
      </c>
      <c r="AH338" s="31">
        <v>8.0000000000000002E-3</v>
      </c>
      <c r="AI338" s="31">
        <v>0.41</v>
      </c>
      <c r="AJ338" s="31"/>
      <c r="AK338" s="75" t="str">
        <f t="shared" si="87"/>
        <v>1</v>
      </c>
      <c r="AL338" s="75" t="str">
        <f t="shared" si="88"/>
        <v>1</v>
      </c>
      <c r="AM338" s="75" t="str">
        <f t="shared" si="89"/>
        <v>1</v>
      </c>
      <c r="AN338" s="75" t="str">
        <f t="shared" si="90"/>
        <v>1</v>
      </c>
      <c r="AO338" s="75" t="str">
        <f t="shared" si="91"/>
        <v>1</v>
      </c>
      <c r="AP338" s="75" t="str">
        <f t="shared" si="92"/>
        <v>1</v>
      </c>
      <c r="AQ338" s="75" t="str">
        <f t="shared" si="93"/>
        <v>1</v>
      </c>
      <c r="AR338" s="75" t="str">
        <f t="shared" si="94"/>
        <v>1</v>
      </c>
      <c r="AS338" s="75">
        <f t="shared" si="95"/>
        <v>1</v>
      </c>
      <c r="AT338" s="75" t="str">
        <f t="shared" si="96"/>
        <v>1</v>
      </c>
      <c r="AU338" s="48" t="e">
        <f>IF(OR(AQ338="I",#REF!="I",AQ338="C",#REF!="C"),"Termovacío",IF(OR(AO338="I",AN338="I",AP338="I",AK338="I",AL338="I",AO338="C",AN338="C",AP338="C",AK338="C",AL338="C"),"Regeneración",""))</f>
        <v>#REF!</v>
      </c>
    </row>
    <row r="339" spans="1:47" s="10" customFormat="1" ht="15" customHeight="1" x14ac:dyDescent="0.2">
      <c r="A339" s="4">
        <f t="shared" si="97"/>
        <v>14</v>
      </c>
      <c r="B339" s="4">
        <v>60003188</v>
      </c>
      <c r="C339" s="4" t="s">
        <v>102</v>
      </c>
      <c r="D339" s="4" t="s">
        <v>159</v>
      </c>
      <c r="E339" s="3" t="s">
        <v>152</v>
      </c>
      <c r="F339" s="4" t="s">
        <v>306</v>
      </c>
      <c r="G339" s="4" t="s">
        <v>19</v>
      </c>
      <c r="H339" s="4">
        <v>185634</v>
      </c>
      <c r="I339" s="4" t="s">
        <v>249</v>
      </c>
      <c r="J339" s="4" t="s">
        <v>146</v>
      </c>
      <c r="K339" s="4" t="s">
        <v>177</v>
      </c>
      <c r="L339" s="4">
        <v>2006</v>
      </c>
      <c r="M339" s="4" t="s">
        <v>267</v>
      </c>
      <c r="N339" s="4" t="s">
        <v>153</v>
      </c>
      <c r="O339" s="4" t="s">
        <v>133</v>
      </c>
      <c r="P339" s="4">
        <v>2006</v>
      </c>
      <c r="Q339" s="4"/>
      <c r="R339" s="4" t="s">
        <v>119</v>
      </c>
      <c r="S339" s="13">
        <v>43804</v>
      </c>
      <c r="T339" s="4">
        <v>162</v>
      </c>
      <c r="U339" s="4" t="s">
        <v>259</v>
      </c>
      <c r="V339" s="4" t="s">
        <v>301</v>
      </c>
      <c r="W339" s="4">
        <v>220</v>
      </c>
      <c r="X339" s="13">
        <v>44379</v>
      </c>
      <c r="Y339" s="27">
        <v>71.900000000000006</v>
      </c>
      <c r="Z339" s="27">
        <v>30.9</v>
      </c>
      <c r="AA339" s="28" t="s">
        <v>283</v>
      </c>
      <c r="AB339" s="31">
        <v>0.88700000000000001</v>
      </c>
      <c r="AC339" s="32">
        <v>43</v>
      </c>
      <c r="AD339" s="28">
        <v>14</v>
      </c>
      <c r="AE339" s="28">
        <v>43</v>
      </c>
      <c r="AF339" s="33">
        <v>0.02</v>
      </c>
      <c r="AG339" s="28">
        <v>0.5</v>
      </c>
      <c r="AH339" s="31">
        <v>7.0000000000000001E-3</v>
      </c>
      <c r="AI339" s="31">
        <v>0.52700000000000002</v>
      </c>
      <c r="AJ339" s="31"/>
      <c r="AK339" s="75" t="str">
        <f t="shared" si="87"/>
        <v>1</v>
      </c>
      <c r="AL339" s="75" t="str">
        <f t="shared" si="88"/>
        <v>1</v>
      </c>
      <c r="AM339" s="75" t="str">
        <f t="shared" si="89"/>
        <v>1</v>
      </c>
      <c r="AN339" s="75" t="str">
        <f t="shared" si="90"/>
        <v>1</v>
      </c>
      <c r="AO339" s="75" t="str">
        <f t="shared" si="91"/>
        <v>1</v>
      </c>
      <c r="AP339" s="75" t="str">
        <f t="shared" si="92"/>
        <v>1</v>
      </c>
      <c r="AQ339" s="75" t="str">
        <f t="shared" si="93"/>
        <v>5</v>
      </c>
      <c r="AR339" s="75" t="str">
        <f t="shared" si="94"/>
        <v>1</v>
      </c>
      <c r="AS339" s="75">
        <f t="shared" si="95"/>
        <v>1.9090909090909092</v>
      </c>
      <c r="AT339" s="75" t="str">
        <f t="shared" si="96"/>
        <v>3</v>
      </c>
      <c r="AU339" s="48" t="e">
        <f>IF(OR(AQ339="I",#REF!="I",AQ339="C",#REF!="C"),"Termovacío",IF(OR(AO339="I",AN339="I",AP339="I",AK339="I",AL339="I",AO339="C",AN339="C",AP339="C",AK339="C",AL339="C"),"Regeneración",""))</f>
        <v>#REF!</v>
      </c>
    </row>
    <row r="340" spans="1:47" s="10" customFormat="1" ht="15" customHeight="1" x14ac:dyDescent="0.2">
      <c r="A340" s="4">
        <f t="shared" si="97"/>
        <v>14</v>
      </c>
      <c r="B340" s="4">
        <v>60003188</v>
      </c>
      <c r="C340" s="4" t="s">
        <v>102</v>
      </c>
      <c r="D340" s="4" t="s">
        <v>159</v>
      </c>
      <c r="E340" s="3" t="s">
        <v>152</v>
      </c>
      <c r="F340" s="4" t="s">
        <v>306</v>
      </c>
      <c r="G340" s="4" t="s">
        <v>19</v>
      </c>
      <c r="H340" s="4">
        <v>185634</v>
      </c>
      <c r="I340" s="4" t="s">
        <v>249</v>
      </c>
      <c r="J340" s="4" t="s">
        <v>146</v>
      </c>
      <c r="K340" s="4" t="s">
        <v>177</v>
      </c>
      <c r="L340" s="4">
        <v>2006</v>
      </c>
      <c r="M340" s="4" t="s">
        <v>267</v>
      </c>
      <c r="N340" s="4" t="s">
        <v>153</v>
      </c>
      <c r="O340" s="4" t="s">
        <v>133</v>
      </c>
      <c r="P340" s="4">
        <v>2006</v>
      </c>
      <c r="Q340" s="4"/>
      <c r="R340" s="4" t="s">
        <v>119</v>
      </c>
      <c r="S340" s="13">
        <v>43804</v>
      </c>
      <c r="T340" s="4">
        <v>162</v>
      </c>
      <c r="U340" s="4" t="s">
        <v>259</v>
      </c>
      <c r="V340" s="4"/>
      <c r="W340" s="4">
        <v>220</v>
      </c>
      <c r="X340" s="13">
        <v>43993</v>
      </c>
      <c r="Y340" s="27"/>
      <c r="Z340" s="27"/>
      <c r="AA340" s="28"/>
      <c r="AB340" s="31"/>
      <c r="AC340" s="32">
        <v>60</v>
      </c>
      <c r="AD340" s="28"/>
      <c r="AE340" s="28">
        <v>39.700000000000003</v>
      </c>
      <c r="AF340" s="33">
        <v>0.01</v>
      </c>
      <c r="AG340" s="28">
        <v>0.5</v>
      </c>
      <c r="AH340" s="31">
        <v>8.0000000000000002E-3</v>
      </c>
      <c r="AI340" s="31">
        <v>0.5</v>
      </c>
      <c r="AJ340" s="31"/>
      <c r="AK340" s="75" t="str">
        <f t="shared" si="87"/>
        <v>1</v>
      </c>
      <c r="AL340" s="75" t="str">
        <f t="shared" si="88"/>
        <v>1</v>
      </c>
      <c r="AM340" s="75" t="str">
        <f t="shared" si="89"/>
        <v>1</v>
      </c>
      <c r="AN340" s="75" t="str">
        <f t="shared" si="90"/>
        <v>1</v>
      </c>
      <c r="AO340" s="75" t="str">
        <f t="shared" si="91"/>
        <v>1</v>
      </c>
      <c r="AP340" s="75" t="str">
        <f t="shared" si="92"/>
        <v>1</v>
      </c>
      <c r="AQ340" s="75" t="str">
        <f t="shared" si="93"/>
        <v>1</v>
      </c>
      <c r="AR340" s="75" t="str">
        <f t="shared" si="94"/>
        <v>1</v>
      </c>
      <c r="AS340" s="75">
        <f t="shared" si="95"/>
        <v>1</v>
      </c>
      <c r="AT340" s="75" t="str">
        <f t="shared" si="96"/>
        <v>1</v>
      </c>
      <c r="AU340" s="48" t="e">
        <f>IF(OR(AQ340="I",#REF!="I",AQ340="C",#REF!="C"),"Termovacío",IF(OR(AO340="I",AN340="I",AP340="I",AK340="I",AL340="I",AO340="C",AN340="C",AP340="C",AK340="C",AL340="C"),"Regeneración",""))</f>
        <v>#REF!</v>
      </c>
    </row>
    <row r="341" spans="1:47" s="10" customFormat="1" ht="15" customHeight="1" x14ac:dyDescent="0.2">
      <c r="A341" s="4">
        <f t="shared" si="97"/>
        <v>14</v>
      </c>
      <c r="B341" s="4">
        <v>60003188</v>
      </c>
      <c r="C341" s="4" t="s">
        <v>102</v>
      </c>
      <c r="D341" s="4" t="s">
        <v>159</v>
      </c>
      <c r="E341" s="3" t="s">
        <v>152</v>
      </c>
      <c r="F341" s="4" t="s">
        <v>306</v>
      </c>
      <c r="G341" s="4" t="s">
        <v>19</v>
      </c>
      <c r="H341" s="4">
        <v>185634</v>
      </c>
      <c r="I341" s="4" t="s">
        <v>249</v>
      </c>
      <c r="J341" s="4" t="s">
        <v>146</v>
      </c>
      <c r="K341" s="4" t="s">
        <v>177</v>
      </c>
      <c r="L341" s="4">
        <v>2006</v>
      </c>
      <c r="M341" s="4" t="s">
        <v>267</v>
      </c>
      <c r="N341" s="4" t="s">
        <v>153</v>
      </c>
      <c r="O341" s="4" t="s">
        <v>133</v>
      </c>
      <c r="P341" s="4">
        <v>2006</v>
      </c>
      <c r="Q341" s="4"/>
      <c r="R341" s="4" t="s">
        <v>119</v>
      </c>
      <c r="S341" s="13">
        <v>43804</v>
      </c>
      <c r="T341" s="4">
        <v>162</v>
      </c>
      <c r="U341" s="4" t="s">
        <v>259</v>
      </c>
      <c r="V341" s="4"/>
      <c r="W341" s="4">
        <v>220</v>
      </c>
      <c r="X341" s="13">
        <v>43570</v>
      </c>
      <c r="Y341" s="27"/>
      <c r="Z341" s="27"/>
      <c r="AA341" s="28"/>
      <c r="AB341" s="31"/>
      <c r="AC341" s="32">
        <v>57.1</v>
      </c>
      <c r="AD341" s="28"/>
      <c r="AE341" s="28">
        <v>45.3</v>
      </c>
      <c r="AF341" s="33">
        <v>0.01</v>
      </c>
      <c r="AG341" s="28">
        <v>0.5</v>
      </c>
      <c r="AH341" s="31">
        <v>0.01</v>
      </c>
      <c r="AI341" s="31">
        <v>0.42</v>
      </c>
      <c r="AJ341" s="31"/>
      <c r="AK341" s="75" t="str">
        <f t="shared" si="87"/>
        <v>1</v>
      </c>
      <c r="AL341" s="75" t="str">
        <f t="shared" si="88"/>
        <v>1</v>
      </c>
      <c r="AM341" s="75" t="str">
        <f t="shared" si="89"/>
        <v>1</v>
      </c>
      <c r="AN341" s="75" t="str">
        <f t="shared" si="90"/>
        <v>1</v>
      </c>
      <c r="AO341" s="75" t="str">
        <f t="shared" si="91"/>
        <v>1</v>
      </c>
      <c r="AP341" s="75" t="str">
        <f t="shared" si="92"/>
        <v>1</v>
      </c>
      <c r="AQ341" s="75" t="str">
        <f t="shared" si="93"/>
        <v>1</v>
      </c>
      <c r="AR341" s="75" t="str">
        <f t="shared" si="94"/>
        <v>1</v>
      </c>
      <c r="AS341" s="75">
        <f t="shared" si="95"/>
        <v>1</v>
      </c>
      <c r="AT341" s="75" t="str">
        <f t="shared" si="96"/>
        <v>1</v>
      </c>
      <c r="AU341" s="48" t="e">
        <f>IF(OR(AQ341="I",#REF!="I",AQ341="C",#REF!="C"),"Termovacío",IF(OR(AO341="I",AN341="I",AP341="I",AK341="I",AL341="I",AO341="C",AN341="C",AP341="C",AK341="C",AL341="C"),"Regeneración",""))</f>
        <v>#REF!</v>
      </c>
    </row>
    <row r="342" spans="1:47" s="10" customFormat="1" ht="15" customHeight="1" x14ac:dyDescent="0.2">
      <c r="A342" s="4">
        <f t="shared" si="97"/>
        <v>14</v>
      </c>
      <c r="B342" s="4">
        <v>60003188</v>
      </c>
      <c r="C342" s="4" t="s">
        <v>102</v>
      </c>
      <c r="D342" s="4" t="s">
        <v>159</v>
      </c>
      <c r="E342" s="3" t="s">
        <v>152</v>
      </c>
      <c r="F342" s="4" t="s">
        <v>306</v>
      </c>
      <c r="G342" s="4" t="s">
        <v>19</v>
      </c>
      <c r="H342" s="4">
        <v>185634</v>
      </c>
      <c r="I342" s="4" t="s">
        <v>249</v>
      </c>
      <c r="J342" s="4" t="s">
        <v>146</v>
      </c>
      <c r="K342" s="4" t="s">
        <v>177</v>
      </c>
      <c r="L342" s="4">
        <v>2006</v>
      </c>
      <c r="M342" s="4" t="s">
        <v>267</v>
      </c>
      <c r="N342" s="4" t="s">
        <v>153</v>
      </c>
      <c r="O342" s="4" t="s">
        <v>133</v>
      </c>
      <c r="P342" s="4">
        <v>2006</v>
      </c>
      <c r="Q342" s="4"/>
      <c r="R342" s="4" t="s">
        <v>119</v>
      </c>
      <c r="S342" s="13">
        <v>43804</v>
      </c>
      <c r="T342" s="4">
        <v>162</v>
      </c>
      <c r="U342" s="4" t="s">
        <v>259</v>
      </c>
      <c r="V342" s="4"/>
      <c r="W342" s="4">
        <v>220</v>
      </c>
      <c r="X342" s="13">
        <v>43330</v>
      </c>
      <c r="Y342" s="27"/>
      <c r="Z342" s="27"/>
      <c r="AA342" s="28"/>
      <c r="AB342" s="31"/>
      <c r="AC342" s="32"/>
      <c r="AD342" s="28"/>
      <c r="AE342" s="28">
        <v>38.1</v>
      </c>
      <c r="AF342" s="33">
        <v>0.02</v>
      </c>
      <c r="AG342" s="28">
        <v>1</v>
      </c>
      <c r="AH342" s="31">
        <v>3.0000000000000001E-3</v>
      </c>
      <c r="AI342" s="31">
        <v>0.13</v>
      </c>
      <c r="AJ342" s="31"/>
      <c r="AK342" s="75" t="str">
        <f t="shared" si="87"/>
        <v>1</v>
      </c>
      <c r="AL342" s="75" t="str">
        <f t="shared" si="88"/>
        <v>1</v>
      </c>
      <c r="AM342" s="75" t="str">
        <f t="shared" si="89"/>
        <v>1</v>
      </c>
      <c r="AN342" s="75" t="str">
        <f t="shared" si="90"/>
        <v>1</v>
      </c>
      <c r="AO342" s="75" t="str">
        <f t="shared" si="91"/>
        <v>1</v>
      </c>
      <c r="AP342" s="75" t="str">
        <f t="shared" si="92"/>
        <v>1</v>
      </c>
      <c r="AQ342" s="75" t="str">
        <f t="shared" si="93"/>
        <v>1</v>
      </c>
      <c r="AR342" s="75" t="str">
        <f t="shared" si="94"/>
        <v>1</v>
      </c>
      <c r="AS342" s="75">
        <f t="shared" si="95"/>
        <v>1</v>
      </c>
      <c r="AT342" s="75" t="str">
        <f t="shared" si="96"/>
        <v>1</v>
      </c>
      <c r="AU342" s="48" t="e">
        <f>IF(OR(AQ342="I",#REF!="I",AQ342="C",#REF!="C"),"Termovacío",IF(OR(AO342="I",AN342="I",AP342="I",AK342="I",AL342="I",AO342="C",AN342="C",AP342="C",AK342="C",AL342="C"),"Regeneración",""))</f>
        <v>#REF!</v>
      </c>
    </row>
    <row r="343" spans="1:47" s="10" customFormat="1" ht="15" customHeight="1" x14ac:dyDescent="0.2">
      <c r="A343" s="4">
        <f t="shared" si="97"/>
        <v>14</v>
      </c>
      <c r="B343" s="4">
        <v>60003188</v>
      </c>
      <c r="C343" s="4" t="s">
        <v>102</v>
      </c>
      <c r="D343" s="4" t="s">
        <v>159</v>
      </c>
      <c r="E343" s="3" t="s">
        <v>152</v>
      </c>
      <c r="F343" s="4" t="s">
        <v>306</v>
      </c>
      <c r="G343" s="4" t="s">
        <v>19</v>
      </c>
      <c r="H343" s="4">
        <v>185634</v>
      </c>
      <c r="I343" s="4" t="s">
        <v>249</v>
      </c>
      <c r="J343" s="4" t="s">
        <v>146</v>
      </c>
      <c r="K343" s="4" t="s">
        <v>177</v>
      </c>
      <c r="L343" s="4">
        <v>2006</v>
      </c>
      <c r="M343" s="4" t="s">
        <v>267</v>
      </c>
      <c r="N343" s="4" t="s">
        <v>153</v>
      </c>
      <c r="O343" s="4" t="s">
        <v>133</v>
      </c>
      <c r="P343" s="4">
        <v>2006</v>
      </c>
      <c r="Q343" s="4"/>
      <c r="R343" s="4" t="s">
        <v>119</v>
      </c>
      <c r="S343" s="13">
        <v>43804</v>
      </c>
      <c r="T343" s="4">
        <v>162</v>
      </c>
      <c r="U343" s="4" t="s">
        <v>259</v>
      </c>
      <c r="V343" s="4"/>
      <c r="W343" s="4">
        <v>220</v>
      </c>
      <c r="X343" s="13">
        <v>42914</v>
      </c>
      <c r="Y343" s="27"/>
      <c r="Z343" s="27"/>
      <c r="AA343" s="28"/>
      <c r="AB343" s="31"/>
      <c r="AC343" s="32">
        <v>67.7</v>
      </c>
      <c r="AD343" s="28"/>
      <c r="AE343" s="28">
        <v>45.6</v>
      </c>
      <c r="AF343" s="33">
        <v>0.01</v>
      </c>
      <c r="AG343" s="28">
        <v>1</v>
      </c>
      <c r="AH343" s="31">
        <v>0.01</v>
      </c>
      <c r="AI343" s="31">
        <v>0.6</v>
      </c>
      <c r="AJ343" s="31"/>
      <c r="AK343" s="75" t="str">
        <f t="shared" si="87"/>
        <v>1</v>
      </c>
      <c r="AL343" s="75" t="str">
        <f t="shared" si="88"/>
        <v>1</v>
      </c>
      <c r="AM343" s="75" t="str">
        <f t="shared" si="89"/>
        <v>1</v>
      </c>
      <c r="AN343" s="75" t="str">
        <f t="shared" si="90"/>
        <v>1</v>
      </c>
      <c r="AO343" s="75" t="str">
        <f t="shared" si="91"/>
        <v>1</v>
      </c>
      <c r="AP343" s="75" t="str">
        <f t="shared" si="92"/>
        <v>1</v>
      </c>
      <c r="AQ343" s="75" t="str">
        <f t="shared" si="93"/>
        <v>1</v>
      </c>
      <c r="AR343" s="75" t="str">
        <f t="shared" si="94"/>
        <v>1</v>
      </c>
      <c r="AS343" s="75">
        <f t="shared" si="95"/>
        <v>1</v>
      </c>
      <c r="AT343" s="75" t="str">
        <f t="shared" si="96"/>
        <v>1</v>
      </c>
      <c r="AU343" s="48" t="e">
        <f>IF(OR(AQ343="I",#REF!="I",AQ343="C",#REF!="C"),"Termovacío",IF(OR(AO343="I",AN343="I",AP343="I",AK343="I",AL343="I",AO343="C",AN343="C",AP343="C",AK343="C",AL343="C"),"Regeneración",""))</f>
        <v>#REF!</v>
      </c>
    </row>
    <row r="344" spans="1:47" s="10" customFormat="1" ht="15" customHeight="1" x14ac:dyDescent="0.2">
      <c r="A344" s="4">
        <f t="shared" si="97"/>
        <v>14</v>
      </c>
      <c r="B344" s="4">
        <v>60003188</v>
      </c>
      <c r="C344" s="4" t="s">
        <v>102</v>
      </c>
      <c r="D344" s="4" t="s">
        <v>159</v>
      </c>
      <c r="E344" s="3" t="s">
        <v>152</v>
      </c>
      <c r="F344" s="4" t="s">
        <v>306</v>
      </c>
      <c r="G344" s="4" t="s">
        <v>19</v>
      </c>
      <c r="H344" s="4">
        <v>185634</v>
      </c>
      <c r="I344" s="4" t="s">
        <v>249</v>
      </c>
      <c r="J344" s="4" t="s">
        <v>146</v>
      </c>
      <c r="K344" s="4" t="s">
        <v>177</v>
      </c>
      <c r="L344" s="4">
        <v>2006</v>
      </c>
      <c r="M344" s="4" t="s">
        <v>267</v>
      </c>
      <c r="N344" s="4" t="s">
        <v>153</v>
      </c>
      <c r="O344" s="4" t="s">
        <v>133</v>
      </c>
      <c r="P344" s="4">
        <v>2006</v>
      </c>
      <c r="Q344" s="4"/>
      <c r="R344" s="4" t="s">
        <v>119</v>
      </c>
      <c r="S344" s="13">
        <v>43804</v>
      </c>
      <c r="T344" s="4">
        <v>162</v>
      </c>
      <c r="U344" s="4" t="s">
        <v>259</v>
      </c>
      <c r="V344" s="4"/>
      <c r="W344" s="4">
        <v>220</v>
      </c>
      <c r="X344" s="13">
        <v>42380</v>
      </c>
      <c r="Y344" s="27"/>
      <c r="Z344" s="27"/>
      <c r="AA344" s="28"/>
      <c r="AB344" s="31"/>
      <c r="AC344" s="32">
        <v>60.9</v>
      </c>
      <c r="AD344" s="28"/>
      <c r="AE344" s="28">
        <v>42</v>
      </c>
      <c r="AF344" s="33">
        <v>0.01</v>
      </c>
      <c r="AG344" s="28">
        <v>0.5</v>
      </c>
      <c r="AH344" s="31">
        <v>3.0000000000000001E-3</v>
      </c>
      <c r="AI344" s="31">
        <v>0.221</v>
      </c>
      <c r="AJ344" s="31"/>
      <c r="AK344" s="75" t="str">
        <f t="shared" si="87"/>
        <v>1</v>
      </c>
      <c r="AL344" s="75" t="str">
        <f t="shared" si="88"/>
        <v>1</v>
      </c>
      <c r="AM344" s="75" t="str">
        <f t="shared" si="89"/>
        <v>1</v>
      </c>
      <c r="AN344" s="75" t="str">
        <f t="shared" si="90"/>
        <v>1</v>
      </c>
      <c r="AO344" s="75" t="str">
        <f t="shared" si="91"/>
        <v>1</v>
      </c>
      <c r="AP344" s="75" t="str">
        <f t="shared" si="92"/>
        <v>1</v>
      </c>
      <c r="AQ344" s="75" t="str">
        <f t="shared" si="93"/>
        <v>1</v>
      </c>
      <c r="AR344" s="75" t="str">
        <f t="shared" si="94"/>
        <v>1</v>
      </c>
      <c r="AS344" s="75">
        <f t="shared" si="95"/>
        <v>1</v>
      </c>
      <c r="AT344" s="75" t="str">
        <f t="shared" si="96"/>
        <v>1</v>
      </c>
      <c r="AU344" s="48" t="e">
        <f>IF(OR(AQ344="I",#REF!="I",AQ344="C",#REF!="C"),"Termovacío",IF(OR(AO344="I",AN344="I",AP344="I",AK344="I",AL344="I",AO344="C",AN344="C",AP344="C",AK344="C",AL344="C"),"Regeneración",""))</f>
        <v>#REF!</v>
      </c>
    </row>
    <row r="345" spans="1:47" s="10" customFormat="1" ht="15" customHeight="1" x14ac:dyDescent="0.2">
      <c r="A345" s="4">
        <f t="shared" si="97"/>
        <v>14</v>
      </c>
      <c r="B345" s="4">
        <v>60003188</v>
      </c>
      <c r="C345" s="4" t="s">
        <v>102</v>
      </c>
      <c r="D345" s="4" t="s">
        <v>159</v>
      </c>
      <c r="E345" s="3" t="s">
        <v>152</v>
      </c>
      <c r="F345" s="4" t="s">
        <v>306</v>
      </c>
      <c r="G345" s="4" t="s">
        <v>19</v>
      </c>
      <c r="H345" s="4">
        <v>185634</v>
      </c>
      <c r="I345" s="4" t="s">
        <v>249</v>
      </c>
      <c r="J345" s="4" t="s">
        <v>146</v>
      </c>
      <c r="K345" s="4" t="s">
        <v>177</v>
      </c>
      <c r="L345" s="4">
        <v>2006</v>
      </c>
      <c r="M345" s="4" t="s">
        <v>267</v>
      </c>
      <c r="N345" s="4" t="s">
        <v>153</v>
      </c>
      <c r="O345" s="4" t="s">
        <v>133</v>
      </c>
      <c r="P345" s="4">
        <v>2006</v>
      </c>
      <c r="Q345" s="4"/>
      <c r="R345" s="4" t="s">
        <v>119</v>
      </c>
      <c r="S345" s="13">
        <v>43804</v>
      </c>
      <c r="T345" s="4">
        <v>162</v>
      </c>
      <c r="U345" s="4" t="s">
        <v>259</v>
      </c>
      <c r="V345" s="4"/>
      <c r="W345" s="4">
        <v>220</v>
      </c>
      <c r="X345" s="13">
        <v>41983</v>
      </c>
      <c r="Y345" s="27"/>
      <c r="Z345" s="27"/>
      <c r="AA345" s="28"/>
      <c r="AB345" s="31"/>
      <c r="AC345" s="32">
        <v>67</v>
      </c>
      <c r="AD345" s="28"/>
      <c r="AE345" s="28">
        <v>45</v>
      </c>
      <c r="AF345" s="33">
        <v>0.01</v>
      </c>
      <c r="AG345" s="28">
        <v>0.5</v>
      </c>
      <c r="AH345" s="31">
        <v>8.9999999999999993E-3</v>
      </c>
      <c r="AI345" s="31"/>
      <c r="AJ345" s="31"/>
      <c r="AK345" s="75" t="str">
        <f t="shared" si="87"/>
        <v>1</v>
      </c>
      <c r="AL345" s="75" t="str">
        <f t="shared" si="88"/>
        <v>1</v>
      </c>
      <c r="AM345" s="75" t="str">
        <f t="shared" si="89"/>
        <v>1</v>
      </c>
      <c r="AN345" s="75" t="str">
        <f t="shared" si="90"/>
        <v>1</v>
      </c>
      <c r="AO345" s="75" t="str">
        <f t="shared" si="91"/>
        <v>1</v>
      </c>
      <c r="AP345" s="75" t="str">
        <f t="shared" si="92"/>
        <v>1</v>
      </c>
      <c r="AQ345" s="75" t="str">
        <f t="shared" si="93"/>
        <v>1</v>
      </c>
      <c r="AR345" s="75" t="str">
        <f t="shared" si="94"/>
        <v>1</v>
      </c>
      <c r="AS345" s="75">
        <f t="shared" si="95"/>
        <v>1</v>
      </c>
      <c r="AT345" s="75" t="str">
        <f t="shared" si="96"/>
        <v>1</v>
      </c>
      <c r="AU345" s="48" t="e">
        <f>IF(OR(AQ345="I",#REF!="I",AQ345="C",#REF!="C"),"Termovacío",IF(OR(AO345="I",AN345="I",AP345="I",AK345="I",AL345="I",AO345="C",AN345="C",AP345="C",AK345="C",AL345="C"),"Regeneración",""))</f>
        <v>#REF!</v>
      </c>
    </row>
    <row r="346" spans="1:47" s="10" customFormat="1" ht="15" customHeight="1" x14ac:dyDescent="0.2">
      <c r="A346" s="4">
        <f t="shared" si="97"/>
        <v>14</v>
      </c>
      <c r="B346" s="4">
        <v>60003188</v>
      </c>
      <c r="C346" s="4" t="s">
        <v>102</v>
      </c>
      <c r="D346" s="4" t="s">
        <v>159</v>
      </c>
      <c r="E346" s="3" t="s">
        <v>152</v>
      </c>
      <c r="F346" s="4" t="s">
        <v>306</v>
      </c>
      <c r="G346" s="4" t="s">
        <v>19</v>
      </c>
      <c r="H346" s="4">
        <v>185634</v>
      </c>
      <c r="I346" s="4" t="s">
        <v>249</v>
      </c>
      <c r="J346" s="4" t="s">
        <v>146</v>
      </c>
      <c r="K346" s="4" t="s">
        <v>177</v>
      </c>
      <c r="L346" s="4">
        <v>2006</v>
      </c>
      <c r="M346" s="4" t="s">
        <v>267</v>
      </c>
      <c r="N346" s="4" t="s">
        <v>153</v>
      </c>
      <c r="O346" s="4" t="s">
        <v>133</v>
      </c>
      <c r="P346" s="4">
        <v>2006</v>
      </c>
      <c r="Q346" s="4"/>
      <c r="R346" s="4" t="s">
        <v>119</v>
      </c>
      <c r="S346" s="13">
        <v>43804</v>
      </c>
      <c r="T346" s="4">
        <v>162</v>
      </c>
      <c r="U346" s="4" t="s">
        <v>259</v>
      </c>
      <c r="V346" s="4"/>
      <c r="W346" s="4">
        <v>220</v>
      </c>
      <c r="X346" s="13">
        <v>41624</v>
      </c>
      <c r="Y346" s="27"/>
      <c r="Z346" s="27"/>
      <c r="AA346" s="28"/>
      <c r="AB346" s="31"/>
      <c r="AC346" s="32">
        <v>65.900000000000006</v>
      </c>
      <c r="AD346" s="28"/>
      <c r="AE346" s="28">
        <v>40.5</v>
      </c>
      <c r="AF346" s="33">
        <v>0.01</v>
      </c>
      <c r="AG346" s="28">
        <v>0.5</v>
      </c>
      <c r="AH346" s="31">
        <v>1.0999999999999999E-2</v>
      </c>
      <c r="AI346" s="31">
        <v>0.13</v>
      </c>
      <c r="AJ346" s="31"/>
      <c r="AK346" s="75" t="str">
        <f t="shared" si="87"/>
        <v>1</v>
      </c>
      <c r="AL346" s="75" t="str">
        <f t="shared" si="88"/>
        <v>1</v>
      </c>
      <c r="AM346" s="75" t="str">
        <f t="shared" si="89"/>
        <v>1</v>
      </c>
      <c r="AN346" s="75" t="str">
        <f t="shared" si="90"/>
        <v>1</v>
      </c>
      <c r="AO346" s="75" t="str">
        <f t="shared" si="91"/>
        <v>1</v>
      </c>
      <c r="AP346" s="75" t="str">
        <f t="shared" si="92"/>
        <v>1</v>
      </c>
      <c r="AQ346" s="75" t="str">
        <f t="shared" si="93"/>
        <v>1</v>
      </c>
      <c r="AR346" s="75" t="str">
        <f t="shared" si="94"/>
        <v>1</v>
      </c>
      <c r="AS346" s="75">
        <f t="shared" si="95"/>
        <v>1</v>
      </c>
      <c r="AT346" s="75" t="str">
        <f t="shared" si="96"/>
        <v>1</v>
      </c>
      <c r="AU346" s="48" t="e">
        <f>IF(OR(AQ346="I",#REF!="I",AQ346="C",#REF!="C"),"Termovacío",IF(OR(AO346="I",AN346="I",AP346="I",AK346="I",AL346="I",AO346="C",AN346="C",AP346="C",AK346="C",AL346="C"),"Regeneración",""))</f>
        <v>#REF!</v>
      </c>
    </row>
    <row r="347" spans="1:47" s="10" customFormat="1" ht="15" customHeight="1" x14ac:dyDescent="0.2">
      <c r="A347" s="4">
        <f t="shared" si="97"/>
        <v>14</v>
      </c>
      <c r="B347" s="4">
        <v>60003188</v>
      </c>
      <c r="C347" s="4" t="s">
        <v>102</v>
      </c>
      <c r="D347" s="4" t="s">
        <v>159</v>
      </c>
      <c r="E347" s="3" t="s">
        <v>152</v>
      </c>
      <c r="F347" s="4" t="s">
        <v>306</v>
      </c>
      <c r="G347" s="4" t="s">
        <v>19</v>
      </c>
      <c r="H347" s="4">
        <v>185634</v>
      </c>
      <c r="I347" s="4" t="s">
        <v>249</v>
      </c>
      <c r="J347" s="4" t="s">
        <v>146</v>
      </c>
      <c r="K347" s="4" t="s">
        <v>177</v>
      </c>
      <c r="L347" s="4">
        <v>2006</v>
      </c>
      <c r="M347" s="4" t="s">
        <v>267</v>
      </c>
      <c r="N347" s="4" t="s">
        <v>153</v>
      </c>
      <c r="O347" s="4" t="s">
        <v>133</v>
      </c>
      <c r="P347" s="4">
        <v>2006</v>
      </c>
      <c r="Q347" s="4"/>
      <c r="R347" s="4" t="s">
        <v>119</v>
      </c>
      <c r="S347" s="13">
        <v>43804</v>
      </c>
      <c r="T347" s="4">
        <v>162</v>
      </c>
      <c r="U347" s="4" t="s">
        <v>259</v>
      </c>
      <c r="V347" s="4"/>
      <c r="W347" s="4">
        <v>220</v>
      </c>
      <c r="X347" s="13">
        <v>41344</v>
      </c>
      <c r="Y347" s="27"/>
      <c r="Z347" s="27"/>
      <c r="AA347" s="28"/>
      <c r="AB347" s="31"/>
      <c r="AC347" s="32">
        <v>64.400000000000006</v>
      </c>
      <c r="AD347" s="28"/>
      <c r="AE347" s="28">
        <v>39</v>
      </c>
      <c r="AF347" s="33">
        <v>0.01</v>
      </c>
      <c r="AG347" s="28">
        <v>0.5</v>
      </c>
      <c r="AH347" s="31">
        <v>0.01</v>
      </c>
      <c r="AI347" s="31">
        <v>0.253</v>
      </c>
      <c r="AJ347" s="31"/>
      <c r="AK347" s="75" t="str">
        <f t="shared" si="87"/>
        <v>1</v>
      </c>
      <c r="AL347" s="75" t="str">
        <f t="shared" si="88"/>
        <v>1</v>
      </c>
      <c r="AM347" s="75" t="str">
        <f t="shared" si="89"/>
        <v>1</v>
      </c>
      <c r="AN347" s="75" t="str">
        <f t="shared" si="90"/>
        <v>1</v>
      </c>
      <c r="AO347" s="75" t="str">
        <f t="shared" si="91"/>
        <v>1</v>
      </c>
      <c r="AP347" s="75" t="str">
        <f t="shared" si="92"/>
        <v>1</v>
      </c>
      <c r="AQ347" s="75" t="str">
        <f t="shared" si="93"/>
        <v>1</v>
      </c>
      <c r="AR347" s="75" t="str">
        <f t="shared" si="94"/>
        <v>1</v>
      </c>
      <c r="AS347" s="75">
        <f t="shared" si="95"/>
        <v>1</v>
      </c>
      <c r="AT347" s="75" t="str">
        <f t="shared" si="96"/>
        <v>1</v>
      </c>
      <c r="AU347" s="48" t="e">
        <f>IF(OR(AQ347="I",#REF!="I",AQ347="C",#REF!="C"),"Termovacío",IF(OR(AO347="I",AN347="I",AP347="I",AK347="I",AL347="I",AO347="C",AN347="C",AP347="C",AK347="C",AL347="C"),"Regeneración",""))</f>
        <v>#REF!</v>
      </c>
    </row>
    <row r="348" spans="1:47" s="10" customFormat="1" ht="15" customHeight="1" x14ac:dyDescent="0.2">
      <c r="A348" s="4">
        <f t="shared" si="97"/>
        <v>14</v>
      </c>
      <c r="B348" s="4">
        <v>60003188</v>
      </c>
      <c r="C348" s="4" t="s">
        <v>102</v>
      </c>
      <c r="D348" s="4" t="s">
        <v>159</v>
      </c>
      <c r="E348" s="3" t="s">
        <v>152</v>
      </c>
      <c r="F348" s="4" t="s">
        <v>306</v>
      </c>
      <c r="G348" s="4" t="s">
        <v>19</v>
      </c>
      <c r="H348" s="4">
        <v>185634</v>
      </c>
      <c r="I348" s="4" t="s">
        <v>249</v>
      </c>
      <c r="J348" s="4" t="s">
        <v>146</v>
      </c>
      <c r="K348" s="4" t="s">
        <v>177</v>
      </c>
      <c r="L348" s="4">
        <v>2006</v>
      </c>
      <c r="M348" s="4" t="s">
        <v>267</v>
      </c>
      <c r="N348" s="4" t="s">
        <v>153</v>
      </c>
      <c r="O348" s="4" t="s">
        <v>133</v>
      </c>
      <c r="P348" s="4">
        <v>2006</v>
      </c>
      <c r="Q348" s="4"/>
      <c r="R348" s="4" t="s">
        <v>119</v>
      </c>
      <c r="S348" s="13">
        <v>43804</v>
      </c>
      <c r="T348" s="4">
        <v>162</v>
      </c>
      <c r="U348" s="4" t="s">
        <v>259</v>
      </c>
      <c r="V348" s="4"/>
      <c r="W348" s="4">
        <v>220</v>
      </c>
      <c r="X348" s="13">
        <v>40889</v>
      </c>
      <c r="Y348" s="27"/>
      <c r="Z348" s="27"/>
      <c r="AA348" s="28"/>
      <c r="AB348" s="31"/>
      <c r="AC348" s="32">
        <v>72</v>
      </c>
      <c r="AD348" s="28"/>
      <c r="AE348" s="28">
        <v>38</v>
      </c>
      <c r="AF348" s="33">
        <v>0.01</v>
      </c>
      <c r="AG348" s="28">
        <v>0.5</v>
      </c>
      <c r="AH348" s="31">
        <v>5.0000000000000001E-3</v>
      </c>
      <c r="AI348" s="31">
        <v>0.247</v>
      </c>
      <c r="AJ348" s="31"/>
      <c r="AK348" s="75" t="str">
        <f t="shared" si="87"/>
        <v>1</v>
      </c>
      <c r="AL348" s="75" t="str">
        <f t="shared" si="88"/>
        <v>1</v>
      </c>
      <c r="AM348" s="75" t="str">
        <f t="shared" si="89"/>
        <v>1</v>
      </c>
      <c r="AN348" s="75" t="str">
        <f t="shared" si="90"/>
        <v>1</v>
      </c>
      <c r="AO348" s="75" t="str">
        <f t="shared" si="91"/>
        <v>1</v>
      </c>
      <c r="AP348" s="75" t="str">
        <f t="shared" si="92"/>
        <v>1</v>
      </c>
      <c r="AQ348" s="75" t="str">
        <f t="shared" si="93"/>
        <v>1</v>
      </c>
      <c r="AR348" s="75" t="str">
        <f t="shared" si="94"/>
        <v>1</v>
      </c>
      <c r="AS348" s="75">
        <f t="shared" si="95"/>
        <v>1</v>
      </c>
      <c r="AT348" s="75" t="str">
        <f t="shared" si="96"/>
        <v>1</v>
      </c>
      <c r="AU348" s="48" t="e">
        <f>IF(OR(AQ348="I",#REF!="I",AQ348="C",#REF!="C"),"Termovacío",IF(OR(AO348="I",AN348="I",AP348="I",AK348="I",AL348="I",AO348="C",AN348="C",AP348="C",AK348="C",AL348="C"),"Regeneración",""))</f>
        <v>#REF!</v>
      </c>
    </row>
    <row r="349" spans="1:47" s="10" customFormat="1" ht="15" customHeight="1" x14ac:dyDescent="0.2">
      <c r="A349" s="4">
        <f t="shared" si="97"/>
        <v>14</v>
      </c>
      <c r="B349" s="4">
        <v>60003188</v>
      </c>
      <c r="C349" s="4" t="s">
        <v>102</v>
      </c>
      <c r="D349" s="4" t="s">
        <v>159</v>
      </c>
      <c r="E349" s="3" t="s">
        <v>152</v>
      </c>
      <c r="F349" s="4" t="s">
        <v>306</v>
      </c>
      <c r="G349" s="4" t="s">
        <v>19</v>
      </c>
      <c r="H349" s="4">
        <v>185634</v>
      </c>
      <c r="I349" s="4" t="s">
        <v>249</v>
      </c>
      <c r="J349" s="4" t="s">
        <v>146</v>
      </c>
      <c r="K349" s="4" t="s">
        <v>177</v>
      </c>
      <c r="L349" s="4">
        <v>2006</v>
      </c>
      <c r="M349" s="4" t="s">
        <v>267</v>
      </c>
      <c r="N349" s="4" t="s">
        <v>153</v>
      </c>
      <c r="O349" s="4" t="s">
        <v>133</v>
      </c>
      <c r="P349" s="4">
        <v>2006</v>
      </c>
      <c r="Q349" s="4"/>
      <c r="R349" s="4" t="s">
        <v>119</v>
      </c>
      <c r="S349" s="13">
        <v>43804</v>
      </c>
      <c r="T349" s="4">
        <v>162</v>
      </c>
      <c r="U349" s="4" t="s">
        <v>259</v>
      </c>
      <c r="V349" s="4"/>
      <c r="W349" s="4">
        <v>220</v>
      </c>
      <c r="X349" s="13">
        <v>40623</v>
      </c>
      <c r="Y349" s="27"/>
      <c r="Z349" s="27"/>
      <c r="AA349" s="28"/>
      <c r="AB349" s="31"/>
      <c r="AC349" s="32">
        <v>52.2</v>
      </c>
      <c r="AD349" s="28"/>
      <c r="AE349" s="28">
        <v>39</v>
      </c>
      <c r="AF349" s="33">
        <v>0.01</v>
      </c>
      <c r="AG349" s="28">
        <v>0.5</v>
      </c>
      <c r="AH349" s="31">
        <v>3.0000000000000001E-3</v>
      </c>
      <c r="AI349" s="31">
        <v>0.36199999999999999</v>
      </c>
      <c r="AJ349" s="31"/>
      <c r="AK349" s="75" t="str">
        <f t="shared" si="87"/>
        <v>1</v>
      </c>
      <c r="AL349" s="75" t="str">
        <f t="shared" si="88"/>
        <v>1</v>
      </c>
      <c r="AM349" s="75" t="str">
        <f t="shared" si="89"/>
        <v>1</v>
      </c>
      <c r="AN349" s="75" t="str">
        <f t="shared" si="90"/>
        <v>1</v>
      </c>
      <c r="AO349" s="75" t="str">
        <f t="shared" si="91"/>
        <v>1</v>
      </c>
      <c r="AP349" s="75" t="str">
        <f t="shared" si="92"/>
        <v>1</v>
      </c>
      <c r="AQ349" s="75" t="str">
        <f t="shared" si="93"/>
        <v>1</v>
      </c>
      <c r="AR349" s="75" t="str">
        <f t="shared" si="94"/>
        <v>1</v>
      </c>
      <c r="AS349" s="75">
        <f t="shared" si="95"/>
        <v>1</v>
      </c>
      <c r="AT349" s="75" t="str">
        <f t="shared" si="96"/>
        <v>1</v>
      </c>
      <c r="AU349" s="48" t="e">
        <f>IF(OR(AQ349="I",#REF!="I",AQ349="C",#REF!="C"),"Termovacío",IF(OR(AO349="I",AN349="I",AP349="I",AK349="I",AL349="I",AO349="C",AN349="C",AP349="C",AK349="C",AL349="C"),"Regeneración",""))</f>
        <v>#REF!</v>
      </c>
    </row>
    <row r="350" spans="1:47" s="10" customFormat="1" ht="15" customHeight="1" x14ac:dyDescent="0.2">
      <c r="A350" s="4">
        <f t="shared" si="97"/>
        <v>14</v>
      </c>
      <c r="B350" s="4">
        <v>60003188</v>
      </c>
      <c r="C350" s="4" t="s">
        <v>102</v>
      </c>
      <c r="D350" s="4" t="s">
        <v>159</v>
      </c>
      <c r="E350" s="3" t="s">
        <v>152</v>
      </c>
      <c r="F350" s="4" t="s">
        <v>306</v>
      </c>
      <c r="G350" s="4" t="s">
        <v>19</v>
      </c>
      <c r="H350" s="4">
        <v>185634</v>
      </c>
      <c r="I350" s="4" t="s">
        <v>249</v>
      </c>
      <c r="J350" s="4" t="s">
        <v>146</v>
      </c>
      <c r="K350" s="4" t="s">
        <v>177</v>
      </c>
      <c r="L350" s="4">
        <v>2006</v>
      </c>
      <c r="M350" s="4" t="s">
        <v>267</v>
      </c>
      <c r="N350" s="4" t="s">
        <v>153</v>
      </c>
      <c r="O350" s="4" t="s">
        <v>133</v>
      </c>
      <c r="P350" s="4">
        <v>2006</v>
      </c>
      <c r="Q350" s="4"/>
      <c r="R350" s="4" t="s">
        <v>119</v>
      </c>
      <c r="S350" s="13">
        <v>43804</v>
      </c>
      <c r="T350" s="4">
        <v>162</v>
      </c>
      <c r="U350" s="4" t="s">
        <v>259</v>
      </c>
      <c r="V350" s="4"/>
      <c r="W350" s="4">
        <v>220</v>
      </c>
      <c r="X350" s="13">
        <v>40318</v>
      </c>
      <c r="Y350" s="27"/>
      <c r="Z350" s="27"/>
      <c r="AA350" s="28"/>
      <c r="AB350" s="31"/>
      <c r="AC350" s="32">
        <v>61.7</v>
      </c>
      <c r="AD350" s="28"/>
      <c r="AE350" s="28">
        <v>43</v>
      </c>
      <c r="AF350" s="33">
        <v>0.01</v>
      </c>
      <c r="AG350" s="28">
        <v>0.5</v>
      </c>
      <c r="AH350" s="31">
        <v>6.0000000000000001E-3</v>
      </c>
      <c r="AI350" s="31">
        <v>0.54</v>
      </c>
      <c r="AJ350" s="31"/>
      <c r="AK350" s="75" t="str">
        <f t="shared" si="87"/>
        <v>1</v>
      </c>
      <c r="AL350" s="75" t="str">
        <f t="shared" si="88"/>
        <v>1</v>
      </c>
      <c r="AM350" s="75" t="str">
        <f t="shared" si="89"/>
        <v>1</v>
      </c>
      <c r="AN350" s="75" t="str">
        <f t="shared" si="90"/>
        <v>1</v>
      </c>
      <c r="AO350" s="75" t="str">
        <f t="shared" si="91"/>
        <v>1</v>
      </c>
      <c r="AP350" s="75" t="str">
        <f t="shared" si="92"/>
        <v>1</v>
      </c>
      <c r="AQ350" s="75" t="str">
        <f t="shared" si="93"/>
        <v>1</v>
      </c>
      <c r="AR350" s="75" t="str">
        <f t="shared" si="94"/>
        <v>1</v>
      </c>
      <c r="AS350" s="75">
        <f t="shared" si="95"/>
        <v>1</v>
      </c>
      <c r="AT350" s="75" t="str">
        <f t="shared" si="96"/>
        <v>1</v>
      </c>
      <c r="AU350" s="48" t="e">
        <f>IF(OR(AQ350="I",#REF!="I",AQ350="C",#REF!="C"),"Termovacío",IF(OR(AO350="I",AN350="I",AP350="I",AK350="I",AL350="I",AO350="C",AN350="C",AP350="C",AK350="C",AL350="C"),"Regeneración",""))</f>
        <v>#REF!</v>
      </c>
    </row>
    <row r="351" spans="1:47" s="10" customFormat="1" ht="15" customHeight="1" x14ac:dyDescent="0.2">
      <c r="A351" s="4">
        <f t="shared" si="97"/>
        <v>14</v>
      </c>
      <c r="B351" s="4">
        <v>60003188</v>
      </c>
      <c r="C351" s="4" t="s">
        <v>102</v>
      </c>
      <c r="D351" s="4" t="s">
        <v>159</v>
      </c>
      <c r="E351" s="3" t="s">
        <v>152</v>
      </c>
      <c r="F351" s="4" t="s">
        <v>306</v>
      </c>
      <c r="G351" s="4" t="s">
        <v>19</v>
      </c>
      <c r="H351" s="4">
        <v>185634</v>
      </c>
      <c r="I351" s="4" t="s">
        <v>249</v>
      </c>
      <c r="J351" s="4" t="s">
        <v>146</v>
      </c>
      <c r="K351" s="4" t="s">
        <v>177</v>
      </c>
      <c r="L351" s="4">
        <v>2006</v>
      </c>
      <c r="M351" s="4" t="s">
        <v>267</v>
      </c>
      <c r="N351" s="4" t="s">
        <v>153</v>
      </c>
      <c r="O351" s="4" t="s">
        <v>133</v>
      </c>
      <c r="P351" s="4">
        <v>2006</v>
      </c>
      <c r="Q351" s="4"/>
      <c r="R351" s="4" t="s">
        <v>119</v>
      </c>
      <c r="S351" s="13">
        <v>43804</v>
      </c>
      <c r="T351" s="4">
        <v>162</v>
      </c>
      <c r="U351" s="4" t="s">
        <v>259</v>
      </c>
      <c r="V351" s="4"/>
      <c r="W351" s="4">
        <v>220</v>
      </c>
      <c r="X351" s="13">
        <v>40105</v>
      </c>
      <c r="Y351" s="27"/>
      <c r="Z351" s="27"/>
      <c r="AA351" s="28"/>
      <c r="AB351" s="31"/>
      <c r="AC351" s="32">
        <v>61</v>
      </c>
      <c r="AD351" s="28"/>
      <c r="AE351" s="28">
        <v>42</v>
      </c>
      <c r="AF351" s="33">
        <v>5.0000000000000001E-3</v>
      </c>
      <c r="AG351" s="28">
        <v>0.5</v>
      </c>
      <c r="AH351" s="31">
        <v>7.0000000000000001E-3</v>
      </c>
      <c r="AI351" s="31">
        <v>0.106</v>
      </c>
      <c r="AJ351" s="31"/>
      <c r="AK351" s="75" t="str">
        <f t="shared" si="87"/>
        <v>1</v>
      </c>
      <c r="AL351" s="75" t="str">
        <f t="shared" si="88"/>
        <v>1</v>
      </c>
      <c r="AM351" s="75" t="str">
        <f t="shared" si="89"/>
        <v>1</v>
      </c>
      <c r="AN351" s="75" t="str">
        <f t="shared" si="90"/>
        <v>1</v>
      </c>
      <c r="AO351" s="75" t="str">
        <f t="shared" si="91"/>
        <v>1</v>
      </c>
      <c r="AP351" s="75" t="str">
        <f t="shared" si="92"/>
        <v>1</v>
      </c>
      <c r="AQ351" s="75" t="str">
        <f t="shared" si="93"/>
        <v>1</v>
      </c>
      <c r="AR351" s="75" t="str">
        <f t="shared" si="94"/>
        <v>1</v>
      </c>
      <c r="AS351" s="75">
        <f t="shared" si="95"/>
        <v>1</v>
      </c>
      <c r="AT351" s="75" t="str">
        <f t="shared" si="96"/>
        <v>1</v>
      </c>
      <c r="AU351" s="48" t="e">
        <f>IF(OR(AQ351="I",#REF!="I",AQ351="C",#REF!="C"),"Termovacío",IF(OR(AO351="I",AN351="I",AP351="I",AK351="I",AL351="I",AO351="C",AN351="C",AP351="C",AK351="C",AL351="C"),"Regeneración",""))</f>
        <v>#REF!</v>
      </c>
    </row>
    <row r="352" spans="1:47" s="10" customFormat="1" ht="15" customHeight="1" x14ac:dyDescent="0.2">
      <c r="A352" s="4">
        <f t="shared" si="97"/>
        <v>14</v>
      </c>
      <c r="B352" s="4">
        <v>60003188</v>
      </c>
      <c r="C352" s="4" t="s">
        <v>102</v>
      </c>
      <c r="D352" s="4" t="s">
        <v>159</v>
      </c>
      <c r="E352" s="3" t="s">
        <v>152</v>
      </c>
      <c r="F352" s="4" t="s">
        <v>306</v>
      </c>
      <c r="G352" s="4" t="s">
        <v>19</v>
      </c>
      <c r="H352" s="4">
        <v>185634</v>
      </c>
      <c r="I352" s="4" t="s">
        <v>249</v>
      </c>
      <c r="J352" s="4" t="s">
        <v>146</v>
      </c>
      <c r="K352" s="4" t="s">
        <v>177</v>
      </c>
      <c r="L352" s="4">
        <v>2006</v>
      </c>
      <c r="M352" s="4" t="s">
        <v>267</v>
      </c>
      <c r="N352" s="4" t="s">
        <v>153</v>
      </c>
      <c r="O352" s="4" t="s">
        <v>133</v>
      </c>
      <c r="P352" s="4">
        <v>2006</v>
      </c>
      <c r="Q352" s="4"/>
      <c r="R352" s="4" t="s">
        <v>119</v>
      </c>
      <c r="S352" s="13">
        <v>43804</v>
      </c>
      <c r="T352" s="4">
        <v>162</v>
      </c>
      <c r="U352" s="4" t="s">
        <v>259</v>
      </c>
      <c r="V352" s="4"/>
      <c r="W352" s="4">
        <v>220</v>
      </c>
      <c r="X352" s="13">
        <v>39679</v>
      </c>
      <c r="Y352" s="27"/>
      <c r="Z352" s="27"/>
      <c r="AA352" s="28"/>
      <c r="AB352" s="31"/>
      <c r="AC352" s="32">
        <v>67</v>
      </c>
      <c r="AD352" s="28"/>
      <c r="AE352" s="28">
        <v>37</v>
      </c>
      <c r="AF352" s="33">
        <v>0.01</v>
      </c>
      <c r="AG352" s="28"/>
      <c r="AH352" s="31">
        <v>3.0000000000000001E-3</v>
      </c>
      <c r="AI352" s="31"/>
      <c r="AJ352" s="31"/>
      <c r="AK352" s="75" t="str">
        <f t="shared" si="87"/>
        <v>1</v>
      </c>
      <c r="AL352" s="75" t="str">
        <f t="shared" si="88"/>
        <v>1</v>
      </c>
      <c r="AM352" s="75" t="str">
        <f t="shared" si="89"/>
        <v>1</v>
      </c>
      <c r="AN352" s="75" t="str">
        <f t="shared" si="90"/>
        <v>1</v>
      </c>
      <c r="AO352" s="75" t="str">
        <f t="shared" si="91"/>
        <v>1</v>
      </c>
      <c r="AP352" s="75" t="str">
        <f t="shared" si="92"/>
        <v>1</v>
      </c>
      <c r="AQ352" s="75" t="str">
        <f t="shared" si="93"/>
        <v>1</v>
      </c>
      <c r="AR352" s="75" t="str">
        <f t="shared" si="94"/>
        <v>1</v>
      </c>
      <c r="AS352" s="75">
        <f t="shared" si="95"/>
        <v>1</v>
      </c>
      <c r="AT352" s="75" t="str">
        <f t="shared" si="96"/>
        <v>1</v>
      </c>
      <c r="AU352" s="48" t="e">
        <f>IF(OR(AQ352="I",#REF!="I",AQ352="C",#REF!="C"),"Termovacío",IF(OR(AO352="I",AN352="I",AP352="I",AK352="I",AL352="I",AO352="C",AN352="C",AP352="C",AK352="C",AL352="C"),"Regeneración",""))</f>
        <v>#REF!</v>
      </c>
    </row>
    <row r="353" spans="1:47" s="10" customFormat="1" ht="15" customHeight="1" x14ac:dyDescent="0.2">
      <c r="A353" s="4">
        <f t="shared" si="97"/>
        <v>14</v>
      </c>
      <c r="B353" s="4">
        <v>60003188</v>
      </c>
      <c r="C353" s="4" t="s">
        <v>102</v>
      </c>
      <c r="D353" s="4" t="s">
        <v>159</v>
      </c>
      <c r="E353" s="3" t="s">
        <v>152</v>
      </c>
      <c r="F353" s="4" t="s">
        <v>306</v>
      </c>
      <c r="G353" s="4" t="s">
        <v>19</v>
      </c>
      <c r="H353" s="4">
        <v>185634</v>
      </c>
      <c r="I353" s="4" t="s">
        <v>249</v>
      </c>
      <c r="J353" s="4" t="s">
        <v>146</v>
      </c>
      <c r="K353" s="4" t="s">
        <v>177</v>
      </c>
      <c r="L353" s="4">
        <v>2006</v>
      </c>
      <c r="M353" s="4" t="s">
        <v>267</v>
      </c>
      <c r="N353" s="4" t="s">
        <v>153</v>
      </c>
      <c r="O353" s="4" t="s">
        <v>133</v>
      </c>
      <c r="P353" s="4">
        <v>2006</v>
      </c>
      <c r="Q353" s="4"/>
      <c r="R353" s="4" t="s">
        <v>119</v>
      </c>
      <c r="S353" s="13">
        <v>43804</v>
      </c>
      <c r="T353" s="4">
        <v>162</v>
      </c>
      <c r="U353" s="4" t="s">
        <v>259</v>
      </c>
      <c r="V353" s="4"/>
      <c r="W353" s="4">
        <v>220</v>
      </c>
      <c r="X353" s="13">
        <v>39632</v>
      </c>
      <c r="Y353" s="27"/>
      <c r="Z353" s="27"/>
      <c r="AA353" s="28"/>
      <c r="AB353" s="31"/>
      <c r="AC353" s="32">
        <v>71</v>
      </c>
      <c r="AD353" s="28"/>
      <c r="AE353" s="28">
        <v>40.6</v>
      </c>
      <c r="AF353" s="33">
        <v>0.01</v>
      </c>
      <c r="AG353" s="28">
        <v>0.5</v>
      </c>
      <c r="AH353" s="31">
        <v>1.4999999999999999E-2</v>
      </c>
      <c r="AI353" s="31">
        <v>0.17299999999999999</v>
      </c>
      <c r="AJ353" s="31"/>
      <c r="AK353" s="75" t="str">
        <f t="shared" si="87"/>
        <v>1</v>
      </c>
      <c r="AL353" s="75" t="str">
        <f t="shared" si="88"/>
        <v>1</v>
      </c>
      <c r="AM353" s="75" t="str">
        <f t="shared" si="89"/>
        <v>1</v>
      </c>
      <c r="AN353" s="75" t="str">
        <f t="shared" si="90"/>
        <v>1</v>
      </c>
      <c r="AO353" s="75" t="str">
        <f t="shared" si="91"/>
        <v>1</v>
      </c>
      <c r="AP353" s="75" t="str">
        <f t="shared" si="92"/>
        <v>1</v>
      </c>
      <c r="AQ353" s="75" t="str">
        <f t="shared" si="93"/>
        <v>1</v>
      </c>
      <c r="AR353" s="75" t="str">
        <f t="shared" si="94"/>
        <v>1</v>
      </c>
      <c r="AS353" s="75">
        <f t="shared" si="95"/>
        <v>1</v>
      </c>
      <c r="AT353" s="75" t="str">
        <f t="shared" si="96"/>
        <v>1</v>
      </c>
      <c r="AU353" s="48" t="e">
        <f>IF(OR(AQ353="I",#REF!="I",AQ353="C",#REF!="C"),"Termovacío",IF(OR(AO353="I",AN353="I",AP353="I",AK353="I",AL353="I",AO353="C",AN353="C",AP353="C",AK353="C",AL353="C"),"Regeneración",""))</f>
        <v>#REF!</v>
      </c>
    </row>
    <row r="354" spans="1:47" s="10" customFormat="1" ht="15" customHeight="1" x14ac:dyDescent="0.2">
      <c r="A354" s="4">
        <f t="shared" si="97"/>
        <v>14</v>
      </c>
      <c r="B354" s="4">
        <v>60003188</v>
      </c>
      <c r="C354" s="4" t="s">
        <v>102</v>
      </c>
      <c r="D354" s="4" t="s">
        <v>159</v>
      </c>
      <c r="E354" s="3" t="s">
        <v>152</v>
      </c>
      <c r="F354" s="4" t="s">
        <v>306</v>
      </c>
      <c r="G354" s="4" t="s">
        <v>19</v>
      </c>
      <c r="H354" s="4">
        <v>185634</v>
      </c>
      <c r="I354" s="4" t="s">
        <v>249</v>
      </c>
      <c r="J354" s="4" t="s">
        <v>146</v>
      </c>
      <c r="K354" s="4" t="s">
        <v>177</v>
      </c>
      <c r="L354" s="4">
        <v>2006</v>
      </c>
      <c r="M354" s="4" t="s">
        <v>267</v>
      </c>
      <c r="N354" s="4" t="s">
        <v>153</v>
      </c>
      <c r="O354" s="4" t="s">
        <v>133</v>
      </c>
      <c r="P354" s="4">
        <v>2006</v>
      </c>
      <c r="Q354" s="4"/>
      <c r="R354" s="4" t="s">
        <v>119</v>
      </c>
      <c r="S354" s="13">
        <v>43804</v>
      </c>
      <c r="T354" s="4">
        <v>162</v>
      </c>
      <c r="U354" s="4" t="s">
        <v>259</v>
      </c>
      <c r="V354" s="4"/>
      <c r="W354" s="4">
        <v>220</v>
      </c>
      <c r="X354" s="13">
        <v>39045</v>
      </c>
      <c r="Y354" s="27"/>
      <c r="Z354" s="27"/>
      <c r="AA354" s="28"/>
      <c r="AB354" s="31"/>
      <c r="AC354" s="32">
        <v>56.1</v>
      </c>
      <c r="AD354" s="28"/>
      <c r="AE354" s="28">
        <v>41.5</v>
      </c>
      <c r="AF354" s="33">
        <v>5.0000000000000001E-3</v>
      </c>
      <c r="AG354" s="28">
        <v>0.5</v>
      </c>
      <c r="AH354" s="31">
        <v>2.9000000000000001E-2</v>
      </c>
      <c r="AI354" s="31">
        <v>0.60199999999999998</v>
      </c>
      <c r="AJ354" s="31"/>
      <c r="AK354" s="75" t="str">
        <f t="shared" si="87"/>
        <v>1</v>
      </c>
      <c r="AL354" s="75" t="str">
        <f t="shared" si="88"/>
        <v>1</v>
      </c>
      <c r="AM354" s="75" t="str">
        <f t="shared" si="89"/>
        <v>1</v>
      </c>
      <c r="AN354" s="75" t="str">
        <f t="shared" si="90"/>
        <v>1</v>
      </c>
      <c r="AO354" s="75" t="str">
        <f t="shared" si="91"/>
        <v>1</v>
      </c>
      <c r="AP354" s="75" t="str">
        <f t="shared" si="92"/>
        <v>1</v>
      </c>
      <c r="AQ354" s="75" t="str">
        <f t="shared" si="93"/>
        <v>1</v>
      </c>
      <c r="AR354" s="75" t="str">
        <f t="shared" si="94"/>
        <v>1</v>
      </c>
      <c r="AS354" s="75">
        <f t="shared" si="95"/>
        <v>1</v>
      </c>
      <c r="AT354" s="75" t="str">
        <f t="shared" si="96"/>
        <v>1</v>
      </c>
      <c r="AU354" s="48" t="e">
        <f>IF(OR(AQ354="I",#REF!="I",AQ354="C",#REF!="C"),"Termovacío",IF(OR(AO354="I",AN354="I",AP354="I",AK354="I",AL354="I",AO354="C",AN354="C",AP354="C",AK354="C",AL354="C"),"Regeneración",""))</f>
        <v>#REF!</v>
      </c>
    </row>
    <row r="355" spans="1:47" s="10" customFormat="1" ht="15" customHeight="1" x14ac:dyDescent="0.2">
      <c r="A355" s="4">
        <f t="shared" si="97"/>
        <v>14</v>
      </c>
      <c r="B355" s="4">
        <v>60003188</v>
      </c>
      <c r="C355" s="4" t="s">
        <v>102</v>
      </c>
      <c r="D355" s="4" t="s">
        <v>159</v>
      </c>
      <c r="E355" s="3" t="s">
        <v>152</v>
      </c>
      <c r="F355" s="4" t="s">
        <v>306</v>
      </c>
      <c r="G355" s="4" t="s">
        <v>19</v>
      </c>
      <c r="H355" s="4">
        <v>185634</v>
      </c>
      <c r="I355" s="4" t="s">
        <v>249</v>
      </c>
      <c r="J355" s="4" t="s">
        <v>146</v>
      </c>
      <c r="K355" s="4" t="s">
        <v>177</v>
      </c>
      <c r="L355" s="4">
        <v>2006</v>
      </c>
      <c r="M355" s="4" t="s">
        <v>267</v>
      </c>
      <c r="N355" s="4" t="s">
        <v>153</v>
      </c>
      <c r="O355" s="4" t="s">
        <v>133</v>
      </c>
      <c r="P355" s="4">
        <v>2006</v>
      </c>
      <c r="Q355" s="4"/>
      <c r="R355" s="4" t="s">
        <v>119</v>
      </c>
      <c r="S355" s="13">
        <v>43804</v>
      </c>
      <c r="T355" s="4">
        <v>162</v>
      </c>
      <c r="U355" s="4" t="s">
        <v>259</v>
      </c>
      <c r="V355" s="4"/>
      <c r="W355" s="4">
        <v>220</v>
      </c>
      <c r="X355" s="13">
        <v>39002</v>
      </c>
      <c r="Y355" s="27"/>
      <c r="Z355" s="27"/>
      <c r="AA355" s="28"/>
      <c r="AB355" s="31"/>
      <c r="AC355" s="32">
        <v>61.6</v>
      </c>
      <c r="AD355" s="28"/>
      <c r="AE355" s="28">
        <v>42.3</v>
      </c>
      <c r="AF355" s="33"/>
      <c r="AG355" s="28">
        <v>0.5</v>
      </c>
      <c r="AH355" s="31">
        <v>0.01</v>
      </c>
      <c r="AI355" s="31"/>
      <c r="AJ355" s="31"/>
      <c r="AK355" s="75" t="str">
        <f t="shared" si="87"/>
        <v>1</v>
      </c>
      <c r="AL355" s="75" t="str">
        <f t="shared" si="88"/>
        <v>1</v>
      </c>
      <c r="AM355" s="75" t="str">
        <f t="shared" si="89"/>
        <v>1</v>
      </c>
      <c r="AN355" s="75" t="str">
        <f t="shared" si="90"/>
        <v>1</v>
      </c>
      <c r="AO355" s="75" t="str">
        <f t="shared" si="91"/>
        <v>1</v>
      </c>
      <c r="AP355" s="75" t="str">
        <f t="shared" si="92"/>
        <v>1</v>
      </c>
      <c r="AQ355" s="75" t="str">
        <f t="shared" si="93"/>
        <v>1</v>
      </c>
      <c r="AR355" s="75" t="str">
        <f t="shared" si="94"/>
        <v>1</v>
      </c>
      <c r="AS355" s="75">
        <f t="shared" si="95"/>
        <v>1</v>
      </c>
      <c r="AT355" s="75" t="str">
        <f t="shared" si="96"/>
        <v>1</v>
      </c>
      <c r="AU355" s="48" t="e">
        <f>IF(OR(AQ355="I",#REF!="I",AQ355="C",#REF!="C"),"Termovacío",IF(OR(AO355="I",AN355="I",AP355="I",AK355="I",AL355="I",AO355="C",AN355="C",AP355="C",AK355="C",AL355="C"),"Regeneración",""))</f>
        <v>#REF!</v>
      </c>
    </row>
    <row r="356" spans="1:47" s="10" customFormat="1" ht="15" customHeight="1" x14ac:dyDescent="0.2">
      <c r="A356" s="4">
        <f t="shared" si="97"/>
        <v>15</v>
      </c>
      <c r="B356" s="36">
        <v>60003189</v>
      </c>
      <c r="C356" s="36" t="s">
        <v>102</v>
      </c>
      <c r="D356" s="36" t="s">
        <v>159</v>
      </c>
      <c r="E356" s="37" t="s">
        <v>153</v>
      </c>
      <c r="F356" s="36" t="s">
        <v>307</v>
      </c>
      <c r="G356" s="36" t="s">
        <v>19</v>
      </c>
      <c r="H356" s="36">
        <v>185635</v>
      </c>
      <c r="I356" s="36" t="s">
        <v>249</v>
      </c>
      <c r="J356" s="36" t="s">
        <v>146</v>
      </c>
      <c r="K356" s="36" t="s">
        <v>177</v>
      </c>
      <c r="L356" s="36">
        <v>2006</v>
      </c>
      <c r="M356" s="36" t="s">
        <v>267</v>
      </c>
      <c r="N356" s="36" t="s">
        <v>153</v>
      </c>
      <c r="O356" s="36" t="s">
        <v>133</v>
      </c>
      <c r="P356" s="36">
        <v>2006</v>
      </c>
      <c r="Q356" s="36"/>
      <c r="R356" s="36" t="s">
        <v>119</v>
      </c>
      <c r="S356" s="38">
        <v>43804</v>
      </c>
      <c r="T356" s="36">
        <v>175</v>
      </c>
      <c r="U356" s="36" t="s">
        <v>259</v>
      </c>
      <c r="V356" s="36" t="s">
        <v>448</v>
      </c>
      <c r="W356" s="36">
        <v>220</v>
      </c>
      <c r="X356" s="38">
        <v>45690</v>
      </c>
      <c r="Y356" s="39">
        <v>60</v>
      </c>
      <c r="Z356" s="39">
        <v>23</v>
      </c>
      <c r="AA356" s="40" t="s">
        <v>665</v>
      </c>
      <c r="AB356" s="41">
        <v>0.89700000000000002</v>
      </c>
      <c r="AC356" s="42">
        <v>73</v>
      </c>
      <c r="AD356" s="40">
        <v>7</v>
      </c>
      <c r="AE356" s="40">
        <v>41.8</v>
      </c>
      <c r="AF356" s="43">
        <v>5.0000000000000001E-3</v>
      </c>
      <c r="AG356" s="40">
        <v>0.5</v>
      </c>
      <c r="AH356" s="41">
        <v>1E-3</v>
      </c>
      <c r="AI356" s="41">
        <v>0.108</v>
      </c>
      <c r="AJ356" s="41"/>
      <c r="AK356" s="75" t="str">
        <f t="shared" si="87"/>
        <v>1</v>
      </c>
      <c r="AL356" s="75" t="str">
        <f t="shared" si="88"/>
        <v>1</v>
      </c>
      <c r="AM356" s="75" t="str">
        <f t="shared" si="89"/>
        <v>1</v>
      </c>
      <c r="AN356" s="75" t="str">
        <f t="shared" si="90"/>
        <v>1</v>
      </c>
      <c r="AO356" s="75" t="str">
        <f t="shared" si="91"/>
        <v>1</v>
      </c>
      <c r="AP356" s="75" t="str">
        <f t="shared" si="92"/>
        <v>1</v>
      </c>
      <c r="AQ356" s="75" t="str">
        <f t="shared" si="93"/>
        <v>1</v>
      </c>
      <c r="AR356" s="75" t="str">
        <f t="shared" si="94"/>
        <v>1</v>
      </c>
      <c r="AS356" s="75">
        <f t="shared" si="95"/>
        <v>1</v>
      </c>
      <c r="AT356" s="75" t="str">
        <f t="shared" si="96"/>
        <v>1</v>
      </c>
      <c r="AU356" s="48" t="e">
        <f>IF(OR(AQ356="I",#REF!="I",AQ356="C",#REF!="C"),"Termovacío",IF(OR(AO356="I",AN356="I",AP356="I",AK356="I",AL356="I",AO356="C",AN356="C",AP356="C",AK356="C",AL356="C"),"Regeneración",""))</f>
        <v>#REF!</v>
      </c>
    </row>
    <row r="357" spans="1:47" s="10" customFormat="1" ht="15" customHeight="1" x14ac:dyDescent="0.2">
      <c r="A357" s="4">
        <f t="shared" si="97"/>
        <v>15</v>
      </c>
      <c r="B357" s="4">
        <v>60003189</v>
      </c>
      <c r="C357" s="4" t="s">
        <v>102</v>
      </c>
      <c r="D357" s="4" t="s">
        <v>159</v>
      </c>
      <c r="E357" s="3" t="s">
        <v>153</v>
      </c>
      <c r="F357" s="4" t="s">
        <v>307</v>
      </c>
      <c r="G357" s="4" t="s">
        <v>19</v>
      </c>
      <c r="H357" s="4">
        <v>185635</v>
      </c>
      <c r="I357" s="4" t="s">
        <v>249</v>
      </c>
      <c r="J357" s="4" t="s">
        <v>146</v>
      </c>
      <c r="K357" s="4" t="s">
        <v>177</v>
      </c>
      <c r="L357" s="4">
        <v>2006</v>
      </c>
      <c r="M357" s="4" t="s">
        <v>267</v>
      </c>
      <c r="N357" s="4" t="s">
        <v>153</v>
      </c>
      <c r="O357" s="4" t="s">
        <v>133</v>
      </c>
      <c r="P357" s="4">
        <v>2006</v>
      </c>
      <c r="Q357" s="4"/>
      <c r="R357" s="4" t="s">
        <v>119</v>
      </c>
      <c r="S357" s="13">
        <v>43804</v>
      </c>
      <c r="T357" s="4">
        <v>175</v>
      </c>
      <c r="U357" s="4" t="s">
        <v>259</v>
      </c>
      <c r="V357" s="4" t="s">
        <v>448</v>
      </c>
      <c r="W357" s="4">
        <v>220</v>
      </c>
      <c r="X357" s="13">
        <v>45146</v>
      </c>
      <c r="Y357" s="27">
        <v>51</v>
      </c>
      <c r="Z357" s="27">
        <v>54</v>
      </c>
      <c r="AA357" s="28" t="s">
        <v>450</v>
      </c>
      <c r="AB357" s="31">
        <v>0.89600000000000002</v>
      </c>
      <c r="AC357" s="32">
        <v>75</v>
      </c>
      <c r="AD357" s="28">
        <v>5</v>
      </c>
      <c r="AE357" s="28">
        <v>42.1</v>
      </c>
      <c r="AF357" s="33">
        <v>0.01</v>
      </c>
      <c r="AG357" s="28">
        <v>0.5</v>
      </c>
      <c r="AH357" s="31">
        <v>2E-3</v>
      </c>
      <c r="AI357" s="31">
        <v>0.128</v>
      </c>
      <c r="AJ357" s="31"/>
      <c r="AK357" s="75" t="str">
        <f t="shared" si="87"/>
        <v>1</v>
      </c>
      <c r="AL357" s="75" t="str">
        <f t="shared" si="88"/>
        <v>1</v>
      </c>
      <c r="AM357" s="75" t="str">
        <f t="shared" si="89"/>
        <v>1</v>
      </c>
      <c r="AN357" s="75" t="str">
        <f t="shared" si="90"/>
        <v>1</v>
      </c>
      <c r="AO357" s="75" t="str">
        <f t="shared" si="91"/>
        <v>1</v>
      </c>
      <c r="AP357" s="75" t="str">
        <f t="shared" si="92"/>
        <v>1</v>
      </c>
      <c r="AQ357" s="75" t="str">
        <f t="shared" si="93"/>
        <v>1</v>
      </c>
      <c r="AR357" s="75" t="str">
        <f t="shared" si="94"/>
        <v>1</v>
      </c>
      <c r="AS357" s="75">
        <f t="shared" si="95"/>
        <v>1</v>
      </c>
      <c r="AT357" s="75" t="str">
        <f t="shared" si="96"/>
        <v>1</v>
      </c>
      <c r="AU357" s="48" t="e">
        <f>IF(OR(AQ357="I",#REF!="I",AQ357="C",#REF!="C"),"Termovacío",IF(OR(AO357="I",AN357="I",AP357="I",AK357="I",AL357="I",AO357="C",AN357="C",AP357="C",AK357="C",AL357="C"),"Regeneración",""))</f>
        <v>#REF!</v>
      </c>
    </row>
    <row r="358" spans="1:47" s="10" customFormat="1" ht="15" customHeight="1" x14ac:dyDescent="0.2">
      <c r="A358" s="4">
        <f t="shared" si="97"/>
        <v>15</v>
      </c>
      <c r="B358" s="4">
        <v>60003189</v>
      </c>
      <c r="C358" s="4" t="s">
        <v>102</v>
      </c>
      <c r="D358" s="4" t="s">
        <v>159</v>
      </c>
      <c r="E358" s="3" t="s">
        <v>153</v>
      </c>
      <c r="F358" s="4" t="s">
        <v>307</v>
      </c>
      <c r="G358" s="4" t="s">
        <v>19</v>
      </c>
      <c r="H358" s="4">
        <v>185635</v>
      </c>
      <c r="I358" s="4" t="s">
        <v>249</v>
      </c>
      <c r="J358" s="4" t="s">
        <v>146</v>
      </c>
      <c r="K358" s="4" t="s">
        <v>177</v>
      </c>
      <c r="L358" s="4">
        <v>2006</v>
      </c>
      <c r="M358" s="4" t="s">
        <v>267</v>
      </c>
      <c r="N358" s="4" t="s">
        <v>153</v>
      </c>
      <c r="O358" s="4" t="s">
        <v>133</v>
      </c>
      <c r="P358" s="4">
        <v>2006</v>
      </c>
      <c r="Q358" s="4"/>
      <c r="R358" s="4" t="s">
        <v>119</v>
      </c>
      <c r="S358" s="13">
        <v>43804</v>
      </c>
      <c r="T358" s="4">
        <v>175</v>
      </c>
      <c r="U358" s="4" t="s">
        <v>259</v>
      </c>
      <c r="V358" s="4" t="s">
        <v>222</v>
      </c>
      <c r="W358" s="4">
        <v>220</v>
      </c>
      <c r="X358" s="13" t="s">
        <v>225</v>
      </c>
      <c r="Y358" s="27">
        <v>0</v>
      </c>
      <c r="Z358" s="27">
        <v>59</v>
      </c>
      <c r="AA358" s="28" t="s">
        <v>282</v>
      </c>
      <c r="AB358" s="31">
        <v>0.88670000000000004</v>
      </c>
      <c r="AC358" s="32">
        <v>71.900000000000006</v>
      </c>
      <c r="AD358" s="28">
        <v>10</v>
      </c>
      <c r="AE358" s="28">
        <v>41.7</v>
      </c>
      <c r="AF358" s="33">
        <v>0.02</v>
      </c>
      <c r="AG358" s="28">
        <v>1</v>
      </c>
      <c r="AH358" s="31">
        <v>5.0000000000000001E-3</v>
      </c>
      <c r="AI358" s="31">
        <v>0.23</v>
      </c>
      <c r="AJ358" s="31"/>
      <c r="AK358" s="75" t="str">
        <f t="shared" si="87"/>
        <v>1</v>
      </c>
      <c r="AL358" s="75" t="str">
        <f t="shared" si="88"/>
        <v>1</v>
      </c>
      <c r="AM358" s="75" t="str">
        <f t="shared" si="89"/>
        <v>1</v>
      </c>
      <c r="AN358" s="75" t="str">
        <f t="shared" si="90"/>
        <v>1</v>
      </c>
      <c r="AO358" s="75" t="str">
        <f t="shared" si="91"/>
        <v>1</v>
      </c>
      <c r="AP358" s="75" t="str">
        <f t="shared" si="92"/>
        <v>1</v>
      </c>
      <c r="AQ358" s="75" t="str">
        <f t="shared" si="93"/>
        <v>1</v>
      </c>
      <c r="AR358" s="75" t="str">
        <f t="shared" si="94"/>
        <v>1</v>
      </c>
      <c r="AS358" s="75">
        <f t="shared" si="95"/>
        <v>1</v>
      </c>
      <c r="AT358" s="75" t="str">
        <f t="shared" si="96"/>
        <v>1</v>
      </c>
      <c r="AU358" s="48" t="e">
        <f>IF(OR(AQ358="I",#REF!="I",AQ358="C",#REF!="C"),"Termovacío",IF(OR(AO358="I",AN358="I",AP358="I",AK358="I",AL358="I",AO358="C",AN358="C",AP358="C",AK358="C",AL358="C"),"Regeneración",""))</f>
        <v>#REF!</v>
      </c>
    </row>
    <row r="359" spans="1:47" s="10" customFormat="1" ht="15" customHeight="1" x14ac:dyDescent="0.2">
      <c r="A359" s="4">
        <f t="shared" si="97"/>
        <v>15</v>
      </c>
      <c r="B359" s="4">
        <v>60003189</v>
      </c>
      <c r="C359" s="4" t="s">
        <v>102</v>
      </c>
      <c r="D359" s="4" t="s">
        <v>159</v>
      </c>
      <c r="E359" s="3" t="s">
        <v>153</v>
      </c>
      <c r="F359" s="4" t="s">
        <v>307</v>
      </c>
      <c r="G359" s="4" t="s">
        <v>19</v>
      </c>
      <c r="H359" s="4">
        <v>185635</v>
      </c>
      <c r="I359" s="4" t="s">
        <v>249</v>
      </c>
      <c r="J359" s="4" t="s">
        <v>146</v>
      </c>
      <c r="K359" s="4" t="s">
        <v>177</v>
      </c>
      <c r="L359" s="4">
        <v>2006</v>
      </c>
      <c r="M359" s="4" t="s">
        <v>267</v>
      </c>
      <c r="N359" s="4" t="s">
        <v>153</v>
      </c>
      <c r="O359" s="4" t="s">
        <v>133</v>
      </c>
      <c r="P359" s="4">
        <v>2006</v>
      </c>
      <c r="Q359" s="4"/>
      <c r="R359" s="4" t="s">
        <v>119</v>
      </c>
      <c r="S359" s="13">
        <v>43804</v>
      </c>
      <c r="T359" s="4">
        <v>175</v>
      </c>
      <c r="U359" s="4" t="s">
        <v>259</v>
      </c>
      <c r="V359" s="4" t="s">
        <v>301</v>
      </c>
      <c r="W359" s="4">
        <v>220</v>
      </c>
      <c r="X359" s="13">
        <v>44379</v>
      </c>
      <c r="Y359" s="27">
        <v>68.2</v>
      </c>
      <c r="Z359" s="27">
        <v>30.3</v>
      </c>
      <c r="AA359" s="28" t="s">
        <v>283</v>
      </c>
      <c r="AB359" s="31">
        <v>0.88700000000000001</v>
      </c>
      <c r="AC359" s="32">
        <v>65</v>
      </c>
      <c r="AD359" s="28">
        <v>13</v>
      </c>
      <c r="AE359" s="28">
        <v>42</v>
      </c>
      <c r="AF359" s="33">
        <v>0.02</v>
      </c>
      <c r="AG359" s="28">
        <v>0.5</v>
      </c>
      <c r="AH359" s="31">
        <v>8.0000000000000002E-3</v>
      </c>
      <c r="AI359" s="31">
        <v>0.28799999999999998</v>
      </c>
      <c r="AJ359" s="31"/>
      <c r="AK359" s="75" t="str">
        <f t="shared" si="87"/>
        <v>1</v>
      </c>
      <c r="AL359" s="75" t="str">
        <f t="shared" si="88"/>
        <v>1</v>
      </c>
      <c r="AM359" s="75" t="str">
        <f t="shared" si="89"/>
        <v>1</v>
      </c>
      <c r="AN359" s="75" t="str">
        <f t="shared" si="90"/>
        <v>1</v>
      </c>
      <c r="AO359" s="75" t="str">
        <f t="shared" si="91"/>
        <v>1</v>
      </c>
      <c r="AP359" s="75" t="str">
        <f t="shared" si="92"/>
        <v>1</v>
      </c>
      <c r="AQ359" s="75" t="str">
        <f t="shared" si="93"/>
        <v>1</v>
      </c>
      <c r="AR359" s="75" t="str">
        <f t="shared" si="94"/>
        <v>1</v>
      </c>
      <c r="AS359" s="75">
        <f t="shared" si="95"/>
        <v>1</v>
      </c>
      <c r="AT359" s="75" t="str">
        <f t="shared" si="96"/>
        <v>1</v>
      </c>
      <c r="AU359" s="48" t="e">
        <f>IF(OR(AQ359="I",#REF!="I",AQ359="C",#REF!="C"),"Termovacío",IF(OR(AO359="I",AN359="I",AP359="I",AK359="I",AL359="I",AO359="C",AN359="C",AP359="C",AK359="C",AL359="C"),"Regeneración",""))</f>
        <v>#REF!</v>
      </c>
    </row>
    <row r="360" spans="1:47" s="10" customFormat="1" ht="15" customHeight="1" x14ac:dyDescent="0.2">
      <c r="A360" s="4">
        <f t="shared" si="97"/>
        <v>15</v>
      </c>
      <c r="B360" s="4">
        <v>60003189</v>
      </c>
      <c r="C360" s="4" t="s">
        <v>102</v>
      </c>
      <c r="D360" s="4" t="s">
        <v>159</v>
      </c>
      <c r="E360" s="3" t="s">
        <v>153</v>
      </c>
      <c r="F360" s="4" t="s">
        <v>307</v>
      </c>
      <c r="G360" s="4" t="s">
        <v>19</v>
      </c>
      <c r="H360" s="4">
        <v>185635</v>
      </c>
      <c r="I360" s="4" t="s">
        <v>249</v>
      </c>
      <c r="J360" s="4" t="s">
        <v>146</v>
      </c>
      <c r="K360" s="4" t="s">
        <v>177</v>
      </c>
      <c r="L360" s="4">
        <v>2006</v>
      </c>
      <c r="M360" s="4" t="s">
        <v>267</v>
      </c>
      <c r="N360" s="4" t="s">
        <v>153</v>
      </c>
      <c r="O360" s="4" t="s">
        <v>133</v>
      </c>
      <c r="P360" s="4">
        <v>2006</v>
      </c>
      <c r="Q360" s="4"/>
      <c r="R360" s="4" t="s">
        <v>119</v>
      </c>
      <c r="S360" s="13">
        <v>43804</v>
      </c>
      <c r="T360" s="4">
        <v>175</v>
      </c>
      <c r="U360" s="4" t="s">
        <v>259</v>
      </c>
      <c r="V360" s="4"/>
      <c r="W360" s="4">
        <v>220</v>
      </c>
      <c r="X360" s="13">
        <v>43993</v>
      </c>
      <c r="Y360" s="27"/>
      <c r="Z360" s="27"/>
      <c r="AA360" s="28"/>
      <c r="AB360" s="31"/>
      <c r="AC360" s="32">
        <v>32</v>
      </c>
      <c r="AD360" s="28"/>
      <c r="AE360" s="28">
        <v>39.1</v>
      </c>
      <c r="AF360" s="33">
        <v>0.01</v>
      </c>
      <c r="AG360" s="28">
        <v>0.5</v>
      </c>
      <c r="AH360" s="31">
        <v>4.0000000000000001E-3</v>
      </c>
      <c r="AI360" s="31">
        <v>0.22</v>
      </c>
      <c r="AJ360" s="31"/>
      <c r="AK360" s="75" t="str">
        <f t="shared" si="87"/>
        <v>1</v>
      </c>
      <c r="AL360" s="75" t="str">
        <f t="shared" si="88"/>
        <v>1</v>
      </c>
      <c r="AM360" s="75" t="str">
        <f t="shared" si="89"/>
        <v>1</v>
      </c>
      <c r="AN360" s="75" t="str">
        <f t="shared" si="90"/>
        <v>1</v>
      </c>
      <c r="AO360" s="75" t="str">
        <f t="shared" si="91"/>
        <v>1</v>
      </c>
      <c r="AP360" s="75" t="str">
        <f t="shared" si="92"/>
        <v>1</v>
      </c>
      <c r="AQ360" s="75" t="str">
        <f t="shared" si="93"/>
        <v>5</v>
      </c>
      <c r="AR360" s="75" t="str">
        <f t="shared" si="94"/>
        <v>1</v>
      </c>
      <c r="AS360" s="75">
        <f t="shared" si="95"/>
        <v>1.9090909090909092</v>
      </c>
      <c r="AT360" s="75" t="str">
        <f t="shared" si="96"/>
        <v>3</v>
      </c>
      <c r="AU360" s="48" t="e">
        <f>IF(OR(AQ360="I",#REF!="I",AQ360="C",#REF!="C"),"Termovacío",IF(OR(AO360="I",AN360="I",AP360="I",AK360="I",AL360="I",AO360="C",AN360="C",AP360="C",AK360="C",AL360="C"),"Regeneración",""))</f>
        <v>#REF!</v>
      </c>
    </row>
    <row r="361" spans="1:47" s="10" customFormat="1" ht="15" customHeight="1" x14ac:dyDescent="0.2">
      <c r="A361" s="4">
        <f t="shared" si="97"/>
        <v>15</v>
      </c>
      <c r="B361" s="4">
        <v>60003189</v>
      </c>
      <c r="C361" s="4" t="s">
        <v>102</v>
      </c>
      <c r="D361" s="4" t="s">
        <v>159</v>
      </c>
      <c r="E361" s="3" t="s">
        <v>153</v>
      </c>
      <c r="F361" s="4" t="s">
        <v>307</v>
      </c>
      <c r="G361" s="4" t="s">
        <v>19</v>
      </c>
      <c r="H361" s="4">
        <v>185635</v>
      </c>
      <c r="I361" s="4" t="s">
        <v>249</v>
      </c>
      <c r="J361" s="4" t="s">
        <v>146</v>
      </c>
      <c r="K361" s="4" t="s">
        <v>177</v>
      </c>
      <c r="L361" s="4">
        <v>2006</v>
      </c>
      <c r="M361" s="4" t="s">
        <v>267</v>
      </c>
      <c r="N361" s="4" t="s">
        <v>153</v>
      </c>
      <c r="O361" s="4" t="s">
        <v>133</v>
      </c>
      <c r="P361" s="4">
        <v>2006</v>
      </c>
      <c r="Q361" s="4"/>
      <c r="R361" s="4" t="s">
        <v>119</v>
      </c>
      <c r="S361" s="13">
        <v>43804</v>
      </c>
      <c r="T361" s="4">
        <v>175</v>
      </c>
      <c r="U361" s="4" t="s">
        <v>259</v>
      </c>
      <c r="V361" s="4"/>
      <c r="W361" s="4">
        <v>220</v>
      </c>
      <c r="X361" s="13">
        <v>43570</v>
      </c>
      <c r="Y361" s="27"/>
      <c r="Z361" s="27"/>
      <c r="AA361" s="28"/>
      <c r="AB361" s="31"/>
      <c r="AC361" s="32">
        <v>70.7</v>
      </c>
      <c r="AD361" s="28"/>
      <c r="AE361" s="28">
        <v>46.6</v>
      </c>
      <c r="AF361" s="33">
        <v>0.01</v>
      </c>
      <c r="AG361" s="28">
        <v>0.5</v>
      </c>
      <c r="AH361" s="31">
        <v>8.9999999999999993E-3</v>
      </c>
      <c r="AI361" s="31">
        <v>0.19</v>
      </c>
      <c r="AJ361" s="31"/>
      <c r="AK361" s="75" t="str">
        <f t="shared" si="87"/>
        <v>1</v>
      </c>
      <c r="AL361" s="75" t="str">
        <f t="shared" si="88"/>
        <v>1</v>
      </c>
      <c r="AM361" s="75" t="str">
        <f t="shared" si="89"/>
        <v>1</v>
      </c>
      <c r="AN361" s="75" t="str">
        <f t="shared" si="90"/>
        <v>1</v>
      </c>
      <c r="AO361" s="75" t="str">
        <f t="shared" si="91"/>
        <v>1</v>
      </c>
      <c r="AP361" s="75" t="str">
        <f t="shared" si="92"/>
        <v>1</v>
      </c>
      <c r="AQ361" s="75" t="str">
        <f t="shared" si="93"/>
        <v>1</v>
      </c>
      <c r="AR361" s="75" t="str">
        <f t="shared" si="94"/>
        <v>1</v>
      </c>
      <c r="AS361" s="75">
        <f t="shared" si="95"/>
        <v>1</v>
      </c>
      <c r="AT361" s="75" t="str">
        <f t="shared" si="96"/>
        <v>1</v>
      </c>
      <c r="AU361" s="48" t="e">
        <f>IF(OR(AQ361="I",#REF!="I",AQ361="C",#REF!="C"),"Termovacío",IF(OR(AO361="I",AN361="I",AP361="I",AK361="I",AL361="I",AO361="C",AN361="C",AP361="C",AK361="C",AL361="C"),"Regeneración",""))</f>
        <v>#REF!</v>
      </c>
    </row>
    <row r="362" spans="1:47" s="10" customFormat="1" ht="15" customHeight="1" x14ac:dyDescent="0.2">
      <c r="A362" s="4">
        <f t="shared" si="97"/>
        <v>15</v>
      </c>
      <c r="B362" s="4">
        <v>60003189</v>
      </c>
      <c r="C362" s="4" t="s">
        <v>102</v>
      </c>
      <c r="D362" s="4" t="s">
        <v>159</v>
      </c>
      <c r="E362" s="3" t="s">
        <v>153</v>
      </c>
      <c r="F362" s="4" t="s">
        <v>307</v>
      </c>
      <c r="G362" s="4" t="s">
        <v>19</v>
      </c>
      <c r="H362" s="4">
        <v>185635</v>
      </c>
      <c r="I362" s="4" t="s">
        <v>249</v>
      </c>
      <c r="J362" s="4" t="s">
        <v>146</v>
      </c>
      <c r="K362" s="4" t="s">
        <v>177</v>
      </c>
      <c r="L362" s="4">
        <v>2006</v>
      </c>
      <c r="M362" s="4" t="s">
        <v>267</v>
      </c>
      <c r="N362" s="4" t="s">
        <v>153</v>
      </c>
      <c r="O362" s="4" t="s">
        <v>133</v>
      </c>
      <c r="P362" s="4">
        <v>2006</v>
      </c>
      <c r="Q362" s="4"/>
      <c r="R362" s="4" t="s">
        <v>119</v>
      </c>
      <c r="S362" s="13">
        <v>43804</v>
      </c>
      <c r="T362" s="4">
        <v>175</v>
      </c>
      <c r="U362" s="4" t="s">
        <v>259</v>
      </c>
      <c r="V362" s="4"/>
      <c r="W362" s="4">
        <v>220</v>
      </c>
      <c r="X362" s="13">
        <v>43325</v>
      </c>
      <c r="Y362" s="27"/>
      <c r="Z362" s="27"/>
      <c r="AA362" s="28"/>
      <c r="AB362" s="31"/>
      <c r="AC362" s="32"/>
      <c r="AD362" s="28"/>
      <c r="AE362" s="28">
        <v>37.9</v>
      </c>
      <c r="AF362" s="33">
        <v>0.01</v>
      </c>
      <c r="AG362" s="28">
        <v>1</v>
      </c>
      <c r="AH362" s="31">
        <v>7.0000000000000001E-3</v>
      </c>
      <c r="AI362" s="31">
        <v>0.12</v>
      </c>
      <c r="AJ362" s="31"/>
      <c r="AK362" s="75" t="str">
        <f t="shared" si="87"/>
        <v>1</v>
      </c>
      <c r="AL362" s="75" t="str">
        <f t="shared" si="88"/>
        <v>1</v>
      </c>
      <c r="AM362" s="75" t="str">
        <f t="shared" si="89"/>
        <v>1</v>
      </c>
      <c r="AN362" s="75" t="str">
        <f t="shared" si="90"/>
        <v>1</v>
      </c>
      <c r="AO362" s="75" t="str">
        <f t="shared" si="91"/>
        <v>1</v>
      </c>
      <c r="AP362" s="75" t="str">
        <f t="shared" si="92"/>
        <v>1</v>
      </c>
      <c r="AQ362" s="75" t="str">
        <f t="shared" si="93"/>
        <v>1</v>
      </c>
      <c r="AR362" s="75" t="str">
        <f t="shared" si="94"/>
        <v>1</v>
      </c>
      <c r="AS362" s="75">
        <f t="shared" si="95"/>
        <v>1</v>
      </c>
      <c r="AT362" s="75" t="str">
        <f t="shared" si="96"/>
        <v>1</v>
      </c>
      <c r="AU362" s="48" t="e">
        <f>IF(OR(AQ362="I",#REF!="I",AQ362="C",#REF!="C"),"Termovacío",IF(OR(AO362="I",AN362="I",AP362="I",AK362="I",AL362="I",AO362="C",AN362="C",AP362="C",AK362="C",AL362="C"),"Regeneración",""))</f>
        <v>#REF!</v>
      </c>
    </row>
    <row r="363" spans="1:47" s="10" customFormat="1" ht="15" customHeight="1" x14ac:dyDescent="0.2">
      <c r="A363" s="4">
        <f t="shared" si="97"/>
        <v>15</v>
      </c>
      <c r="B363" s="4">
        <v>60003189</v>
      </c>
      <c r="C363" s="4" t="s">
        <v>102</v>
      </c>
      <c r="D363" s="4" t="s">
        <v>159</v>
      </c>
      <c r="E363" s="3" t="s">
        <v>153</v>
      </c>
      <c r="F363" s="4" t="s">
        <v>307</v>
      </c>
      <c r="G363" s="4" t="s">
        <v>19</v>
      </c>
      <c r="H363" s="4">
        <v>185635</v>
      </c>
      <c r="I363" s="4" t="s">
        <v>249</v>
      </c>
      <c r="J363" s="4" t="s">
        <v>146</v>
      </c>
      <c r="K363" s="4" t="s">
        <v>177</v>
      </c>
      <c r="L363" s="4">
        <v>2006</v>
      </c>
      <c r="M363" s="4" t="s">
        <v>267</v>
      </c>
      <c r="N363" s="4" t="s">
        <v>153</v>
      </c>
      <c r="O363" s="4" t="s">
        <v>133</v>
      </c>
      <c r="P363" s="4">
        <v>2006</v>
      </c>
      <c r="Q363" s="4"/>
      <c r="R363" s="4" t="s">
        <v>119</v>
      </c>
      <c r="S363" s="13">
        <v>43804</v>
      </c>
      <c r="T363" s="4">
        <v>175</v>
      </c>
      <c r="U363" s="4" t="s">
        <v>259</v>
      </c>
      <c r="V363" s="4"/>
      <c r="W363" s="4">
        <v>220</v>
      </c>
      <c r="X363" s="13">
        <v>42916</v>
      </c>
      <c r="Y363" s="27"/>
      <c r="Z363" s="27"/>
      <c r="AA363" s="28"/>
      <c r="AB363" s="31"/>
      <c r="AC363" s="32"/>
      <c r="AD363" s="28"/>
      <c r="AE363" s="28">
        <v>43.7</v>
      </c>
      <c r="AF363" s="33">
        <v>0.02</v>
      </c>
      <c r="AG363" s="28">
        <v>1</v>
      </c>
      <c r="AH363" s="31">
        <v>0.01</v>
      </c>
      <c r="AI363" s="31">
        <v>0.3</v>
      </c>
      <c r="AJ363" s="31"/>
      <c r="AK363" s="75" t="str">
        <f t="shared" si="87"/>
        <v>1</v>
      </c>
      <c r="AL363" s="75" t="str">
        <f t="shared" si="88"/>
        <v>1</v>
      </c>
      <c r="AM363" s="75" t="str">
        <f t="shared" si="89"/>
        <v>1</v>
      </c>
      <c r="AN363" s="75" t="str">
        <f t="shared" si="90"/>
        <v>1</v>
      </c>
      <c r="AO363" s="75" t="str">
        <f t="shared" si="91"/>
        <v>1</v>
      </c>
      <c r="AP363" s="75" t="str">
        <f t="shared" si="92"/>
        <v>1</v>
      </c>
      <c r="AQ363" s="75" t="str">
        <f t="shared" si="93"/>
        <v>1</v>
      </c>
      <c r="AR363" s="75" t="str">
        <f t="shared" si="94"/>
        <v>1</v>
      </c>
      <c r="AS363" s="75">
        <f t="shared" si="95"/>
        <v>1</v>
      </c>
      <c r="AT363" s="75" t="str">
        <f t="shared" si="96"/>
        <v>1</v>
      </c>
      <c r="AU363" s="48" t="e">
        <f>IF(OR(AQ363="I",#REF!="I",AQ363="C",#REF!="C"),"Termovacío",IF(OR(AO363="I",AN363="I",AP363="I",AK363="I",AL363="I",AO363="C",AN363="C",AP363="C",AK363="C",AL363="C"),"Regeneración",""))</f>
        <v>#REF!</v>
      </c>
    </row>
    <row r="364" spans="1:47" s="10" customFormat="1" ht="15" customHeight="1" x14ac:dyDescent="0.2">
      <c r="A364" s="4">
        <f t="shared" si="97"/>
        <v>15</v>
      </c>
      <c r="B364" s="4">
        <v>60003189</v>
      </c>
      <c r="C364" s="4" t="s">
        <v>102</v>
      </c>
      <c r="D364" s="4" t="s">
        <v>159</v>
      </c>
      <c r="E364" s="3" t="s">
        <v>153</v>
      </c>
      <c r="F364" s="4" t="s">
        <v>307</v>
      </c>
      <c r="G364" s="4" t="s">
        <v>19</v>
      </c>
      <c r="H364" s="4">
        <v>185635</v>
      </c>
      <c r="I364" s="4" t="s">
        <v>249</v>
      </c>
      <c r="J364" s="4" t="s">
        <v>146</v>
      </c>
      <c r="K364" s="4" t="s">
        <v>177</v>
      </c>
      <c r="L364" s="4">
        <v>2006</v>
      </c>
      <c r="M364" s="4" t="s">
        <v>267</v>
      </c>
      <c r="N364" s="4" t="s">
        <v>153</v>
      </c>
      <c r="O364" s="4" t="s">
        <v>133</v>
      </c>
      <c r="P364" s="4">
        <v>2006</v>
      </c>
      <c r="Q364" s="4"/>
      <c r="R364" s="4" t="s">
        <v>119</v>
      </c>
      <c r="S364" s="13">
        <v>43804</v>
      </c>
      <c r="T364" s="4">
        <v>175</v>
      </c>
      <c r="U364" s="4" t="s">
        <v>259</v>
      </c>
      <c r="V364" s="4"/>
      <c r="W364" s="4">
        <v>220</v>
      </c>
      <c r="X364" s="13">
        <v>42380</v>
      </c>
      <c r="Y364" s="27"/>
      <c r="Z364" s="27"/>
      <c r="AA364" s="28"/>
      <c r="AB364" s="31"/>
      <c r="AC364" s="32"/>
      <c r="AD364" s="28"/>
      <c r="AE364" s="28">
        <v>40</v>
      </c>
      <c r="AF364" s="33">
        <v>0.01</v>
      </c>
      <c r="AG364" s="28">
        <v>0.5</v>
      </c>
      <c r="AH364" s="31">
        <v>2.4E-2</v>
      </c>
      <c r="AI364" s="31">
        <v>0.17399999999999999</v>
      </c>
      <c r="AJ364" s="31"/>
      <c r="AK364" s="75" t="str">
        <f t="shared" si="87"/>
        <v>1</v>
      </c>
      <c r="AL364" s="75" t="str">
        <f t="shared" si="88"/>
        <v>1</v>
      </c>
      <c r="AM364" s="75" t="str">
        <f t="shared" si="89"/>
        <v>1</v>
      </c>
      <c r="AN364" s="75" t="str">
        <f t="shared" si="90"/>
        <v>1</v>
      </c>
      <c r="AO364" s="75" t="str">
        <f t="shared" si="91"/>
        <v>1</v>
      </c>
      <c r="AP364" s="75" t="str">
        <f t="shared" si="92"/>
        <v>1</v>
      </c>
      <c r="AQ364" s="75" t="str">
        <f t="shared" si="93"/>
        <v>1</v>
      </c>
      <c r="AR364" s="75" t="str">
        <f t="shared" si="94"/>
        <v>1</v>
      </c>
      <c r="AS364" s="75">
        <f t="shared" si="95"/>
        <v>1</v>
      </c>
      <c r="AT364" s="75" t="str">
        <f t="shared" si="96"/>
        <v>1</v>
      </c>
      <c r="AU364" s="48" t="e">
        <f>IF(OR(AQ364="I",#REF!="I",AQ364="C",#REF!="C"),"Termovacío",IF(OR(AO364="I",AN364="I",AP364="I",AK364="I",AL364="I",AO364="C",AN364="C",AP364="C",AK364="C",AL364="C"),"Regeneración",""))</f>
        <v>#REF!</v>
      </c>
    </row>
    <row r="365" spans="1:47" s="10" customFormat="1" ht="15" customHeight="1" x14ac:dyDescent="0.2">
      <c r="A365" s="4">
        <f t="shared" si="97"/>
        <v>15</v>
      </c>
      <c r="B365" s="4">
        <v>60003189</v>
      </c>
      <c r="C365" s="4" t="s">
        <v>102</v>
      </c>
      <c r="D365" s="4" t="s">
        <v>159</v>
      </c>
      <c r="E365" s="3" t="s">
        <v>153</v>
      </c>
      <c r="F365" s="4" t="s">
        <v>307</v>
      </c>
      <c r="G365" s="4" t="s">
        <v>19</v>
      </c>
      <c r="H365" s="4">
        <v>185635</v>
      </c>
      <c r="I365" s="4" t="s">
        <v>249</v>
      </c>
      <c r="J365" s="4" t="s">
        <v>146</v>
      </c>
      <c r="K365" s="4" t="s">
        <v>177</v>
      </c>
      <c r="L365" s="4">
        <v>2006</v>
      </c>
      <c r="M365" s="4" t="s">
        <v>267</v>
      </c>
      <c r="N365" s="4" t="s">
        <v>153</v>
      </c>
      <c r="O365" s="4" t="s">
        <v>133</v>
      </c>
      <c r="P365" s="4">
        <v>2006</v>
      </c>
      <c r="Q365" s="4"/>
      <c r="R365" s="4" t="s">
        <v>119</v>
      </c>
      <c r="S365" s="13">
        <v>43804</v>
      </c>
      <c r="T365" s="4">
        <v>175</v>
      </c>
      <c r="U365" s="4" t="s">
        <v>259</v>
      </c>
      <c r="V365" s="4"/>
      <c r="W365" s="4">
        <v>220</v>
      </c>
      <c r="X365" s="13">
        <v>41983</v>
      </c>
      <c r="Y365" s="27"/>
      <c r="Z365" s="27"/>
      <c r="AA365" s="28"/>
      <c r="AB365" s="31"/>
      <c r="AC365" s="32"/>
      <c r="AD365" s="28"/>
      <c r="AE365" s="28">
        <v>44</v>
      </c>
      <c r="AF365" s="33">
        <v>0.01</v>
      </c>
      <c r="AG365" s="28">
        <v>0.5</v>
      </c>
      <c r="AH365" s="31">
        <v>8.9999999999999993E-3</v>
      </c>
      <c r="AI365" s="31"/>
      <c r="AJ365" s="31"/>
      <c r="AK365" s="75" t="str">
        <f t="shared" si="87"/>
        <v>1</v>
      </c>
      <c r="AL365" s="75" t="str">
        <f t="shared" si="88"/>
        <v>1</v>
      </c>
      <c r="AM365" s="75" t="str">
        <f t="shared" si="89"/>
        <v>1</v>
      </c>
      <c r="AN365" s="75" t="str">
        <f t="shared" si="90"/>
        <v>1</v>
      </c>
      <c r="AO365" s="75" t="str">
        <f t="shared" si="91"/>
        <v>1</v>
      </c>
      <c r="AP365" s="75" t="str">
        <f t="shared" si="92"/>
        <v>1</v>
      </c>
      <c r="AQ365" s="75" t="str">
        <f t="shared" si="93"/>
        <v>1</v>
      </c>
      <c r="AR365" s="75" t="str">
        <f t="shared" si="94"/>
        <v>1</v>
      </c>
      <c r="AS365" s="75">
        <f t="shared" si="95"/>
        <v>1</v>
      </c>
      <c r="AT365" s="75" t="str">
        <f t="shared" si="96"/>
        <v>1</v>
      </c>
      <c r="AU365" s="48" t="e">
        <f>IF(OR(AQ365="I",#REF!="I",AQ365="C",#REF!="C"),"Termovacío",IF(OR(AO365="I",AN365="I",AP365="I",AK365="I",AL365="I",AO365="C",AN365="C",AP365="C",AK365="C",AL365="C"),"Regeneración",""))</f>
        <v>#REF!</v>
      </c>
    </row>
    <row r="366" spans="1:47" s="10" customFormat="1" ht="15" customHeight="1" x14ac:dyDescent="0.2">
      <c r="A366" s="4">
        <f t="shared" si="97"/>
        <v>15</v>
      </c>
      <c r="B366" s="4">
        <v>60003189</v>
      </c>
      <c r="C366" s="4" t="s">
        <v>102</v>
      </c>
      <c r="D366" s="4" t="s">
        <v>159</v>
      </c>
      <c r="E366" s="3" t="s">
        <v>153</v>
      </c>
      <c r="F366" s="4" t="s">
        <v>307</v>
      </c>
      <c r="G366" s="4" t="s">
        <v>19</v>
      </c>
      <c r="H366" s="4">
        <v>185635</v>
      </c>
      <c r="I366" s="4" t="s">
        <v>249</v>
      </c>
      <c r="J366" s="4" t="s">
        <v>146</v>
      </c>
      <c r="K366" s="4" t="s">
        <v>177</v>
      </c>
      <c r="L366" s="4">
        <v>2006</v>
      </c>
      <c r="M366" s="4" t="s">
        <v>267</v>
      </c>
      <c r="N366" s="4" t="s">
        <v>153</v>
      </c>
      <c r="O366" s="4" t="s">
        <v>133</v>
      </c>
      <c r="P366" s="4">
        <v>2006</v>
      </c>
      <c r="Q366" s="4"/>
      <c r="R366" s="4" t="s">
        <v>119</v>
      </c>
      <c r="S366" s="13">
        <v>43804</v>
      </c>
      <c r="T366" s="4">
        <v>175</v>
      </c>
      <c r="U366" s="4" t="s">
        <v>259</v>
      </c>
      <c r="V366" s="4"/>
      <c r="W366" s="4">
        <v>220</v>
      </c>
      <c r="X366" s="13">
        <v>41624</v>
      </c>
      <c r="Y366" s="27"/>
      <c r="Z366" s="27"/>
      <c r="AA366" s="28"/>
      <c r="AB366" s="31"/>
      <c r="AC366" s="32"/>
      <c r="AD366" s="28"/>
      <c r="AE366" s="28">
        <v>39.5</v>
      </c>
      <c r="AF366" s="33">
        <v>0.01</v>
      </c>
      <c r="AG366" s="28">
        <v>0.5</v>
      </c>
      <c r="AH366" s="31">
        <v>1.0999999999999999E-2</v>
      </c>
      <c r="AI366" s="31">
        <v>0.14000000000000001</v>
      </c>
      <c r="AJ366" s="31"/>
      <c r="AK366" s="75" t="str">
        <f t="shared" si="87"/>
        <v>1</v>
      </c>
      <c r="AL366" s="75" t="str">
        <f t="shared" si="88"/>
        <v>1</v>
      </c>
      <c r="AM366" s="75" t="str">
        <f t="shared" si="89"/>
        <v>1</v>
      </c>
      <c r="AN366" s="75" t="str">
        <f t="shared" si="90"/>
        <v>1</v>
      </c>
      <c r="AO366" s="75" t="str">
        <f t="shared" si="91"/>
        <v>1</v>
      </c>
      <c r="AP366" s="75" t="str">
        <f t="shared" si="92"/>
        <v>1</v>
      </c>
      <c r="AQ366" s="75" t="str">
        <f t="shared" si="93"/>
        <v>1</v>
      </c>
      <c r="AR366" s="75" t="str">
        <f t="shared" si="94"/>
        <v>1</v>
      </c>
      <c r="AS366" s="75">
        <f t="shared" si="95"/>
        <v>1</v>
      </c>
      <c r="AT366" s="75" t="str">
        <f t="shared" si="96"/>
        <v>1</v>
      </c>
      <c r="AU366" s="48" t="e">
        <f>IF(OR(AQ366="I",#REF!="I",AQ366="C",#REF!="C"),"Termovacío",IF(OR(AO366="I",AN366="I",AP366="I",AK366="I",AL366="I",AO366="C",AN366="C",AP366="C",AK366="C",AL366="C"),"Regeneración",""))</f>
        <v>#REF!</v>
      </c>
    </row>
    <row r="367" spans="1:47" s="10" customFormat="1" ht="15" customHeight="1" x14ac:dyDescent="0.2">
      <c r="A367" s="4">
        <f t="shared" si="97"/>
        <v>15</v>
      </c>
      <c r="B367" s="4">
        <v>60003189</v>
      </c>
      <c r="C367" s="4" t="s">
        <v>102</v>
      </c>
      <c r="D367" s="4" t="s">
        <v>159</v>
      </c>
      <c r="E367" s="3" t="s">
        <v>153</v>
      </c>
      <c r="F367" s="4" t="s">
        <v>307</v>
      </c>
      <c r="G367" s="4" t="s">
        <v>19</v>
      </c>
      <c r="H367" s="4">
        <v>185635</v>
      </c>
      <c r="I367" s="4" t="s">
        <v>249</v>
      </c>
      <c r="J367" s="4" t="s">
        <v>146</v>
      </c>
      <c r="K367" s="4" t="s">
        <v>177</v>
      </c>
      <c r="L367" s="4">
        <v>2006</v>
      </c>
      <c r="M367" s="4" t="s">
        <v>267</v>
      </c>
      <c r="N367" s="4" t="s">
        <v>153</v>
      </c>
      <c r="O367" s="4" t="s">
        <v>133</v>
      </c>
      <c r="P367" s="4">
        <v>2006</v>
      </c>
      <c r="Q367" s="4"/>
      <c r="R367" s="4" t="s">
        <v>119</v>
      </c>
      <c r="S367" s="13">
        <v>43804</v>
      </c>
      <c r="T367" s="4">
        <v>175</v>
      </c>
      <c r="U367" s="4" t="s">
        <v>259</v>
      </c>
      <c r="V367" s="4"/>
      <c r="W367" s="4">
        <v>220</v>
      </c>
      <c r="X367" s="13">
        <v>41344</v>
      </c>
      <c r="Y367" s="27"/>
      <c r="Z367" s="27"/>
      <c r="AA367" s="28"/>
      <c r="AB367" s="31"/>
      <c r="AC367" s="32"/>
      <c r="AD367" s="28"/>
      <c r="AE367" s="28">
        <v>37</v>
      </c>
      <c r="AF367" s="33">
        <v>0.01</v>
      </c>
      <c r="AG367" s="28">
        <v>0.5</v>
      </c>
      <c r="AH367" s="31">
        <v>8.0000000000000002E-3</v>
      </c>
      <c r="AI367" s="31">
        <v>0.17</v>
      </c>
      <c r="AJ367" s="31"/>
      <c r="AK367" s="75" t="str">
        <f t="shared" si="87"/>
        <v>1</v>
      </c>
      <c r="AL367" s="75" t="str">
        <f t="shared" si="88"/>
        <v>1</v>
      </c>
      <c r="AM367" s="75" t="str">
        <f t="shared" si="89"/>
        <v>1</v>
      </c>
      <c r="AN367" s="75" t="str">
        <f t="shared" si="90"/>
        <v>1</v>
      </c>
      <c r="AO367" s="75" t="str">
        <f t="shared" si="91"/>
        <v>1</v>
      </c>
      <c r="AP367" s="75" t="str">
        <f t="shared" si="92"/>
        <v>1</v>
      </c>
      <c r="AQ367" s="75" t="str">
        <f t="shared" si="93"/>
        <v>1</v>
      </c>
      <c r="AR367" s="75" t="str">
        <f t="shared" si="94"/>
        <v>1</v>
      </c>
      <c r="AS367" s="75">
        <f t="shared" si="95"/>
        <v>1</v>
      </c>
      <c r="AT367" s="75" t="str">
        <f t="shared" si="96"/>
        <v>1</v>
      </c>
      <c r="AU367" s="48" t="e">
        <f>IF(OR(AQ367="I",#REF!="I",AQ367="C",#REF!="C"),"Termovacío",IF(OR(AO367="I",AN367="I",AP367="I",AK367="I",AL367="I",AO367="C",AN367="C",AP367="C",AK367="C",AL367="C"),"Regeneración",""))</f>
        <v>#REF!</v>
      </c>
    </row>
    <row r="368" spans="1:47" s="10" customFormat="1" ht="15" customHeight="1" x14ac:dyDescent="0.2">
      <c r="A368" s="4">
        <f t="shared" si="97"/>
        <v>15</v>
      </c>
      <c r="B368" s="4">
        <v>60003189</v>
      </c>
      <c r="C368" s="4" t="s">
        <v>102</v>
      </c>
      <c r="D368" s="4" t="s">
        <v>159</v>
      </c>
      <c r="E368" s="3" t="s">
        <v>153</v>
      </c>
      <c r="F368" s="4" t="s">
        <v>307</v>
      </c>
      <c r="G368" s="4" t="s">
        <v>19</v>
      </c>
      <c r="H368" s="4">
        <v>185635</v>
      </c>
      <c r="I368" s="4" t="s">
        <v>249</v>
      </c>
      <c r="J368" s="4" t="s">
        <v>146</v>
      </c>
      <c r="K368" s="4" t="s">
        <v>177</v>
      </c>
      <c r="L368" s="4">
        <v>2006</v>
      </c>
      <c r="M368" s="4" t="s">
        <v>267</v>
      </c>
      <c r="N368" s="4" t="s">
        <v>153</v>
      </c>
      <c r="O368" s="4" t="s">
        <v>133</v>
      </c>
      <c r="P368" s="4">
        <v>2006</v>
      </c>
      <c r="Q368" s="4"/>
      <c r="R368" s="4" t="s">
        <v>119</v>
      </c>
      <c r="S368" s="13">
        <v>43804</v>
      </c>
      <c r="T368" s="4">
        <v>175</v>
      </c>
      <c r="U368" s="4" t="s">
        <v>259</v>
      </c>
      <c r="V368" s="4"/>
      <c r="W368" s="4">
        <v>220</v>
      </c>
      <c r="X368" s="13">
        <v>40889</v>
      </c>
      <c r="Y368" s="27"/>
      <c r="Z368" s="27"/>
      <c r="AA368" s="28"/>
      <c r="AB368" s="31"/>
      <c r="AC368" s="32">
        <v>67.5</v>
      </c>
      <c r="AD368" s="28"/>
      <c r="AE368" s="28">
        <v>42</v>
      </c>
      <c r="AF368" s="33">
        <v>0.01</v>
      </c>
      <c r="AG368" s="28">
        <v>0.5</v>
      </c>
      <c r="AH368" s="31">
        <v>6.0000000000000001E-3</v>
      </c>
      <c r="AI368" s="31">
        <v>0.127</v>
      </c>
      <c r="AJ368" s="31"/>
      <c r="AK368" s="75" t="str">
        <f t="shared" si="87"/>
        <v>1</v>
      </c>
      <c r="AL368" s="75" t="str">
        <f t="shared" si="88"/>
        <v>1</v>
      </c>
      <c r="AM368" s="75" t="str">
        <f t="shared" si="89"/>
        <v>1</v>
      </c>
      <c r="AN368" s="75" t="str">
        <f t="shared" si="90"/>
        <v>1</v>
      </c>
      <c r="AO368" s="75" t="str">
        <f t="shared" si="91"/>
        <v>1</v>
      </c>
      <c r="AP368" s="75" t="str">
        <f t="shared" si="92"/>
        <v>1</v>
      </c>
      <c r="AQ368" s="75" t="str">
        <f t="shared" si="93"/>
        <v>1</v>
      </c>
      <c r="AR368" s="75" t="str">
        <f t="shared" si="94"/>
        <v>1</v>
      </c>
      <c r="AS368" s="75">
        <f t="shared" si="95"/>
        <v>1</v>
      </c>
      <c r="AT368" s="75" t="str">
        <f t="shared" si="96"/>
        <v>1</v>
      </c>
      <c r="AU368" s="48" t="e">
        <f>IF(OR(AQ368="I",#REF!="I",AQ368="C",#REF!="C"),"Termovacío",IF(OR(AO368="I",AN368="I",AP368="I",AK368="I",AL368="I",AO368="C",AN368="C",AP368="C",AK368="C",AL368="C"),"Regeneración",""))</f>
        <v>#REF!</v>
      </c>
    </row>
    <row r="369" spans="1:47" s="10" customFormat="1" ht="15" customHeight="1" x14ac:dyDescent="0.2">
      <c r="A369" s="4">
        <f t="shared" si="97"/>
        <v>15</v>
      </c>
      <c r="B369" s="4">
        <v>60003189</v>
      </c>
      <c r="C369" s="4" t="s">
        <v>102</v>
      </c>
      <c r="D369" s="4" t="s">
        <v>159</v>
      </c>
      <c r="E369" s="3" t="s">
        <v>153</v>
      </c>
      <c r="F369" s="4" t="s">
        <v>307</v>
      </c>
      <c r="G369" s="4" t="s">
        <v>19</v>
      </c>
      <c r="H369" s="4">
        <v>185635</v>
      </c>
      <c r="I369" s="4" t="s">
        <v>249</v>
      </c>
      <c r="J369" s="4" t="s">
        <v>146</v>
      </c>
      <c r="K369" s="4" t="s">
        <v>177</v>
      </c>
      <c r="L369" s="4">
        <v>2006</v>
      </c>
      <c r="M369" s="4" t="s">
        <v>267</v>
      </c>
      <c r="N369" s="4" t="s">
        <v>153</v>
      </c>
      <c r="O369" s="4" t="s">
        <v>133</v>
      </c>
      <c r="P369" s="4">
        <v>2006</v>
      </c>
      <c r="Q369" s="4"/>
      <c r="R369" s="4" t="s">
        <v>119</v>
      </c>
      <c r="S369" s="13">
        <v>43804</v>
      </c>
      <c r="T369" s="4">
        <v>175</v>
      </c>
      <c r="U369" s="4" t="s">
        <v>259</v>
      </c>
      <c r="V369" s="4"/>
      <c r="W369" s="4">
        <v>220</v>
      </c>
      <c r="X369" s="13">
        <v>40623</v>
      </c>
      <c r="Y369" s="27"/>
      <c r="Z369" s="27"/>
      <c r="AA369" s="28"/>
      <c r="AB369" s="31"/>
      <c r="AC369" s="32">
        <v>52.5</v>
      </c>
      <c r="AD369" s="28"/>
      <c r="AE369" s="28">
        <v>39</v>
      </c>
      <c r="AF369" s="33">
        <v>0.01</v>
      </c>
      <c r="AG369" s="28">
        <v>0.5</v>
      </c>
      <c r="AH369" s="31">
        <v>3.0000000000000001E-3</v>
      </c>
      <c r="AI369" s="31">
        <v>0.19700000000000001</v>
      </c>
      <c r="AJ369" s="31"/>
      <c r="AK369" s="75" t="str">
        <f t="shared" si="87"/>
        <v>1</v>
      </c>
      <c r="AL369" s="75" t="str">
        <f t="shared" si="88"/>
        <v>1</v>
      </c>
      <c r="AM369" s="75" t="str">
        <f t="shared" si="89"/>
        <v>1</v>
      </c>
      <c r="AN369" s="75" t="str">
        <f t="shared" si="90"/>
        <v>1</v>
      </c>
      <c r="AO369" s="75" t="str">
        <f t="shared" si="91"/>
        <v>1</v>
      </c>
      <c r="AP369" s="75" t="str">
        <f t="shared" si="92"/>
        <v>1</v>
      </c>
      <c r="AQ369" s="75" t="str">
        <f t="shared" si="93"/>
        <v>1</v>
      </c>
      <c r="AR369" s="75" t="str">
        <f t="shared" si="94"/>
        <v>1</v>
      </c>
      <c r="AS369" s="75">
        <f t="shared" si="95"/>
        <v>1</v>
      </c>
      <c r="AT369" s="75" t="str">
        <f t="shared" si="96"/>
        <v>1</v>
      </c>
      <c r="AU369" s="48" t="e">
        <f>IF(OR(AQ369="I",#REF!="I",AQ369="C",#REF!="C"),"Termovacío",IF(OR(AO369="I",AN369="I",AP369="I",AK369="I",AL369="I",AO369="C",AN369="C",AP369="C",AK369="C",AL369="C"),"Regeneración",""))</f>
        <v>#REF!</v>
      </c>
    </row>
    <row r="370" spans="1:47" s="10" customFormat="1" ht="15" customHeight="1" x14ac:dyDescent="0.2">
      <c r="A370" s="4">
        <f t="shared" si="97"/>
        <v>15</v>
      </c>
      <c r="B370" s="4">
        <v>60003189</v>
      </c>
      <c r="C370" s="4" t="s">
        <v>102</v>
      </c>
      <c r="D370" s="4" t="s">
        <v>159</v>
      </c>
      <c r="E370" s="3" t="s">
        <v>153</v>
      </c>
      <c r="F370" s="4" t="s">
        <v>307</v>
      </c>
      <c r="G370" s="4" t="s">
        <v>19</v>
      </c>
      <c r="H370" s="4">
        <v>185635</v>
      </c>
      <c r="I370" s="4" t="s">
        <v>249</v>
      </c>
      <c r="J370" s="4" t="s">
        <v>146</v>
      </c>
      <c r="K370" s="4" t="s">
        <v>177</v>
      </c>
      <c r="L370" s="4">
        <v>2006</v>
      </c>
      <c r="M370" s="4" t="s">
        <v>267</v>
      </c>
      <c r="N370" s="4" t="s">
        <v>153</v>
      </c>
      <c r="O370" s="4" t="s">
        <v>133</v>
      </c>
      <c r="P370" s="4">
        <v>2006</v>
      </c>
      <c r="Q370" s="4"/>
      <c r="R370" s="4" t="s">
        <v>119</v>
      </c>
      <c r="S370" s="13">
        <v>43804</v>
      </c>
      <c r="T370" s="4">
        <v>175</v>
      </c>
      <c r="U370" s="4" t="s">
        <v>259</v>
      </c>
      <c r="V370" s="4"/>
      <c r="W370" s="4">
        <v>220</v>
      </c>
      <c r="X370" s="13">
        <v>40318</v>
      </c>
      <c r="Y370" s="27"/>
      <c r="Z370" s="27"/>
      <c r="AA370" s="28"/>
      <c r="AB370" s="31"/>
      <c r="AC370" s="32">
        <v>58.9</v>
      </c>
      <c r="AD370" s="28"/>
      <c r="AE370" s="28">
        <v>43</v>
      </c>
      <c r="AF370" s="33">
        <v>0.01</v>
      </c>
      <c r="AG370" s="28">
        <v>0.5</v>
      </c>
      <c r="AH370" s="31">
        <v>8.0000000000000002E-3</v>
      </c>
      <c r="AI370" s="31">
        <v>0.16</v>
      </c>
      <c r="AJ370" s="31"/>
      <c r="AK370" s="75" t="str">
        <f t="shared" si="87"/>
        <v>1</v>
      </c>
      <c r="AL370" s="75" t="str">
        <f t="shared" si="88"/>
        <v>1</v>
      </c>
      <c r="AM370" s="75" t="str">
        <f t="shared" si="89"/>
        <v>1</v>
      </c>
      <c r="AN370" s="75" t="str">
        <f t="shared" si="90"/>
        <v>1</v>
      </c>
      <c r="AO370" s="75" t="str">
        <f t="shared" si="91"/>
        <v>1</v>
      </c>
      <c r="AP370" s="75" t="str">
        <f t="shared" si="92"/>
        <v>1</v>
      </c>
      <c r="AQ370" s="75" t="str">
        <f t="shared" si="93"/>
        <v>1</v>
      </c>
      <c r="AR370" s="75" t="str">
        <f t="shared" si="94"/>
        <v>1</v>
      </c>
      <c r="AS370" s="75">
        <f t="shared" si="95"/>
        <v>1</v>
      </c>
      <c r="AT370" s="75" t="str">
        <f t="shared" si="96"/>
        <v>1</v>
      </c>
      <c r="AU370" s="48" t="e">
        <f>IF(OR(AQ370="I",#REF!="I",AQ370="C",#REF!="C"),"Termovacío",IF(OR(AO370="I",AN370="I",AP370="I",AK370="I",AL370="I",AO370="C",AN370="C",AP370="C",AK370="C",AL370="C"),"Regeneración",""))</f>
        <v>#REF!</v>
      </c>
    </row>
    <row r="371" spans="1:47" s="10" customFormat="1" ht="15" customHeight="1" x14ac:dyDescent="0.2">
      <c r="A371" s="4">
        <f t="shared" si="97"/>
        <v>15</v>
      </c>
      <c r="B371" s="4">
        <v>60003189</v>
      </c>
      <c r="C371" s="4" t="s">
        <v>102</v>
      </c>
      <c r="D371" s="4" t="s">
        <v>159</v>
      </c>
      <c r="E371" s="3" t="s">
        <v>153</v>
      </c>
      <c r="F371" s="4" t="s">
        <v>307</v>
      </c>
      <c r="G371" s="4" t="s">
        <v>19</v>
      </c>
      <c r="H371" s="4">
        <v>185635</v>
      </c>
      <c r="I371" s="4" t="s">
        <v>249</v>
      </c>
      <c r="J371" s="4" t="s">
        <v>146</v>
      </c>
      <c r="K371" s="4" t="s">
        <v>177</v>
      </c>
      <c r="L371" s="4">
        <v>2006</v>
      </c>
      <c r="M371" s="4" t="s">
        <v>267</v>
      </c>
      <c r="N371" s="4" t="s">
        <v>153</v>
      </c>
      <c r="O371" s="4" t="s">
        <v>133</v>
      </c>
      <c r="P371" s="4">
        <v>2006</v>
      </c>
      <c r="Q371" s="4"/>
      <c r="R371" s="4" t="s">
        <v>119</v>
      </c>
      <c r="S371" s="13">
        <v>43804</v>
      </c>
      <c r="T371" s="4">
        <v>175</v>
      </c>
      <c r="U371" s="4" t="s">
        <v>259</v>
      </c>
      <c r="V371" s="4"/>
      <c r="W371" s="4">
        <v>220</v>
      </c>
      <c r="X371" s="13">
        <v>40105</v>
      </c>
      <c r="Y371" s="27"/>
      <c r="Z371" s="27"/>
      <c r="AA371" s="28"/>
      <c r="AB371" s="31"/>
      <c r="AC371" s="32">
        <v>58.2</v>
      </c>
      <c r="AD371" s="28"/>
      <c r="AE371" s="28">
        <v>42</v>
      </c>
      <c r="AF371" s="33">
        <v>5.0000000000000001E-3</v>
      </c>
      <c r="AG371" s="28">
        <v>0.5</v>
      </c>
      <c r="AH371" s="31">
        <v>8.0000000000000002E-3</v>
      </c>
      <c r="AI371" s="31">
        <v>8.2000000000000003E-2</v>
      </c>
      <c r="AJ371" s="31"/>
      <c r="AK371" s="75" t="str">
        <f t="shared" si="87"/>
        <v>1</v>
      </c>
      <c r="AL371" s="75" t="str">
        <f t="shared" si="88"/>
        <v>1</v>
      </c>
      <c r="AM371" s="75" t="str">
        <f t="shared" si="89"/>
        <v>1</v>
      </c>
      <c r="AN371" s="75" t="str">
        <f t="shared" si="90"/>
        <v>1</v>
      </c>
      <c r="AO371" s="75" t="str">
        <f t="shared" si="91"/>
        <v>1</v>
      </c>
      <c r="AP371" s="75" t="str">
        <f t="shared" si="92"/>
        <v>1</v>
      </c>
      <c r="AQ371" s="75" t="str">
        <f t="shared" si="93"/>
        <v>1</v>
      </c>
      <c r="AR371" s="75" t="str">
        <f t="shared" si="94"/>
        <v>1</v>
      </c>
      <c r="AS371" s="75">
        <f t="shared" si="95"/>
        <v>1</v>
      </c>
      <c r="AT371" s="75" t="str">
        <f t="shared" si="96"/>
        <v>1</v>
      </c>
      <c r="AU371" s="48" t="e">
        <f>IF(OR(AQ371="I",#REF!="I",AQ371="C",#REF!="C"),"Termovacío",IF(OR(AO371="I",AN371="I",AP371="I",AK371="I",AL371="I",AO371="C",AN371="C",AP371="C",AK371="C",AL371="C"),"Regeneración",""))</f>
        <v>#REF!</v>
      </c>
    </row>
    <row r="372" spans="1:47" s="10" customFormat="1" ht="15" customHeight="1" x14ac:dyDescent="0.2">
      <c r="A372" s="4">
        <f t="shared" si="97"/>
        <v>15</v>
      </c>
      <c r="B372" s="4">
        <v>60003189</v>
      </c>
      <c r="C372" s="4" t="s">
        <v>102</v>
      </c>
      <c r="D372" s="4" t="s">
        <v>159</v>
      </c>
      <c r="E372" s="3" t="s">
        <v>153</v>
      </c>
      <c r="F372" s="4" t="s">
        <v>307</v>
      </c>
      <c r="G372" s="4" t="s">
        <v>19</v>
      </c>
      <c r="H372" s="4">
        <v>185635</v>
      </c>
      <c r="I372" s="4" t="s">
        <v>249</v>
      </c>
      <c r="J372" s="4" t="s">
        <v>146</v>
      </c>
      <c r="K372" s="4" t="s">
        <v>177</v>
      </c>
      <c r="L372" s="4">
        <v>2006</v>
      </c>
      <c r="M372" s="4" t="s">
        <v>267</v>
      </c>
      <c r="N372" s="4" t="s">
        <v>153</v>
      </c>
      <c r="O372" s="4" t="s">
        <v>133</v>
      </c>
      <c r="P372" s="4">
        <v>2006</v>
      </c>
      <c r="Q372" s="4"/>
      <c r="R372" s="4" t="s">
        <v>119</v>
      </c>
      <c r="S372" s="13">
        <v>43804</v>
      </c>
      <c r="T372" s="4">
        <v>175</v>
      </c>
      <c r="U372" s="4" t="s">
        <v>259</v>
      </c>
      <c r="V372" s="4"/>
      <c r="W372" s="4">
        <v>220</v>
      </c>
      <c r="X372" s="13">
        <v>39679</v>
      </c>
      <c r="Y372" s="27"/>
      <c r="Z372" s="27"/>
      <c r="AA372" s="28"/>
      <c r="AB372" s="31"/>
      <c r="AC372" s="32">
        <v>63.7</v>
      </c>
      <c r="AD372" s="28"/>
      <c r="AE372" s="28">
        <v>36</v>
      </c>
      <c r="AF372" s="33">
        <v>0.01</v>
      </c>
      <c r="AG372" s="28"/>
      <c r="AH372" s="31">
        <v>3.0000000000000001E-3</v>
      </c>
      <c r="AI372" s="31"/>
      <c r="AJ372" s="31"/>
      <c r="AK372" s="75" t="str">
        <f t="shared" si="87"/>
        <v>1</v>
      </c>
      <c r="AL372" s="75" t="str">
        <f t="shared" si="88"/>
        <v>1</v>
      </c>
      <c r="AM372" s="75" t="str">
        <f t="shared" si="89"/>
        <v>1</v>
      </c>
      <c r="AN372" s="75" t="str">
        <f t="shared" si="90"/>
        <v>1</v>
      </c>
      <c r="AO372" s="75" t="str">
        <f t="shared" si="91"/>
        <v>1</v>
      </c>
      <c r="AP372" s="75" t="str">
        <f t="shared" si="92"/>
        <v>1</v>
      </c>
      <c r="AQ372" s="75" t="str">
        <f t="shared" si="93"/>
        <v>1</v>
      </c>
      <c r="AR372" s="75" t="str">
        <f t="shared" si="94"/>
        <v>1</v>
      </c>
      <c r="AS372" s="75">
        <f t="shared" si="95"/>
        <v>1</v>
      </c>
      <c r="AT372" s="75" t="str">
        <f t="shared" si="96"/>
        <v>1</v>
      </c>
      <c r="AU372" s="48" t="e">
        <f>IF(OR(AQ372="I",#REF!="I",AQ372="C",#REF!="C"),"Termovacío",IF(OR(AO372="I",AN372="I",AP372="I",AK372="I",AL372="I",AO372="C",AN372="C",AP372="C",AK372="C",AL372="C"),"Regeneración",""))</f>
        <v>#REF!</v>
      </c>
    </row>
    <row r="373" spans="1:47" s="10" customFormat="1" ht="15" customHeight="1" x14ac:dyDescent="0.2">
      <c r="A373" s="4">
        <f t="shared" si="97"/>
        <v>15</v>
      </c>
      <c r="B373" s="4">
        <v>60003189</v>
      </c>
      <c r="C373" s="4" t="s">
        <v>102</v>
      </c>
      <c r="D373" s="4" t="s">
        <v>159</v>
      </c>
      <c r="E373" s="3" t="s">
        <v>153</v>
      </c>
      <c r="F373" s="4" t="s">
        <v>307</v>
      </c>
      <c r="G373" s="4" t="s">
        <v>19</v>
      </c>
      <c r="H373" s="4">
        <v>185635</v>
      </c>
      <c r="I373" s="4" t="s">
        <v>249</v>
      </c>
      <c r="J373" s="4" t="s">
        <v>146</v>
      </c>
      <c r="K373" s="4" t="s">
        <v>177</v>
      </c>
      <c r="L373" s="4">
        <v>2006</v>
      </c>
      <c r="M373" s="4" t="s">
        <v>267</v>
      </c>
      <c r="N373" s="4" t="s">
        <v>153</v>
      </c>
      <c r="O373" s="4" t="s">
        <v>133</v>
      </c>
      <c r="P373" s="4">
        <v>2006</v>
      </c>
      <c r="Q373" s="4"/>
      <c r="R373" s="4" t="s">
        <v>119</v>
      </c>
      <c r="S373" s="13">
        <v>43804</v>
      </c>
      <c r="T373" s="4">
        <v>175</v>
      </c>
      <c r="U373" s="4" t="s">
        <v>259</v>
      </c>
      <c r="V373" s="4"/>
      <c r="W373" s="4">
        <v>220</v>
      </c>
      <c r="X373" s="13">
        <v>39632</v>
      </c>
      <c r="Y373" s="27"/>
      <c r="Z373" s="27"/>
      <c r="AA373" s="28"/>
      <c r="AB373" s="31"/>
      <c r="AC373" s="32">
        <v>43.4</v>
      </c>
      <c r="AD373" s="28"/>
      <c r="AE373" s="28">
        <v>42.2</v>
      </c>
      <c r="AF373" s="33">
        <v>0.01</v>
      </c>
      <c r="AG373" s="28">
        <v>0.5</v>
      </c>
      <c r="AH373" s="31">
        <v>8.9999999999999993E-3</v>
      </c>
      <c r="AI373" s="31">
        <v>0.123</v>
      </c>
      <c r="AJ373" s="31"/>
      <c r="AK373" s="75" t="str">
        <f t="shared" si="87"/>
        <v>1</v>
      </c>
      <c r="AL373" s="75" t="str">
        <f t="shared" si="88"/>
        <v>1</v>
      </c>
      <c r="AM373" s="75" t="str">
        <f t="shared" si="89"/>
        <v>1</v>
      </c>
      <c r="AN373" s="75" t="str">
        <f t="shared" si="90"/>
        <v>1</v>
      </c>
      <c r="AO373" s="75" t="str">
        <f t="shared" si="91"/>
        <v>1</v>
      </c>
      <c r="AP373" s="75" t="str">
        <f t="shared" si="92"/>
        <v>1</v>
      </c>
      <c r="AQ373" s="75" t="str">
        <f t="shared" si="93"/>
        <v>5</v>
      </c>
      <c r="AR373" s="75" t="str">
        <f t="shared" si="94"/>
        <v>1</v>
      </c>
      <c r="AS373" s="75">
        <f t="shared" si="95"/>
        <v>1.9090909090909092</v>
      </c>
      <c r="AT373" s="75" t="str">
        <f t="shared" si="96"/>
        <v>3</v>
      </c>
      <c r="AU373" s="48" t="e">
        <f>IF(OR(AQ373="I",#REF!="I",AQ373="C",#REF!="C"),"Termovacío",IF(OR(AO373="I",AN373="I",AP373="I",AK373="I",AL373="I",AO373="C",AN373="C",AP373="C",AK373="C",AL373="C"),"Regeneración",""))</f>
        <v>#REF!</v>
      </c>
    </row>
    <row r="374" spans="1:47" s="10" customFormat="1" ht="15" customHeight="1" x14ac:dyDescent="0.2">
      <c r="A374" s="4">
        <f t="shared" si="97"/>
        <v>15</v>
      </c>
      <c r="B374" s="4">
        <v>60003189</v>
      </c>
      <c r="C374" s="4" t="s">
        <v>102</v>
      </c>
      <c r="D374" s="4" t="s">
        <v>159</v>
      </c>
      <c r="E374" s="3" t="s">
        <v>153</v>
      </c>
      <c r="F374" s="4" t="s">
        <v>307</v>
      </c>
      <c r="G374" s="4" t="s">
        <v>19</v>
      </c>
      <c r="H374" s="4">
        <v>185635</v>
      </c>
      <c r="I374" s="4" t="s">
        <v>249</v>
      </c>
      <c r="J374" s="4" t="s">
        <v>146</v>
      </c>
      <c r="K374" s="4" t="s">
        <v>177</v>
      </c>
      <c r="L374" s="4">
        <v>2006</v>
      </c>
      <c r="M374" s="4" t="s">
        <v>267</v>
      </c>
      <c r="N374" s="4" t="s">
        <v>153</v>
      </c>
      <c r="O374" s="4" t="s">
        <v>133</v>
      </c>
      <c r="P374" s="4">
        <v>2006</v>
      </c>
      <c r="Q374" s="4"/>
      <c r="R374" s="4" t="s">
        <v>119</v>
      </c>
      <c r="S374" s="13">
        <v>43804</v>
      </c>
      <c r="T374" s="4">
        <v>175</v>
      </c>
      <c r="U374" s="4" t="s">
        <v>259</v>
      </c>
      <c r="V374" s="4"/>
      <c r="W374" s="4">
        <v>220</v>
      </c>
      <c r="X374" s="13">
        <v>39045</v>
      </c>
      <c r="Y374" s="27"/>
      <c r="Z374" s="27"/>
      <c r="AA374" s="28"/>
      <c r="AB374" s="31"/>
      <c r="AC374" s="32">
        <v>78.5</v>
      </c>
      <c r="AD374" s="28"/>
      <c r="AE374" s="28">
        <v>41.2</v>
      </c>
      <c r="AF374" s="33">
        <v>5.0000000000000001E-3</v>
      </c>
      <c r="AG374" s="28">
        <v>0.5</v>
      </c>
      <c r="AH374" s="31">
        <v>1.2999999999999999E-2</v>
      </c>
      <c r="AI374" s="31">
        <v>0.33800000000000002</v>
      </c>
      <c r="AJ374" s="31"/>
      <c r="AK374" s="75" t="str">
        <f t="shared" si="87"/>
        <v>1</v>
      </c>
      <c r="AL374" s="75" t="str">
        <f t="shared" si="88"/>
        <v>1</v>
      </c>
      <c r="AM374" s="75" t="str">
        <f t="shared" si="89"/>
        <v>1</v>
      </c>
      <c r="AN374" s="75" t="str">
        <f t="shared" si="90"/>
        <v>1</v>
      </c>
      <c r="AO374" s="75" t="str">
        <f t="shared" si="91"/>
        <v>1</v>
      </c>
      <c r="AP374" s="75" t="str">
        <f t="shared" si="92"/>
        <v>1</v>
      </c>
      <c r="AQ374" s="75" t="str">
        <f t="shared" si="93"/>
        <v>1</v>
      </c>
      <c r="AR374" s="75" t="str">
        <f t="shared" si="94"/>
        <v>1</v>
      </c>
      <c r="AS374" s="75">
        <f t="shared" si="95"/>
        <v>1</v>
      </c>
      <c r="AT374" s="75" t="str">
        <f t="shared" si="96"/>
        <v>1</v>
      </c>
      <c r="AU374" s="48" t="e">
        <f>IF(OR(AQ374="I",#REF!="I",AQ374="C",#REF!="C"),"Termovacío",IF(OR(AO374="I",AN374="I",AP374="I",AK374="I",AL374="I",AO374="C",AN374="C",AP374="C",AK374="C",AL374="C"),"Regeneración",""))</f>
        <v>#REF!</v>
      </c>
    </row>
    <row r="375" spans="1:47" s="10" customFormat="1" ht="15" customHeight="1" x14ac:dyDescent="0.2">
      <c r="A375" s="4">
        <f t="shared" si="97"/>
        <v>15</v>
      </c>
      <c r="B375" s="4">
        <v>60003189</v>
      </c>
      <c r="C375" s="4" t="s">
        <v>102</v>
      </c>
      <c r="D375" s="4" t="s">
        <v>159</v>
      </c>
      <c r="E375" s="3" t="s">
        <v>153</v>
      </c>
      <c r="F375" s="4" t="s">
        <v>307</v>
      </c>
      <c r="G375" s="4" t="s">
        <v>19</v>
      </c>
      <c r="H375" s="4">
        <v>185635</v>
      </c>
      <c r="I375" s="4" t="s">
        <v>249</v>
      </c>
      <c r="J375" s="4" t="s">
        <v>146</v>
      </c>
      <c r="K375" s="4" t="s">
        <v>177</v>
      </c>
      <c r="L375" s="4">
        <v>2006</v>
      </c>
      <c r="M375" s="4" t="s">
        <v>267</v>
      </c>
      <c r="N375" s="4" t="s">
        <v>153</v>
      </c>
      <c r="O375" s="4" t="s">
        <v>133</v>
      </c>
      <c r="P375" s="4">
        <v>2006</v>
      </c>
      <c r="Q375" s="4"/>
      <c r="R375" s="4" t="s">
        <v>119</v>
      </c>
      <c r="S375" s="13">
        <v>43804</v>
      </c>
      <c r="T375" s="4">
        <v>175</v>
      </c>
      <c r="U375" s="4" t="s">
        <v>259</v>
      </c>
      <c r="V375" s="4"/>
      <c r="W375" s="4">
        <v>220</v>
      </c>
      <c r="X375" s="13">
        <v>39002</v>
      </c>
      <c r="Y375" s="27"/>
      <c r="Z375" s="27"/>
      <c r="AA375" s="28"/>
      <c r="AB375" s="31"/>
      <c r="AC375" s="32">
        <v>54</v>
      </c>
      <c r="AD375" s="28"/>
      <c r="AE375" s="28"/>
      <c r="AF375" s="33"/>
      <c r="AG375" s="28">
        <v>0.5</v>
      </c>
      <c r="AH375" s="31">
        <v>0.01</v>
      </c>
      <c r="AI375" s="31"/>
      <c r="AJ375" s="31"/>
      <c r="AK375" s="75" t="str">
        <f t="shared" si="87"/>
        <v>1</v>
      </c>
      <c r="AL375" s="75" t="str">
        <f t="shared" si="88"/>
        <v>1</v>
      </c>
      <c r="AM375" s="75" t="str">
        <f t="shared" si="89"/>
        <v>1</v>
      </c>
      <c r="AN375" s="75" t="str">
        <f t="shared" si="90"/>
        <v>1</v>
      </c>
      <c r="AO375" s="75" t="str">
        <f t="shared" si="91"/>
        <v>1</v>
      </c>
      <c r="AP375" s="75" t="str">
        <f t="shared" si="92"/>
        <v>1</v>
      </c>
      <c r="AQ375" s="75" t="str">
        <f t="shared" si="93"/>
        <v>1</v>
      </c>
      <c r="AR375" s="75" t="str">
        <f t="shared" si="94"/>
        <v>1</v>
      </c>
      <c r="AS375" s="75">
        <f t="shared" si="95"/>
        <v>1</v>
      </c>
      <c r="AT375" s="75" t="str">
        <f t="shared" si="96"/>
        <v>1</v>
      </c>
      <c r="AU375" s="48" t="e">
        <f>IF(OR(AQ375="I",#REF!="I",AQ375="C",#REF!="C"),"Termovacío",IF(OR(AO375="I",AN375="I",AP375="I",AK375="I",AL375="I",AO375="C",AN375="C",AP375="C",AK375="C",AL375="C"),"Regeneración",""))</f>
        <v>#REF!</v>
      </c>
    </row>
    <row r="376" spans="1:47" s="10" customFormat="1" ht="15" customHeight="1" x14ac:dyDescent="0.2">
      <c r="A376" s="4">
        <f t="shared" si="97"/>
        <v>16</v>
      </c>
      <c r="B376" s="36">
        <v>60003190</v>
      </c>
      <c r="C376" s="36" t="s">
        <v>102</v>
      </c>
      <c r="D376" s="36" t="s">
        <v>159</v>
      </c>
      <c r="E376" s="37" t="s">
        <v>154</v>
      </c>
      <c r="F376" s="36" t="s">
        <v>308</v>
      </c>
      <c r="G376" s="36" t="s">
        <v>19</v>
      </c>
      <c r="H376" s="36">
        <v>185636</v>
      </c>
      <c r="I376" s="36" t="s">
        <v>249</v>
      </c>
      <c r="J376" s="36" t="s">
        <v>146</v>
      </c>
      <c r="K376" s="36" t="s">
        <v>177</v>
      </c>
      <c r="L376" s="36">
        <v>2006</v>
      </c>
      <c r="M376" s="36" t="s">
        <v>267</v>
      </c>
      <c r="N376" s="36" t="s">
        <v>153</v>
      </c>
      <c r="O376" s="36" t="s">
        <v>133</v>
      </c>
      <c r="P376" s="36">
        <v>2006</v>
      </c>
      <c r="Q376" s="36"/>
      <c r="R376" s="36" t="s">
        <v>119</v>
      </c>
      <c r="S376" s="38">
        <v>43804</v>
      </c>
      <c r="T376" s="36">
        <v>156</v>
      </c>
      <c r="U376" s="36" t="s">
        <v>259</v>
      </c>
      <c r="V376" s="36" t="s">
        <v>448</v>
      </c>
      <c r="W376" s="36">
        <v>220</v>
      </c>
      <c r="X376" s="38">
        <v>45690</v>
      </c>
      <c r="Y376" s="39">
        <v>60</v>
      </c>
      <c r="Z376" s="39">
        <v>24</v>
      </c>
      <c r="AA376" s="40" t="s">
        <v>665</v>
      </c>
      <c r="AB376" s="41">
        <v>0.89700000000000002</v>
      </c>
      <c r="AC376" s="42">
        <v>68</v>
      </c>
      <c r="AD376" s="40">
        <v>8</v>
      </c>
      <c r="AE376" s="40">
        <v>42.5</v>
      </c>
      <c r="AF376" s="43">
        <v>5.0000000000000001E-3</v>
      </c>
      <c r="AG376" s="40">
        <v>0.5</v>
      </c>
      <c r="AH376" s="41">
        <v>1E-3</v>
      </c>
      <c r="AI376" s="41">
        <v>0.11</v>
      </c>
      <c r="AJ376" s="41"/>
      <c r="AK376" s="75" t="str">
        <f t="shared" si="87"/>
        <v>1</v>
      </c>
      <c r="AL376" s="75" t="str">
        <f t="shared" si="88"/>
        <v>1</v>
      </c>
      <c r="AM376" s="75" t="str">
        <f t="shared" si="89"/>
        <v>1</v>
      </c>
      <c r="AN376" s="75" t="str">
        <f t="shared" si="90"/>
        <v>1</v>
      </c>
      <c r="AO376" s="75" t="str">
        <f t="shared" si="91"/>
        <v>1</v>
      </c>
      <c r="AP376" s="75" t="str">
        <f t="shared" si="92"/>
        <v>1</v>
      </c>
      <c r="AQ376" s="75" t="str">
        <f t="shared" si="93"/>
        <v>1</v>
      </c>
      <c r="AR376" s="75" t="str">
        <f t="shared" si="94"/>
        <v>1</v>
      </c>
      <c r="AS376" s="75">
        <f t="shared" si="95"/>
        <v>1</v>
      </c>
      <c r="AT376" s="75" t="str">
        <f t="shared" si="96"/>
        <v>1</v>
      </c>
      <c r="AU376" s="48" t="e">
        <f>IF(OR(AQ376="I",#REF!="I",AQ376="C",#REF!="C"),"Termovacío",IF(OR(AO376="I",AN376="I",AP376="I",AK376="I",AL376="I",AO376="C",AN376="C",AP376="C",AK376="C",AL376="C"),"Regeneración",""))</f>
        <v>#REF!</v>
      </c>
    </row>
    <row r="377" spans="1:47" s="10" customFormat="1" ht="15" customHeight="1" x14ac:dyDescent="0.2">
      <c r="A377" s="4">
        <f t="shared" si="97"/>
        <v>16</v>
      </c>
      <c r="B377" s="4">
        <v>60003190</v>
      </c>
      <c r="C377" s="4" t="s">
        <v>102</v>
      </c>
      <c r="D377" s="4" t="s">
        <v>159</v>
      </c>
      <c r="E377" s="3" t="s">
        <v>154</v>
      </c>
      <c r="F377" s="4" t="s">
        <v>308</v>
      </c>
      <c r="G377" s="4" t="s">
        <v>19</v>
      </c>
      <c r="H377" s="4">
        <v>185636</v>
      </c>
      <c r="I377" s="4" t="s">
        <v>249</v>
      </c>
      <c r="J377" s="4" t="s">
        <v>146</v>
      </c>
      <c r="K377" s="4" t="s">
        <v>177</v>
      </c>
      <c r="L377" s="4">
        <v>2006</v>
      </c>
      <c r="M377" s="4" t="s">
        <v>267</v>
      </c>
      <c r="N377" s="4" t="s">
        <v>153</v>
      </c>
      <c r="O377" s="4" t="s">
        <v>133</v>
      </c>
      <c r="P377" s="4">
        <v>2006</v>
      </c>
      <c r="Q377" s="4"/>
      <c r="R377" s="4" t="s">
        <v>119</v>
      </c>
      <c r="S377" s="13">
        <v>43804</v>
      </c>
      <c r="T377" s="4">
        <v>156</v>
      </c>
      <c r="U377" s="4" t="s">
        <v>259</v>
      </c>
      <c r="V377" s="4" t="s">
        <v>448</v>
      </c>
      <c r="W377" s="4">
        <v>220</v>
      </c>
      <c r="X377" s="13">
        <v>45146</v>
      </c>
      <c r="Y377" s="27">
        <v>51</v>
      </c>
      <c r="Z377" s="27">
        <v>60</v>
      </c>
      <c r="AA377" s="28" t="s">
        <v>450</v>
      </c>
      <c r="AB377" s="31">
        <v>0.89600000000000002</v>
      </c>
      <c r="AC377" s="32">
        <v>74</v>
      </c>
      <c r="AD377" s="28">
        <v>5</v>
      </c>
      <c r="AE377" s="28">
        <v>42.8</v>
      </c>
      <c r="AF377" s="33">
        <v>0.01</v>
      </c>
      <c r="AG377" s="28">
        <v>0.5</v>
      </c>
      <c r="AH377" s="31">
        <v>2E-3</v>
      </c>
      <c r="AI377" s="31">
        <v>0.123</v>
      </c>
      <c r="AJ377" s="31"/>
      <c r="AK377" s="75" t="str">
        <f t="shared" si="87"/>
        <v>1</v>
      </c>
      <c r="AL377" s="75" t="str">
        <f t="shared" si="88"/>
        <v>1</v>
      </c>
      <c r="AM377" s="75" t="str">
        <f t="shared" si="89"/>
        <v>1</v>
      </c>
      <c r="AN377" s="75" t="str">
        <f t="shared" si="90"/>
        <v>1</v>
      </c>
      <c r="AO377" s="75" t="str">
        <f t="shared" si="91"/>
        <v>1</v>
      </c>
      <c r="AP377" s="75" t="str">
        <f t="shared" si="92"/>
        <v>1</v>
      </c>
      <c r="AQ377" s="75" t="str">
        <f t="shared" si="93"/>
        <v>1</v>
      </c>
      <c r="AR377" s="75" t="str">
        <f t="shared" si="94"/>
        <v>1</v>
      </c>
      <c r="AS377" s="75">
        <f t="shared" si="95"/>
        <v>1</v>
      </c>
      <c r="AT377" s="75" t="str">
        <f t="shared" si="96"/>
        <v>1</v>
      </c>
      <c r="AU377" s="48" t="e">
        <f>IF(OR(AQ377="I",#REF!="I",AQ377="C",#REF!="C"),"Termovacío",IF(OR(AO377="I",AN377="I",AP377="I",AK377="I",AL377="I",AO377="C",AN377="C",AP377="C",AK377="C",AL377="C"),"Regeneración",""))</f>
        <v>#REF!</v>
      </c>
    </row>
    <row r="378" spans="1:47" s="10" customFormat="1" ht="15" customHeight="1" x14ac:dyDescent="0.2">
      <c r="A378" s="4">
        <f t="shared" si="97"/>
        <v>16</v>
      </c>
      <c r="B378" s="4">
        <v>60003190</v>
      </c>
      <c r="C378" s="4" t="s">
        <v>102</v>
      </c>
      <c r="D378" s="4" t="s">
        <v>159</v>
      </c>
      <c r="E378" s="3" t="s">
        <v>154</v>
      </c>
      <c r="F378" s="4" t="s">
        <v>308</v>
      </c>
      <c r="G378" s="4" t="s">
        <v>19</v>
      </c>
      <c r="H378" s="4">
        <v>185636</v>
      </c>
      <c r="I378" s="4" t="s">
        <v>249</v>
      </c>
      <c r="J378" s="4" t="s">
        <v>146</v>
      </c>
      <c r="K378" s="4" t="s">
        <v>177</v>
      </c>
      <c r="L378" s="4">
        <v>2006</v>
      </c>
      <c r="M378" s="4" t="s">
        <v>267</v>
      </c>
      <c r="N378" s="4" t="s">
        <v>153</v>
      </c>
      <c r="O378" s="4" t="s">
        <v>133</v>
      </c>
      <c r="P378" s="4">
        <v>2006</v>
      </c>
      <c r="Q378" s="4"/>
      <c r="R378" s="4" t="s">
        <v>119</v>
      </c>
      <c r="S378" s="13">
        <v>43804</v>
      </c>
      <c r="T378" s="4">
        <v>156</v>
      </c>
      <c r="U378" s="4" t="s">
        <v>259</v>
      </c>
      <c r="V378" s="4" t="s">
        <v>222</v>
      </c>
      <c r="W378" s="4">
        <v>220</v>
      </c>
      <c r="X378" s="13" t="s">
        <v>225</v>
      </c>
      <c r="Y378" s="27">
        <v>0</v>
      </c>
      <c r="Z378" s="27">
        <v>62</v>
      </c>
      <c r="AA378" s="28" t="s">
        <v>282</v>
      </c>
      <c r="AB378" s="31">
        <v>0.89229999999999998</v>
      </c>
      <c r="AC378" s="32">
        <v>71.099999999999994</v>
      </c>
      <c r="AD378" s="28">
        <v>11</v>
      </c>
      <c r="AE378" s="28">
        <v>43.2</v>
      </c>
      <c r="AF378" s="33">
        <v>0.02</v>
      </c>
      <c r="AG378" s="28">
        <v>1</v>
      </c>
      <c r="AH378" s="31">
        <v>6.0000000000000001E-3</v>
      </c>
      <c r="AI378" s="31">
        <v>0.17</v>
      </c>
      <c r="AJ378" s="31"/>
      <c r="AK378" s="75" t="str">
        <f t="shared" si="87"/>
        <v>1</v>
      </c>
      <c r="AL378" s="75" t="str">
        <f t="shared" si="88"/>
        <v>1</v>
      </c>
      <c r="AM378" s="75" t="str">
        <f t="shared" si="89"/>
        <v>1</v>
      </c>
      <c r="AN378" s="75" t="str">
        <f t="shared" si="90"/>
        <v>1</v>
      </c>
      <c r="AO378" s="75" t="str">
        <f t="shared" si="91"/>
        <v>1</v>
      </c>
      <c r="AP378" s="75" t="str">
        <f t="shared" si="92"/>
        <v>1</v>
      </c>
      <c r="AQ378" s="75" t="str">
        <f t="shared" si="93"/>
        <v>1</v>
      </c>
      <c r="AR378" s="75" t="str">
        <f t="shared" si="94"/>
        <v>1</v>
      </c>
      <c r="AS378" s="75">
        <f t="shared" si="95"/>
        <v>1</v>
      </c>
      <c r="AT378" s="75" t="str">
        <f t="shared" si="96"/>
        <v>1</v>
      </c>
      <c r="AU378" s="48" t="e">
        <f>IF(OR(AQ378="I",#REF!="I",AQ378="C",#REF!="C"),"Termovacío",IF(OR(AO378="I",AN378="I",AP378="I",AK378="I",AL378="I",AO378="C",AN378="C",AP378="C",AK378="C",AL378="C"),"Regeneración",""))</f>
        <v>#REF!</v>
      </c>
    </row>
    <row r="379" spans="1:47" s="10" customFormat="1" ht="15" customHeight="1" x14ac:dyDescent="0.2">
      <c r="A379" s="4">
        <f t="shared" si="97"/>
        <v>16</v>
      </c>
      <c r="B379" s="4">
        <v>60003190</v>
      </c>
      <c r="C379" s="4" t="s">
        <v>102</v>
      </c>
      <c r="D379" s="4" t="s">
        <v>159</v>
      </c>
      <c r="E379" s="3" t="s">
        <v>154</v>
      </c>
      <c r="F379" s="4" t="s">
        <v>308</v>
      </c>
      <c r="G379" s="4" t="s">
        <v>19</v>
      </c>
      <c r="H379" s="4">
        <v>185636</v>
      </c>
      <c r="I379" s="4" t="s">
        <v>249</v>
      </c>
      <c r="J379" s="4" t="s">
        <v>146</v>
      </c>
      <c r="K379" s="4" t="s">
        <v>177</v>
      </c>
      <c r="L379" s="4">
        <v>2006</v>
      </c>
      <c r="M379" s="4" t="s">
        <v>267</v>
      </c>
      <c r="N379" s="4" t="s">
        <v>153</v>
      </c>
      <c r="O379" s="4" t="s">
        <v>133</v>
      </c>
      <c r="P379" s="4">
        <v>2006</v>
      </c>
      <c r="Q379" s="4"/>
      <c r="R379" s="4" t="s">
        <v>119</v>
      </c>
      <c r="S379" s="13">
        <v>43804</v>
      </c>
      <c r="T379" s="4">
        <v>156</v>
      </c>
      <c r="U379" s="4" t="s">
        <v>259</v>
      </c>
      <c r="V379" s="4" t="s">
        <v>301</v>
      </c>
      <c r="W379" s="4">
        <v>220</v>
      </c>
      <c r="X379" s="13">
        <v>44379</v>
      </c>
      <c r="Y379" s="27">
        <v>67</v>
      </c>
      <c r="Z379" s="27">
        <v>30.2</v>
      </c>
      <c r="AA379" s="28" t="s">
        <v>283</v>
      </c>
      <c r="AB379" s="31">
        <v>0.88700000000000001</v>
      </c>
      <c r="AC379" s="32">
        <v>71</v>
      </c>
      <c r="AD379" s="28">
        <v>13</v>
      </c>
      <c r="AE379" s="28">
        <v>44</v>
      </c>
      <c r="AF379" s="33">
        <v>0.02</v>
      </c>
      <c r="AG379" s="28">
        <v>0.5</v>
      </c>
      <c r="AH379" s="31">
        <v>5.0000000000000001E-3</v>
      </c>
      <c r="AI379" s="31">
        <v>0.28199999999999997</v>
      </c>
      <c r="AJ379" s="31"/>
      <c r="AK379" s="75" t="str">
        <f t="shared" si="87"/>
        <v>1</v>
      </c>
      <c r="AL379" s="75" t="str">
        <f t="shared" si="88"/>
        <v>1</v>
      </c>
      <c r="AM379" s="75" t="str">
        <f t="shared" si="89"/>
        <v>1</v>
      </c>
      <c r="AN379" s="75" t="str">
        <f t="shared" si="90"/>
        <v>1</v>
      </c>
      <c r="AO379" s="75" t="str">
        <f t="shared" si="91"/>
        <v>1</v>
      </c>
      <c r="AP379" s="75" t="str">
        <f t="shared" si="92"/>
        <v>1</v>
      </c>
      <c r="AQ379" s="75" t="str">
        <f t="shared" si="93"/>
        <v>1</v>
      </c>
      <c r="AR379" s="75" t="str">
        <f t="shared" si="94"/>
        <v>1</v>
      </c>
      <c r="AS379" s="75">
        <f t="shared" si="95"/>
        <v>1</v>
      </c>
      <c r="AT379" s="75" t="str">
        <f t="shared" si="96"/>
        <v>1</v>
      </c>
      <c r="AU379" s="48" t="e">
        <f>IF(OR(AQ379="I",#REF!="I",AQ379="C",#REF!="C"),"Termovacío",IF(OR(AO379="I",AN379="I",AP379="I",AK379="I",AL379="I",AO379="C",AN379="C",AP379="C",AK379="C",AL379="C"),"Regeneración",""))</f>
        <v>#REF!</v>
      </c>
    </row>
    <row r="380" spans="1:47" s="10" customFormat="1" ht="15" customHeight="1" x14ac:dyDescent="0.2">
      <c r="A380" s="4">
        <f t="shared" si="97"/>
        <v>16</v>
      </c>
      <c r="B380" s="4">
        <v>60003190</v>
      </c>
      <c r="C380" s="4" t="s">
        <v>102</v>
      </c>
      <c r="D380" s="4" t="s">
        <v>159</v>
      </c>
      <c r="E380" s="3" t="s">
        <v>154</v>
      </c>
      <c r="F380" s="4" t="s">
        <v>308</v>
      </c>
      <c r="G380" s="4" t="s">
        <v>19</v>
      </c>
      <c r="H380" s="4">
        <v>185636</v>
      </c>
      <c r="I380" s="4" t="s">
        <v>249</v>
      </c>
      <c r="J380" s="4" t="s">
        <v>146</v>
      </c>
      <c r="K380" s="4" t="s">
        <v>177</v>
      </c>
      <c r="L380" s="4">
        <v>2006</v>
      </c>
      <c r="M380" s="4" t="s">
        <v>267</v>
      </c>
      <c r="N380" s="4" t="s">
        <v>153</v>
      </c>
      <c r="O380" s="4" t="s">
        <v>133</v>
      </c>
      <c r="P380" s="4">
        <v>2006</v>
      </c>
      <c r="Q380" s="4"/>
      <c r="R380" s="4" t="s">
        <v>119</v>
      </c>
      <c r="S380" s="13">
        <v>43804</v>
      </c>
      <c r="T380" s="4">
        <v>156</v>
      </c>
      <c r="U380" s="4" t="s">
        <v>259</v>
      </c>
      <c r="V380" s="4"/>
      <c r="W380" s="4">
        <v>220</v>
      </c>
      <c r="X380" s="13">
        <v>43993</v>
      </c>
      <c r="Y380" s="27"/>
      <c r="Z380" s="27"/>
      <c r="AA380" s="28"/>
      <c r="AB380" s="31"/>
      <c r="AC380" s="32">
        <v>43</v>
      </c>
      <c r="AD380" s="28"/>
      <c r="AE380" s="28">
        <v>40.1</v>
      </c>
      <c r="AF380" s="33">
        <v>0.01</v>
      </c>
      <c r="AG380" s="28">
        <v>0.5</v>
      </c>
      <c r="AH380" s="31">
        <v>0.28999999999999998</v>
      </c>
      <c r="AI380" s="31">
        <v>7.0000000000000001E-3</v>
      </c>
      <c r="AJ380" s="31"/>
      <c r="AK380" s="75" t="str">
        <f t="shared" si="87"/>
        <v>3</v>
      </c>
      <c r="AL380" s="75" t="str">
        <f t="shared" si="88"/>
        <v>1</v>
      </c>
      <c r="AM380" s="75" t="str">
        <f t="shared" si="89"/>
        <v>1</v>
      </c>
      <c r="AN380" s="75" t="str">
        <f t="shared" si="90"/>
        <v>1</v>
      </c>
      <c r="AO380" s="75" t="str">
        <f t="shared" si="91"/>
        <v>1</v>
      </c>
      <c r="AP380" s="75" t="str">
        <f t="shared" si="92"/>
        <v>1</v>
      </c>
      <c r="AQ380" s="75" t="str">
        <f t="shared" si="93"/>
        <v>5</v>
      </c>
      <c r="AR380" s="75" t="str">
        <f t="shared" si="94"/>
        <v>1</v>
      </c>
      <c r="AS380" s="75">
        <f t="shared" si="95"/>
        <v>2.1818181818181817</v>
      </c>
      <c r="AT380" s="75" t="str">
        <f t="shared" si="96"/>
        <v>6</v>
      </c>
      <c r="AU380" s="48" t="e">
        <f>IF(OR(AQ380="I",#REF!="I",AQ380="C",#REF!="C"),"Termovacío",IF(OR(AO380="I",AN380="I",AP380="I",AK380="I",AL380="I",AO380="C",AN380="C",AP380="C",AK380="C",AL380="C"),"Regeneración",""))</f>
        <v>#REF!</v>
      </c>
    </row>
    <row r="381" spans="1:47" s="10" customFormat="1" ht="15" customHeight="1" x14ac:dyDescent="0.2">
      <c r="A381" s="4">
        <f t="shared" si="97"/>
        <v>16</v>
      </c>
      <c r="B381" s="4">
        <v>60003190</v>
      </c>
      <c r="C381" s="4" t="s">
        <v>102</v>
      </c>
      <c r="D381" s="4" t="s">
        <v>159</v>
      </c>
      <c r="E381" s="3" t="s">
        <v>154</v>
      </c>
      <c r="F381" s="4" t="s">
        <v>308</v>
      </c>
      <c r="G381" s="4" t="s">
        <v>19</v>
      </c>
      <c r="H381" s="4">
        <v>185636</v>
      </c>
      <c r="I381" s="4" t="s">
        <v>249</v>
      </c>
      <c r="J381" s="4" t="s">
        <v>146</v>
      </c>
      <c r="K381" s="4" t="s">
        <v>177</v>
      </c>
      <c r="L381" s="4">
        <v>2006</v>
      </c>
      <c r="M381" s="4" t="s">
        <v>267</v>
      </c>
      <c r="N381" s="4" t="s">
        <v>153</v>
      </c>
      <c r="O381" s="4" t="s">
        <v>133</v>
      </c>
      <c r="P381" s="4">
        <v>2006</v>
      </c>
      <c r="Q381" s="4"/>
      <c r="R381" s="4" t="s">
        <v>119</v>
      </c>
      <c r="S381" s="13">
        <v>43804</v>
      </c>
      <c r="T381" s="4">
        <v>156</v>
      </c>
      <c r="U381" s="4" t="s">
        <v>259</v>
      </c>
      <c r="V381" s="4"/>
      <c r="W381" s="4">
        <v>220</v>
      </c>
      <c r="X381" s="13">
        <v>43570</v>
      </c>
      <c r="Y381" s="27"/>
      <c r="Z381" s="27"/>
      <c r="AA381" s="28"/>
      <c r="AB381" s="31"/>
      <c r="AC381" s="32">
        <v>47.5</v>
      </c>
      <c r="AD381" s="28"/>
      <c r="AE381" s="28">
        <v>49.2</v>
      </c>
      <c r="AF381" s="33">
        <v>0.01</v>
      </c>
      <c r="AG381" s="28">
        <v>1</v>
      </c>
      <c r="AH381" s="31">
        <v>6.0000000000000001E-3</v>
      </c>
      <c r="AI381" s="31">
        <v>0.15</v>
      </c>
      <c r="AJ381" s="31"/>
      <c r="AK381" s="75" t="str">
        <f t="shared" si="87"/>
        <v>1</v>
      </c>
      <c r="AL381" s="75" t="str">
        <f t="shared" si="88"/>
        <v>1</v>
      </c>
      <c r="AM381" s="75" t="str">
        <f t="shared" si="89"/>
        <v>1</v>
      </c>
      <c r="AN381" s="75" t="str">
        <f t="shared" si="90"/>
        <v>1</v>
      </c>
      <c r="AO381" s="75" t="str">
        <f t="shared" si="91"/>
        <v>1</v>
      </c>
      <c r="AP381" s="75" t="str">
        <f t="shared" si="92"/>
        <v>1</v>
      </c>
      <c r="AQ381" s="75" t="str">
        <f t="shared" si="93"/>
        <v>2</v>
      </c>
      <c r="AR381" s="75" t="str">
        <f t="shared" si="94"/>
        <v>1</v>
      </c>
      <c r="AS381" s="75">
        <f t="shared" si="95"/>
        <v>1.2272727272727273</v>
      </c>
      <c r="AT381" s="75" t="str">
        <f t="shared" si="96"/>
        <v>3</v>
      </c>
      <c r="AU381" s="48" t="e">
        <f>IF(OR(AQ381="I",#REF!="I",AQ381="C",#REF!="C"),"Termovacío",IF(OR(AO381="I",AN381="I",AP381="I",AK381="I",AL381="I",AO381="C",AN381="C",AP381="C",AK381="C",AL381="C"),"Regeneración",""))</f>
        <v>#REF!</v>
      </c>
    </row>
    <row r="382" spans="1:47" s="10" customFormat="1" ht="15" customHeight="1" x14ac:dyDescent="0.2">
      <c r="A382" s="4">
        <f t="shared" si="97"/>
        <v>16</v>
      </c>
      <c r="B382" s="4">
        <v>60003190</v>
      </c>
      <c r="C382" s="4" t="s">
        <v>102</v>
      </c>
      <c r="D382" s="4" t="s">
        <v>159</v>
      </c>
      <c r="E382" s="3" t="s">
        <v>154</v>
      </c>
      <c r="F382" s="4" t="s">
        <v>308</v>
      </c>
      <c r="G382" s="4" t="s">
        <v>19</v>
      </c>
      <c r="H382" s="4">
        <v>185636</v>
      </c>
      <c r="I382" s="4" t="s">
        <v>249</v>
      </c>
      <c r="J382" s="4" t="s">
        <v>146</v>
      </c>
      <c r="K382" s="4" t="s">
        <v>177</v>
      </c>
      <c r="L382" s="4">
        <v>2006</v>
      </c>
      <c r="M382" s="4" t="s">
        <v>267</v>
      </c>
      <c r="N382" s="4" t="s">
        <v>153</v>
      </c>
      <c r="O382" s="4" t="s">
        <v>133</v>
      </c>
      <c r="P382" s="4">
        <v>2006</v>
      </c>
      <c r="Q382" s="4"/>
      <c r="R382" s="4" t="s">
        <v>119</v>
      </c>
      <c r="S382" s="13">
        <v>43804</v>
      </c>
      <c r="T382" s="4">
        <v>156</v>
      </c>
      <c r="U382" s="4" t="s">
        <v>259</v>
      </c>
      <c r="V382" s="4"/>
      <c r="W382" s="4">
        <v>220</v>
      </c>
      <c r="X382" s="13">
        <v>43325</v>
      </c>
      <c r="Y382" s="27"/>
      <c r="Z382" s="27"/>
      <c r="AA382" s="28"/>
      <c r="AB382" s="31"/>
      <c r="AC382" s="32">
        <v>52</v>
      </c>
      <c r="AD382" s="28"/>
      <c r="AE382" s="28">
        <v>37.200000000000003</v>
      </c>
      <c r="AF382" s="33">
        <v>37.200000000000003</v>
      </c>
      <c r="AG382" s="28">
        <v>1</v>
      </c>
      <c r="AH382" s="31">
        <v>3.0000000000000001E-3</v>
      </c>
      <c r="AI382" s="31">
        <v>0.17</v>
      </c>
      <c r="AJ382" s="31"/>
      <c r="AK382" s="75" t="str">
        <f t="shared" si="87"/>
        <v>1</v>
      </c>
      <c r="AL382" s="75" t="str">
        <f t="shared" si="88"/>
        <v>1</v>
      </c>
      <c r="AM382" s="75" t="str">
        <f t="shared" si="89"/>
        <v>1</v>
      </c>
      <c r="AN382" s="75" t="str">
        <f t="shared" si="90"/>
        <v>5</v>
      </c>
      <c r="AO382" s="75" t="str">
        <f t="shared" si="91"/>
        <v>1</v>
      </c>
      <c r="AP382" s="75" t="str">
        <f t="shared" si="92"/>
        <v>1</v>
      </c>
      <c r="AQ382" s="75" t="str">
        <f t="shared" si="93"/>
        <v>1</v>
      </c>
      <c r="AR382" s="75" t="str">
        <f t="shared" si="94"/>
        <v>1</v>
      </c>
      <c r="AS382" s="75">
        <f t="shared" si="95"/>
        <v>1.3636363636363635</v>
      </c>
      <c r="AT382" s="75" t="str">
        <f t="shared" si="96"/>
        <v>3</v>
      </c>
      <c r="AU382" s="48" t="e">
        <f>IF(OR(AQ382="I",#REF!="I",AQ382="C",#REF!="C"),"Termovacío",IF(OR(AO382="I",AN382="I",AP382="I",AK382="I",AL382="I",AO382="C",AN382="C",AP382="C",AK382="C",AL382="C"),"Regeneración",""))</f>
        <v>#REF!</v>
      </c>
    </row>
    <row r="383" spans="1:47" s="10" customFormat="1" ht="15" customHeight="1" x14ac:dyDescent="0.2">
      <c r="A383" s="4">
        <f t="shared" si="97"/>
        <v>16</v>
      </c>
      <c r="B383" s="4">
        <v>60003190</v>
      </c>
      <c r="C383" s="4" t="s">
        <v>102</v>
      </c>
      <c r="D383" s="4" t="s">
        <v>159</v>
      </c>
      <c r="E383" s="3" t="s">
        <v>154</v>
      </c>
      <c r="F383" s="4" t="s">
        <v>308</v>
      </c>
      <c r="G383" s="4" t="s">
        <v>19</v>
      </c>
      <c r="H383" s="4">
        <v>185636</v>
      </c>
      <c r="I383" s="4" t="s">
        <v>249</v>
      </c>
      <c r="J383" s="4" t="s">
        <v>146</v>
      </c>
      <c r="K383" s="4" t="s">
        <v>177</v>
      </c>
      <c r="L383" s="4">
        <v>2006</v>
      </c>
      <c r="M383" s="4" t="s">
        <v>267</v>
      </c>
      <c r="N383" s="4" t="s">
        <v>153</v>
      </c>
      <c r="O383" s="4" t="s">
        <v>133</v>
      </c>
      <c r="P383" s="4">
        <v>2006</v>
      </c>
      <c r="Q383" s="4"/>
      <c r="R383" s="4" t="s">
        <v>119</v>
      </c>
      <c r="S383" s="13">
        <v>43804</v>
      </c>
      <c r="T383" s="4">
        <v>156</v>
      </c>
      <c r="U383" s="4" t="s">
        <v>259</v>
      </c>
      <c r="V383" s="4"/>
      <c r="W383" s="4">
        <v>220</v>
      </c>
      <c r="X383" s="13">
        <v>42914</v>
      </c>
      <c r="Y383" s="27"/>
      <c r="Z383" s="27"/>
      <c r="AA383" s="28"/>
      <c r="AB383" s="31"/>
      <c r="AC383" s="32">
        <v>59.6</v>
      </c>
      <c r="AD383" s="28"/>
      <c r="AE383" s="28">
        <v>46.4</v>
      </c>
      <c r="AF383" s="33">
        <v>0.01</v>
      </c>
      <c r="AG383" s="28">
        <v>1</v>
      </c>
      <c r="AH383" s="31">
        <v>0.01</v>
      </c>
      <c r="AI383" s="31">
        <v>0.7</v>
      </c>
      <c r="AJ383" s="31"/>
      <c r="AK383" s="75" t="str">
        <f t="shared" si="87"/>
        <v>1</v>
      </c>
      <c r="AL383" s="75" t="str">
        <f t="shared" si="88"/>
        <v>1</v>
      </c>
      <c r="AM383" s="75" t="str">
        <f t="shared" si="89"/>
        <v>1</v>
      </c>
      <c r="AN383" s="75" t="str">
        <f t="shared" si="90"/>
        <v>1</v>
      </c>
      <c r="AO383" s="75" t="str">
        <f t="shared" si="91"/>
        <v>1</v>
      </c>
      <c r="AP383" s="75" t="str">
        <f t="shared" si="92"/>
        <v>1</v>
      </c>
      <c r="AQ383" s="75" t="str">
        <f t="shared" si="93"/>
        <v>1</v>
      </c>
      <c r="AR383" s="75" t="str">
        <f t="shared" si="94"/>
        <v>1</v>
      </c>
      <c r="AS383" s="75">
        <f t="shared" si="95"/>
        <v>1</v>
      </c>
      <c r="AT383" s="75" t="str">
        <f t="shared" si="96"/>
        <v>1</v>
      </c>
      <c r="AU383" s="48" t="e">
        <f>IF(OR(AQ383="I",#REF!="I",AQ383="C",#REF!="C"),"Termovacío",IF(OR(AO383="I",AN383="I",AP383="I",AK383="I",AL383="I",AO383="C",AN383="C",AP383="C",AK383="C",AL383="C"),"Regeneración",""))</f>
        <v>#REF!</v>
      </c>
    </row>
    <row r="384" spans="1:47" s="10" customFormat="1" ht="15" customHeight="1" x14ac:dyDescent="0.2">
      <c r="A384" s="4">
        <f t="shared" si="97"/>
        <v>16</v>
      </c>
      <c r="B384" s="4">
        <v>60003190</v>
      </c>
      <c r="C384" s="4" t="s">
        <v>102</v>
      </c>
      <c r="D384" s="4" t="s">
        <v>159</v>
      </c>
      <c r="E384" s="3" t="s">
        <v>154</v>
      </c>
      <c r="F384" s="4" t="s">
        <v>308</v>
      </c>
      <c r="G384" s="4" t="s">
        <v>19</v>
      </c>
      <c r="H384" s="4">
        <v>185636</v>
      </c>
      <c r="I384" s="4" t="s">
        <v>249</v>
      </c>
      <c r="J384" s="4" t="s">
        <v>146</v>
      </c>
      <c r="K384" s="4" t="s">
        <v>177</v>
      </c>
      <c r="L384" s="4">
        <v>2006</v>
      </c>
      <c r="M384" s="4" t="s">
        <v>267</v>
      </c>
      <c r="N384" s="4" t="s">
        <v>153</v>
      </c>
      <c r="O384" s="4" t="s">
        <v>133</v>
      </c>
      <c r="P384" s="4">
        <v>2006</v>
      </c>
      <c r="Q384" s="4"/>
      <c r="R384" s="4" t="s">
        <v>119</v>
      </c>
      <c r="S384" s="13">
        <v>43804</v>
      </c>
      <c r="T384" s="4">
        <v>156</v>
      </c>
      <c r="U384" s="4" t="s">
        <v>259</v>
      </c>
      <c r="V384" s="4"/>
      <c r="W384" s="4">
        <v>220</v>
      </c>
      <c r="X384" s="13">
        <v>42380</v>
      </c>
      <c r="Y384" s="27"/>
      <c r="Z384" s="27"/>
      <c r="AA384" s="28"/>
      <c r="AB384" s="31"/>
      <c r="AC384" s="32">
        <v>71.099999999999994</v>
      </c>
      <c r="AD384" s="28"/>
      <c r="AE384" s="28">
        <v>43</v>
      </c>
      <c r="AF384" s="33">
        <v>0.01</v>
      </c>
      <c r="AG384" s="28">
        <v>0.5</v>
      </c>
      <c r="AH384" s="31">
        <v>4.0000000000000001E-3</v>
      </c>
      <c r="AI384" s="31">
        <v>0.17</v>
      </c>
      <c r="AJ384" s="31"/>
      <c r="AK384" s="75" t="str">
        <f t="shared" si="87"/>
        <v>1</v>
      </c>
      <c r="AL384" s="75" t="str">
        <f t="shared" si="88"/>
        <v>1</v>
      </c>
      <c r="AM384" s="75" t="str">
        <f t="shared" si="89"/>
        <v>1</v>
      </c>
      <c r="AN384" s="75" t="str">
        <f t="shared" si="90"/>
        <v>1</v>
      </c>
      <c r="AO384" s="75" t="str">
        <f t="shared" si="91"/>
        <v>1</v>
      </c>
      <c r="AP384" s="75" t="str">
        <f t="shared" si="92"/>
        <v>1</v>
      </c>
      <c r="AQ384" s="75" t="str">
        <f t="shared" si="93"/>
        <v>1</v>
      </c>
      <c r="AR384" s="75" t="str">
        <f t="shared" si="94"/>
        <v>1</v>
      </c>
      <c r="AS384" s="75">
        <f t="shared" si="95"/>
        <v>1</v>
      </c>
      <c r="AT384" s="75" t="str">
        <f t="shared" si="96"/>
        <v>1</v>
      </c>
      <c r="AU384" s="48" t="e">
        <f>IF(OR(AQ384="I",#REF!="I",AQ384="C",#REF!="C"),"Termovacío",IF(OR(AO384="I",AN384="I",AP384="I",AK384="I",AL384="I",AO384="C",AN384="C",AP384="C",AK384="C",AL384="C"),"Regeneración",""))</f>
        <v>#REF!</v>
      </c>
    </row>
    <row r="385" spans="1:47" s="10" customFormat="1" ht="15" customHeight="1" x14ac:dyDescent="0.2">
      <c r="A385" s="4">
        <f t="shared" si="97"/>
        <v>16</v>
      </c>
      <c r="B385" s="4">
        <v>60003190</v>
      </c>
      <c r="C385" s="4" t="s">
        <v>102</v>
      </c>
      <c r="D385" s="4" t="s">
        <v>159</v>
      </c>
      <c r="E385" s="3" t="s">
        <v>154</v>
      </c>
      <c r="F385" s="4" t="s">
        <v>308</v>
      </c>
      <c r="G385" s="4" t="s">
        <v>19</v>
      </c>
      <c r="H385" s="4">
        <v>185636</v>
      </c>
      <c r="I385" s="4" t="s">
        <v>249</v>
      </c>
      <c r="J385" s="4" t="s">
        <v>146</v>
      </c>
      <c r="K385" s="4" t="s">
        <v>177</v>
      </c>
      <c r="L385" s="4">
        <v>2006</v>
      </c>
      <c r="M385" s="4" t="s">
        <v>267</v>
      </c>
      <c r="N385" s="4" t="s">
        <v>153</v>
      </c>
      <c r="O385" s="4" t="s">
        <v>133</v>
      </c>
      <c r="P385" s="4">
        <v>2006</v>
      </c>
      <c r="Q385" s="4"/>
      <c r="R385" s="4" t="s">
        <v>119</v>
      </c>
      <c r="S385" s="13">
        <v>43804</v>
      </c>
      <c r="T385" s="4">
        <v>156</v>
      </c>
      <c r="U385" s="4" t="s">
        <v>259</v>
      </c>
      <c r="V385" s="4"/>
      <c r="W385" s="4">
        <v>220</v>
      </c>
      <c r="X385" s="13">
        <v>41983</v>
      </c>
      <c r="Y385" s="27"/>
      <c r="Z385" s="27"/>
      <c r="AA385" s="28"/>
      <c r="AB385" s="31"/>
      <c r="AC385" s="32">
        <v>57.9</v>
      </c>
      <c r="AD385" s="28"/>
      <c r="AE385" s="28">
        <v>45</v>
      </c>
      <c r="AF385" s="33">
        <v>0.01</v>
      </c>
      <c r="AG385" s="28">
        <v>0.5</v>
      </c>
      <c r="AH385" s="31">
        <v>8.0000000000000002E-3</v>
      </c>
      <c r="AI385" s="31"/>
      <c r="AJ385" s="31"/>
      <c r="AK385" s="75" t="str">
        <f t="shared" si="87"/>
        <v>1</v>
      </c>
      <c r="AL385" s="75" t="str">
        <f t="shared" si="88"/>
        <v>1</v>
      </c>
      <c r="AM385" s="75" t="str">
        <f t="shared" si="89"/>
        <v>1</v>
      </c>
      <c r="AN385" s="75" t="str">
        <f t="shared" si="90"/>
        <v>1</v>
      </c>
      <c r="AO385" s="75" t="str">
        <f t="shared" si="91"/>
        <v>1</v>
      </c>
      <c r="AP385" s="75" t="str">
        <f t="shared" si="92"/>
        <v>1</v>
      </c>
      <c r="AQ385" s="75" t="str">
        <f t="shared" si="93"/>
        <v>1</v>
      </c>
      <c r="AR385" s="75" t="str">
        <f t="shared" si="94"/>
        <v>1</v>
      </c>
      <c r="AS385" s="75">
        <f t="shared" si="95"/>
        <v>1</v>
      </c>
      <c r="AT385" s="75" t="str">
        <f t="shared" si="96"/>
        <v>1</v>
      </c>
      <c r="AU385" s="48" t="e">
        <f>IF(OR(AQ385="I",#REF!="I",AQ385="C",#REF!="C"),"Termovacío",IF(OR(AO385="I",AN385="I",AP385="I",AK385="I",AL385="I",AO385="C",AN385="C",AP385="C",AK385="C",AL385="C"),"Regeneración",""))</f>
        <v>#REF!</v>
      </c>
    </row>
    <row r="386" spans="1:47" s="10" customFormat="1" ht="15" customHeight="1" x14ac:dyDescent="0.2">
      <c r="A386" s="4">
        <f t="shared" si="97"/>
        <v>16</v>
      </c>
      <c r="B386" s="4">
        <v>60003190</v>
      </c>
      <c r="C386" s="4" t="s">
        <v>102</v>
      </c>
      <c r="D386" s="4" t="s">
        <v>159</v>
      </c>
      <c r="E386" s="3" t="s">
        <v>154</v>
      </c>
      <c r="F386" s="4" t="s">
        <v>308</v>
      </c>
      <c r="G386" s="4" t="s">
        <v>19</v>
      </c>
      <c r="H386" s="4">
        <v>185636</v>
      </c>
      <c r="I386" s="4" t="s">
        <v>249</v>
      </c>
      <c r="J386" s="4" t="s">
        <v>146</v>
      </c>
      <c r="K386" s="4" t="s">
        <v>177</v>
      </c>
      <c r="L386" s="4">
        <v>2006</v>
      </c>
      <c r="M386" s="4" t="s">
        <v>267</v>
      </c>
      <c r="N386" s="4" t="s">
        <v>153</v>
      </c>
      <c r="O386" s="4" t="s">
        <v>133</v>
      </c>
      <c r="P386" s="4">
        <v>2006</v>
      </c>
      <c r="Q386" s="4"/>
      <c r="R386" s="4" t="s">
        <v>119</v>
      </c>
      <c r="S386" s="13">
        <v>43804</v>
      </c>
      <c r="T386" s="4">
        <v>156</v>
      </c>
      <c r="U386" s="4" t="s">
        <v>259</v>
      </c>
      <c r="V386" s="4"/>
      <c r="W386" s="4">
        <v>220</v>
      </c>
      <c r="X386" s="13">
        <v>41624</v>
      </c>
      <c r="Y386" s="27"/>
      <c r="Z386" s="27"/>
      <c r="AA386" s="28"/>
      <c r="AB386" s="31"/>
      <c r="AC386" s="32">
        <v>51</v>
      </c>
      <c r="AD386" s="28"/>
      <c r="AE386" s="28">
        <v>41.2</v>
      </c>
      <c r="AF386" s="33">
        <v>0.01</v>
      </c>
      <c r="AG386" s="28">
        <v>0.5</v>
      </c>
      <c r="AH386" s="31">
        <v>1.0999999999999999E-2</v>
      </c>
      <c r="AI386" s="31">
        <v>0.11</v>
      </c>
      <c r="AJ386" s="31"/>
      <c r="AK386" s="75" t="str">
        <f t="shared" si="87"/>
        <v>1</v>
      </c>
      <c r="AL386" s="75" t="str">
        <f t="shared" si="88"/>
        <v>1</v>
      </c>
      <c r="AM386" s="75" t="str">
        <f t="shared" si="89"/>
        <v>1</v>
      </c>
      <c r="AN386" s="75" t="str">
        <f t="shared" si="90"/>
        <v>1</v>
      </c>
      <c r="AO386" s="75" t="str">
        <f t="shared" si="91"/>
        <v>1</v>
      </c>
      <c r="AP386" s="75" t="str">
        <f t="shared" si="92"/>
        <v>1</v>
      </c>
      <c r="AQ386" s="75" t="str">
        <f t="shared" si="93"/>
        <v>1</v>
      </c>
      <c r="AR386" s="75" t="str">
        <f t="shared" si="94"/>
        <v>1</v>
      </c>
      <c r="AS386" s="75">
        <f t="shared" si="95"/>
        <v>1</v>
      </c>
      <c r="AT386" s="75" t="str">
        <f t="shared" si="96"/>
        <v>1</v>
      </c>
      <c r="AU386" s="48" t="e">
        <f>IF(OR(AQ386="I",#REF!="I",AQ386="C",#REF!="C"),"Termovacío",IF(OR(AO386="I",AN386="I",AP386="I",AK386="I",AL386="I",AO386="C",AN386="C",AP386="C",AK386="C",AL386="C"),"Regeneración",""))</f>
        <v>#REF!</v>
      </c>
    </row>
    <row r="387" spans="1:47" s="10" customFormat="1" ht="15" customHeight="1" x14ac:dyDescent="0.2">
      <c r="A387" s="4">
        <f t="shared" si="97"/>
        <v>16</v>
      </c>
      <c r="B387" s="4">
        <v>60003190</v>
      </c>
      <c r="C387" s="4" t="s">
        <v>102</v>
      </c>
      <c r="D387" s="4" t="s">
        <v>159</v>
      </c>
      <c r="E387" s="3" t="s">
        <v>154</v>
      </c>
      <c r="F387" s="4" t="s">
        <v>308</v>
      </c>
      <c r="G387" s="4" t="s">
        <v>19</v>
      </c>
      <c r="H387" s="4">
        <v>185636</v>
      </c>
      <c r="I387" s="4" t="s">
        <v>249</v>
      </c>
      <c r="J387" s="4" t="s">
        <v>146</v>
      </c>
      <c r="K387" s="4" t="s">
        <v>177</v>
      </c>
      <c r="L387" s="4">
        <v>2006</v>
      </c>
      <c r="M387" s="4" t="s">
        <v>267</v>
      </c>
      <c r="N387" s="4" t="s">
        <v>153</v>
      </c>
      <c r="O387" s="4" t="s">
        <v>133</v>
      </c>
      <c r="P387" s="4">
        <v>2006</v>
      </c>
      <c r="Q387" s="4"/>
      <c r="R387" s="4" t="s">
        <v>119</v>
      </c>
      <c r="S387" s="13">
        <v>43804</v>
      </c>
      <c r="T387" s="4">
        <v>156</v>
      </c>
      <c r="U387" s="4" t="s">
        <v>259</v>
      </c>
      <c r="V387" s="4"/>
      <c r="W387" s="4">
        <v>220</v>
      </c>
      <c r="X387" s="13">
        <v>41344</v>
      </c>
      <c r="Y387" s="27"/>
      <c r="Z387" s="27"/>
      <c r="AA387" s="28"/>
      <c r="AB387" s="31"/>
      <c r="AC387" s="32">
        <v>54</v>
      </c>
      <c r="AD387" s="28"/>
      <c r="AE387" s="28">
        <v>40</v>
      </c>
      <c r="AF387" s="33">
        <v>0.01</v>
      </c>
      <c r="AG387" s="28">
        <v>0.5</v>
      </c>
      <c r="AH387" s="31">
        <v>8.9999999999999993E-3</v>
      </c>
      <c r="AI387" s="31">
        <v>0.22600000000000001</v>
      </c>
      <c r="AJ387" s="31"/>
      <c r="AK387" s="75" t="str">
        <f t="shared" si="87"/>
        <v>1</v>
      </c>
      <c r="AL387" s="75" t="str">
        <f t="shared" si="88"/>
        <v>1</v>
      </c>
      <c r="AM387" s="75" t="str">
        <f t="shared" si="89"/>
        <v>1</v>
      </c>
      <c r="AN387" s="75" t="str">
        <f t="shared" si="90"/>
        <v>1</v>
      </c>
      <c r="AO387" s="75" t="str">
        <f t="shared" si="91"/>
        <v>1</v>
      </c>
      <c r="AP387" s="75" t="str">
        <f t="shared" si="92"/>
        <v>1</v>
      </c>
      <c r="AQ387" s="75" t="str">
        <f t="shared" si="93"/>
        <v>1</v>
      </c>
      <c r="AR387" s="75" t="str">
        <f t="shared" si="94"/>
        <v>1</v>
      </c>
      <c r="AS387" s="75">
        <f t="shared" si="95"/>
        <v>1</v>
      </c>
      <c r="AT387" s="75" t="str">
        <f t="shared" si="96"/>
        <v>1</v>
      </c>
      <c r="AU387" s="48" t="e">
        <f>IF(OR(AQ387="I",#REF!="I",AQ387="C",#REF!="C"),"Termovacío",IF(OR(AO387="I",AN387="I",AP387="I",AK387="I",AL387="I",AO387="C",AN387="C",AP387="C",AK387="C",AL387="C"),"Regeneración",""))</f>
        <v>#REF!</v>
      </c>
    </row>
    <row r="388" spans="1:47" s="10" customFormat="1" ht="15" customHeight="1" x14ac:dyDescent="0.2">
      <c r="A388" s="4">
        <f t="shared" si="97"/>
        <v>16</v>
      </c>
      <c r="B388" s="4">
        <v>60003190</v>
      </c>
      <c r="C388" s="4" t="s">
        <v>102</v>
      </c>
      <c r="D388" s="4" t="s">
        <v>159</v>
      </c>
      <c r="E388" s="3" t="s">
        <v>154</v>
      </c>
      <c r="F388" s="4" t="s">
        <v>308</v>
      </c>
      <c r="G388" s="4" t="s">
        <v>19</v>
      </c>
      <c r="H388" s="4">
        <v>185636</v>
      </c>
      <c r="I388" s="4" t="s">
        <v>249</v>
      </c>
      <c r="J388" s="4" t="s">
        <v>146</v>
      </c>
      <c r="K388" s="4" t="s">
        <v>177</v>
      </c>
      <c r="L388" s="4">
        <v>2006</v>
      </c>
      <c r="M388" s="4" t="s">
        <v>267</v>
      </c>
      <c r="N388" s="4" t="s">
        <v>153</v>
      </c>
      <c r="O388" s="4" t="s">
        <v>133</v>
      </c>
      <c r="P388" s="4">
        <v>2006</v>
      </c>
      <c r="Q388" s="4"/>
      <c r="R388" s="4" t="s">
        <v>119</v>
      </c>
      <c r="S388" s="13">
        <v>43804</v>
      </c>
      <c r="T388" s="4">
        <v>156</v>
      </c>
      <c r="U388" s="4" t="s">
        <v>259</v>
      </c>
      <c r="V388" s="4"/>
      <c r="W388" s="4">
        <v>220</v>
      </c>
      <c r="X388" s="13">
        <v>40889</v>
      </c>
      <c r="Y388" s="27"/>
      <c r="Z388" s="27"/>
      <c r="AA388" s="28"/>
      <c r="AB388" s="31"/>
      <c r="AC388" s="32">
        <v>60</v>
      </c>
      <c r="AD388" s="28"/>
      <c r="AE388" s="28">
        <v>41</v>
      </c>
      <c r="AF388" s="33">
        <v>0.01</v>
      </c>
      <c r="AG388" s="28">
        <v>0.5</v>
      </c>
      <c r="AH388" s="31">
        <v>3.0000000000000001E-3</v>
      </c>
      <c r="AI388" s="31">
        <v>0.105</v>
      </c>
      <c r="AJ388" s="31"/>
      <c r="AK388" s="75" t="str">
        <f t="shared" ref="AK388:AK451" si="98">IF(AH388&lt;&gt;"",IF(AH388&lt;=0.1,"1",IF(AND(AH388&gt;0.1,AH388&lt;=0.3),"3",IF(AH388&gt;0.3,"5",""))),"1")</f>
        <v>1</v>
      </c>
      <c r="AL388" s="75" t="str">
        <f t="shared" ref="AL388:AL451" si="99">IF(AI388&lt;&gt;"",IF(AI388&lt;=3,"1",IF(AND(AI388&gt;3,AI388&lt;=4),"3",IF(AI388&gt;4,"5",""))),"1")</f>
        <v>1</v>
      </c>
      <c r="AM388" s="75" t="str">
        <f t="shared" ref="AM388:AM451" si="100">IF(AD388&lt;&gt;"",IF(AD388&lt;=20,"1",IF(AND(AD388&gt;20,AD388&lt;=30),"3",IF(AD388&gt;30,"5",""))),"1")</f>
        <v>1</v>
      </c>
      <c r="AN388" s="75" t="str">
        <f t="shared" ref="AN388:AN451" si="101">IF(AF388&lt;&gt;"",IF(AF388&lt;=0.05,"1",IF(AND(AF388&gt;0.05,AF388&lt;=0.1),"3",IF(AF388&gt;0.1,"5",""))),"1")</f>
        <v>1</v>
      </c>
      <c r="AO388" s="75" t="str">
        <f t="shared" ref="AO388:AO451" si="102">IF(AE388&lt;&gt;"",IF(AE388&gt;=32,"1",IF(AND(AE388&gt;=28,AE388&lt;32),"3",IF(AE388&lt;28,"5",""))),"1")</f>
        <v>1</v>
      </c>
      <c r="AP388" s="75" t="str">
        <f t="shared" ref="AP388:AP451" si="103">IF(AG388&lt;&gt;"",IF(AG388&lt;=3.5,"1",IF(AG388&gt;3.5,"5","")),"1")</f>
        <v>1</v>
      </c>
      <c r="AQ388" s="75" t="str">
        <f t="shared" si="93"/>
        <v>1</v>
      </c>
      <c r="AR388" s="75" t="str">
        <f t="shared" si="94"/>
        <v>1</v>
      </c>
      <c r="AS388" s="75">
        <f t="shared" si="95"/>
        <v>1</v>
      </c>
      <c r="AT388" s="75" t="str">
        <f t="shared" si="96"/>
        <v>1</v>
      </c>
      <c r="AU388" s="48" t="e">
        <f>IF(OR(AQ388="I",#REF!="I",AQ388="C",#REF!="C"),"Termovacío",IF(OR(AO388="I",AN388="I",AP388="I",AK388="I",AL388="I",AO388="C",AN388="C",AP388="C",AK388="C",AL388="C"),"Regeneración",""))</f>
        <v>#REF!</v>
      </c>
    </row>
    <row r="389" spans="1:47" s="10" customFormat="1" ht="15" customHeight="1" x14ac:dyDescent="0.2">
      <c r="A389" s="4">
        <f t="shared" si="97"/>
        <v>16</v>
      </c>
      <c r="B389" s="4">
        <v>60003190</v>
      </c>
      <c r="C389" s="4" t="s">
        <v>102</v>
      </c>
      <c r="D389" s="4" t="s">
        <v>159</v>
      </c>
      <c r="E389" s="3" t="s">
        <v>154</v>
      </c>
      <c r="F389" s="4" t="s">
        <v>308</v>
      </c>
      <c r="G389" s="4" t="s">
        <v>19</v>
      </c>
      <c r="H389" s="4">
        <v>185636</v>
      </c>
      <c r="I389" s="4" t="s">
        <v>249</v>
      </c>
      <c r="J389" s="4" t="s">
        <v>146</v>
      </c>
      <c r="K389" s="4" t="s">
        <v>177</v>
      </c>
      <c r="L389" s="4">
        <v>2006</v>
      </c>
      <c r="M389" s="4" t="s">
        <v>267</v>
      </c>
      <c r="N389" s="4" t="s">
        <v>153</v>
      </c>
      <c r="O389" s="4" t="s">
        <v>133</v>
      </c>
      <c r="P389" s="4">
        <v>2006</v>
      </c>
      <c r="Q389" s="4"/>
      <c r="R389" s="4" t="s">
        <v>119</v>
      </c>
      <c r="S389" s="13">
        <v>43804</v>
      </c>
      <c r="T389" s="4">
        <v>156</v>
      </c>
      <c r="U389" s="4" t="s">
        <v>259</v>
      </c>
      <c r="V389" s="4"/>
      <c r="W389" s="4">
        <v>220</v>
      </c>
      <c r="X389" s="13">
        <v>40623</v>
      </c>
      <c r="Y389" s="27"/>
      <c r="Z389" s="27"/>
      <c r="AA389" s="28"/>
      <c r="AB389" s="31"/>
      <c r="AC389" s="32">
        <v>55</v>
      </c>
      <c r="AD389" s="28"/>
      <c r="AE389" s="28">
        <v>42</v>
      </c>
      <c r="AF389" s="33">
        <v>0.01</v>
      </c>
      <c r="AG389" s="28">
        <v>0.5</v>
      </c>
      <c r="AH389" s="31">
        <v>3.0000000000000001E-3</v>
      </c>
      <c r="AI389" s="31">
        <v>0.13500000000000001</v>
      </c>
      <c r="AJ389" s="31"/>
      <c r="AK389" s="75" t="str">
        <f t="shared" si="98"/>
        <v>1</v>
      </c>
      <c r="AL389" s="75" t="str">
        <f t="shared" si="99"/>
        <v>1</v>
      </c>
      <c r="AM389" s="75" t="str">
        <f t="shared" si="100"/>
        <v>1</v>
      </c>
      <c r="AN389" s="75" t="str">
        <f t="shared" si="101"/>
        <v>1</v>
      </c>
      <c r="AO389" s="75" t="str">
        <f t="shared" si="102"/>
        <v>1</v>
      </c>
      <c r="AP389" s="75" t="str">
        <f t="shared" si="103"/>
        <v>1</v>
      </c>
      <c r="AQ389" s="75" t="str">
        <f t="shared" ref="AQ389:AQ452" si="104">IF(AC389&lt;&gt;"",IF(AND(W389=60,AC389&gt;=40),"1",IF(AND(W389=60,AC389&gt;=35,AC389&lt;40),"3",IF(AND(W389=60,AC389&lt;35),"5",IF(AND(W389=220,AC389&gt;=50),"1",IF(AND(W389=220,AC389&gt;=45,AC389&lt;50),"2",IF(AND(W389=220,AC389&lt;45),"5","")))))),"1")</f>
        <v>1</v>
      </c>
      <c r="AR389" s="75" t="str">
        <f t="shared" ref="AR389:AR452" si="105">IF(AJ389&lt;&gt;"",IF(AJ389&gt;=0.2,"1",IF(AND(AJ389&gt;=0.1,AJ389&lt;0.2),"3",IF(AJ389&lt;0.1,"5",""))),"1")</f>
        <v>1</v>
      </c>
      <c r="AS389" s="75">
        <f t="shared" ref="AS389:AS452" si="106">+(3*AK389+3*AL389+4*AM389+2*AN389+3*AO389+1*AP389+5*AQ389+1*AR389)/22</f>
        <v>1</v>
      </c>
      <c r="AT389" s="75" t="str">
        <f t="shared" ref="AT389:AT452" si="107">IF(AND(AS389&gt;0,AS389&lt;=1),"1",IF(AND(AS389&gt;1,AS389&lt;=2),"3",IF(AND(AS389&gt;2,AS389&lt;=3),"6",IF(AND(AS389&gt;3,AS389&lt;=4),"8",IF(AND(AS389&gt;4,AS389&lt;=5),"10","")))))</f>
        <v>1</v>
      </c>
      <c r="AU389" s="48" t="e">
        <f>IF(OR(AQ389="I",#REF!="I",AQ389="C",#REF!="C"),"Termovacío",IF(OR(AO389="I",AN389="I",AP389="I",AK389="I",AL389="I",AO389="C",AN389="C",AP389="C",AK389="C",AL389="C"),"Regeneración",""))</f>
        <v>#REF!</v>
      </c>
    </row>
    <row r="390" spans="1:47" s="10" customFormat="1" ht="15" customHeight="1" x14ac:dyDescent="0.2">
      <c r="A390" s="4">
        <f t="shared" si="97"/>
        <v>16</v>
      </c>
      <c r="B390" s="4">
        <v>60003190</v>
      </c>
      <c r="C390" s="4" t="s">
        <v>102</v>
      </c>
      <c r="D390" s="4" t="s">
        <v>159</v>
      </c>
      <c r="E390" s="3" t="s">
        <v>154</v>
      </c>
      <c r="F390" s="4" t="s">
        <v>308</v>
      </c>
      <c r="G390" s="4" t="s">
        <v>19</v>
      </c>
      <c r="H390" s="4">
        <v>185636</v>
      </c>
      <c r="I390" s="4" t="s">
        <v>249</v>
      </c>
      <c r="J390" s="4" t="s">
        <v>146</v>
      </c>
      <c r="K390" s="4" t="s">
        <v>177</v>
      </c>
      <c r="L390" s="4">
        <v>2006</v>
      </c>
      <c r="M390" s="4" t="s">
        <v>267</v>
      </c>
      <c r="N390" s="4" t="s">
        <v>153</v>
      </c>
      <c r="O390" s="4" t="s">
        <v>133</v>
      </c>
      <c r="P390" s="4">
        <v>2006</v>
      </c>
      <c r="Q390" s="4"/>
      <c r="R390" s="4" t="s">
        <v>119</v>
      </c>
      <c r="S390" s="13">
        <v>43804</v>
      </c>
      <c r="T390" s="4">
        <v>156</v>
      </c>
      <c r="U390" s="4" t="s">
        <v>259</v>
      </c>
      <c r="V390" s="4"/>
      <c r="W390" s="4">
        <v>220</v>
      </c>
      <c r="X390" s="13">
        <v>40318</v>
      </c>
      <c r="Y390" s="27"/>
      <c r="Z390" s="27"/>
      <c r="AA390" s="28"/>
      <c r="AB390" s="31"/>
      <c r="AC390" s="32">
        <v>50</v>
      </c>
      <c r="AD390" s="28"/>
      <c r="AE390" s="28">
        <v>43</v>
      </c>
      <c r="AF390" s="33">
        <v>0.01</v>
      </c>
      <c r="AG390" s="28">
        <v>0.5</v>
      </c>
      <c r="AH390" s="31">
        <v>4.0000000000000001E-3</v>
      </c>
      <c r="AI390" s="31">
        <v>0.124</v>
      </c>
      <c r="AJ390" s="31"/>
      <c r="AK390" s="75" t="str">
        <f t="shared" si="98"/>
        <v>1</v>
      </c>
      <c r="AL390" s="75" t="str">
        <f t="shared" si="99"/>
        <v>1</v>
      </c>
      <c r="AM390" s="75" t="str">
        <f t="shared" si="100"/>
        <v>1</v>
      </c>
      <c r="AN390" s="75" t="str">
        <f t="shared" si="101"/>
        <v>1</v>
      </c>
      <c r="AO390" s="75" t="str">
        <f t="shared" si="102"/>
        <v>1</v>
      </c>
      <c r="AP390" s="75" t="str">
        <f t="shared" si="103"/>
        <v>1</v>
      </c>
      <c r="AQ390" s="75" t="str">
        <f t="shared" si="104"/>
        <v>1</v>
      </c>
      <c r="AR390" s="75" t="str">
        <f t="shared" si="105"/>
        <v>1</v>
      </c>
      <c r="AS390" s="75">
        <f t="shared" si="106"/>
        <v>1</v>
      </c>
      <c r="AT390" s="75" t="str">
        <f t="shared" si="107"/>
        <v>1</v>
      </c>
      <c r="AU390" s="48" t="e">
        <f>IF(OR(AQ390="I",#REF!="I",AQ390="C",#REF!="C"),"Termovacío",IF(OR(AO390="I",AN390="I",AP390="I",AK390="I",AL390="I",AO390="C",AN390="C",AP390="C",AK390="C",AL390="C"),"Regeneración",""))</f>
        <v>#REF!</v>
      </c>
    </row>
    <row r="391" spans="1:47" s="10" customFormat="1" ht="15" customHeight="1" x14ac:dyDescent="0.2">
      <c r="A391" s="4">
        <f t="shared" si="97"/>
        <v>16</v>
      </c>
      <c r="B391" s="4">
        <v>60003190</v>
      </c>
      <c r="C391" s="4" t="s">
        <v>102</v>
      </c>
      <c r="D391" s="4" t="s">
        <v>159</v>
      </c>
      <c r="E391" s="3" t="s">
        <v>154</v>
      </c>
      <c r="F391" s="4" t="s">
        <v>308</v>
      </c>
      <c r="G391" s="4" t="s">
        <v>19</v>
      </c>
      <c r="H391" s="4">
        <v>185636</v>
      </c>
      <c r="I391" s="4" t="s">
        <v>249</v>
      </c>
      <c r="J391" s="4" t="s">
        <v>146</v>
      </c>
      <c r="K391" s="4" t="s">
        <v>177</v>
      </c>
      <c r="L391" s="4">
        <v>2006</v>
      </c>
      <c r="M391" s="4" t="s">
        <v>267</v>
      </c>
      <c r="N391" s="4" t="s">
        <v>153</v>
      </c>
      <c r="O391" s="4" t="s">
        <v>133</v>
      </c>
      <c r="P391" s="4">
        <v>2006</v>
      </c>
      <c r="Q391" s="4"/>
      <c r="R391" s="4" t="s">
        <v>119</v>
      </c>
      <c r="S391" s="13">
        <v>43804</v>
      </c>
      <c r="T391" s="4">
        <v>156</v>
      </c>
      <c r="U391" s="4" t="s">
        <v>259</v>
      </c>
      <c r="V391" s="4"/>
      <c r="W391" s="4">
        <v>220</v>
      </c>
      <c r="X391" s="13">
        <v>40105</v>
      </c>
      <c r="Y391" s="27"/>
      <c r="Z391" s="27"/>
      <c r="AA391" s="28"/>
      <c r="AB391" s="31"/>
      <c r="AC391" s="32">
        <v>54</v>
      </c>
      <c r="AD391" s="28"/>
      <c r="AE391" s="28">
        <v>41</v>
      </c>
      <c r="AF391" s="33">
        <v>5.0000000000000001E-3</v>
      </c>
      <c r="AG391" s="28">
        <v>0.5</v>
      </c>
      <c r="AH391" s="31">
        <v>8.0000000000000002E-3</v>
      </c>
      <c r="AI391" s="31">
        <v>0.14199999999999999</v>
      </c>
      <c r="AJ391" s="31"/>
      <c r="AK391" s="75" t="str">
        <f t="shared" si="98"/>
        <v>1</v>
      </c>
      <c r="AL391" s="75" t="str">
        <f t="shared" si="99"/>
        <v>1</v>
      </c>
      <c r="AM391" s="75" t="str">
        <f t="shared" si="100"/>
        <v>1</v>
      </c>
      <c r="AN391" s="75" t="str">
        <f t="shared" si="101"/>
        <v>1</v>
      </c>
      <c r="AO391" s="75" t="str">
        <f t="shared" si="102"/>
        <v>1</v>
      </c>
      <c r="AP391" s="75" t="str">
        <f t="shared" si="103"/>
        <v>1</v>
      </c>
      <c r="AQ391" s="75" t="str">
        <f t="shared" si="104"/>
        <v>1</v>
      </c>
      <c r="AR391" s="75" t="str">
        <f t="shared" si="105"/>
        <v>1</v>
      </c>
      <c r="AS391" s="75">
        <f t="shared" si="106"/>
        <v>1</v>
      </c>
      <c r="AT391" s="75" t="str">
        <f t="shared" si="107"/>
        <v>1</v>
      </c>
      <c r="AU391" s="48" t="e">
        <f>IF(OR(AQ391="I",#REF!="I",AQ391="C",#REF!="C"),"Termovacío",IF(OR(AO391="I",AN391="I",AP391="I",AK391="I",AL391="I",AO391="C",AN391="C",AP391="C",AK391="C",AL391="C"),"Regeneración",""))</f>
        <v>#REF!</v>
      </c>
    </row>
    <row r="392" spans="1:47" s="10" customFormat="1" ht="15" customHeight="1" x14ac:dyDescent="0.2">
      <c r="A392" s="4">
        <f t="shared" si="97"/>
        <v>16</v>
      </c>
      <c r="B392" s="4">
        <v>60003190</v>
      </c>
      <c r="C392" s="4" t="s">
        <v>102</v>
      </c>
      <c r="D392" s="4" t="s">
        <v>159</v>
      </c>
      <c r="E392" s="3" t="s">
        <v>154</v>
      </c>
      <c r="F392" s="4" t="s">
        <v>308</v>
      </c>
      <c r="G392" s="4" t="s">
        <v>19</v>
      </c>
      <c r="H392" s="4">
        <v>185636</v>
      </c>
      <c r="I392" s="4" t="s">
        <v>249</v>
      </c>
      <c r="J392" s="4" t="s">
        <v>146</v>
      </c>
      <c r="K392" s="4" t="s">
        <v>177</v>
      </c>
      <c r="L392" s="4">
        <v>2006</v>
      </c>
      <c r="M392" s="4" t="s">
        <v>267</v>
      </c>
      <c r="N392" s="4" t="s">
        <v>153</v>
      </c>
      <c r="O392" s="4" t="s">
        <v>133</v>
      </c>
      <c r="P392" s="4">
        <v>2006</v>
      </c>
      <c r="Q392" s="4"/>
      <c r="R392" s="4" t="s">
        <v>119</v>
      </c>
      <c r="S392" s="13">
        <v>43804</v>
      </c>
      <c r="T392" s="4">
        <v>156</v>
      </c>
      <c r="U392" s="4" t="s">
        <v>259</v>
      </c>
      <c r="V392" s="4"/>
      <c r="W392" s="4">
        <v>220</v>
      </c>
      <c r="X392" s="13">
        <v>39679</v>
      </c>
      <c r="Y392" s="27"/>
      <c r="Z392" s="27"/>
      <c r="AA392" s="28"/>
      <c r="AB392" s="31"/>
      <c r="AC392" s="32">
        <v>53</v>
      </c>
      <c r="AD392" s="28"/>
      <c r="AE392" s="28">
        <v>37</v>
      </c>
      <c r="AF392" s="33">
        <v>0.01</v>
      </c>
      <c r="AG392" s="28"/>
      <c r="AH392" s="31">
        <v>3.0000000000000001E-3</v>
      </c>
      <c r="AI392" s="31"/>
      <c r="AJ392" s="31"/>
      <c r="AK392" s="75" t="str">
        <f t="shared" si="98"/>
        <v>1</v>
      </c>
      <c r="AL392" s="75" t="str">
        <f t="shared" si="99"/>
        <v>1</v>
      </c>
      <c r="AM392" s="75" t="str">
        <f t="shared" si="100"/>
        <v>1</v>
      </c>
      <c r="AN392" s="75" t="str">
        <f t="shared" si="101"/>
        <v>1</v>
      </c>
      <c r="AO392" s="75" t="str">
        <f t="shared" si="102"/>
        <v>1</v>
      </c>
      <c r="AP392" s="75" t="str">
        <f t="shared" si="103"/>
        <v>1</v>
      </c>
      <c r="AQ392" s="75" t="str">
        <f t="shared" si="104"/>
        <v>1</v>
      </c>
      <c r="AR392" s="75" t="str">
        <f t="shared" si="105"/>
        <v>1</v>
      </c>
      <c r="AS392" s="75">
        <f t="shared" si="106"/>
        <v>1</v>
      </c>
      <c r="AT392" s="75" t="str">
        <f t="shared" si="107"/>
        <v>1</v>
      </c>
      <c r="AU392" s="48" t="e">
        <f>IF(OR(AQ392="I",#REF!="I",AQ392="C",#REF!="C"),"Termovacío",IF(OR(AO392="I",AN392="I",AP392="I",AK392="I",AL392="I",AO392="C",AN392="C",AP392="C",AK392="C",AL392="C"),"Regeneración",""))</f>
        <v>#REF!</v>
      </c>
    </row>
    <row r="393" spans="1:47" s="10" customFormat="1" ht="15" customHeight="1" x14ac:dyDescent="0.2">
      <c r="A393" s="4">
        <f t="shared" si="97"/>
        <v>16</v>
      </c>
      <c r="B393" s="4">
        <v>60003190</v>
      </c>
      <c r="C393" s="4" t="s">
        <v>102</v>
      </c>
      <c r="D393" s="4" t="s">
        <v>159</v>
      </c>
      <c r="E393" s="3" t="s">
        <v>154</v>
      </c>
      <c r="F393" s="4" t="s">
        <v>308</v>
      </c>
      <c r="G393" s="4" t="s">
        <v>19</v>
      </c>
      <c r="H393" s="4">
        <v>185636</v>
      </c>
      <c r="I393" s="4" t="s">
        <v>249</v>
      </c>
      <c r="J393" s="4" t="s">
        <v>146</v>
      </c>
      <c r="K393" s="4" t="s">
        <v>177</v>
      </c>
      <c r="L393" s="4">
        <v>2006</v>
      </c>
      <c r="M393" s="4" t="s">
        <v>267</v>
      </c>
      <c r="N393" s="4" t="s">
        <v>153</v>
      </c>
      <c r="O393" s="4" t="s">
        <v>133</v>
      </c>
      <c r="P393" s="4">
        <v>2006</v>
      </c>
      <c r="Q393" s="4"/>
      <c r="R393" s="4" t="s">
        <v>119</v>
      </c>
      <c r="S393" s="13">
        <v>43804</v>
      </c>
      <c r="T393" s="4">
        <v>156</v>
      </c>
      <c r="U393" s="4" t="s">
        <v>259</v>
      </c>
      <c r="V393" s="4"/>
      <c r="W393" s="4">
        <v>220</v>
      </c>
      <c r="X393" s="13">
        <v>39632</v>
      </c>
      <c r="Y393" s="27"/>
      <c r="Z393" s="27"/>
      <c r="AA393" s="28"/>
      <c r="AB393" s="31"/>
      <c r="AC393" s="32">
        <v>60</v>
      </c>
      <c r="AD393" s="28"/>
      <c r="AE393" s="28">
        <v>43.7</v>
      </c>
      <c r="AF393" s="33">
        <v>0.01</v>
      </c>
      <c r="AG393" s="28">
        <v>0.5</v>
      </c>
      <c r="AH393" s="31">
        <v>0.01</v>
      </c>
      <c r="AI393" s="31">
        <v>0.127</v>
      </c>
      <c r="AJ393" s="31"/>
      <c r="AK393" s="75" t="str">
        <f t="shared" si="98"/>
        <v>1</v>
      </c>
      <c r="AL393" s="75" t="str">
        <f t="shared" si="99"/>
        <v>1</v>
      </c>
      <c r="AM393" s="75" t="str">
        <f t="shared" si="100"/>
        <v>1</v>
      </c>
      <c r="AN393" s="75" t="str">
        <f t="shared" si="101"/>
        <v>1</v>
      </c>
      <c r="AO393" s="75" t="str">
        <f t="shared" si="102"/>
        <v>1</v>
      </c>
      <c r="AP393" s="75" t="str">
        <f t="shared" si="103"/>
        <v>1</v>
      </c>
      <c r="AQ393" s="75" t="str">
        <f t="shared" si="104"/>
        <v>1</v>
      </c>
      <c r="AR393" s="75" t="str">
        <f t="shared" si="105"/>
        <v>1</v>
      </c>
      <c r="AS393" s="75">
        <f t="shared" si="106"/>
        <v>1</v>
      </c>
      <c r="AT393" s="75" t="str">
        <f t="shared" si="107"/>
        <v>1</v>
      </c>
      <c r="AU393" s="48" t="e">
        <f>IF(OR(AQ393="I",#REF!="I",AQ393="C",#REF!="C"),"Termovacío",IF(OR(AO393="I",AN393="I",AP393="I",AK393="I",AL393="I",AO393="C",AN393="C",AP393="C",AK393="C",AL393="C"),"Regeneración",""))</f>
        <v>#REF!</v>
      </c>
    </row>
    <row r="394" spans="1:47" s="10" customFormat="1" ht="15" customHeight="1" x14ac:dyDescent="0.2">
      <c r="A394" s="4">
        <f t="shared" si="97"/>
        <v>16</v>
      </c>
      <c r="B394" s="4">
        <v>60003190</v>
      </c>
      <c r="C394" s="4" t="s">
        <v>102</v>
      </c>
      <c r="D394" s="4" t="s">
        <v>159</v>
      </c>
      <c r="E394" s="3" t="s">
        <v>154</v>
      </c>
      <c r="F394" s="4" t="s">
        <v>308</v>
      </c>
      <c r="G394" s="4" t="s">
        <v>19</v>
      </c>
      <c r="H394" s="4">
        <v>185636</v>
      </c>
      <c r="I394" s="4" t="s">
        <v>249</v>
      </c>
      <c r="J394" s="4" t="s">
        <v>146</v>
      </c>
      <c r="K394" s="4" t="s">
        <v>177</v>
      </c>
      <c r="L394" s="4">
        <v>2006</v>
      </c>
      <c r="M394" s="4" t="s">
        <v>267</v>
      </c>
      <c r="N394" s="4" t="s">
        <v>153</v>
      </c>
      <c r="O394" s="4" t="s">
        <v>133</v>
      </c>
      <c r="P394" s="4">
        <v>2006</v>
      </c>
      <c r="Q394" s="4"/>
      <c r="R394" s="4" t="s">
        <v>119</v>
      </c>
      <c r="S394" s="13">
        <v>43804</v>
      </c>
      <c r="T394" s="4">
        <v>156</v>
      </c>
      <c r="U394" s="4" t="s">
        <v>259</v>
      </c>
      <c r="V394" s="4"/>
      <c r="W394" s="4">
        <v>220</v>
      </c>
      <c r="X394" s="13">
        <v>39045</v>
      </c>
      <c r="Y394" s="27"/>
      <c r="Z394" s="27"/>
      <c r="AA394" s="28"/>
      <c r="AB394" s="31"/>
      <c r="AC394" s="32">
        <v>52</v>
      </c>
      <c r="AD394" s="28"/>
      <c r="AE394" s="28">
        <v>41.6</v>
      </c>
      <c r="AF394" s="33">
        <v>3.0000000000000001E-3</v>
      </c>
      <c r="AG394" s="28">
        <v>0.5</v>
      </c>
      <c r="AH394" s="31">
        <v>2.9000000000000001E-2</v>
      </c>
      <c r="AI394" s="31">
        <v>0.72699999999999998</v>
      </c>
      <c r="AJ394" s="31"/>
      <c r="AK394" s="75" t="str">
        <f t="shared" si="98"/>
        <v>1</v>
      </c>
      <c r="AL394" s="75" t="str">
        <f t="shared" si="99"/>
        <v>1</v>
      </c>
      <c r="AM394" s="75" t="str">
        <f t="shared" si="100"/>
        <v>1</v>
      </c>
      <c r="AN394" s="75" t="str">
        <f t="shared" si="101"/>
        <v>1</v>
      </c>
      <c r="AO394" s="75" t="str">
        <f t="shared" si="102"/>
        <v>1</v>
      </c>
      <c r="AP394" s="75" t="str">
        <f t="shared" si="103"/>
        <v>1</v>
      </c>
      <c r="AQ394" s="75" t="str">
        <f t="shared" si="104"/>
        <v>1</v>
      </c>
      <c r="AR394" s="75" t="str">
        <f t="shared" si="105"/>
        <v>1</v>
      </c>
      <c r="AS394" s="75">
        <f t="shared" si="106"/>
        <v>1</v>
      </c>
      <c r="AT394" s="75" t="str">
        <f t="shared" si="107"/>
        <v>1</v>
      </c>
      <c r="AU394" s="48" t="e">
        <f>IF(OR(AQ394="I",#REF!="I",AQ394="C",#REF!="C"),"Termovacío",IF(OR(AO394="I",AN394="I",AP394="I",AK394="I",AL394="I",AO394="C",AN394="C",AP394="C",AK394="C",AL394="C"),"Regeneración",""))</f>
        <v>#REF!</v>
      </c>
    </row>
    <row r="395" spans="1:47" s="10" customFormat="1" ht="15" customHeight="1" x14ac:dyDescent="0.2">
      <c r="A395" s="4">
        <f t="shared" si="97"/>
        <v>16</v>
      </c>
      <c r="B395" s="4">
        <v>60003190</v>
      </c>
      <c r="C395" s="4" t="s">
        <v>102</v>
      </c>
      <c r="D395" s="4" t="s">
        <v>159</v>
      </c>
      <c r="E395" s="3" t="s">
        <v>154</v>
      </c>
      <c r="F395" s="4" t="s">
        <v>308</v>
      </c>
      <c r="G395" s="4" t="s">
        <v>19</v>
      </c>
      <c r="H395" s="4">
        <v>185636</v>
      </c>
      <c r="I395" s="4" t="s">
        <v>249</v>
      </c>
      <c r="J395" s="4" t="s">
        <v>146</v>
      </c>
      <c r="K395" s="4" t="s">
        <v>177</v>
      </c>
      <c r="L395" s="4">
        <v>2006</v>
      </c>
      <c r="M395" s="4" t="s">
        <v>267</v>
      </c>
      <c r="N395" s="4" t="s">
        <v>153</v>
      </c>
      <c r="O395" s="4" t="s">
        <v>133</v>
      </c>
      <c r="P395" s="4">
        <v>2006</v>
      </c>
      <c r="Q395" s="4"/>
      <c r="R395" s="4" t="s">
        <v>119</v>
      </c>
      <c r="S395" s="13">
        <v>43804</v>
      </c>
      <c r="T395" s="4">
        <v>156</v>
      </c>
      <c r="U395" s="4" t="s">
        <v>259</v>
      </c>
      <c r="V395" s="4"/>
      <c r="W395" s="4">
        <v>220</v>
      </c>
      <c r="X395" s="13">
        <v>39002</v>
      </c>
      <c r="Y395" s="27"/>
      <c r="Z395" s="27"/>
      <c r="AA395" s="28"/>
      <c r="AB395" s="31"/>
      <c r="AC395" s="32">
        <v>59</v>
      </c>
      <c r="AD395" s="28"/>
      <c r="AE395" s="28">
        <v>42.7</v>
      </c>
      <c r="AF395" s="33"/>
      <c r="AG395" s="28">
        <v>0.5</v>
      </c>
      <c r="AH395" s="31">
        <v>8.9999999999999993E-3</v>
      </c>
      <c r="AI395" s="31"/>
      <c r="AJ395" s="31"/>
      <c r="AK395" s="75" t="str">
        <f t="shared" si="98"/>
        <v>1</v>
      </c>
      <c r="AL395" s="75" t="str">
        <f t="shared" si="99"/>
        <v>1</v>
      </c>
      <c r="AM395" s="75" t="str">
        <f t="shared" si="100"/>
        <v>1</v>
      </c>
      <c r="AN395" s="75" t="str">
        <f t="shared" si="101"/>
        <v>1</v>
      </c>
      <c r="AO395" s="75" t="str">
        <f t="shared" si="102"/>
        <v>1</v>
      </c>
      <c r="AP395" s="75" t="str">
        <f t="shared" si="103"/>
        <v>1</v>
      </c>
      <c r="AQ395" s="75" t="str">
        <f t="shared" si="104"/>
        <v>1</v>
      </c>
      <c r="AR395" s="75" t="str">
        <f t="shared" si="105"/>
        <v>1</v>
      </c>
      <c r="AS395" s="75">
        <f t="shared" si="106"/>
        <v>1</v>
      </c>
      <c r="AT395" s="75" t="str">
        <f t="shared" si="107"/>
        <v>1</v>
      </c>
      <c r="AU395" s="48" t="e">
        <f>IF(OR(AQ395="I",#REF!="I",AQ395="C",#REF!="C"),"Termovacío",IF(OR(AO395="I",AN395="I",AP395="I",AK395="I",AL395="I",AO395="C",AN395="C",AP395="C",AK395="C",AL395="C"),"Regeneración",""))</f>
        <v>#REF!</v>
      </c>
    </row>
    <row r="396" spans="1:47" s="10" customFormat="1" ht="15" customHeight="1" x14ac:dyDescent="0.2">
      <c r="A396" s="4">
        <f t="shared" si="97"/>
        <v>17</v>
      </c>
      <c r="B396" s="36">
        <v>60005401</v>
      </c>
      <c r="C396" s="36" t="s">
        <v>102</v>
      </c>
      <c r="D396" s="36" t="s">
        <v>160</v>
      </c>
      <c r="E396" s="37" t="s">
        <v>152</v>
      </c>
      <c r="F396" s="36" t="s">
        <v>309</v>
      </c>
      <c r="G396" s="36" t="s">
        <v>19</v>
      </c>
      <c r="H396" s="36" t="s">
        <v>182</v>
      </c>
      <c r="I396" s="36" t="s">
        <v>249</v>
      </c>
      <c r="J396" s="36" t="s">
        <v>146</v>
      </c>
      <c r="K396" s="36" t="s">
        <v>117</v>
      </c>
      <c r="L396" s="36">
        <v>2012</v>
      </c>
      <c r="M396" s="36" t="s">
        <v>267</v>
      </c>
      <c r="N396" s="36" t="s">
        <v>153</v>
      </c>
      <c r="O396" s="36" t="s">
        <v>133</v>
      </c>
      <c r="P396" s="36">
        <v>2013</v>
      </c>
      <c r="Q396" s="36"/>
      <c r="R396" s="36" t="s">
        <v>119</v>
      </c>
      <c r="S396" s="38"/>
      <c r="T396" s="36"/>
      <c r="U396" s="36"/>
      <c r="V396" s="36" t="s">
        <v>448</v>
      </c>
      <c r="W396" s="36">
        <v>220</v>
      </c>
      <c r="X396" s="38">
        <v>45690</v>
      </c>
      <c r="Y396" s="39">
        <v>62</v>
      </c>
      <c r="Z396" s="39">
        <v>36</v>
      </c>
      <c r="AA396" s="40" t="s">
        <v>665</v>
      </c>
      <c r="AB396" s="41">
        <v>0.88400000000000001</v>
      </c>
      <c r="AC396" s="42">
        <v>73</v>
      </c>
      <c r="AD396" s="40">
        <v>5</v>
      </c>
      <c r="AE396" s="40">
        <v>45.9</v>
      </c>
      <c r="AF396" s="43">
        <v>3.0000000000000001E-3</v>
      </c>
      <c r="AG396" s="40">
        <v>0.5</v>
      </c>
      <c r="AH396" s="41">
        <v>2E-3</v>
      </c>
      <c r="AI396" s="41">
        <v>0.20200000000000001</v>
      </c>
      <c r="AJ396" s="41"/>
      <c r="AK396" s="75" t="str">
        <f t="shared" si="98"/>
        <v>1</v>
      </c>
      <c r="AL396" s="75" t="str">
        <f t="shared" si="99"/>
        <v>1</v>
      </c>
      <c r="AM396" s="75" t="str">
        <f t="shared" si="100"/>
        <v>1</v>
      </c>
      <c r="AN396" s="75" t="str">
        <f t="shared" si="101"/>
        <v>1</v>
      </c>
      <c r="AO396" s="75" t="str">
        <f t="shared" si="102"/>
        <v>1</v>
      </c>
      <c r="AP396" s="75" t="str">
        <f t="shared" si="103"/>
        <v>1</v>
      </c>
      <c r="AQ396" s="75" t="str">
        <f t="shared" si="104"/>
        <v>1</v>
      </c>
      <c r="AR396" s="75" t="str">
        <f t="shared" si="105"/>
        <v>1</v>
      </c>
      <c r="AS396" s="75">
        <f t="shared" si="106"/>
        <v>1</v>
      </c>
      <c r="AT396" s="75" t="str">
        <f t="shared" si="107"/>
        <v>1</v>
      </c>
      <c r="AU396" s="48" t="e">
        <f>IF(OR(AQ396="I",#REF!="I",AQ396="C",#REF!="C"),"Termovacío",IF(OR(AO396="I",AN396="I",AP396="I",AK396="I",AL396="I",AO396="C",AN396="C",AP396="C",AK396="C",AL396="C"),"Regeneración",""))</f>
        <v>#REF!</v>
      </c>
    </row>
    <row r="397" spans="1:47" s="10" customFormat="1" ht="15" customHeight="1" x14ac:dyDescent="0.2">
      <c r="A397" s="4">
        <f t="shared" ref="A397:A460" si="108">+IF(B396=B397,A396,A396+1)</f>
        <v>17</v>
      </c>
      <c r="B397" s="4">
        <v>60005401</v>
      </c>
      <c r="C397" s="4" t="s">
        <v>102</v>
      </c>
      <c r="D397" s="4" t="s">
        <v>160</v>
      </c>
      <c r="E397" s="3" t="s">
        <v>152</v>
      </c>
      <c r="F397" s="4" t="s">
        <v>309</v>
      </c>
      <c r="G397" s="4" t="s">
        <v>19</v>
      </c>
      <c r="H397" s="4" t="s">
        <v>182</v>
      </c>
      <c r="I397" s="4" t="s">
        <v>249</v>
      </c>
      <c r="J397" s="4" t="s">
        <v>146</v>
      </c>
      <c r="K397" s="4" t="s">
        <v>117</v>
      </c>
      <c r="L397" s="4">
        <v>2012</v>
      </c>
      <c r="M397" s="4" t="s">
        <v>267</v>
      </c>
      <c r="N397" s="4" t="s">
        <v>153</v>
      </c>
      <c r="O397" s="4" t="s">
        <v>133</v>
      </c>
      <c r="P397" s="4">
        <v>2013</v>
      </c>
      <c r="Q397" s="4"/>
      <c r="R397" s="4" t="s">
        <v>119</v>
      </c>
      <c r="S397" s="13"/>
      <c r="T397" s="4"/>
      <c r="U397" s="4"/>
      <c r="V397" s="4" t="s">
        <v>448</v>
      </c>
      <c r="W397" s="4">
        <v>220</v>
      </c>
      <c r="X397" s="13">
        <v>45146</v>
      </c>
      <c r="Y397" s="27">
        <v>62</v>
      </c>
      <c r="Z397" s="27">
        <v>48</v>
      </c>
      <c r="AA397" s="28" t="s">
        <v>450</v>
      </c>
      <c r="AB397" s="31">
        <v>0.88300000000000001</v>
      </c>
      <c r="AC397" s="32">
        <v>66</v>
      </c>
      <c r="AD397" s="28">
        <v>6</v>
      </c>
      <c r="AE397" s="28">
        <v>46.9</v>
      </c>
      <c r="AF397" s="33">
        <v>0.01</v>
      </c>
      <c r="AG397" s="28">
        <v>0.5</v>
      </c>
      <c r="AH397" s="31">
        <v>3.0000000000000001E-3</v>
      </c>
      <c r="AI397" s="31">
        <v>0.14299999999999999</v>
      </c>
      <c r="AJ397" s="31"/>
      <c r="AK397" s="75" t="str">
        <f t="shared" si="98"/>
        <v>1</v>
      </c>
      <c r="AL397" s="75" t="str">
        <f t="shared" si="99"/>
        <v>1</v>
      </c>
      <c r="AM397" s="75" t="str">
        <f t="shared" si="100"/>
        <v>1</v>
      </c>
      <c r="AN397" s="75" t="str">
        <f t="shared" si="101"/>
        <v>1</v>
      </c>
      <c r="AO397" s="75" t="str">
        <f t="shared" si="102"/>
        <v>1</v>
      </c>
      <c r="AP397" s="75" t="str">
        <f t="shared" si="103"/>
        <v>1</v>
      </c>
      <c r="AQ397" s="75" t="str">
        <f t="shared" si="104"/>
        <v>1</v>
      </c>
      <c r="AR397" s="75" t="str">
        <f t="shared" si="105"/>
        <v>1</v>
      </c>
      <c r="AS397" s="75">
        <f t="shared" si="106"/>
        <v>1</v>
      </c>
      <c r="AT397" s="75" t="str">
        <f t="shared" si="107"/>
        <v>1</v>
      </c>
      <c r="AU397" s="48" t="e">
        <f>IF(OR(AQ397="I",#REF!="I",AQ397="C",#REF!="C"),"Termovacío",IF(OR(AO397="I",AN397="I",AP397="I",AK397="I",AL397="I",AO397="C",AN397="C",AP397="C",AK397="C",AL397="C"),"Regeneración",""))</f>
        <v>#REF!</v>
      </c>
    </row>
    <row r="398" spans="1:47" s="10" customFormat="1" ht="15" customHeight="1" x14ac:dyDescent="0.2">
      <c r="A398" s="4">
        <f t="shared" si="108"/>
        <v>17</v>
      </c>
      <c r="B398" s="4">
        <v>60005401</v>
      </c>
      <c r="C398" s="4" t="s">
        <v>102</v>
      </c>
      <c r="D398" s="4" t="s">
        <v>160</v>
      </c>
      <c r="E398" s="3" t="s">
        <v>152</v>
      </c>
      <c r="F398" s="4" t="s">
        <v>309</v>
      </c>
      <c r="G398" s="4" t="s">
        <v>19</v>
      </c>
      <c r="H398" s="4" t="s">
        <v>182</v>
      </c>
      <c r="I398" s="4" t="s">
        <v>249</v>
      </c>
      <c r="J398" s="4" t="s">
        <v>146</v>
      </c>
      <c r="K398" s="4" t="s">
        <v>117</v>
      </c>
      <c r="L398" s="4">
        <v>2012</v>
      </c>
      <c r="M398" s="4" t="s">
        <v>267</v>
      </c>
      <c r="N398" s="4" t="s">
        <v>153</v>
      </c>
      <c r="O398" s="4" t="s">
        <v>133</v>
      </c>
      <c r="P398" s="4">
        <v>2013</v>
      </c>
      <c r="Q398" s="4"/>
      <c r="R398" s="4" t="s">
        <v>119</v>
      </c>
      <c r="S398" s="13"/>
      <c r="T398" s="4"/>
      <c r="U398" s="4"/>
      <c r="V398" s="4" t="s">
        <v>222</v>
      </c>
      <c r="W398" s="4">
        <v>220</v>
      </c>
      <c r="X398" s="13" t="s">
        <v>225</v>
      </c>
      <c r="Y398" s="27">
        <v>0</v>
      </c>
      <c r="Z398" s="27">
        <v>50</v>
      </c>
      <c r="AA398" s="28" t="s">
        <v>282</v>
      </c>
      <c r="AB398" s="31">
        <v>0.88100000000000001</v>
      </c>
      <c r="AC398" s="32">
        <v>72.3</v>
      </c>
      <c r="AD398" s="28">
        <v>9</v>
      </c>
      <c r="AE398" s="28">
        <v>46.8</v>
      </c>
      <c r="AF398" s="33">
        <v>0.02</v>
      </c>
      <c r="AG398" s="28">
        <v>1</v>
      </c>
      <c r="AH398" s="31">
        <v>1.6E-2</v>
      </c>
      <c r="AI398" s="31">
        <v>0.45</v>
      </c>
      <c r="AJ398" s="31"/>
      <c r="AK398" s="75" t="str">
        <f t="shared" si="98"/>
        <v>1</v>
      </c>
      <c r="AL398" s="75" t="str">
        <f t="shared" si="99"/>
        <v>1</v>
      </c>
      <c r="AM398" s="75" t="str">
        <f t="shared" si="100"/>
        <v>1</v>
      </c>
      <c r="AN398" s="75" t="str">
        <f t="shared" si="101"/>
        <v>1</v>
      </c>
      <c r="AO398" s="75" t="str">
        <f t="shared" si="102"/>
        <v>1</v>
      </c>
      <c r="AP398" s="75" t="str">
        <f t="shared" si="103"/>
        <v>1</v>
      </c>
      <c r="AQ398" s="75" t="str">
        <f t="shared" si="104"/>
        <v>1</v>
      </c>
      <c r="AR398" s="75" t="str">
        <f t="shared" si="105"/>
        <v>1</v>
      </c>
      <c r="AS398" s="75">
        <f t="shared" si="106"/>
        <v>1</v>
      </c>
      <c r="AT398" s="75" t="str">
        <f t="shared" si="107"/>
        <v>1</v>
      </c>
      <c r="AU398" s="48" t="e">
        <f>IF(OR(AQ398="I",#REF!="I",AQ398="C",#REF!="C"),"Termovacío",IF(OR(AO398="I",AN398="I",AP398="I",AK398="I",AL398="I",AO398="C",AN398="C",AP398="C",AK398="C",AL398="C"),"Regeneración",""))</f>
        <v>#REF!</v>
      </c>
    </row>
    <row r="399" spans="1:47" s="10" customFormat="1" ht="15" customHeight="1" x14ac:dyDescent="0.2">
      <c r="A399" s="4">
        <f t="shared" si="108"/>
        <v>17</v>
      </c>
      <c r="B399" s="4">
        <v>60005401</v>
      </c>
      <c r="C399" s="4" t="s">
        <v>102</v>
      </c>
      <c r="D399" s="4" t="s">
        <v>160</v>
      </c>
      <c r="E399" s="3" t="s">
        <v>152</v>
      </c>
      <c r="F399" s="4" t="s">
        <v>309</v>
      </c>
      <c r="G399" s="4" t="s">
        <v>19</v>
      </c>
      <c r="H399" s="4" t="s">
        <v>182</v>
      </c>
      <c r="I399" s="4" t="s">
        <v>249</v>
      </c>
      <c r="J399" s="4" t="s">
        <v>146</v>
      </c>
      <c r="K399" s="4" t="s">
        <v>117</v>
      </c>
      <c r="L399" s="4">
        <v>2012</v>
      </c>
      <c r="M399" s="4" t="s">
        <v>267</v>
      </c>
      <c r="N399" s="4" t="s">
        <v>153</v>
      </c>
      <c r="O399" s="4" t="s">
        <v>133</v>
      </c>
      <c r="P399" s="4">
        <v>2013</v>
      </c>
      <c r="Q399" s="4"/>
      <c r="R399" s="4" t="s">
        <v>119</v>
      </c>
      <c r="S399" s="13"/>
      <c r="T399" s="4"/>
      <c r="U399" s="4"/>
      <c r="V399" s="4" t="s">
        <v>301</v>
      </c>
      <c r="W399" s="4">
        <v>220</v>
      </c>
      <c r="X399" s="13">
        <v>44379</v>
      </c>
      <c r="Y399" s="27">
        <v>66</v>
      </c>
      <c r="Z399" s="27">
        <v>51.2</v>
      </c>
      <c r="AA399" s="28" t="s">
        <v>283</v>
      </c>
      <c r="AB399" s="31">
        <v>0.874</v>
      </c>
      <c r="AC399" s="32">
        <v>44</v>
      </c>
      <c r="AD399" s="28">
        <v>12</v>
      </c>
      <c r="AE399" s="28">
        <v>48</v>
      </c>
      <c r="AF399" s="33">
        <v>0.02</v>
      </c>
      <c r="AG399" s="28">
        <v>0.5</v>
      </c>
      <c r="AH399" s="31">
        <v>1.7999999999999999E-2</v>
      </c>
      <c r="AI399" s="31">
        <v>3.452</v>
      </c>
      <c r="AJ399" s="31"/>
      <c r="AK399" s="75" t="str">
        <f t="shared" si="98"/>
        <v>1</v>
      </c>
      <c r="AL399" s="75" t="str">
        <f t="shared" si="99"/>
        <v>3</v>
      </c>
      <c r="AM399" s="75" t="str">
        <f t="shared" si="100"/>
        <v>1</v>
      </c>
      <c r="AN399" s="75" t="str">
        <f t="shared" si="101"/>
        <v>1</v>
      </c>
      <c r="AO399" s="75" t="str">
        <f t="shared" si="102"/>
        <v>1</v>
      </c>
      <c r="AP399" s="75" t="str">
        <f t="shared" si="103"/>
        <v>1</v>
      </c>
      <c r="AQ399" s="75" t="str">
        <f t="shared" si="104"/>
        <v>5</v>
      </c>
      <c r="AR399" s="75" t="str">
        <f t="shared" si="105"/>
        <v>1</v>
      </c>
      <c r="AS399" s="75">
        <f t="shared" si="106"/>
        <v>2.1818181818181817</v>
      </c>
      <c r="AT399" s="75" t="str">
        <f t="shared" si="107"/>
        <v>6</v>
      </c>
      <c r="AU399" s="48" t="e">
        <f>IF(OR(AQ399="I",#REF!="I",AQ399="C",#REF!="C"),"Termovacío",IF(OR(AO399="I",AN399="I",AP399="I",AK399="I",AL399="I",AO399="C",AN399="C",AP399="C",AK399="C",AL399="C"),"Regeneración",""))</f>
        <v>#REF!</v>
      </c>
    </row>
    <row r="400" spans="1:47" s="10" customFormat="1" ht="15" customHeight="1" x14ac:dyDescent="0.2">
      <c r="A400" s="4">
        <f t="shared" si="108"/>
        <v>17</v>
      </c>
      <c r="B400" s="4">
        <v>60005401</v>
      </c>
      <c r="C400" s="4" t="s">
        <v>102</v>
      </c>
      <c r="D400" s="4" t="s">
        <v>160</v>
      </c>
      <c r="E400" s="3" t="s">
        <v>152</v>
      </c>
      <c r="F400" s="4" t="s">
        <v>309</v>
      </c>
      <c r="G400" s="4" t="s">
        <v>19</v>
      </c>
      <c r="H400" s="4" t="s">
        <v>182</v>
      </c>
      <c r="I400" s="4" t="s">
        <v>249</v>
      </c>
      <c r="J400" s="4" t="s">
        <v>146</v>
      </c>
      <c r="K400" s="4" t="s">
        <v>117</v>
      </c>
      <c r="L400" s="4">
        <v>2012</v>
      </c>
      <c r="M400" s="4" t="s">
        <v>267</v>
      </c>
      <c r="N400" s="4" t="s">
        <v>153</v>
      </c>
      <c r="O400" s="4" t="s">
        <v>133</v>
      </c>
      <c r="P400" s="4">
        <v>2013</v>
      </c>
      <c r="Q400" s="4"/>
      <c r="R400" s="4" t="s">
        <v>119</v>
      </c>
      <c r="S400" s="13"/>
      <c r="T400" s="4"/>
      <c r="U400" s="4"/>
      <c r="V400" s="4"/>
      <c r="W400" s="4">
        <v>220</v>
      </c>
      <c r="X400" s="13">
        <v>43993</v>
      </c>
      <c r="Y400" s="27"/>
      <c r="Z400" s="27"/>
      <c r="AA400" s="28"/>
      <c r="AB400" s="31"/>
      <c r="AC400" s="32">
        <v>68</v>
      </c>
      <c r="AD400" s="28"/>
      <c r="AE400" s="28">
        <v>45</v>
      </c>
      <c r="AF400" s="33">
        <v>0.01</v>
      </c>
      <c r="AG400" s="28">
        <v>0.5</v>
      </c>
      <c r="AH400" s="31">
        <v>6.0000000000000001E-3</v>
      </c>
      <c r="AI400" s="31">
        <v>0.23</v>
      </c>
      <c r="AJ400" s="31"/>
      <c r="AK400" s="75" t="str">
        <f t="shared" si="98"/>
        <v>1</v>
      </c>
      <c r="AL400" s="75" t="str">
        <f t="shared" si="99"/>
        <v>1</v>
      </c>
      <c r="AM400" s="75" t="str">
        <f t="shared" si="100"/>
        <v>1</v>
      </c>
      <c r="AN400" s="75" t="str">
        <f t="shared" si="101"/>
        <v>1</v>
      </c>
      <c r="AO400" s="75" t="str">
        <f t="shared" si="102"/>
        <v>1</v>
      </c>
      <c r="AP400" s="75" t="str">
        <f t="shared" si="103"/>
        <v>1</v>
      </c>
      <c r="AQ400" s="75" t="str">
        <f t="shared" si="104"/>
        <v>1</v>
      </c>
      <c r="AR400" s="75" t="str">
        <f t="shared" si="105"/>
        <v>1</v>
      </c>
      <c r="AS400" s="75">
        <f t="shared" si="106"/>
        <v>1</v>
      </c>
      <c r="AT400" s="75" t="str">
        <f t="shared" si="107"/>
        <v>1</v>
      </c>
      <c r="AU400" s="48" t="e">
        <f>IF(OR(AQ400="I",#REF!="I",AQ400="C",#REF!="C"),"Termovacío",IF(OR(AO400="I",AN400="I",AP400="I",AK400="I",AL400="I",AO400="C",AN400="C",AP400="C",AK400="C",AL400="C"),"Regeneración",""))</f>
        <v>#REF!</v>
      </c>
    </row>
    <row r="401" spans="1:47" s="10" customFormat="1" ht="15" customHeight="1" x14ac:dyDescent="0.2">
      <c r="A401" s="4">
        <f t="shared" si="108"/>
        <v>17</v>
      </c>
      <c r="B401" s="4">
        <v>60005401</v>
      </c>
      <c r="C401" s="4" t="s">
        <v>102</v>
      </c>
      <c r="D401" s="4" t="s">
        <v>160</v>
      </c>
      <c r="E401" s="3" t="s">
        <v>152</v>
      </c>
      <c r="F401" s="4" t="s">
        <v>309</v>
      </c>
      <c r="G401" s="4" t="s">
        <v>19</v>
      </c>
      <c r="H401" s="4" t="s">
        <v>182</v>
      </c>
      <c r="I401" s="4" t="s">
        <v>249</v>
      </c>
      <c r="J401" s="4" t="s">
        <v>146</v>
      </c>
      <c r="K401" s="4" t="s">
        <v>117</v>
      </c>
      <c r="L401" s="4">
        <v>2012</v>
      </c>
      <c r="M401" s="4" t="s">
        <v>267</v>
      </c>
      <c r="N401" s="4" t="s">
        <v>153</v>
      </c>
      <c r="O401" s="4" t="s">
        <v>133</v>
      </c>
      <c r="P401" s="4">
        <v>2013</v>
      </c>
      <c r="Q401" s="4"/>
      <c r="R401" s="4" t="s">
        <v>119</v>
      </c>
      <c r="S401" s="13"/>
      <c r="T401" s="4"/>
      <c r="U401" s="4"/>
      <c r="V401" s="4"/>
      <c r="W401" s="4">
        <v>220</v>
      </c>
      <c r="X401" s="13">
        <v>43570</v>
      </c>
      <c r="Y401" s="27"/>
      <c r="Z401" s="27"/>
      <c r="AA401" s="28"/>
      <c r="AB401" s="31"/>
      <c r="AC401" s="32">
        <v>48.6</v>
      </c>
      <c r="AD401" s="28"/>
      <c r="AE401" s="28">
        <v>50.5</v>
      </c>
      <c r="AF401" s="33">
        <v>0.01</v>
      </c>
      <c r="AG401" s="28">
        <v>0.5</v>
      </c>
      <c r="AH401" s="31">
        <v>2.1000000000000001E-2</v>
      </c>
      <c r="AI401" s="31">
        <v>0.84</v>
      </c>
      <c r="AJ401" s="31"/>
      <c r="AK401" s="75" t="str">
        <f t="shared" si="98"/>
        <v>1</v>
      </c>
      <c r="AL401" s="75" t="str">
        <f t="shared" si="99"/>
        <v>1</v>
      </c>
      <c r="AM401" s="75" t="str">
        <f t="shared" si="100"/>
        <v>1</v>
      </c>
      <c r="AN401" s="75" t="str">
        <f t="shared" si="101"/>
        <v>1</v>
      </c>
      <c r="AO401" s="75" t="str">
        <f t="shared" si="102"/>
        <v>1</v>
      </c>
      <c r="AP401" s="75" t="str">
        <f t="shared" si="103"/>
        <v>1</v>
      </c>
      <c r="AQ401" s="75" t="str">
        <f t="shared" si="104"/>
        <v>2</v>
      </c>
      <c r="AR401" s="75" t="str">
        <f t="shared" si="105"/>
        <v>1</v>
      </c>
      <c r="AS401" s="75">
        <f t="shared" si="106"/>
        <v>1.2272727272727273</v>
      </c>
      <c r="AT401" s="75" t="str">
        <f t="shared" si="107"/>
        <v>3</v>
      </c>
      <c r="AU401" s="48" t="e">
        <f>IF(OR(AQ401="I",#REF!="I",AQ401="C",#REF!="C"),"Termovacío",IF(OR(AO401="I",AN401="I",AP401="I",AK401="I",AL401="I",AO401="C",AN401="C",AP401="C",AK401="C",AL401="C"),"Regeneración",""))</f>
        <v>#REF!</v>
      </c>
    </row>
    <row r="402" spans="1:47" s="10" customFormat="1" ht="15" customHeight="1" x14ac:dyDescent="0.2">
      <c r="A402" s="4">
        <f t="shared" si="108"/>
        <v>17</v>
      </c>
      <c r="B402" s="4">
        <v>60005401</v>
      </c>
      <c r="C402" s="4" t="s">
        <v>102</v>
      </c>
      <c r="D402" s="4" t="s">
        <v>160</v>
      </c>
      <c r="E402" s="3" t="s">
        <v>152</v>
      </c>
      <c r="F402" s="4" t="s">
        <v>309</v>
      </c>
      <c r="G402" s="4" t="s">
        <v>19</v>
      </c>
      <c r="H402" s="4" t="s">
        <v>182</v>
      </c>
      <c r="I402" s="4" t="s">
        <v>249</v>
      </c>
      <c r="J402" s="4" t="s">
        <v>146</v>
      </c>
      <c r="K402" s="4" t="s">
        <v>117</v>
      </c>
      <c r="L402" s="4">
        <v>2012</v>
      </c>
      <c r="M402" s="4" t="s">
        <v>267</v>
      </c>
      <c r="N402" s="4" t="s">
        <v>153</v>
      </c>
      <c r="O402" s="4" t="s">
        <v>133</v>
      </c>
      <c r="P402" s="4">
        <v>2013</v>
      </c>
      <c r="Q402" s="4"/>
      <c r="R402" s="4" t="s">
        <v>119</v>
      </c>
      <c r="S402" s="13"/>
      <c r="T402" s="4"/>
      <c r="U402" s="4"/>
      <c r="V402" s="4"/>
      <c r="W402" s="4">
        <v>220</v>
      </c>
      <c r="X402" s="13">
        <v>43325</v>
      </c>
      <c r="Y402" s="27"/>
      <c r="Z402" s="27"/>
      <c r="AA402" s="28"/>
      <c r="AB402" s="31"/>
      <c r="AC402" s="32">
        <v>66.5</v>
      </c>
      <c r="AD402" s="28"/>
      <c r="AE402" s="28">
        <v>41.1</v>
      </c>
      <c r="AF402" s="33">
        <v>0.02</v>
      </c>
      <c r="AG402" s="28">
        <v>0.5</v>
      </c>
      <c r="AH402" s="31">
        <v>4.0000000000000001E-3</v>
      </c>
      <c r="AI402" s="31">
        <v>1.77</v>
      </c>
      <c r="AJ402" s="31"/>
      <c r="AK402" s="75" t="str">
        <f t="shared" si="98"/>
        <v>1</v>
      </c>
      <c r="AL402" s="75" t="str">
        <f t="shared" si="99"/>
        <v>1</v>
      </c>
      <c r="AM402" s="75" t="str">
        <f t="shared" si="100"/>
        <v>1</v>
      </c>
      <c r="AN402" s="75" t="str">
        <f t="shared" si="101"/>
        <v>1</v>
      </c>
      <c r="AO402" s="75" t="str">
        <f t="shared" si="102"/>
        <v>1</v>
      </c>
      <c r="AP402" s="75" t="str">
        <f t="shared" si="103"/>
        <v>1</v>
      </c>
      <c r="AQ402" s="75" t="str">
        <f t="shared" si="104"/>
        <v>1</v>
      </c>
      <c r="AR402" s="75" t="str">
        <f t="shared" si="105"/>
        <v>1</v>
      </c>
      <c r="AS402" s="75">
        <f t="shared" si="106"/>
        <v>1</v>
      </c>
      <c r="AT402" s="75" t="str">
        <f t="shared" si="107"/>
        <v>1</v>
      </c>
      <c r="AU402" s="48" t="e">
        <f>IF(OR(AQ402="I",#REF!="I",AQ402="C",#REF!="C"),"Termovacío",IF(OR(AO402="I",AN402="I",AP402="I",AK402="I",AL402="I",AO402="C",AN402="C",AP402="C",AK402="C",AL402="C"),"Regeneración",""))</f>
        <v>#REF!</v>
      </c>
    </row>
    <row r="403" spans="1:47" s="10" customFormat="1" ht="15" customHeight="1" x14ac:dyDescent="0.2">
      <c r="A403" s="4">
        <f t="shared" si="108"/>
        <v>17</v>
      </c>
      <c r="B403" s="4">
        <v>60005401</v>
      </c>
      <c r="C403" s="4" t="s">
        <v>102</v>
      </c>
      <c r="D403" s="4" t="s">
        <v>160</v>
      </c>
      <c r="E403" s="3" t="s">
        <v>152</v>
      </c>
      <c r="F403" s="4" t="s">
        <v>309</v>
      </c>
      <c r="G403" s="4" t="s">
        <v>19</v>
      </c>
      <c r="H403" s="4" t="s">
        <v>182</v>
      </c>
      <c r="I403" s="4" t="s">
        <v>249</v>
      </c>
      <c r="J403" s="4" t="s">
        <v>146</v>
      </c>
      <c r="K403" s="4" t="s">
        <v>117</v>
      </c>
      <c r="L403" s="4">
        <v>2012</v>
      </c>
      <c r="M403" s="4" t="s">
        <v>267</v>
      </c>
      <c r="N403" s="4" t="s">
        <v>153</v>
      </c>
      <c r="O403" s="4" t="s">
        <v>133</v>
      </c>
      <c r="P403" s="4">
        <v>2013</v>
      </c>
      <c r="Q403" s="4"/>
      <c r="R403" s="4" t="s">
        <v>119</v>
      </c>
      <c r="S403" s="13"/>
      <c r="T403" s="4"/>
      <c r="U403" s="4"/>
      <c r="V403" s="4"/>
      <c r="W403" s="4">
        <v>220</v>
      </c>
      <c r="X403" s="13">
        <v>42914</v>
      </c>
      <c r="Y403" s="27"/>
      <c r="Z403" s="27"/>
      <c r="AA403" s="28"/>
      <c r="AB403" s="31"/>
      <c r="AC403" s="32">
        <v>65.900000000000006</v>
      </c>
      <c r="AD403" s="28"/>
      <c r="AE403" s="28">
        <v>48.1</v>
      </c>
      <c r="AF403" s="33">
        <v>0.01</v>
      </c>
      <c r="AG403" s="28">
        <v>0.5</v>
      </c>
      <c r="AH403" s="31">
        <v>0.01</v>
      </c>
      <c r="AI403" s="31">
        <v>2.2000000000000002</v>
      </c>
      <c r="AJ403" s="31"/>
      <c r="AK403" s="75" t="str">
        <f t="shared" si="98"/>
        <v>1</v>
      </c>
      <c r="AL403" s="75" t="str">
        <f t="shared" si="99"/>
        <v>1</v>
      </c>
      <c r="AM403" s="75" t="str">
        <f t="shared" si="100"/>
        <v>1</v>
      </c>
      <c r="AN403" s="75" t="str">
        <f t="shared" si="101"/>
        <v>1</v>
      </c>
      <c r="AO403" s="75" t="str">
        <f t="shared" si="102"/>
        <v>1</v>
      </c>
      <c r="AP403" s="75" t="str">
        <f t="shared" si="103"/>
        <v>1</v>
      </c>
      <c r="AQ403" s="75" t="str">
        <f t="shared" si="104"/>
        <v>1</v>
      </c>
      <c r="AR403" s="75" t="str">
        <f t="shared" si="105"/>
        <v>1</v>
      </c>
      <c r="AS403" s="75">
        <f t="shared" si="106"/>
        <v>1</v>
      </c>
      <c r="AT403" s="75" t="str">
        <f t="shared" si="107"/>
        <v>1</v>
      </c>
      <c r="AU403" s="48" t="e">
        <f>IF(OR(AQ403="I",#REF!="I",AQ403="C",#REF!="C"),"Termovacío",IF(OR(AO403="I",AN403="I",AP403="I",AK403="I",AL403="I",AO403="C",AN403="C",AP403="C",AK403="C",AL403="C"),"Regeneración",""))</f>
        <v>#REF!</v>
      </c>
    </row>
    <row r="404" spans="1:47" s="10" customFormat="1" ht="15" customHeight="1" x14ac:dyDescent="0.2">
      <c r="A404" s="4">
        <f t="shared" si="108"/>
        <v>17</v>
      </c>
      <c r="B404" s="4">
        <v>60005401</v>
      </c>
      <c r="C404" s="4" t="s">
        <v>102</v>
      </c>
      <c r="D404" s="4" t="s">
        <v>160</v>
      </c>
      <c r="E404" s="3" t="s">
        <v>152</v>
      </c>
      <c r="F404" s="4" t="s">
        <v>309</v>
      </c>
      <c r="G404" s="4" t="s">
        <v>19</v>
      </c>
      <c r="H404" s="4" t="s">
        <v>182</v>
      </c>
      <c r="I404" s="4" t="s">
        <v>249</v>
      </c>
      <c r="J404" s="4" t="s">
        <v>146</v>
      </c>
      <c r="K404" s="4" t="s">
        <v>117</v>
      </c>
      <c r="L404" s="4">
        <v>2012</v>
      </c>
      <c r="M404" s="4" t="s">
        <v>267</v>
      </c>
      <c r="N404" s="4" t="s">
        <v>153</v>
      </c>
      <c r="O404" s="4" t="s">
        <v>133</v>
      </c>
      <c r="P404" s="4">
        <v>2013</v>
      </c>
      <c r="Q404" s="4"/>
      <c r="R404" s="4" t="s">
        <v>119</v>
      </c>
      <c r="S404" s="13"/>
      <c r="T404" s="4"/>
      <c r="U404" s="4"/>
      <c r="V404" s="4"/>
      <c r="W404" s="4">
        <v>220</v>
      </c>
      <c r="X404" s="13">
        <v>42380</v>
      </c>
      <c r="Y404" s="27"/>
      <c r="Z404" s="27"/>
      <c r="AA404" s="28"/>
      <c r="AB404" s="31"/>
      <c r="AC404" s="32">
        <v>52.6</v>
      </c>
      <c r="AD404" s="28"/>
      <c r="AE404" s="28">
        <v>49</v>
      </c>
      <c r="AF404" s="33">
        <v>0.01</v>
      </c>
      <c r="AG404" s="28">
        <v>0.5</v>
      </c>
      <c r="AH404" s="31">
        <v>2.3E-2</v>
      </c>
      <c r="AI404" s="31">
        <v>0.129</v>
      </c>
      <c r="AJ404" s="31"/>
      <c r="AK404" s="75" t="str">
        <f t="shared" si="98"/>
        <v>1</v>
      </c>
      <c r="AL404" s="75" t="str">
        <f t="shared" si="99"/>
        <v>1</v>
      </c>
      <c r="AM404" s="75" t="str">
        <f t="shared" si="100"/>
        <v>1</v>
      </c>
      <c r="AN404" s="75" t="str">
        <f t="shared" si="101"/>
        <v>1</v>
      </c>
      <c r="AO404" s="75" t="str">
        <f t="shared" si="102"/>
        <v>1</v>
      </c>
      <c r="AP404" s="75" t="str">
        <f t="shared" si="103"/>
        <v>1</v>
      </c>
      <c r="AQ404" s="75" t="str">
        <f t="shared" si="104"/>
        <v>1</v>
      </c>
      <c r="AR404" s="75" t="str">
        <f t="shared" si="105"/>
        <v>1</v>
      </c>
      <c r="AS404" s="75">
        <f t="shared" si="106"/>
        <v>1</v>
      </c>
      <c r="AT404" s="75" t="str">
        <f t="shared" si="107"/>
        <v>1</v>
      </c>
      <c r="AU404" s="48" t="e">
        <f>IF(OR(AQ404="I",#REF!="I",AQ404="C",#REF!="C"),"Termovacío",IF(OR(AO404="I",AN404="I",AP404="I",AK404="I",AL404="I",AO404="C",AN404="C",AP404="C",AK404="C",AL404="C"),"Regeneración",""))</f>
        <v>#REF!</v>
      </c>
    </row>
    <row r="405" spans="1:47" s="10" customFormat="1" ht="15" customHeight="1" x14ac:dyDescent="0.2">
      <c r="A405" s="4">
        <f t="shared" si="108"/>
        <v>17</v>
      </c>
      <c r="B405" s="4">
        <v>60005401</v>
      </c>
      <c r="C405" s="4" t="s">
        <v>102</v>
      </c>
      <c r="D405" s="4" t="s">
        <v>160</v>
      </c>
      <c r="E405" s="3" t="s">
        <v>152</v>
      </c>
      <c r="F405" s="4" t="s">
        <v>309</v>
      </c>
      <c r="G405" s="4" t="s">
        <v>19</v>
      </c>
      <c r="H405" s="4" t="s">
        <v>182</v>
      </c>
      <c r="I405" s="4" t="s">
        <v>249</v>
      </c>
      <c r="J405" s="4" t="s">
        <v>146</v>
      </c>
      <c r="K405" s="4" t="s">
        <v>117</v>
      </c>
      <c r="L405" s="4">
        <v>2012</v>
      </c>
      <c r="M405" s="4" t="s">
        <v>267</v>
      </c>
      <c r="N405" s="4" t="s">
        <v>153</v>
      </c>
      <c r="O405" s="4" t="s">
        <v>133</v>
      </c>
      <c r="P405" s="4">
        <v>2013</v>
      </c>
      <c r="Q405" s="4"/>
      <c r="R405" s="4" t="s">
        <v>119</v>
      </c>
      <c r="S405" s="13"/>
      <c r="T405" s="4"/>
      <c r="U405" s="4"/>
      <c r="V405" s="4"/>
      <c r="W405" s="4">
        <v>220</v>
      </c>
      <c r="X405" s="13">
        <v>41983</v>
      </c>
      <c r="Y405" s="27"/>
      <c r="Z405" s="27"/>
      <c r="AA405" s="28"/>
      <c r="AB405" s="31"/>
      <c r="AC405" s="32">
        <v>60.3</v>
      </c>
      <c r="AD405" s="28"/>
      <c r="AE405" s="28">
        <v>48</v>
      </c>
      <c r="AF405" s="33">
        <v>0.01</v>
      </c>
      <c r="AG405" s="28">
        <v>0.5</v>
      </c>
      <c r="AH405" s="31">
        <v>1.0999999999999999E-2</v>
      </c>
      <c r="AI405" s="31"/>
      <c r="AJ405" s="31"/>
      <c r="AK405" s="75" t="str">
        <f t="shared" si="98"/>
        <v>1</v>
      </c>
      <c r="AL405" s="75" t="str">
        <f t="shared" si="99"/>
        <v>1</v>
      </c>
      <c r="AM405" s="75" t="str">
        <f t="shared" si="100"/>
        <v>1</v>
      </c>
      <c r="AN405" s="75" t="str">
        <f t="shared" si="101"/>
        <v>1</v>
      </c>
      <c r="AO405" s="75" t="str">
        <f t="shared" si="102"/>
        <v>1</v>
      </c>
      <c r="AP405" s="75" t="str">
        <f t="shared" si="103"/>
        <v>1</v>
      </c>
      <c r="AQ405" s="75" t="str">
        <f t="shared" si="104"/>
        <v>1</v>
      </c>
      <c r="AR405" s="75" t="str">
        <f t="shared" si="105"/>
        <v>1</v>
      </c>
      <c r="AS405" s="75">
        <f t="shared" si="106"/>
        <v>1</v>
      </c>
      <c r="AT405" s="75" t="str">
        <f t="shared" si="107"/>
        <v>1</v>
      </c>
      <c r="AU405" s="48" t="e">
        <f>IF(OR(AQ405="I",#REF!="I",AQ405="C",#REF!="C"),"Termovacío",IF(OR(AO405="I",AN405="I",AP405="I",AK405="I",AL405="I",AO405="C",AN405="C",AP405="C",AK405="C",AL405="C"),"Regeneración",""))</f>
        <v>#REF!</v>
      </c>
    </row>
    <row r="406" spans="1:47" s="10" customFormat="1" ht="15" customHeight="1" x14ac:dyDescent="0.2">
      <c r="A406" s="4">
        <f t="shared" si="108"/>
        <v>17</v>
      </c>
      <c r="B406" s="4">
        <v>60005401</v>
      </c>
      <c r="C406" s="4" t="s">
        <v>102</v>
      </c>
      <c r="D406" s="4" t="s">
        <v>160</v>
      </c>
      <c r="E406" s="3" t="s">
        <v>152</v>
      </c>
      <c r="F406" s="4" t="s">
        <v>309</v>
      </c>
      <c r="G406" s="4" t="s">
        <v>19</v>
      </c>
      <c r="H406" s="4" t="s">
        <v>182</v>
      </c>
      <c r="I406" s="4" t="s">
        <v>249</v>
      </c>
      <c r="J406" s="4" t="s">
        <v>146</v>
      </c>
      <c r="K406" s="4" t="s">
        <v>117</v>
      </c>
      <c r="L406" s="4">
        <v>2012</v>
      </c>
      <c r="M406" s="4" t="s">
        <v>267</v>
      </c>
      <c r="N406" s="4" t="s">
        <v>153</v>
      </c>
      <c r="O406" s="4" t="s">
        <v>133</v>
      </c>
      <c r="P406" s="4">
        <v>2013</v>
      </c>
      <c r="Q406" s="4"/>
      <c r="R406" s="4" t="s">
        <v>119</v>
      </c>
      <c r="S406" s="13"/>
      <c r="T406" s="4"/>
      <c r="U406" s="4"/>
      <c r="V406" s="4"/>
      <c r="W406" s="4">
        <v>220</v>
      </c>
      <c r="X406" s="13">
        <v>41624</v>
      </c>
      <c r="Y406" s="27"/>
      <c r="Z406" s="27"/>
      <c r="AA406" s="28"/>
      <c r="AB406" s="31"/>
      <c r="AC406" s="32">
        <v>74</v>
      </c>
      <c r="AD406" s="28"/>
      <c r="AE406" s="28">
        <v>44.4</v>
      </c>
      <c r="AF406" s="33">
        <v>0.01</v>
      </c>
      <c r="AG406" s="28">
        <v>0.5</v>
      </c>
      <c r="AH406" s="31">
        <v>3.1E-2</v>
      </c>
      <c r="AI406" s="31">
        <v>0.27</v>
      </c>
      <c r="AJ406" s="31"/>
      <c r="AK406" s="75" t="str">
        <f t="shared" si="98"/>
        <v>1</v>
      </c>
      <c r="AL406" s="75" t="str">
        <f t="shared" si="99"/>
        <v>1</v>
      </c>
      <c r="AM406" s="75" t="str">
        <f t="shared" si="100"/>
        <v>1</v>
      </c>
      <c r="AN406" s="75" t="str">
        <f t="shared" si="101"/>
        <v>1</v>
      </c>
      <c r="AO406" s="75" t="str">
        <f t="shared" si="102"/>
        <v>1</v>
      </c>
      <c r="AP406" s="75" t="str">
        <f t="shared" si="103"/>
        <v>1</v>
      </c>
      <c r="AQ406" s="75" t="str">
        <f t="shared" si="104"/>
        <v>1</v>
      </c>
      <c r="AR406" s="75" t="str">
        <f t="shared" si="105"/>
        <v>1</v>
      </c>
      <c r="AS406" s="75">
        <f t="shared" si="106"/>
        <v>1</v>
      </c>
      <c r="AT406" s="75" t="str">
        <f t="shared" si="107"/>
        <v>1</v>
      </c>
      <c r="AU406" s="48" t="e">
        <f>IF(OR(AQ406="I",#REF!="I",AQ406="C",#REF!="C"),"Termovacío",IF(OR(AO406="I",AN406="I",AP406="I",AK406="I",AL406="I",AO406="C",AN406="C",AP406="C",AK406="C",AL406="C"),"Regeneración",""))</f>
        <v>#REF!</v>
      </c>
    </row>
    <row r="407" spans="1:47" s="10" customFormat="1" ht="15" customHeight="1" x14ac:dyDescent="0.2">
      <c r="A407" s="4">
        <f t="shared" si="108"/>
        <v>17</v>
      </c>
      <c r="B407" s="4">
        <v>60005401</v>
      </c>
      <c r="C407" s="4" t="s">
        <v>102</v>
      </c>
      <c r="D407" s="4" t="s">
        <v>160</v>
      </c>
      <c r="E407" s="3" t="s">
        <v>152</v>
      </c>
      <c r="F407" s="4" t="s">
        <v>309</v>
      </c>
      <c r="G407" s="4" t="s">
        <v>19</v>
      </c>
      <c r="H407" s="4" t="s">
        <v>182</v>
      </c>
      <c r="I407" s="4" t="s">
        <v>249</v>
      </c>
      <c r="J407" s="4" t="s">
        <v>146</v>
      </c>
      <c r="K407" s="4" t="s">
        <v>117</v>
      </c>
      <c r="L407" s="4">
        <v>2012</v>
      </c>
      <c r="M407" s="4" t="s">
        <v>267</v>
      </c>
      <c r="N407" s="4" t="s">
        <v>153</v>
      </c>
      <c r="O407" s="4" t="s">
        <v>133</v>
      </c>
      <c r="P407" s="4">
        <v>2013</v>
      </c>
      <c r="Q407" s="4"/>
      <c r="R407" s="4" t="s">
        <v>119</v>
      </c>
      <c r="S407" s="13"/>
      <c r="T407" s="4"/>
      <c r="U407" s="4"/>
      <c r="V407" s="4"/>
      <c r="W407" s="4">
        <v>220</v>
      </c>
      <c r="X407" s="13">
        <v>41367</v>
      </c>
      <c r="Y407" s="27"/>
      <c r="Z407" s="27"/>
      <c r="AA407" s="28"/>
      <c r="AB407" s="31"/>
      <c r="AC407" s="32">
        <v>67</v>
      </c>
      <c r="AD407" s="28"/>
      <c r="AE407" s="28">
        <v>44</v>
      </c>
      <c r="AF407" s="33">
        <v>0.01</v>
      </c>
      <c r="AG407" s="28">
        <v>0.5</v>
      </c>
      <c r="AH407" s="31">
        <v>8.0000000000000002E-3</v>
      </c>
      <c r="AI407" s="31">
        <v>0.93200000000000005</v>
      </c>
      <c r="AJ407" s="31"/>
      <c r="AK407" s="75" t="str">
        <f t="shared" si="98"/>
        <v>1</v>
      </c>
      <c r="AL407" s="75" t="str">
        <f t="shared" si="99"/>
        <v>1</v>
      </c>
      <c r="AM407" s="75" t="str">
        <f t="shared" si="100"/>
        <v>1</v>
      </c>
      <c r="AN407" s="75" t="str">
        <f t="shared" si="101"/>
        <v>1</v>
      </c>
      <c r="AO407" s="75" t="str">
        <f t="shared" si="102"/>
        <v>1</v>
      </c>
      <c r="AP407" s="75" t="str">
        <f t="shared" si="103"/>
        <v>1</v>
      </c>
      <c r="AQ407" s="75" t="str">
        <f t="shared" si="104"/>
        <v>1</v>
      </c>
      <c r="AR407" s="75" t="str">
        <f t="shared" si="105"/>
        <v>1</v>
      </c>
      <c r="AS407" s="75">
        <f t="shared" si="106"/>
        <v>1</v>
      </c>
      <c r="AT407" s="75" t="str">
        <f t="shared" si="107"/>
        <v>1</v>
      </c>
      <c r="AU407" s="48" t="e">
        <f>IF(OR(AQ407="I",#REF!="I",AQ407="C",#REF!="C"),"Termovacío",IF(OR(AO407="I",AN407="I",AP407="I",AK407="I",AL407="I",AO407="C",AN407="C",AP407="C",AK407="C",AL407="C"),"Regeneración",""))</f>
        <v>#REF!</v>
      </c>
    </row>
    <row r="408" spans="1:47" s="10" customFormat="1" ht="15" customHeight="1" x14ac:dyDescent="0.2">
      <c r="A408" s="4">
        <f t="shared" si="108"/>
        <v>17</v>
      </c>
      <c r="B408" s="4">
        <v>60005401</v>
      </c>
      <c r="C408" s="4" t="s">
        <v>102</v>
      </c>
      <c r="D408" s="4" t="s">
        <v>160</v>
      </c>
      <c r="E408" s="3" t="s">
        <v>152</v>
      </c>
      <c r="F408" s="4" t="s">
        <v>309</v>
      </c>
      <c r="G408" s="4" t="s">
        <v>19</v>
      </c>
      <c r="H408" s="4" t="s">
        <v>182</v>
      </c>
      <c r="I408" s="4" t="s">
        <v>249</v>
      </c>
      <c r="J408" s="4" t="s">
        <v>146</v>
      </c>
      <c r="K408" s="4" t="s">
        <v>117</v>
      </c>
      <c r="L408" s="4">
        <v>2012</v>
      </c>
      <c r="M408" s="4" t="s">
        <v>267</v>
      </c>
      <c r="N408" s="4" t="s">
        <v>153</v>
      </c>
      <c r="O408" s="4" t="s">
        <v>133</v>
      </c>
      <c r="P408" s="4">
        <v>2013</v>
      </c>
      <c r="Q408" s="4"/>
      <c r="R408" s="4" t="s">
        <v>119</v>
      </c>
      <c r="S408" s="13"/>
      <c r="T408" s="4"/>
      <c r="U408" s="4"/>
      <c r="V408" s="4"/>
      <c r="W408" s="4">
        <v>220</v>
      </c>
      <c r="X408" s="13">
        <v>40928</v>
      </c>
      <c r="Y408" s="27"/>
      <c r="Z408" s="27"/>
      <c r="AA408" s="28"/>
      <c r="AB408" s="31"/>
      <c r="AC408" s="32">
        <v>58</v>
      </c>
      <c r="AD408" s="28"/>
      <c r="AE408" s="28">
        <v>47.2</v>
      </c>
      <c r="AF408" s="33">
        <v>6.0000000000000001E-3</v>
      </c>
      <c r="AG408" s="28">
        <v>0.5</v>
      </c>
      <c r="AH408" s="31">
        <v>3.0000000000000001E-3</v>
      </c>
      <c r="AI408" s="31">
        <v>8.9999999999999993E-3</v>
      </c>
      <c r="AJ408" s="31"/>
      <c r="AK408" s="75" t="str">
        <f t="shared" si="98"/>
        <v>1</v>
      </c>
      <c r="AL408" s="75" t="str">
        <f t="shared" si="99"/>
        <v>1</v>
      </c>
      <c r="AM408" s="75" t="str">
        <f t="shared" si="100"/>
        <v>1</v>
      </c>
      <c r="AN408" s="75" t="str">
        <f t="shared" si="101"/>
        <v>1</v>
      </c>
      <c r="AO408" s="75" t="str">
        <f t="shared" si="102"/>
        <v>1</v>
      </c>
      <c r="AP408" s="75" t="str">
        <f t="shared" si="103"/>
        <v>1</v>
      </c>
      <c r="AQ408" s="75" t="str">
        <f t="shared" si="104"/>
        <v>1</v>
      </c>
      <c r="AR408" s="75" t="str">
        <f t="shared" si="105"/>
        <v>1</v>
      </c>
      <c r="AS408" s="75">
        <f t="shared" si="106"/>
        <v>1</v>
      </c>
      <c r="AT408" s="75" t="str">
        <f t="shared" si="107"/>
        <v>1</v>
      </c>
      <c r="AU408" s="48" t="e">
        <f>IF(OR(AQ408="I",#REF!="I",AQ408="C",#REF!="C"),"Termovacío",IF(OR(AO408="I",AN408="I",AP408="I",AK408="I",AL408="I",AO408="C",AN408="C",AP408="C",AK408="C",AL408="C"),"Regeneración",""))</f>
        <v>#REF!</v>
      </c>
    </row>
    <row r="409" spans="1:47" s="10" customFormat="1" ht="15" customHeight="1" x14ac:dyDescent="0.2">
      <c r="A409" s="4">
        <f t="shared" si="108"/>
        <v>18</v>
      </c>
      <c r="B409" s="36">
        <v>60005402</v>
      </c>
      <c r="C409" s="36" t="s">
        <v>102</v>
      </c>
      <c r="D409" s="36" t="s">
        <v>160</v>
      </c>
      <c r="E409" s="37" t="s">
        <v>153</v>
      </c>
      <c r="F409" s="36" t="s">
        <v>310</v>
      </c>
      <c r="G409" s="36" t="s">
        <v>19</v>
      </c>
      <c r="H409" s="36" t="s">
        <v>181</v>
      </c>
      <c r="I409" s="36" t="s">
        <v>249</v>
      </c>
      <c r="J409" s="36" t="s">
        <v>146</v>
      </c>
      <c r="K409" s="36" t="s">
        <v>117</v>
      </c>
      <c r="L409" s="36">
        <v>2012</v>
      </c>
      <c r="M409" s="36" t="s">
        <v>267</v>
      </c>
      <c r="N409" s="36" t="s">
        <v>153</v>
      </c>
      <c r="O409" s="36" t="s">
        <v>133</v>
      </c>
      <c r="P409" s="36">
        <v>2013</v>
      </c>
      <c r="Q409" s="36"/>
      <c r="R409" s="36" t="s">
        <v>119</v>
      </c>
      <c r="S409" s="38"/>
      <c r="T409" s="36"/>
      <c r="U409" s="36"/>
      <c r="V409" s="36" t="s">
        <v>448</v>
      </c>
      <c r="W409" s="36">
        <v>220</v>
      </c>
      <c r="X409" s="38">
        <v>45690</v>
      </c>
      <c r="Y409" s="39">
        <v>61</v>
      </c>
      <c r="Z409" s="39">
        <v>36</v>
      </c>
      <c r="AA409" s="40" t="s">
        <v>665</v>
      </c>
      <c r="AB409" s="41">
        <v>0.88400000000000001</v>
      </c>
      <c r="AC409" s="42">
        <v>71</v>
      </c>
      <c r="AD409" s="40">
        <v>6</v>
      </c>
      <c r="AE409" s="40">
        <v>46.1</v>
      </c>
      <c r="AF409" s="43">
        <v>3.0000000000000001E-3</v>
      </c>
      <c r="AG409" s="40">
        <v>0.5</v>
      </c>
      <c r="AH409" s="41">
        <v>2E-3</v>
      </c>
      <c r="AI409" s="41">
        <v>0.222</v>
      </c>
      <c r="AJ409" s="41"/>
      <c r="AK409" s="75" t="str">
        <f t="shared" si="98"/>
        <v>1</v>
      </c>
      <c r="AL409" s="75" t="str">
        <f t="shared" si="99"/>
        <v>1</v>
      </c>
      <c r="AM409" s="75" t="str">
        <f t="shared" si="100"/>
        <v>1</v>
      </c>
      <c r="AN409" s="75" t="str">
        <f t="shared" si="101"/>
        <v>1</v>
      </c>
      <c r="AO409" s="75" t="str">
        <f t="shared" si="102"/>
        <v>1</v>
      </c>
      <c r="AP409" s="75" t="str">
        <f t="shared" si="103"/>
        <v>1</v>
      </c>
      <c r="AQ409" s="75" t="str">
        <f t="shared" si="104"/>
        <v>1</v>
      </c>
      <c r="AR409" s="75" t="str">
        <f t="shared" si="105"/>
        <v>1</v>
      </c>
      <c r="AS409" s="75">
        <f t="shared" si="106"/>
        <v>1</v>
      </c>
      <c r="AT409" s="75" t="str">
        <f t="shared" si="107"/>
        <v>1</v>
      </c>
      <c r="AU409" s="48" t="e">
        <f>IF(OR(AQ409="I",#REF!="I",AQ409="C",#REF!="C"),"Termovacío",IF(OR(AO409="I",AN409="I",AP409="I",AK409="I",AL409="I",AO409="C",AN409="C",AP409="C",AK409="C",AL409="C"),"Regeneración",""))</f>
        <v>#REF!</v>
      </c>
    </row>
    <row r="410" spans="1:47" s="10" customFormat="1" ht="15" customHeight="1" x14ac:dyDescent="0.2">
      <c r="A410" s="4">
        <f t="shared" si="108"/>
        <v>18</v>
      </c>
      <c r="B410" s="4">
        <v>60005402</v>
      </c>
      <c r="C410" s="4" t="s">
        <v>102</v>
      </c>
      <c r="D410" s="4" t="s">
        <v>160</v>
      </c>
      <c r="E410" s="3" t="s">
        <v>153</v>
      </c>
      <c r="F410" s="4" t="s">
        <v>310</v>
      </c>
      <c r="G410" s="4" t="s">
        <v>19</v>
      </c>
      <c r="H410" s="4" t="s">
        <v>181</v>
      </c>
      <c r="I410" s="4" t="s">
        <v>249</v>
      </c>
      <c r="J410" s="4" t="s">
        <v>146</v>
      </c>
      <c r="K410" s="4" t="s">
        <v>117</v>
      </c>
      <c r="L410" s="4">
        <v>2012</v>
      </c>
      <c r="M410" s="4" t="s">
        <v>267</v>
      </c>
      <c r="N410" s="4" t="s">
        <v>153</v>
      </c>
      <c r="O410" s="4" t="s">
        <v>133</v>
      </c>
      <c r="P410" s="4">
        <v>2013</v>
      </c>
      <c r="Q410" s="4"/>
      <c r="R410" s="4" t="s">
        <v>119</v>
      </c>
      <c r="S410" s="13"/>
      <c r="T410" s="4"/>
      <c r="U410" s="4"/>
      <c r="V410" s="4" t="s">
        <v>448</v>
      </c>
      <c r="W410" s="4">
        <v>220</v>
      </c>
      <c r="X410" s="13">
        <v>45146</v>
      </c>
      <c r="Y410" s="27">
        <v>61</v>
      </c>
      <c r="Z410" s="27">
        <v>49</v>
      </c>
      <c r="AA410" s="28" t="s">
        <v>450</v>
      </c>
      <c r="AB410" s="31">
        <v>0.88400000000000001</v>
      </c>
      <c r="AC410" s="32">
        <v>74</v>
      </c>
      <c r="AD410" s="28">
        <v>5</v>
      </c>
      <c r="AE410" s="28">
        <v>46.8</v>
      </c>
      <c r="AF410" s="33">
        <v>0.01</v>
      </c>
      <c r="AG410" s="28">
        <v>0.5</v>
      </c>
      <c r="AH410" s="31">
        <v>5.0000000000000001E-3</v>
      </c>
      <c r="AI410" s="31">
        <v>0.13100000000000001</v>
      </c>
      <c r="AJ410" s="31"/>
      <c r="AK410" s="75" t="str">
        <f t="shared" si="98"/>
        <v>1</v>
      </c>
      <c r="AL410" s="75" t="str">
        <f t="shared" si="99"/>
        <v>1</v>
      </c>
      <c r="AM410" s="75" t="str">
        <f t="shared" si="100"/>
        <v>1</v>
      </c>
      <c r="AN410" s="75" t="str">
        <f t="shared" si="101"/>
        <v>1</v>
      </c>
      <c r="AO410" s="75" t="str">
        <f t="shared" si="102"/>
        <v>1</v>
      </c>
      <c r="AP410" s="75" t="str">
        <f t="shared" si="103"/>
        <v>1</v>
      </c>
      <c r="AQ410" s="75" t="str">
        <f t="shared" si="104"/>
        <v>1</v>
      </c>
      <c r="AR410" s="75" t="str">
        <f t="shared" si="105"/>
        <v>1</v>
      </c>
      <c r="AS410" s="75">
        <f t="shared" si="106"/>
        <v>1</v>
      </c>
      <c r="AT410" s="75" t="str">
        <f t="shared" si="107"/>
        <v>1</v>
      </c>
      <c r="AU410" s="48" t="e">
        <f>IF(OR(AQ410="I",#REF!="I",AQ410="C",#REF!="C"),"Termovacío",IF(OR(AO410="I",AN410="I",AP410="I",AK410="I",AL410="I",AO410="C",AN410="C",AP410="C",AK410="C",AL410="C"),"Regeneración",""))</f>
        <v>#REF!</v>
      </c>
    </row>
    <row r="411" spans="1:47" s="10" customFormat="1" ht="15" customHeight="1" x14ac:dyDescent="0.2">
      <c r="A411" s="4">
        <f t="shared" si="108"/>
        <v>18</v>
      </c>
      <c r="B411" s="4">
        <v>60005402</v>
      </c>
      <c r="C411" s="4" t="s">
        <v>102</v>
      </c>
      <c r="D411" s="4" t="s">
        <v>160</v>
      </c>
      <c r="E411" s="3" t="s">
        <v>153</v>
      </c>
      <c r="F411" s="4" t="s">
        <v>310</v>
      </c>
      <c r="G411" s="4" t="s">
        <v>19</v>
      </c>
      <c r="H411" s="4" t="s">
        <v>181</v>
      </c>
      <c r="I411" s="4" t="s">
        <v>249</v>
      </c>
      <c r="J411" s="4" t="s">
        <v>146</v>
      </c>
      <c r="K411" s="4" t="s">
        <v>117</v>
      </c>
      <c r="L411" s="4">
        <v>2012</v>
      </c>
      <c r="M411" s="4" t="s">
        <v>267</v>
      </c>
      <c r="N411" s="4" t="s">
        <v>153</v>
      </c>
      <c r="O411" s="4" t="s">
        <v>133</v>
      </c>
      <c r="P411" s="4">
        <v>2013</v>
      </c>
      <c r="Q411" s="4"/>
      <c r="R411" s="4" t="s">
        <v>119</v>
      </c>
      <c r="S411" s="13"/>
      <c r="T411" s="4"/>
      <c r="U411" s="4"/>
      <c r="V411" s="4" t="s">
        <v>222</v>
      </c>
      <c r="W411" s="4">
        <v>220</v>
      </c>
      <c r="X411" s="13" t="s">
        <v>225</v>
      </c>
      <c r="Y411" s="27">
        <v>0</v>
      </c>
      <c r="Z411" s="27">
        <v>51</v>
      </c>
      <c r="AA411" s="28" t="s">
        <v>282</v>
      </c>
      <c r="AB411" s="31">
        <v>0.88100000000000001</v>
      </c>
      <c r="AC411" s="32">
        <v>63.6</v>
      </c>
      <c r="AD411" s="28">
        <v>9</v>
      </c>
      <c r="AE411" s="28">
        <v>47.9</v>
      </c>
      <c r="AF411" s="33">
        <v>0.02</v>
      </c>
      <c r="AG411" s="28">
        <v>1</v>
      </c>
      <c r="AH411" s="31">
        <v>2.1999999999999999E-2</v>
      </c>
      <c r="AI411" s="31">
        <v>0.5</v>
      </c>
      <c r="AJ411" s="31"/>
      <c r="AK411" s="75" t="str">
        <f t="shared" si="98"/>
        <v>1</v>
      </c>
      <c r="AL411" s="75" t="str">
        <f t="shared" si="99"/>
        <v>1</v>
      </c>
      <c r="AM411" s="75" t="str">
        <f t="shared" si="100"/>
        <v>1</v>
      </c>
      <c r="AN411" s="75" t="str">
        <f t="shared" si="101"/>
        <v>1</v>
      </c>
      <c r="AO411" s="75" t="str">
        <f t="shared" si="102"/>
        <v>1</v>
      </c>
      <c r="AP411" s="75" t="str">
        <f t="shared" si="103"/>
        <v>1</v>
      </c>
      <c r="AQ411" s="75" t="str">
        <f t="shared" si="104"/>
        <v>1</v>
      </c>
      <c r="AR411" s="75" t="str">
        <f t="shared" si="105"/>
        <v>1</v>
      </c>
      <c r="AS411" s="75">
        <f t="shared" si="106"/>
        <v>1</v>
      </c>
      <c r="AT411" s="75" t="str">
        <f t="shared" si="107"/>
        <v>1</v>
      </c>
      <c r="AU411" s="48" t="e">
        <f>IF(OR(AQ411="I",#REF!="I",AQ411="C",#REF!="C"),"Termovacío",IF(OR(AO411="I",AN411="I",AP411="I",AK411="I",AL411="I",AO411="C",AN411="C",AP411="C",AK411="C",AL411="C"),"Regeneración",""))</f>
        <v>#REF!</v>
      </c>
    </row>
    <row r="412" spans="1:47" s="10" customFormat="1" ht="15" customHeight="1" x14ac:dyDescent="0.2">
      <c r="A412" s="4">
        <f t="shared" si="108"/>
        <v>18</v>
      </c>
      <c r="B412" s="4">
        <v>60005402</v>
      </c>
      <c r="C412" s="4" t="s">
        <v>102</v>
      </c>
      <c r="D412" s="4" t="s">
        <v>160</v>
      </c>
      <c r="E412" s="3" t="s">
        <v>153</v>
      </c>
      <c r="F412" s="4" t="s">
        <v>310</v>
      </c>
      <c r="G412" s="4" t="s">
        <v>19</v>
      </c>
      <c r="H412" s="4" t="s">
        <v>181</v>
      </c>
      <c r="I412" s="4" t="s">
        <v>249</v>
      </c>
      <c r="J412" s="4" t="s">
        <v>146</v>
      </c>
      <c r="K412" s="4" t="s">
        <v>117</v>
      </c>
      <c r="L412" s="4">
        <v>2012</v>
      </c>
      <c r="M412" s="4" t="s">
        <v>267</v>
      </c>
      <c r="N412" s="4" t="s">
        <v>153</v>
      </c>
      <c r="O412" s="4" t="s">
        <v>133</v>
      </c>
      <c r="P412" s="4">
        <v>2013</v>
      </c>
      <c r="Q412" s="4"/>
      <c r="R412" s="4" t="s">
        <v>119</v>
      </c>
      <c r="S412" s="13"/>
      <c r="T412" s="4"/>
      <c r="U412" s="4"/>
      <c r="V412" s="4" t="s">
        <v>301</v>
      </c>
      <c r="W412" s="4">
        <v>220</v>
      </c>
      <c r="X412" s="13">
        <v>44379</v>
      </c>
      <c r="Y412" s="27">
        <v>67</v>
      </c>
      <c r="Z412" s="27">
        <v>48.7</v>
      </c>
      <c r="AA412" s="28" t="s">
        <v>283</v>
      </c>
      <c r="AB412" s="31">
        <v>0.86899999999999999</v>
      </c>
      <c r="AC412" s="32">
        <v>43</v>
      </c>
      <c r="AD412" s="28">
        <v>13</v>
      </c>
      <c r="AE412" s="28">
        <v>47</v>
      </c>
      <c r="AF412" s="33">
        <v>0.02</v>
      </c>
      <c r="AG412" s="28">
        <v>0.5</v>
      </c>
      <c r="AH412" s="31">
        <v>2.4E-2</v>
      </c>
      <c r="AI412" s="31">
        <v>3.633</v>
      </c>
      <c r="AJ412" s="31"/>
      <c r="AK412" s="75" t="str">
        <f t="shared" si="98"/>
        <v>1</v>
      </c>
      <c r="AL412" s="75" t="str">
        <f t="shared" si="99"/>
        <v>3</v>
      </c>
      <c r="AM412" s="75" t="str">
        <f t="shared" si="100"/>
        <v>1</v>
      </c>
      <c r="AN412" s="75" t="str">
        <f t="shared" si="101"/>
        <v>1</v>
      </c>
      <c r="AO412" s="75" t="str">
        <f t="shared" si="102"/>
        <v>1</v>
      </c>
      <c r="AP412" s="75" t="str">
        <f t="shared" si="103"/>
        <v>1</v>
      </c>
      <c r="AQ412" s="75" t="str">
        <f t="shared" si="104"/>
        <v>5</v>
      </c>
      <c r="AR412" s="75" t="str">
        <f t="shared" si="105"/>
        <v>1</v>
      </c>
      <c r="AS412" s="75">
        <f t="shared" si="106"/>
        <v>2.1818181818181817</v>
      </c>
      <c r="AT412" s="75" t="str">
        <f t="shared" si="107"/>
        <v>6</v>
      </c>
      <c r="AU412" s="48" t="e">
        <f>IF(OR(AQ412="I",#REF!="I",AQ412="C",#REF!="C"),"Termovacío",IF(OR(AO412="I",AN412="I",AP412="I",AK412="I",AL412="I",AO412="C",AN412="C",AP412="C",AK412="C",AL412="C"),"Regeneración",""))</f>
        <v>#REF!</v>
      </c>
    </row>
    <row r="413" spans="1:47" s="10" customFormat="1" ht="15" customHeight="1" x14ac:dyDescent="0.2">
      <c r="A413" s="4">
        <f t="shared" si="108"/>
        <v>18</v>
      </c>
      <c r="B413" s="4">
        <v>60005402</v>
      </c>
      <c r="C413" s="4" t="s">
        <v>102</v>
      </c>
      <c r="D413" s="4" t="s">
        <v>160</v>
      </c>
      <c r="E413" s="3" t="s">
        <v>153</v>
      </c>
      <c r="F413" s="4" t="s">
        <v>310</v>
      </c>
      <c r="G413" s="4" t="s">
        <v>19</v>
      </c>
      <c r="H413" s="4" t="s">
        <v>181</v>
      </c>
      <c r="I413" s="4" t="s">
        <v>249</v>
      </c>
      <c r="J413" s="4" t="s">
        <v>146</v>
      </c>
      <c r="K413" s="4" t="s">
        <v>117</v>
      </c>
      <c r="L413" s="4">
        <v>2012</v>
      </c>
      <c r="M413" s="4" t="s">
        <v>267</v>
      </c>
      <c r="N413" s="4" t="s">
        <v>153</v>
      </c>
      <c r="O413" s="4" t="s">
        <v>133</v>
      </c>
      <c r="P413" s="4">
        <v>2013</v>
      </c>
      <c r="Q413" s="4"/>
      <c r="R413" s="4" t="s">
        <v>119</v>
      </c>
      <c r="S413" s="13"/>
      <c r="T413" s="4"/>
      <c r="U413" s="4"/>
      <c r="V413" s="4"/>
      <c r="W413" s="4">
        <v>220</v>
      </c>
      <c r="X413" s="13">
        <v>43993</v>
      </c>
      <c r="Y413" s="27"/>
      <c r="Z413" s="27"/>
      <c r="AA413" s="28"/>
      <c r="AB413" s="31"/>
      <c r="AC413" s="32">
        <v>64.599999999999994</v>
      </c>
      <c r="AD413" s="28"/>
      <c r="AE413" s="28">
        <v>45</v>
      </c>
      <c r="AF413" s="33">
        <v>0.01</v>
      </c>
      <c r="AG413" s="28">
        <v>0.5</v>
      </c>
      <c r="AH413" s="31">
        <v>0.01</v>
      </c>
      <c r="AI413" s="31">
        <v>3.72</v>
      </c>
      <c r="AJ413" s="31"/>
      <c r="AK413" s="75" t="str">
        <f t="shared" si="98"/>
        <v>1</v>
      </c>
      <c r="AL413" s="75" t="str">
        <f t="shared" si="99"/>
        <v>3</v>
      </c>
      <c r="AM413" s="75" t="str">
        <f t="shared" si="100"/>
        <v>1</v>
      </c>
      <c r="AN413" s="75" t="str">
        <f t="shared" si="101"/>
        <v>1</v>
      </c>
      <c r="AO413" s="75" t="str">
        <f t="shared" si="102"/>
        <v>1</v>
      </c>
      <c r="AP413" s="75" t="str">
        <f t="shared" si="103"/>
        <v>1</v>
      </c>
      <c r="AQ413" s="75" t="str">
        <f t="shared" si="104"/>
        <v>1</v>
      </c>
      <c r="AR413" s="75" t="str">
        <f t="shared" si="105"/>
        <v>1</v>
      </c>
      <c r="AS413" s="75">
        <f t="shared" si="106"/>
        <v>1.2727272727272727</v>
      </c>
      <c r="AT413" s="75" t="str">
        <f t="shared" si="107"/>
        <v>3</v>
      </c>
      <c r="AU413" s="48" t="e">
        <f>IF(OR(AQ413="I",#REF!="I",AQ413="C",#REF!="C"),"Termovacío",IF(OR(AO413="I",AN413="I",AP413="I",AK413="I",AL413="I",AO413="C",AN413="C",AP413="C",AK413="C",AL413="C"),"Regeneración",""))</f>
        <v>#REF!</v>
      </c>
    </row>
    <row r="414" spans="1:47" s="10" customFormat="1" ht="15" customHeight="1" x14ac:dyDescent="0.2">
      <c r="A414" s="4">
        <f t="shared" si="108"/>
        <v>18</v>
      </c>
      <c r="B414" s="4">
        <v>60005402</v>
      </c>
      <c r="C414" s="4" t="s">
        <v>102</v>
      </c>
      <c r="D414" s="4" t="s">
        <v>160</v>
      </c>
      <c r="E414" s="3" t="s">
        <v>153</v>
      </c>
      <c r="F414" s="4" t="s">
        <v>310</v>
      </c>
      <c r="G414" s="4" t="s">
        <v>19</v>
      </c>
      <c r="H414" s="4" t="s">
        <v>181</v>
      </c>
      <c r="I414" s="4" t="s">
        <v>249</v>
      </c>
      <c r="J414" s="4" t="s">
        <v>146</v>
      </c>
      <c r="K414" s="4" t="s">
        <v>117</v>
      </c>
      <c r="L414" s="4">
        <v>2012</v>
      </c>
      <c r="M414" s="4" t="s">
        <v>267</v>
      </c>
      <c r="N414" s="4" t="s">
        <v>153</v>
      </c>
      <c r="O414" s="4" t="s">
        <v>133</v>
      </c>
      <c r="P414" s="4">
        <v>2013</v>
      </c>
      <c r="Q414" s="4"/>
      <c r="R414" s="4" t="s">
        <v>119</v>
      </c>
      <c r="S414" s="13"/>
      <c r="T414" s="4"/>
      <c r="U414" s="4"/>
      <c r="V414" s="4"/>
      <c r="W414" s="4">
        <v>220</v>
      </c>
      <c r="X414" s="13">
        <v>43570</v>
      </c>
      <c r="Y414" s="27"/>
      <c r="Z414" s="27"/>
      <c r="AA414" s="28"/>
      <c r="AB414" s="31"/>
      <c r="AC414" s="32">
        <v>73</v>
      </c>
      <c r="AD414" s="28"/>
      <c r="AE414" s="28">
        <v>50.5</v>
      </c>
      <c r="AF414" s="33">
        <v>0.01</v>
      </c>
      <c r="AG414" s="28">
        <v>0.5</v>
      </c>
      <c r="AH414" s="31">
        <v>2.1000000000000001E-2</v>
      </c>
      <c r="AI414" s="31">
        <v>0.26</v>
      </c>
      <c r="AJ414" s="31"/>
      <c r="AK414" s="75" t="str">
        <f t="shared" si="98"/>
        <v>1</v>
      </c>
      <c r="AL414" s="75" t="str">
        <f t="shared" si="99"/>
        <v>1</v>
      </c>
      <c r="AM414" s="75" t="str">
        <f t="shared" si="100"/>
        <v>1</v>
      </c>
      <c r="AN414" s="75" t="str">
        <f t="shared" si="101"/>
        <v>1</v>
      </c>
      <c r="AO414" s="75" t="str">
        <f t="shared" si="102"/>
        <v>1</v>
      </c>
      <c r="AP414" s="75" t="str">
        <f t="shared" si="103"/>
        <v>1</v>
      </c>
      <c r="AQ414" s="75" t="str">
        <f t="shared" si="104"/>
        <v>1</v>
      </c>
      <c r="AR414" s="75" t="str">
        <f t="shared" si="105"/>
        <v>1</v>
      </c>
      <c r="AS414" s="75">
        <f t="shared" si="106"/>
        <v>1</v>
      </c>
      <c r="AT414" s="75" t="str">
        <f t="shared" si="107"/>
        <v>1</v>
      </c>
      <c r="AU414" s="48" t="e">
        <f>IF(OR(AQ414="I",#REF!="I",AQ414="C",#REF!="C"),"Termovacío",IF(OR(AO414="I",AN414="I",AP414="I",AK414="I",AL414="I",AO414="C",AN414="C",AP414="C",AK414="C",AL414="C"),"Regeneración",""))</f>
        <v>#REF!</v>
      </c>
    </row>
    <row r="415" spans="1:47" s="10" customFormat="1" ht="15" customHeight="1" x14ac:dyDescent="0.2">
      <c r="A415" s="4">
        <f t="shared" si="108"/>
        <v>18</v>
      </c>
      <c r="B415" s="4">
        <v>60005402</v>
      </c>
      <c r="C415" s="4" t="s">
        <v>102</v>
      </c>
      <c r="D415" s="4" t="s">
        <v>160</v>
      </c>
      <c r="E415" s="3" t="s">
        <v>153</v>
      </c>
      <c r="F415" s="4" t="s">
        <v>310</v>
      </c>
      <c r="G415" s="4" t="s">
        <v>19</v>
      </c>
      <c r="H415" s="4" t="s">
        <v>181</v>
      </c>
      <c r="I415" s="4" t="s">
        <v>249</v>
      </c>
      <c r="J415" s="4" t="s">
        <v>146</v>
      </c>
      <c r="K415" s="4" t="s">
        <v>117</v>
      </c>
      <c r="L415" s="4">
        <v>2012</v>
      </c>
      <c r="M415" s="4" t="s">
        <v>267</v>
      </c>
      <c r="N415" s="4" t="s">
        <v>153</v>
      </c>
      <c r="O415" s="4" t="s">
        <v>133</v>
      </c>
      <c r="P415" s="4">
        <v>2013</v>
      </c>
      <c r="Q415" s="4"/>
      <c r="R415" s="4" t="s">
        <v>119</v>
      </c>
      <c r="S415" s="13"/>
      <c r="T415" s="4"/>
      <c r="U415" s="4"/>
      <c r="V415" s="4"/>
      <c r="W415" s="4">
        <v>220</v>
      </c>
      <c r="X415" s="13">
        <v>43325</v>
      </c>
      <c r="Y415" s="27"/>
      <c r="Z415" s="27"/>
      <c r="AA415" s="28"/>
      <c r="AB415" s="31"/>
      <c r="AC415" s="32">
        <v>74</v>
      </c>
      <c r="AD415" s="28"/>
      <c r="AE415" s="28">
        <v>42.5</v>
      </c>
      <c r="AF415" s="33">
        <v>0.01</v>
      </c>
      <c r="AG415" s="28">
        <v>0.5</v>
      </c>
      <c r="AH415" s="31">
        <v>5.4000000000000003E-3</v>
      </c>
      <c r="AI415" s="31">
        <v>0.28000000000000003</v>
      </c>
      <c r="AJ415" s="31"/>
      <c r="AK415" s="75" t="str">
        <f t="shared" si="98"/>
        <v>1</v>
      </c>
      <c r="AL415" s="75" t="str">
        <f t="shared" si="99"/>
        <v>1</v>
      </c>
      <c r="AM415" s="75" t="str">
        <f t="shared" si="100"/>
        <v>1</v>
      </c>
      <c r="AN415" s="75" t="str">
        <f t="shared" si="101"/>
        <v>1</v>
      </c>
      <c r="AO415" s="75" t="str">
        <f t="shared" si="102"/>
        <v>1</v>
      </c>
      <c r="AP415" s="75" t="str">
        <f t="shared" si="103"/>
        <v>1</v>
      </c>
      <c r="AQ415" s="75" t="str">
        <f t="shared" si="104"/>
        <v>1</v>
      </c>
      <c r="AR415" s="75" t="str">
        <f t="shared" si="105"/>
        <v>1</v>
      </c>
      <c r="AS415" s="75">
        <f t="shared" si="106"/>
        <v>1</v>
      </c>
      <c r="AT415" s="75" t="str">
        <f t="shared" si="107"/>
        <v>1</v>
      </c>
      <c r="AU415" s="48" t="e">
        <f>IF(OR(AQ415="I",#REF!="I",AQ415="C",#REF!="C"),"Termovacío",IF(OR(AO415="I",AN415="I",AP415="I",AK415="I",AL415="I",AO415="C",AN415="C",AP415="C",AK415="C",AL415="C"),"Regeneración",""))</f>
        <v>#REF!</v>
      </c>
    </row>
    <row r="416" spans="1:47" s="10" customFormat="1" ht="15" customHeight="1" x14ac:dyDescent="0.2">
      <c r="A416" s="4">
        <f t="shared" si="108"/>
        <v>18</v>
      </c>
      <c r="B416" s="4">
        <v>60005402</v>
      </c>
      <c r="C416" s="4" t="s">
        <v>102</v>
      </c>
      <c r="D416" s="4" t="s">
        <v>160</v>
      </c>
      <c r="E416" s="3" t="s">
        <v>153</v>
      </c>
      <c r="F416" s="4" t="s">
        <v>310</v>
      </c>
      <c r="G416" s="4" t="s">
        <v>19</v>
      </c>
      <c r="H416" s="4" t="s">
        <v>181</v>
      </c>
      <c r="I416" s="4" t="s">
        <v>249</v>
      </c>
      <c r="J416" s="4" t="s">
        <v>146</v>
      </c>
      <c r="K416" s="4" t="s">
        <v>117</v>
      </c>
      <c r="L416" s="4">
        <v>2012</v>
      </c>
      <c r="M416" s="4" t="s">
        <v>267</v>
      </c>
      <c r="N416" s="4" t="s">
        <v>153</v>
      </c>
      <c r="O416" s="4" t="s">
        <v>133</v>
      </c>
      <c r="P416" s="4">
        <v>2013</v>
      </c>
      <c r="Q416" s="4"/>
      <c r="R416" s="4" t="s">
        <v>119</v>
      </c>
      <c r="S416" s="13"/>
      <c r="T416" s="4"/>
      <c r="U416" s="4"/>
      <c r="V416" s="4"/>
      <c r="W416" s="4">
        <v>220</v>
      </c>
      <c r="X416" s="13">
        <v>42914</v>
      </c>
      <c r="Y416" s="27"/>
      <c r="Z416" s="27"/>
      <c r="AA416" s="28"/>
      <c r="AB416" s="31"/>
      <c r="AC416" s="32">
        <v>69</v>
      </c>
      <c r="AD416" s="28"/>
      <c r="AE416" s="28">
        <v>46.4</v>
      </c>
      <c r="AF416" s="33">
        <v>0.01</v>
      </c>
      <c r="AG416" s="28">
        <v>0.5</v>
      </c>
      <c r="AH416" s="31">
        <v>0.01</v>
      </c>
      <c r="AI416" s="31">
        <v>0.9</v>
      </c>
      <c r="AJ416" s="31"/>
      <c r="AK416" s="75" t="str">
        <f t="shared" si="98"/>
        <v>1</v>
      </c>
      <c r="AL416" s="75" t="str">
        <f t="shared" si="99"/>
        <v>1</v>
      </c>
      <c r="AM416" s="75" t="str">
        <f t="shared" si="100"/>
        <v>1</v>
      </c>
      <c r="AN416" s="75" t="str">
        <f t="shared" si="101"/>
        <v>1</v>
      </c>
      <c r="AO416" s="75" t="str">
        <f t="shared" si="102"/>
        <v>1</v>
      </c>
      <c r="AP416" s="75" t="str">
        <f t="shared" si="103"/>
        <v>1</v>
      </c>
      <c r="AQ416" s="75" t="str">
        <f t="shared" si="104"/>
        <v>1</v>
      </c>
      <c r="AR416" s="75" t="str">
        <f t="shared" si="105"/>
        <v>1</v>
      </c>
      <c r="AS416" s="75">
        <f t="shared" si="106"/>
        <v>1</v>
      </c>
      <c r="AT416" s="75" t="str">
        <f t="shared" si="107"/>
        <v>1</v>
      </c>
      <c r="AU416" s="48" t="e">
        <f>IF(OR(AQ416="I",#REF!="I",AQ416="C",#REF!="C"),"Termovacío",IF(OR(AO416="I",AN416="I",AP416="I",AK416="I",AL416="I",AO416="C",AN416="C",AP416="C",AK416="C",AL416="C"),"Regeneración",""))</f>
        <v>#REF!</v>
      </c>
    </row>
    <row r="417" spans="1:47" s="10" customFormat="1" ht="15" customHeight="1" x14ac:dyDescent="0.2">
      <c r="A417" s="4">
        <f t="shared" si="108"/>
        <v>18</v>
      </c>
      <c r="B417" s="4">
        <v>60005402</v>
      </c>
      <c r="C417" s="4" t="s">
        <v>102</v>
      </c>
      <c r="D417" s="4" t="s">
        <v>160</v>
      </c>
      <c r="E417" s="3" t="s">
        <v>153</v>
      </c>
      <c r="F417" s="4" t="s">
        <v>310</v>
      </c>
      <c r="G417" s="4" t="s">
        <v>19</v>
      </c>
      <c r="H417" s="4" t="s">
        <v>181</v>
      </c>
      <c r="I417" s="4" t="s">
        <v>249</v>
      </c>
      <c r="J417" s="4" t="s">
        <v>146</v>
      </c>
      <c r="K417" s="4" t="s">
        <v>117</v>
      </c>
      <c r="L417" s="4">
        <v>2012</v>
      </c>
      <c r="M417" s="4" t="s">
        <v>267</v>
      </c>
      <c r="N417" s="4" t="s">
        <v>153</v>
      </c>
      <c r="O417" s="4" t="s">
        <v>133</v>
      </c>
      <c r="P417" s="4">
        <v>2013</v>
      </c>
      <c r="Q417" s="4"/>
      <c r="R417" s="4" t="s">
        <v>119</v>
      </c>
      <c r="S417" s="13"/>
      <c r="T417" s="4"/>
      <c r="U417" s="4"/>
      <c r="V417" s="4"/>
      <c r="W417" s="4">
        <v>220</v>
      </c>
      <c r="X417" s="13">
        <v>42380</v>
      </c>
      <c r="Y417" s="27"/>
      <c r="Z417" s="27"/>
      <c r="AA417" s="28"/>
      <c r="AB417" s="31"/>
      <c r="AC417" s="32">
        <v>62.1</v>
      </c>
      <c r="AD417" s="28"/>
      <c r="AE417" s="28">
        <v>48</v>
      </c>
      <c r="AF417" s="33">
        <v>0.01</v>
      </c>
      <c r="AG417" s="28">
        <v>0.5</v>
      </c>
      <c r="AH417" s="31">
        <v>6.0000000000000001E-3</v>
      </c>
      <c r="AI417" s="31">
        <v>0.158</v>
      </c>
      <c r="AJ417" s="31"/>
      <c r="AK417" s="75" t="str">
        <f t="shared" si="98"/>
        <v>1</v>
      </c>
      <c r="AL417" s="75" t="str">
        <f t="shared" si="99"/>
        <v>1</v>
      </c>
      <c r="AM417" s="75" t="str">
        <f t="shared" si="100"/>
        <v>1</v>
      </c>
      <c r="AN417" s="75" t="str">
        <f t="shared" si="101"/>
        <v>1</v>
      </c>
      <c r="AO417" s="75" t="str">
        <f t="shared" si="102"/>
        <v>1</v>
      </c>
      <c r="AP417" s="75" t="str">
        <f t="shared" si="103"/>
        <v>1</v>
      </c>
      <c r="AQ417" s="75" t="str">
        <f t="shared" si="104"/>
        <v>1</v>
      </c>
      <c r="AR417" s="75" t="str">
        <f t="shared" si="105"/>
        <v>1</v>
      </c>
      <c r="AS417" s="75">
        <f t="shared" si="106"/>
        <v>1</v>
      </c>
      <c r="AT417" s="75" t="str">
        <f t="shared" si="107"/>
        <v>1</v>
      </c>
      <c r="AU417" s="48" t="e">
        <f>IF(OR(AQ417="I",#REF!="I",AQ417="C",#REF!="C"),"Termovacío",IF(OR(AO417="I",AN417="I",AP417="I",AK417="I",AL417="I",AO417="C",AN417="C",AP417="C",AK417="C",AL417="C"),"Regeneración",""))</f>
        <v>#REF!</v>
      </c>
    </row>
    <row r="418" spans="1:47" s="10" customFormat="1" ht="15" customHeight="1" x14ac:dyDescent="0.2">
      <c r="A418" s="4">
        <f t="shared" si="108"/>
        <v>18</v>
      </c>
      <c r="B418" s="4">
        <v>60005402</v>
      </c>
      <c r="C418" s="4" t="s">
        <v>102</v>
      </c>
      <c r="D418" s="4" t="s">
        <v>160</v>
      </c>
      <c r="E418" s="3" t="s">
        <v>153</v>
      </c>
      <c r="F418" s="4" t="s">
        <v>310</v>
      </c>
      <c r="G418" s="4" t="s">
        <v>19</v>
      </c>
      <c r="H418" s="4" t="s">
        <v>181</v>
      </c>
      <c r="I418" s="4" t="s">
        <v>249</v>
      </c>
      <c r="J418" s="4" t="s">
        <v>146</v>
      </c>
      <c r="K418" s="4" t="s">
        <v>117</v>
      </c>
      <c r="L418" s="4">
        <v>2012</v>
      </c>
      <c r="M418" s="4" t="s">
        <v>267</v>
      </c>
      <c r="N418" s="4" t="s">
        <v>153</v>
      </c>
      <c r="O418" s="4" t="s">
        <v>133</v>
      </c>
      <c r="P418" s="4">
        <v>2013</v>
      </c>
      <c r="Q418" s="4"/>
      <c r="R418" s="4" t="s">
        <v>119</v>
      </c>
      <c r="S418" s="13"/>
      <c r="T418" s="4"/>
      <c r="U418" s="4"/>
      <c r="V418" s="4"/>
      <c r="W418" s="4">
        <v>220</v>
      </c>
      <c r="X418" s="13">
        <v>41983</v>
      </c>
      <c r="Y418" s="27"/>
      <c r="Z418" s="27"/>
      <c r="AA418" s="28"/>
      <c r="AB418" s="31"/>
      <c r="AC418" s="32">
        <v>59.2</v>
      </c>
      <c r="AD418" s="28"/>
      <c r="AE418" s="28">
        <v>48</v>
      </c>
      <c r="AF418" s="33">
        <v>0.01</v>
      </c>
      <c r="AG418" s="28">
        <v>0.5</v>
      </c>
      <c r="AH418" s="31">
        <v>1.7999999999999999E-2</v>
      </c>
      <c r="AI418" s="31"/>
      <c r="AJ418" s="31"/>
      <c r="AK418" s="75" t="str">
        <f t="shared" si="98"/>
        <v>1</v>
      </c>
      <c r="AL418" s="75" t="str">
        <f t="shared" si="99"/>
        <v>1</v>
      </c>
      <c r="AM418" s="75" t="str">
        <f t="shared" si="100"/>
        <v>1</v>
      </c>
      <c r="AN418" s="75" t="str">
        <f t="shared" si="101"/>
        <v>1</v>
      </c>
      <c r="AO418" s="75" t="str">
        <f t="shared" si="102"/>
        <v>1</v>
      </c>
      <c r="AP418" s="75" t="str">
        <f t="shared" si="103"/>
        <v>1</v>
      </c>
      <c r="AQ418" s="75" t="str">
        <f t="shared" si="104"/>
        <v>1</v>
      </c>
      <c r="AR418" s="75" t="str">
        <f t="shared" si="105"/>
        <v>1</v>
      </c>
      <c r="AS418" s="75">
        <f t="shared" si="106"/>
        <v>1</v>
      </c>
      <c r="AT418" s="75" t="str">
        <f t="shared" si="107"/>
        <v>1</v>
      </c>
      <c r="AU418" s="48" t="e">
        <f>IF(OR(AQ418="I",#REF!="I",AQ418="C",#REF!="C"),"Termovacío",IF(OR(AO418="I",AN418="I",AP418="I",AK418="I",AL418="I",AO418="C",AN418="C",AP418="C",AK418="C",AL418="C"),"Regeneración",""))</f>
        <v>#REF!</v>
      </c>
    </row>
    <row r="419" spans="1:47" s="10" customFormat="1" ht="15" customHeight="1" x14ac:dyDescent="0.2">
      <c r="A419" s="4">
        <f t="shared" si="108"/>
        <v>18</v>
      </c>
      <c r="B419" s="4">
        <v>60005402</v>
      </c>
      <c r="C419" s="4" t="s">
        <v>102</v>
      </c>
      <c r="D419" s="4" t="s">
        <v>160</v>
      </c>
      <c r="E419" s="3" t="s">
        <v>153</v>
      </c>
      <c r="F419" s="4" t="s">
        <v>310</v>
      </c>
      <c r="G419" s="4" t="s">
        <v>19</v>
      </c>
      <c r="H419" s="4" t="s">
        <v>181</v>
      </c>
      <c r="I419" s="4" t="s">
        <v>249</v>
      </c>
      <c r="J419" s="4" t="s">
        <v>146</v>
      </c>
      <c r="K419" s="4" t="s">
        <v>117</v>
      </c>
      <c r="L419" s="4">
        <v>2012</v>
      </c>
      <c r="M419" s="4" t="s">
        <v>267</v>
      </c>
      <c r="N419" s="4" t="s">
        <v>153</v>
      </c>
      <c r="O419" s="4" t="s">
        <v>133</v>
      </c>
      <c r="P419" s="4">
        <v>2013</v>
      </c>
      <c r="Q419" s="4"/>
      <c r="R419" s="4" t="s">
        <v>119</v>
      </c>
      <c r="S419" s="13"/>
      <c r="T419" s="4"/>
      <c r="U419" s="4"/>
      <c r="V419" s="4"/>
      <c r="W419" s="4">
        <v>220</v>
      </c>
      <c r="X419" s="13">
        <v>41624</v>
      </c>
      <c r="Y419" s="27"/>
      <c r="Z419" s="27"/>
      <c r="AA419" s="28"/>
      <c r="AB419" s="31"/>
      <c r="AC419" s="32">
        <v>65.8</v>
      </c>
      <c r="AD419" s="28"/>
      <c r="AE419" s="28">
        <v>43.1</v>
      </c>
      <c r="AF419" s="33">
        <v>0.01</v>
      </c>
      <c r="AG419" s="28">
        <v>0.5</v>
      </c>
      <c r="AH419" s="31">
        <v>4.4999999999999998E-2</v>
      </c>
      <c r="AI419" s="31">
        <v>0.43</v>
      </c>
      <c r="AJ419" s="31"/>
      <c r="AK419" s="75" t="str">
        <f t="shared" si="98"/>
        <v>1</v>
      </c>
      <c r="AL419" s="75" t="str">
        <f t="shared" si="99"/>
        <v>1</v>
      </c>
      <c r="AM419" s="75" t="str">
        <f t="shared" si="100"/>
        <v>1</v>
      </c>
      <c r="AN419" s="75" t="str">
        <f t="shared" si="101"/>
        <v>1</v>
      </c>
      <c r="AO419" s="75" t="str">
        <f t="shared" si="102"/>
        <v>1</v>
      </c>
      <c r="AP419" s="75" t="str">
        <f t="shared" si="103"/>
        <v>1</v>
      </c>
      <c r="AQ419" s="75" t="str">
        <f t="shared" si="104"/>
        <v>1</v>
      </c>
      <c r="AR419" s="75" t="str">
        <f t="shared" si="105"/>
        <v>1</v>
      </c>
      <c r="AS419" s="75">
        <f t="shared" si="106"/>
        <v>1</v>
      </c>
      <c r="AT419" s="75" t="str">
        <f t="shared" si="107"/>
        <v>1</v>
      </c>
      <c r="AU419" s="48" t="e">
        <f>IF(OR(AQ419="I",#REF!="I",AQ419="C",#REF!="C"),"Termovacío",IF(OR(AO419="I",AN419="I",AP419="I",AK419="I",AL419="I",AO419="C",AN419="C",AP419="C",AK419="C",AL419="C"),"Regeneración",""))</f>
        <v>#REF!</v>
      </c>
    </row>
    <row r="420" spans="1:47" s="10" customFormat="1" ht="15" customHeight="1" x14ac:dyDescent="0.2">
      <c r="A420" s="4">
        <f t="shared" si="108"/>
        <v>18</v>
      </c>
      <c r="B420" s="4">
        <v>60005402</v>
      </c>
      <c r="C420" s="4" t="s">
        <v>102</v>
      </c>
      <c r="D420" s="4" t="s">
        <v>160</v>
      </c>
      <c r="E420" s="3" t="s">
        <v>153</v>
      </c>
      <c r="F420" s="4" t="s">
        <v>310</v>
      </c>
      <c r="G420" s="4" t="s">
        <v>19</v>
      </c>
      <c r="H420" s="4" t="s">
        <v>181</v>
      </c>
      <c r="I420" s="4" t="s">
        <v>249</v>
      </c>
      <c r="J420" s="4" t="s">
        <v>146</v>
      </c>
      <c r="K420" s="4" t="s">
        <v>117</v>
      </c>
      <c r="L420" s="4">
        <v>2012</v>
      </c>
      <c r="M420" s="4" t="s">
        <v>267</v>
      </c>
      <c r="N420" s="4" t="s">
        <v>153</v>
      </c>
      <c r="O420" s="4" t="s">
        <v>133</v>
      </c>
      <c r="P420" s="4">
        <v>2013</v>
      </c>
      <c r="Q420" s="4"/>
      <c r="R420" s="4" t="s">
        <v>119</v>
      </c>
      <c r="S420" s="13"/>
      <c r="T420" s="4"/>
      <c r="U420" s="4"/>
      <c r="V420" s="4"/>
      <c r="W420" s="4">
        <v>220</v>
      </c>
      <c r="X420" s="13">
        <v>41367</v>
      </c>
      <c r="Y420" s="27"/>
      <c r="Z420" s="27"/>
      <c r="AA420" s="28"/>
      <c r="AB420" s="31"/>
      <c r="AC420" s="32">
        <v>70</v>
      </c>
      <c r="AD420" s="28"/>
      <c r="AE420" s="28">
        <v>42</v>
      </c>
      <c r="AF420" s="33">
        <v>0.01</v>
      </c>
      <c r="AG420" s="28">
        <v>0.5</v>
      </c>
      <c r="AH420" s="31">
        <v>8.9999999999999993E-3</v>
      </c>
      <c r="AI420" s="31">
        <v>1.27</v>
      </c>
      <c r="AJ420" s="31"/>
      <c r="AK420" s="75" t="str">
        <f t="shared" si="98"/>
        <v>1</v>
      </c>
      <c r="AL420" s="75" t="str">
        <f t="shared" si="99"/>
        <v>1</v>
      </c>
      <c r="AM420" s="75" t="str">
        <f t="shared" si="100"/>
        <v>1</v>
      </c>
      <c r="AN420" s="75" t="str">
        <f t="shared" si="101"/>
        <v>1</v>
      </c>
      <c r="AO420" s="75" t="str">
        <f t="shared" si="102"/>
        <v>1</v>
      </c>
      <c r="AP420" s="75" t="str">
        <f t="shared" si="103"/>
        <v>1</v>
      </c>
      <c r="AQ420" s="75" t="str">
        <f t="shared" si="104"/>
        <v>1</v>
      </c>
      <c r="AR420" s="75" t="str">
        <f t="shared" si="105"/>
        <v>1</v>
      </c>
      <c r="AS420" s="75">
        <f t="shared" si="106"/>
        <v>1</v>
      </c>
      <c r="AT420" s="75" t="str">
        <f t="shared" si="107"/>
        <v>1</v>
      </c>
      <c r="AU420" s="48" t="e">
        <f>IF(OR(AQ420="I",#REF!="I",AQ420="C",#REF!="C"),"Termovacío",IF(OR(AO420="I",AN420="I",AP420="I",AK420="I",AL420="I",AO420="C",AN420="C",AP420="C",AK420="C",AL420="C"),"Regeneración",""))</f>
        <v>#REF!</v>
      </c>
    </row>
    <row r="421" spans="1:47" s="10" customFormat="1" ht="15" customHeight="1" x14ac:dyDescent="0.2">
      <c r="A421" s="4">
        <f t="shared" si="108"/>
        <v>18</v>
      </c>
      <c r="B421" s="4">
        <v>60005402</v>
      </c>
      <c r="C421" s="4" t="s">
        <v>102</v>
      </c>
      <c r="D421" s="4" t="s">
        <v>160</v>
      </c>
      <c r="E421" s="3" t="s">
        <v>153</v>
      </c>
      <c r="F421" s="4" t="s">
        <v>310</v>
      </c>
      <c r="G421" s="4" t="s">
        <v>19</v>
      </c>
      <c r="H421" s="4" t="s">
        <v>181</v>
      </c>
      <c r="I421" s="4" t="s">
        <v>249</v>
      </c>
      <c r="J421" s="4" t="s">
        <v>146</v>
      </c>
      <c r="K421" s="4" t="s">
        <v>117</v>
      </c>
      <c r="L421" s="4">
        <v>2012</v>
      </c>
      <c r="M421" s="4" t="s">
        <v>267</v>
      </c>
      <c r="N421" s="4" t="s">
        <v>153</v>
      </c>
      <c r="O421" s="4" t="s">
        <v>133</v>
      </c>
      <c r="P421" s="4">
        <v>2013</v>
      </c>
      <c r="Q421" s="4"/>
      <c r="R421" s="4" t="s">
        <v>119</v>
      </c>
      <c r="S421" s="13"/>
      <c r="T421" s="4"/>
      <c r="U421" s="4"/>
      <c r="V421" s="4"/>
      <c r="W421" s="4">
        <v>220</v>
      </c>
      <c r="X421" s="13">
        <v>41366</v>
      </c>
      <c r="Y421" s="27"/>
      <c r="Z421" s="27"/>
      <c r="AA421" s="28"/>
      <c r="AB421" s="31"/>
      <c r="AC421" s="32">
        <v>69.5</v>
      </c>
      <c r="AD421" s="28"/>
      <c r="AE421" s="28"/>
      <c r="AF421" s="33"/>
      <c r="AG421" s="28"/>
      <c r="AH421" s="31"/>
      <c r="AI421" s="31"/>
      <c r="AJ421" s="31"/>
      <c r="AK421" s="75" t="str">
        <f t="shared" si="98"/>
        <v>1</v>
      </c>
      <c r="AL421" s="75" t="str">
        <f t="shared" si="99"/>
        <v>1</v>
      </c>
      <c r="AM421" s="75" t="str">
        <f t="shared" si="100"/>
        <v>1</v>
      </c>
      <c r="AN421" s="75" t="str">
        <f t="shared" si="101"/>
        <v>1</v>
      </c>
      <c r="AO421" s="75" t="str">
        <f t="shared" si="102"/>
        <v>1</v>
      </c>
      <c r="AP421" s="75" t="str">
        <f t="shared" si="103"/>
        <v>1</v>
      </c>
      <c r="AQ421" s="75" t="str">
        <f t="shared" si="104"/>
        <v>1</v>
      </c>
      <c r="AR421" s="75" t="str">
        <f t="shared" si="105"/>
        <v>1</v>
      </c>
      <c r="AS421" s="75">
        <f t="shared" si="106"/>
        <v>1</v>
      </c>
      <c r="AT421" s="75" t="str">
        <f t="shared" si="107"/>
        <v>1</v>
      </c>
      <c r="AU421" s="48" t="e">
        <f>IF(OR(AQ421="I",#REF!="I",AQ421="C",#REF!="C"),"Termovacío",IF(OR(AO421="I",AN421="I",AP421="I",AK421="I",AL421="I",AO421="C",AN421="C",AP421="C",AK421="C",AL421="C"),"Regeneración",""))</f>
        <v>#REF!</v>
      </c>
    </row>
    <row r="422" spans="1:47" s="10" customFormat="1" ht="15" customHeight="1" x14ac:dyDescent="0.2">
      <c r="A422" s="4">
        <f t="shared" si="108"/>
        <v>18</v>
      </c>
      <c r="B422" s="4">
        <v>60005402</v>
      </c>
      <c r="C422" s="4" t="s">
        <v>102</v>
      </c>
      <c r="D422" s="4" t="s">
        <v>160</v>
      </c>
      <c r="E422" s="3" t="s">
        <v>153</v>
      </c>
      <c r="F422" s="4" t="s">
        <v>310</v>
      </c>
      <c r="G422" s="4" t="s">
        <v>19</v>
      </c>
      <c r="H422" s="4" t="s">
        <v>181</v>
      </c>
      <c r="I422" s="4" t="s">
        <v>249</v>
      </c>
      <c r="J422" s="4" t="s">
        <v>146</v>
      </c>
      <c r="K422" s="4" t="s">
        <v>117</v>
      </c>
      <c r="L422" s="4">
        <v>2012</v>
      </c>
      <c r="M422" s="4" t="s">
        <v>267</v>
      </c>
      <c r="N422" s="4" t="s">
        <v>153</v>
      </c>
      <c r="O422" s="4" t="s">
        <v>133</v>
      </c>
      <c r="P422" s="4">
        <v>2013</v>
      </c>
      <c r="Q422" s="4"/>
      <c r="R422" s="4" t="s">
        <v>119</v>
      </c>
      <c r="S422" s="13"/>
      <c r="T422" s="4"/>
      <c r="U422" s="4"/>
      <c r="V422" s="4"/>
      <c r="W422" s="4">
        <v>220</v>
      </c>
      <c r="X422" s="13">
        <v>41235</v>
      </c>
      <c r="Y422" s="27"/>
      <c r="Z422" s="27"/>
      <c r="AA422" s="28"/>
      <c r="AB422" s="31"/>
      <c r="AC422" s="32">
        <v>62.6</v>
      </c>
      <c r="AD422" s="28"/>
      <c r="AE422" s="28">
        <v>48</v>
      </c>
      <c r="AF422" s="33">
        <v>6.0000000000000001E-3</v>
      </c>
      <c r="AG422" s="28">
        <v>0.5</v>
      </c>
      <c r="AH422" s="31">
        <v>3.0000000000000001E-3</v>
      </c>
      <c r="AI422" s="31">
        <v>8.9999999999999993E-3</v>
      </c>
      <c r="AJ422" s="31"/>
      <c r="AK422" s="75" t="str">
        <f t="shared" si="98"/>
        <v>1</v>
      </c>
      <c r="AL422" s="75" t="str">
        <f t="shared" si="99"/>
        <v>1</v>
      </c>
      <c r="AM422" s="75" t="str">
        <f t="shared" si="100"/>
        <v>1</v>
      </c>
      <c r="AN422" s="75" t="str">
        <f t="shared" si="101"/>
        <v>1</v>
      </c>
      <c r="AO422" s="75" t="str">
        <f t="shared" si="102"/>
        <v>1</v>
      </c>
      <c r="AP422" s="75" t="str">
        <f t="shared" si="103"/>
        <v>1</v>
      </c>
      <c r="AQ422" s="75" t="str">
        <f t="shared" si="104"/>
        <v>1</v>
      </c>
      <c r="AR422" s="75" t="str">
        <f t="shared" si="105"/>
        <v>1</v>
      </c>
      <c r="AS422" s="75">
        <f t="shared" si="106"/>
        <v>1</v>
      </c>
      <c r="AT422" s="75" t="str">
        <f t="shared" si="107"/>
        <v>1</v>
      </c>
      <c r="AU422" s="48" t="e">
        <f>IF(OR(AQ422="I",#REF!="I",AQ422="C",#REF!="C"),"Termovacío",IF(OR(AO422="I",AN422="I",AP422="I",AK422="I",AL422="I",AO422="C",AN422="C",AP422="C",AK422="C",AL422="C"),"Regeneración",""))</f>
        <v>#REF!</v>
      </c>
    </row>
    <row r="423" spans="1:47" s="10" customFormat="1" ht="15" customHeight="1" x14ac:dyDescent="0.2">
      <c r="A423" s="4">
        <f t="shared" si="108"/>
        <v>19</v>
      </c>
      <c r="B423" s="36">
        <v>60005403</v>
      </c>
      <c r="C423" s="36" t="s">
        <v>102</v>
      </c>
      <c r="D423" s="36" t="s">
        <v>160</v>
      </c>
      <c r="E423" s="37" t="s">
        <v>154</v>
      </c>
      <c r="F423" s="36" t="s">
        <v>311</v>
      </c>
      <c r="G423" s="36" t="s">
        <v>19</v>
      </c>
      <c r="H423" s="36" t="s">
        <v>184</v>
      </c>
      <c r="I423" s="36" t="s">
        <v>249</v>
      </c>
      <c r="J423" s="36" t="s">
        <v>146</v>
      </c>
      <c r="K423" s="36" t="s">
        <v>117</v>
      </c>
      <c r="L423" s="36">
        <v>2012</v>
      </c>
      <c r="M423" s="36" t="s">
        <v>267</v>
      </c>
      <c r="N423" s="36" t="s">
        <v>153</v>
      </c>
      <c r="O423" s="36" t="s">
        <v>133</v>
      </c>
      <c r="P423" s="36">
        <v>2013</v>
      </c>
      <c r="Q423" s="36"/>
      <c r="R423" s="36" t="s">
        <v>119</v>
      </c>
      <c r="S423" s="38"/>
      <c r="T423" s="36"/>
      <c r="U423" s="36"/>
      <c r="V423" s="36" t="s">
        <v>448</v>
      </c>
      <c r="W423" s="36">
        <v>220</v>
      </c>
      <c r="X423" s="38">
        <v>45690</v>
      </c>
      <c r="Y423" s="39">
        <v>60</v>
      </c>
      <c r="Z423" s="39">
        <v>35</v>
      </c>
      <c r="AA423" s="40" t="s">
        <v>665</v>
      </c>
      <c r="AB423" s="41">
        <v>0.88400000000000001</v>
      </c>
      <c r="AC423" s="42">
        <v>75</v>
      </c>
      <c r="AD423" s="40">
        <v>7</v>
      </c>
      <c r="AE423" s="40">
        <v>45.9</v>
      </c>
      <c r="AF423" s="43">
        <v>4.0000000000000001E-3</v>
      </c>
      <c r="AG423" s="40">
        <v>0.5</v>
      </c>
      <c r="AH423" s="41">
        <v>7.0000000000000001E-3</v>
      </c>
      <c r="AI423" s="41">
        <v>0.371</v>
      </c>
      <c r="AJ423" s="41"/>
      <c r="AK423" s="75" t="str">
        <f t="shared" si="98"/>
        <v>1</v>
      </c>
      <c r="AL423" s="75" t="str">
        <f t="shared" si="99"/>
        <v>1</v>
      </c>
      <c r="AM423" s="75" t="str">
        <f t="shared" si="100"/>
        <v>1</v>
      </c>
      <c r="AN423" s="75" t="str">
        <f t="shared" si="101"/>
        <v>1</v>
      </c>
      <c r="AO423" s="75" t="str">
        <f t="shared" si="102"/>
        <v>1</v>
      </c>
      <c r="AP423" s="75" t="str">
        <f t="shared" si="103"/>
        <v>1</v>
      </c>
      <c r="AQ423" s="75" t="str">
        <f t="shared" si="104"/>
        <v>1</v>
      </c>
      <c r="AR423" s="75" t="str">
        <f t="shared" si="105"/>
        <v>1</v>
      </c>
      <c r="AS423" s="75">
        <f t="shared" si="106"/>
        <v>1</v>
      </c>
      <c r="AT423" s="75" t="str">
        <f t="shared" si="107"/>
        <v>1</v>
      </c>
      <c r="AU423" s="48" t="e">
        <f>IF(OR(AQ423="I",#REF!="I",AQ423="C",#REF!="C"),"Termovacío",IF(OR(AO423="I",AN423="I",AP423="I",AK423="I",AL423="I",AO423="C",AN423="C",AP423="C",AK423="C",AL423="C"),"Regeneración",""))</f>
        <v>#REF!</v>
      </c>
    </row>
    <row r="424" spans="1:47" s="10" customFormat="1" ht="15" customHeight="1" x14ac:dyDescent="0.2">
      <c r="A424" s="4">
        <f t="shared" si="108"/>
        <v>19</v>
      </c>
      <c r="B424" s="4">
        <v>60005403</v>
      </c>
      <c r="C424" s="4" t="s">
        <v>102</v>
      </c>
      <c r="D424" s="4" t="s">
        <v>160</v>
      </c>
      <c r="E424" s="3" t="s">
        <v>154</v>
      </c>
      <c r="F424" s="4" t="s">
        <v>311</v>
      </c>
      <c r="G424" s="4" t="s">
        <v>19</v>
      </c>
      <c r="H424" s="4" t="s">
        <v>184</v>
      </c>
      <c r="I424" s="4" t="s">
        <v>249</v>
      </c>
      <c r="J424" s="4" t="s">
        <v>146</v>
      </c>
      <c r="K424" s="4" t="s">
        <v>117</v>
      </c>
      <c r="L424" s="4">
        <v>2012</v>
      </c>
      <c r="M424" s="4" t="s">
        <v>267</v>
      </c>
      <c r="N424" s="4" t="s">
        <v>153</v>
      </c>
      <c r="O424" s="4" t="s">
        <v>133</v>
      </c>
      <c r="P424" s="4">
        <v>2013</v>
      </c>
      <c r="Q424" s="4"/>
      <c r="R424" s="4" t="s">
        <v>119</v>
      </c>
      <c r="S424" s="13"/>
      <c r="T424" s="4"/>
      <c r="U424" s="4"/>
      <c r="V424" s="4" t="s">
        <v>448</v>
      </c>
      <c r="W424" s="4">
        <v>220</v>
      </c>
      <c r="X424" s="13">
        <v>45146</v>
      </c>
      <c r="Y424" s="27">
        <v>58</v>
      </c>
      <c r="Z424" s="27">
        <v>49</v>
      </c>
      <c r="AA424" s="28" t="s">
        <v>450</v>
      </c>
      <c r="AB424" s="31">
        <v>0.88300000000000001</v>
      </c>
      <c r="AC424" s="32">
        <v>74</v>
      </c>
      <c r="AD424" s="28">
        <v>16</v>
      </c>
      <c r="AE424" s="28">
        <v>46.8</v>
      </c>
      <c r="AF424" s="33">
        <v>0.01</v>
      </c>
      <c r="AG424" s="28">
        <v>0.5</v>
      </c>
      <c r="AH424" s="31">
        <v>8.9999999999999993E-3</v>
      </c>
      <c r="AI424" s="31">
        <v>0.28199999999999997</v>
      </c>
      <c r="AJ424" s="31"/>
      <c r="AK424" s="75" t="str">
        <f t="shared" si="98"/>
        <v>1</v>
      </c>
      <c r="AL424" s="75" t="str">
        <f t="shared" si="99"/>
        <v>1</v>
      </c>
      <c r="AM424" s="75" t="str">
        <f t="shared" si="100"/>
        <v>1</v>
      </c>
      <c r="AN424" s="75" t="str">
        <f t="shared" si="101"/>
        <v>1</v>
      </c>
      <c r="AO424" s="75" t="str">
        <f t="shared" si="102"/>
        <v>1</v>
      </c>
      <c r="AP424" s="75" t="str">
        <f t="shared" si="103"/>
        <v>1</v>
      </c>
      <c r="AQ424" s="75" t="str">
        <f t="shared" si="104"/>
        <v>1</v>
      </c>
      <c r="AR424" s="75" t="str">
        <f t="shared" si="105"/>
        <v>1</v>
      </c>
      <c r="AS424" s="75">
        <f t="shared" si="106"/>
        <v>1</v>
      </c>
      <c r="AT424" s="75" t="str">
        <f t="shared" si="107"/>
        <v>1</v>
      </c>
      <c r="AU424" s="48" t="e">
        <f>IF(OR(AQ424="I",#REF!="I",AQ424="C",#REF!="C"),"Termovacío",IF(OR(AO424="I",AN424="I",AP424="I",AK424="I",AL424="I",AO424="C",AN424="C",AP424="C",AK424="C",AL424="C"),"Regeneración",""))</f>
        <v>#REF!</v>
      </c>
    </row>
    <row r="425" spans="1:47" s="10" customFormat="1" ht="15" customHeight="1" x14ac:dyDescent="0.2">
      <c r="A425" s="4">
        <f t="shared" si="108"/>
        <v>19</v>
      </c>
      <c r="B425" s="4">
        <v>60005403</v>
      </c>
      <c r="C425" s="4" t="s">
        <v>102</v>
      </c>
      <c r="D425" s="4" t="s">
        <v>160</v>
      </c>
      <c r="E425" s="3" t="s">
        <v>154</v>
      </c>
      <c r="F425" s="4" t="s">
        <v>311</v>
      </c>
      <c r="G425" s="4" t="s">
        <v>19</v>
      </c>
      <c r="H425" s="4" t="s">
        <v>184</v>
      </c>
      <c r="I425" s="4" t="s">
        <v>249</v>
      </c>
      <c r="J425" s="4" t="s">
        <v>146</v>
      </c>
      <c r="K425" s="4" t="s">
        <v>117</v>
      </c>
      <c r="L425" s="4">
        <v>2012</v>
      </c>
      <c r="M425" s="4" t="s">
        <v>267</v>
      </c>
      <c r="N425" s="4" t="s">
        <v>153</v>
      </c>
      <c r="O425" s="4" t="s">
        <v>133</v>
      </c>
      <c r="P425" s="4">
        <v>2013</v>
      </c>
      <c r="Q425" s="4"/>
      <c r="R425" s="4" t="s">
        <v>119</v>
      </c>
      <c r="S425" s="13"/>
      <c r="T425" s="4"/>
      <c r="U425" s="4"/>
      <c r="V425" s="4" t="s">
        <v>222</v>
      </c>
      <c r="W425" s="4">
        <v>220</v>
      </c>
      <c r="X425" s="13" t="s">
        <v>225</v>
      </c>
      <c r="Y425" s="27">
        <v>0</v>
      </c>
      <c r="Z425" s="27">
        <v>50</v>
      </c>
      <c r="AA425" s="28" t="s">
        <v>282</v>
      </c>
      <c r="AB425" s="31">
        <v>0.87560000000000004</v>
      </c>
      <c r="AC425" s="32">
        <v>65.400000000000006</v>
      </c>
      <c r="AD425" s="28">
        <v>8</v>
      </c>
      <c r="AE425" s="28">
        <v>47.1</v>
      </c>
      <c r="AF425" s="33">
        <v>0.02</v>
      </c>
      <c r="AG425" s="28">
        <v>1</v>
      </c>
      <c r="AH425" s="31">
        <v>7.0000000000000001E-3</v>
      </c>
      <c r="AI425" s="31">
        <v>0.23</v>
      </c>
      <c r="AJ425" s="31"/>
      <c r="AK425" s="75" t="str">
        <f t="shared" si="98"/>
        <v>1</v>
      </c>
      <c r="AL425" s="75" t="str">
        <f t="shared" si="99"/>
        <v>1</v>
      </c>
      <c r="AM425" s="75" t="str">
        <f t="shared" si="100"/>
        <v>1</v>
      </c>
      <c r="AN425" s="75" t="str">
        <f t="shared" si="101"/>
        <v>1</v>
      </c>
      <c r="AO425" s="75" t="str">
        <f t="shared" si="102"/>
        <v>1</v>
      </c>
      <c r="AP425" s="75" t="str">
        <f t="shared" si="103"/>
        <v>1</v>
      </c>
      <c r="AQ425" s="75" t="str">
        <f t="shared" si="104"/>
        <v>1</v>
      </c>
      <c r="AR425" s="75" t="str">
        <f t="shared" si="105"/>
        <v>1</v>
      </c>
      <c r="AS425" s="75">
        <f t="shared" si="106"/>
        <v>1</v>
      </c>
      <c r="AT425" s="75" t="str">
        <f t="shared" si="107"/>
        <v>1</v>
      </c>
      <c r="AU425" s="48" t="e">
        <f>IF(OR(AQ425="I",#REF!="I",AQ425="C",#REF!="C"),"Termovacío",IF(OR(AO425="I",AN425="I",AP425="I",AK425="I",AL425="I",AO425="C",AN425="C",AP425="C",AK425="C",AL425="C"),"Regeneración",""))</f>
        <v>#REF!</v>
      </c>
    </row>
    <row r="426" spans="1:47" s="10" customFormat="1" ht="15" customHeight="1" x14ac:dyDescent="0.2">
      <c r="A426" s="4">
        <f t="shared" si="108"/>
        <v>19</v>
      </c>
      <c r="B426" s="4">
        <v>60005403</v>
      </c>
      <c r="C426" s="4" t="s">
        <v>102</v>
      </c>
      <c r="D426" s="4" t="s">
        <v>160</v>
      </c>
      <c r="E426" s="3" t="s">
        <v>154</v>
      </c>
      <c r="F426" s="4" t="s">
        <v>311</v>
      </c>
      <c r="G426" s="4" t="s">
        <v>19</v>
      </c>
      <c r="H426" s="4" t="s">
        <v>184</v>
      </c>
      <c r="I426" s="4" t="s">
        <v>249</v>
      </c>
      <c r="J426" s="4" t="s">
        <v>146</v>
      </c>
      <c r="K426" s="4" t="s">
        <v>117</v>
      </c>
      <c r="L426" s="4">
        <v>2012</v>
      </c>
      <c r="M426" s="4" t="s">
        <v>267</v>
      </c>
      <c r="N426" s="4" t="s">
        <v>153</v>
      </c>
      <c r="O426" s="4" t="s">
        <v>133</v>
      </c>
      <c r="P426" s="4">
        <v>2013</v>
      </c>
      <c r="Q426" s="4"/>
      <c r="R426" s="4" t="s">
        <v>119</v>
      </c>
      <c r="S426" s="13"/>
      <c r="T426" s="4"/>
      <c r="U426" s="4"/>
      <c r="V426" s="4" t="s">
        <v>301</v>
      </c>
      <c r="W426" s="4">
        <v>220</v>
      </c>
      <c r="X426" s="13">
        <v>44379</v>
      </c>
      <c r="Y426" s="27">
        <v>68</v>
      </c>
      <c r="Z426" s="27">
        <v>47.6</v>
      </c>
      <c r="AA426" s="28" t="s">
        <v>283</v>
      </c>
      <c r="AB426" s="31">
        <v>0.875</v>
      </c>
      <c r="AC426" s="32">
        <v>32</v>
      </c>
      <c r="AD426" s="28">
        <v>13</v>
      </c>
      <c r="AE426" s="28">
        <v>45</v>
      </c>
      <c r="AF426" s="33">
        <v>0.02</v>
      </c>
      <c r="AG426" s="28">
        <v>0.5</v>
      </c>
      <c r="AH426" s="31">
        <v>3.7999999999999999E-2</v>
      </c>
      <c r="AI426" s="31">
        <v>4.6929999999999996</v>
      </c>
      <c r="AJ426" s="31"/>
      <c r="AK426" s="75" t="str">
        <f t="shared" si="98"/>
        <v>1</v>
      </c>
      <c r="AL426" s="75" t="str">
        <f t="shared" si="99"/>
        <v>5</v>
      </c>
      <c r="AM426" s="75" t="str">
        <f t="shared" si="100"/>
        <v>1</v>
      </c>
      <c r="AN426" s="75" t="str">
        <f t="shared" si="101"/>
        <v>1</v>
      </c>
      <c r="AO426" s="75" t="str">
        <f t="shared" si="102"/>
        <v>1</v>
      </c>
      <c r="AP426" s="75" t="str">
        <f t="shared" si="103"/>
        <v>1</v>
      </c>
      <c r="AQ426" s="75" t="str">
        <f t="shared" si="104"/>
        <v>5</v>
      </c>
      <c r="AR426" s="75" t="str">
        <f t="shared" si="105"/>
        <v>1</v>
      </c>
      <c r="AS426" s="75">
        <f t="shared" si="106"/>
        <v>2.4545454545454546</v>
      </c>
      <c r="AT426" s="75" t="str">
        <f t="shared" si="107"/>
        <v>6</v>
      </c>
      <c r="AU426" s="48" t="e">
        <f>IF(OR(AQ426="I",#REF!="I",AQ426="C",#REF!="C"),"Termovacío",IF(OR(AO426="I",AN426="I",AP426="I",AK426="I",AL426="I",AO426="C",AN426="C",AP426="C",AK426="C",AL426="C"),"Regeneración",""))</f>
        <v>#REF!</v>
      </c>
    </row>
    <row r="427" spans="1:47" s="10" customFormat="1" ht="15" customHeight="1" x14ac:dyDescent="0.2">
      <c r="A427" s="4">
        <f t="shared" si="108"/>
        <v>19</v>
      </c>
      <c r="B427" s="4">
        <v>60005403</v>
      </c>
      <c r="C427" s="4" t="s">
        <v>102</v>
      </c>
      <c r="D427" s="4" t="s">
        <v>160</v>
      </c>
      <c r="E427" s="3" t="s">
        <v>154</v>
      </c>
      <c r="F427" s="4" t="s">
        <v>311</v>
      </c>
      <c r="G427" s="4" t="s">
        <v>19</v>
      </c>
      <c r="H427" s="4" t="s">
        <v>184</v>
      </c>
      <c r="I427" s="4" t="s">
        <v>249</v>
      </c>
      <c r="J427" s="4" t="s">
        <v>146</v>
      </c>
      <c r="K427" s="4" t="s">
        <v>117</v>
      </c>
      <c r="L427" s="4">
        <v>2012</v>
      </c>
      <c r="M427" s="4" t="s">
        <v>267</v>
      </c>
      <c r="N427" s="4" t="s">
        <v>153</v>
      </c>
      <c r="O427" s="4" t="s">
        <v>133</v>
      </c>
      <c r="P427" s="4">
        <v>2013</v>
      </c>
      <c r="Q427" s="4"/>
      <c r="R427" s="4" t="s">
        <v>119</v>
      </c>
      <c r="S427" s="13"/>
      <c r="T427" s="4"/>
      <c r="U427" s="4"/>
      <c r="V427" s="4"/>
      <c r="W427" s="4">
        <v>220</v>
      </c>
      <c r="X427" s="13">
        <v>43993</v>
      </c>
      <c r="Y427" s="27"/>
      <c r="Z427" s="27"/>
      <c r="AA427" s="28"/>
      <c r="AB427" s="31"/>
      <c r="AC427" s="32">
        <v>67</v>
      </c>
      <c r="AD427" s="28"/>
      <c r="AE427" s="28">
        <v>43.8</v>
      </c>
      <c r="AF427" s="33">
        <v>0.01</v>
      </c>
      <c r="AG427" s="28">
        <v>0.5</v>
      </c>
      <c r="AH427" s="31">
        <v>1.2999999999999999E-2</v>
      </c>
      <c r="AI427" s="31">
        <v>1.65</v>
      </c>
      <c r="AJ427" s="31"/>
      <c r="AK427" s="75" t="str">
        <f t="shared" si="98"/>
        <v>1</v>
      </c>
      <c r="AL427" s="75" t="str">
        <f t="shared" si="99"/>
        <v>1</v>
      </c>
      <c r="AM427" s="75" t="str">
        <f t="shared" si="100"/>
        <v>1</v>
      </c>
      <c r="AN427" s="75" t="str">
        <f t="shared" si="101"/>
        <v>1</v>
      </c>
      <c r="AO427" s="75" t="str">
        <f t="shared" si="102"/>
        <v>1</v>
      </c>
      <c r="AP427" s="75" t="str">
        <f t="shared" si="103"/>
        <v>1</v>
      </c>
      <c r="AQ427" s="75" t="str">
        <f t="shared" si="104"/>
        <v>1</v>
      </c>
      <c r="AR427" s="75" t="str">
        <f t="shared" si="105"/>
        <v>1</v>
      </c>
      <c r="AS427" s="75">
        <f t="shared" si="106"/>
        <v>1</v>
      </c>
      <c r="AT427" s="75" t="str">
        <f t="shared" si="107"/>
        <v>1</v>
      </c>
      <c r="AU427" s="48" t="e">
        <f>IF(OR(AQ427="I",#REF!="I",AQ427="C",#REF!="C"),"Termovacío",IF(OR(AO427="I",AN427="I",AP427="I",AK427="I",AL427="I",AO427="C",AN427="C",AP427="C",AK427="C",AL427="C"),"Regeneración",""))</f>
        <v>#REF!</v>
      </c>
    </row>
    <row r="428" spans="1:47" s="10" customFormat="1" ht="15" customHeight="1" x14ac:dyDescent="0.2">
      <c r="A428" s="4">
        <f t="shared" si="108"/>
        <v>19</v>
      </c>
      <c r="B428" s="4">
        <v>60005403</v>
      </c>
      <c r="C428" s="4" t="s">
        <v>102</v>
      </c>
      <c r="D428" s="4" t="s">
        <v>160</v>
      </c>
      <c r="E428" s="3" t="s">
        <v>154</v>
      </c>
      <c r="F428" s="4" t="s">
        <v>311</v>
      </c>
      <c r="G428" s="4" t="s">
        <v>19</v>
      </c>
      <c r="H428" s="4" t="s">
        <v>184</v>
      </c>
      <c r="I428" s="4" t="s">
        <v>249</v>
      </c>
      <c r="J428" s="4" t="s">
        <v>146</v>
      </c>
      <c r="K428" s="4" t="s">
        <v>117</v>
      </c>
      <c r="L428" s="4">
        <v>2012</v>
      </c>
      <c r="M428" s="4" t="s">
        <v>267</v>
      </c>
      <c r="N428" s="4" t="s">
        <v>153</v>
      </c>
      <c r="O428" s="4" t="s">
        <v>133</v>
      </c>
      <c r="P428" s="4">
        <v>2013</v>
      </c>
      <c r="Q428" s="4"/>
      <c r="R428" s="4" t="s">
        <v>119</v>
      </c>
      <c r="S428" s="13"/>
      <c r="T428" s="4"/>
      <c r="U428" s="4"/>
      <c r="V428" s="4"/>
      <c r="W428" s="4">
        <v>220</v>
      </c>
      <c r="X428" s="13">
        <v>43570</v>
      </c>
      <c r="Y428" s="27"/>
      <c r="Z428" s="27"/>
      <c r="AA428" s="28"/>
      <c r="AB428" s="31"/>
      <c r="AC428" s="32">
        <v>63</v>
      </c>
      <c r="AD428" s="28"/>
      <c r="AE428" s="28">
        <v>47.9</v>
      </c>
      <c r="AF428" s="33">
        <v>0.01</v>
      </c>
      <c r="AG428" s="28">
        <v>0.5</v>
      </c>
      <c r="AH428" s="31">
        <v>1.4E-2</v>
      </c>
      <c r="AI428" s="31">
        <v>0.7</v>
      </c>
      <c r="AJ428" s="31"/>
      <c r="AK428" s="75" t="str">
        <f t="shared" si="98"/>
        <v>1</v>
      </c>
      <c r="AL428" s="75" t="str">
        <f t="shared" si="99"/>
        <v>1</v>
      </c>
      <c r="AM428" s="75" t="str">
        <f t="shared" si="100"/>
        <v>1</v>
      </c>
      <c r="AN428" s="75" t="str">
        <f t="shared" si="101"/>
        <v>1</v>
      </c>
      <c r="AO428" s="75" t="str">
        <f t="shared" si="102"/>
        <v>1</v>
      </c>
      <c r="AP428" s="75" t="str">
        <f t="shared" si="103"/>
        <v>1</v>
      </c>
      <c r="AQ428" s="75" t="str">
        <f t="shared" si="104"/>
        <v>1</v>
      </c>
      <c r="AR428" s="75" t="str">
        <f t="shared" si="105"/>
        <v>1</v>
      </c>
      <c r="AS428" s="75">
        <f t="shared" si="106"/>
        <v>1</v>
      </c>
      <c r="AT428" s="75" t="str">
        <f t="shared" si="107"/>
        <v>1</v>
      </c>
      <c r="AU428" s="48" t="e">
        <f>IF(OR(AQ428="I",#REF!="I",AQ428="C",#REF!="C"),"Termovacío",IF(OR(AO428="I",AN428="I",AP428="I",AK428="I",AL428="I",AO428="C",AN428="C",AP428="C",AK428="C",AL428="C"),"Regeneración",""))</f>
        <v>#REF!</v>
      </c>
    </row>
    <row r="429" spans="1:47" s="10" customFormat="1" ht="15" customHeight="1" x14ac:dyDescent="0.2">
      <c r="A429" s="4">
        <f t="shared" si="108"/>
        <v>19</v>
      </c>
      <c r="B429" s="4">
        <v>60005403</v>
      </c>
      <c r="C429" s="4" t="s">
        <v>102</v>
      </c>
      <c r="D429" s="4" t="s">
        <v>160</v>
      </c>
      <c r="E429" s="3" t="s">
        <v>154</v>
      </c>
      <c r="F429" s="4" t="s">
        <v>311</v>
      </c>
      <c r="G429" s="4" t="s">
        <v>19</v>
      </c>
      <c r="H429" s="4" t="s">
        <v>184</v>
      </c>
      <c r="I429" s="4" t="s">
        <v>249</v>
      </c>
      <c r="J429" s="4" t="s">
        <v>146</v>
      </c>
      <c r="K429" s="4" t="s">
        <v>117</v>
      </c>
      <c r="L429" s="4">
        <v>2012</v>
      </c>
      <c r="M429" s="4" t="s">
        <v>267</v>
      </c>
      <c r="N429" s="4" t="s">
        <v>153</v>
      </c>
      <c r="O429" s="4" t="s">
        <v>133</v>
      </c>
      <c r="P429" s="4">
        <v>2013</v>
      </c>
      <c r="Q429" s="4"/>
      <c r="R429" s="4" t="s">
        <v>119</v>
      </c>
      <c r="S429" s="13"/>
      <c r="T429" s="4"/>
      <c r="U429" s="4"/>
      <c r="V429" s="4"/>
      <c r="W429" s="4">
        <v>220</v>
      </c>
      <c r="X429" s="13">
        <v>43325</v>
      </c>
      <c r="Y429" s="27"/>
      <c r="Z429" s="27"/>
      <c r="AA429" s="28"/>
      <c r="AB429" s="31"/>
      <c r="AC429" s="32">
        <v>50.3</v>
      </c>
      <c r="AD429" s="28"/>
      <c r="AE429" s="28">
        <v>41.9</v>
      </c>
      <c r="AF429" s="33">
        <v>0.02</v>
      </c>
      <c r="AG429" s="28">
        <v>0.5</v>
      </c>
      <c r="AH429" s="31">
        <v>5.0000000000000001E-3</v>
      </c>
      <c r="AI429" s="31">
        <v>2.0299999999999998</v>
      </c>
      <c r="AJ429" s="31"/>
      <c r="AK429" s="75" t="str">
        <f t="shared" si="98"/>
        <v>1</v>
      </c>
      <c r="AL429" s="75" t="str">
        <f t="shared" si="99"/>
        <v>1</v>
      </c>
      <c r="AM429" s="75" t="str">
        <f t="shared" si="100"/>
        <v>1</v>
      </c>
      <c r="AN429" s="75" t="str">
        <f t="shared" si="101"/>
        <v>1</v>
      </c>
      <c r="AO429" s="75" t="str">
        <f t="shared" si="102"/>
        <v>1</v>
      </c>
      <c r="AP429" s="75" t="str">
        <f t="shared" si="103"/>
        <v>1</v>
      </c>
      <c r="AQ429" s="75" t="str">
        <f t="shared" si="104"/>
        <v>1</v>
      </c>
      <c r="AR429" s="75" t="str">
        <f t="shared" si="105"/>
        <v>1</v>
      </c>
      <c r="AS429" s="75">
        <f t="shared" si="106"/>
        <v>1</v>
      </c>
      <c r="AT429" s="75" t="str">
        <f t="shared" si="107"/>
        <v>1</v>
      </c>
      <c r="AU429" s="48" t="e">
        <f>IF(OR(AQ429="I",#REF!="I",AQ429="C",#REF!="C"),"Termovacío",IF(OR(AO429="I",AN429="I",AP429="I",AK429="I",AL429="I",AO429="C",AN429="C",AP429="C",AK429="C",AL429="C"),"Regeneración",""))</f>
        <v>#REF!</v>
      </c>
    </row>
    <row r="430" spans="1:47" s="10" customFormat="1" ht="15" customHeight="1" x14ac:dyDescent="0.2">
      <c r="A430" s="4">
        <f t="shared" si="108"/>
        <v>19</v>
      </c>
      <c r="B430" s="4">
        <v>60005403</v>
      </c>
      <c r="C430" s="4" t="s">
        <v>102</v>
      </c>
      <c r="D430" s="4" t="s">
        <v>160</v>
      </c>
      <c r="E430" s="3" t="s">
        <v>154</v>
      </c>
      <c r="F430" s="4" t="s">
        <v>311</v>
      </c>
      <c r="G430" s="4" t="s">
        <v>19</v>
      </c>
      <c r="H430" s="4" t="s">
        <v>184</v>
      </c>
      <c r="I430" s="4" t="s">
        <v>249</v>
      </c>
      <c r="J430" s="4" t="s">
        <v>146</v>
      </c>
      <c r="K430" s="4" t="s">
        <v>117</v>
      </c>
      <c r="L430" s="4">
        <v>2012</v>
      </c>
      <c r="M430" s="4" t="s">
        <v>267</v>
      </c>
      <c r="N430" s="4" t="s">
        <v>153</v>
      </c>
      <c r="O430" s="4" t="s">
        <v>133</v>
      </c>
      <c r="P430" s="4">
        <v>2013</v>
      </c>
      <c r="Q430" s="4"/>
      <c r="R430" s="4" t="s">
        <v>119</v>
      </c>
      <c r="S430" s="13"/>
      <c r="T430" s="4"/>
      <c r="U430" s="4"/>
      <c r="V430" s="4"/>
      <c r="W430" s="4">
        <v>220</v>
      </c>
      <c r="X430" s="13">
        <v>42914</v>
      </c>
      <c r="Y430" s="27"/>
      <c r="Z430" s="27"/>
      <c r="AA430" s="28"/>
      <c r="AB430" s="31"/>
      <c r="AC430" s="32">
        <v>60.4</v>
      </c>
      <c r="AD430" s="28"/>
      <c r="AE430" s="28">
        <v>49</v>
      </c>
      <c r="AF430" s="33">
        <v>0.01</v>
      </c>
      <c r="AG430" s="28">
        <v>0.5</v>
      </c>
      <c r="AH430" s="31">
        <v>0.01</v>
      </c>
      <c r="AI430" s="31">
        <v>0.5</v>
      </c>
      <c r="AJ430" s="31"/>
      <c r="AK430" s="75" t="str">
        <f t="shared" si="98"/>
        <v>1</v>
      </c>
      <c r="AL430" s="75" t="str">
        <f t="shared" si="99"/>
        <v>1</v>
      </c>
      <c r="AM430" s="75" t="str">
        <f t="shared" si="100"/>
        <v>1</v>
      </c>
      <c r="AN430" s="75" t="str">
        <f t="shared" si="101"/>
        <v>1</v>
      </c>
      <c r="AO430" s="75" t="str">
        <f t="shared" si="102"/>
        <v>1</v>
      </c>
      <c r="AP430" s="75" t="str">
        <f t="shared" si="103"/>
        <v>1</v>
      </c>
      <c r="AQ430" s="75" t="str">
        <f t="shared" si="104"/>
        <v>1</v>
      </c>
      <c r="AR430" s="75" t="str">
        <f t="shared" si="105"/>
        <v>1</v>
      </c>
      <c r="AS430" s="75">
        <f t="shared" si="106"/>
        <v>1</v>
      </c>
      <c r="AT430" s="75" t="str">
        <f t="shared" si="107"/>
        <v>1</v>
      </c>
      <c r="AU430" s="48" t="e">
        <f>IF(OR(AQ430="I",#REF!="I",AQ430="C",#REF!="C"),"Termovacío",IF(OR(AO430="I",AN430="I",AP430="I",AK430="I",AL430="I",AO430="C",AN430="C",AP430="C",AK430="C",AL430="C"),"Regeneración",""))</f>
        <v>#REF!</v>
      </c>
    </row>
    <row r="431" spans="1:47" s="10" customFormat="1" ht="15" customHeight="1" x14ac:dyDescent="0.2">
      <c r="A431" s="4">
        <f t="shared" si="108"/>
        <v>19</v>
      </c>
      <c r="B431" s="4">
        <v>60005403</v>
      </c>
      <c r="C431" s="4" t="s">
        <v>102</v>
      </c>
      <c r="D431" s="4" t="s">
        <v>160</v>
      </c>
      <c r="E431" s="3" t="s">
        <v>154</v>
      </c>
      <c r="F431" s="4" t="s">
        <v>311</v>
      </c>
      <c r="G431" s="4" t="s">
        <v>19</v>
      </c>
      <c r="H431" s="4" t="s">
        <v>184</v>
      </c>
      <c r="I431" s="4" t="s">
        <v>249</v>
      </c>
      <c r="J431" s="4" t="s">
        <v>146</v>
      </c>
      <c r="K431" s="4" t="s">
        <v>117</v>
      </c>
      <c r="L431" s="4">
        <v>2012</v>
      </c>
      <c r="M431" s="4" t="s">
        <v>267</v>
      </c>
      <c r="N431" s="4" t="s">
        <v>153</v>
      </c>
      <c r="O431" s="4" t="s">
        <v>133</v>
      </c>
      <c r="P431" s="4">
        <v>2013</v>
      </c>
      <c r="Q431" s="4"/>
      <c r="R431" s="4" t="s">
        <v>119</v>
      </c>
      <c r="S431" s="13"/>
      <c r="T431" s="4"/>
      <c r="U431" s="4"/>
      <c r="V431" s="4"/>
      <c r="W431" s="4">
        <v>220</v>
      </c>
      <c r="X431" s="13">
        <v>42380</v>
      </c>
      <c r="Y431" s="27"/>
      <c r="Z431" s="27"/>
      <c r="AA431" s="28"/>
      <c r="AB431" s="31"/>
      <c r="AC431" s="32">
        <v>34</v>
      </c>
      <c r="AD431" s="28"/>
      <c r="AE431" s="28">
        <v>48</v>
      </c>
      <c r="AF431" s="33">
        <v>0.01</v>
      </c>
      <c r="AG431" s="28">
        <v>0.5</v>
      </c>
      <c r="AH431" s="31">
        <v>2.3E-2</v>
      </c>
      <c r="AI431" s="31">
        <v>0.214</v>
      </c>
      <c r="AJ431" s="31"/>
      <c r="AK431" s="75" t="str">
        <f t="shared" si="98"/>
        <v>1</v>
      </c>
      <c r="AL431" s="75" t="str">
        <f t="shared" si="99"/>
        <v>1</v>
      </c>
      <c r="AM431" s="75" t="str">
        <f t="shared" si="100"/>
        <v>1</v>
      </c>
      <c r="AN431" s="75" t="str">
        <f t="shared" si="101"/>
        <v>1</v>
      </c>
      <c r="AO431" s="75" t="str">
        <f t="shared" si="102"/>
        <v>1</v>
      </c>
      <c r="AP431" s="75" t="str">
        <f t="shared" si="103"/>
        <v>1</v>
      </c>
      <c r="AQ431" s="75" t="str">
        <f t="shared" si="104"/>
        <v>5</v>
      </c>
      <c r="AR431" s="75" t="str">
        <f t="shared" si="105"/>
        <v>1</v>
      </c>
      <c r="AS431" s="75">
        <f t="shared" si="106"/>
        <v>1.9090909090909092</v>
      </c>
      <c r="AT431" s="75" t="str">
        <f t="shared" si="107"/>
        <v>3</v>
      </c>
      <c r="AU431" s="48" t="e">
        <f>IF(OR(AQ431="I",#REF!="I",AQ431="C",#REF!="C"),"Termovacío",IF(OR(AO431="I",AN431="I",AP431="I",AK431="I",AL431="I",AO431="C",AN431="C",AP431="C",AK431="C",AL431="C"),"Regeneración",""))</f>
        <v>#REF!</v>
      </c>
    </row>
    <row r="432" spans="1:47" s="10" customFormat="1" ht="15" customHeight="1" x14ac:dyDescent="0.2">
      <c r="A432" s="4">
        <f t="shared" si="108"/>
        <v>19</v>
      </c>
      <c r="B432" s="4">
        <v>60005403</v>
      </c>
      <c r="C432" s="4" t="s">
        <v>102</v>
      </c>
      <c r="D432" s="4" t="s">
        <v>160</v>
      </c>
      <c r="E432" s="3" t="s">
        <v>154</v>
      </c>
      <c r="F432" s="4" t="s">
        <v>311</v>
      </c>
      <c r="G432" s="4" t="s">
        <v>19</v>
      </c>
      <c r="H432" s="4" t="s">
        <v>184</v>
      </c>
      <c r="I432" s="4" t="s">
        <v>249</v>
      </c>
      <c r="J432" s="4" t="s">
        <v>146</v>
      </c>
      <c r="K432" s="4" t="s">
        <v>117</v>
      </c>
      <c r="L432" s="4">
        <v>2012</v>
      </c>
      <c r="M432" s="4" t="s">
        <v>267</v>
      </c>
      <c r="N432" s="4" t="s">
        <v>153</v>
      </c>
      <c r="O432" s="4" t="s">
        <v>133</v>
      </c>
      <c r="P432" s="4">
        <v>2013</v>
      </c>
      <c r="Q432" s="4"/>
      <c r="R432" s="4" t="s">
        <v>119</v>
      </c>
      <c r="S432" s="13"/>
      <c r="T432" s="4"/>
      <c r="U432" s="4"/>
      <c r="V432" s="4"/>
      <c r="W432" s="4">
        <v>220</v>
      </c>
      <c r="X432" s="13">
        <v>41983</v>
      </c>
      <c r="Y432" s="27"/>
      <c r="Z432" s="27"/>
      <c r="AA432" s="28"/>
      <c r="AB432" s="31"/>
      <c r="AC432" s="32">
        <v>35.200000000000003</v>
      </c>
      <c r="AD432" s="28"/>
      <c r="AE432" s="28">
        <v>49</v>
      </c>
      <c r="AF432" s="33">
        <v>0.01</v>
      </c>
      <c r="AG432" s="28">
        <v>0.5</v>
      </c>
      <c r="AH432" s="31">
        <v>1.6E-2</v>
      </c>
      <c r="AI432" s="31"/>
      <c r="AJ432" s="31"/>
      <c r="AK432" s="75" t="str">
        <f t="shared" si="98"/>
        <v>1</v>
      </c>
      <c r="AL432" s="75" t="str">
        <f t="shared" si="99"/>
        <v>1</v>
      </c>
      <c r="AM432" s="75" t="str">
        <f t="shared" si="100"/>
        <v>1</v>
      </c>
      <c r="AN432" s="75" t="str">
        <f t="shared" si="101"/>
        <v>1</v>
      </c>
      <c r="AO432" s="75" t="str">
        <f t="shared" si="102"/>
        <v>1</v>
      </c>
      <c r="AP432" s="75" t="str">
        <f t="shared" si="103"/>
        <v>1</v>
      </c>
      <c r="AQ432" s="75" t="str">
        <f t="shared" si="104"/>
        <v>5</v>
      </c>
      <c r="AR432" s="75" t="str">
        <f t="shared" si="105"/>
        <v>1</v>
      </c>
      <c r="AS432" s="75">
        <f t="shared" si="106"/>
        <v>1.9090909090909092</v>
      </c>
      <c r="AT432" s="75" t="str">
        <f t="shared" si="107"/>
        <v>3</v>
      </c>
      <c r="AU432" s="48" t="e">
        <f>IF(OR(AQ432="I",#REF!="I",AQ432="C",#REF!="C"),"Termovacío",IF(OR(AO432="I",AN432="I",AP432="I",AK432="I",AL432="I",AO432="C",AN432="C",AP432="C",AK432="C",AL432="C"),"Regeneración",""))</f>
        <v>#REF!</v>
      </c>
    </row>
    <row r="433" spans="1:47" s="10" customFormat="1" ht="15" customHeight="1" x14ac:dyDescent="0.2">
      <c r="A433" s="4">
        <f t="shared" si="108"/>
        <v>19</v>
      </c>
      <c r="B433" s="4">
        <v>60005403</v>
      </c>
      <c r="C433" s="4" t="s">
        <v>102</v>
      </c>
      <c r="D433" s="4" t="s">
        <v>160</v>
      </c>
      <c r="E433" s="3" t="s">
        <v>154</v>
      </c>
      <c r="F433" s="4" t="s">
        <v>311</v>
      </c>
      <c r="G433" s="4" t="s">
        <v>19</v>
      </c>
      <c r="H433" s="4" t="s">
        <v>184</v>
      </c>
      <c r="I433" s="4" t="s">
        <v>249</v>
      </c>
      <c r="J433" s="4" t="s">
        <v>146</v>
      </c>
      <c r="K433" s="4" t="s">
        <v>117</v>
      </c>
      <c r="L433" s="4">
        <v>2012</v>
      </c>
      <c r="M433" s="4" t="s">
        <v>267</v>
      </c>
      <c r="N433" s="4" t="s">
        <v>153</v>
      </c>
      <c r="O433" s="4" t="s">
        <v>133</v>
      </c>
      <c r="P433" s="4">
        <v>2013</v>
      </c>
      <c r="Q433" s="4"/>
      <c r="R433" s="4" t="s">
        <v>119</v>
      </c>
      <c r="S433" s="13"/>
      <c r="T433" s="4"/>
      <c r="U433" s="4"/>
      <c r="V433" s="4"/>
      <c r="W433" s="4">
        <v>220</v>
      </c>
      <c r="X433" s="13">
        <v>41624</v>
      </c>
      <c r="Y433" s="27"/>
      <c r="Z433" s="27"/>
      <c r="AA433" s="28"/>
      <c r="AB433" s="31"/>
      <c r="AC433" s="32">
        <v>56.6</v>
      </c>
      <c r="AD433" s="28"/>
      <c r="AE433" s="28">
        <v>44.5</v>
      </c>
      <c r="AF433" s="33">
        <v>0.01</v>
      </c>
      <c r="AG433" s="28">
        <v>0.5</v>
      </c>
      <c r="AH433" s="31">
        <v>5.2999999999999999E-2</v>
      </c>
      <c r="AI433" s="31">
        <v>0.8</v>
      </c>
      <c r="AJ433" s="31"/>
      <c r="AK433" s="75" t="str">
        <f t="shared" si="98"/>
        <v>1</v>
      </c>
      <c r="AL433" s="75" t="str">
        <f t="shared" si="99"/>
        <v>1</v>
      </c>
      <c r="AM433" s="75" t="str">
        <f t="shared" si="100"/>
        <v>1</v>
      </c>
      <c r="AN433" s="75" t="str">
        <f t="shared" si="101"/>
        <v>1</v>
      </c>
      <c r="AO433" s="75" t="str">
        <f t="shared" si="102"/>
        <v>1</v>
      </c>
      <c r="AP433" s="75" t="str">
        <f t="shared" si="103"/>
        <v>1</v>
      </c>
      <c r="AQ433" s="75" t="str">
        <f t="shared" si="104"/>
        <v>1</v>
      </c>
      <c r="AR433" s="75" t="str">
        <f t="shared" si="105"/>
        <v>1</v>
      </c>
      <c r="AS433" s="75">
        <f t="shared" si="106"/>
        <v>1</v>
      </c>
      <c r="AT433" s="75" t="str">
        <f t="shared" si="107"/>
        <v>1</v>
      </c>
      <c r="AU433" s="48" t="e">
        <f>IF(OR(AQ433="I",#REF!="I",AQ433="C",#REF!="C"),"Termovacío",IF(OR(AO433="I",AN433="I",AP433="I",AK433="I",AL433="I",AO433="C",AN433="C",AP433="C",AK433="C",AL433="C"),"Regeneración",""))</f>
        <v>#REF!</v>
      </c>
    </row>
    <row r="434" spans="1:47" s="10" customFormat="1" ht="15" customHeight="1" x14ac:dyDescent="0.2">
      <c r="A434" s="4">
        <f t="shared" si="108"/>
        <v>19</v>
      </c>
      <c r="B434" s="4">
        <v>60005403</v>
      </c>
      <c r="C434" s="4" t="s">
        <v>102</v>
      </c>
      <c r="D434" s="4" t="s">
        <v>160</v>
      </c>
      <c r="E434" s="3" t="s">
        <v>154</v>
      </c>
      <c r="F434" s="4" t="s">
        <v>311</v>
      </c>
      <c r="G434" s="4" t="s">
        <v>19</v>
      </c>
      <c r="H434" s="4" t="s">
        <v>184</v>
      </c>
      <c r="I434" s="4" t="s">
        <v>249</v>
      </c>
      <c r="J434" s="4" t="s">
        <v>146</v>
      </c>
      <c r="K434" s="4" t="s">
        <v>117</v>
      </c>
      <c r="L434" s="4">
        <v>2012</v>
      </c>
      <c r="M434" s="4" t="s">
        <v>267</v>
      </c>
      <c r="N434" s="4" t="s">
        <v>153</v>
      </c>
      <c r="O434" s="4" t="s">
        <v>133</v>
      </c>
      <c r="P434" s="4">
        <v>2013</v>
      </c>
      <c r="Q434" s="4"/>
      <c r="R434" s="4" t="s">
        <v>119</v>
      </c>
      <c r="S434" s="13"/>
      <c r="T434" s="4"/>
      <c r="U434" s="4"/>
      <c r="V434" s="4"/>
      <c r="W434" s="4">
        <v>220</v>
      </c>
      <c r="X434" s="13">
        <v>41367</v>
      </c>
      <c r="Y434" s="27"/>
      <c r="Z434" s="27"/>
      <c r="AA434" s="28"/>
      <c r="AB434" s="31"/>
      <c r="AC434" s="32">
        <v>45.4</v>
      </c>
      <c r="AD434" s="28"/>
      <c r="AE434" s="28">
        <v>47.2</v>
      </c>
      <c r="AF434" s="33">
        <v>0.01</v>
      </c>
      <c r="AG434" s="28">
        <v>0.5</v>
      </c>
      <c r="AH434" s="31">
        <v>0.01</v>
      </c>
      <c r="AI434" s="31">
        <v>1.42</v>
      </c>
      <c r="AJ434" s="31"/>
      <c r="AK434" s="75" t="str">
        <f t="shared" si="98"/>
        <v>1</v>
      </c>
      <c r="AL434" s="75" t="str">
        <f t="shared" si="99"/>
        <v>1</v>
      </c>
      <c r="AM434" s="75" t="str">
        <f t="shared" si="100"/>
        <v>1</v>
      </c>
      <c r="AN434" s="75" t="str">
        <f t="shared" si="101"/>
        <v>1</v>
      </c>
      <c r="AO434" s="75" t="str">
        <f t="shared" si="102"/>
        <v>1</v>
      </c>
      <c r="AP434" s="75" t="str">
        <f t="shared" si="103"/>
        <v>1</v>
      </c>
      <c r="AQ434" s="75" t="str">
        <f t="shared" si="104"/>
        <v>2</v>
      </c>
      <c r="AR434" s="75" t="str">
        <f t="shared" si="105"/>
        <v>1</v>
      </c>
      <c r="AS434" s="75">
        <f t="shared" si="106"/>
        <v>1.2272727272727273</v>
      </c>
      <c r="AT434" s="75" t="str">
        <f t="shared" si="107"/>
        <v>3</v>
      </c>
      <c r="AU434" s="48" t="e">
        <f>IF(OR(AQ434="I",#REF!="I",AQ434="C",#REF!="C"),"Termovacío",IF(OR(AO434="I",AN434="I",AP434="I",AK434="I",AL434="I",AO434="C",AN434="C",AP434="C",AK434="C",AL434="C"),"Regeneración",""))</f>
        <v>#REF!</v>
      </c>
    </row>
    <row r="435" spans="1:47" s="10" customFormat="1" ht="15" customHeight="1" x14ac:dyDescent="0.2">
      <c r="A435" s="4">
        <f t="shared" si="108"/>
        <v>19</v>
      </c>
      <c r="B435" s="4">
        <v>60005403</v>
      </c>
      <c r="C435" s="4" t="s">
        <v>102</v>
      </c>
      <c r="D435" s="4" t="s">
        <v>160</v>
      </c>
      <c r="E435" s="3" t="s">
        <v>154</v>
      </c>
      <c r="F435" s="4" t="s">
        <v>311</v>
      </c>
      <c r="G435" s="4" t="s">
        <v>19</v>
      </c>
      <c r="H435" s="4" t="s">
        <v>184</v>
      </c>
      <c r="I435" s="4" t="s">
        <v>249</v>
      </c>
      <c r="J435" s="4" t="s">
        <v>146</v>
      </c>
      <c r="K435" s="4" t="s">
        <v>117</v>
      </c>
      <c r="L435" s="4">
        <v>2012</v>
      </c>
      <c r="M435" s="4" t="s">
        <v>267</v>
      </c>
      <c r="N435" s="4" t="s">
        <v>153</v>
      </c>
      <c r="O435" s="4" t="s">
        <v>133</v>
      </c>
      <c r="P435" s="4">
        <v>2013</v>
      </c>
      <c r="Q435" s="4"/>
      <c r="R435" s="4" t="s">
        <v>119</v>
      </c>
      <c r="S435" s="13"/>
      <c r="T435" s="4"/>
      <c r="U435" s="4"/>
      <c r="V435" s="4"/>
      <c r="W435" s="4">
        <v>220</v>
      </c>
      <c r="X435" s="13">
        <v>41240</v>
      </c>
      <c r="Y435" s="27"/>
      <c r="Z435" s="27"/>
      <c r="AA435" s="28"/>
      <c r="AB435" s="31"/>
      <c r="AC435" s="32">
        <v>49.1</v>
      </c>
      <c r="AD435" s="28"/>
      <c r="AE435" s="28">
        <v>48.1</v>
      </c>
      <c r="AF435" s="33">
        <v>8.9999999999999993E-3</v>
      </c>
      <c r="AG435" s="28">
        <v>0.5</v>
      </c>
      <c r="AH435" s="31">
        <v>3.0000000000000001E-3</v>
      </c>
      <c r="AI435" s="31">
        <v>8.9999999999999993E-3</v>
      </c>
      <c r="AJ435" s="31"/>
      <c r="AK435" s="75" t="str">
        <f t="shared" si="98"/>
        <v>1</v>
      </c>
      <c r="AL435" s="75" t="str">
        <f t="shared" si="99"/>
        <v>1</v>
      </c>
      <c r="AM435" s="75" t="str">
        <f t="shared" si="100"/>
        <v>1</v>
      </c>
      <c r="AN435" s="75" t="str">
        <f t="shared" si="101"/>
        <v>1</v>
      </c>
      <c r="AO435" s="75" t="str">
        <f t="shared" si="102"/>
        <v>1</v>
      </c>
      <c r="AP435" s="75" t="str">
        <f t="shared" si="103"/>
        <v>1</v>
      </c>
      <c r="AQ435" s="75" t="str">
        <f t="shared" si="104"/>
        <v>2</v>
      </c>
      <c r="AR435" s="75" t="str">
        <f t="shared" si="105"/>
        <v>1</v>
      </c>
      <c r="AS435" s="75">
        <f t="shared" si="106"/>
        <v>1.2272727272727273</v>
      </c>
      <c r="AT435" s="75" t="str">
        <f t="shared" si="107"/>
        <v>3</v>
      </c>
      <c r="AU435" s="48" t="e">
        <f>IF(OR(AQ435="I",#REF!="I",AQ435="C",#REF!="C"),"Termovacío",IF(OR(AO435="I",AN435="I",AP435="I",AK435="I",AL435="I",AO435="C",AN435="C",AP435="C",AK435="C",AL435="C"),"Regeneración",""))</f>
        <v>#REF!</v>
      </c>
    </row>
    <row r="436" spans="1:47" s="10" customFormat="1" ht="15" customHeight="1" x14ac:dyDescent="0.2">
      <c r="A436" s="4">
        <f t="shared" si="108"/>
        <v>20</v>
      </c>
      <c r="B436" s="36">
        <v>600049</v>
      </c>
      <c r="C436" s="36" t="s">
        <v>102</v>
      </c>
      <c r="D436" s="36" t="s">
        <v>161</v>
      </c>
      <c r="E436" s="37" t="s">
        <v>152</v>
      </c>
      <c r="F436" s="36" t="s">
        <v>312</v>
      </c>
      <c r="G436" s="36" t="s">
        <v>43</v>
      </c>
      <c r="H436" s="36" t="s">
        <v>172</v>
      </c>
      <c r="I436" s="36" t="s">
        <v>249</v>
      </c>
      <c r="J436" s="36" t="s">
        <v>131</v>
      </c>
      <c r="K436" s="36" t="s">
        <v>117</v>
      </c>
      <c r="L436" s="36">
        <v>1977</v>
      </c>
      <c r="M436" s="36" t="s">
        <v>266</v>
      </c>
      <c r="N436" s="36" t="s">
        <v>304</v>
      </c>
      <c r="O436" s="36" t="s">
        <v>122</v>
      </c>
      <c r="P436" s="36"/>
      <c r="Q436" s="36"/>
      <c r="R436" s="36" t="s">
        <v>123</v>
      </c>
      <c r="S436" s="38"/>
      <c r="T436" s="36"/>
      <c r="U436" s="36"/>
      <c r="V436" s="36" t="s">
        <v>448</v>
      </c>
      <c r="W436" s="36">
        <v>220</v>
      </c>
      <c r="X436" s="38">
        <v>45690</v>
      </c>
      <c r="Y436" s="39">
        <v>57</v>
      </c>
      <c r="Z436" s="39">
        <v>26</v>
      </c>
      <c r="AA436" s="40" t="s">
        <v>665</v>
      </c>
      <c r="AB436" s="41">
        <v>0.872</v>
      </c>
      <c r="AC436" s="42">
        <v>60</v>
      </c>
      <c r="AD436" s="40">
        <v>14</v>
      </c>
      <c r="AE436" s="40">
        <v>33.6</v>
      </c>
      <c r="AF436" s="43">
        <v>2.7E-2</v>
      </c>
      <c r="AG436" s="40">
        <v>2.5</v>
      </c>
      <c r="AH436" s="41">
        <v>7.3999999999999996E-2</v>
      </c>
      <c r="AI436" s="41">
        <v>2.2229999999999999</v>
      </c>
      <c r="AJ436" s="41">
        <v>0.36199999999999999</v>
      </c>
      <c r="AK436" s="75" t="str">
        <f t="shared" si="98"/>
        <v>1</v>
      </c>
      <c r="AL436" s="75" t="str">
        <f t="shared" si="99"/>
        <v>1</v>
      </c>
      <c r="AM436" s="75" t="str">
        <f t="shared" si="100"/>
        <v>1</v>
      </c>
      <c r="AN436" s="75" t="str">
        <f t="shared" si="101"/>
        <v>1</v>
      </c>
      <c r="AO436" s="75" t="str">
        <f t="shared" si="102"/>
        <v>1</v>
      </c>
      <c r="AP436" s="75" t="str">
        <f t="shared" si="103"/>
        <v>1</v>
      </c>
      <c r="AQ436" s="75" t="str">
        <f t="shared" si="104"/>
        <v>1</v>
      </c>
      <c r="AR436" s="75" t="str">
        <f t="shared" si="105"/>
        <v>1</v>
      </c>
      <c r="AS436" s="75">
        <f t="shared" si="106"/>
        <v>1</v>
      </c>
      <c r="AT436" s="75" t="str">
        <f t="shared" si="107"/>
        <v>1</v>
      </c>
      <c r="AU436" s="48" t="e">
        <f>IF(OR(AQ436="I",#REF!="I",AQ436="C",#REF!="C"),"Termovacío",IF(OR(AO436="I",AN436="I",AP436="I",AK436="I",AL436="I",AO436="C",AN436="C",AP436="C",AK436="C",AL436="C"),"Regeneración",""))</f>
        <v>#REF!</v>
      </c>
    </row>
    <row r="437" spans="1:47" s="10" customFormat="1" ht="15" customHeight="1" x14ac:dyDescent="0.2">
      <c r="A437" s="4">
        <f t="shared" si="108"/>
        <v>20</v>
      </c>
      <c r="B437" s="4">
        <v>600049</v>
      </c>
      <c r="C437" s="4" t="s">
        <v>102</v>
      </c>
      <c r="D437" s="4" t="s">
        <v>161</v>
      </c>
      <c r="E437" s="3" t="s">
        <v>152</v>
      </c>
      <c r="F437" s="4" t="s">
        <v>312</v>
      </c>
      <c r="G437" s="4" t="s">
        <v>43</v>
      </c>
      <c r="H437" s="4" t="s">
        <v>172</v>
      </c>
      <c r="I437" s="4" t="s">
        <v>249</v>
      </c>
      <c r="J437" s="4" t="s">
        <v>131</v>
      </c>
      <c r="K437" s="4" t="s">
        <v>117</v>
      </c>
      <c r="L437" s="4">
        <v>1977</v>
      </c>
      <c r="M437" s="4" t="s">
        <v>266</v>
      </c>
      <c r="N437" s="4" t="s">
        <v>304</v>
      </c>
      <c r="O437" s="4" t="s">
        <v>122</v>
      </c>
      <c r="P437" s="4"/>
      <c r="Q437" s="4"/>
      <c r="R437" s="4" t="s">
        <v>123</v>
      </c>
      <c r="S437" s="13"/>
      <c r="T437" s="4"/>
      <c r="U437" s="4"/>
      <c r="V437" s="4" t="s">
        <v>448</v>
      </c>
      <c r="W437" s="4">
        <v>220</v>
      </c>
      <c r="X437" s="13">
        <v>45124</v>
      </c>
      <c r="Y437" s="27">
        <v>46</v>
      </c>
      <c r="Z437" s="27">
        <v>58</v>
      </c>
      <c r="AA437" s="28" t="s">
        <v>456</v>
      </c>
      <c r="AB437" s="31">
        <v>0.872</v>
      </c>
      <c r="AC437" s="32">
        <v>45</v>
      </c>
      <c r="AD437" s="28">
        <v>21</v>
      </c>
      <c r="AE437" s="28">
        <v>32.799999999999997</v>
      </c>
      <c r="AF437" s="33">
        <v>0.04</v>
      </c>
      <c r="AG437" s="28">
        <v>2.5</v>
      </c>
      <c r="AH437" s="31">
        <v>2.5999999999999999E-2</v>
      </c>
      <c r="AI437" s="31">
        <v>1.244</v>
      </c>
      <c r="AJ437" s="31"/>
      <c r="AK437" s="75" t="str">
        <f t="shared" si="98"/>
        <v>1</v>
      </c>
      <c r="AL437" s="75" t="str">
        <f t="shared" si="99"/>
        <v>1</v>
      </c>
      <c r="AM437" s="75" t="str">
        <f t="shared" si="100"/>
        <v>3</v>
      </c>
      <c r="AN437" s="75" t="str">
        <f t="shared" si="101"/>
        <v>1</v>
      </c>
      <c r="AO437" s="75" t="str">
        <f t="shared" si="102"/>
        <v>1</v>
      </c>
      <c r="AP437" s="75" t="str">
        <f t="shared" si="103"/>
        <v>1</v>
      </c>
      <c r="AQ437" s="75" t="str">
        <f t="shared" si="104"/>
        <v>2</v>
      </c>
      <c r="AR437" s="75" t="str">
        <f t="shared" si="105"/>
        <v>1</v>
      </c>
      <c r="AS437" s="75">
        <f t="shared" si="106"/>
        <v>1.5909090909090908</v>
      </c>
      <c r="AT437" s="75" t="str">
        <f t="shared" si="107"/>
        <v>3</v>
      </c>
      <c r="AU437" s="48" t="e">
        <f>IF(OR(AQ437="I",#REF!="I",AQ437="C",#REF!="C"),"Termovacío",IF(OR(AO437="I",AN437="I",AP437="I",AK437="I",AL437="I",AO437="C",AN437="C",AP437="C",AK437="C",AL437="C"),"Regeneración",""))</f>
        <v>#REF!</v>
      </c>
    </row>
    <row r="438" spans="1:47" s="10" customFormat="1" ht="15" customHeight="1" x14ac:dyDescent="0.2">
      <c r="A438" s="4">
        <f t="shared" si="108"/>
        <v>20</v>
      </c>
      <c r="B438" s="4">
        <v>600049</v>
      </c>
      <c r="C438" s="4" t="s">
        <v>102</v>
      </c>
      <c r="D438" s="4" t="s">
        <v>161</v>
      </c>
      <c r="E438" s="3" t="s">
        <v>152</v>
      </c>
      <c r="F438" s="4" t="s">
        <v>312</v>
      </c>
      <c r="G438" s="4" t="s">
        <v>43</v>
      </c>
      <c r="H438" s="4" t="s">
        <v>172</v>
      </c>
      <c r="I438" s="4" t="s">
        <v>249</v>
      </c>
      <c r="J438" s="4" t="s">
        <v>131</v>
      </c>
      <c r="K438" s="4" t="s">
        <v>117</v>
      </c>
      <c r="L438" s="4">
        <v>1977</v>
      </c>
      <c r="M438" s="4" t="s">
        <v>266</v>
      </c>
      <c r="N438" s="4" t="s">
        <v>304</v>
      </c>
      <c r="O438" s="4" t="s">
        <v>122</v>
      </c>
      <c r="P438" s="4"/>
      <c r="Q438" s="4"/>
      <c r="R438" s="4" t="s">
        <v>123</v>
      </c>
      <c r="S438" s="13"/>
      <c r="T438" s="4"/>
      <c r="U438" s="4"/>
      <c r="V438" s="4" t="s">
        <v>222</v>
      </c>
      <c r="W438" s="4">
        <v>220</v>
      </c>
      <c r="X438" s="13" t="s">
        <v>225</v>
      </c>
      <c r="Y438" s="27">
        <v>0</v>
      </c>
      <c r="Z438" s="27">
        <v>51</v>
      </c>
      <c r="AA438" s="28" t="s">
        <v>283</v>
      </c>
      <c r="AB438" s="31">
        <v>0.86550000000000005</v>
      </c>
      <c r="AC438" s="32">
        <v>42.8</v>
      </c>
      <c r="AD438" s="28">
        <v>18</v>
      </c>
      <c r="AE438" s="28">
        <v>32.700000000000003</v>
      </c>
      <c r="AF438" s="33">
        <v>0.02</v>
      </c>
      <c r="AG438" s="28">
        <v>3</v>
      </c>
      <c r="AH438" s="31">
        <v>7.3999999999999996E-2</v>
      </c>
      <c r="AI438" s="31">
        <v>1.76</v>
      </c>
      <c r="AJ438" s="31"/>
      <c r="AK438" s="75" t="str">
        <f t="shared" si="98"/>
        <v>1</v>
      </c>
      <c r="AL438" s="75" t="str">
        <f t="shared" si="99"/>
        <v>1</v>
      </c>
      <c r="AM438" s="75" t="str">
        <f t="shared" si="100"/>
        <v>1</v>
      </c>
      <c r="AN438" s="75" t="str">
        <f t="shared" si="101"/>
        <v>1</v>
      </c>
      <c r="AO438" s="75" t="str">
        <f t="shared" si="102"/>
        <v>1</v>
      </c>
      <c r="AP438" s="75" t="str">
        <f t="shared" si="103"/>
        <v>1</v>
      </c>
      <c r="AQ438" s="75" t="str">
        <f t="shared" si="104"/>
        <v>5</v>
      </c>
      <c r="AR438" s="75" t="str">
        <f t="shared" si="105"/>
        <v>1</v>
      </c>
      <c r="AS438" s="75">
        <f t="shared" si="106"/>
        <v>1.9090909090909092</v>
      </c>
      <c r="AT438" s="75" t="str">
        <f t="shared" si="107"/>
        <v>3</v>
      </c>
      <c r="AU438" s="48" t="e">
        <f>IF(OR(AQ438="I",#REF!="I",AQ438="C",#REF!="C"),"Termovacío",IF(OR(AO438="I",AN438="I",AP438="I",AK438="I",AL438="I",AO438="C",AN438="C",AP438="C",AK438="C",AL438="C"),"Regeneración",""))</f>
        <v>#REF!</v>
      </c>
    </row>
    <row r="439" spans="1:47" s="10" customFormat="1" ht="15" customHeight="1" x14ac:dyDescent="0.2">
      <c r="A439" s="4">
        <f t="shared" si="108"/>
        <v>20</v>
      </c>
      <c r="B439" s="4">
        <v>600049</v>
      </c>
      <c r="C439" s="4" t="s">
        <v>102</v>
      </c>
      <c r="D439" s="4" t="s">
        <v>161</v>
      </c>
      <c r="E439" s="3" t="s">
        <v>152</v>
      </c>
      <c r="F439" s="4" t="s">
        <v>312</v>
      </c>
      <c r="G439" s="4" t="s">
        <v>43</v>
      </c>
      <c r="H439" s="4" t="s">
        <v>172</v>
      </c>
      <c r="I439" s="4" t="s">
        <v>249</v>
      </c>
      <c r="J439" s="4" t="s">
        <v>131</v>
      </c>
      <c r="K439" s="4" t="s">
        <v>117</v>
      </c>
      <c r="L439" s="4">
        <v>1977</v>
      </c>
      <c r="M439" s="4" t="s">
        <v>266</v>
      </c>
      <c r="N439" s="4" t="s">
        <v>304</v>
      </c>
      <c r="O439" s="4" t="s">
        <v>122</v>
      </c>
      <c r="P439" s="4"/>
      <c r="Q439" s="4"/>
      <c r="R439" s="4" t="s">
        <v>123</v>
      </c>
      <c r="S439" s="13"/>
      <c r="T439" s="4"/>
      <c r="U439" s="4"/>
      <c r="V439" s="4" t="s">
        <v>301</v>
      </c>
      <c r="W439" s="4">
        <v>220</v>
      </c>
      <c r="X439" s="13">
        <v>44379</v>
      </c>
      <c r="Y439" s="27">
        <v>69.599999999999994</v>
      </c>
      <c r="Z439" s="27">
        <v>49</v>
      </c>
      <c r="AA439" s="28" t="s">
        <v>283</v>
      </c>
      <c r="AB439" s="31">
        <v>0.86199999999999999</v>
      </c>
      <c r="AC439" s="32">
        <v>24</v>
      </c>
      <c r="AD439" s="28">
        <v>16</v>
      </c>
      <c r="AE439" s="28">
        <v>34</v>
      </c>
      <c r="AF439" s="33">
        <v>0.02</v>
      </c>
      <c r="AG439" s="28">
        <v>3</v>
      </c>
      <c r="AH439" s="31">
        <v>2.1999999999999999E-2</v>
      </c>
      <c r="AI439" s="31">
        <v>0.89400000000000002</v>
      </c>
      <c r="AJ439" s="31"/>
      <c r="AK439" s="75" t="str">
        <f t="shared" si="98"/>
        <v>1</v>
      </c>
      <c r="AL439" s="75" t="str">
        <f t="shared" si="99"/>
        <v>1</v>
      </c>
      <c r="AM439" s="75" t="str">
        <f t="shared" si="100"/>
        <v>1</v>
      </c>
      <c r="AN439" s="75" t="str">
        <f t="shared" si="101"/>
        <v>1</v>
      </c>
      <c r="AO439" s="75" t="str">
        <f t="shared" si="102"/>
        <v>1</v>
      </c>
      <c r="AP439" s="75" t="str">
        <f t="shared" si="103"/>
        <v>1</v>
      </c>
      <c r="AQ439" s="75" t="str">
        <f t="shared" si="104"/>
        <v>5</v>
      </c>
      <c r="AR439" s="75" t="str">
        <f t="shared" si="105"/>
        <v>1</v>
      </c>
      <c r="AS439" s="75">
        <f t="shared" si="106"/>
        <v>1.9090909090909092</v>
      </c>
      <c r="AT439" s="75" t="str">
        <f t="shared" si="107"/>
        <v>3</v>
      </c>
      <c r="AU439" s="48" t="e">
        <f>IF(OR(AQ439="I",#REF!="I",AQ439="C",#REF!="C"),"Termovacío",IF(OR(AO439="I",AN439="I",AP439="I",AK439="I",AL439="I",AO439="C",AN439="C",AP439="C",AK439="C",AL439="C"),"Regeneración",""))</f>
        <v>#REF!</v>
      </c>
    </row>
    <row r="440" spans="1:47" s="10" customFormat="1" ht="15" customHeight="1" x14ac:dyDescent="0.2">
      <c r="A440" s="4">
        <f t="shared" si="108"/>
        <v>20</v>
      </c>
      <c r="B440" s="4">
        <v>600049</v>
      </c>
      <c r="C440" s="4" t="s">
        <v>102</v>
      </c>
      <c r="D440" s="4" t="s">
        <v>161</v>
      </c>
      <c r="E440" s="3" t="s">
        <v>152</v>
      </c>
      <c r="F440" s="4" t="s">
        <v>312</v>
      </c>
      <c r="G440" s="4" t="s">
        <v>43</v>
      </c>
      <c r="H440" s="4" t="s">
        <v>172</v>
      </c>
      <c r="I440" s="4" t="s">
        <v>249</v>
      </c>
      <c r="J440" s="4" t="s">
        <v>131</v>
      </c>
      <c r="K440" s="4" t="s">
        <v>117</v>
      </c>
      <c r="L440" s="4">
        <v>1977</v>
      </c>
      <c r="M440" s="4" t="s">
        <v>266</v>
      </c>
      <c r="N440" s="4" t="s">
        <v>304</v>
      </c>
      <c r="O440" s="4" t="s">
        <v>122</v>
      </c>
      <c r="P440" s="4"/>
      <c r="Q440" s="4"/>
      <c r="R440" s="4" t="s">
        <v>123</v>
      </c>
      <c r="S440" s="13"/>
      <c r="T440" s="4"/>
      <c r="U440" s="4"/>
      <c r="V440" s="4"/>
      <c r="W440" s="4">
        <v>220</v>
      </c>
      <c r="X440" s="13">
        <v>43994</v>
      </c>
      <c r="Y440" s="27"/>
      <c r="Z440" s="27"/>
      <c r="AA440" s="28"/>
      <c r="AB440" s="31"/>
      <c r="AC440" s="32">
        <v>24</v>
      </c>
      <c r="AD440" s="28"/>
      <c r="AE440" s="28">
        <v>33.200000000000003</v>
      </c>
      <c r="AF440" s="33">
        <v>0.02</v>
      </c>
      <c r="AG440" s="28">
        <v>2.5</v>
      </c>
      <c r="AH440" s="31">
        <v>3.9E-2</v>
      </c>
      <c r="AI440" s="31">
        <v>1.25</v>
      </c>
      <c r="AJ440" s="31"/>
      <c r="AK440" s="75" t="str">
        <f t="shared" si="98"/>
        <v>1</v>
      </c>
      <c r="AL440" s="75" t="str">
        <f t="shared" si="99"/>
        <v>1</v>
      </c>
      <c r="AM440" s="75" t="str">
        <f t="shared" si="100"/>
        <v>1</v>
      </c>
      <c r="AN440" s="75" t="str">
        <f t="shared" si="101"/>
        <v>1</v>
      </c>
      <c r="AO440" s="75" t="str">
        <f t="shared" si="102"/>
        <v>1</v>
      </c>
      <c r="AP440" s="75" t="str">
        <f t="shared" si="103"/>
        <v>1</v>
      </c>
      <c r="AQ440" s="75" t="str">
        <f t="shared" si="104"/>
        <v>5</v>
      </c>
      <c r="AR440" s="75" t="str">
        <f t="shared" si="105"/>
        <v>1</v>
      </c>
      <c r="AS440" s="75">
        <f t="shared" si="106"/>
        <v>1.9090909090909092</v>
      </c>
      <c r="AT440" s="75" t="str">
        <f t="shared" si="107"/>
        <v>3</v>
      </c>
      <c r="AU440" s="48" t="e">
        <f>IF(OR(AQ440="I",#REF!="I",AQ440="C",#REF!="C"),"Termovacío",IF(OR(AO440="I",AN440="I",AP440="I",AK440="I",AL440="I",AO440="C",AN440="C",AP440="C",AK440="C",AL440="C"),"Regeneración",""))</f>
        <v>#REF!</v>
      </c>
    </row>
    <row r="441" spans="1:47" s="10" customFormat="1" ht="15" customHeight="1" x14ac:dyDescent="0.2">
      <c r="A441" s="4">
        <f t="shared" si="108"/>
        <v>20</v>
      </c>
      <c r="B441" s="4">
        <v>600049</v>
      </c>
      <c r="C441" s="4" t="s">
        <v>102</v>
      </c>
      <c r="D441" s="4" t="s">
        <v>161</v>
      </c>
      <c r="E441" s="3" t="s">
        <v>152</v>
      </c>
      <c r="F441" s="4" t="s">
        <v>312</v>
      </c>
      <c r="G441" s="4" t="s">
        <v>43</v>
      </c>
      <c r="H441" s="4" t="s">
        <v>172</v>
      </c>
      <c r="I441" s="4" t="s">
        <v>249</v>
      </c>
      <c r="J441" s="4" t="s">
        <v>131</v>
      </c>
      <c r="K441" s="4" t="s">
        <v>117</v>
      </c>
      <c r="L441" s="4">
        <v>1977</v>
      </c>
      <c r="M441" s="4" t="s">
        <v>266</v>
      </c>
      <c r="N441" s="4" t="s">
        <v>304</v>
      </c>
      <c r="O441" s="4" t="s">
        <v>122</v>
      </c>
      <c r="P441" s="4"/>
      <c r="Q441" s="4"/>
      <c r="R441" s="4" t="s">
        <v>123</v>
      </c>
      <c r="S441" s="13"/>
      <c r="T441" s="4"/>
      <c r="U441" s="4"/>
      <c r="V441" s="4"/>
      <c r="W441" s="4">
        <v>220</v>
      </c>
      <c r="X441" s="13">
        <v>43570</v>
      </c>
      <c r="Y441" s="27"/>
      <c r="Z441" s="27"/>
      <c r="AA441" s="28"/>
      <c r="AB441" s="31"/>
      <c r="AC441" s="32">
        <v>56.8</v>
      </c>
      <c r="AD441" s="28"/>
      <c r="AE441" s="28">
        <v>39</v>
      </c>
      <c r="AF441" s="33">
        <v>0.05</v>
      </c>
      <c r="AG441" s="28">
        <v>3</v>
      </c>
      <c r="AH441" s="31">
        <v>5.2999999999999999E-2</v>
      </c>
      <c r="AI441" s="31">
        <v>0.97</v>
      </c>
      <c r="AJ441" s="31"/>
      <c r="AK441" s="75" t="str">
        <f t="shared" si="98"/>
        <v>1</v>
      </c>
      <c r="AL441" s="75" t="str">
        <f t="shared" si="99"/>
        <v>1</v>
      </c>
      <c r="AM441" s="75" t="str">
        <f t="shared" si="100"/>
        <v>1</v>
      </c>
      <c r="AN441" s="75" t="str">
        <f t="shared" si="101"/>
        <v>1</v>
      </c>
      <c r="AO441" s="75" t="str">
        <f t="shared" si="102"/>
        <v>1</v>
      </c>
      <c r="AP441" s="75" t="str">
        <f t="shared" si="103"/>
        <v>1</v>
      </c>
      <c r="AQ441" s="75" t="str">
        <f t="shared" si="104"/>
        <v>1</v>
      </c>
      <c r="AR441" s="75" t="str">
        <f t="shared" si="105"/>
        <v>1</v>
      </c>
      <c r="AS441" s="75">
        <f t="shared" si="106"/>
        <v>1</v>
      </c>
      <c r="AT441" s="75" t="str">
        <f t="shared" si="107"/>
        <v>1</v>
      </c>
      <c r="AU441" s="48" t="e">
        <f>IF(OR(AQ441="I",#REF!="I",AQ441="C",#REF!="C"),"Termovacío",IF(OR(AO441="I",AN441="I",AP441="I",AK441="I",AL441="I",AO441="C",AN441="C",AP441="C",AK441="C",AL441="C"),"Regeneración",""))</f>
        <v>#REF!</v>
      </c>
    </row>
    <row r="442" spans="1:47" s="10" customFormat="1" ht="15" customHeight="1" x14ac:dyDescent="0.2">
      <c r="A442" s="4">
        <f t="shared" si="108"/>
        <v>20</v>
      </c>
      <c r="B442" s="4">
        <v>600049</v>
      </c>
      <c r="C442" s="4" t="s">
        <v>102</v>
      </c>
      <c r="D442" s="4" t="s">
        <v>161</v>
      </c>
      <c r="E442" s="3" t="s">
        <v>152</v>
      </c>
      <c r="F442" s="4" t="s">
        <v>312</v>
      </c>
      <c r="G442" s="4" t="s">
        <v>43</v>
      </c>
      <c r="H442" s="4" t="s">
        <v>172</v>
      </c>
      <c r="I442" s="4" t="s">
        <v>249</v>
      </c>
      <c r="J442" s="4" t="s">
        <v>131</v>
      </c>
      <c r="K442" s="4" t="s">
        <v>117</v>
      </c>
      <c r="L442" s="4">
        <v>1977</v>
      </c>
      <c r="M442" s="4" t="s">
        <v>266</v>
      </c>
      <c r="N442" s="4" t="s">
        <v>304</v>
      </c>
      <c r="O442" s="4" t="s">
        <v>122</v>
      </c>
      <c r="P442" s="4"/>
      <c r="Q442" s="4"/>
      <c r="R442" s="4" t="s">
        <v>123</v>
      </c>
      <c r="S442" s="13"/>
      <c r="T442" s="4"/>
      <c r="U442" s="4"/>
      <c r="V442" s="4"/>
      <c r="W442" s="4">
        <v>220</v>
      </c>
      <c r="X442" s="13">
        <v>43325</v>
      </c>
      <c r="Y442" s="27"/>
      <c r="Z442" s="27"/>
      <c r="AA442" s="28"/>
      <c r="AB442" s="31"/>
      <c r="AC442" s="32">
        <v>39</v>
      </c>
      <c r="AD442" s="28"/>
      <c r="AE442" s="28">
        <v>32.700000000000003</v>
      </c>
      <c r="AF442" s="33">
        <v>0.04</v>
      </c>
      <c r="AG442" s="28">
        <v>3</v>
      </c>
      <c r="AH442" s="31">
        <v>2.9000000000000001E-2</v>
      </c>
      <c r="AI442" s="31">
        <v>1</v>
      </c>
      <c r="AJ442" s="31"/>
      <c r="AK442" s="75" t="str">
        <f t="shared" si="98"/>
        <v>1</v>
      </c>
      <c r="AL442" s="75" t="str">
        <f t="shared" si="99"/>
        <v>1</v>
      </c>
      <c r="AM442" s="75" t="str">
        <f t="shared" si="100"/>
        <v>1</v>
      </c>
      <c r="AN442" s="75" t="str">
        <f t="shared" si="101"/>
        <v>1</v>
      </c>
      <c r="AO442" s="75" t="str">
        <f t="shared" si="102"/>
        <v>1</v>
      </c>
      <c r="AP442" s="75" t="str">
        <f t="shared" si="103"/>
        <v>1</v>
      </c>
      <c r="AQ442" s="75" t="str">
        <f t="shared" si="104"/>
        <v>5</v>
      </c>
      <c r="AR442" s="75" t="str">
        <f t="shared" si="105"/>
        <v>1</v>
      </c>
      <c r="AS442" s="75">
        <f t="shared" si="106"/>
        <v>1.9090909090909092</v>
      </c>
      <c r="AT442" s="75" t="str">
        <f t="shared" si="107"/>
        <v>3</v>
      </c>
      <c r="AU442" s="48" t="e">
        <f>IF(OR(AQ442="I",#REF!="I",AQ442="C",#REF!="C"),"Termovacío",IF(OR(AO442="I",AN442="I",AP442="I",AK442="I",AL442="I",AO442="C",AN442="C",AP442="C",AK442="C",AL442="C"),"Regeneración",""))</f>
        <v>#REF!</v>
      </c>
    </row>
    <row r="443" spans="1:47" s="10" customFormat="1" ht="15" customHeight="1" x14ac:dyDescent="0.2">
      <c r="A443" s="4">
        <f t="shared" si="108"/>
        <v>20</v>
      </c>
      <c r="B443" s="4">
        <v>600049</v>
      </c>
      <c r="C443" s="4" t="s">
        <v>102</v>
      </c>
      <c r="D443" s="4" t="s">
        <v>161</v>
      </c>
      <c r="E443" s="3" t="s">
        <v>152</v>
      </c>
      <c r="F443" s="4" t="s">
        <v>312</v>
      </c>
      <c r="G443" s="4" t="s">
        <v>43</v>
      </c>
      <c r="H443" s="4" t="s">
        <v>172</v>
      </c>
      <c r="I443" s="4" t="s">
        <v>249</v>
      </c>
      <c r="J443" s="4" t="s">
        <v>131</v>
      </c>
      <c r="K443" s="4" t="s">
        <v>117</v>
      </c>
      <c r="L443" s="4">
        <v>1977</v>
      </c>
      <c r="M443" s="4" t="s">
        <v>266</v>
      </c>
      <c r="N443" s="4" t="s">
        <v>304</v>
      </c>
      <c r="O443" s="4" t="s">
        <v>122</v>
      </c>
      <c r="P443" s="4"/>
      <c r="Q443" s="4"/>
      <c r="R443" s="4" t="s">
        <v>123</v>
      </c>
      <c r="S443" s="13"/>
      <c r="T443" s="4"/>
      <c r="U443" s="4"/>
      <c r="V443" s="4"/>
      <c r="W443" s="4">
        <v>220</v>
      </c>
      <c r="X443" s="13">
        <v>42914</v>
      </c>
      <c r="Y443" s="27"/>
      <c r="Z443" s="27"/>
      <c r="AA443" s="28"/>
      <c r="AB443" s="31"/>
      <c r="AC443" s="32">
        <v>44</v>
      </c>
      <c r="AD443" s="28"/>
      <c r="AE443" s="28">
        <v>41.1</v>
      </c>
      <c r="AF443" s="33">
        <v>0.02</v>
      </c>
      <c r="AG443" s="28">
        <v>2</v>
      </c>
      <c r="AH443" s="31"/>
      <c r="AI443" s="31">
        <v>1.5</v>
      </c>
      <c r="AJ443" s="31"/>
      <c r="AK443" s="75" t="str">
        <f t="shared" si="98"/>
        <v>1</v>
      </c>
      <c r="AL443" s="75" t="str">
        <f t="shared" si="99"/>
        <v>1</v>
      </c>
      <c r="AM443" s="75" t="str">
        <f t="shared" si="100"/>
        <v>1</v>
      </c>
      <c r="AN443" s="75" t="str">
        <f t="shared" si="101"/>
        <v>1</v>
      </c>
      <c r="AO443" s="75" t="str">
        <f t="shared" si="102"/>
        <v>1</v>
      </c>
      <c r="AP443" s="75" t="str">
        <f t="shared" si="103"/>
        <v>1</v>
      </c>
      <c r="AQ443" s="75" t="str">
        <f t="shared" si="104"/>
        <v>5</v>
      </c>
      <c r="AR443" s="75" t="str">
        <f t="shared" si="105"/>
        <v>1</v>
      </c>
      <c r="AS443" s="75">
        <f t="shared" si="106"/>
        <v>1.9090909090909092</v>
      </c>
      <c r="AT443" s="75" t="str">
        <f t="shared" si="107"/>
        <v>3</v>
      </c>
      <c r="AU443" s="48" t="e">
        <f>IF(OR(AQ443="I",#REF!="I",AQ443="C",#REF!="C"),"Termovacío",IF(OR(AO443="I",AN443="I",AP443="I",AK443="I",AL443="I",AO443="C",AN443="C",AP443="C",AK443="C",AL443="C"),"Regeneración",""))</f>
        <v>#REF!</v>
      </c>
    </row>
    <row r="444" spans="1:47" s="10" customFormat="1" ht="15" customHeight="1" x14ac:dyDescent="0.2">
      <c r="A444" s="4">
        <f t="shared" si="108"/>
        <v>20</v>
      </c>
      <c r="B444" s="4">
        <v>600049</v>
      </c>
      <c r="C444" s="4" t="s">
        <v>102</v>
      </c>
      <c r="D444" s="4" t="s">
        <v>161</v>
      </c>
      <c r="E444" s="3" t="s">
        <v>152</v>
      </c>
      <c r="F444" s="4" t="s">
        <v>312</v>
      </c>
      <c r="G444" s="4" t="s">
        <v>43</v>
      </c>
      <c r="H444" s="4" t="s">
        <v>172</v>
      </c>
      <c r="I444" s="4" t="s">
        <v>249</v>
      </c>
      <c r="J444" s="4" t="s">
        <v>131</v>
      </c>
      <c r="K444" s="4" t="s">
        <v>117</v>
      </c>
      <c r="L444" s="4">
        <v>1977</v>
      </c>
      <c r="M444" s="4" t="s">
        <v>266</v>
      </c>
      <c r="N444" s="4" t="s">
        <v>304</v>
      </c>
      <c r="O444" s="4" t="s">
        <v>122</v>
      </c>
      <c r="P444" s="4"/>
      <c r="Q444" s="4"/>
      <c r="R444" s="4" t="s">
        <v>123</v>
      </c>
      <c r="S444" s="13"/>
      <c r="T444" s="4"/>
      <c r="U444" s="4"/>
      <c r="V444" s="4"/>
      <c r="W444" s="4">
        <v>220</v>
      </c>
      <c r="X444" s="13">
        <v>42493</v>
      </c>
      <c r="Y444" s="27"/>
      <c r="Z444" s="27"/>
      <c r="AA444" s="28"/>
      <c r="AB444" s="31"/>
      <c r="AC444" s="32">
        <v>46</v>
      </c>
      <c r="AD444" s="28"/>
      <c r="AE444" s="28">
        <v>39</v>
      </c>
      <c r="AF444" s="33">
        <v>0.01</v>
      </c>
      <c r="AG444" s="28">
        <v>1.5</v>
      </c>
      <c r="AH444" s="31">
        <v>7.0000000000000001E-3</v>
      </c>
      <c r="AI444" s="31">
        <v>0.34599999999999997</v>
      </c>
      <c r="AJ444" s="31"/>
      <c r="AK444" s="75" t="str">
        <f t="shared" si="98"/>
        <v>1</v>
      </c>
      <c r="AL444" s="75" t="str">
        <f t="shared" si="99"/>
        <v>1</v>
      </c>
      <c r="AM444" s="75" t="str">
        <f t="shared" si="100"/>
        <v>1</v>
      </c>
      <c r="AN444" s="75" t="str">
        <f t="shared" si="101"/>
        <v>1</v>
      </c>
      <c r="AO444" s="75" t="str">
        <f t="shared" si="102"/>
        <v>1</v>
      </c>
      <c r="AP444" s="75" t="str">
        <f t="shared" si="103"/>
        <v>1</v>
      </c>
      <c r="AQ444" s="75" t="str">
        <f t="shared" si="104"/>
        <v>2</v>
      </c>
      <c r="AR444" s="75" t="str">
        <f t="shared" si="105"/>
        <v>1</v>
      </c>
      <c r="AS444" s="75">
        <f t="shared" si="106"/>
        <v>1.2272727272727273</v>
      </c>
      <c r="AT444" s="75" t="str">
        <f t="shared" si="107"/>
        <v>3</v>
      </c>
      <c r="AU444" s="48" t="e">
        <f>IF(OR(AQ444="I",#REF!="I",AQ444="C",#REF!="C"),"Termovacío",IF(OR(AO444="I",AN444="I",AP444="I",AK444="I",AL444="I",AO444="C",AN444="C",AP444="C",AK444="C",AL444="C"),"Regeneración",""))</f>
        <v>#REF!</v>
      </c>
    </row>
    <row r="445" spans="1:47" s="10" customFormat="1" ht="15" customHeight="1" x14ac:dyDescent="0.2">
      <c r="A445" s="4">
        <f t="shared" si="108"/>
        <v>20</v>
      </c>
      <c r="B445" s="4">
        <v>600049</v>
      </c>
      <c r="C445" s="4" t="s">
        <v>102</v>
      </c>
      <c r="D445" s="4" t="s">
        <v>161</v>
      </c>
      <c r="E445" s="3" t="s">
        <v>152</v>
      </c>
      <c r="F445" s="4" t="s">
        <v>312</v>
      </c>
      <c r="G445" s="4" t="s">
        <v>43</v>
      </c>
      <c r="H445" s="4" t="s">
        <v>172</v>
      </c>
      <c r="I445" s="4" t="s">
        <v>249</v>
      </c>
      <c r="J445" s="4" t="s">
        <v>131</v>
      </c>
      <c r="K445" s="4" t="s">
        <v>117</v>
      </c>
      <c r="L445" s="4">
        <v>1977</v>
      </c>
      <c r="M445" s="4" t="s">
        <v>266</v>
      </c>
      <c r="N445" s="4" t="s">
        <v>304</v>
      </c>
      <c r="O445" s="4" t="s">
        <v>122</v>
      </c>
      <c r="P445" s="4"/>
      <c r="Q445" s="4"/>
      <c r="R445" s="4" t="s">
        <v>123</v>
      </c>
      <c r="S445" s="13"/>
      <c r="T445" s="4"/>
      <c r="U445" s="4"/>
      <c r="V445" s="4"/>
      <c r="W445" s="4">
        <v>220</v>
      </c>
      <c r="X445" s="13">
        <v>42479</v>
      </c>
      <c r="Y445" s="27"/>
      <c r="Z445" s="27"/>
      <c r="AA445" s="28"/>
      <c r="AB445" s="31"/>
      <c r="AC445" s="32">
        <v>33</v>
      </c>
      <c r="AD445" s="28"/>
      <c r="AE445" s="28">
        <v>43</v>
      </c>
      <c r="AF445" s="33">
        <v>0.01</v>
      </c>
      <c r="AG445" s="28">
        <v>2</v>
      </c>
      <c r="AH445" s="31">
        <v>1.7999999999999999E-2</v>
      </c>
      <c r="AI445" s="31">
        <v>0.33100000000000002</v>
      </c>
      <c r="AJ445" s="31"/>
      <c r="AK445" s="75" t="str">
        <f t="shared" si="98"/>
        <v>1</v>
      </c>
      <c r="AL445" s="75" t="str">
        <f t="shared" si="99"/>
        <v>1</v>
      </c>
      <c r="AM445" s="75" t="str">
        <f t="shared" si="100"/>
        <v>1</v>
      </c>
      <c r="AN445" s="75" t="str">
        <f t="shared" si="101"/>
        <v>1</v>
      </c>
      <c r="AO445" s="75" t="str">
        <f t="shared" si="102"/>
        <v>1</v>
      </c>
      <c r="AP445" s="75" t="str">
        <f t="shared" si="103"/>
        <v>1</v>
      </c>
      <c r="AQ445" s="75" t="str">
        <f t="shared" si="104"/>
        <v>5</v>
      </c>
      <c r="AR445" s="75" t="str">
        <f t="shared" si="105"/>
        <v>1</v>
      </c>
      <c r="AS445" s="75">
        <f t="shared" si="106"/>
        <v>1.9090909090909092</v>
      </c>
      <c r="AT445" s="75" t="str">
        <f t="shared" si="107"/>
        <v>3</v>
      </c>
      <c r="AU445" s="48" t="e">
        <f>IF(OR(AQ445="I",#REF!="I",AQ445="C",#REF!="C"),"Termovacío",IF(OR(AO445="I",AN445="I",AP445="I",AK445="I",AL445="I",AO445="C",AN445="C",AP445="C",AK445="C",AL445="C"),"Regeneración",""))</f>
        <v>#REF!</v>
      </c>
    </row>
    <row r="446" spans="1:47" s="10" customFormat="1" ht="15" customHeight="1" x14ac:dyDescent="0.2">
      <c r="A446" s="4">
        <f t="shared" si="108"/>
        <v>20</v>
      </c>
      <c r="B446" s="4">
        <v>600049</v>
      </c>
      <c r="C446" s="4" t="s">
        <v>102</v>
      </c>
      <c r="D446" s="4" t="s">
        <v>161</v>
      </c>
      <c r="E446" s="3" t="s">
        <v>152</v>
      </c>
      <c r="F446" s="4" t="s">
        <v>312</v>
      </c>
      <c r="G446" s="4" t="s">
        <v>43</v>
      </c>
      <c r="H446" s="4" t="s">
        <v>172</v>
      </c>
      <c r="I446" s="4" t="s">
        <v>249</v>
      </c>
      <c r="J446" s="4" t="s">
        <v>131</v>
      </c>
      <c r="K446" s="4" t="s">
        <v>117</v>
      </c>
      <c r="L446" s="4">
        <v>1977</v>
      </c>
      <c r="M446" s="4" t="s">
        <v>266</v>
      </c>
      <c r="N446" s="4" t="s">
        <v>304</v>
      </c>
      <c r="O446" s="4" t="s">
        <v>122</v>
      </c>
      <c r="P446" s="4"/>
      <c r="Q446" s="4"/>
      <c r="R446" s="4" t="s">
        <v>123</v>
      </c>
      <c r="S446" s="13"/>
      <c r="T446" s="4"/>
      <c r="U446" s="4"/>
      <c r="V446" s="4"/>
      <c r="W446" s="4">
        <v>220</v>
      </c>
      <c r="X446" s="13">
        <v>42380</v>
      </c>
      <c r="Y446" s="27"/>
      <c r="Z446" s="27"/>
      <c r="AA446" s="28"/>
      <c r="AB446" s="31"/>
      <c r="AC446" s="32">
        <v>34</v>
      </c>
      <c r="AD446" s="28"/>
      <c r="AE446" s="28">
        <v>42</v>
      </c>
      <c r="AF446" s="33">
        <v>0.01</v>
      </c>
      <c r="AG446" s="28">
        <v>1.5</v>
      </c>
      <c r="AH446" s="31">
        <v>2.3E-2</v>
      </c>
      <c r="AI446" s="31">
        <v>0.39200000000000002</v>
      </c>
      <c r="AJ446" s="31"/>
      <c r="AK446" s="75" t="str">
        <f t="shared" si="98"/>
        <v>1</v>
      </c>
      <c r="AL446" s="75" t="str">
        <f t="shared" si="99"/>
        <v>1</v>
      </c>
      <c r="AM446" s="75" t="str">
        <f t="shared" si="100"/>
        <v>1</v>
      </c>
      <c r="AN446" s="75" t="str">
        <f t="shared" si="101"/>
        <v>1</v>
      </c>
      <c r="AO446" s="75" t="str">
        <f t="shared" si="102"/>
        <v>1</v>
      </c>
      <c r="AP446" s="75" t="str">
        <f t="shared" si="103"/>
        <v>1</v>
      </c>
      <c r="AQ446" s="75" t="str">
        <f t="shared" si="104"/>
        <v>5</v>
      </c>
      <c r="AR446" s="75" t="str">
        <f t="shared" si="105"/>
        <v>1</v>
      </c>
      <c r="AS446" s="75">
        <f t="shared" si="106"/>
        <v>1.9090909090909092</v>
      </c>
      <c r="AT446" s="75" t="str">
        <f t="shared" si="107"/>
        <v>3</v>
      </c>
      <c r="AU446" s="48" t="e">
        <f>IF(OR(AQ446="I",#REF!="I",AQ446="C",#REF!="C"),"Termovacío",IF(OR(AO446="I",AN446="I",AP446="I",AK446="I",AL446="I",AO446="C",AN446="C",AP446="C",AK446="C",AL446="C"),"Regeneración",""))</f>
        <v>#REF!</v>
      </c>
    </row>
    <row r="447" spans="1:47" s="10" customFormat="1" ht="15" customHeight="1" x14ac:dyDescent="0.2">
      <c r="A447" s="4">
        <f t="shared" si="108"/>
        <v>20</v>
      </c>
      <c r="B447" s="4">
        <v>600049</v>
      </c>
      <c r="C447" s="4" t="s">
        <v>102</v>
      </c>
      <c r="D447" s="4" t="s">
        <v>161</v>
      </c>
      <c r="E447" s="3" t="s">
        <v>152</v>
      </c>
      <c r="F447" s="4" t="s">
        <v>312</v>
      </c>
      <c r="G447" s="4" t="s">
        <v>43</v>
      </c>
      <c r="H447" s="4" t="s">
        <v>172</v>
      </c>
      <c r="I447" s="4" t="s">
        <v>249</v>
      </c>
      <c r="J447" s="4" t="s">
        <v>131</v>
      </c>
      <c r="K447" s="4" t="s">
        <v>117</v>
      </c>
      <c r="L447" s="4">
        <v>1977</v>
      </c>
      <c r="M447" s="4" t="s">
        <v>266</v>
      </c>
      <c r="N447" s="4" t="s">
        <v>304</v>
      </c>
      <c r="O447" s="4" t="s">
        <v>122</v>
      </c>
      <c r="P447" s="4"/>
      <c r="Q447" s="4"/>
      <c r="R447" s="4" t="s">
        <v>123</v>
      </c>
      <c r="S447" s="13"/>
      <c r="T447" s="4"/>
      <c r="U447" s="4"/>
      <c r="V447" s="4"/>
      <c r="W447" s="4">
        <v>220</v>
      </c>
      <c r="X447" s="13">
        <v>42369</v>
      </c>
      <c r="Y447" s="27"/>
      <c r="Z447" s="27"/>
      <c r="AA447" s="28"/>
      <c r="AB447" s="31"/>
      <c r="AC447" s="32">
        <v>37</v>
      </c>
      <c r="AD447" s="28"/>
      <c r="AE447" s="28">
        <v>43</v>
      </c>
      <c r="AF447" s="33">
        <v>0.01</v>
      </c>
      <c r="AG447" s="28"/>
      <c r="AH447" s="31">
        <v>8.0000000000000002E-3</v>
      </c>
      <c r="AI447" s="31"/>
      <c r="AJ447" s="31"/>
      <c r="AK447" s="75" t="str">
        <f t="shared" si="98"/>
        <v>1</v>
      </c>
      <c r="AL447" s="75" t="str">
        <f t="shared" si="99"/>
        <v>1</v>
      </c>
      <c r="AM447" s="75" t="str">
        <f t="shared" si="100"/>
        <v>1</v>
      </c>
      <c r="AN447" s="75" t="str">
        <f t="shared" si="101"/>
        <v>1</v>
      </c>
      <c r="AO447" s="75" t="str">
        <f t="shared" si="102"/>
        <v>1</v>
      </c>
      <c r="AP447" s="75" t="str">
        <f t="shared" si="103"/>
        <v>1</v>
      </c>
      <c r="AQ447" s="75" t="str">
        <f t="shared" si="104"/>
        <v>5</v>
      </c>
      <c r="AR447" s="75" t="str">
        <f t="shared" si="105"/>
        <v>1</v>
      </c>
      <c r="AS447" s="75">
        <f t="shared" si="106"/>
        <v>1.9090909090909092</v>
      </c>
      <c r="AT447" s="75" t="str">
        <f t="shared" si="107"/>
        <v>3</v>
      </c>
      <c r="AU447" s="48" t="e">
        <f>IF(OR(AQ447="I",#REF!="I",AQ447="C",#REF!="C"),"Termovacío",IF(OR(AO447="I",AN447="I",AP447="I",AK447="I",AL447="I",AO447="C",AN447="C",AP447="C",AK447="C",AL447="C"),"Regeneración",""))</f>
        <v>#REF!</v>
      </c>
    </row>
    <row r="448" spans="1:47" s="10" customFormat="1" ht="15" customHeight="1" x14ac:dyDescent="0.2">
      <c r="A448" s="4">
        <f t="shared" si="108"/>
        <v>20</v>
      </c>
      <c r="B448" s="4">
        <v>600049</v>
      </c>
      <c r="C448" s="4" t="s">
        <v>102</v>
      </c>
      <c r="D448" s="4" t="s">
        <v>161</v>
      </c>
      <c r="E448" s="3" t="s">
        <v>152</v>
      </c>
      <c r="F448" s="4" t="s">
        <v>312</v>
      </c>
      <c r="G448" s="4" t="s">
        <v>43</v>
      </c>
      <c r="H448" s="4" t="s">
        <v>172</v>
      </c>
      <c r="I448" s="4" t="s">
        <v>249</v>
      </c>
      <c r="J448" s="4" t="s">
        <v>131</v>
      </c>
      <c r="K448" s="4" t="s">
        <v>117</v>
      </c>
      <c r="L448" s="4">
        <v>1977</v>
      </c>
      <c r="M448" s="4" t="s">
        <v>266</v>
      </c>
      <c r="N448" s="4" t="s">
        <v>304</v>
      </c>
      <c r="O448" s="4" t="s">
        <v>122</v>
      </c>
      <c r="P448" s="4"/>
      <c r="Q448" s="4"/>
      <c r="R448" s="4" t="s">
        <v>123</v>
      </c>
      <c r="S448" s="13"/>
      <c r="T448" s="4"/>
      <c r="U448" s="4"/>
      <c r="V448" s="4"/>
      <c r="W448" s="4">
        <v>220</v>
      </c>
      <c r="X448" s="13">
        <v>41983</v>
      </c>
      <c r="Y448" s="27"/>
      <c r="Z448" s="27"/>
      <c r="AA448" s="28"/>
      <c r="AB448" s="31"/>
      <c r="AC448" s="32">
        <v>23</v>
      </c>
      <c r="AD448" s="28"/>
      <c r="AE448" s="28">
        <v>41</v>
      </c>
      <c r="AF448" s="33">
        <v>0.01</v>
      </c>
      <c r="AG448" s="28">
        <v>1.5</v>
      </c>
      <c r="AH448" s="31">
        <v>1.4E-2</v>
      </c>
      <c r="AI448" s="31"/>
      <c r="AJ448" s="31"/>
      <c r="AK448" s="75" t="str">
        <f t="shared" si="98"/>
        <v>1</v>
      </c>
      <c r="AL448" s="75" t="str">
        <f t="shared" si="99"/>
        <v>1</v>
      </c>
      <c r="AM448" s="75" t="str">
        <f t="shared" si="100"/>
        <v>1</v>
      </c>
      <c r="AN448" s="75" t="str">
        <f t="shared" si="101"/>
        <v>1</v>
      </c>
      <c r="AO448" s="75" t="str">
        <f t="shared" si="102"/>
        <v>1</v>
      </c>
      <c r="AP448" s="75" t="str">
        <f t="shared" si="103"/>
        <v>1</v>
      </c>
      <c r="AQ448" s="75" t="str">
        <f t="shared" si="104"/>
        <v>5</v>
      </c>
      <c r="AR448" s="75" t="str">
        <f t="shared" si="105"/>
        <v>1</v>
      </c>
      <c r="AS448" s="75">
        <f t="shared" si="106"/>
        <v>1.9090909090909092</v>
      </c>
      <c r="AT448" s="75" t="str">
        <f t="shared" si="107"/>
        <v>3</v>
      </c>
      <c r="AU448" s="48" t="e">
        <f>IF(OR(AQ448="I",#REF!="I",AQ448="C",#REF!="C"),"Termovacío",IF(OR(AO448="I",AN448="I",AP448="I",AK448="I",AL448="I",AO448="C",AN448="C",AP448="C",AK448="C",AL448="C"),"Regeneración",""))</f>
        <v>#REF!</v>
      </c>
    </row>
    <row r="449" spans="1:47" s="10" customFormat="1" ht="15" customHeight="1" x14ac:dyDescent="0.2">
      <c r="A449" s="4">
        <f t="shared" si="108"/>
        <v>20</v>
      </c>
      <c r="B449" s="4">
        <v>600049</v>
      </c>
      <c r="C449" s="4" t="s">
        <v>102</v>
      </c>
      <c r="D449" s="4" t="s">
        <v>161</v>
      </c>
      <c r="E449" s="3" t="s">
        <v>152</v>
      </c>
      <c r="F449" s="4" t="s">
        <v>312</v>
      </c>
      <c r="G449" s="4" t="s">
        <v>43</v>
      </c>
      <c r="H449" s="4" t="s">
        <v>172</v>
      </c>
      <c r="I449" s="4" t="s">
        <v>249</v>
      </c>
      <c r="J449" s="4" t="s">
        <v>131</v>
      </c>
      <c r="K449" s="4" t="s">
        <v>117</v>
      </c>
      <c r="L449" s="4">
        <v>1977</v>
      </c>
      <c r="M449" s="4" t="s">
        <v>266</v>
      </c>
      <c r="N449" s="4" t="s">
        <v>304</v>
      </c>
      <c r="O449" s="4" t="s">
        <v>122</v>
      </c>
      <c r="P449" s="4"/>
      <c r="Q449" s="4"/>
      <c r="R449" s="4" t="s">
        <v>123</v>
      </c>
      <c r="S449" s="13"/>
      <c r="T449" s="4"/>
      <c r="U449" s="4"/>
      <c r="V449" s="4"/>
      <c r="W449" s="4">
        <v>220</v>
      </c>
      <c r="X449" s="13">
        <v>41817</v>
      </c>
      <c r="Y449" s="27"/>
      <c r="Z449" s="27"/>
      <c r="AA449" s="28"/>
      <c r="AB449" s="31"/>
      <c r="AC449" s="32">
        <v>31</v>
      </c>
      <c r="AD449" s="28"/>
      <c r="AE449" s="28">
        <v>32.5</v>
      </c>
      <c r="AF449" s="33">
        <v>0.08</v>
      </c>
      <c r="AG449" s="28">
        <v>2</v>
      </c>
      <c r="AH449" s="31"/>
      <c r="AI449" s="31">
        <v>5.9999999999999995E-4</v>
      </c>
      <c r="AJ449" s="31"/>
      <c r="AK449" s="75" t="str">
        <f t="shared" si="98"/>
        <v>1</v>
      </c>
      <c r="AL449" s="75" t="str">
        <f t="shared" si="99"/>
        <v>1</v>
      </c>
      <c r="AM449" s="75" t="str">
        <f t="shared" si="100"/>
        <v>1</v>
      </c>
      <c r="AN449" s="75" t="str">
        <f t="shared" si="101"/>
        <v>3</v>
      </c>
      <c r="AO449" s="75" t="str">
        <f t="shared" si="102"/>
        <v>1</v>
      </c>
      <c r="AP449" s="75" t="str">
        <f t="shared" si="103"/>
        <v>1</v>
      </c>
      <c r="AQ449" s="75" t="str">
        <f t="shared" si="104"/>
        <v>5</v>
      </c>
      <c r="AR449" s="75" t="str">
        <f t="shared" si="105"/>
        <v>1</v>
      </c>
      <c r="AS449" s="75">
        <f t="shared" si="106"/>
        <v>2.0909090909090908</v>
      </c>
      <c r="AT449" s="75" t="str">
        <f t="shared" si="107"/>
        <v>6</v>
      </c>
      <c r="AU449" s="48" t="e">
        <f>IF(OR(AQ449="I",#REF!="I",AQ449="C",#REF!="C"),"Termovacío",IF(OR(AO449="I",AN449="I",AP449="I",AK449="I",AL449="I",AO449="C",AN449="C",AP449="C",AK449="C",AL449="C"),"Regeneración",""))</f>
        <v>#REF!</v>
      </c>
    </row>
    <row r="450" spans="1:47" s="10" customFormat="1" ht="15" customHeight="1" x14ac:dyDescent="0.2">
      <c r="A450" s="4">
        <f t="shared" si="108"/>
        <v>20</v>
      </c>
      <c r="B450" s="4">
        <v>600049</v>
      </c>
      <c r="C450" s="4" t="s">
        <v>102</v>
      </c>
      <c r="D450" s="4" t="s">
        <v>161</v>
      </c>
      <c r="E450" s="3" t="s">
        <v>152</v>
      </c>
      <c r="F450" s="4" t="s">
        <v>312</v>
      </c>
      <c r="G450" s="4" t="s">
        <v>43</v>
      </c>
      <c r="H450" s="4" t="s">
        <v>172</v>
      </c>
      <c r="I450" s="4" t="s">
        <v>249</v>
      </c>
      <c r="J450" s="4" t="s">
        <v>131</v>
      </c>
      <c r="K450" s="4" t="s">
        <v>117</v>
      </c>
      <c r="L450" s="4">
        <v>1977</v>
      </c>
      <c r="M450" s="4" t="s">
        <v>266</v>
      </c>
      <c r="N450" s="4" t="s">
        <v>304</v>
      </c>
      <c r="O450" s="4" t="s">
        <v>122</v>
      </c>
      <c r="P450" s="4"/>
      <c r="Q450" s="4"/>
      <c r="R450" s="4" t="s">
        <v>123</v>
      </c>
      <c r="S450" s="13"/>
      <c r="T450" s="4"/>
      <c r="U450" s="4"/>
      <c r="V450" s="4"/>
      <c r="W450" s="4">
        <v>220</v>
      </c>
      <c r="X450" s="13">
        <v>41815</v>
      </c>
      <c r="Y450" s="27"/>
      <c r="Z450" s="27"/>
      <c r="AA450" s="28"/>
      <c r="AB450" s="31"/>
      <c r="AC450" s="32">
        <v>36</v>
      </c>
      <c r="AD450" s="28"/>
      <c r="AE450" s="28">
        <v>32.799999999999997</v>
      </c>
      <c r="AF450" s="33">
        <v>0.13</v>
      </c>
      <c r="AG450" s="28">
        <v>2</v>
      </c>
      <c r="AH450" s="31"/>
      <c r="AI450" s="31">
        <v>1.6999999999999999E-3</v>
      </c>
      <c r="AJ450" s="31"/>
      <c r="AK450" s="75" t="str">
        <f t="shared" si="98"/>
        <v>1</v>
      </c>
      <c r="AL450" s="75" t="str">
        <f t="shared" si="99"/>
        <v>1</v>
      </c>
      <c r="AM450" s="75" t="str">
        <f t="shared" si="100"/>
        <v>1</v>
      </c>
      <c r="AN450" s="75" t="str">
        <f t="shared" si="101"/>
        <v>5</v>
      </c>
      <c r="AO450" s="75" t="str">
        <f t="shared" si="102"/>
        <v>1</v>
      </c>
      <c r="AP450" s="75" t="str">
        <f t="shared" si="103"/>
        <v>1</v>
      </c>
      <c r="AQ450" s="75" t="str">
        <f t="shared" si="104"/>
        <v>5</v>
      </c>
      <c r="AR450" s="75" t="str">
        <f t="shared" si="105"/>
        <v>1</v>
      </c>
      <c r="AS450" s="75">
        <f t="shared" si="106"/>
        <v>2.2727272727272729</v>
      </c>
      <c r="AT450" s="75" t="str">
        <f t="shared" si="107"/>
        <v>6</v>
      </c>
      <c r="AU450" s="48" t="e">
        <f>IF(OR(AQ450="I",#REF!="I",AQ450="C",#REF!="C"),"Termovacío",IF(OR(AO450="I",AN450="I",AP450="I",AK450="I",AL450="I",AO450="C",AN450="C",AP450="C",AK450="C",AL450="C"),"Regeneración",""))</f>
        <v>#REF!</v>
      </c>
    </row>
    <row r="451" spans="1:47" s="10" customFormat="1" ht="15" customHeight="1" x14ac:dyDescent="0.2">
      <c r="A451" s="4">
        <f t="shared" si="108"/>
        <v>20</v>
      </c>
      <c r="B451" s="4">
        <v>600049</v>
      </c>
      <c r="C451" s="4" t="s">
        <v>102</v>
      </c>
      <c r="D451" s="4" t="s">
        <v>161</v>
      </c>
      <c r="E451" s="3" t="s">
        <v>152</v>
      </c>
      <c r="F451" s="4" t="s">
        <v>312</v>
      </c>
      <c r="G451" s="4" t="s">
        <v>43</v>
      </c>
      <c r="H451" s="4" t="s">
        <v>172</v>
      </c>
      <c r="I451" s="4" t="s">
        <v>249</v>
      </c>
      <c r="J451" s="4" t="s">
        <v>131</v>
      </c>
      <c r="K451" s="4" t="s">
        <v>117</v>
      </c>
      <c r="L451" s="4">
        <v>1977</v>
      </c>
      <c r="M451" s="4" t="s">
        <v>266</v>
      </c>
      <c r="N451" s="4" t="s">
        <v>304</v>
      </c>
      <c r="O451" s="4" t="s">
        <v>122</v>
      </c>
      <c r="P451" s="4"/>
      <c r="Q451" s="4"/>
      <c r="R451" s="4" t="s">
        <v>123</v>
      </c>
      <c r="S451" s="13"/>
      <c r="T451" s="4"/>
      <c r="U451" s="4"/>
      <c r="V451" s="4"/>
      <c r="W451" s="4">
        <v>220</v>
      </c>
      <c r="X451" s="13">
        <v>41712</v>
      </c>
      <c r="Y451" s="27"/>
      <c r="Z451" s="27"/>
      <c r="AA451" s="28"/>
      <c r="AB451" s="31"/>
      <c r="AC451" s="32">
        <v>62</v>
      </c>
      <c r="AD451" s="28"/>
      <c r="AE451" s="28">
        <v>32</v>
      </c>
      <c r="AF451" s="33">
        <v>0.05</v>
      </c>
      <c r="AG451" s="28">
        <v>5</v>
      </c>
      <c r="AH451" s="31">
        <v>4.9000000000000002E-2</v>
      </c>
      <c r="AI451" s="31">
        <v>7.3499999999999996E-2</v>
      </c>
      <c r="AJ451" s="31"/>
      <c r="AK451" s="75" t="str">
        <f t="shared" si="98"/>
        <v>1</v>
      </c>
      <c r="AL451" s="75" t="str">
        <f t="shared" si="99"/>
        <v>1</v>
      </c>
      <c r="AM451" s="75" t="str">
        <f t="shared" si="100"/>
        <v>1</v>
      </c>
      <c r="AN451" s="75" t="str">
        <f t="shared" si="101"/>
        <v>1</v>
      </c>
      <c r="AO451" s="75" t="str">
        <f t="shared" si="102"/>
        <v>1</v>
      </c>
      <c r="AP451" s="75" t="str">
        <f t="shared" si="103"/>
        <v>5</v>
      </c>
      <c r="AQ451" s="75" t="str">
        <f t="shared" si="104"/>
        <v>1</v>
      </c>
      <c r="AR451" s="75" t="str">
        <f t="shared" si="105"/>
        <v>1</v>
      </c>
      <c r="AS451" s="75">
        <f t="shared" si="106"/>
        <v>1.1818181818181819</v>
      </c>
      <c r="AT451" s="75" t="str">
        <f t="shared" si="107"/>
        <v>3</v>
      </c>
      <c r="AU451" s="48" t="e">
        <f>IF(OR(AQ451="I",#REF!="I",AQ451="C",#REF!="C"),"Termovacío",IF(OR(AO451="I",AN451="I",AP451="I",AK451="I",AL451="I",AO451="C",AN451="C",AP451="C",AK451="C",AL451="C"),"Regeneración",""))</f>
        <v>#REF!</v>
      </c>
    </row>
    <row r="452" spans="1:47" s="10" customFormat="1" ht="15" customHeight="1" x14ac:dyDescent="0.2">
      <c r="A452" s="4">
        <f t="shared" si="108"/>
        <v>20</v>
      </c>
      <c r="B452" s="4">
        <v>600049</v>
      </c>
      <c r="C452" s="4" t="s">
        <v>102</v>
      </c>
      <c r="D452" s="4" t="s">
        <v>161</v>
      </c>
      <c r="E452" s="3" t="s">
        <v>152</v>
      </c>
      <c r="F452" s="4" t="s">
        <v>312</v>
      </c>
      <c r="G452" s="4" t="s">
        <v>43</v>
      </c>
      <c r="H452" s="4" t="s">
        <v>172</v>
      </c>
      <c r="I452" s="4" t="s">
        <v>249</v>
      </c>
      <c r="J452" s="4" t="s">
        <v>131</v>
      </c>
      <c r="K452" s="4" t="s">
        <v>117</v>
      </c>
      <c r="L452" s="4">
        <v>1977</v>
      </c>
      <c r="M452" s="4" t="s">
        <v>266</v>
      </c>
      <c r="N452" s="4" t="s">
        <v>304</v>
      </c>
      <c r="O452" s="4" t="s">
        <v>122</v>
      </c>
      <c r="P452" s="4"/>
      <c r="Q452" s="4"/>
      <c r="R452" s="4" t="s">
        <v>123</v>
      </c>
      <c r="S452" s="13"/>
      <c r="T452" s="4"/>
      <c r="U452" s="4"/>
      <c r="V452" s="4"/>
      <c r="W452" s="4">
        <v>220</v>
      </c>
      <c r="X452" s="13">
        <v>41690</v>
      </c>
      <c r="Y452" s="27"/>
      <c r="Z452" s="27"/>
      <c r="AA452" s="28"/>
      <c r="AB452" s="31"/>
      <c r="AC452" s="32">
        <v>67</v>
      </c>
      <c r="AD452" s="28"/>
      <c r="AE452" s="28">
        <v>30.9</v>
      </c>
      <c r="AF452" s="33">
        <v>0.04</v>
      </c>
      <c r="AG452" s="28">
        <v>5.5</v>
      </c>
      <c r="AH452" s="31">
        <v>4.5999999999999999E-2</v>
      </c>
      <c r="AI452" s="31">
        <v>7.0999999999999994E-2</v>
      </c>
      <c r="AJ452" s="31"/>
      <c r="AK452" s="75" t="str">
        <f t="shared" ref="AK452:AK515" si="109">IF(AH452&lt;&gt;"",IF(AH452&lt;=0.1,"1",IF(AND(AH452&gt;0.1,AH452&lt;=0.3),"3",IF(AH452&gt;0.3,"5",""))),"1")</f>
        <v>1</v>
      </c>
      <c r="AL452" s="75" t="str">
        <f t="shared" ref="AL452:AL515" si="110">IF(AI452&lt;&gt;"",IF(AI452&lt;=3,"1",IF(AND(AI452&gt;3,AI452&lt;=4),"3",IF(AI452&gt;4,"5",""))),"1")</f>
        <v>1</v>
      </c>
      <c r="AM452" s="75" t="str">
        <f t="shared" ref="AM452:AM515" si="111">IF(AD452&lt;&gt;"",IF(AD452&lt;=20,"1",IF(AND(AD452&gt;20,AD452&lt;=30),"3",IF(AD452&gt;30,"5",""))),"1")</f>
        <v>1</v>
      </c>
      <c r="AN452" s="75" t="str">
        <f t="shared" ref="AN452:AN515" si="112">IF(AF452&lt;&gt;"",IF(AF452&lt;=0.05,"1",IF(AND(AF452&gt;0.05,AF452&lt;=0.1),"3",IF(AF452&gt;0.1,"5",""))),"1")</f>
        <v>1</v>
      </c>
      <c r="AO452" s="75" t="str">
        <f t="shared" ref="AO452:AO515" si="113">IF(AE452&lt;&gt;"",IF(AE452&gt;=32,"1",IF(AND(AE452&gt;=28,AE452&lt;32),"3",IF(AE452&lt;28,"5",""))),"1")</f>
        <v>3</v>
      </c>
      <c r="AP452" s="75" t="str">
        <f t="shared" ref="AP452:AP515" si="114">IF(AG452&lt;&gt;"",IF(AG452&lt;=3.5,"1",IF(AG452&gt;3.5,"5","")),"1")</f>
        <v>5</v>
      </c>
      <c r="AQ452" s="75" t="str">
        <f t="shared" si="104"/>
        <v>1</v>
      </c>
      <c r="AR452" s="75" t="str">
        <f t="shared" si="105"/>
        <v>1</v>
      </c>
      <c r="AS452" s="75">
        <f t="shared" si="106"/>
        <v>1.4545454545454546</v>
      </c>
      <c r="AT452" s="75" t="str">
        <f t="shared" si="107"/>
        <v>3</v>
      </c>
      <c r="AU452" s="48" t="e">
        <f>IF(OR(AQ452="I",#REF!="I",AQ452="C",#REF!="C"),"Termovacío",IF(OR(AO452="I",AN452="I",AP452="I",AK452="I",AL452="I",AO452="C",AN452="C",AP452="C",AK452="C",AL452="C"),"Regeneración",""))</f>
        <v>#REF!</v>
      </c>
    </row>
    <row r="453" spans="1:47" s="10" customFormat="1" ht="15" customHeight="1" x14ac:dyDescent="0.2">
      <c r="A453" s="4">
        <f t="shared" si="108"/>
        <v>20</v>
      </c>
      <c r="B453" s="4">
        <v>600049</v>
      </c>
      <c r="C453" s="4" t="s">
        <v>102</v>
      </c>
      <c r="D453" s="4" t="s">
        <v>161</v>
      </c>
      <c r="E453" s="3" t="s">
        <v>152</v>
      </c>
      <c r="F453" s="4" t="s">
        <v>312</v>
      </c>
      <c r="G453" s="4" t="s">
        <v>43</v>
      </c>
      <c r="H453" s="4" t="s">
        <v>172</v>
      </c>
      <c r="I453" s="4" t="s">
        <v>249</v>
      </c>
      <c r="J453" s="4" t="s">
        <v>131</v>
      </c>
      <c r="K453" s="4" t="s">
        <v>117</v>
      </c>
      <c r="L453" s="4">
        <v>1977</v>
      </c>
      <c r="M453" s="4" t="s">
        <v>266</v>
      </c>
      <c r="N453" s="4" t="s">
        <v>304</v>
      </c>
      <c r="O453" s="4" t="s">
        <v>122</v>
      </c>
      <c r="P453" s="4"/>
      <c r="Q453" s="4"/>
      <c r="R453" s="4" t="s">
        <v>123</v>
      </c>
      <c r="S453" s="13"/>
      <c r="T453" s="4"/>
      <c r="U453" s="4"/>
      <c r="V453" s="4"/>
      <c r="W453" s="4">
        <v>220</v>
      </c>
      <c r="X453" s="13">
        <v>41624</v>
      </c>
      <c r="Y453" s="27"/>
      <c r="Z453" s="27"/>
      <c r="AA453" s="28"/>
      <c r="AB453" s="31"/>
      <c r="AC453" s="32">
        <v>27</v>
      </c>
      <c r="AD453" s="28"/>
      <c r="AE453" s="28">
        <v>38.700000000000003</v>
      </c>
      <c r="AF453" s="33">
        <v>0.01</v>
      </c>
      <c r="AG453" s="28">
        <v>2</v>
      </c>
      <c r="AH453" s="31">
        <v>1.7999999999999999E-2</v>
      </c>
      <c r="AI453" s="31">
        <v>0.32</v>
      </c>
      <c r="AJ453" s="31"/>
      <c r="AK453" s="75" t="str">
        <f t="shared" si="109"/>
        <v>1</v>
      </c>
      <c r="AL453" s="75" t="str">
        <f t="shared" si="110"/>
        <v>1</v>
      </c>
      <c r="AM453" s="75" t="str">
        <f t="shared" si="111"/>
        <v>1</v>
      </c>
      <c r="AN453" s="75" t="str">
        <f t="shared" si="112"/>
        <v>1</v>
      </c>
      <c r="AO453" s="75" t="str">
        <f t="shared" si="113"/>
        <v>1</v>
      </c>
      <c r="AP453" s="75" t="str">
        <f t="shared" si="114"/>
        <v>1</v>
      </c>
      <c r="AQ453" s="75" t="str">
        <f t="shared" ref="AQ453:AQ516" si="115">IF(AC453&lt;&gt;"",IF(AND(W453=60,AC453&gt;=40),"1",IF(AND(W453=60,AC453&gt;=35,AC453&lt;40),"3",IF(AND(W453=60,AC453&lt;35),"5",IF(AND(W453=220,AC453&gt;=50),"1",IF(AND(W453=220,AC453&gt;=45,AC453&lt;50),"2",IF(AND(W453=220,AC453&lt;45),"5","")))))),"1")</f>
        <v>5</v>
      </c>
      <c r="AR453" s="75" t="str">
        <f t="shared" ref="AR453:AR516" si="116">IF(AJ453&lt;&gt;"",IF(AJ453&gt;=0.2,"1",IF(AND(AJ453&gt;=0.1,AJ453&lt;0.2),"3",IF(AJ453&lt;0.1,"5",""))),"1")</f>
        <v>1</v>
      </c>
      <c r="AS453" s="75">
        <f t="shared" ref="AS453:AS516" si="117">+(3*AK453+3*AL453+4*AM453+2*AN453+3*AO453+1*AP453+5*AQ453+1*AR453)/22</f>
        <v>1.9090909090909092</v>
      </c>
      <c r="AT453" s="75" t="str">
        <f t="shared" ref="AT453:AT516" si="118">IF(AND(AS453&gt;0,AS453&lt;=1),"1",IF(AND(AS453&gt;1,AS453&lt;=2),"3",IF(AND(AS453&gt;2,AS453&lt;=3),"6",IF(AND(AS453&gt;3,AS453&lt;=4),"8",IF(AND(AS453&gt;4,AS453&lt;=5),"10","")))))</f>
        <v>3</v>
      </c>
      <c r="AU453" s="48" t="e">
        <f>IF(OR(AQ453="I",#REF!="I",AQ453="C",#REF!="C"),"Termovacío",IF(OR(AO453="I",AN453="I",AP453="I",AK453="I",AL453="I",AO453="C",AN453="C",AP453="C",AK453="C",AL453="C"),"Regeneración",""))</f>
        <v>#REF!</v>
      </c>
    </row>
    <row r="454" spans="1:47" s="10" customFormat="1" ht="15" customHeight="1" x14ac:dyDescent="0.2">
      <c r="A454" s="4">
        <f t="shared" si="108"/>
        <v>20</v>
      </c>
      <c r="B454" s="4">
        <v>600049</v>
      </c>
      <c r="C454" s="4" t="s">
        <v>102</v>
      </c>
      <c r="D454" s="4" t="s">
        <v>161</v>
      </c>
      <c r="E454" s="3" t="s">
        <v>152</v>
      </c>
      <c r="F454" s="4" t="s">
        <v>312</v>
      </c>
      <c r="G454" s="4" t="s">
        <v>43</v>
      </c>
      <c r="H454" s="4" t="s">
        <v>172</v>
      </c>
      <c r="I454" s="4" t="s">
        <v>249</v>
      </c>
      <c r="J454" s="4" t="s">
        <v>131</v>
      </c>
      <c r="K454" s="4" t="s">
        <v>117</v>
      </c>
      <c r="L454" s="4">
        <v>1977</v>
      </c>
      <c r="M454" s="4" t="s">
        <v>266</v>
      </c>
      <c r="N454" s="4" t="s">
        <v>304</v>
      </c>
      <c r="O454" s="4" t="s">
        <v>122</v>
      </c>
      <c r="P454" s="4"/>
      <c r="Q454" s="4"/>
      <c r="R454" s="4" t="s">
        <v>123</v>
      </c>
      <c r="S454" s="13"/>
      <c r="T454" s="4"/>
      <c r="U454" s="4"/>
      <c r="V454" s="4"/>
      <c r="W454" s="4">
        <v>220</v>
      </c>
      <c r="X454" s="13">
        <v>41540</v>
      </c>
      <c r="Y454" s="27"/>
      <c r="Z454" s="27"/>
      <c r="AA454" s="28"/>
      <c r="AB454" s="31"/>
      <c r="AC454" s="32">
        <v>28</v>
      </c>
      <c r="AD454" s="28"/>
      <c r="AE454" s="28">
        <v>33.1</v>
      </c>
      <c r="AF454" s="33">
        <v>0.05</v>
      </c>
      <c r="AG454" s="28">
        <v>6.5</v>
      </c>
      <c r="AH454" s="31">
        <v>5.0099999999999999E-2</v>
      </c>
      <c r="AI454" s="31">
        <v>0.89700000000000002</v>
      </c>
      <c r="AJ454" s="31"/>
      <c r="AK454" s="75" t="str">
        <f t="shared" si="109"/>
        <v>1</v>
      </c>
      <c r="AL454" s="75" t="str">
        <f t="shared" si="110"/>
        <v>1</v>
      </c>
      <c r="AM454" s="75" t="str">
        <f t="shared" si="111"/>
        <v>1</v>
      </c>
      <c r="AN454" s="75" t="str">
        <f t="shared" si="112"/>
        <v>1</v>
      </c>
      <c r="AO454" s="75" t="str">
        <f t="shared" si="113"/>
        <v>1</v>
      </c>
      <c r="AP454" s="75" t="str">
        <f t="shared" si="114"/>
        <v>5</v>
      </c>
      <c r="AQ454" s="75" t="str">
        <f t="shared" si="115"/>
        <v>5</v>
      </c>
      <c r="AR454" s="75" t="str">
        <f t="shared" si="116"/>
        <v>1</v>
      </c>
      <c r="AS454" s="75">
        <f t="shared" si="117"/>
        <v>2.0909090909090908</v>
      </c>
      <c r="AT454" s="75" t="str">
        <f t="shared" si="118"/>
        <v>6</v>
      </c>
      <c r="AU454" s="48" t="e">
        <f>IF(OR(AQ454="I",#REF!="I",AQ454="C",#REF!="C"),"Termovacío",IF(OR(AO454="I",AN454="I",AP454="I",AK454="I",AL454="I",AO454="C",AN454="C",AP454="C",AK454="C",AL454="C"),"Regeneración",""))</f>
        <v>#REF!</v>
      </c>
    </row>
    <row r="455" spans="1:47" s="10" customFormat="1" ht="15" customHeight="1" x14ac:dyDescent="0.2">
      <c r="A455" s="4">
        <f t="shared" si="108"/>
        <v>20</v>
      </c>
      <c r="B455" s="4">
        <v>600049</v>
      </c>
      <c r="C455" s="4" t="s">
        <v>102</v>
      </c>
      <c r="D455" s="4" t="s">
        <v>161</v>
      </c>
      <c r="E455" s="3" t="s">
        <v>152</v>
      </c>
      <c r="F455" s="4" t="s">
        <v>312</v>
      </c>
      <c r="G455" s="4" t="s">
        <v>43</v>
      </c>
      <c r="H455" s="4" t="s">
        <v>172</v>
      </c>
      <c r="I455" s="4" t="s">
        <v>249</v>
      </c>
      <c r="J455" s="4" t="s">
        <v>131</v>
      </c>
      <c r="K455" s="4" t="s">
        <v>117</v>
      </c>
      <c r="L455" s="4">
        <v>1977</v>
      </c>
      <c r="M455" s="4" t="s">
        <v>266</v>
      </c>
      <c r="N455" s="4" t="s">
        <v>304</v>
      </c>
      <c r="O455" s="4" t="s">
        <v>122</v>
      </c>
      <c r="P455" s="4"/>
      <c r="Q455" s="4"/>
      <c r="R455" s="4" t="s">
        <v>123</v>
      </c>
      <c r="S455" s="13"/>
      <c r="T455" s="4"/>
      <c r="U455" s="4"/>
      <c r="V455" s="4"/>
      <c r="W455" s="4">
        <v>220</v>
      </c>
      <c r="X455" s="13">
        <v>41402</v>
      </c>
      <c r="Y455" s="27"/>
      <c r="Z455" s="27"/>
      <c r="AA455" s="28"/>
      <c r="AB455" s="31"/>
      <c r="AC455" s="32">
        <v>60</v>
      </c>
      <c r="AD455" s="28"/>
      <c r="AE455" s="28">
        <v>48</v>
      </c>
      <c r="AF455" s="33">
        <v>0.01</v>
      </c>
      <c r="AG455" s="28">
        <v>1.5</v>
      </c>
      <c r="AH455" s="31">
        <v>8.9999999999999993E-3</v>
      </c>
      <c r="AI455" s="31">
        <v>0.16200000000000001</v>
      </c>
      <c r="AJ455" s="31"/>
      <c r="AK455" s="75" t="str">
        <f t="shared" si="109"/>
        <v>1</v>
      </c>
      <c r="AL455" s="75" t="str">
        <f t="shared" si="110"/>
        <v>1</v>
      </c>
      <c r="AM455" s="75" t="str">
        <f t="shared" si="111"/>
        <v>1</v>
      </c>
      <c r="AN455" s="75" t="str">
        <f t="shared" si="112"/>
        <v>1</v>
      </c>
      <c r="AO455" s="75" t="str">
        <f t="shared" si="113"/>
        <v>1</v>
      </c>
      <c r="AP455" s="75" t="str">
        <f t="shared" si="114"/>
        <v>1</v>
      </c>
      <c r="AQ455" s="75" t="str">
        <f t="shared" si="115"/>
        <v>1</v>
      </c>
      <c r="AR455" s="75" t="str">
        <f t="shared" si="116"/>
        <v>1</v>
      </c>
      <c r="AS455" s="75">
        <f t="shared" si="117"/>
        <v>1</v>
      </c>
      <c r="AT455" s="75" t="str">
        <f t="shared" si="118"/>
        <v>1</v>
      </c>
      <c r="AU455" s="48" t="e">
        <f>IF(OR(AQ455="I",#REF!="I",AQ455="C",#REF!="C"),"Termovacío",IF(OR(AO455="I",AN455="I",AP455="I",AK455="I",AL455="I",AO455="C",AN455="C",AP455="C",AK455="C",AL455="C"),"Regeneración",""))</f>
        <v>#REF!</v>
      </c>
    </row>
    <row r="456" spans="1:47" s="10" customFormat="1" ht="15" customHeight="1" x14ac:dyDescent="0.2">
      <c r="A456" s="4">
        <f t="shared" si="108"/>
        <v>20</v>
      </c>
      <c r="B456" s="4">
        <v>600049</v>
      </c>
      <c r="C456" s="4" t="s">
        <v>102</v>
      </c>
      <c r="D456" s="4" t="s">
        <v>161</v>
      </c>
      <c r="E456" s="3" t="s">
        <v>152</v>
      </c>
      <c r="F456" s="4" t="s">
        <v>312</v>
      </c>
      <c r="G456" s="4" t="s">
        <v>43</v>
      </c>
      <c r="H456" s="4" t="s">
        <v>172</v>
      </c>
      <c r="I456" s="4" t="s">
        <v>249</v>
      </c>
      <c r="J456" s="4" t="s">
        <v>131</v>
      </c>
      <c r="K456" s="4" t="s">
        <v>117</v>
      </c>
      <c r="L456" s="4">
        <v>1977</v>
      </c>
      <c r="M456" s="4" t="s">
        <v>266</v>
      </c>
      <c r="N456" s="4" t="s">
        <v>304</v>
      </c>
      <c r="O456" s="4" t="s">
        <v>122</v>
      </c>
      <c r="P456" s="4"/>
      <c r="Q456" s="4"/>
      <c r="R456" s="4" t="s">
        <v>123</v>
      </c>
      <c r="S456" s="13"/>
      <c r="T456" s="4"/>
      <c r="U456" s="4"/>
      <c r="V456" s="4"/>
      <c r="W456" s="4">
        <v>220</v>
      </c>
      <c r="X456" s="13">
        <v>41400</v>
      </c>
      <c r="Y456" s="27"/>
      <c r="Z456" s="27"/>
      <c r="AA456" s="28"/>
      <c r="AB456" s="31"/>
      <c r="AC456" s="32">
        <v>58</v>
      </c>
      <c r="AD456" s="28"/>
      <c r="AE456" s="28">
        <v>40</v>
      </c>
      <c r="AF456" s="33">
        <v>0.01</v>
      </c>
      <c r="AG456" s="28">
        <v>1.5</v>
      </c>
      <c r="AH456" s="31">
        <v>0.01</v>
      </c>
      <c r="AI456" s="31">
        <v>0.185</v>
      </c>
      <c r="AJ456" s="31"/>
      <c r="AK456" s="75" t="str">
        <f t="shared" si="109"/>
        <v>1</v>
      </c>
      <c r="AL456" s="75" t="str">
        <f t="shared" si="110"/>
        <v>1</v>
      </c>
      <c r="AM456" s="75" t="str">
        <f t="shared" si="111"/>
        <v>1</v>
      </c>
      <c r="AN456" s="75" t="str">
        <f t="shared" si="112"/>
        <v>1</v>
      </c>
      <c r="AO456" s="75" t="str">
        <f t="shared" si="113"/>
        <v>1</v>
      </c>
      <c r="AP456" s="75" t="str">
        <f t="shared" si="114"/>
        <v>1</v>
      </c>
      <c r="AQ456" s="75" t="str">
        <f t="shared" si="115"/>
        <v>1</v>
      </c>
      <c r="AR456" s="75" t="str">
        <f t="shared" si="116"/>
        <v>1</v>
      </c>
      <c r="AS456" s="75">
        <f t="shared" si="117"/>
        <v>1</v>
      </c>
      <c r="AT456" s="75" t="str">
        <f t="shared" si="118"/>
        <v>1</v>
      </c>
      <c r="AU456" s="48" t="e">
        <f>IF(OR(AQ456="I",#REF!="I",AQ456="C",#REF!="C"),"Termovacío",IF(OR(AO456="I",AN456="I",AP456="I",AK456="I",AL456="I",AO456="C",AN456="C",AP456="C",AK456="C",AL456="C"),"Regeneración",""))</f>
        <v>#REF!</v>
      </c>
    </row>
    <row r="457" spans="1:47" s="10" customFormat="1" ht="15" customHeight="1" x14ac:dyDescent="0.2">
      <c r="A457" s="4">
        <f t="shared" si="108"/>
        <v>20</v>
      </c>
      <c r="B457" s="4">
        <v>600049</v>
      </c>
      <c r="C457" s="4" t="s">
        <v>102</v>
      </c>
      <c r="D457" s="4" t="s">
        <v>161</v>
      </c>
      <c r="E457" s="3" t="s">
        <v>152</v>
      </c>
      <c r="F457" s="4" t="s">
        <v>312</v>
      </c>
      <c r="G457" s="4" t="s">
        <v>43</v>
      </c>
      <c r="H457" s="4" t="s">
        <v>172</v>
      </c>
      <c r="I457" s="4" t="s">
        <v>249</v>
      </c>
      <c r="J457" s="4" t="s">
        <v>131</v>
      </c>
      <c r="K457" s="4" t="s">
        <v>117</v>
      </c>
      <c r="L457" s="4">
        <v>1977</v>
      </c>
      <c r="M457" s="4" t="s">
        <v>266</v>
      </c>
      <c r="N457" s="4" t="s">
        <v>304</v>
      </c>
      <c r="O457" s="4" t="s">
        <v>122</v>
      </c>
      <c r="P457" s="4"/>
      <c r="Q457" s="4"/>
      <c r="R457" s="4" t="s">
        <v>123</v>
      </c>
      <c r="S457" s="13"/>
      <c r="T457" s="4"/>
      <c r="U457" s="4"/>
      <c r="V457" s="4"/>
      <c r="W457" s="4">
        <v>220</v>
      </c>
      <c r="X457" s="13">
        <v>41397</v>
      </c>
      <c r="Y457" s="27"/>
      <c r="Z457" s="27"/>
      <c r="AA457" s="28"/>
      <c r="AB457" s="31"/>
      <c r="AC457" s="32">
        <v>41</v>
      </c>
      <c r="AD457" s="28"/>
      <c r="AE457" s="28">
        <v>38</v>
      </c>
      <c r="AF457" s="33">
        <v>0.01</v>
      </c>
      <c r="AG457" s="28">
        <v>1.5</v>
      </c>
      <c r="AH457" s="31">
        <v>1.7000000000000001E-2</v>
      </c>
      <c r="AI457" s="31">
        <v>0.251</v>
      </c>
      <c r="AJ457" s="31"/>
      <c r="AK457" s="75" t="str">
        <f t="shared" si="109"/>
        <v>1</v>
      </c>
      <c r="AL457" s="75" t="str">
        <f t="shared" si="110"/>
        <v>1</v>
      </c>
      <c r="AM457" s="75" t="str">
        <f t="shared" si="111"/>
        <v>1</v>
      </c>
      <c r="AN457" s="75" t="str">
        <f t="shared" si="112"/>
        <v>1</v>
      </c>
      <c r="AO457" s="75" t="str">
        <f t="shared" si="113"/>
        <v>1</v>
      </c>
      <c r="AP457" s="75" t="str">
        <f t="shared" si="114"/>
        <v>1</v>
      </c>
      <c r="AQ457" s="75" t="str">
        <f t="shared" si="115"/>
        <v>5</v>
      </c>
      <c r="AR457" s="75" t="str">
        <f t="shared" si="116"/>
        <v>1</v>
      </c>
      <c r="AS457" s="75">
        <f t="shared" si="117"/>
        <v>1.9090909090909092</v>
      </c>
      <c r="AT457" s="75" t="str">
        <f t="shared" si="118"/>
        <v>3</v>
      </c>
      <c r="AU457" s="48" t="e">
        <f>IF(OR(AQ457="I",#REF!="I",AQ457="C",#REF!="C"),"Termovacío",IF(OR(AO457="I",AN457="I",AP457="I",AK457="I",AL457="I",AO457="C",AN457="C",AP457="C",AK457="C",AL457="C"),"Regeneración",""))</f>
        <v>#REF!</v>
      </c>
    </row>
    <row r="458" spans="1:47" s="10" customFormat="1" ht="15" customHeight="1" x14ac:dyDescent="0.2">
      <c r="A458" s="4">
        <f t="shared" si="108"/>
        <v>20</v>
      </c>
      <c r="B458" s="4">
        <v>600049</v>
      </c>
      <c r="C458" s="4" t="s">
        <v>102</v>
      </c>
      <c r="D458" s="4" t="s">
        <v>161</v>
      </c>
      <c r="E458" s="3" t="s">
        <v>152</v>
      </c>
      <c r="F458" s="4" t="s">
        <v>312</v>
      </c>
      <c r="G458" s="4" t="s">
        <v>43</v>
      </c>
      <c r="H458" s="4" t="s">
        <v>172</v>
      </c>
      <c r="I458" s="4" t="s">
        <v>249</v>
      </c>
      <c r="J458" s="4" t="s">
        <v>131</v>
      </c>
      <c r="K458" s="4" t="s">
        <v>117</v>
      </c>
      <c r="L458" s="4">
        <v>1977</v>
      </c>
      <c r="M458" s="4" t="s">
        <v>266</v>
      </c>
      <c r="N458" s="4" t="s">
        <v>304</v>
      </c>
      <c r="O458" s="4" t="s">
        <v>122</v>
      </c>
      <c r="P458" s="4"/>
      <c r="Q458" s="4"/>
      <c r="R458" s="4" t="s">
        <v>123</v>
      </c>
      <c r="S458" s="13"/>
      <c r="T458" s="4"/>
      <c r="U458" s="4"/>
      <c r="V458" s="4"/>
      <c r="W458" s="4">
        <v>220</v>
      </c>
      <c r="X458" s="13">
        <v>41394</v>
      </c>
      <c r="Y458" s="27"/>
      <c r="Z458" s="27"/>
      <c r="AA458" s="28"/>
      <c r="AB458" s="31"/>
      <c r="AC458" s="32">
        <v>23</v>
      </c>
      <c r="AD458" s="28"/>
      <c r="AE458" s="28">
        <v>38</v>
      </c>
      <c r="AF458" s="33">
        <v>0.01</v>
      </c>
      <c r="AG458" s="28"/>
      <c r="AH458" s="31">
        <v>8.9999999999999993E-3</v>
      </c>
      <c r="AI458" s="31">
        <v>0.28299999999999997</v>
      </c>
      <c r="AJ458" s="31"/>
      <c r="AK458" s="75" t="str">
        <f t="shared" si="109"/>
        <v>1</v>
      </c>
      <c r="AL458" s="75" t="str">
        <f t="shared" si="110"/>
        <v>1</v>
      </c>
      <c r="AM458" s="75" t="str">
        <f t="shared" si="111"/>
        <v>1</v>
      </c>
      <c r="AN458" s="75" t="str">
        <f t="shared" si="112"/>
        <v>1</v>
      </c>
      <c r="AO458" s="75" t="str">
        <f t="shared" si="113"/>
        <v>1</v>
      </c>
      <c r="AP458" s="75" t="str">
        <f t="shared" si="114"/>
        <v>1</v>
      </c>
      <c r="AQ458" s="75" t="str">
        <f t="shared" si="115"/>
        <v>5</v>
      </c>
      <c r="AR458" s="75" t="str">
        <f t="shared" si="116"/>
        <v>1</v>
      </c>
      <c r="AS458" s="75">
        <f t="shared" si="117"/>
        <v>1.9090909090909092</v>
      </c>
      <c r="AT458" s="75" t="str">
        <f t="shared" si="118"/>
        <v>3</v>
      </c>
      <c r="AU458" s="48" t="e">
        <f>IF(OR(AQ458="I",#REF!="I",AQ458="C",#REF!="C"),"Termovacío",IF(OR(AO458="I",AN458="I",AP458="I",AK458="I",AL458="I",AO458="C",AN458="C",AP458="C",AK458="C",AL458="C"),"Regeneración",""))</f>
        <v>#REF!</v>
      </c>
    </row>
    <row r="459" spans="1:47" s="10" customFormat="1" ht="15" customHeight="1" x14ac:dyDescent="0.2">
      <c r="A459" s="4">
        <f t="shared" si="108"/>
        <v>20</v>
      </c>
      <c r="B459" s="4">
        <v>600049</v>
      </c>
      <c r="C459" s="4" t="s">
        <v>102</v>
      </c>
      <c r="D459" s="4" t="s">
        <v>161</v>
      </c>
      <c r="E459" s="3" t="s">
        <v>152</v>
      </c>
      <c r="F459" s="4" t="s">
        <v>312</v>
      </c>
      <c r="G459" s="4" t="s">
        <v>43</v>
      </c>
      <c r="H459" s="4" t="s">
        <v>172</v>
      </c>
      <c r="I459" s="4" t="s">
        <v>249</v>
      </c>
      <c r="J459" s="4" t="s">
        <v>131</v>
      </c>
      <c r="K459" s="4" t="s">
        <v>117</v>
      </c>
      <c r="L459" s="4">
        <v>1977</v>
      </c>
      <c r="M459" s="4" t="s">
        <v>266</v>
      </c>
      <c r="N459" s="4" t="s">
        <v>304</v>
      </c>
      <c r="O459" s="4" t="s">
        <v>122</v>
      </c>
      <c r="P459" s="4"/>
      <c r="Q459" s="4"/>
      <c r="R459" s="4" t="s">
        <v>123</v>
      </c>
      <c r="S459" s="13"/>
      <c r="T459" s="4"/>
      <c r="U459" s="4"/>
      <c r="V459" s="4"/>
      <c r="W459" s="4">
        <v>220</v>
      </c>
      <c r="X459" s="13">
        <v>41393</v>
      </c>
      <c r="Y459" s="27"/>
      <c r="Z459" s="27"/>
      <c r="AA459" s="28"/>
      <c r="AB459" s="31"/>
      <c r="AC459" s="32">
        <v>66.400000000000006</v>
      </c>
      <c r="AD459" s="28"/>
      <c r="AE459" s="28">
        <v>39</v>
      </c>
      <c r="AF459" s="33">
        <v>0.01</v>
      </c>
      <c r="AG459" s="28">
        <v>1.5</v>
      </c>
      <c r="AH459" s="31">
        <v>1.0999999999999999E-2</v>
      </c>
      <c r="AI459" s="31">
        <v>0.30199999999999999</v>
      </c>
      <c r="AJ459" s="31"/>
      <c r="AK459" s="75" t="str">
        <f t="shared" si="109"/>
        <v>1</v>
      </c>
      <c r="AL459" s="75" t="str">
        <f t="shared" si="110"/>
        <v>1</v>
      </c>
      <c r="AM459" s="75" t="str">
        <f t="shared" si="111"/>
        <v>1</v>
      </c>
      <c r="AN459" s="75" t="str">
        <f t="shared" si="112"/>
        <v>1</v>
      </c>
      <c r="AO459" s="75" t="str">
        <f t="shared" si="113"/>
        <v>1</v>
      </c>
      <c r="AP459" s="75" t="str">
        <f t="shared" si="114"/>
        <v>1</v>
      </c>
      <c r="AQ459" s="75" t="str">
        <f t="shared" si="115"/>
        <v>1</v>
      </c>
      <c r="AR459" s="75" t="str">
        <f t="shared" si="116"/>
        <v>1</v>
      </c>
      <c r="AS459" s="75">
        <f t="shared" si="117"/>
        <v>1</v>
      </c>
      <c r="AT459" s="75" t="str">
        <f t="shared" si="118"/>
        <v>1</v>
      </c>
      <c r="AU459" s="48" t="e">
        <f>IF(OR(AQ459="I",#REF!="I",AQ459="C",#REF!="C"),"Termovacío",IF(OR(AO459="I",AN459="I",AP459="I",AK459="I",AL459="I",AO459="C",AN459="C",AP459="C",AK459="C",AL459="C"),"Regeneración",""))</f>
        <v>#REF!</v>
      </c>
    </row>
    <row r="460" spans="1:47" s="10" customFormat="1" ht="15" customHeight="1" x14ac:dyDescent="0.2">
      <c r="A460" s="4">
        <f t="shared" si="108"/>
        <v>20</v>
      </c>
      <c r="B460" s="4">
        <v>600049</v>
      </c>
      <c r="C460" s="4" t="s">
        <v>102</v>
      </c>
      <c r="D460" s="4" t="s">
        <v>161</v>
      </c>
      <c r="E460" s="3" t="s">
        <v>152</v>
      </c>
      <c r="F460" s="4" t="s">
        <v>312</v>
      </c>
      <c r="G460" s="4" t="s">
        <v>43</v>
      </c>
      <c r="H460" s="4" t="s">
        <v>172</v>
      </c>
      <c r="I460" s="4" t="s">
        <v>249</v>
      </c>
      <c r="J460" s="4" t="s">
        <v>131</v>
      </c>
      <c r="K460" s="4" t="s">
        <v>117</v>
      </c>
      <c r="L460" s="4">
        <v>1977</v>
      </c>
      <c r="M460" s="4" t="s">
        <v>266</v>
      </c>
      <c r="N460" s="4" t="s">
        <v>304</v>
      </c>
      <c r="O460" s="4" t="s">
        <v>122</v>
      </c>
      <c r="P460" s="4"/>
      <c r="Q460" s="4"/>
      <c r="R460" s="4" t="s">
        <v>123</v>
      </c>
      <c r="S460" s="13"/>
      <c r="T460" s="4"/>
      <c r="U460" s="4"/>
      <c r="V460" s="4"/>
      <c r="W460" s="4">
        <v>220</v>
      </c>
      <c r="X460" s="13">
        <v>41390</v>
      </c>
      <c r="Y460" s="27"/>
      <c r="Z460" s="27"/>
      <c r="AA460" s="28"/>
      <c r="AB460" s="31"/>
      <c r="AC460" s="32">
        <v>48.7</v>
      </c>
      <c r="AD460" s="28"/>
      <c r="AE460" s="28">
        <v>30</v>
      </c>
      <c r="AF460" s="33">
        <v>0.02</v>
      </c>
      <c r="AG460" s="28">
        <v>2.5</v>
      </c>
      <c r="AH460" s="31">
        <v>2.8000000000000001E-2</v>
      </c>
      <c r="AI460" s="31">
        <v>0.97899999999999998</v>
      </c>
      <c r="AJ460" s="31"/>
      <c r="AK460" s="75" t="str">
        <f t="shared" si="109"/>
        <v>1</v>
      </c>
      <c r="AL460" s="75" t="str">
        <f t="shared" si="110"/>
        <v>1</v>
      </c>
      <c r="AM460" s="75" t="str">
        <f t="shared" si="111"/>
        <v>1</v>
      </c>
      <c r="AN460" s="75" t="str">
        <f t="shared" si="112"/>
        <v>1</v>
      </c>
      <c r="AO460" s="75" t="str">
        <f t="shared" si="113"/>
        <v>3</v>
      </c>
      <c r="AP460" s="75" t="str">
        <f t="shared" si="114"/>
        <v>1</v>
      </c>
      <c r="AQ460" s="75" t="str">
        <f t="shared" si="115"/>
        <v>2</v>
      </c>
      <c r="AR460" s="75" t="str">
        <f t="shared" si="116"/>
        <v>1</v>
      </c>
      <c r="AS460" s="75">
        <f t="shared" si="117"/>
        <v>1.5</v>
      </c>
      <c r="AT460" s="75" t="str">
        <f t="shared" si="118"/>
        <v>3</v>
      </c>
      <c r="AU460" s="48" t="e">
        <f>IF(OR(AQ460="I",#REF!="I",AQ460="C",#REF!="C"),"Termovacío",IF(OR(AO460="I",AN460="I",AP460="I",AK460="I",AL460="I",AO460="C",AN460="C",AP460="C",AK460="C",AL460="C"),"Regeneración",""))</f>
        <v>#REF!</v>
      </c>
    </row>
    <row r="461" spans="1:47" s="10" customFormat="1" ht="15" customHeight="1" x14ac:dyDescent="0.2">
      <c r="A461" s="4">
        <f t="shared" ref="A461:A524" si="119">+IF(B460=B461,A460,A460+1)</f>
        <v>20</v>
      </c>
      <c r="B461" s="4">
        <v>600049</v>
      </c>
      <c r="C461" s="4" t="s">
        <v>102</v>
      </c>
      <c r="D461" s="4" t="s">
        <v>161</v>
      </c>
      <c r="E461" s="3" t="s">
        <v>152</v>
      </c>
      <c r="F461" s="4" t="s">
        <v>312</v>
      </c>
      <c r="G461" s="4" t="s">
        <v>43</v>
      </c>
      <c r="H461" s="4" t="s">
        <v>172</v>
      </c>
      <c r="I461" s="4" t="s">
        <v>249</v>
      </c>
      <c r="J461" s="4" t="s">
        <v>131</v>
      </c>
      <c r="K461" s="4" t="s">
        <v>117</v>
      </c>
      <c r="L461" s="4">
        <v>1977</v>
      </c>
      <c r="M461" s="4" t="s">
        <v>266</v>
      </c>
      <c r="N461" s="4" t="s">
        <v>304</v>
      </c>
      <c r="O461" s="4" t="s">
        <v>122</v>
      </c>
      <c r="P461" s="4"/>
      <c r="Q461" s="4"/>
      <c r="R461" s="4" t="s">
        <v>123</v>
      </c>
      <c r="S461" s="13"/>
      <c r="T461" s="4"/>
      <c r="U461" s="4"/>
      <c r="V461" s="4"/>
      <c r="W461" s="4">
        <v>220</v>
      </c>
      <c r="X461" s="13">
        <v>41344</v>
      </c>
      <c r="Y461" s="27"/>
      <c r="Z461" s="27"/>
      <c r="AA461" s="28"/>
      <c r="AB461" s="31"/>
      <c r="AC461" s="32">
        <v>25.1</v>
      </c>
      <c r="AD461" s="28"/>
      <c r="AE461" s="28">
        <v>28</v>
      </c>
      <c r="AF461" s="33">
        <v>0.02</v>
      </c>
      <c r="AG461" s="28">
        <v>2.5</v>
      </c>
      <c r="AH461" s="31">
        <v>3.4000000000000002E-2</v>
      </c>
      <c r="AI461" s="31">
        <v>1.0369999999999999</v>
      </c>
      <c r="AJ461" s="31"/>
      <c r="AK461" s="75" t="str">
        <f t="shared" si="109"/>
        <v>1</v>
      </c>
      <c r="AL461" s="75" t="str">
        <f t="shared" si="110"/>
        <v>1</v>
      </c>
      <c r="AM461" s="75" t="str">
        <f t="shared" si="111"/>
        <v>1</v>
      </c>
      <c r="AN461" s="75" t="str">
        <f t="shared" si="112"/>
        <v>1</v>
      </c>
      <c r="AO461" s="75" t="str">
        <f t="shared" si="113"/>
        <v>3</v>
      </c>
      <c r="AP461" s="75" t="str">
        <f t="shared" si="114"/>
        <v>1</v>
      </c>
      <c r="AQ461" s="75" t="str">
        <f t="shared" si="115"/>
        <v>5</v>
      </c>
      <c r="AR461" s="75" t="str">
        <f t="shared" si="116"/>
        <v>1</v>
      </c>
      <c r="AS461" s="75">
        <f t="shared" si="117"/>
        <v>2.1818181818181817</v>
      </c>
      <c r="AT461" s="75" t="str">
        <f t="shared" si="118"/>
        <v>6</v>
      </c>
      <c r="AU461" s="48" t="e">
        <f>IF(OR(AQ461="I",#REF!="I",AQ461="C",#REF!="C"),"Termovacío",IF(OR(AO461="I",AN461="I",AP461="I",AK461="I",AL461="I",AO461="C",AN461="C",AP461="C",AK461="C",AL461="C"),"Regeneración",""))</f>
        <v>#REF!</v>
      </c>
    </row>
    <row r="462" spans="1:47" s="10" customFormat="1" ht="15" customHeight="1" x14ac:dyDescent="0.2">
      <c r="A462" s="4">
        <f t="shared" si="119"/>
        <v>20</v>
      </c>
      <c r="B462" s="4">
        <v>600049</v>
      </c>
      <c r="C462" s="4" t="s">
        <v>102</v>
      </c>
      <c r="D462" s="4" t="s">
        <v>161</v>
      </c>
      <c r="E462" s="3" t="s">
        <v>152</v>
      </c>
      <c r="F462" s="4" t="s">
        <v>312</v>
      </c>
      <c r="G462" s="4" t="s">
        <v>43</v>
      </c>
      <c r="H462" s="4" t="s">
        <v>172</v>
      </c>
      <c r="I462" s="4" t="s">
        <v>249</v>
      </c>
      <c r="J462" s="4" t="s">
        <v>131</v>
      </c>
      <c r="K462" s="4" t="s">
        <v>117</v>
      </c>
      <c r="L462" s="4">
        <v>1977</v>
      </c>
      <c r="M462" s="4" t="s">
        <v>266</v>
      </c>
      <c r="N462" s="4" t="s">
        <v>304</v>
      </c>
      <c r="O462" s="4" t="s">
        <v>122</v>
      </c>
      <c r="P462" s="4"/>
      <c r="Q462" s="4"/>
      <c r="R462" s="4" t="s">
        <v>123</v>
      </c>
      <c r="S462" s="13"/>
      <c r="T462" s="4"/>
      <c r="U462" s="4"/>
      <c r="V462" s="4"/>
      <c r="W462" s="4">
        <v>220</v>
      </c>
      <c r="X462" s="13">
        <v>41241</v>
      </c>
      <c r="Y462" s="27"/>
      <c r="Z462" s="27"/>
      <c r="AA462" s="28"/>
      <c r="AB462" s="31"/>
      <c r="AC462" s="32"/>
      <c r="AD462" s="28"/>
      <c r="AE462" s="28">
        <v>31</v>
      </c>
      <c r="AF462" s="33">
        <v>0.02</v>
      </c>
      <c r="AG462" s="28">
        <v>2.5</v>
      </c>
      <c r="AH462" s="31">
        <v>2.9000000000000001E-2</v>
      </c>
      <c r="AI462" s="31">
        <v>0.93300000000000005</v>
      </c>
      <c r="AJ462" s="31"/>
      <c r="AK462" s="75" t="str">
        <f t="shared" si="109"/>
        <v>1</v>
      </c>
      <c r="AL462" s="75" t="str">
        <f t="shared" si="110"/>
        <v>1</v>
      </c>
      <c r="AM462" s="75" t="str">
        <f t="shared" si="111"/>
        <v>1</v>
      </c>
      <c r="AN462" s="75" t="str">
        <f t="shared" si="112"/>
        <v>1</v>
      </c>
      <c r="AO462" s="75" t="str">
        <f t="shared" si="113"/>
        <v>3</v>
      </c>
      <c r="AP462" s="75" t="str">
        <f t="shared" si="114"/>
        <v>1</v>
      </c>
      <c r="AQ462" s="75" t="str">
        <f t="shared" si="115"/>
        <v>1</v>
      </c>
      <c r="AR462" s="75" t="str">
        <f t="shared" si="116"/>
        <v>1</v>
      </c>
      <c r="AS462" s="75">
        <f t="shared" si="117"/>
        <v>1.2727272727272727</v>
      </c>
      <c r="AT462" s="75" t="str">
        <f t="shared" si="118"/>
        <v>3</v>
      </c>
      <c r="AU462" s="48" t="e">
        <f>IF(OR(AQ462="I",#REF!="I",AQ462="C",#REF!="C"),"Termovacío",IF(OR(AO462="I",AN462="I",AP462="I",AK462="I",AL462="I",AO462="C",AN462="C",AP462="C",AK462="C",AL462="C"),"Regeneración",""))</f>
        <v>#REF!</v>
      </c>
    </row>
    <row r="463" spans="1:47" s="10" customFormat="1" ht="15" customHeight="1" x14ac:dyDescent="0.2">
      <c r="A463" s="4">
        <f t="shared" si="119"/>
        <v>20</v>
      </c>
      <c r="B463" s="4">
        <v>600049</v>
      </c>
      <c r="C463" s="4" t="s">
        <v>102</v>
      </c>
      <c r="D463" s="4" t="s">
        <v>161</v>
      </c>
      <c r="E463" s="3" t="s">
        <v>152</v>
      </c>
      <c r="F463" s="4" t="s">
        <v>312</v>
      </c>
      <c r="G463" s="4" t="s">
        <v>43</v>
      </c>
      <c r="H463" s="4" t="s">
        <v>172</v>
      </c>
      <c r="I463" s="4" t="s">
        <v>249</v>
      </c>
      <c r="J463" s="4" t="s">
        <v>131</v>
      </c>
      <c r="K463" s="4" t="s">
        <v>117</v>
      </c>
      <c r="L463" s="4">
        <v>1977</v>
      </c>
      <c r="M463" s="4" t="s">
        <v>266</v>
      </c>
      <c r="N463" s="4" t="s">
        <v>304</v>
      </c>
      <c r="O463" s="4" t="s">
        <v>122</v>
      </c>
      <c r="P463" s="4"/>
      <c r="Q463" s="4"/>
      <c r="R463" s="4" t="s">
        <v>123</v>
      </c>
      <c r="S463" s="13"/>
      <c r="T463" s="4"/>
      <c r="U463" s="4"/>
      <c r="V463" s="4"/>
      <c r="W463" s="4">
        <v>220</v>
      </c>
      <c r="X463" s="13">
        <v>40889</v>
      </c>
      <c r="Y463" s="27"/>
      <c r="Z463" s="27"/>
      <c r="AA463" s="28"/>
      <c r="AB463" s="31"/>
      <c r="AC463" s="32"/>
      <c r="AD463" s="28"/>
      <c r="AE463" s="28">
        <v>33</v>
      </c>
      <c r="AF463" s="33">
        <v>0.01</v>
      </c>
      <c r="AG463" s="28">
        <v>2.5</v>
      </c>
      <c r="AH463" s="31">
        <v>2.3E-2</v>
      </c>
      <c r="AI463" s="31">
        <v>0.94899999999999995</v>
      </c>
      <c r="AJ463" s="31"/>
      <c r="AK463" s="75" t="str">
        <f t="shared" si="109"/>
        <v>1</v>
      </c>
      <c r="AL463" s="75" t="str">
        <f t="shared" si="110"/>
        <v>1</v>
      </c>
      <c r="AM463" s="75" t="str">
        <f t="shared" si="111"/>
        <v>1</v>
      </c>
      <c r="AN463" s="75" t="str">
        <f t="shared" si="112"/>
        <v>1</v>
      </c>
      <c r="AO463" s="75" t="str">
        <f t="shared" si="113"/>
        <v>1</v>
      </c>
      <c r="AP463" s="75" t="str">
        <f t="shared" si="114"/>
        <v>1</v>
      </c>
      <c r="AQ463" s="75" t="str">
        <f t="shared" si="115"/>
        <v>1</v>
      </c>
      <c r="AR463" s="75" t="str">
        <f t="shared" si="116"/>
        <v>1</v>
      </c>
      <c r="AS463" s="75">
        <f t="shared" si="117"/>
        <v>1</v>
      </c>
      <c r="AT463" s="75" t="str">
        <f t="shared" si="118"/>
        <v>1</v>
      </c>
      <c r="AU463" s="48" t="e">
        <f>IF(OR(AQ463="I",#REF!="I",AQ463="C",#REF!="C"),"Termovacío",IF(OR(AO463="I",AN463="I",AP463="I",AK463="I",AL463="I",AO463="C",AN463="C",AP463="C",AK463="C",AL463="C"),"Regeneración",""))</f>
        <v>#REF!</v>
      </c>
    </row>
    <row r="464" spans="1:47" s="10" customFormat="1" ht="15" customHeight="1" x14ac:dyDescent="0.2">
      <c r="A464" s="4">
        <f t="shared" si="119"/>
        <v>20</v>
      </c>
      <c r="B464" s="4">
        <v>600049</v>
      </c>
      <c r="C464" s="4" t="s">
        <v>102</v>
      </c>
      <c r="D464" s="4" t="s">
        <v>161</v>
      </c>
      <c r="E464" s="3" t="s">
        <v>152</v>
      </c>
      <c r="F464" s="4" t="s">
        <v>312</v>
      </c>
      <c r="G464" s="4" t="s">
        <v>43</v>
      </c>
      <c r="H464" s="4" t="s">
        <v>172</v>
      </c>
      <c r="I464" s="4" t="s">
        <v>249</v>
      </c>
      <c r="J464" s="4" t="s">
        <v>131</v>
      </c>
      <c r="K464" s="4" t="s">
        <v>117</v>
      </c>
      <c r="L464" s="4">
        <v>1977</v>
      </c>
      <c r="M464" s="4" t="s">
        <v>266</v>
      </c>
      <c r="N464" s="4" t="s">
        <v>304</v>
      </c>
      <c r="O464" s="4" t="s">
        <v>122</v>
      </c>
      <c r="P464" s="4"/>
      <c r="Q464" s="4"/>
      <c r="R464" s="4" t="s">
        <v>123</v>
      </c>
      <c r="S464" s="13"/>
      <c r="T464" s="4"/>
      <c r="U464" s="4"/>
      <c r="V464" s="4"/>
      <c r="W464" s="4">
        <v>220</v>
      </c>
      <c r="X464" s="13">
        <v>40760</v>
      </c>
      <c r="Y464" s="27"/>
      <c r="Z464" s="27"/>
      <c r="AA464" s="28"/>
      <c r="AB464" s="31"/>
      <c r="AC464" s="32"/>
      <c r="AD464" s="28"/>
      <c r="AE464" s="28">
        <v>31</v>
      </c>
      <c r="AF464" s="33">
        <v>0.01</v>
      </c>
      <c r="AG464" s="28">
        <v>2.5</v>
      </c>
      <c r="AH464" s="31">
        <v>3.1E-2</v>
      </c>
      <c r="AI464" s="31">
        <v>1.0049999999999999</v>
      </c>
      <c r="AJ464" s="31"/>
      <c r="AK464" s="75" t="str">
        <f t="shared" si="109"/>
        <v>1</v>
      </c>
      <c r="AL464" s="75" t="str">
        <f t="shared" si="110"/>
        <v>1</v>
      </c>
      <c r="AM464" s="75" t="str">
        <f t="shared" si="111"/>
        <v>1</v>
      </c>
      <c r="AN464" s="75" t="str">
        <f t="shared" si="112"/>
        <v>1</v>
      </c>
      <c r="AO464" s="75" t="str">
        <f t="shared" si="113"/>
        <v>3</v>
      </c>
      <c r="AP464" s="75" t="str">
        <f t="shared" si="114"/>
        <v>1</v>
      </c>
      <c r="AQ464" s="75" t="str">
        <f t="shared" si="115"/>
        <v>1</v>
      </c>
      <c r="AR464" s="75" t="str">
        <f t="shared" si="116"/>
        <v>1</v>
      </c>
      <c r="AS464" s="75">
        <f t="shared" si="117"/>
        <v>1.2727272727272727</v>
      </c>
      <c r="AT464" s="75" t="str">
        <f t="shared" si="118"/>
        <v>3</v>
      </c>
      <c r="AU464" s="48" t="e">
        <f>IF(OR(AQ464="I",#REF!="I",AQ464="C",#REF!="C"),"Termovacío",IF(OR(AO464="I",AN464="I",AP464="I",AK464="I",AL464="I",AO464="C",AN464="C",AP464="C",AK464="C",AL464="C"),"Regeneración",""))</f>
        <v>#REF!</v>
      </c>
    </row>
    <row r="465" spans="1:47" s="10" customFormat="1" ht="15" customHeight="1" x14ac:dyDescent="0.2">
      <c r="A465" s="4">
        <f t="shared" si="119"/>
        <v>20</v>
      </c>
      <c r="B465" s="4">
        <v>600049</v>
      </c>
      <c r="C465" s="4" t="s">
        <v>102</v>
      </c>
      <c r="D465" s="4" t="s">
        <v>161</v>
      </c>
      <c r="E465" s="3" t="s">
        <v>152</v>
      </c>
      <c r="F465" s="4" t="s">
        <v>312</v>
      </c>
      <c r="G465" s="4" t="s">
        <v>43</v>
      </c>
      <c r="H465" s="4" t="s">
        <v>172</v>
      </c>
      <c r="I465" s="4" t="s">
        <v>249</v>
      </c>
      <c r="J465" s="4" t="s">
        <v>131</v>
      </c>
      <c r="K465" s="4" t="s">
        <v>117</v>
      </c>
      <c r="L465" s="4">
        <v>1977</v>
      </c>
      <c r="M465" s="4" t="s">
        <v>266</v>
      </c>
      <c r="N465" s="4" t="s">
        <v>304</v>
      </c>
      <c r="O465" s="4" t="s">
        <v>122</v>
      </c>
      <c r="P465" s="4"/>
      <c r="Q465" s="4"/>
      <c r="R465" s="4" t="s">
        <v>123</v>
      </c>
      <c r="S465" s="13"/>
      <c r="T465" s="4"/>
      <c r="U465" s="4"/>
      <c r="V465" s="4"/>
      <c r="W465" s="4">
        <v>220</v>
      </c>
      <c r="X465" s="13">
        <v>40726</v>
      </c>
      <c r="Y465" s="27"/>
      <c r="Z465" s="27"/>
      <c r="AA465" s="28"/>
      <c r="AB465" s="31"/>
      <c r="AC465" s="32"/>
      <c r="AD465" s="28"/>
      <c r="AE465" s="28">
        <v>31</v>
      </c>
      <c r="AF465" s="33">
        <v>0.01</v>
      </c>
      <c r="AG465" s="28">
        <v>2.5</v>
      </c>
      <c r="AH465" s="31">
        <v>5.8000000000000003E-2</v>
      </c>
      <c r="AI465" s="31">
        <v>1.091</v>
      </c>
      <c r="AJ465" s="31"/>
      <c r="AK465" s="75" t="str">
        <f t="shared" si="109"/>
        <v>1</v>
      </c>
      <c r="AL465" s="75" t="str">
        <f t="shared" si="110"/>
        <v>1</v>
      </c>
      <c r="AM465" s="75" t="str">
        <f t="shared" si="111"/>
        <v>1</v>
      </c>
      <c r="AN465" s="75" t="str">
        <f t="shared" si="112"/>
        <v>1</v>
      </c>
      <c r="AO465" s="75" t="str">
        <f t="shared" si="113"/>
        <v>3</v>
      </c>
      <c r="AP465" s="75" t="str">
        <f t="shared" si="114"/>
        <v>1</v>
      </c>
      <c r="AQ465" s="75" t="str">
        <f t="shared" si="115"/>
        <v>1</v>
      </c>
      <c r="AR465" s="75" t="str">
        <f t="shared" si="116"/>
        <v>1</v>
      </c>
      <c r="AS465" s="75">
        <f t="shared" si="117"/>
        <v>1.2727272727272727</v>
      </c>
      <c r="AT465" s="75" t="str">
        <f t="shared" si="118"/>
        <v>3</v>
      </c>
      <c r="AU465" s="48" t="e">
        <f>IF(OR(AQ465="I",#REF!="I",AQ465="C",#REF!="C"),"Termovacío",IF(OR(AO465="I",AN465="I",AP465="I",AK465="I",AL465="I",AO465="C",AN465="C",AP465="C",AK465="C",AL465="C"),"Regeneración",""))</f>
        <v>#REF!</v>
      </c>
    </row>
    <row r="466" spans="1:47" s="10" customFormat="1" ht="15" customHeight="1" x14ac:dyDescent="0.2">
      <c r="A466" s="4">
        <f t="shared" si="119"/>
        <v>20</v>
      </c>
      <c r="B466" s="4">
        <v>600049</v>
      </c>
      <c r="C466" s="4" t="s">
        <v>102</v>
      </c>
      <c r="D466" s="4" t="s">
        <v>161</v>
      </c>
      <c r="E466" s="3" t="s">
        <v>152</v>
      </c>
      <c r="F466" s="4" t="s">
        <v>312</v>
      </c>
      <c r="G466" s="4" t="s">
        <v>43</v>
      </c>
      <c r="H466" s="4" t="s">
        <v>172</v>
      </c>
      <c r="I466" s="4" t="s">
        <v>249</v>
      </c>
      <c r="J466" s="4" t="s">
        <v>131</v>
      </c>
      <c r="K466" s="4" t="s">
        <v>117</v>
      </c>
      <c r="L466" s="4">
        <v>1977</v>
      </c>
      <c r="M466" s="4" t="s">
        <v>266</v>
      </c>
      <c r="N466" s="4" t="s">
        <v>304</v>
      </c>
      <c r="O466" s="4" t="s">
        <v>122</v>
      </c>
      <c r="P466" s="4"/>
      <c r="Q466" s="4"/>
      <c r="R466" s="4" t="s">
        <v>123</v>
      </c>
      <c r="S466" s="13"/>
      <c r="T466" s="4"/>
      <c r="U466" s="4"/>
      <c r="V466" s="4"/>
      <c r="W466" s="4">
        <v>220</v>
      </c>
      <c r="X466" s="13">
        <v>40613</v>
      </c>
      <c r="Y466" s="27"/>
      <c r="Z466" s="27"/>
      <c r="AA466" s="28"/>
      <c r="AB466" s="31"/>
      <c r="AC466" s="32"/>
      <c r="AD466" s="28"/>
      <c r="AE466" s="28">
        <v>31</v>
      </c>
      <c r="AF466" s="33">
        <v>0.01</v>
      </c>
      <c r="AG466" s="28">
        <v>3</v>
      </c>
      <c r="AH466" s="31">
        <v>3.6999999999999998E-2</v>
      </c>
      <c r="AI466" s="31">
        <v>0.94</v>
      </c>
      <c r="AJ466" s="31"/>
      <c r="AK466" s="75" t="str">
        <f t="shared" si="109"/>
        <v>1</v>
      </c>
      <c r="AL466" s="75" t="str">
        <f t="shared" si="110"/>
        <v>1</v>
      </c>
      <c r="AM466" s="75" t="str">
        <f t="shared" si="111"/>
        <v>1</v>
      </c>
      <c r="AN466" s="75" t="str">
        <f t="shared" si="112"/>
        <v>1</v>
      </c>
      <c r="AO466" s="75" t="str">
        <f t="shared" si="113"/>
        <v>3</v>
      </c>
      <c r="AP466" s="75" t="str">
        <f t="shared" si="114"/>
        <v>1</v>
      </c>
      <c r="AQ466" s="75" t="str">
        <f t="shared" si="115"/>
        <v>1</v>
      </c>
      <c r="AR466" s="75" t="str">
        <f t="shared" si="116"/>
        <v>1</v>
      </c>
      <c r="AS466" s="75">
        <f t="shared" si="117"/>
        <v>1.2727272727272727</v>
      </c>
      <c r="AT466" s="75" t="str">
        <f t="shared" si="118"/>
        <v>3</v>
      </c>
      <c r="AU466" s="48" t="e">
        <f>IF(OR(AQ466="I",#REF!="I",AQ466="C",#REF!="C"),"Termovacío",IF(OR(AO466="I",AN466="I",AP466="I",AK466="I",AL466="I",AO466="C",AN466="C",AP466="C",AK466="C",AL466="C"),"Regeneración",""))</f>
        <v>#REF!</v>
      </c>
    </row>
    <row r="467" spans="1:47" s="10" customFormat="1" ht="15" customHeight="1" x14ac:dyDescent="0.2">
      <c r="A467" s="4">
        <f t="shared" si="119"/>
        <v>20</v>
      </c>
      <c r="B467" s="4">
        <v>600049</v>
      </c>
      <c r="C467" s="4" t="s">
        <v>102</v>
      </c>
      <c r="D467" s="4" t="s">
        <v>161</v>
      </c>
      <c r="E467" s="3" t="s">
        <v>152</v>
      </c>
      <c r="F467" s="4" t="s">
        <v>312</v>
      </c>
      <c r="G467" s="4" t="s">
        <v>43</v>
      </c>
      <c r="H467" s="4" t="s">
        <v>172</v>
      </c>
      <c r="I467" s="4" t="s">
        <v>249</v>
      </c>
      <c r="J467" s="4" t="s">
        <v>131</v>
      </c>
      <c r="K467" s="4" t="s">
        <v>117</v>
      </c>
      <c r="L467" s="4">
        <v>1977</v>
      </c>
      <c r="M467" s="4" t="s">
        <v>266</v>
      </c>
      <c r="N467" s="4" t="s">
        <v>304</v>
      </c>
      <c r="O467" s="4" t="s">
        <v>122</v>
      </c>
      <c r="P467" s="4"/>
      <c r="Q467" s="4"/>
      <c r="R467" s="4" t="s">
        <v>123</v>
      </c>
      <c r="S467" s="13"/>
      <c r="T467" s="4"/>
      <c r="U467" s="4"/>
      <c r="V467" s="4"/>
      <c r="W467" s="4">
        <v>220</v>
      </c>
      <c r="X467" s="13">
        <v>40312</v>
      </c>
      <c r="Y467" s="27"/>
      <c r="Z467" s="27"/>
      <c r="AA467" s="28"/>
      <c r="AB467" s="31"/>
      <c r="AC467" s="32"/>
      <c r="AD467" s="28"/>
      <c r="AE467" s="28">
        <v>32</v>
      </c>
      <c r="AF467" s="33">
        <v>0.02</v>
      </c>
      <c r="AG467" s="28">
        <v>2</v>
      </c>
      <c r="AH467" s="31">
        <v>2.1999999999999999E-2</v>
      </c>
      <c r="AI467" s="31">
        <v>0.77700000000000002</v>
      </c>
      <c r="AJ467" s="31"/>
      <c r="AK467" s="75" t="str">
        <f t="shared" si="109"/>
        <v>1</v>
      </c>
      <c r="AL467" s="75" t="str">
        <f t="shared" si="110"/>
        <v>1</v>
      </c>
      <c r="AM467" s="75" t="str">
        <f t="shared" si="111"/>
        <v>1</v>
      </c>
      <c r="AN467" s="75" t="str">
        <f t="shared" si="112"/>
        <v>1</v>
      </c>
      <c r="AO467" s="75" t="str">
        <f t="shared" si="113"/>
        <v>1</v>
      </c>
      <c r="AP467" s="75" t="str">
        <f t="shared" si="114"/>
        <v>1</v>
      </c>
      <c r="AQ467" s="75" t="str">
        <f t="shared" si="115"/>
        <v>1</v>
      </c>
      <c r="AR467" s="75" t="str">
        <f t="shared" si="116"/>
        <v>1</v>
      </c>
      <c r="AS467" s="75">
        <f t="shared" si="117"/>
        <v>1</v>
      </c>
      <c r="AT467" s="75" t="str">
        <f t="shared" si="118"/>
        <v>1</v>
      </c>
      <c r="AU467" s="48" t="e">
        <f>IF(OR(AQ467="I",#REF!="I",AQ467="C",#REF!="C"),"Termovacío",IF(OR(AO467="I",AN467="I",AP467="I",AK467="I",AL467="I",AO467="C",AN467="C",AP467="C",AK467="C",AL467="C"),"Regeneración",""))</f>
        <v>#REF!</v>
      </c>
    </row>
    <row r="468" spans="1:47" s="10" customFormat="1" ht="15" customHeight="1" x14ac:dyDescent="0.2">
      <c r="A468" s="4">
        <f t="shared" si="119"/>
        <v>20</v>
      </c>
      <c r="B468" s="4">
        <v>600049</v>
      </c>
      <c r="C468" s="4" t="s">
        <v>102</v>
      </c>
      <c r="D468" s="4" t="s">
        <v>161</v>
      </c>
      <c r="E468" s="3" t="s">
        <v>152</v>
      </c>
      <c r="F468" s="4" t="s">
        <v>312</v>
      </c>
      <c r="G468" s="4" t="s">
        <v>43</v>
      </c>
      <c r="H468" s="4" t="s">
        <v>172</v>
      </c>
      <c r="I468" s="4" t="s">
        <v>249</v>
      </c>
      <c r="J468" s="4" t="s">
        <v>131</v>
      </c>
      <c r="K468" s="4" t="s">
        <v>117</v>
      </c>
      <c r="L468" s="4">
        <v>1977</v>
      </c>
      <c r="M468" s="4" t="s">
        <v>266</v>
      </c>
      <c r="N468" s="4" t="s">
        <v>304</v>
      </c>
      <c r="O468" s="4" t="s">
        <v>122</v>
      </c>
      <c r="P468" s="4"/>
      <c r="Q468" s="4"/>
      <c r="R468" s="4" t="s">
        <v>123</v>
      </c>
      <c r="S468" s="13"/>
      <c r="T468" s="4"/>
      <c r="U468" s="4"/>
      <c r="V468" s="4"/>
      <c r="W468" s="4">
        <v>220</v>
      </c>
      <c r="X468" s="13">
        <v>39865</v>
      </c>
      <c r="Y468" s="27"/>
      <c r="Z468" s="27"/>
      <c r="AA468" s="28"/>
      <c r="AB468" s="31"/>
      <c r="AC468" s="32"/>
      <c r="AD468" s="28"/>
      <c r="AE468" s="28">
        <v>35</v>
      </c>
      <c r="AF468" s="33">
        <v>0.01</v>
      </c>
      <c r="AG468" s="28"/>
      <c r="AH468" s="31">
        <v>2.1999999999999999E-2</v>
      </c>
      <c r="AI468" s="31"/>
      <c r="AJ468" s="31"/>
      <c r="AK468" s="75" t="str">
        <f t="shared" si="109"/>
        <v>1</v>
      </c>
      <c r="AL468" s="75" t="str">
        <f t="shared" si="110"/>
        <v>1</v>
      </c>
      <c r="AM468" s="75" t="str">
        <f t="shared" si="111"/>
        <v>1</v>
      </c>
      <c r="AN468" s="75" t="str">
        <f t="shared" si="112"/>
        <v>1</v>
      </c>
      <c r="AO468" s="75" t="str">
        <f t="shared" si="113"/>
        <v>1</v>
      </c>
      <c r="AP468" s="75" t="str">
        <f t="shared" si="114"/>
        <v>1</v>
      </c>
      <c r="AQ468" s="75" t="str">
        <f t="shared" si="115"/>
        <v>1</v>
      </c>
      <c r="AR468" s="75" t="str">
        <f t="shared" si="116"/>
        <v>1</v>
      </c>
      <c r="AS468" s="75">
        <f t="shared" si="117"/>
        <v>1</v>
      </c>
      <c r="AT468" s="75" t="str">
        <f t="shared" si="118"/>
        <v>1</v>
      </c>
      <c r="AU468" s="48" t="e">
        <f>IF(OR(AQ468="I",#REF!="I",AQ468="C",#REF!="C"),"Termovacío",IF(OR(AO468="I",AN468="I",AP468="I",AK468="I",AL468="I",AO468="C",AN468="C",AP468="C",AK468="C",AL468="C"),"Regeneración",""))</f>
        <v>#REF!</v>
      </c>
    </row>
    <row r="469" spans="1:47" s="10" customFormat="1" ht="15" customHeight="1" x14ac:dyDescent="0.2">
      <c r="A469" s="4">
        <f t="shared" si="119"/>
        <v>20</v>
      </c>
      <c r="B469" s="4">
        <v>600049</v>
      </c>
      <c r="C469" s="4" t="s">
        <v>102</v>
      </c>
      <c r="D469" s="4" t="s">
        <v>161</v>
      </c>
      <c r="E469" s="3" t="s">
        <v>152</v>
      </c>
      <c r="F469" s="4" t="s">
        <v>312</v>
      </c>
      <c r="G469" s="4" t="s">
        <v>43</v>
      </c>
      <c r="H469" s="4" t="s">
        <v>172</v>
      </c>
      <c r="I469" s="4" t="s">
        <v>249</v>
      </c>
      <c r="J469" s="4" t="s">
        <v>131</v>
      </c>
      <c r="K469" s="4" t="s">
        <v>117</v>
      </c>
      <c r="L469" s="4">
        <v>1977</v>
      </c>
      <c r="M469" s="4" t="s">
        <v>266</v>
      </c>
      <c r="N469" s="4" t="s">
        <v>304</v>
      </c>
      <c r="O469" s="4" t="s">
        <v>122</v>
      </c>
      <c r="P469" s="4"/>
      <c r="Q469" s="4"/>
      <c r="R469" s="4" t="s">
        <v>123</v>
      </c>
      <c r="S469" s="13"/>
      <c r="T469" s="4"/>
      <c r="U469" s="4"/>
      <c r="V469" s="4"/>
      <c r="W469" s="4">
        <v>220</v>
      </c>
      <c r="X469" s="13">
        <v>39828</v>
      </c>
      <c r="Y469" s="27"/>
      <c r="Z469" s="27"/>
      <c r="AA469" s="28"/>
      <c r="AB469" s="31"/>
      <c r="AC469" s="32"/>
      <c r="AD469" s="28"/>
      <c r="AE469" s="28">
        <v>34</v>
      </c>
      <c r="AF469" s="33">
        <v>0.01</v>
      </c>
      <c r="AG469" s="28"/>
      <c r="AH469" s="31">
        <v>0.02</v>
      </c>
      <c r="AI469" s="31"/>
      <c r="AJ469" s="31"/>
      <c r="AK469" s="75" t="str">
        <f t="shared" si="109"/>
        <v>1</v>
      </c>
      <c r="AL469" s="75" t="str">
        <f t="shared" si="110"/>
        <v>1</v>
      </c>
      <c r="AM469" s="75" t="str">
        <f t="shared" si="111"/>
        <v>1</v>
      </c>
      <c r="AN469" s="75" t="str">
        <f t="shared" si="112"/>
        <v>1</v>
      </c>
      <c r="AO469" s="75" t="str">
        <f t="shared" si="113"/>
        <v>1</v>
      </c>
      <c r="AP469" s="75" t="str">
        <f t="shared" si="114"/>
        <v>1</v>
      </c>
      <c r="AQ469" s="75" t="str">
        <f t="shared" si="115"/>
        <v>1</v>
      </c>
      <c r="AR469" s="75" t="str">
        <f t="shared" si="116"/>
        <v>1</v>
      </c>
      <c r="AS469" s="75">
        <f t="shared" si="117"/>
        <v>1</v>
      </c>
      <c r="AT469" s="75" t="str">
        <f t="shared" si="118"/>
        <v>1</v>
      </c>
      <c r="AU469" s="48" t="e">
        <f>IF(OR(AQ469="I",#REF!="I",AQ469="C",#REF!="C"),"Termovacío",IF(OR(AO469="I",AN469="I",AP469="I",AK469="I",AL469="I",AO469="C",AN469="C",AP469="C",AK469="C",AL469="C"),"Regeneración",""))</f>
        <v>#REF!</v>
      </c>
    </row>
    <row r="470" spans="1:47" s="10" customFormat="1" ht="15" customHeight="1" x14ac:dyDescent="0.2">
      <c r="A470" s="4">
        <f t="shared" si="119"/>
        <v>20</v>
      </c>
      <c r="B470" s="4">
        <v>600049</v>
      </c>
      <c r="C470" s="4" t="s">
        <v>102</v>
      </c>
      <c r="D470" s="4" t="s">
        <v>161</v>
      </c>
      <c r="E470" s="3" t="s">
        <v>152</v>
      </c>
      <c r="F470" s="4" t="s">
        <v>312</v>
      </c>
      <c r="G470" s="4" t="s">
        <v>43</v>
      </c>
      <c r="H470" s="4" t="s">
        <v>172</v>
      </c>
      <c r="I470" s="4" t="s">
        <v>249</v>
      </c>
      <c r="J470" s="4" t="s">
        <v>131</v>
      </c>
      <c r="K470" s="4" t="s">
        <v>117</v>
      </c>
      <c r="L470" s="4">
        <v>1977</v>
      </c>
      <c r="M470" s="4" t="s">
        <v>266</v>
      </c>
      <c r="N470" s="4" t="s">
        <v>304</v>
      </c>
      <c r="O470" s="4" t="s">
        <v>122</v>
      </c>
      <c r="P470" s="4"/>
      <c r="Q470" s="4"/>
      <c r="R470" s="4" t="s">
        <v>123</v>
      </c>
      <c r="S470" s="13"/>
      <c r="T470" s="4"/>
      <c r="U470" s="4"/>
      <c r="V470" s="4"/>
      <c r="W470" s="4">
        <v>220</v>
      </c>
      <c r="X470" s="13">
        <v>39679</v>
      </c>
      <c r="Y470" s="27"/>
      <c r="Z470" s="27"/>
      <c r="AA470" s="28"/>
      <c r="AB470" s="31"/>
      <c r="AC470" s="32"/>
      <c r="AD470" s="28"/>
      <c r="AE470" s="28">
        <v>30</v>
      </c>
      <c r="AF470" s="33">
        <v>0.01</v>
      </c>
      <c r="AG470" s="28"/>
      <c r="AH470" s="31">
        <v>2.1999999999999999E-2</v>
      </c>
      <c r="AI470" s="31"/>
      <c r="AJ470" s="31"/>
      <c r="AK470" s="75" t="str">
        <f t="shared" si="109"/>
        <v>1</v>
      </c>
      <c r="AL470" s="75" t="str">
        <f t="shared" si="110"/>
        <v>1</v>
      </c>
      <c r="AM470" s="75" t="str">
        <f t="shared" si="111"/>
        <v>1</v>
      </c>
      <c r="AN470" s="75" t="str">
        <f t="shared" si="112"/>
        <v>1</v>
      </c>
      <c r="AO470" s="75" t="str">
        <f t="shared" si="113"/>
        <v>3</v>
      </c>
      <c r="AP470" s="75" t="str">
        <f t="shared" si="114"/>
        <v>1</v>
      </c>
      <c r="AQ470" s="75" t="str">
        <f t="shared" si="115"/>
        <v>1</v>
      </c>
      <c r="AR470" s="75" t="str">
        <f t="shared" si="116"/>
        <v>1</v>
      </c>
      <c r="AS470" s="75">
        <f t="shared" si="117"/>
        <v>1.2727272727272727</v>
      </c>
      <c r="AT470" s="75" t="str">
        <f t="shared" si="118"/>
        <v>3</v>
      </c>
      <c r="AU470" s="48" t="e">
        <f>IF(OR(AQ470="I",#REF!="I",AQ470="C",#REF!="C"),"Termovacío",IF(OR(AO470="I",AN470="I",AP470="I",AK470="I",AL470="I",AO470="C",AN470="C",AP470="C",AK470="C",AL470="C"),"Regeneración",""))</f>
        <v>#REF!</v>
      </c>
    </row>
    <row r="471" spans="1:47" s="10" customFormat="1" ht="15" customHeight="1" x14ac:dyDescent="0.2">
      <c r="A471" s="4">
        <f t="shared" si="119"/>
        <v>20</v>
      </c>
      <c r="B471" s="4">
        <v>600049</v>
      </c>
      <c r="C471" s="4" t="s">
        <v>102</v>
      </c>
      <c r="D471" s="4" t="s">
        <v>161</v>
      </c>
      <c r="E471" s="3" t="s">
        <v>152</v>
      </c>
      <c r="F471" s="4" t="s">
        <v>312</v>
      </c>
      <c r="G471" s="4" t="s">
        <v>43</v>
      </c>
      <c r="H471" s="4" t="s">
        <v>172</v>
      </c>
      <c r="I471" s="4" t="s">
        <v>249</v>
      </c>
      <c r="J471" s="4" t="s">
        <v>131</v>
      </c>
      <c r="K471" s="4" t="s">
        <v>117</v>
      </c>
      <c r="L471" s="4">
        <v>1977</v>
      </c>
      <c r="M471" s="4" t="s">
        <v>266</v>
      </c>
      <c r="N471" s="4" t="s">
        <v>304</v>
      </c>
      <c r="O471" s="4" t="s">
        <v>122</v>
      </c>
      <c r="P471" s="4"/>
      <c r="Q471" s="4"/>
      <c r="R471" s="4" t="s">
        <v>123</v>
      </c>
      <c r="S471" s="13"/>
      <c r="T471" s="4"/>
      <c r="U471" s="4"/>
      <c r="V471" s="4"/>
      <c r="W471" s="4">
        <v>220</v>
      </c>
      <c r="X471" s="13">
        <v>39632</v>
      </c>
      <c r="Y471" s="27"/>
      <c r="Z471" s="27"/>
      <c r="AA471" s="28"/>
      <c r="AB471" s="31"/>
      <c r="AC471" s="32"/>
      <c r="AD471" s="28"/>
      <c r="AE471" s="28">
        <v>37.5</v>
      </c>
      <c r="AF471" s="33">
        <v>0.03</v>
      </c>
      <c r="AG471" s="28">
        <v>2</v>
      </c>
      <c r="AH471" s="31">
        <v>2.3E-2</v>
      </c>
      <c r="AI471" s="31">
        <v>0.72699999999999998</v>
      </c>
      <c r="AJ471" s="31"/>
      <c r="AK471" s="75" t="str">
        <f t="shared" si="109"/>
        <v>1</v>
      </c>
      <c r="AL471" s="75" t="str">
        <f t="shared" si="110"/>
        <v>1</v>
      </c>
      <c r="AM471" s="75" t="str">
        <f t="shared" si="111"/>
        <v>1</v>
      </c>
      <c r="AN471" s="75" t="str">
        <f t="shared" si="112"/>
        <v>1</v>
      </c>
      <c r="AO471" s="75" t="str">
        <f t="shared" si="113"/>
        <v>1</v>
      </c>
      <c r="AP471" s="75" t="str">
        <f t="shared" si="114"/>
        <v>1</v>
      </c>
      <c r="AQ471" s="75" t="str">
        <f t="shared" si="115"/>
        <v>1</v>
      </c>
      <c r="AR471" s="75" t="str">
        <f t="shared" si="116"/>
        <v>1</v>
      </c>
      <c r="AS471" s="75">
        <f t="shared" si="117"/>
        <v>1</v>
      </c>
      <c r="AT471" s="75" t="str">
        <f t="shared" si="118"/>
        <v>1</v>
      </c>
      <c r="AU471" s="48" t="e">
        <f>IF(OR(AQ471="I",#REF!="I",AQ471="C",#REF!="C"),"Termovacío",IF(OR(AO471="I",AN471="I",AP471="I",AK471="I",AL471="I",AO471="C",AN471="C",AP471="C",AK471="C",AL471="C"),"Regeneración",""))</f>
        <v>#REF!</v>
      </c>
    </row>
    <row r="472" spans="1:47" s="10" customFormat="1" ht="15" customHeight="1" x14ac:dyDescent="0.2">
      <c r="A472" s="4">
        <f t="shared" si="119"/>
        <v>20</v>
      </c>
      <c r="B472" s="4">
        <v>600049</v>
      </c>
      <c r="C472" s="4" t="s">
        <v>102</v>
      </c>
      <c r="D472" s="4" t="s">
        <v>161</v>
      </c>
      <c r="E472" s="3" t="s">
        <v>152</v>
      </c>
      <c r="F472" s="4" t="s">
        <v>312</v>
      </c>
      <c r="G472" s="4" t="s">
        <v>43</v>
      </c>
      <c r="H472" s="4" t="s">
        <v>172</v>
      </c>
      <c r="I472" s="4" t="s">
        <v>249</v>
      </c>
      <c r="J472" s="4" t="s">
        <v>131</v>
      </c>
      <c r="K472" s="4" t="s">
        <v>117</v>
      </c>
      <c r="L472" s="4">
        <v>1977</v>
      </c>
      <c r="M472" s="4" t="s">
        <v>266</v>
      </c>
      <c r="N472" s="4" t="s">
        <v>304</v>
      </c>
      <c r="O472" s="4" t="s">
        <v>122</v>
      </c>
      <c r="P472" s="4"/>
      <c r="Q472" s="4"/>
      <c r="R472" s="4" t="s">
        <v>123</v>
      </c>
      <c r="S472" s="13"/>
      <c r="T472" s="4"/>
      <c r="U472" s="4"/>
      <c r="V472" s="4"/>
      <c r="W472" s="4">
        <v>220</v>
      </c>
      <c r="X472" s="13">
        <v>39174</v>
      </c>
      <c r="Y472" s="27"/>
      <c r="Z472" s="27"/>
      <c r="AA472" s="28"/>
      <c r="AB472" s="31"/>
      <c r="AC472" s="32">
        <v>53</v>
      </c>
      <c r="AD472" s="28"/>
      <c r="AE472" s="28"/>
      <c r="AF472" s="33"/>
      <c r="AG472" s="28"/>
      <c r="AH472" s="31"/>
      <c r="AI472" s="31"/>
      <c r="AJ472" s="31"/>
      <c r="AK472" s="75" t="str">
        <f t="shared" si="109"/>
        <v>1</v>
      </c>
      <c r="AL472" s="75" t="str">
        <f t="shared" si="110"/>
        <v>1</v>
      </c>
      <c r="AM472" s="75" t="str">
        <f t="shared" si="111"/>
        <v>1</v>
      </c>
      <c r="AN472" s="75" t="str">
        <f t="shared" si="112"/>
        <v>1</v>
      </c>
      <c r="AO472" s="75" t="str">
        <f t="shared" si="113"/>
        <v>1</v>
      </c>
      <c r="AP472" s="75" t="str">
        <f t="shared" si="114"/>
        <v>1</v>
      </c>
      <c r="AQ472" s="75" t="str">
        <f t="shared" si="115"/>
        <v>1</v>
      </c>
      <c r="AR472" s="75" t="str">
        <f t="shared" si="116"/>
        <v>1</v>
      </c>
      <c r="AS472" s="75">
        <f t="shared" si="117"/>
        <v>1</v>
      </c>
      <c r="AT472" s="75" t="str">
        <f t="shared" si="118"/>
        <v>1</v>
      </c>
      <c r="AU472" s="48" t="e">
        <f>IF(OR(AQ472="I",#REF!="I",AQ472="C",#REF!="C"),"Termovacío",IF(OR(AO472="I",AN472="I",AP472="I",AK472="I",AL472="I",AO472="C",AN472="C",AP472="C",AK472="C",AL472="C"),"Regeneración",""))</f>
        <v>#REF!</v>
      </c>
    </row>
    <row r="473" spans="1:47" s="10" customFormat="1" ht="15" customHeight="1" x14ac:dyDescent="0.2">
      <c r="A473" s="4">
        <f t="shared" si="119"/>
        <v>20</v>
      </c>
      <c r="B473" s="4">
        <v>600049</v>
      </c>
      <c r="C473" s="4" t="s">
        <v>102</v>
      </c>
      <c r="D473" s="4" t="s">
        <v>161</v>
      </c>
      <c r="E473" s="3" t="s">
        <v>152</v>
      </c>
      <c r="F473" s="4" t="s">
        <v>312</v>
      </c>
      <c r="G473" s="4" t="s">
        <v>43</v>
      </c>
      <c r="H473" s="4" t="s">
        <v>172</v>
      </c>
      <c r="I473" s="4" t="s">
        <v>249</v>
      </c>
      <c r="J473" s="4" t="s">
        <v>131</v>
      </c>
      <c r="K473" s="4" t="s">
        <v>117</v>
      </c>
      <c r="L473" s="4">
        <v>1977</v>
      </c>
      <c r="M473" s="4" t="s">
        <v>266</v>
      </c>
      <c r="N473" s="4" t="s">
        <v>304</v>
      </c>
      <c r="O473" s="4" t="s">
        <v>122</v>
      </c>
      <c r="P473" s="4"/>
      <c r="Q473" s="4"/>
      <c r="R473" s="4" t="s">
        <v>123</v>
      </c>
      <c r="S473" s="13"/>
      <c r="T473" s="4"/>
      <c r="U473" s="4"/>
      <c r="V473" s="4"/>
      <c r="W473" s="4">
        <v>220</v>
      </c>
      <c r="X473" s="13">
        <v>39153</v>
      </c>
      <c r="Y473" s="27"/>
      <c r="Z473" s="27"/>
      <c r="AA473" s="28"/>
      <c r="AB473" s="31"/>
      <c r="AC473" s="32">
        <v>52</v>
      </c>
      <c r="AD473" s="28"/>
      <c r="AE473" s="28">
        <v>33.4</v>
      </c>
      <c r="AF473" s="33"/>
      <c r="AG473" s="28">
        <v>2</v>
      </c>
      <c r="AH473" s="31"/>
      <c r="AI473" s="31"/>
      <c r="AJ473" s="31"/>
      <c r="AK473" s="75" t="str">
        <f t="shared" si="109"/>
        <v>1</v>
      </c>
      <c r="AL473" s="75" t="str">
        <f t="shared" si="110"/>
        <v>1</v>
      </c>
      <c r="AM473" s="75" t="str">
        <f t="shared" si="111"/>
        <v>1</v>
      </c>
      <c r="AN473" s="75" t="str">
        <f t="shared" si="112"/>
        <v>1</v>
      </c>
      <c r="AO473" s="75" t="str">
        <f t="shared" si="113"/>
        <v>1</v>
      </c>
      <c r="AP473" s="75" t="str">
        <f t="shared" si="114"/>
        <v>1</v>
      </c>
      <c r="AQ473" s="75" t="str">
        <f t="shared" si="115"/>
        <v>1</v>
      </c>
      <c r="AR473" s="75" t="str">
        <f t="shared" si="116"/>
        <v>1</v>
      </c>
      <c r="AS473" s="75">
        <f t="shared" si="117"/>
        <v>1</v>
      </c>
      <c r="AT473" s="75" t="str">
        <f t="shared" si="118"/>
        <v>1</v>
      </c>
      <c r="AU473" s="48" t="e">
        <f>IF(OR(AQ473="I",#REF!="I",AQ473="C",#REF!="C"),"Termovacío",IF(OR(AO473="I",AN473="I",AP473="I",AK473="I",AL473="I",AO473="C",AN473="C",AP473="C",AK473="C",AL473="C"),"Regeneración",""))</f>
        <v>#REF!</v>
      </c>
    </row>
    <row r="474" spans="1:47" s="10" customFormat="1" ht="15" customHeight="1" x14ac:dyDescent="0.2">
      <c r="A474" s="4">
        <f t="shared" si="119"/>
        <v>20</v>
      </c>
      <c r="B474" s="4">
        <v>600049</v>
      </c>
      <c r="C474" s="4" t="s">
        <v>102</v>
      </c>
      <c r="D474" s="4" t="s">
        <v>161</v>
      </c>
      <c r="E474" s="3" t="s">
        <v>152</v>
      </c>
      <c r="F474" s="4" t="s">
        <v>312</v>
      </c>
      <c r="G474" s="4" t="s">
        <v>43</v>
      </c>
      <c r="H474" s="4" t="s">
        <v>172</v>
      </c>
      <c r="I474" s="4" t="s">
        <v>249</v>
      </c>
      <c r="J474" s="4" t="s">
        <v>131</v>
      </c>
      <c r="K474" s="4" t="s">
        <v>117</v>
      </c>
      <c r="L474" s="4">
        <v>1977</v>
      </c>
      <c r="M474" s="4" t="s">
        <v>266</v>
      </c>
      <c r="N474" s="4" t="s">
        <v>304</v>
      </c>
      <c r="O474" s="4" t="s">
        <v>122</v>
      </c>
      <c r="P474" s="4"/>
      <c r="Q474" s="4"/>
      <c r="R474" s="4" t="s">
        <v>123</v>
      </c>
      <c r="S474" s="13"/>
      <c r="T474" s="4"/>
      <c r="U474" s="4"/>
      <c r="V474" s="4"/>
      <c r="W474" s="4">
        <v>220</v>
      </c>
      <c r="X474" s="13">
        <v>39149</v>
      </c>
      <c r="Y474" s="27"/>
      <c r="Z474" s="27"/>
      <c r="AA474" s="28"/>
      <c r="AB474" s="31"/>
      <c r="AC474" s="32">
        <v>57</v>
      </c>
      <c r="AD474" s="28"/>
      <c r="AE474" s="28"/>
      <c r="AF474" s="33"/>
      <c r="AG474" s="28"/>
      <c r="AH474" s="31"/>
      <c r="AI474" s="31"/>
      <c r="AJ474" s="31"/>
      <c r="AK474" s="75" t="str">
        <f t="shared" si="109"/>
        <v>1</v>
      </c>
      <c r="AL474" s="75" t="str">
        <f t="shared" si="110"/>
        <v>1</v>
      </c>
      <c r="AM474" s="75" t="str">
        <f t="shared" si="111"/>
        <v>1</v>
      </c>
      <c r="AN474" s="75" t="str">
        <f t="shared" si="112"/>
        <v>1</v>
      </c>
      <c r="AO474" s="75" t="str">
        <f t="shared" si="113"/>
        <v>1</v>
      </c>
      <c r="AP474" s="75" t="str">
        <f t="shared" si="114"/>
        <v>1</v>
      </c>
      <c r="AQ474" s="75" t="str">
        <f t="shared" si="115"/>
        <v>1</v>
      </c>
      <c r="AR474" s="75" t="str">
        <f t="shared" si="116"/>
        <v>1</v>
      </c>
      <c r="AS474" s="75">
        <f t="shared" si="117"/>
        <v>1</v>
      </c>
      <c r="AT474" s="75" t="str">
        <f t="shared" si="118"/>
        <v>1</v>
      </c>
      <c r="AU474" s="48" t="e">
        <f>IF(OR(AQ474="I",#REF!="I",AQ474="C",#REF!="C"),"Termovacío",IF(OR(AO474="I",AN474="I",AP474="I",AK474="I",AL474="I",AO474="C",AN474="C",AP474="C",AK474="C",AL474="C"),"Regeneración",""))</f>
        <v>#REF!</v>
      </c>
    </row>
    <row r="475" spans="1:47" s="10" customFormat="1" ht="15" customHeight="1" x14ac:dyDescent="0.2">
      <c r="A475" s="4">
        <f t="shared" si="119"/>
        <v>20</v>
      </c>
      <c r="B475" s="4">
        <v>600049</v>
      </c>
      <c r="C475" s="4" t="s">
        <v>102</v>
      </c>
      <c r="D475" s="4" t="s">
        <v>161</v>
      </c>
      <c r="E475" s="3" t="s">
        <v>152</v>
      </c>
      <c r="F475" s="4" t="s">
        <v>312</v>
      </c>
      <c r="G475" s="4" t="s">
        <v>43</v>
      </c>
      <c r="H475" s="4" t="s">
        <v>172</v>
      </c>
      <c r="I475" s="4" t="s">
        <v>249</v>
      </c>
      <c r="J475" s="4" t="s">
        <v>131</v>
      </c>
      <c r="K475" s="4" t="s">
        <v>117</v>
      </c>
      <c r="L475" s="4">
        <v>1977</v>
      </c>
      <c r="M475" s="4" t="s">
        <v>266</v>
      </c>
      <c r="N475" s="4" t="s">
        <v>304</v>
      </c>
      <c r="O475" s="4" t="s">
        <v>122</v>
      </c>
      <c r="P475" s="4"/>
      <c r="Q475" s="4"/>
      <c r="R475" s="4" t="s">
        <v>123</v>
      </c>
      <c r="S475" s="13"/>
      <c r="T475" s="4"/>
      <c r="U475" s="4"/>
      <c r="V475" s="4"/>
      <c r="W475" s="4">
        <v>220</v>
      </c>
      <c r="X475" s="13">
        <v>39036</v>
      </c>
      <c r="Y475" s="27"/>
      <c r="Z475" s="27"/>
      <c r="AA475" s="28"/>
      <c r="AB475" s="31"/>
      <c r="AC475" s="32">
        <v>59</v>
      </c>
      <c r="AD475" s="28"/>
      <c r="AE475" s="28"/>
      <c r="AF475" s="33"/>
      <c r="AG475" s="28"/>
      <c r="AH475" s="31"/>
      <c r="AI475" s="31"/>
      <c r="AJ475" s="31"/>
      <c r="AK475" s="75" t="str">
        <f t="shared" si="109"/>
        <v>1</v>
      </c>
      <c r="AL475" s="75" t="str">
        <f t="shared" si="110"/>
        <v>1</v>
      </c>
      <c r="AM475" s="75" t="str">
        <f t="shared" si="111"/>
        <v>1</v>
      </c>
      <c r="AN475" s="75" t="str">
        <f t="shared" si="112"/>
        <v>1</v>
      </c>
      <c r="AO475" s="75" t="str">
        <f t="shared" si="113"/>
        <v>1</v>
      </c>
      <c r="AP475" s="75" t="str">
        <f t="shared" si="114"/>
        <v>1</v>
      </c>
      <c r="AQ475" s="75" t="str">
        <f t="shared" si="115"/>
        <v>1</v>
      </c>
      <c r="AR475" s="75" t="str">
        <f t="shared" si="116"/>
        <v>1</v>
      </c>
      <c r="AS475" s="75">
        <f t="shared" si="117"/>
        <v>1</v>
      </c>
      <c r="AT475" s="75" t="str">
        <f t="shared" si="118"/>
        <v>1</v>
      </c>
      <c r="AU475" s="48" t="e">
        <f>IF(OR(AQ475="I",#REF!="I",AQ475="C",#REF!="C"),"Termovacío",IF(OR(AO475="I",AN475="I",AP475="I",AK475="I",AL475="I",AO475="C",AN475="C",AP475="C",AK475="C",AL475="C"),"Regeneración",""))</f>
        <v>#REF!</v>
      </c>
    </row>
    <row r="476" spans="1:47" s="10" customFormat="1" ht="15" customHeight="1" x14ac:dyDescent="0.2">
      <c r="A476" s="4">
        <f t="shared" si="119"/>
        <v>20</v>
      </c>
      <c r="B476" s="4">
        <v>600049</v>
      </c>
      <c r="C476" s="4" t="s">
        <v>102</v>
      </c>
      <c r="D476" s="4" t="s">
        <v>161</v>
      </c>
      <c r="E476" s="3" t="s">
        <v>152</v>
      </c>
      <c r="F476" s="4" t="s">
        <v>312</v>
      </c>
      <c r="G476" s="4" t="s">
        <v>43</v>
      </c>
      <c r="H476" s="4" t="s">
        <v>172</v>
      </c>
      <c r="I476" s="4" t="s">
        <v>249</v>
      </c>
      <c r="J476" s="4" t="s">
        <v>131</v>
      </c>
      <c r="K476" s="4" t="s">
        <v>117</v>
      </c>
      <c r="L476" s="4">
        <v>1977</v>
      </c>
      <c r="M476" s="4" t="s">
        <v>266</v>
      </c>
      <c r="N476" s="4" t="s">
        <v>304</v>
      </c>
      <c r="O476" s="4" t="s">
        <v>122</v>
      </c>
      <c r="P476" s="4"/>
      <c r="Q476" s="4"/>
      <c r="R476" s="4" t="s">
        <v>123</v>
      </c>
      <c r="S476" s="13"/>
      <c r="T476" s="4"/>
      <c r="U476" s="4"/>
      <c r="V476" s="4"/>
      <c r="W476" s="4">
        <v>220</v>
      </c>
      <c r="X476" s="13">
        <v>39021</v>
      </c>
      <c r="Y476" s="27"/>
      <c r="Z476" s="27"/>
      <c r="AA476" s="28"/>
      <c r="AB476" s="31"/>
      <c r="AC476" s="32"/>
      <c r="AD476" s="28"/>
      <c r="AE476" s="28">
        <v>33.9</v>
      </c>
      <c r="AF476" s="33">
        <v>0.01</v>
      </c>
      <c r="AG476" s="28">
        <v>2</v>
      </c>
      <c r="AH476" s="31"/>
      <c r="AI476" s="31"/>
      <c r="AJ476" s="31"/>
      <c r="AK476" s="75" t="str">
        <f t="shared" si="109"/>
        <v>1</v>
      </c>
      <c r="AL476" s="75" t="str">
        <f t="shared" si="110"/>
        <v>1</v>
      </c>
      <c r="AM476" s="75" t="str">
        <f t="shared" si="111"/>
        <v>1</v>
      </c>
      <c r="AN476" s="75" t="str">
        <f t="shared" si="112"/>
        <v>1</v>
      </c>
      <c r="AO476" s="75" t="str">
        <f t="shared" si="113"/>
        <v>1</v>
      </c>
      <c r="AP476" s="75" t="str">
        <f t="shared" si="114"/>
        <v>1</v>
      </c>
      <c r="AQ476" s="75" t="str">
        <f t="shared" si="115"/>
        <v>1</v>
      </c>
      <c r="AR476" s="75" t="str">
        <f t="shared" si="116"/>
        <v>1</v>
      </c>
      <c r="AS476" s="75">
        <f t="shared" si="117"/>
        <v>1</v>
      </c>
      <c r="AT476" s="75" t="str">
        <f t="shared" si="118"/>
        <v>1</v>
      </c>
      <c r="AU476" s="48" t="e">
        <f>IF(OR(AQ476="I",#REF!="I",AQ476="C",#REF!="C"),"Termovacío",IF(OR(AO476="I",AN476="I",AP476="I",AK476="I",AL476="I",AO476="C",AN476="C",AP476="C",AK476="C",AL476="C"),"Regeneración",""))</f>
        <v>#REF!</v>
      </c>
    </row>
    <row r="477" spans="1:47" s="10" customFormat="1" ht="15" customHeight="1" x14ac:dyDescent="0.2">
      <c r="A477" s="4">
        <f t="shared" si="119"/>
        <v>20</v>
      </c>
      <c r="B477" s="4">
        <v>600049</v>
      </c>
      <c r="C477" s="4" t="s">
        <v>102</v>
      </c>
      <c r="D477" s="4" t="s">
        <v>161</v>
      </c>
      <c r="E477" s="3" t="s">
        <v>152</v>
      </c>
      <c r="F477" s="4" t="s">
        <v>312</v>
      </c>
      <c r="G477" s="4" t="s">
        <v>43</v>
      </c>
      <c r="H477" s="4" t="s">
        <v>172</v>
      </c>
      <c r="I477" s="4" t="s">
        <v>249</v>
      </c>
      <c r="J477" s="4" t="s">
        <v>131</v>
      </c>
      <c r="K477" s="4" t="s">
        <v>117</v>
      </c>
      <c r="L477" s="4">
        <v>1977</v>
      </c>
      <c r="M477" s="4" t="s">
        <v>266</v>
      </c>
      <c r="N477" s="4" t="s">
        <v>304</v>
      </c>
      <c r="O477" s="4" t="s">
        <v>122</v>
      </c>
      <c r="P477" s="4"/>
      <c r="Q477" s="4"/>
      <c r="R477" s="4" t="s">
        <v>123</v>
      </c>
      <c r="S477" s="13"/>
      <c r="T477" s="4"/>
      <c r="U477" s="4"/>
      <c r="V477" s="4"/>
      <c r="W477" s="4">
        <v>220</v>
      </c>
      <c r="X477" s="13">
        <v>39009</v>
      </c>
      <c r="Y477" s="27"/>
      <c r="Z477" s="27"/>
      <c r="AA477" s="28"/>
      <c r="AB477" s="31"/>
      <c r="AC477" s="32">
        <v>49</v>
      </c>
      <c r="AD477" s="28"/>
      <c r="AE477" s="28">
        <v>33.1</v>
      </c>
      <c r="AF477" s="33"/>
      <c r="AG477" s="28">
        <v>2</v>
      </c>
      <c r="AH477" s="31"/>
      <c r="AI477" s="31"/>
      <c r="AJ477" s="31"/>
      <c r="AK477" s="75" t="str">
        <f t="shared" si="109"/>
        <v>1</v>
      </c>
      <c r="AL477" s="75" t="str">
        <f t="shared" si="110"/>
        <v>1</v>
      </c>
      <c r="AM477" s="75" t="str">
        <f t="shared" si="111"/>
        <v>1</v>
      </c>
      <c r="AN477" s="75" t="str">
        <f t="shared" si="112"/>
        <v>1</v>
      </c>
      <c r="AO477" s="75" t="str">
        <f t="shared" si="113"/>
        <v>1</v>
      </c>
      <c r="AP477" s="75" t="str">
        <f t="shared" si="114"/>
        <v>1</v>
      </c>
      <c r="AQ477" s="75" t="str">
        <f t="shared" si="115"/>
        <v>2</v>
      </c>
      <c r="AR477" s="75" t="str">
        <f t="shared" si="116"/>
        <v>1</v>
      </c>
      <c r="AS477" s="75">
        <f t="shared" si="117"/>
        <v>1.2272727272727273</v>
      </c>
      <c r="AT477" s="75" t="str">
        <f t="shared" si="118"/>
        <v>3</v>
      </c>
      <c r="AU477" s="48" t="e">
        <f>IF(OR(AQ477="I",#REF!="I",AQ477="C",#REF!="C"),"Termovacío",IF(OR(AO477="I",AN477="I",AP477="I",AK477="I",AL477="I",AO477="C",AN477="C",AP477="C",AK477="C",AL477="C"),"Regeneración",""))</f>
        <v>#REF!</v>
      </c>
    </row>
    <row r="478" spans="1:47" s="10" customFormat="1" ht="15" customHeight="1" x14ac:dyDescent="0.2">
      <c r="A478" s="4">
        <f t="shared" si="119"/>
        <v>20</v>
      </c>
      <c r="B478" s="4">
        <v>600049</v>
      </c>
      <c r="C478" s="4" t="s">
        <v>102</v>
      </c>
      <c r="D478" s="4" t="s">
        <v>161</v>
      </c>
      <c r="E478" s="3" t="s">
        <v>152</v>
      </c>
      <c r="F478" s="4" t="s">
        <v>312</v>
      </c>
      <c r="G478" s="4" t="s">
        <v>43</v>
      </c>
      <c r="H478" s="4" t="s">
        <v>172</v>
      </c>
      <c r="I478" s="4" t="s">
        <v>249</v>
      </c>
      <c r="J478" s="4" t="s">
        <v>131</v>
      </c>
      <c r="K478" s="4" t="s">
        <v>117</v>
      </c>
      <c r="L478" s="4">
        <v>1977</v>
      </c>
      <c r="M478" s="4" t="s">
        <v>266</v>
      </c>
      <c r="N478" s="4" t="s">
        <v>304</v>
      </c>
      <c r="O478" s="4" t="s">
        <v>122</v>
      </c>
      <c r="P478" s="4"/>
      <c r="Q478" s="4"/>
      <c r="R478" s="4" t="s">
        <v>123</v>
      </c>
      <c r="S478" s="13"/>
      <c r="T478" s="4"/>
      <c r="U478" s="4"/>
      <c r="V478" s="4"/>
      <c r="W478" s="4">
        <v>220</v>
      </c>
      <c r="X478" s="13">
        <v>38957</v>
      </c>
      <c r="Y478" s="27"/>
      <c r="Z478" s="27"/>
      <c r="AA478" s="28"/>
      <c r="AB478" s="31"/>
      <c r="AC478" s="32">
        <v>19</v>
      </c>
      <c r="AD478" s="28"/>
      <c r="AE478" s="28">
        <v>33.9</v>
      </c>
      <c r="AF478" s="33"/>
      <c r="AG478" s="28"/>
      <c r="AH478" s="31"/>
      <c r="AI478" s="31"/>
      <c r="AJ478" s="31"/>
      <c r="AK478" s="75" t="str">
        <f t="shared" si="109"/>
        <v>1</v>
      </c>
      <c r="AL478" s="75" t="str">
        <f t="shared" si="110"/>
        <v>1</v>
      </c>
      <c r="AM478" s="75" t="str">
        <f t="shared" si="111"/>
        <v>1</v>
      </c>
      <c r="AN478" s="75" t="str">
        <f t="shared" si="112"/>
        <v>1</v>
      </c>
      <c r="AO478" s="75" t="str">
        <f t="shared" si="113"/>
        <v>1</v>
      </c>
      <c r="AP478" s="75" t="str">
        <f t="shared" si="114"/>
        <v>1</v>
      </c>
      <c r="AQ478" s="75" t="str">
        <f t="shared" si="115"/>
        <v>5</v>
      </c>
      <c r="AR478" s="75" t="str">
        <f t="shared" si="116"/>
        <v>1</v>
      </c>
      <c r="AS478" s="75">
        <f t="shared" si="117"/>
        <v>1.9090909090909092</v>
      </c>
      <c r="AT478" s="75" t="str">
        <f t="shared" si="118"/>
        <v>3</v>
      </c>
      <c r="AU478" s="48" t="e">
        <f>IF(OR(AQ478="I",#REF!="I",AQ478="C",#REF!="C"),"Termovacío",IF(OR(AO478="I",AN478="I",AP478="I",AK478="I",AL478="I",AO478="C",AN478="C",AP478="C",AK478="C",AL478="C"),"Regeneración",""))</f>
        <v>#REF!</v>
      </c>
    </row>
    <row r="479" spans="1:47" s="10" customFormat="1" ht="15" customHeight="1" x14ac:dyDescent="0.2">
      <c r="A479" s="4">
        <f t="shared" si="119"/>
        <v>20</v>
      </c>
      <c r="B479" s="4">
        <v>600049</v>
      </c>
      <c r="C479" s="4" t="s">
        <v>102</v>
      </c>
      <c r="D479" s="4" t="s">
        <v>161</v>
      </c>
      <c r="E479" s="3" t="s">
        <v>152</v>
      </c>
      <c r="F479" s="4" t="s">
        <v>312</v>
      </c>
      <c r="G479" s="4" t="s">
        <v>43</v>
      </c>
      <c r="H479" s="4" t="s">
        <v>172</v>
      </c>
      <c r="I479" s="4" t="s">
        <v>249</v>
      </c>
      <c r="J479" s="4" t="s">
        <v>131</v>
      </c>
      <c r="K479" s="4" t="s">
        <v>117</v>
      </c>
      <c r="L479" s="4">
        <v>1977</v>
      </c>
      <c r="M479" s="4" t="s">
        <v>266</v>
      </c>
      <c r="N479" s="4" t="s">
        <v>304</v>
      </c>
      <c r="O479" s="4" t="s">
        <v>122</v>
      </c>
      <c r="P479" s="4"/>
      <c r="Q479" s="4"/>
      <c r="R479" s="4" t="s">
        <v>123</v>
      </c>
      <c r="S479" s="13"/>
      <c r="T479" s="4"/>
      <c r="U479" s="4"/>
      <c r="V479" s="4"/>
      <c r="W479" s="4">
        <v>220</v>
      </c>
      <c r="X479" s="13">
        <v>38796</v>
      </c>
      <c r="Y479" s="27"/>
      <c r="Z479" s="27"/>
      <c r="AA479" s="28"/>
      <c r="AB479" s="31"/>
      <c r="AC479" s="32">
        <v>74</v>
      </c>
      <c r="AD479" s="28"/>
      <c r="AE479" s="28"/>
      <c r="AF479" s="33"/>
      <c r="AG479" s="28"/>
      <c r="AH479" s="31"/>
      <c r="AI479" s="31"/>
      <c r="AJ479" s="31"/>
      <c r="AK479" s="75" t="str">
        <f t="shared" si="109"/>
        <v>1</v>
      </c>
      <c r="AL479" s="75" t="str">
        <f t="shared" si="110"/>
        <v>1</v>
      </c>
      <c r="AM479" s="75" t="str">
        <f t="shared" si="111"/>
        <v>1</v>
      </c>
      <c r="AN479" s="75" t="str">
        <f t="shared" si="112"/>
        <v>1</v>
      </c>
      <c r="AO479" s="75" t="str">
        <f t="shared" si="113"/>
        <v>1</v>
      </c>
      <c r="AP479" s="75" t="str">
        <f t="shared" si="114"/>
        <v>1</v>
      </c>
      <c r="AQ479" s="75" t="str">
        <f t="shared" si="115"/>
        <v>1</v>
      </c>
      <c r="AR479" s="75" t="str">
        <f t="shared" si="116"/>
        <v>1</v>
      </c>
      <c r="AS479" s="75">
        <f t="shared" si="117"/>
        <v>1</v>
      </c>
      <c r="AT479" s="75" t="str">
        <f t="shared" si="118"/>
        <v>1</v>
      </c>
      <c r="AU479" s="48" t="e">
        <f>IF(OR(AQ479="I",#REF!="I",AQ479="C",#REF!="C"),"Termovacío",IF(OR(AO479="I",AN479="I",AP479="I",AK479="I",AL479="I",AO479="C",AN479="C",AP479="C",AK479="C",AL479="C"),"Regeneración",""))</f>
        <v>#REF!</v>
      </c>
    </row>
    <row r="480" spans="1:47" s="10" customFormat="1" ht="15" customHeight="1" x14ac:dyDescent="0.2">
      <c r="A480" s="4">
        <f t="shared" si="119"/>
        <v>20</v>
      </c>
      <c r="B480" s="4">
        <v>600049</v>
      </c>
      <c r="C480" s="4" t="s">
        <v>102</v>
      </c>
      <c r="D480" s="4" t="s">
        <v>161</v>
      </c>
      <c r="E480" s="3" t="s">
        <v>152</v>
      </c>
      <c r="F480" s="4" t="s">
        <v>312</v>
      </c>
      <c r="G480" s="4" t="s">
        <v>43</v>
      </c>
      <c r="H480" s="4" t="s">
        <v>172</v>
      </c>
      <c r="I480" s="4" t="s">
        <v>249</v>
      </c>
      <c r="J480" s="4" t="s">
        <v>131</v>
      </c>
      <c r="K480" s="4" t="s">
        <v>117</v>
      </c>
      <c r="L480" s="4">
        <v>1977</v>
      </c>
      <c r="M480" s="4" t="s">
        <v>266</v>
      </c>
      <c r="N480" s="4" t="s">
        <v>304</v>
      </c>
      <c r="O480" s="4" t="s">
        <v>122</v>
      </c>
      <c r="P480" s="4"/>
      <c r="Q480" s="4"/>
      <c r="R480" s="4" t="s">
        <v>123</v>
      </c>
      <c r="S480" s="13"/>
      <c r="T480" s="4"/>
      <c r="U480" s="4"/>
      <c r="V480" s="4"/>
      <c r="W480" s="4">
        <v>220</v>
      </c>
      <c r="X480" s="13">
        <v>38793</v>
      </c>
      <c r="Y480" s="27"/>
      <c r="Z480" s="27"/>
      <c r="AA480" s="28"/>
      <c r="AB480" s="31"/>
      <c r="AC480" s="32"/>
      <c r="AD480" s="28"/>
      <c r="AE480" s="28">
        <v>26.5</v>
      </c>
      <c r="AF480" s="33">
        <v>3.7999999999999999E-2</v>
      </c>
      <c r="AG480" s="28">
        <v>3</v>
      </c>
      <c r="AH480" s="31">
        <v>2.3E-2</v>
      </c>
      <c r="AI480" s="31">
        <v>0.50600000000000001</v>
      </c>
      <c r="AJ480" s="31"/>
      <c r="AK480" s="75" t="str">
        <f t="shared" si="109"/>
        <v>1</v>
      </c>
      <c r="AL480" s="75" t="str">
        <f t="shared" si="110"/>
        <v>1</v>
      </c>
      <c r="AM480" s="75" t="str">
        <f t="shared" si="111"/>
        <v>1</v>
      </c>
      <c r="AN480" s="75" t="str">
        <f t="shared" si="112"/>
        <v>1</v>
      </c>
      <c r="AO480" s="75" t="str">
        <f t="shared" si="113"/>
        <v>5</v>
      </c>
      <c r="AP480" s="75" t="str">
        <f t="shared" si="114"/>
        <v>1</v>
      </c>
      <c r="AQ480" s="75" t="str">
        <f t="shared" si="115"/>
        <v>1</v>
      </c>
      <c r="AR480" s="75" t="str">
        <f t="shared" si="116"/>
        <v>1</v>
      </c>
      <c r="AS480" s="75">
        <f t="shared" si="117"/>
        <v>1.5454545454545454</v>
      </c>
      <c r="AT480" s="75" t="str">
        <f t="shared" si="118"/>
        <v>3</v>
      </c>
      <c r="AU480" s="48" t="e">
        <f>IF(OR(AQ480="I",#REF!="I",AQ480="C",#REF!="C"),"Termovacío",IF(OR(AO480="I",AN480="I",AP480="I",AK480="I",AL480="I",AO480="C",AN480="C",AP480="C",AK480="C",AL480="C"),"Regeneración",""))</f>
        <v>#REF!</v>
      </c>
    </row>
    <row r="481" spans="1:47" s="10" customFormat="1" ht="15" customHeight="1" x14ac:dyDescent="0.2">
      <c r="A481" s="4">
        <f t="shared" si="119"/>
        <v>20</v>
      </c>
      <c r="B481" s="4">
        <v>600049</v>
      </c>
      <c r="C481" s="4" t="s">
        <v>102</v>
      </c>
      <c r="D481" s="4" t="s">
        <v>161</v>
      </c>
      <c r="E481" s="3" t="s">
        <v>152</v>
      </c>
      <c r="F481" s="4" t="s">
        <v>312</v>
      </c>
      <c r="G481" s="4" t="s">
        <v>43</v>
      </c>
      <c r="H481" s="4" t="s">
        <v>172</v>
      </c>
      <c r="I481" s="4" t="s">
        <v>249</v>
      </c>
      <c r="J481" s="4" t="s">
        <v>131</v>
      </c>
      <c r="K481" s="4" t="s">
        <v>117</v>
      </c>
      <c r="L481" s="4">
        <v>1977</v>
      </c>
      <c r="M481" s="4" t="s">
        <v>266</v>
      </c>
      <c r="N481" s="4" t="s">
        <v>304</v>
      </c>
      <c r="O481" s="4" t="s">
        <v>122</v>
      </c>
      <c r="P481" s="4"/>
      <c r="Q481" s="4"/>
      <c r="R481" s="4" t="s">
        <v>123</v>
      </c>
      <c r="S481" s="13"/>
      <c r="T481" s="4"/>
      <c r="U481" s="4"/>
      <c r="V481" s="4"/>
      <c r="W481" s="4">
        <v>220</v>
      </c>
      <c r="X481" s="13">
        <v>38707</v>
      </c>
      <c r="Y481" s="27"/>
      <c r="Z481" s="27"/>
      <c r="AA481" s="28"/>
      <c r="AB481" s="31"/>
      <c r="AC481" s="32"/>
      <c r="AD481" s="28"/>
      <c r="AE481" s="28">
        <v>19.600000000000001</v>
      </c>
      <c r="AF481" s="33">
        <v>8.1000000000000003E-2</v>
      </c>
      <c r="AG481" s="28">
        <v>4</v>
      </c>
      <c r="AH481" s="31">
        <v>8.4000000000000005E-2</v>
      </c>
      <c r="AI481" s="31">
        <v>2.6890000000000001</v>
      </c>
      <c r="AJ481" s="31"/>
      <c r="AK481" s="75" t="str">
        <f t="shared" si="109"/>
        <v>1</v>
      </c>
      <c r="AL481" s="75" t="str">
        <f t="shared" si="110"/>
        <v>1</v>
      </c>
      <c r="AM481" s="75" t="str">
        <f t="shared" si="111"/>
        <v>1</v>
      </c>
      <c r="AN481" s="75" t="str">
        <f t="shared" si="112"/>
        <v>3</v>
      </c>
      <c r="AO481" s="75" t="str">
        <f t="shared" si="113"/>
        <v>5</v>
      </c>
      <c r="AP481" s="75" t="str">
        <f t="shared" si="114"/>
        <v>5</v>
      </c>
      <c r="AQ481" s="75" t="str">
        <f t="shared" si="115"/>
        <v>1</v>
      </c>
      <c r="AR481" s="75" t="str">
        <f t="shared" si="116"/>
        <v>1</v>
      </c>
      <c r="AS481" s="75">
        <f t="shared" si="117"/>
        <v>1.9090909090909092</v>
      </c>
      <c r="AT481" s="75" t="str">
        <f t="shared" si="118"/>
        <v>3</v>
      </c>
      <c r="AU481" s="48" t="e">
        <f>IF(OR(AQ481="I",#REF!="I",AQ481="C",#REF!="C"),"Termovacío",IF(OR(AO481="I",AN481="I",AP481="I",AK481="I",AL481="I",AO481="C",AN481="C",AP481="C",AK481="C",AL481="C"),"Regeneración",""))</f>
        <v>#REF!</v>
      </c>
    </row>
    <row r="482" spans="1:47" s="10" customFormat="1" ht="15" customHeight="1" x14ac:dyDescent="0.2">
      <c r="A482" s="4">
        <f t="shared" si="119"/>
        <v>20</v>
      </c>
      <c r="B482" s="4">
        <v>600049</v>
      </c>
      <c r="C482" s="4" t="s">
        <v>102</v>
      </c>
      <c r="D482" s="4" t="s">
        <v>161</v>
      </c>
      <c r="E482" s="3" t="s">
        <v>152</v>
      </c>
      <c r="F482" s="4" t="s">
        <v>312</v>
      </c>
      <c r="G482" s="4" t="s">
        <v>43</v>
      </c>
      <c r="H482" s="4" t="s">
        <v>172</v>
      </c>
      <c r="I482" s="4" t="s">
        <v>249</v>
      </c>
      <c r="J482" s="4" t="s">
        <v>131</v>
      </c>
      <c r="K482" s="4" t="s">
        <v>117</v>
      </c>
      <c r="L482" s="4">
        <v>1977</v>
      </c>
      <c r="M482" s="4" t="s">
        <v>266</v>
      </c>
      <c r="N482" s="4" t="s">
        <v>304</v>
      </c>
      <c r="O482" s="4" t="s">
        <v>122</v>
      </c>
      <c r="P482" s="4"/>
      <c r="Q482" s="4"/>
      <c r="R482" s="4" t="s">
        <v>123</v>
      </c>
      <c r="S482" s="13"/>
      <c r="T482" s="4"/>
      <c r="U482" s="4"/>
      <c r="V482" s="4"/>
      <c r="W482" s="4">
        <v>220</v>
      </c>
      <c r="X482" s="13">
        <v>38485</v>
      </c>
      <c r="Y482" s="27"/>
      <c r="Z482" s="27"/>
      <c r="AA482" s="28"/>
      <c r="AB482" s="31"/>
      <c r="AC482" s="32">
        <v>49</v>
      </c>
      <c r="AD482" s="28"/>
      <c r="AE482" s="28"/>
      <c r="AF482" s="33"/>
      <c r="AG482" s="28"/>
      <c r="AH482" s="31"/>
      <c r="AI482" s="31"/>
      <c r="AJ482" s="31"/>
      <c r="AK482" s="75" t="str">
        <f t="shared" si="109"/>
        <v>1</v>
      </c>
      <c r="AL482" s="75" t="str">
        <f t="shared" si="110"/>
        <v>1</v>
      </c>
      <c r="AM482" s="75" t="str">
        <f t="shared" si="111"/>
        <v>1</v>
      </c>
      <c r="AN482" s="75" t="str">
        <f t="shared" si="112"/>
        <v>1</v>
      </c>
      <c r="AO482" s="75" t="str">
        <f t="shared" si="113"/>
        <v>1</v>
      </c>
      <c r="AP482" s="75" t="str">
        <f t="shared" si="114"/>
        <v>1</v>
      </c>
      <c r="AQ482" s="75" t="str">
        <f t="shared" si="115"/>
        <v>2</v>
      </c>
      <c r="AR482" s="75" t="str">
        <f t="shared" si="116"/>
        <v>1</v>
      </c>
      <c r="AS482" s="75">
        <f t="shared" si="117"/>
        <v>1.2272727272727273</v>
      </c>
      <c r="AT482" s="75" t="str">
        <f t="shared" si="118"/>
        <v>3</v>
      </c>
      <c r="AU482" s="48" t="e">
        <f>IF(OR(AQ482="I",#REF!="I",AQ482="C",#REF!="C"),"Termovacío",IF(OR(AO482="I",AN482="I",AP482="I",AK482="I",AL482="I",AO482="C",AN482="C",AP482="C",AK482="C",AL482="C"),"Regeneración",""))</f>
        <v>#REF!</v>
      </c>
    </row>
    <row r="483" spans="1:47" s="10" customFormat="1" ht="15" customHeight="1" x14ac:dyDescent="0.2">
      <c r="A483" s="4">
        <f t="shared" si="119"/>
        <v>20</v>
      </c>
      <c r="B483" s="4">
        <v>600049</v>
      </c>
      <c r="C483" s="4" t="s">
        <v>102</v>
      </c>
      <c r="D483" s="4" t="s">
        <v>161</v>
      </c>
      <c r="E483" s="3" t="s">
        <v>152</v>
      </c>
      <c r="F483" s="4" t="s">
        <v>312</v>
      </c>
      <c r="G483" s="4" t="s">
        <v>43</v>
      </c>
      <c r="H483" s="4" t="s">
        <v>172</v>
      </c>
      <c r="I483" s="4" t="s">
        <v>249</v>
      </c>
      <c r="J483" s="4" t="s">
        <v>131</v>
      </c>
      <c r="K483" s="4" t="s">
        <v>117</v>
      </c>
      <c r="L483" s="4">
        <v>1977</v>
      </c>
      <c r="M483" s="4" t="s">
        <v>266</v>
      </c>
      <c r="N483" s="4" t="s">
        <v>304</v>
      </c>
      <c r="O483" s="4" t="s">
        <v>122</v>
      </c>
      <c r="P483" s="4"/>
      <c r="Q483" s="4"/>
      <c r="R483" s="4" t="s">
        <v>123</v>
      </c>
      <c r="S483" s="13"/>
      <c r="T483" s="4"/>
      <c r="U483" s="4"/>
      <c r="V483" s="4"/>
      <c r="W483" s="4">
        <v>220</v>
      </c>
      <c r="X483" s="13">
        <v>38327</v>
      </c>
      <c r="Y483" s="27"/>
      <c r="Z483" s="27"/>
      <c r="AA483" s="28"/>
      <c r="AB483" s="31"/>
      <c r="AC483" s="32">
        <v>53.7</v>
      </c>
      <c r="AD483" s="28"/>
      <c r="AE483" s="28">
        <v>19.3</v>
      </c>
      <c r="AF483" s="33">
        <v>8.8830000000000006E-2</v>
      </c>
      <c r="AG483" s="28">
        <v>3.6</v>
      </c>
      <c r="AH483" s="31"/>
      <c r="AI483" s="31"/>
      <c r="AJ483" s="31"/>
      <c r="AK483" s="75" t="str">
        <f t="shared" si="109"/>
        <v>1</v>
      </c>
      <c r="AL483" s="75" t="str">
        <f t="shared" si="110"/>
        <v>1</v>
      </c>
      <c r="AM483" s="75" t="str">
        <f t="shared" si="111"/>
        <v>1</v>
      </c>
      <c r="AN483" s="75" t="str">
        <f t="shared" si="112"/>
        <v>3</v>
      </c>
      <c r="AO483" s="75" t="str">
        <f t="shared" si="113"/>
        <v>5</v>
      </c>
      <c r="AP483" s="75" t="str">
        <f t="shared" si="114"/>
        <v>5</v>
      </c>
      <c r="AQ483" s="75" t="str">
        <f t="shared" si="115"/>
        <v>1</v>
      </c>
      <c r="AR483" s="75" t="str">
        <f t="shared" si="116"/>
        <v>1</v>
      </c>
      <c r="AS483" s="75">
        <f t="shared" si="117"/>
        <v>1.9090909090909092</v>
      </c>
      <c r="AT483" s="75" t="str">
        <f t="shared" si="118"/>
        <v>3</v>
      </c>
      <c r="AU483" s="48" t="e">
        <f>IF(OR(AQ483="I",#REF!="I",AQ483="C",#REF!="C"),"Termovacío",IF(OR(AO483="I",AN483="I",AP483="I",AK483="I",AL483="I",AO483="C",AN483="C",AP483="C",AK483="C",AL483="C"),"Regeneración",""))</f>
        <v>#REF!</v>
      </c>
    </row>
    <row r="484" spans="1:47" s="10" customFormat="1" ht="15" customHeight="1" x14ac:dyDescent="0.2">
      <c r="A484" s="4">
        <f t="shared" si="119"/>
        <v>20</v>
      </c>
      <c r="B484" s="4">
        <v>600049</v>
      </c>
      <c r="C484" s="4" t="s">
        <v>102</v>
      </c>
      <c r="D484" s="4" t="s">
        <v>161</v>
      </c>
      <c r="E484" s="3" t="s">
        <v>152</v>
      </c>
      <c r="F484" s="4" t="s">
        <v>312</v>
      </c>
      <c r="G484" s="4" t="s">
        <v>43</v>
      </c>
      <c r="H484" s="4" t="s">
        <v>172</v>
      </c>
      <c r="I484" s="4" t="s">
        <v>249</v>
      </c>
      <c r="J484" s="4" t="s">
        <v>131</v>
      </c>
      <c r="K484" s="4" t="s">
        <v>117</v>
      </c>
      <c r="L484" s="4">
        <v>1977</v>
      </c>
      <c r="M484" s="4" t="s">
        <v>266</v>
      </c>
      <c r="N484" s="4" t="s">
        <v>304</v>
      </c>
      <c r="O484" s="4" t="s">
        <v>122</v>
      </c>
      <c r="P484" s="4"/>
      <c r="Q484" s="4"/>
      <c r="R484" s="4" t="s">
        <v>123</v>
      </c>
      <c r="S484" s="13"/>
      <c r="T484" s="4"/>
      <c r="U484" s="4"/>
      <c r="V484" s="4"/>
      <c r="W484" s="4">
        <v>220</v>
      </c>
      <c r="X484" s="13">
        <v>37608</v>
      </c>
      <c r="Y484" s="27"/>
      <c r="Z484" s="27"/>
      <c r="AA484" s="28"/>
      <c r="AB484" s="31"/>
      <c r="AC484" s="32">
        <v>56.5</v>
      </c>
      <c r="AD484" s="28"/>
      <c r="AE484" s="28">
        <v>20</v>
      </c>
      <c r="AF484" s="33">
        <v>8.8450000000000001E-2</v>
      </c>
      <c r="AG484" s="28">
        <v>3.5</v>
      </c>
      <c r="AH484" s="31"/>
      <c r="AI484" s="31"/>
      <c r="AJ484" s="31"/>
      <c r="AK484" s="75" t="str">
        <f t="shared" si="109"/>
        <v>1</v>
      </c>
      <c r="AL484" s="75" t="str">
        <f t="shared" si="110"/>
        <v>1</v>
      </c>
      <c r="AM484" s="75" t="str">
        <f t="shared" si="111"/>
        <v>1</v>
      </c>
      <c r="AN484" s="75" t="str">
        <f t="shared" si="112"/>
        <v>3</v>
      </c>
      <c r="AO484" s="75" t="str">
        <f t="shared" si="113"/>
        <v>5</v>
      </c>
      <c r="AP484" s="75" t="str">
        <f t="shared" si="114"/>
        <v>1</v>
      </c>
      <c r="AQ484" s="75" t="str">
        <f t="shared" si="115"/>
        <v>1</v>
      </c>
      <c r="AR484" s="75" t="str">
        <f t="shared" si="116"/>
        <v>1</v>
      </c>
      <c r="AS484" s="75">
        <f t="shared" si="117"/>
        <v>1.7272727272727273</v>
      </c>
      <c r="AT484" s="75" t="str">
        <f t="shared" si="118"/>
        <v>3</v>
      </c>
      <c r="AU484" s="48" t="e">
        <f>IF(OR(AQ484="I",#REF!="I",AQ484="C",#REF!="C"),"Termovacío",IF(OR(AO484="I",AN484="I",AP484="I",AK484="I",AL484="I",AO484="C",AN484="C",AP484="C",AK484="C",AL484="C"),"Regeneración",""))</f>
        <v>#REF!</v>
      </c>
    </row>
    <row r="485" spans="1:47" s="10" customFormat="1" ht="15" customHeight="1" x14ac:dyDescent="0.2">
      <c r="A485" s="4">
        <f t="shared" si="119"/>
        <v>20</v>
      </c>
      <c r="B485" s="4">
        <v>600049</v>
      </c>
      <c r="C485" s="4" t="s">
        <v>102</v>
      </c>
      <c r="D485" s="4" t="s">
        <v>161</v>
      </c>
      <c r="E485" s="3" t="s">
        <v>152</v>
      </c>
      <c r="F485" s="4" t="s">
        <v>312</v>
      </c>
      <c r="G485" s="4" t="s">
        <v>43</v>
      </c>
      <c r="H485" s="4" t="s">
        <v>172</v>
      </c>
      <c r="I485" s="4" t="s">
        <v>249</v>
      </c>
      <c r="J485" s="4" t="s">
        <v>131</v>
      </c>
      <c r="K485" s="4" t="s">
        <v>117</v>
      </c>
      <c r="L485" s="4">
        <v>1977</v>
      </c>
      <c r="M485" s="4" t="s">
        <v>266</v>
      </c>
      <c r="N485" s="4" t="s">
        <v>304</v>
      </c>
      <c r="O485" s="4" t="s">
        <v>122</v>
      </c>
      <c r="P485" s="4"/>
      <c r="Q485" s="4"/>
      <c r="R485" s="4" t="s">
        <v>123</v>
      </c>
      <c r="S485" s="13"/>
      <c r="T485" s="4"/>
      <c r="U485" s="4"/>
      <c r="V485" s="4"/>
      <c r="W485" s="4">
        <v>220</v>
      </c>
      <c r="X485" s="13">
        <v>37195</v>
      </c>
      <c r="Y485" s="27"/>
      <c r="Z485" s="27"/>
      <c r="AA485" s="28"/>
      <c r="AB485" s="31"/>
      <c r="AC485" s="32">
        <v>67.3</v>
      </c>
      <c r="AD485" s="28"/>
      <c r="AE485" s="28">
        <v>18.600000000000001</v>
      </c>
      <c r="AF485" s="33">
        <v>8.4510000000000002E-2</v>
      </c>
      <c r="AG485" s="28">
        <v>3.5</v>
      </c>
      <c r="AH485" s="31"/>
      <c r="AI485" s="31"/>
      <c r="AJ485" s="31"/>
      <c r="AK485" s="75" t="str">
        <f t="shared" si="109"/>
        <v>1</v>
      </c>
      <c r="AL485" s="75" t="str">
        <f t="shared" si="110"/>
        <v>1</v>
      </c>
      <c r="AM485" s="75" t="str">
        <f t="shared" si="111"/>
        <v>1</v>
      </c>
      <c r="AN485" s="75" t="str">
        <f t="shared" si="112"/>
        <v>3</v>
      </c>
      <c r="AO485" s="75" t="str">
        <f t="shared" si="113"/>
        <v>5</v>
      </c>
      <c r="AP485" s="75" t="str">
        <f t="shared" si="114"/>
        <v>1</v>
      </c>
      <c r="AQ485" s="75" t="str">
        <f t="shared" si="115"/>
        <v>1</v>
      </c>
      <c r="AR485" s="75" t="str">
        <f t="shared" si="116"/>
        <v>1</v>
      </c>
      <c r="AS485" s="75">
        <f t="shared" si="117"/>
        <v>1.7272727272727273</v>
      </c>
      <c r="AT485" s="75" t="str">
        <f t="shared" si="118"/>
        <v>3</v>
      </c>
      <c r="AU485" s="48" t="e">
        <f>IF(OR(AQ485="I",#REF!="I",AQ485="C",#REF!="C"),"Termovacío",IF(OR(AO485="I",AN485="I",AP485="I",AK485="I",AL485="I",AO485="C",AN485="C",AP485="C",AK485="C",AL485="C"),"Regeneración",""))</f>
        <v>#REF!</v>
      </c>
    </row>
    <row r="486" spans="1:47" s="10" customFormat="1" ht="15" customHeight="1" x14ac:dyDescent="0.2">
      <c r="A486" s="4">
        <f t="shared" si="119"/>
        <v>20</v>
      </c>
      <c r="B486" s="4">
        <v>600049</v>
      </c>
      <c r="C486" s="4" t="s">
        <v>102</v>
      </c>
      <c r="D486" s="4" t="s">
        <v>161</v>
      </c>
      <c r="E486" s="3" t="s">
        <v>152</v>
      </c>
      <c r="F486" s="4" t="s">
        <v>312</v>
      </c>
      <c r="G486" s="4" t="s">
        <v>43</v>
      </c>
      <c r="H486" s="4" t="s">
        <v>172</v>
      </c>
      <c r="I486" s="4" t="s">
        <v>249</v>
      </c>
      <c r="J486" s="4" t="s">
        <v>131</v>
      </c>
      <c r="K486" s="4" t="s">
        <v>117</v>
      </c>
      <c r="L486" s="4">
        <v>1977</v>
      </c>
      <c r="M486" s="4" t="s">
        <v>266</v>
      </c>
      <c r="N486" s="4" t="s">
        <v>304</v>
      </c>
      <c r="O486" s="4" t="s">
        <v>122</v>
      </c>
      <c r="P486" s="4"/>
      <c r="Q486" s="4"/>
      <c r="R486" s="4" t="s">
        <v>123</v>
      </c>
      <c r="S486" s="13"/>
      <c r="T486" s="4"/>
      <c r="U486" s="4"/>
      <c r="V486" s="4"/>
      <c r="W486" s="4">
        <v>220</v>
      </c>
      <c r="X486" s="13">
        <v>37125</v>
      </c>
      <c r="Y486" s="27"/>
      <c r="Z486" s="27"/>
      <c r="AA486" s="28"/>
      <c r="AB486" s="31"/>
      <c r="AC486" s="32">
        <v>52.9</v>
      </c>
      <c r="AD486" s="28"/>
      <c r="AE486" s="28">
        <v>19.399999999999999</v>
      </c>
      <c r="AF486" s="33">
        <v>6.8669999999999995E-2</v>
      </c>
      <c r="AG486" s="28">
        <v>3.1</v>
      </c>
      <c r="AH486" s="31"/>
      <c r="AI486" s="31"/>
      <c r="AJ486" s="31"/>
      <c r="AK486" s="75" t="str">
        <f t="shared" si="109"/>
        <v>1</v>
      </c>
      <c r="AL486" s="75" t="str">
        <f t="shared" si="110"/>
        <v>1</v>
      </c>
      <c r="AM486" s="75" t="str">
        <f t="shared" si="111"/>
        <v>1</v>
      </c>
      <c r="AN486" s="75" t="str">
        <f t="shared" si="112"/>
        <v>3</v>
      </c>
      <c r="AO486" s="75" t="str">
        <f t="shared" si="113"/>
        <v>5</v>
      </c>
      <c r="AP486" s="75" t="str">
        <f t="shared" si="114"/>
        <v>1</v>
      </c>
      <c r="AQ486" s="75" t="str">
        <f t="shared" si="115"/>
        <v>1</v>
      </c>
      <c r="AR486" s="75" t="str">
        <f t="shared" si="116"/>
        <v>1</v>
      </c>
      <c r="AS486" s="75">
        <f t="shared" si="117"/>
        <v>1.7272727272727273</v>
      </c>
      <c r="AT486" s="75" t="str">
        <f t="shared" si="118"/>
        <v>3</v>
      </c>
      <c r="AU486" s="48" t="e">
        <f>IF(OR(AQ486="I",#REF!="I",AQ486="C",#REF!="C"),"Termovacío",IF(OR(AO486="I",AN486="I",AP486="I",AK486="I",AL486="I",AO486="C",AN486="C",AP486="C",AK486="C",AL486="C"),"Regeneración",""))</f>
        <v>#REF!</v>
      </c>
    </row>
    <row r="487" spans="1:47" s="10" customFormat="1" ht="15" customHeight="1" x14ac:dyDescent="0.2">
      <c r="A487" s="4">
        <f t="shared" si="119"/>
        <v>20</v>
      </c>
      <c r="B487" s="4">
        <v>600049</v>
      </c>
      <c r="C487" s="4" t="s">
        <v>102</v>
      </c>
      <c r="D487" s="4" t="s">
        <v>161</v>
      </c>
      <c r="E487" s="3" t="s">
        <v>152</v>
      </c>
      <c r="F487" s="4" t="s">
        <v>312</v>
      </c>
      <c r="G487" s="4" t="s">
        <v>43</v>
      </c>
      <c r="H487" s="4" t="s">
        <v>172</v>
      </c>
      <c r="I487" s="4" t="s">
        <v>249</v>
      </c>
      <c r="J487" s="4" t="s">
        <v>131</v>
      </c>
      <c r="K487" s="4" t="s">
        <v>117</v>
      </c>
      <c r="L487" s="4">
        <v>1977</v>
      </c>
      <c r="M487" s="4" t="s">
        <v>266</v>
      </c>
      <c r="N487" s="4" t="s">
        <v>304</v>
      </c>
      <c r="O487" s="4" t="s">
        <v>122</v>
      </c>
      <c r="P487" s="4"/>
      <c r="Q487" s="4"/>
      <c r="R487" s="4" t="s">
        <v>123</v>
      </c>
      <c r="S487" s="13"/>
      <c r="T487" s="4"/>
      <c r="U487" s="4"/>
      <c r="V487" s="4"/>
      <c r="W487" s="4">
        <v>220</v>
      </c>
      <c r="X487" s="13">
        <v>36837</v>
      </c>
      <c r="Y487" s="27"/>
      <c r="Z487" s="27"/>
      <c r="AA487" s="28"/>
      <c r="AB487" s="31"/>
      <c r="AC487" s="32"/>
      <c r="AD487" s="28"/>
      <c r="AE487" s="28">
        <v>19.8</v>
      </c>
      <c r="AF487" s="33">
        <v>8.0320000000000003E-2</v>
      </c>
      <c r="AG487" s="28">
        <v>3.1</v>
      </c>
      <c r="AH487" s="31"/>
      <c r="AI487" s="31"/>
      <c r="AJ487" s="31"/>
      <c r="AK487" s="75" t="str">
        <f t="shared" si="109"/>
        <v>1</v>
      </c>
      <c r="AL487" s="75" t="str">
        <f t="shared" si="110"/>
        <v>1</v>
      </c>
      <c r="AM487" s="75" t="str">
        <f t="shared" si="111"/>
        <v>1</v>
      </c>
      <c r="AN487" s="75" t="str">
        <f t="shared" si="112"/>
        <v>3</v>
      </c>
      <c r="AO487" s="75" t="str">
        <f t="shared" si="113"/>
        <v>5</v>
      </c>
      <c r="AP487" s="75" t="str">
        <f t="shared" si="114"/>
        <v>1</v>
      </c>
      <c r="AQ487" s="75" t="str">
        <f t="shared" si="115"/>
        <v>1</v>
      </c>
      <c r="AR487" s="75" t="str">
        <f t="shared" si="116"/>
        <v>1</v>
      </c>
      <c r="AS487" s="75">
        <f t="shared" si="117"/>
        <v>1.7272727272727273</v>
      </c>
      <c r="AT487" s="75" t="str">
        <f t="shared" si="118"/>
        <v>3</v>
      </c>
      <c r="AU487" s="48" t="e">
        <f>IF(OR(AQ487="I",#REF!="I",AQ487="C",#REF!="C"),"Termovacío",IF(OR(AO487="I",AN487="I",AP487="I",AK487="I",AL487="I",AO487="C",AN487="C",AP487="C",AK487="C",AL487="C"),"Regeneración",""))</f>
        <v>#REF!</v>
      </c>
    </row>
    <row r="488" spans="1:47" s="10" customFormat="1" ht="15" customHeight="1" x14ac:dyDescent="0.2">
      <c r="A488" s="4">
        <f t="shared" si="119"/>
        <v>20</v>
      </c>
      <c r="B488" s="4">
        <v>600049</v>
      </c>
      <c r="C488" s="4" t="s">
        <v>102</v>
      </c>
      <c r="D488" s="4" t="s">
        <v>161</v>
      </c>
      <c r="E488" s="3" t="s">
        <v>152</v>
      </c>
      <c r="F488" s="4" t="s">
        <v>312</v>
      </c>
      <c r="G488" s="4" t="s">
        <v>43</v>
      </c>
      <c r="H488" s="4" t="s">
        <v>172</v>
      </c>
      <c r="I488" s="4" t="s">
        <v>249</v>
      </c>
      <c r="J488" s="4" t="s">
        <v>131</v>
      </c>
      <c r="K488" s="4" t="s">
        <v>117</v>
      </c>
      <c r="L488" s="4">
        <v>1977</v>
      </c>
      <c r="M488" s="4" t="s">
        <v>266</v>
      </c>
      <c r="N488" s="4" t="s">
        <v>304</v>
      </c>
      <c r="O488" s="4" t="s">
        <v>122</v>
      </c>
      <c r="P488" s="4"/>
      <c r="Q488" s="4"/>
      <c r="R488" s="4" t="s">
        <v>123</v>
      </c>
      <c r="S488" s="13"/>
      <c r="T488" s="4"/>
      <c r="U488" s="4"/>
      <c r="V488" s="4"/>
      <c r="W488" s="4">
        <v>220</v>
      </c>
      <c r="X488" s="13">
        <v>36501</v>
      </c>
      <c r="Y488" s="27"/>
      <c r="Z488" s="27"/>
      <c r="AA488" s="28"/>
      <c r="AB488" s="31"/>
      <c r="AC488" s="32"/>
      <c r="AD488" s="28"/>
      <c r="AE488" s="28">
        <v>20</v>
      </c>
      <c r="AF488" s="33">
        <v>7.324E-2</v>
      </c>
      <c r="AG488" s="28">
        <v>3.1</v>
      </c>
      <c r="AH488" s="31"/>
      <c r="AI488" s="31"/>
      <c r="AJ488" s="31"/>
      <c r="AK488" s="75" t="str">
        <f t="shared" si="109"/>
        <v>1</v>
      </c>
      <c r="AL488" s="75" t="str">
        <f t="shared" si="110"/>
        <v>1</v>
      </c>
      <c r="AM488" s="75" t="str">
        <f t="shared" si="111"/>
        <v>1</v>
      </c>
      <c r="AN488" s="75" t="str">
        <f t="shared" si="112"/>
        <v>3</v>
      </c>
      <c r="AO488" s="75" t="str">
        <f t="shared" si="113"/>
        <v>5</v>
      </c>
      <c r="AP488" s="75" t="str">
        <f t="shared" si="114"/>
        <v>1</v>
      </c>
      <c r="AQ488" s="75" t="str">
        <f t="shared" si="115"/>
        <v>1</v>
      </c>
      <c r="AR488" s="75" t="str">
        <f t="shared" si="116"/>
        <v>1</v>
      </c>
      <c r="AS488" s="75">
        <f t="shared" si="117"/>
        <v>1.7272727272727273</v>
      </c>
      <c r="AT488" s="75" t="str">
        <f t="shared" si="118"/>
        <v>3</v>
      </c>
      <c r="AU488" s="48" t="e">
        <f>IF(OR(AQ488="I",#REF!="I",AQ488="C",#REF!="C"),"Termovacío",IF(OR(AO488="I",AN488="I",AP488="I",AK488="I",AL488="I",AO488="C",AN488="C",AP488="C",AK488="C",AL488="C"),"Regeneración",""))</f>
        <v>#REF!</v>
      </c>
    </row>
    <row r="489" spans="1:47" s="10" customFormat="1" ht="15" customHeight="1" x14ac:dyDescent="0.2">
      <c r="A489" s="4">
        <f t="shared" si="119"/>
        <v>20</v>
      </c>
      <c r="B489" s="4">
        <v>600049</v>
      </c>
      <c r="C489" s="4" t="s">
        <v>102</v>
      </c>
      <c r="D489" s="4" t="s">
        <v>161</v>
      </c>
      <c r="E489" s="3" t="s">
        <v>152</v>
      </c>
      <c r="F489" s="4" t="s">
        <v>312</v>
      </c>
      <c r="G489" s="4" t="s">
        <v>43</v>
      </c>
      <c r="H489" s="4" t="s">
        <v>172</v>
      </c>
      <c r="I489" s="4" t="s">
        <v>249</v>
      </c>
      <c r="J489" s="4" t="s">
        <v>131</v>
      </c>
      <c r="K489" s="4" t="s">
        <v>117</v>
      </c>
      <c r="L489" s="4">
        <v>1977</v>
      </c>
      <c r="M489" s="4" t="s">
        <v>266</v>
      </c>
      <c r="N489" s="4" t="s">
        <v>304</v>
      </c>
      <c r="O489" s="4" t="s">
        <v>122</v>
      </c>
      <c r="P489" s="4"/>
      <c r="Q489" s="4"/>
      <c r="R489" s="4" t="s">
        <v>123</v>
      </c>
      <c r="S489" s="13"/>
      <c r="T489" s="4"/>
      <c r="U489" s="4"/>
      <c r="V489" s="4"/>
      <c r="W489" s="4">
        <v>220</v>
      </c>
      <c r="X489" s="13">
        <v>36122</v>
      </c>
      <c r="Y489" s="27"/>
      <c r="Z489" s="27"/>
      <c r="AA489" s="28"/>
      <c r="AB489" s="31"/>
      <c r="AC489" s="32">
        <v>38.799999999999997</v>
      </c>
      <c r="AD489" s="28"/>
      <c r="AE489" s="28">
        <v>20.2</v>
      </c>
      <c r="AF489" s="33">
        <v>7.8090000000000007E-2</v>
      </c>
      <c r="AG489" s="28">
        <v>3.5</v>
      </c>
      <c r="AH489" s="31"/>
      <c r="AI489" s="31"/>
      <c r="AJ489" s="31"/>
      <c r="AK489" s="75" t="str">
        <f t="shared" si="109"/>
        <v>1</v>
      </c>
      <c r="AL489" s="75" t="str">
        <f t="shared" si="110"/>
        <v>1</v>
      </c>
      <c r="AM489" s="75" t="str">
        <f t="shared" si="111"/>
        <v>1</v>
      </c>
      <c r="AN489" s="75" t="str">
        <f t="shared" si="112"/>
        <v>3</v>
      </c>
      <c r="AO489" s="75" t="str">
        <f t="shared" si="113"/>
        <v>5</v>
      </c>
      <c r="AP489" s="75" t="str">
        <f t="shared" si="114"/>
        <v>1</v>
      </c>
      <c r="AQ489" s="75" t="str">
        <f t="shared" si="115"/>
        <v>5</v>
      </c>
      <c r="AR489" s="75" t="str">
        <f t="shared" si="116"/>
        <v>1</v>
      </c>
      <c r="AS489" s="75">
        <f t="shared" si="117"/>
        <v>2.6363636363636362</v>
      </c>
      <c r="AT489" s="75" t="str">
        <f t="shared" si="118"/>
        <v>6</v>
      </c>
      <c r="AU489" s="48" t="e">
        <f>IF(OR(AQ489="I",#REF!="I",AQ489="C",#REF!="C"),"Termovacío",IF(OR(AO489="I",AN489="I",AP489="I",AK489="I",AL489="I",AO489="C",AN489="C",AP489="C",AK489="C",AL489="C"),"Regeneración",""))</f>
        <v>#REF!</v>
      </c>
    </row>
    <row r="490" spans="1:47" s="10" customFormat="1" ht="15" customHeight="1" x14ac:dyDescent="0.2">
      <c r="A490" s="4">
        <f t="shared" si="119"/>
        <v>20</v>
      </c>
      <c r="B490" s="4">
        <v>600049</v>
      </c>
      <c r="C490" s="4" t="s">
        <v>102</v>
      </c>
      <c r="D490" s="4" t="s">
        <v>161</v>
      </c>
      <c r="E490" s="3" t="s">
        <v>152</v>
      </c>
      <c r="F490" s="4" t="s">
        <v>312</v>
      </c>
      <c r="G490" s="4" t="s">
        <v>43</v>
      </c>
      <c r="H490" s="4" t="s">
        <v>172</v>
      </c>
      <c r="I490" s="4" t="s">
        <v>249</v>
      </c>
      <c r="J490" s="4" t="s">
        <v>131</v>
      </c>
      <c r="K490" s="4" t="s">
        <v>117</v>
      </c>
      <c r="L490" s="4">
        <v>1977</v>
      </c>
      <c r="M490" s="4" t="s">
        <v>266</v>
      </c>
      <c r="N490" s="4" t="s">
        <v>304</v>
      </c>
      <c r="O490" s="4" t="s">
        <v>122</v>
      </c>
      <c r="P490" s="4"/>
      <c r="Q490" s="4"/>
      <c r="R490" s="4" t="s">
        <v>123</v>
      </c>
      <c r="S490" s="13"/>
      <c r="T490" s="4"/>
      <c r="U490" s="4"/>
      <c r="V490" s="4"/>
      <c r="W490" s="4">
        <v>220</v>
      </c>
      <c r="X490" s="13">
        <v>35746</v>
      </c>
      <c r="Y490" s="27"/>
      <c r="Z490" s="27"/>
      <c r="AA490" s="28"/>
      <c r="AB490" s="31"/>
      <c r="AC490" s="32"/>
      <c r="AD490" s="28"/>
      <c r="AE490" s="28">
        <v>20.3</v>
      </c>
      <c r="AF490" s="33">
        <v>6.2480000000000001E-2</v>
      </c>
      <c r="AG490" s="28">
        <v>3.1</v>
      </c>
      <c r="AH490" s="31"/>
      <c r="AI490" s="31"/>
      <c r="AJ490" s="31"/>
      <c r="AK490" s="75" t="str">
        <f t="shared" si="109"/>
        <v>1</v>
      </c>
      <c r="AL490" s="75" t="str">
        <f t="shared" si="110"/>
        <v>1</v>
      </c>
      <c r="AM490" s="75" t="str">
        <f t="shared" si="111"/>
        <v>1</v>
      </c>
      <c r="AN490" s="75" t="str">
        <f t="shared" si="112"/>
        <v>3</v>
      </c>
      <c r="AO490" s="75" t="str">
        <f t="shared" si="113"/>
        <v>5</v>
      </c>
      <c r="AP490" s="75" t="str">
        <f t="shared" si="114"/>
        <v>1</v>
      </c>
      <c r="AQ490" s="75" t="str">
        <f t="shared" si="115"/>
        <v>1</v>
      </c>
      <c r="AR490" s="75" t="str">
        <f t="shared" si="116"/>
        <v>1</v>
      </c>
      <c r="AS490" s="75">
        <f t="shared" si="117"/>
        <v>1.7272727272727273</v>
      </c>
      <c r="AT490" s="75" t="str">
        <f t="shared" si="118"/>
        <v>3</v>
      </c>
      <c r="AU490" s="48" t="e">
        <f>IF(OR(AQ490="I",#REF!="I",AQ490="C",#REF!="C"),"Termovacío",IF(OR(AO490="I",AN490="I",AP490="I",AK490="I",AL490="I",AO490="C",AN490="C",AP490="C",AK490="C",AL490="C"),"Regeneración",""))</f>
        <v>#REF!</v>
      </c>
    </row>
    <row r="491" spans="1:47" s="10" customFormat="1" ht="15" customHeight="1" x14ac:dyDescent="0.2">
      <c r="A491" s="4">
        <f t="shared" si="119"/>
        <v>20</v>
      </c>
      <c r="B491" s="4">
        <v>600049</v>
      </c>
      <c r="C491" s="4" t="s">
        <v>102</v>
      </c>
      <c r="D491" s="4" t="s">
        <v>161</v>
      </c>
      <c r="E491" s="3" t="s">
        <v>152</v>
      </c>
      <c r="F491" s="4" t="s">
        <v>312</v>
      </c>
      <c r="G491" s="4" t="s">
        <v>43</v>
      </c>
      <c r="H491" s="4" t="s">
        <v>172</v>
      </c>
      <c r="I491" s="4" t="s">
        <v>249</v>
      </c>
      <c r="J491" s="4" t="s">
        <v>131</v>
      </c>
      <c r="K491" s="4" t="s">
        <v>117</v>
      </c>
      <c r="L491" s="4">
        <v>1977</v>
      </c>
      <c r="M491" s="4" t="s">
        <v>266</v>
      </c>
      <c r="N491" s="4" t="s">
        <v>304</v>
      </c>
      <c r="O491" s="4" t="s">
        <v>122</v>
      </c>
      <c r="P491" s="4"/>
      <c r="Q491" s="4"/>
      <c r="R491" s="4" t="s">
        <v>123</v>
      </c>
      <c r="S491" s="13"/>
      <c r="T491" s="4"/>
      <c r="U491" s="4"/>
      <c r="V491" s="4"/>
      <c r="W491" s="4">
        <v>220</v>
      </c>
      <c r="X491" s="13">
        <v>35382</v>
      </c>
      <c r="Y491" s="27"/>
      <c r="Z491" s="27"/>
      <c r="AA491" s="28"/>
      <c r="AB491" s="31"/>
      <c r="AC491" s="32">
        <v>68.400000000000006</v>
      </c>
      <c r="AD491" s="28"/>
      <c r="AE491" s="28">
        <v>19.5</v>
      </c>
      <c r="AF491" s="33">
        <v>5.8130000000000001E-2</v>
      </c>
      <c r="AG491" s="28">
        <v>3</v>
      </c>
      <c r="AH491" s="31"/>
      <c r="AI491" s="31"/>
      <c r="AJ491" s="31"/>
      <c r="AK491" s="75" t="str">
        <f t="shared" si="109"/>
        <v>1</v>
      </c>
      <c r="AL491" s="75" t="str">
        <f t="shared" si="110"/>
        <v>1</v>
      </c>
      <c r="AM491" s="75" t="str">
        <f t="shared" si="111"/>
        <v>1</v>
      </c>
      <c r="AN491" s="75" t="str">
        <f t="shared" si="112"/>
        <v>3</v>
      </c>
      <c r="AO491" s="75" t="str">
        <f t="shared" si="113"/>
        <v>5</v>
      </c>
      <c r="AP491" s="75" t="str">
        <f t="shared" si="114"/>
        <v>1</v>
      </c>
      <c r="AQ491" s="75" t="str">
        <f t="shared" si="115"/>
        <v>1</v>
      </c>
      <c r="AR491" s="75" t="str">
        <f t="shared" si="116"/>
        <v>1</v>
      </c>
      <c r="AS491" s="75">
        <f t="shared" si="117"/>
        <v>1.7272727272727273</v>
      </c>
      <c r="AT491" s="75" t="str">
        <f t="shared" si="118"/>
        <v>3</v>
      </c>
      <c r="AU491" s="48" t="e">
        <f>IF(OR(AQ491="I",#REF!="I",AQ491="C",#REF!="C"),"Termovacío",IF(OR(AO491="I",AN491="I",AP491="I",AK491="I",AL491="I",AO491="C",AN491="C",AP491="C",AK491="C",AL491="C"),"Regeneración",""))</f>
        <v>#REF!</v>
      </c>
    </row>
    <row r="492" spans="1:47" s="10" customFormat="1" ht="15" customHeight="1" x14ac:dyDescent="0.2">
      <c r="A492" s="4">
        <f t="shared" si="119"/>
        <v>20</v>
      </c>
      <c r="B492" s="4">
        <v>600049</v>
      </c>
      <c r="C492" s="4" t="s">
        <v>102</v>
      </c>
      <c r="D492" s="4" t="s">
        <v>161</v>
      </c>
      <c r="E492" s="3" t="s">
        <v>152</v>
      </c>
      <c r="F492" s="4" t="s">
        <v>312</v>
      </c>
      <c r="G492" s="4" t="s">
        <v>43</v>
      </c>
      <c r="H492" s="4" t="s">
        <v>172</v>
      </c>
      <c r="I492" s="4" t="s">
        <v>249</v>
      </c>
      <c r="J492" s="4" t="s">
        <v>131</v>
      </c>
      <c r="K492" s="4" t="s">
        <v>117</v>
      </c>
      <c r="L492" s="4">
        <v>1977</v>
      </c>
      <c r="M492" s="4" t="s">
        <v>266</v>
      </c>
      <c r="N492" s="4" t="s">
        <v>304</v>
      </c>
      <c r="O492" s="4" t="s">
        <v>122</v>
      </c>
      <c r="P492" s="4"/>
      <c r="Q492" s="4"/>
      <c r="R492" s="4" t="s">
        <v>123</v>
      </c>
      <c r="S492" s="13"/>
      <c r="T492" s="4"/>
      <c r="U492" s="4"/>
      <c r="V492" s="4"/>
      <c r="W492" s="4">
        <v>220</v>
      </c>
      <c r="X492" s="13">
        <v>35012</v>
      </c>
      <c r="Y492" s="27"/>
      <c r="Z492" s="27"/>
      <c r="AA492" s="28"/>
      <c r="AB492" s="31"/>
      <c r="AC492" s="32">
        <v>66.400000000000006</v>
      </c>
      <c r="AD492" s="28"/>
      <c r="AE492" s="28"/>
      <c r="AF492" s="33">
        <v>9.1999999999999998E-2</v>
      </c>
      <c r="AG492" s="28"/>
      <c r="AH492" s="31"/>
      <c r="AI492" s="31"/>
      <c r="AJ492" s="31"/>
      <c r="AK492" s="75" t="str">
        <f t="shared" si="109"/>
        <v>1</v>
      </c>
      <c r="AL492" s="75" t="str">
        <f t="shared" si="110"/>
        <v>1</v>
      </c>
      <c r="AM492" s="75" t="str">
        <f t="shared" si="111"/>
        <v>1</v>
      </c>
      <c r="AN492" s="75" t="str">
        <f t="shared" si="112"/>
        <v>3</v>
      </c>
      <c r="AO492" s="75" t="str">
        <f t="shared" si="113"/>
        <v>1</v>
      </c>
      <c r="AP492" s="75" t="str">
        <f t="shared" si="114"/>
        <v>1</v>
      </c>
      <c r="AQ492" s="75" t="str">
        <f t="shared" si="115"/>
        <v>1</v>
      </c>
      <c r="AR492" s="75" t="str">
        <f t="shared" si="116"/>
        <v>1</v>
      </c>
      <c r="AS492" s="75">
        <f t="shared" si="117"/>
        <v>1.1818181818181819</v>
      </c>
      <c r="AT492" s="75" t="str">
        <f t="shared" si="118"/>
        <v>3</v>
      </c>
      <c r="AU492" s="48" t="e">
        <f>IF(OR(AQ492="I",#REF!="I",AQ492="C",#REF!="C"),"Termovacío",IF(OR(AO492="I",AN492="I",AP492="I",AK492="I",AL492="I",AO492="C",AN492="C",AP492="C",AK492="C",AL492="C"),"Regeneración",""))</f>
        <v>#REF!</v>
      </c>
    </row>
    <row r="493" spans="1:47" s="10" customFormat="1" ht="15" customHeight="1" x14ac:dyDescent="0.2">
      <c r="A493" s="4">
        <f t="shared" si="119"/>
        <v>20</v>
      </c>
      <c r="B493" s="4">
        <v>600049</v>
      </c>
      <c r="C493" s="4" t="s">
        <v>102</v>
      </c>
      <c r="D493" s="4" t="s">
        <v>161</v>
      </c>
      <c r="E493" s="3" t="s">
        <v>152</v>
      </c>
      <c r="F493" s="4" t="s">
        <v>312</v>
      </c>
      <c r="G493" s="4" t="s">
        <v>43</v>
      </c>
      <c r="H493" s="4" t="s">
        <v>172</v>
      </c>
      <c r="I493" s="4" t="s">
        <v>249</v>
      </c>
      <c r="J493" s="4" t="s">
        <v>131</v>
      </c>
      <c r="K493" s="4" t="s">
        <v>117</v>
      </c>
      <c r="L493" s="4">
        <v>1977</v>
      </c>
      <c r="M493" s="4" t="s">
        <v>266</v>
      </c>
      <c r="N493" s="4" t="s">
        <v>304</v>
      </c>
      <c r="O493" s="4" t="s">
        <v>122</v>
      </c>
      <c r="P493" s="4"/>
      <c r="Q493" s="4"/>
      <c r="R493" s="4" t="s">
        <v>123</v>
      </c>
      <c r="S493" s="13"/>
      <c r="T493" s="4"/>
      <c r="U493" s="4"/>
      <c r="V493" s="4"/>
      <c r="W493" s="4">
        <v>220</v>
      </c>
      <c r="X493" s="13">
        <v>34646</v>
      </c>
      <c r="Y493" s="27"/>
      <c r="Z493" s="27"/>
      <c r="AA493" s="28"/>
      <c r="AB493" s="31"/>
      <c r="AC493" s="32">
        <v>67.400000000000006</v>
      </c>
      <c r="AD493" s="28"/>
      <c r="AE493" s="28"/>
      <c r="AF493" s="33">
        <v>5.5E-2</v>
      </c>
      <c r="AG493" s="28"/>
      <c r="AH493" s="31"/>
      <c r="AI493" s="31"/>
      <c r="AJ493" s="31"/>
      <c r="AK493" s="75" t="str">
        <f t="shared" si="109"/>
        <v>1</v>
      </c>
      <c r="AL493" s="75" t="str">
        <f t="shared" si="110"/>
        <v>1</v>
      </c>
      <c r="AM493" s="75" t="str">
        <f t="shared" si="111"/>
        <v>1</v>
      </c>
      <c r="AN493" s="75" t="str">
        <f t="shared" si="112"/>
        <v>3</v>
      </c>
      <c r="AO493" s="75" t="str">
        <f t="shared" si="113"/>
        <v>1</v>
      </c>
      <c r="AP493" s="75" t="str">
        <f t="shared" si="114"/>
        <v>1</v>
      </c>
      <c r="AQ493" s="75" t="str">
        <f t="shared" si="115"/>
        <v>1</v>
      </c>
      <c r="AR493" s="75" t="str">
        <f t="shared" si="116"/>
        <v>1</v>
      </c>
      <c r="AS493" s="75">
        <f t="shared" si="117"/>
        <v>1.1818181818181819</v>
      </c>
      <c r="AT493" s="75" t="str">
        <f t="shared" si="118"/>
        <v>3</v>
      </c>
      <c r="AU493" s="48" t="e">
        <f>IF(OR(AQ493="I",#REF!="I",AQ493="C",#REF!="C"),"Termovacío",IF(OR(AO493="I",AN493="I",AP493="I",AK493="I",AL493="I",AO493="C",AN493="C",AP493="C",AK493="C",AL493="C"),"Regeneración",""))</f>
        <v>#REF!</v>
      </c>
    </row>
    <row r="494" spans="1:47" s="10" customFormat="1" ht="15" customHeight="1" x14ac:dyDescent="0.2">
      <c r="A494" s="4">
        <f t="shared" si="119"/>
        <v>20</v>
      </c>
      <c r="B494" s="4">
        <v>600049</v>
      </c>
      <c r="C494" s="4" t="s">
        <v>102</v>
      </c>
      <c r="D494" s="4" t="s">
        <v>161</v>
      </c>
      <c r="E494" s="3" t="s">
        <v>152</v>
      </c>
      <c r="F494" s="4" t="s">
        <v>312</v>
      </c>
      <c r="G494" s="4" t="s">
        <v>43</v>
      </c>
      <c r="H494" s="4" t="s">
        <v>172</v>
      </c>
      <c r="I494" s="4" t="s">
        <v>249</v>
      </c>
      <c r="J494" s="4" t="s">
        <v>131</v>
      </c>
      <c r="K494" s="4" t="s">
        <v>117</v>
      </c>
      <c r="L494" s="4">
        <v>1977</v>
      </c>
      <c r="M494" s="4" t="s">
        <v>266</v>
      </c>
      <c r="N494" s="4" t="s">
        <v>304</v>
      </c>
      <c r="O494" s="4" t="s">
        <v>122</v>
      </c>
      <c r="P494" s="4"/>
      <c r="Q494" s="4"/>
      <c r="R494" s="4" t="s">
        <v>123</v>
      </c>
      <c r="S494" s="13"/>
      <c r="T494" s="4"/>
      <c r="U494" s="4"/>
      <c r="V494" s="4"/>
      <c r="W494" s="4">
        <v>220</v>
      </c>
      <c r="X494" s="13">
        <v>34303</v>
      </c>
      <c r="Y494" s="27"/>
      <c r="Z494" s="27"/>
      <c r="AA494" s="28"/>
      <c r="AB494" s="31"/>
      <c r="AC494" s="32">
        <v>67</v>
      </c>
      <c r="AD494" s="28"/>
      <c r="AE494" s="28"/>
      <c r="AF494" s="33">
        <v>4.8000000000000001E-2</v>
      </c>
      <c r="AG494" s="28"/>
      <c r="AH494" s="31"/>
      <c r="AI494" s="31"/>
      <c r="AJ494" s="31"/>
      <c r="AK494" s="75" t="str">
        <f t="shared" si="109"/>
        <v>1</v>
      </c>
      <c r="AL494" s="75" t="str">
        <f t="shared" si="110"/>
        <v>1</v>
      </c>
      <c r="AM494" s="75" t="str">
        <f t="shared" si="111"/>
        <v>1</v>
      </c>
      <c r="AN494" s="75" t="str">
        <f t="shared" si="112"/>
        <v>1</v>
      </c>
      <c r="AO494" s="75" t="str">
        <f t="shared" si="113"/>
        <v>1</v>
      </c>
      <c r="AP494" s="75" t="str">
        <f t="shared" si="114"/>
        <v>1</v>
      </c>
      <c r="AQ494" s="75" t="str">
        <f t="shared" si="115"/>
        <v>1</v>
      </c>
      <c r="AR494" s="75" t="str">
        <f t="shared" si="116"/>
        <v>1</v>
      </c>
      <c r="AS494" s="75">
        <f t="shared" si="117"/>
        <v>1</v>
      </c>
      <c r="AT494" s="75" t="str">
        <f t="shared" si="118"/>
        <v>1</v>
      </c>
      <c r="AU494" s="48" t="e">
        <f>IF(OR(AQ494="I",#REF!="I",AQ494="C",#REF!="C"),"Termovacío",IF(OR(AO494="I",AN494="I",AP494="I",AK494="I",AL494="I",AO494="C",AN494="C",AP494="C",AK494="C",AL494="C"),"Regeneración",""))</f>
        <v>#REF!</v>
      </c>
    </row>
    <row r="495" spans="1:47" s="10" customFormat="1" ht="15" customHeight="1" x14ac:dyDescent="0.2">
      <c r="A495" s="4">
        <f t="shared" si="119"/>
        <v>20</v>
      </c>
      <c r="B495" s="4">
        <v>600049</v>
      </c>
      <c r="C495" s="4" t="s">
        <v>102</v>
      </c>
      <c r="D495" s="4" t="s">
        <v>161</v>
      </c>
      <c r="E495" s="3" t="s">
        <v>152</v>
      </c>
      <c r="F495" s="4" t="s">
        <v>312</v>
      </c>
      <c r="G495" s="4" t="s">
        <v>43</v>
      </c>
      <c r="H495" s="4" t="s">
        <v>172</v>
      </c>
      <c r="I495" s="4" t="s">
        <v>249</v>
      </c>
      <c r="J495" s="4" t="s">
        <v>131</v>
      </c>
      <c r="K495" s="4" t="s">
        <v>117</v>
      </c>
      <c r="L495" s="4">
        <v>1977</v>
      </c>
      <c r="M495" s="4" t="s">
        <v>266</v>
      </c>
      <c r="N495" s="4" t="s">
        <v>304</v>
      </c>
      <c r="O495" s="4" t="s">
        <v>122</v>
      </c>
      <c r="P495" s="4"/>
      <c r="Q495" s="4"/>
      <c r="R495" s="4" t="s">
        <v>123</v>
      </c>
      <c r="S495" s="13"/>
      <c r="T495" s="4"/>
      <c r="U495" s="4"/>
      <c r="V495" s="4"/>
      <c r="W495" s="4">
        <v>220</v>
      </c>
      <c r="X495" s="13">
        <v>33883</v>
      </c>
      <c r="Y495" s="27"/>
      <c r="Z495" s="27"/>
      <c r="AA495" s="28"/>
      <c r="AB495" s="31"/>
      <c r="AC495" s="32">
        <v>66</v>
      </c>
      <c r="AD495" s="28"/>
      <c r="AE495" s="28"/>
      <c r="AF495" s="33">
        <v>4.7E-2</v>
      </c>
      <c r="AG495" s="28"/>
      <c r="AH495" s="31"/>
      <c r="AI495" s="31"/>
      <c r="AJ495" s="31"/>
      <c r="AK495" s="75" t="str">
        <f t="shared" si="109"/>
        <v>1</v>
      </c>
      <c r="AL495" s="75" t="str">
        <f t="shared" si="110"/>
        <v>1</v>
      </c>
      <c r="AM495" s="75" t="str">
        <f t="shared" si="111"/>
        <v>1</v>
      </c>
      <c r="AN495" s="75" t="str">
        <f t="shared" si="112"/>
        <v>1</v>
      </c>
      <c r="AO495" s="75" t="str">
        <f t="shared" si="113"/>
        <v>1</v>
      </c>
      <c r="AP495" s="75" t="str">
        <f t="shared" si="114"/>
        <v>1</v>
      </c>
      <c r="AQ495" s="75" t="str">
        <f t="shared" si="115"/>
        <v>1</v>
      </c>
      <c r="AR495" s="75" t="str">
        <f t="shared" si="116"/>
        <v>1</v>
      </c>
      <c r="AS495" s="75">
        <f t="shared" si="117"/>
        <v>1</v>
      </c>
      <c r="AT495" s="75" t="str">
        <f t="shared" si="118"/>
        <v>1</v>
      </c>
      <c r="AU495" s="48" t="e">
        <f>IF(OR(AQ495="I",#REF!="I",AQ495="C",#REF!="C"),"Termovacío",IF(OR(AO495="I",AN495="I",AP495="I",AK495="I",AL495="I",AO495="C",AN495="C",AP495="C",AK495="C",AL495="C"),"Regeneración",""))</f>
        <v>#REF!</v>
      </c>
    </row>
    <row r="496" spans="1:47" s="10" customFormat="1" ht="15" customHeight="1" x14ac:dyDescent="0.2">
      <c r="A496" s="4">
        <f t="shared" si="119"/>
        <v>21</v>
      </c>
      <c r="B496" s="36">
        <v>600052</v>
      </c>
      <c r="C496" s="36" t="s">
        <v>102</v>
      </c>
      <c r="D496" s="36" t="s">
        <v>161</v>
      </c>
      <c r="E496" s="37" t="s">
        <v>153</v>
      </c>
      <c r="F496" s="36" t="s">
        <v>313</v>
      </c>
      <c r="G496" s="36" t="s">
        <v>43</v>
      </c>
      <c r="H496" s="36" t="s">
        <v>170</v>
      </c>
      <c r="I496" s="36" t="s">
        <v>249</v>
      </c>
      <c r="J496" s="36" t="s">
        <v>131</v>
      </c>
      <c r="K496" s="36" t="s">
        <v>117</v>
      </c>
      <c r="L496" s="36">
        <v>1977</v>
      </c>
      <c r="M496" s="36" t="s">
        <v>266</v>
      </c>
      <c r="N496" s="36" t="s">
        <v>304</v>
      </c>
      <c r="O496" s="36" t="s">
        <v>122</v>
      </c>
      <c r="P496" s="36"/>
      <c r="Q496" s="36"/>
      <c r="R496" s="36" t="s">
        <v>123</v>
      </c>
      <c r="S496" s="38"/>
      <c r="T496" s="36"/>
      <c r="U496" s="36"/>
      <c r="V496" s="36" t="s">
        <v>448</v>
      </c>
      <c r="W496" s="36">
        <v>220</v>
      </c>
      <c r="X496" s="38">
        <v>45690</v>
      </c>
      <c r="Y496" s="39">
        <v>52</v>
      </c>
      <c r="Z496" s="39">
        <v>26</v>
      </c>
      <c r="AA496" s="40" t="s">
        <v>665</v>
      </c>
      <c r="AB496" s="41">
        <v>0.874</v>
      </c>
      <c r="AC496" s="42">
        <v>65</v>
      </c>
      <c r="AD496" s="40">
        <v>14</v>
      </c>
      <c r="AE496" s="40">
        <v>35.6</v>
      </c>
      <c r="AF496" s="43">
        <v>1.2999999999999999E-2</v>
      </c>
      <c r="AG496" s="40">
        <v>2</v>
      </c>
      <c r="AH496" s="41">
        <v>1.7000000000000001E-2</v>
      </c>
      <c r="AI496" s="41">
        <v>0.68400000000000005</v>
      </c>
      <c r="AJ496" s="41">
        <v>0.375</v>
      </c>
      <c r="AK496" s="75" t="str">
        <f t="shared" si="109"/>
        <v>1</v>
      </c>
      <c r="AL496" s="75" t="str">
        <f t="shared" si="110"/>
        <v>1</v>
      </c>
      <c r="AM496" s="75" t="str">
        <f t="shared" si="111"/>
        <v>1</v>
      </c>
      <c r="AN496" s="75" t="str">
        <f t="shared" si="112"/>
        <v>1</v>
      </c>
      <c r="AO496" s="75" t="str">
        <f t="shared" si="113"/>
        <v>1</v>
      </c>
      <c r="AP496" s="75" t="str">
        <f t="shared" si="114"/>
        <v>1</v>
      </c>
      <c r="AQ496" s="75" t="str">
        <f t="shared" si="115"/>
        <v>1</v>
      </c>
      <c r="AR496" s="75" t="str">
        <f t="shared" si="116"/>
        <v>1</v>
      </c>
      <c r="AS496" s="75">
        <f t="shared" si="117"/>
        <v>1</v>
      </c>
      <c r="AT496" s="75" t="str">
        <f t="shared" si="118"/>
        <v>1</v>
      </c>
      <c r="AU496" s="48" t="e">
        <f>IF(OR(AQ496="I",#REF!="I",AQ496="C",#REF!="C"),"Termovacío",IF(OR(AO496="I",AN496="I",AP496="I",AK496="I",AL496="I",AO496="C",AN496="C",AP496="C",AK496="C",AL496="C"),"Regeneración",""))</f>
        <v>#REF!</v>
      </c>
    </row>
    <row r="497" spans="1:47" s="10" customFormat="1" ht="15" customHeight="1" x14ac:dyDescent="0.2">
      <c r="A497" s="4">
        <f t="shared" si="119"/>
        <v>21</v>
      </c>
      <c r="B497" s="4">
        <v>600052</v>
      </c>
      <c r="C497" s="4" t="s">
        <v>102</v>
      </c>
      <c r="D497" s="4" t="s">
        <v>161</v>
      </c>
      <c r="E497" s="3" t="s">
        <v>153</v>
      </c>
      <c r="F497" s="4" t="s">
        <v>313</v>
      </c>
      <c r="G497" s="4" t="s">
        <v>43</v>
      </c>
      <c r="H497" s="4" t="s">
        <v>170</v>
      </c>
      <c r="I497" s="4" t="s">
        <v>249</v>
      </c>
      <c r="J497" s="4" t="s">
        <v>131</v>
      </c>
      <c r="K497" s="4" t="s">
        <v>117</v>
      </c>
      <c r="L497" s="4">
        <v>1977</v>
      </c>
      <c r="M497" s="4" t="s">
        <v>266</v>
      </c>
      <c r="N497" s="4" t="s">
        <v>304</v>
      </c>
      <c r="O497" s="4" t="s">
        <v>122</v>
      </c>
      <c r="P497" s="4"/>
      <c r="Q497" s="4"/>
      <c r="R497" s="4" t="s">
        <v>123</v>
      </c>
      <c r="S497" s="13"/>
      <c r="T497" s="4"/>
      <c r="U497" s="4"/>
      <c r="V497" s="4" t="s">
        <v>448</v>
      </c>
      <c r="W497" s="4">
        <v>220</v>
      </c>
      <c r="X497" s="13">
        <v>45124</v>
      </c>
      <c r="Y497" s="27">
        <v>53</v>
      </c>
      <c r="Z497" s="27">
        <v>58</v>
      </c>
      <c r="AA497" s="28" t="s">
        <v>456</v>
      </c>
      <c r="AB497" s="31">
        <v>0.874</v>
      </c>
      <c r="AC497" s="32">
        <v>51</v>
      </c>
      <c r="AD497" s="28">
        <v>18</v>
      </c>
      <c r="AE497" s="28">
        <v>33.299999999999997</v>
      </c>
      <c r="AF497" s="33">
        <v>0.02</v>
      </c>
      <c r="AG497" s="28">
        <v>2</v>
      </c>
      <c r="AH497" s="31">
        <v>1.4999999999999999E-2</v>
      </c>
      <c r="AI497" s="31">
        <v>0.83699999999999997</v>
      </c>
      <c r="AJ497" s="31"/>
      <c r="AK497" s="75" t="str">
        <f t="shared" si="109"/>
        <v>1</v>
      </c>
      <c r="AL497" s="75" t="str">
        <f t="shared" si="110"/>
        <v>1</v>
      </c>
      <c r="AM497" s="75" t="str">
        <f t="shared" si="111"/>
        <v>1</v>
      </c>
      <c r="AN497" s="75" t="str">
        <f t="shared" si="112"/>
        <v>1</v>
      </c>
      <c r="AO497" s="75" t="str">
        <f t="shared" si="113"/>
        <v>1</v>
      </c>
      <c r="AP497" s="75" t="str">
        <f t="shared" si="114"/>
        <v>1</v>
      </c>
      <c r="AQ497" s="75" t="str">
        <f t="shared" si="115"/>
        <v>1</v>
      </c>
      <c r="AR497" s="75" t="str">
        <f t="shared" si="116"/>
        <v>1</v>
      </c>
      <c r="AS497" s="75">
        <f t="shared" si="117"/>
        <v>1</v>
      </c>
      <c r="AT497" s="75" t="str">
        <f t="shared" si="118"/>
        <v>1</v>
      </c>
      <c r="AU497" s="48" t="e">
        <f>IF(OR(AQ497="I",#REF!="I",AQ497="C",#REF!="C"),"Termovacío",IF(OR(AO497="I",AN497="I",AP497="I",AK497="I",AL497="I",AO497="C",AN497="C",AP497="C",AK497="C",AL497="C"),"Regeneración",""))</f>
        <v>#REF!</v>
      </c>
    </row>
    <row r="498" spans="1:47" s="10" customFormat="1" ht="15" customHeight="1" x14ac:dyDescent="0.2">
      <c r="A498" s="4">
        <f t="shared" si="119"/>
        <v>21</v>
      </c>
      <c r="B498" s="4">
        <v>600052</v>
      </c>
      <c r="C498" s="4" t="s">
        <v>102</v>
      </c>
      <c r="D498" s="4" t="s">
        <v>161</v>
      </c>
      <c r="E498" s="3" t="s">
        <v>153</v>
      </c>
      <c r="F498" s="4" t="s">
        <v>313</v>
      </c>
      <c r="G498" s="4" t="s">
        <v>43</v>
      </c>
      <c r="H498" s="4" t="s">
        <v>170</v>
      </c>
      <c r="I498" s="4" t="s">
        <v>249</v>
      </c>
      <c r="J498" s="4" t="s">
        <v>131</v>
      </c>
      <c r="K498" s="4" t="s">
        <v>117</v>
      </c>
      <c r="L498" s="4">
        <v>1977</v>
      </c>
      <c r="M498" s="4" t="s">
        <v>266</v>
      </c>
      <c r="N498" s="4" t="s">
        <v>304</v>
      </c>
      <c r="O498" s="4" t="s">
        <v>122</v>
      </c>
      <c r="P498" s="4"/>
      <c r="Q498" s="4"/>
      <c r="R498" s="4" t="s">
        <v>123</v>
      </c>
      <c r="S498" s="13"/>
      <c r="T498" s="4"/>
      <c r="U498" s="4"/>
      <c r="V498" s="4" t="s">
        <v>222</v>
      </c>
      <c r="W498" s="4">
        <v>220</v>
      </c>
      <c r="X498" s="13" t="s">
        <v>225</v>
      </c>
      <c r="Y498" s="27">
        <v>0</v>
      </c>
      <c r="Z498" s="27">
        <v>51</v>
      </c>
      <c r="AA498" s="28" t="s">
        <v>283</v>
      </c>
      <c r="AB498" s="31">
        <v>0.86550000000000005</v>
      </c>
      <c r="AC498" s="32">
        <v>43.4</v>
      </c>
      <c r="AD498" s="28">
        <v>18</v>
      </c>
      <c r="AE498" s="28">
        <v>35.700000000000003</v>
      </c>
      <c r="AF498" s="33">
        <v>0.02</v>
      </c>
      <c r="AG498" s="28">
        <v>2</v>
      </c>
      <c r="AH498" s="31">
        <v>4.9000000000000002E-2</v>
      </c>
      <c r="AI498" s="31">
        <v>1.28</v>
      </c>
      <c r="AJ498" s="31"/>
      <c r="AK498" s="75" t="str">
        <f t="shared" si="109"/>
        <v>1</v>
      </c>
      <c r="AL498" s="75" t="str">
        <f t="shared" si="110"/>
        <v>1</v>
      </c>
      <c r="AM498" s="75" t="str">
        <f t="shared" si="111"/>
        <v>1</v>
      </c>
      <c r="AN498" s="75" t="str">
        <f t="shared" si="112"/>
        <v>1</v>
      </c>
      <c r="AO498" s="75" t="str">
        <f t="shared" si="113"/>
        <v>1</v>
      </c>
      <c r="AP498" s="75" t="str">
        <f t="shared" si="114"/>
        <v>1</v>
      </c>
      <c r="AQ498" s="75" t="str">
        <f t="shared" si="115"/>
        <v>5</v>
      </c>
      <c r="AR498" s="75" t="str">
        <f t="shared" si="116"/>
        <v>1</v>
      </c>
      <c r="AS498" s="75">
        <f t="shared" si="117"/>
        <v>1.9090909090909092</v>
      </c>
      <c r="AT498" s="75" t="str">
        <f t="shared" si="118"/>
        <v>3</v>
      </c>
      <c r="AU498" s="48" t="e">
        <f>IF(OR(AQ498="I",#REF!="I",AQ498="C",#REF!="C"),"Termovacío",IF(OR(AO498="I",AN498="I",AP498="I",AK498="I",AL498="I",AO498="C",AN498="C",AP498="C",AK498="C",AL498="C"),"Regeneración",""))</f>
        <v>#REF!</v>
      </c>
    </row>
    <row r="499" spans="1:47" s="10" customFormat="1" ht="15" customHeight="1" x14ac:dyDescent="0.2">
      <c r="A499" s="4">
        <f t="shared" si="119"/>
        <v>21</v>
      </c>
      <c r="B499" s="4">
        <v>600052</v>
      </c>
      <c r="C499" s="4" t="s">
        <v>102</v>
      </c>
      <c r="D499" s="4" t="s">
        <v>161</v>
      </c>
      <c r="E499" s="3" t="s">
        <v>153</v>
      </c>
      <c r="F499" s="4" t="s">
        <v>313</v>
      </c>
      <c r="G499" s="4" t="s">
        <v>43</v>
      </c>
      <c r="H499" s="4" t="s">
        <v>170</v>
      </c>
      <c r="I499" s="4" t="s">
        <v>249</v>
      </c>
      <c r="J499" s="4" t="s">
        <v>131</v>
      </c>
      <c r="K499" s="4" t="s">
        <v>117</v>
      </c>
      <c r="L499" s="4">
        <v>1977</v>
      </c>
      <c r="M499" s="4" t="s">
        <v>266</v>
      </c>
      <c r="N499" s="4" t="s">
        <v>304</v>
      </c>
      <c r="O499" s="4" t="s">
        <v>122</v>
      </c>
      <c r="P499" s="4"/>
      <c r="Q499" s="4"/>
      <c r="R499" s="4" t="s">
        <v>123</v>
      </c>
      <c r="S499" s="13"/>
      <c r="T499" s="4"/>
      <c r="U499" s="4"/>
      <c r="V499" s="4" t="s">
        <v>301</v>
      </c>
      <c r="W499" s="4">
        <v>220</v>
      </c>
      <c r="X499" s="13">
        <v>44379</v>
      </c>
      <c r="Y499" s="27">
        <v>72.599999999999994</v>
      </c>
      <c r="Z499" s="27">
        <v>49</v>
      </c>
      <c r="AA499" s="28" t="s">
        <v>283</v>
      </c>
      <c r="AB499" s="31">
        <v>0.86599999999999999</v>
      </c>
      <c r="AC499" s="32">
        <v>29</v>
      </c>
      <c r="AD499" s="28">
        <v>14</v>
      </c>
      <c r="AE499" s="28">
        <v>36</v>
      </c>
      <c r="AF499" s="33">
        <v>0.02</v>
      </c>
      <c r="AG499" s="28">
        <v>2.5</v>
      </c>
      <c r="AH499" s="31">
        <v>1.4E-2</v>
      </c>
      <c r="AI499" s="31">
        <v>0.79500000000000004</v>
      </c>
      <c r="AJ499" s="31"/>
      <c r="AK499" s="75" t="str">
        <f t="shared" si="109"/>
        <v>1</v>
      </c>
      <c r="AL499" s="75" t="str">
        <f t="shared" si="110"/>
        <v>1</v>
      </c>
      <c r="AM499" s="75" t="str">
        <f t="shared" si="111"/>
        <v>1</v>
      </c>
      <c r="AN499" s="75" t="str">
        <f t="shared" si="112"/>
        <v>1</v>
      </c>
      <c r="AO499" s="75" t="str">
        <f t="shared" si="113"/>
        <v>1</v>
      </c>
      <c r="AP499" s="75" t="str">
        <f t="shared" si="114"/>
        <v>1</v>
      </c>
      <c r="AQ499" s="75" t="str">
        <f t="shared" si="115"/>
        <v>5</v>
      </c>
      <c r="AR499" s="75" t="str">
        <f t="shared" si="116"/>
        <v>1</v>
      </c>
      <c r="AS499" s="75">
        <f t="shared" si="117"/>
        <v>1.9090909090909092</v>
      </c>
      <c r="AT499" s="75" t="str">
        <f t="shared" si="118"/>
        <v>3</v>
      </c>
      <c r="AU499" s="48" t="e">
        <f>IF(OR(AQ499="I",#REF!="I",AQ499="C",#REF!="C"),"Termovacío",IF(OR(AO499="I",AN499="I",AP499="I",AK499="I",AL499="I",AO499="C",AN499="C",AP499="C",AK499="C",AL499="C"),"Regeneración",""))</f>
        <v>#REF!</v>
      </c>
    </row>
    <row r="500" spans="1:47" s="10" customFormat="1" ht="15" customHeight="1" x14ac:dyDescent="0.2">
      <c r="A500" s="4">
        <f t="shared" si="119"/>
        <v>21</v>
      </c>
      <c r="B500" s="4">
        <v>600052</v>
      </c>
      <c r="C500" s="4" t="s">
        <v>102</v>
      </c>
      <c r="D500" s="4" t="s">
        <v>161</v>
      </c>
      <c r="E500" s="3" t="s">
        <v>153</v>
      </c>
      <c r="F500" s="4" t="s">
        <v>313</v>
      </c>
      <c r="G500" s="4" t="s">
        <v>43</v>
      </c>
      <c r="H500" s="4" t="s">
        <v>170</v>
      </c>
      <c r="I500" s="4" t="s">
        <v>249</v>
      </c>
      <c r="J500" s="4" t="s">
        <v>131</v>
      </c>
      <c r="K500" s="4" t="s">
        <v>117</v>
      </c>
      <c r="L500" s="4">
        <v>1977</v>
      </c>
      <c r="M500" s="4" t="s">
        <v>266</v>
      </c>
      <c r="N500" s="4" t="s">
        <v>304</v>
      </c>
      <c r="O500" s="4" t="s">
        <v>122</v>
      </c>
      <c r="P500" s="4"/>
      <c r="Q500" s="4"/>
      <c r="R500" s="4" t="s">
        <v>123</v>
      </c>
      <c r="S500" s="13"/>
      <c r="T500" s="4"/>
      <c r="U500" s="4"/>
      <c r="V500" s="4"/>
      <c r="W500" s="4">
        <v>220</v>
      </c>
      <c r="X500" s="13">
        <v>43994</v>
      </c>
      <c r="Y500" s="27"/>
      <c r="Z500" s="27"/>
      <c r="AA500" s="28"/>
      <c r="AB500" s="31"/>
      <c r="AC500" s="32">
        <v>40</v>
      </c>
      <c r="AD500" s="28"/>
      <c r="AE500" s="28">
        <v>35.4</v>
      </c>
      <c r="AF500" s="33">
        <v>0.01</v>
      </c>
      <c r="AG500" s="28">
        <v>2</v>
      </c>
      <c r="AH500" s="31">
        <v>3.2000000000000001E-2</v>
      </c>
      <c r="AI500" s="31">
        <v>0.96</v>
      </c>
      <c r="AJ500" s="31"/>
      <c r="AK500" s="75" t="str">
        <f t="shared" si="109"/>
        <v>1</v>
      </c>
      <c r="AL500" s="75" t="str">
        <f t="shared" si="110"/>
        <v>1</v>
      </c>
      <c r="AM500" s="75" t="str">
        <f t="shared" si="111"/>
        <v>1</v>
      </c>
      <c r="AN500" s="75" t="str">
        <f t="shared" si="112"/>
        <v>1</v>
      </c>
      <c r="AO500" s="75" t="str">
        <f t="shared" si="113"/>
        <v>1</v>
      </c>
      <c r="AP500" s="75" t="str">
        <f t="shared" si="114"/>
        <v>1</v>
      </c>
      <c r="AQ500" s="75" t="str">
        <f t="shared" si="115"/>
        <v>5</v>
      </c>
      <c r="AR500" s="75" t="str">
        <f t="shared" si="116"/>
        <v>1</v>
      </c>
      <c r="AS500" s="75">
        <f t="shared" si="117"/>
        <v>1.9090909090909092</v>
      </c>
      <c r="AT500" s="75" t="str">
        <f t="shared" si="118"/>
        <v>3</v>
      </c>
      <c r="AU500" s="48" t="e">
        <f>IF(OR(AQ500="I",#REF!="I",AQ500="C",#REF!="C"),"Termovacío",IF(OR(AO500="I",AN500="I",AP500="I",AK500="I",AL500="I",AO500="C",AN500="C",AP500="C",AK500="C",AL500="C"),"Regeneración",""))</f>
        <v>#REF!</v>
      </c>
    </row>
    <row r="501" spans="1:47" s="10" customFormat="1" ht="15" customHeight="1" x14ac:dyDescent="0.2">
      <c r="A501" s="4">
        <f t="shared" si="119"/>
        <v>21</v>
      </c>
      <c r="B501" s="4">
        <v>600052</v>
      </c>
      <c r="C501" s="4" t="s">
        <v>102</v>
      </c>
      <c r="D501" s="4" t="s">
        <v>161</v>
      </c>
      <c r="E501" s="3" t="s">
        <v>153</v>
      </c>
      <c r="F501" s="4" t="s">
        <v>313</v>
      </c>
      <c r="G501" s="4" t="s">
        <v>43</v>
      </c>
      <c r="H501" s="4" t="s">
        <v>170</v>
      </c>
      <c r="I501" s="4" t="s">
        <v>249</v>
      </c>
      <c r="J501" s="4" t="s">
        <v>131</v>
      </c>
      <c r="K501" s="4" t="s">
        <v>117</v>
      </c>
      <c r="L501" s="4">
        <v>1977</v>
      </c>
      <c r="M501" s="4" t="s">
        <v>266</v>
      </c>
      <c r="N501" s="4" t="s">
        <v>304</v>
      </c>
      <c r="O501" s="4" t="s">
        <v>122</v>
      </c>
      <c r="P501" s="4"/>
      <c r="Q501" s="4"/>
      <c r="R501" s="4" t="s">
        <v>123</v>
      </c>
      <c r="S501" s="13"/>
      <c r="T501" s="4"/>
      <c r="U501" s="4"/>
      <c r="V501" s="4"/>
      <c r="W501" s="4">
        <v>220</v>
      </c>
      <c r="X501" s="13">
        <v>43577</v>
      </c>
      <c r="Y501" s="27"/>
      <c r="Z501" s="27"/>
      <c r="AA501" s="28"/>
      <c r="AB501" s="31"/>
      <c r="AC501" s="32">
        <v>54.8</v>
      </c>
      <c r="AD501" s="28"/>
      <c r="AE501" s="28">
        <v>41.5</v>
      </c>
      <c r="AF501" s="33">
        <v>0.01</v>
      </c>
      <c r="AG501" s="28">
        <v>2</v>
      </c>
      <c r="AH501" s="31">
        <v>6.0999999999999999E-2</v>
      </c>
      <c r="AI501" s="31">
        <v>0.87</v>
      </c>
      <c r="AJ501" s="31"/>
      <c r="AK501" s="75" t="str">
        <f t="shared" si="109"/>
        <v>1</v>
      </c>
      <c r="AL501" s="75" t="str">
        <f t="shared" si="110"/>
        <v>1</v>
      </c>
      <c r="AM501" s="75" t="str">
        <f t="shared" si="111"/>
        <v>1</v>
      </c>
      <c r="AN501" s="75" t="str">
        <f t="shared" si="112"/>
        <v>1</v>
      </c>
      <c r="AO501" s="75" t="str">
        <f t="shared" si="113"/>
        <v>1</v>
      </c>
      <c r="AP501" s="75" t="str">
        <f t="shared" si="114"/>
        <v>1</v>
      </c>
      <c r="AQ501" s="75" t="str">
        <f t="shared" si="115"/>
        <v>1</v>
      </c>
      <c r="AR501" s="75" t="str">
        <f t="shared" si="116"/>
        <v>1</v>
      </c>
      <c r="AS501" s="75">
        <f t="shared" si="117"/>
        <v>1</v>
      </c>
      <c r="AT501" s="75" t="str">
        <f t="shared" si="118"/>
        <v>1</v>
      </c>
      <c r="AU501" s="48" t="e">
        <f>IF(OR(AQ501="I",#REF!="I",AQ501="C",#REF!="C"),"Termovacío",IF(OR(AO501="I",AN501="I",AP501="I",AK501="I",AL501="I",AO501="C",AN501="C",AP501="C",AK501="C",AL501="C"),"Regeneración",""))</f>
        <v>#REF!</v>
      </c>
    </row>
    <row r="502" spans="1:47" s="10" customFormat="1" ht="15" customHeight="1" x14ac:dyDescent="0.2">
      <c r="A502" s="4">
        <f t="shared" si="119"/>
        <v>21</v>
      </c>
      <c r="B502" s="4">
        <v>600052</v>
      </c>
      <c r="C502" s="4" t="s">
        <v>102</v>
      </c>
      <c r="D502" s="4" t="s">
        <v>161</v>
      </c>
      <c r="E502" s="3" t="s">
        <v>153</v>
      </c>
      <c r="F502" s="4" t="s">
        <v>313</v>
      </c>
      <c r="G502" s="4" t="s">
        <v>43</v>
      </c>
      <c r="H502" s="4" t="s">
        <v>170</v>
      </c>
      <c r="I502" s="4" t="s">
        <v>249</v>
      </c>
      <c r="J502" s="4" t="s">
        <v>131</v>
      </c>
      <c r="K502" s="4" t="s">
        <v>117</v>
      </c>
      <c r="L502" s="4">
        <v>1977</v>
      </c>
      <c r="M502" s="4" t="s">
        <v>266</v>
      </c>
      <c r="N502" s="4" t="s">
        <v>304</v>
      </c>
      <c r="O502" s="4" t="s">
        <v>122</v>
      </c>
      <c r="P502" s="4"/>
      <c r="Q502" s="4"/>
      <c r="R502" s="4" t="s">
        <v>123</v>
      </c>
      <c r="S502" s="13"/>
      <c r="T502" s="4"/>
      <c r="U502" s="4"/>
      <c r="V502" s="4"/>
      <c r="W502" s="4">
        <v>220</v>
      </c>
      <c r="X502" s="13">
        <v>43330</v>
      </c>
      <c r="Y502" s="27"/>
      <c r="Z502" s="27"/>
      <c r="AA502" s="28"/>
      <c r="AB502" s="31"/>
      <c r="AC502" s="32">
        <v>25</v>
      </c>
      <c r="AD502" s="28"/>
      <c r="AE502" s="28">
        <v>32.799999999999997</v>
      </c>
      <c r="AF502" s="33">
        <v>0.03</v>
      </c>
      <c r="AG502" s="28">
        <v>2</v>
      </c>
      <c r="AH502" s="31">
        <v>2.1999999999999999E-2</v>
      </c>
      <c r="AI502" s="31">
        <v>0.74</v>
      </c>
      <c r="AJ502" s="31"/>
      <c r="AK502" s="75" t="str">
        <f t="shared" si="109"/>
        <v>1</v>
      </c>
      <c r="AL502" s="75" t="str">
        <f t="shared" si="110"/>
        <v>1</v>
      </c>
      <c r="AM502" s="75" t="str">
        <f t="shared" si="111"/>
        <v>1</v>
      </c>
      <c r="AN502" s="75" t="str">
        <f t="shared" si="112"/>
        <v>1</v>
      </c>
      <c r="AO502" s="75" t="str">
        <f t="shared" si="113"/>
        <v>1</v>
      </c>
      <c r="AP502" s="75" t="str">
        <f t="shared" si="114"/>
        <v>1</v>
      </c>
      <c r="AQ502" s="75" t="str">
        <f t="shared" si="115"/>
        <v>5</v>
      </c>
      <c r="AR502" s="75" t="str">
        <f t="shared" si="116"/>
        <v>1</v>
      </c>
      <c r="AS502" s="75">
        <f t="shared" si="117"/>
        <v>1.9090909090909092</v>
      </c>
      <c r="AT502" s="75" t="str">
        <f t="shared" si="118"/>
        <v>3</v>
      </c>
      <c r="AU502" s="48" t="e">
        <f>IF(OR(AQ502="I",#REF!="I",AQ502="C",#REF!="C"),"Termovacío",IF(OR(AO502="I",AN502="I",AP502="I",AK502="I",AL502="I",AO502="C",AN502="C",AP502="C",AK502="C",AL502="C"),"Regeneración",""))</f>
        <v>#REF!</v>
      </c>
    </row>
    <row r="503" spans="1:47" s="10" customFormat="1" ht="15" customHeight="1" x14ac:dyDescent="0.2">
      <c r="A503" s="4">
        <f t="shared" si="119"/>
        <v>21</v>
      </c>
      <c r="B503" s="4">
        <v>600052</v>
      </c>
      <c r="C503" s="4" t="s">
        <v>102</v>
      </c>
      <c r="D503" s="4" t="s">
        <v>161</v>
      </c>
      <c r="E503" s="3" t="s">
        <v>153</v>
      </c>
      <c r="F503" s="4" t="s">
        <v>313</v>
      </c>
      <c r="G503" s="4" t="s">
        <v>43</v>
      </c>
      <c r="H503" s="4" t="s">
        <v>170</v>
      </c>
      <c r="I503" s="4" t="s">
        <v>249</v>
      </c>
      <c r="J503" s="4" t="s">
        <v>131</v>
      </c>
      <c r="K503" s="4" t="s">
        <v>117</v>
      </c>
      <c r="L503" s="4">
        <v>1977</v>
      </c>
      <c r="M503" s="4" t="s">
        <v>266</v>
      </c>
      <c r="N503" s="4" t="s">
        <v>304</v>
      </c>
      <c r="O503" s="4" t="s">
        <v>122</v>
      </c>
      <c r="P503" s="4"/>
      <c r="Q503" s="4"/>
      <c r="R503" s="4" t="s">
        <v>123</v>
      </c>
      <c r="S503" s="13"/>
      <c r="T503" s="4"/>
      <c r="U503" s="4"/>
      <c r="V503" s="4"/>
      <c r="W503" s="4">
        <v>220</v>
      </c>
      <c r="X503" s="13">
        <v>43104</v>
      </c>
      <c r="Y503" s="27"/>
      <c r="Z503" s="27"/>
      <c r="AA503" s="28"/>
      <c r="AB503" s="31"/>
      <c r="AC503" s="32">
        <v>25</v>
      </c>
      <c r="AD503" s="28"/>
      <c r="AE503" s="28">
        <v>46.3</v>
      </c>
      <c r="AF503" s="33">
        <v>0.02</v>
      </c>
      <c r="AG503" s="28">
        <v>2</v>
      </c>
      <c r="AH503" s="31">
        <v>0.05</v>
      </c>
      <c r="AI503" s="31">
        <v>0.9</v>
      </c>
      <c r="AJ503" s="31"/>
      <c r="AK503" s="75" t="str">
        <f t="shared" si="109"/>
        <v>1</v>
      </c>
      <c r="AL503" s="75" t="str">
        <f t="shared" si="110"/>
        <v>1</v>
      </c>
      <c r="AM503" s="75" t="str">
        <f t="shared" si="111"/>
        <v>1</v>
      </c>
      <c r="AN503" s="75" t="str">
        <f t="shared" si="112"/>
        <v>1</v>
      </c>
      <c r="AO503" s="75" t="str">
        <f t="shared" si="113"/>
        <v>1</v>
      </c>
      <c r="AP503" s="75" t="str">
        <f t="shared" si="114"/>
        <v>1</v>
      </c>
      <c r="AQ503" s="75" t="str">
        <f t="shared" si="115"/>
        <v>5</v>
      </c>
      <c r="AR503" s="75" t="str">
        <f t="shared" si="116"/>
        <v>1</v>
      </c>
      <c r="AS503" s="75">
        <f t="shared" si="117"/>
        <v>1.9090909090909092</v>
      </c>
      <c r="AT503" s="75" t="str">
        <f t="shared" si="118"/>
        <v>3</v>
      </c>
      <c r="AU503" s="48" t="e">
        <f>IF(OR(AQ503="I",#REF!="I",AQ503="C",#REF!="C"),"Termovacío",IF(OR(AO503="I",AN503="I",AP503="I",AK503="I",AL503="I",AO503="C",AN503="C",AP503="C",AK503="C",AL503="C"),"Regeneración",""))</f>
        <v>#REF!</v>
      </c>
    </row>
    <row r="504" spans="1:47" s="10" customFormat="1" ht="15" customHeight="1" x14ac:dyDescent="0.2">
      <c r="A504" s="4">
        <f t="shared" si="119"/>
        <v>21</v>
      </c>
      <c r="B504" s="4">
        <v>600052</v>
      </c>
      <c r="C504" s="4" t="s">
        <v>102</v>
      </c>
      <c r="D504" s="4" t="s">
        <v>161</v>
      </c>
      <c r="E504" s="3" t="s">
        <v>153</v>
      </c>
      <c r="F504" s="4" t="s">
        <v>313</v>
      </c>
      <c r="G504" s="4" t="s">
        <v>43</v>
      </c>
      <c r="H504" s="4" t="s">
        <v>170</v>
      </c>
      <c r="I504" s="4" t="s">
        <v>249</v>
      </c>
      <c r="J504" s="4" t="s">
        <v>131</v>
      </c>
      <c r="K504" s="4" t="s">
        <v>117</v>
      </c>
      <c r="L504" s="4">
        <v>1977</v>
      </c>
      <c r="M504" s="4" t="s">
        <v>266</v>
      </c>
      <c r="N504" s="4" t="s">
        <v>304</v>
      </c>
      <c r="O504" s="4" t="s">
        <v>122</v>
      </c>
      <c r="P504" s="4"/>
      <c r="Q504" s="4"/>
      <c r="R504" s="4" t="s">
        <v>123</v>
      </c>
      <c r="S504" s="13"/>
      <c r="T504" s="4"/>
      <c r="U504" s="4"/>
      <c r="V504" s="4"/>
      <c r="W504" s="4">
        <v>220</v>
      </c>
      <c r="X504" s="13">
        <v>42914</v>
      </c>
      <c r="Y504" s="27"/>
      <c r="Z504" s="27"/>
      <c r="AA504" s="28"/>
      <c r="AB504" s="31"/>
      <c r="AC504" s="32">
        <v>37</v>
      </c>
      <c r="AD504" s="28"/>
      <c r="AE504" s="28">
        <v>41.4</v>
      </c>
      <c r="AF504" s="33">
        <v>0.01</v>
      </c>
      <c r="AG504" s="28">
        <v>2</v>
      </c>
      <c r="AH504" s="31"/>
      <c r="AI504" s="31">
        <v>1</v>
      </c>
      <c r="AJ504" s="31"/>
      <c r="AK504" s="75" t="str">
        <f t="shared" si="109"/>
        <v>1</v>
      </c>
      <c r="AL504" s="75" t="str">
        <f t="shared" si="110"/>
        <v>1</v>
      </c>
      <c r="AM504" s="75" t="str">
        <f t="shared" si="111"/>
        <v>1</v>
      </c>
      <c r="AN504" s="75" t="str">
        <f t="shared" si="112"/>
        <v>1</v>
      </c>
      <c r="AO504" s="75" t="str">
        <f t="shared" si="113"/>
        <v>1</v>
      </c>
      <c r="AP504" s="75" t="str">
        <f t="shared" si="114"/>
        <v>1</v>
      </c>
      <c r="AQ504" s="75" t="str">
        <f t="shared" si="115"/>
        <v>5</v>
      </c>
      <c r="AR504" s="75" t="str">
        <f t="shared" si="116"/>
        <v>1</v>
      </c>
      <c r="AS504" s="75">
        <f t="shared" si="117"/>
        <v>1.9090909090909092</v>
      </c>
      <c r="AT504" s="75" t="str">
        <f t="shared" si="118"/>
        <v>3</v>
      </c>
      <c r="AU504" s="48" t="e">
        <f>IF(OR(AQ504="I",#REF!="I",AQ504="C",#REF!="C"),"Termovacío",IF(OR(AO504="I",AN504="I",AP504="I",AK504="I",AL504="I",AO504="C",AN504="C",AP504="C",AK504="C",AL504="C"),"Regeneración",""))</f>
        <v>#REF!</v>
      </c>
    </row>
    <row r="505" spans="1:47" s="10" customFormat="1" ht="15" customHeight="1" x14ac:dyDescent="0.2">
      <c r="A505" s="4">
        <f t="shared" si="119"/>
        <v>21</v>
      </c>
      <c r="B505" s="4">
        <v>600052</v>
      </c>
      <c r="C505" s="4" t="s">
        <v>102</v>
      </c>
      <c r="D505" s="4" t="s">
        <v>161</v>
      </c>
      <c r="E505" s="3" t="s">
        <v>153</v>
      </c>
      <c r="F505" s="4" t="s">
        <v>313</v>
      </c>
      <c r="G505" s="4" t="s">
        <v>43</v>
      </c>
      <c r="H505" s="4" t="s">
        <v>170</v>
      </c>
      <c r="I505" s="4" t="s">
        <v>249</v>
      </c>
      <c r="J505" s="4" t="s">
        <v>131</v>
      </c>
      <c r="K505" s="4" t="s">
        <v>117</v>
      </c>
      <c r="L505" s="4">
        <v>1977</v>
      </c>
      <c r="M505" s="4" t="s">
        <v>266</v>
      </c>
      <c r="N505" s="4" t="s">
        <v>304</v>
      </c>
      <c r="O505" s="4" t="s">
        <v>122</v>
      </c>
      <c r="P505" s="4"/>
      <c r="Q505" s="4"/>
      <c r="R505" s="4" t="s">
        <v>123</v>
      </c>
      <c r="S505" s="13"/>
      <c r="T505" s="4"/>
      <c r="U505" s="4"/>
      <c r="V505" s="4"/>
      <c r="W505" s="4">
        <v>220</v>
      </c>
      <c r="X505" s="13">
        <v>42544</v>
      </c>
      <c r="Y505" s="27"/>
      <c r="Z505" s="27"/>
      <c r="AA505" s="28"/>
      <c r="AB505" s="31"/>
      <c r="AC505" s="32">
        <v>28</v>
      </c>
      <c r="AD505" s="28"/>
      <c r="AE505" s="28">
        <v>38</v>
      </c>
      <c r="AF505" s="33">
        <v>0.01</v>
      </c>
      <c r="AG505" s="28">
        <v>1.5</v>
      </c>
      <c r="AH505" s="31">
        <v>1.2E-2</v>
      </c>
      <c r="AI505" s="31">
        <v>0.58399999999999996</v>
      </c>
      <c r="AJ505" s="31"/>
      <c r="AK505" s="75" t="str">
        <f t="shared" si="109"/>
        <v>1</v>
      </c>
      <c r="AL505" s="75" t="str">
        <f t="shared" si="110"/>
        <v>1</v>
      </c>
      <c r="AM505" s="75" t="str">
        <f t="shared" si="111"/>
        <v>1</v>
      </c>
      <c r="AN505" s="75" t="str">
        <f t="shared" si="112"/>
        <v>1</v>
      </c>
      <c r="AO505" s="75" t="str">
        <f t="shared" si="113"/>
        <v>1</v>
      </c>
      <c r="AP505" s="75" t="str">
        <f t="shared" si="114"/>
        <v>1</v>
      </c>
      <c r="AQ505" s="75" t="str">
        <f t="shared" si="115"/>
        <v>5</v>
      </c>
      <c r="AR505" s="75" t="str">
        <f t="shared" si="116"/>
        <v>1</v>
      </c>
      <c r="AS505" s="75">
        <f t="shared" si="117"/>
        <v>1.9090909090909092</v>
      </c>
      <c r="AT505" s="75" t="str">
        <f t="shared" si="118"/>
        <v>3</v>
      </c>
      <c r="AU505" s="48" t="e">
        <f>IF(OR(AQ505="I",#REF!="I",AQ505="C",#REF!="C"),"Termovacío",IF(OR(AO505="I",AN505="I",AP505="I",AK505="I",AL505="I",AO505="C",AN505="C",AP505="C",AK505="C",AL505="C"),"Regeneración",""))</f>
        <v>#REF!</v>
      </c>
    </row>
    <row r="506" spans="1:47" s="10" customFormat="1" ht="15" customHeight="1" x14ac:dyDescent="0.2">
      <c r="A506" s="4">
        <f t="shared" si="119"/>
        <v>21</v>
      </c>
      <c r="B506" s="4">
        <v>600052</v>
      </c>
      <c r="C506" s="4" t="s">
        <v>102</v>
      </c>
      <c r="D506" s="4" t="s">
        <v>161</v>
      </c>
      <c r="E506" s="3" t="s">
        <v>153</v>
      </c>
      <c r="F506" s="4" t="s">
        <v>313</v>
      </c>
      <c r="G506" s="4" t="s">
        <v>43</v>
      </c>
      <c r="H506" s="4" t="s">
        <v>170</v>
      </c>
      <c r="I506" s="4" t="s">
        <v>249</v>
      </c>
      <c r="J506" s="4" t="s">
        <v>131</v>
      </c>
      <c r="K506" s="4" t="s">
        <v>117</v>
      </c>
      <c r="L506" s="4">
        <v>1977</v>
      </c>
      <c r="M506" s="4" t="s">
        <v>266</v>
      </c>
      <c r="N506" s="4" t="s">
        <v>304</v>
      </c>
      <c r="O506" s="4" t="s">
        <v>122</v>
      </c>
      <c r="P506" s="4"/>
      <c r="Q506" s="4"/>
      <c r="R506" s="4" t="s">
        <v>123</v>
      </c>
      <c r="S506" s="13"/>
      <c r="T506" s="4"/>
      <c r="U506" s="4"/>
      <c r="V506" s="4"/>
      <c r="W506" s="4">
        <v>220</v>
      </c>
      <c r="X506" s="13">
        <v>42493</v>
      </c>
      <c r="Y506" s="27"/>
      <c r="Z506" s="27"/>
      <c r="AA506" s="28"/>
      <c r="AB506" s="31"/>
      <c r="AC506" s="32">
        <v>61</v>
      </c>
      <c r="AD506" s="28"/>
      <c r="AE506" s="28">
        <v>39</v>
      </c>
      <c r="AF506" s="33">
        <v>0.01</v>
      </c>
      <c r="AG506" s="28">
        <v>1.5</v>
      </c>
      <c r="AH506" s="31">
        <v>7.0000000000000001E-3</v>
      </c>
      <c r="AI506" s="31">
        <v>0.34599999999999997</v>
      </c>
      <c r="AJ506" s="31"/>
      <c r="AK506" s="75" t="str">
        <f t="shared" si="109"/>
        <v>1</v>
      </c>
      <c r="AL506" s="75" t="str">
        <f t="shared" si="110"/>
        <v>1</v>
      </c>
      <c r="AM506" s="75" t="str">
        <f t="shared" si="111"/>
        <v>1</v>
      </c>
      <c r="AN506" s="75" t="str">
        <f t="shared" si="112"/>
        <v>1</v>
      </c>
      <c r="AO506" s="75" t="str">
        <f t="shared" si="113"/>
        <v>1</v>
      </c>
      <c r="AP506" s="75" t="str">
        <f t="shared" si="114"/>
        <v>1</v>
      </c>
      <c r="AQ506" s="75" t="str">
        <f t="shared" si="115"/>
        <v>1</v>
      </c>
      <c r="AR506" s="75" t="str">
        <f t="shared" si="116"/>
        <v>1</v>
      </c>
      <c r="AS506" s="75">
        <f t="shared" si="117"/>
        <v>1</v>
      </c>
      <c r="AT506" s="75" t="str">
        <f t="shared" si="118"/>
        <v>1</v>
      </c>
      <c r="AU506" s="48" t="e">
        <f>IF(OR(AQ506="I",#REF!="I",AQ506="C",#REF!="C"),"Termovacío",IF(OR(AO506="I",AN506="I",AP506="I",AK506="I",AL506="I",AO506="C",AN506="C",AP506="C",AK506="C",AL506="C"),"Regeneración",""))</f>
        <v>#REF!</v>
      </c>
    </row>
    <row r="507" spans="1:47" s="10" customFormat="1" ht="15" customHeight="1" x14ac:dyDescent="0.2">
      <c r="A507" s="4">
        <f t="shared" si="119"/>
        <v>21</v>
      </c>
      <c r="B507" s="4">
        <v>600052</v>
      </c>
      <c r="C507" s="4" t="s">
        <v>102</v>
      </c>
      <c r="D507" s="4" t="s">
        <v>161</v>
      </c>
      <c r="E507" s="3" t="s">
        <v>153</v>
      </c>
      <c r="F507" s="4" t="s">
        <v>313</v>
      </c>
      <c r="G507" s="4" t="s">
        <v>43</v>
      </c>
      <c r="H507" s="4" t="s">
        <v>170</v>
      </c>
      <c r="I507" s="4" t="s">
        <v>249</v>
      </c>
      <c r="J507" s="4" t="s">
        <v>131</v>
      </c>
      <c r="K507" s="4" t="s">
        <v>117</v>
      </c>
      <c r="L507" s="4">
        <v>1977</v>
      </c>
      <c r="M507" s="4" t="s">
        <v>266</v>
      </c>
      <c r="N507" s="4" t="s">
        <v>304</v>
      </c>
      <c r="O507" s="4" t="s">
        <v>122</v>
      </c>
      <c r="P507" s="4"/>
      <c r="Q507" s="4"/>
      <c r="R507" s="4" t="s">
        <v>123</v>
      </c>
      <c r="S507" s="13"/>
      <c r="T507" s="4"/>
      <c r="U507" s="4"/>
      <c r="V507" s="4"/>
      <c r="W507" s="4">
        <v>220</v>
      </c>
      <c r="X507" s="13">
        <v>42479</v>
      </c>
      <c r="Y507" s="27"/>
      <c r="Z507" s="27"/>
      <c r="AA507" s="28"/>
      <c r="AB507" s="31"/>
      <c r="AC507" s="32">
        <v>30</v>
      </c>
      <c r="AD507" s="28"/>
      <c r="AE507" s="28">
        <v>39</v>
      </c>
      <c r="AF507" s="33">
        <v>0.01</v>
      </c>
      <c r="AG507" s="28">
        <v>2</v>
      </c>
      <c r="AH507" s="31">
        <v>2.5000000000000001E-2</v>
      </c>
      <c r="AI507" s="31">
        <v>0.56599999999999995</v>
      </c>
      <c r="AJ507" s="31"/>
      <c r="AK507" s="75" t="str">
        <f t="shared" si="109"/>
        <v>1</v>
      </c>
      <c r="AL507" s="75" t="str">
        <f t="shared" si="110"/>
        <v>1</v>
      </c>
      <c r="AM507" s="75" t="str">
        <f t="shared" si="111"/>
        <v>1</v>
      </c>
      <c r="AN507" s="75" t="str">
        <f t="shared" si="112"/>
        <v>1</v>
      </c>
      <c r="AO507" s="75" t="str">
        <f t="shared" si="113"/>
        <v>1</v>
      </c>
      <c r="AP507" s="75" t="str">
        <f t="shared" si="114"/>
        <v>1</v>
      </c>
      <c r="AQ507" s="75" t="str">
        <f t="shared" si="115"/>
        <v>5</v>
      </c>
      <c r="AR507" s="75" t="str">
        <f t="shared" si="116"/>
        <v>1</v>
      </c>
      <c r="AS507" s="75">
        <f t="shared" si="117"/>
        <v>1.9090909090909092</v>
      </c>
      <c r="AT507" s="75" t="str">
        <f t="shared" si="118"/>
        <v>3</v>
      </c>
      <c r="AU507" s="48" t="e">
        <f>IF(OR(AQ507="I",#REF!="I",AQ507="C",#REF!="C"),"Termovacío",IF(OR(AO507="I",AN507="I",AP507="I",AK507="I",AL507="I",AO507="C",AN507="C",AP507="C",AK507="C",AL507="C"),"Regeneración",""))</f>
        <v>#REF!</v>
      </c>
    </row>
    <row r="508" spans="1:47" s="10" customFormat="1" ht="15" customHeight="1" x14ac:dyDescent="0.2">
      <c r="A508" s="4">
        <f t="shared" si="119"/>
        <v>21</v>
      </c>
      <c r="B508" s="4">
        <v>600052</v>
      </c>
      <c r="C508" s="4" t="s">
        <v>102</v>
      </c>
      <c r="D508" s="4" t="s">
        <v>161</v>
      </c>
      <c r="E508" s="3" t="s">
        <v>153</v>
      </c>
      <c r="F508" s="4" t="s">
        <v>313</v>
      </c>
      <c r="G508" s="4" t="s">
        <v>43</v>
      </c>
      <c r="H508" s="4" t="s">
        <v>170</v>
      </c>
      <c r="I508" s="4" t="s">
        <v>249</v>
      </c>
      <c r="J508" s="4" t="s">
        <v>131</v>
      </c>
      <c r="K508" s="4" t="s">
        <v>117</v>
      </c>
      <c r="L508" s="4">
        <v>1977</v>
      </c>
      <c r="M508" s="4" t="s">
        <v>266</v>
      </c>
      <c r="N508" s="4" t="s">
        <v>304</v>
      </c>
      <c r="O508" s="4" t="s">
        <v>122</v>
      </c>
      <c r="P508" s="4"/>
      <c r="Q508" s="4"/>
      <c r="R508" s="4" t="s">
        <v>123</v>
      </c>
      <c r="S508" s="13"/>
      <c r="T508" s="4"/>
      <c r="U508" s="4"/>
      <c r="V508" s="4"/>
      <c r="W508" s="4">
        <v>220</v>
      </c>
      <c r="X508" s="13">
        <v>42380</v>
      </c>
      <c r="Y508" s="27"/>
      <c r="Z508" s="27"/>
      <c r="AA508" s="28"/>
      <c r="AB508" s="31"/>
      <c r="AC508" s="32">
        <v>43</v>
      </c>
      <c r="AD508" s="28"/>
      <c r="AE508" s="28">
        <v>33</v>
      </c>
      <c r="AF508" s="33">
        <v>0.01</v>
      </c>
      <c r="AG508" s="28">
        <v>2</v>
      </c>
      <c r="AH508" s="31">
        <v>0.01</v>
      </c>
      <c r="AI508" s="31">
        <v>0.55400000000000005</v>
      </c>
      <c r="AJ508" s="31"/>
      <c r="AK508" s="75" t="str">
        <f t="shared" si="109"/>
        <v>1</v>
      </c>
      <c r="AL508" s="75" t="str">
        <f t="shared" si="110"/>
        <v>1</v>
      </c>
      <c r="AM508" s="75" t="str">
        <f t="shared" si="111"/>
        <v>1</v>
      </c>
      <c r="AN508" s="75" t="str">
        <f t="shared" si="112"/>
        <v>1</v>
      </c>
      <c r="AO508" s="75" t="str">
        <f t="shared" si="113"/>
        <v>1</v>
      </c>
      <c r="AP508" s="75" t="str">
        <f t="shared" si="114"/>
        <v>1</v>
      </c>
      <c r="AQ508" s="75" t="str">
        <f t="shared" si="115"/>
        <v>5</v>
      </c>
      <c r="AR508" s="75" t="str">
        <f t="shared" si="116"/>
        <v>1</v>
      </c>
      <c r="AS508" s="75">
        <f t="shared" si="117"/>
        <v>1.9090909090909092</v>
      </c>
      <c r="AT508" s="75" t="str">
        <f t="shared" si="118"/>
        <v>3</v>
      </c>
      <c r="AU508" s="48" t="e">
        <f>IF(OR(AQ508="I",#REF!="I",AQ508="C",#REF!="C"),"Termovacío",IF(OR(AO508="I",AN508="I",AP508="I",AK508="I",AL508="I",AO508="C",AN508="C",AP508="C",AK508="C",AL508="C"),"Regeneración",""))</f>
        <v>#REF!</v>
      </c>
    </row>
    <row r="509" spans="1:47" s="10" customFormat="1" ht="15" customHeight="1" x14ac:dyDescent="0.2">
      <c r="A509" s="4">
        <f t="shared" si="119"/>
        <v>21</v>
      </c>
      <c r="B509" s="4">
        <v>600052</v>
      </c>
      <c r="C509" s="4" t="s">
        <v>102</v>
      </c>
      <c r="D509" s="4" t="s">
        <v>161</v>
      </c>
      <c r="E509" s="3" t="s">
        <v>153</v>
      </c>
      <c r="F509" s="4" t="s">
        <v>313</v>
      </c>
      <c r="G509" s="4" t="s">
        <v>43</v>
      </c>
      <c r="H509" s="4" t="s">
        <v>170</v>
      </c>
      <c r="I509" s="4" t="s">
        <v>249</v>
      </c>
      <c r="J509" s="4" t="s">
        <v>131</v>
      </c>
      <c r="K509" s="4" t="s">
        <v>117</v>
      </c>
      <c r="L509" s="4">
        <v>1977</v>
      </c>
      <c r="M509" s="4" t="s">
        <v>266</v>
      </c>
      <c r="N509" s="4" t="s">
        <v>304</v>
      </c>
      <c r="O509" s="4" t="s">
        <v>122</v>
      </c>
      <c r="P509" s="4"/>
      <c r="Q509" s="4"/>
      <c r="R509" s="4" t="s">
        <v>123</v>
      </c>
      <c r="S509" s="13"/>
      <c r="T509" s="4"/>
      <c r="U509" s="4"/>
      <c r="V509" s="4"/>
      <c r="W509" s="4">
        <v>220</v>
      </c>
      <c r="X509" s="13">
        <v>42361</v>
      </c>
      <c r="Y509" s="27"/>
      <c r="Z509" s="27"/>
      <c r="AA509" s="28"/>
      <c r="AB509" s="31"/>
      <c r="AC509" s="32">
        <v>55</v>
      </c>
      <c r="AD509" s="28"/>
      <c r="AE509" s="28">
        <v>41</v>
      </c>
      <c r="AF509" s="33">
        <v>0.01</v>
      </c>
      <c r="AG509" s="28"/>
      <c r="AH509" s="31">
        <v>1.0999999999999999E-2</v>
      </c>
      <c r="AI509" s="31"/>
      <c r="AJ509" s="31"/>
      <c r="AK509" s="75" t="str">
        <f t="shared" si="109"/>
        <v>1</v>
      </c>
      <c r="AL509" s="75" t="str">
        <f t="shared" si="110"/>
        <v>1</v>
      </c>
      <c r="AM509" s="75" t="str">
        <f t="shared" si="111"/>
        <v>1</v>
      </c>
      <c r="AN509" s="75" t="str">
        <f t="shared" si="112"/>
        <v>1</v>
      </c>
      <c r="AO509" s="75" t="str">
        <f t="shared" si="113"/>
        <v>1</v>
      </c>
      <c r="AP509" s="75" t="str">
        <f t="shared" si="114"/>
        <v>1</v>
      </c>
      <c r="AQ509" s="75" t="str">
        <f t="shared" si="115"/>
        <v>1</v>
      </c>
      <c r="AR509" s="75" t="str">
        <f t="shared" si="116"/>
        <v>1</v>
      </c>
      <c r="AS509" s="75">
        <f t="shared" si="117"/>
        <v>1</v>
      </c>
      <c r="AT509" s="75" t="str">
        <f t="shared" si="118"/>
        <v>1</v>
      </c>
      <c r="AU509" s="48" t="e">
        <f>IF(OR(AQ509="I",#REF!="I",AQ509="C",#REF!="C"),"Termovacío",IF(OR(AO509="I",AN509="I",AP509="I",AK509="I",AL509="I",AO509="C",AN509="C",AP509="C",AK509="C",AL509="C"),"Regeneración",""))</f>
        <v>#REF!</v>
      </c>
    </row>
    <row r="510" spans="1:47" s="10" customFormat="1" ht="15" customHeight="1" x14ac:dyDescent="0.2">
      <c r="A510" s="4">
        <f t="shared" si="119"/>
        <v>21</v>
      </c>
      <c r="B510" s="4">
        <v>600052</v>
      </c>
      <c r="C510" s="4" t="s">
        <v>102</v>
      </c>
      <c r="D510" s="4" t="s">
        <v>161</v>
      </c>
      <c r="E510" s="3" t="s">
        <v>153</v>
      </c>
      <c r="F510" s="4" t="s">
        <v>313</v>
      </c>
      <c r="G510" s="4" t="s">
        <v>43</v>
      </c>
      <c r="H510" s="4" t="s">
        <v>170</v>
      </c>
      <c r="I510" s="4" t="s">
        <v>249</v>
      </c>
      <c r="J510" s="4" t="s">
        <v>131</v>
      </c>
      <c r="K510" s="4" t="s">
        <v>117</v>
      </c>
      <c r="L510" s="4">
        <v>1977</v>
      </c>
      <c r="M510" s="4" t="s">
        <v>266</v>
      </c>
      <c r="N510" s="4" t="s">
        <v>304</v>
      </c>
      <c r="O510" s="4" t="s">
        <v>122</v>
      </c>
      <c r="P510" s="4"/>
      <c r="Q510" s="4"/>
      <c r="R510" s="4" t="s">
        <v>123</v>
      </c>
      <c r="S510" s="13"/>
      <c r="T510" s="4"/>
      <c r="U510" s="4"/>
      <c r="V510" s="4"/>
      <c r="W510" s="4">
        <v>220</v>
      </c>
      <c r="X510" s="13">
        <v>41983</v>
      </c>
      <c r="Y510" s="27"/>
      <c r="Z510" s="27"/>
      <c r="AA510" s="28"/>
      <c r="AB510" s="31"/>
      <c r="AC510" s="32">
        <v>50</v>
      </c>
      <c r="AD510" s="28"/>
      <c r="AE510" s="28">
        <v>46</v>
      </c>
      <c r="AF510" s="33">
        <v>0.01</v>
      </c>
      <c r="AG510" s="28">
        <v>1</v>
      </c>
      <c r="AH510" s="31">
        <v>1.2999999999999999E-2</v>
      </c>
      <c r="AI510" s="31"/>
      <c r="AJ510" s="31"/>
      <c r="AK510" s="75" t="str">
        <f t="shared" si="109"/>
        <v>1</v>
      </c>
      <c r="AL510" s="75" t="str">
        <f t="shared" si="110"/>
        <v>1</v>
      </c>
      <c r="AM510" s="75" t="str">
        <f t="shared" si="111"/>
        <v>1</v>
      </c>
      <c r="AN510" s="75" t="str">
        <f t="shared" si="112"/>
        <v>1</v>
      </c>
      <c r="AO510" s="75" t="str">
        <f t="shared" si="113"/>
        <v>1</v>
      </c>
      <c r="AP510" s="75" t="str">
        <f t="shared" si="114"/>
        <v>1</v>
      </c>
      <c r="AQ510" s="75" t="str">
        <f t="shared" si="115"/>
        <v>1</v>
      </c>
      <c r="AR510" s="75" t="str">
        <f t="shared" si="116"/>
        <v>1</v>
      </c>
      <c r="AS510" s="75">
        <f t="shared" si="117"/>
        <v>1</v>
      </c>
      <c r="AT510" s="75" t="str">
        <f t="shared" si="118"/>
        <v>1</v>
      </c>
      <c r="AU510" s="48" t="e">
        <f>IF(OR(AQ510="I",#REF!="I",AQ510="C",#REF!="C"),"Termovacío",IF(OR(AO510="I",AN510="I",AP510="I",AK510="I",AL510="I",AO510="C",AN510="C",AP510="C",AK510="C",AL510="C"),"Regeneración",""))</f>
        <v>#REF!</v>
      </c>
    </row>
    <row r="511" spans="1:47" s="10" customFormat="1" ht="15" customHeight="1" x14ac:dyDescent="0.2">
      <c r="A511" s="4">
        <f t="shared" si="119"/>
        <v>21</v>
      </c>
      <c r="B511" s="4">
        <v>600052</v>
      </c>
      <c r="C511" s="4" t="s">
        <v>102</v>
      </c>
      <c r="D511" s="4" t="s">
        <v>161</v>
      </c>
      <c r="E511" s="3" t="s">
        <v>153</v>
      </c>
      <c r="F511" s="4" t="s">
        <v>313</v>
      </c>
      <c r="G511" s="4" t="s">
        <v>43</v>
      </c>
      <c r="H511" s="4" t="s">
        <v>170</v>
      </c>
      <c r="I511" s="4" t="s">
        <v>249</v>
      </c>
      <c r="J511" s="4" t="s">
        <v>131</v>
      </c>
      <c r="K511" s="4" t="s">
        <v>117</v>
      </c>
      <c r="L511" s="4">
        <v>1977</v>
      </c>
      <c r="M511" s="4" t="s">
        <v>266</v>
      </c>
      <c r="N511" s="4" t="s">
        <v>304</v>
      </c>
      <c r="O511" s="4" t="s">
        <v>122</v>
      </c>
      <c r="P511" s="4"/>
      <c r="Q511" s="4"/>
      <c r="R511" s="4" t="s">
        <v>123</v>
      </c>
      <c r="S511" s="13"/>
      <c r="T511" s="4"/>
      <c r="U511" s="4"/>
      <c r="V511" s="4"/>
      <c r="W511" s="4">
        <v>220</v>
      </c>
      <c r="X511" s="13">
        <v>41817</v>
      </c>
      <c r="Y511" s="27"/>
      <c r="Z511" s="27"/>
      <c r="AA511" s="28"/>
      <c r="AB511" s="31"/>
      <c r="AC511" s="32">
        <v>20</v>
      </c>
      <c r="AD511" s="28"/>
      <c r="AE511" s="28">
        <v>32.5</v>
      </c>
      <c r="AF511" s="33">
        <v>0.08</v>
      </c>
      <c r="AG511" s="28">
        <v>2</v>
      </c>
      <c r="AH511" s="31"/>
      <c r="AI511" s="31">
        <v>5.9999999999999995E-4</v>
      </c>
      <c r="AJ511" s="31"/>
      <c r="AK511" s="75" t="str">
        <f t="shared" si="109"/>
        <v>1</v>
      </c>
      <c r="AL511" s="75" t="str">
        <f t="shared" si="110"/>
        <v>1</v>
      </c>
      <c r="AM511" s="75" t="str">
        <f t="shared" si="111"/>
        <v>1</v>
      </c>
      <c r="AN511" s="75" t="str">
        <f t="shared" si="112"/>
        <v>3</v>
      </c>
      <c r="AO511" s="75" t="str">
        <f t="shared" si="113"/>
        <v>1</v>
      </c>
      <c r="AP511" s="75" t="str">
        <f t="shared" si="114"/>
        <v>1</v>
      </c>
      <c r="AQ511" s="75" t="str">
        <f t="shared" si="115"/>
        <v>5</v>
      </c>
      <c r="AR511" s="75" t="str">
        <f t="shared" si="116"/>
        <v>1</v>
      </c>
      <c r="AS511" s="75">
        <f t="shared" si="117"/>
        <v>2.0909090909090908</v>
      </c>
      <c r="AT511" s="75" t="str">
        <f t="shared" si="118"/>
        <v>6</v>
      </c>
      <c r="AU511" s="48" t="e">
        <f>IF(OR(AQ511="I",#REF!="I",AQ511="C",#REF!="C"),"Termovacío",IF(OR(AO511="I",AN511="I",AP511="I",AK511="I",AL511="I",AO511="C",AN511="C",AP511="C",AK511="C",AL511="C"),"Regeneración",""))</f>
        <v>#REF!</v>
      </c>
    </row>
    <row r="512" spans="1:47" s="10" customFormat="1" ht="15" customHeight="1" x14ac:dyDescent="0.2">
      <c r="A512" s="4">
        <f t="shared" si="119"/>
        <v>21</v>
      </c>
      <c r="B512" s="4">
        <v>600052</v>
      </c>
      <c r="C512" s="4" t="s">
        <v>102</v>
      </c>
      <c r="D512" s="4" t="s">
        <v>161</v>
      </c>
      <c r="E512" s="3" t="s">
        <v>153</v>
      </c>
      <c r="F512" s="4" t="s">
        <v>313</v>
      </c>
      <c r="G512" s="4" t="s">
        <v>43</v>
      </c>
      <c r="H512" s="4" t="s">
        <v>170</v>
      </c>
      <c r="I512" s="4" t="s">
        <v>249</v>
      </c>
      <c r="J512" s="4" t="s">
        <v>131</v>
      </c>
      <c r="K512" s="4" t="s">
        <v>117</v>
      </c>
      <c r="L512" s="4">
        <v>1977</v>
      </c>
      <c r="M512" s="4" t="s">
        <v>266</v>
      </c>
      <c r="N512" s="4" t="s">
        <v>304</v>
      </c>
      <c r="O512" s="4" t="s">
        <v>122</v>
      </c>
      <c r="P512" s="4"/>
      <c r="Q512" s="4"/>
      <c r="R512" s="4" t="s">
        <v>123</v>
      </c>
      <c r="S512" s="13"/>
      <c r="T512" s="4"/>
      <c r="U512" s="4"/>
      <c r="V512" s="4"/>
      <c r="W512" s="4">
        <v>220</v>
      </c>
      <c r="X512" s="13">
        <v>41815</v>
      </c>
      <c r="Y512" s="27"/>
      <c r="Z512" s="27"/>
      <c r="AA512" s="28"/>
      <c r="AB512" s="31"/>
      <c r="AC512" s="32">
        <v>24</v>
      </c>
      <c r="AD512" s="28"/>
      <c r="AE512" s="28">
        <v>32.799999999999997</v>
      </c>
      <c r="AF512" s="33">
        <v>0.13</v>
      </c>
      <c r="AG512" s="28">
        <v>2</v>
      </c>
      <c r="AH512" s="31"/>
      <c r="AI512" s="31">
        <v>1.6999999999999999E-3</v>
      </c>
      <c r="AJ512" s="31"/>
      <c r="AK512" s="75" t="str">
        <f t="shared" si="109"/>
        <v>1</v>
      </c>
      <c r="AL512" s="75" t="str">
        <f t="shared" si="110"/>
        <v>1</v>
      </c>
      <c r="AM512" s="75" t="str">
        <f t="shared" si="111"/>
        <v>1</v>
      </c>
      <c r="AN512" s="75" t="str">
        <f t="shared" si="112"/>
        <v>5</v>
      </c>
      <c r="AO512" s="75" t="str">
        <f t="shared" si="113"/>
        <v>1</v>
      </c>
      <c r="AP512" s="75" t="str">
        <f t="shared" si="114"/>
        <v>1</v>
      </c>
      <c r="AQ512" s="75" t="str">
        <f t="shared" si="115"/>
        <v>5</v>
      </c>
      <c r="AR512" s="75" t="str">
        <f t="shared" si="116"/>
        <v>1</v>
      </c>
      <c r="AS512" s="75">
        <f t="shared" si="117"/>
        <v>2.2727272727272729</v>
      </c>
      <c r="AT512" s="75" t="str">
        <f t="shared" si="118"/>
        <v>6</v>
      </c>
      <c r="AU512" s="48" t="e">
        <f>IF(OR(AQ512="I",#REF!="I",AQ512="C",#REF!="C"),"Termovacío",IF(OR(AO512="I",AN512="I",AP512="I",AK512="I",AL512="I",AO512="C",AN512="C",AP512="C",AK512="C",AL512="C"),"Regeneración",""))</f>
        <v>#REF!</v>
      </c>
    </row>
    <row r="513" spans="1:47" s="10" customFormat="1" ht="15" customHeight="1" x14ac:dyDescent="0.2">
      <c r="A513" s="4">
        <f t="shared" si="119"/>
        <v>21</v>
      </c>
      <c r="B513" s="4">
        <v>600052</v>
      </c>
      <c r="C513" s="4" t="s">
        <v>102</v>
      </c>
      <c r="D513" s="4" t="s">
        <v>161</v>
      </c>
      <c r="E513" s="3" t="s">
        <v>153</v>
      </c>
      <c r="F513" s="4" t="s">
        <v>313</v>
      </c>
      <c r="G513" s="4" t="s">
        <v>43</v>
      </c>
      <c r="H513" s="4" t="s">
        <v>170</v>
      </c>
      <c r="I513" s="4" t="s">
        <v>249</v>
      </c>
      <c r="J513" s="4" t="s">
        <v>131</v>
      </c>
      <c r="K513" s="4" t="s">
        <v>117</v>
      </c>
      <c r="L513" s="4">
        <v>1977</v>
      </c>
      <c r="M513" s="4" t="s">
        <v>266</v>
      </c>
      <c r="N513" s="4" t="s">
        <v>304</v>
      </c>
      <c r="O513" s="4" t="s">
        <v>122</v>
      </c>
      <c r="P513" s="4"/>
      <c r="Q513" s="4"/>
      <c r="R513" s="4" t="s">
        <v>123</v>
      </c>
      <c r="S513" s="13"/>
      <c r="T513" s="4"/>
      <c r="U513" s="4"/>
      <c r="V513" s="4"/>
      <c r="W513" s="4">
        <v>220</v>
      </c>
      <c r="X513" s="13">
        <v>41624</v>
      </c>
      <c r="Y513" s="27"/>
      <c r="Z513" s="27"/>
      <c r="AA513" s="28"/>
      <c r="AB513" s="31"/>
      <c r="AC513" s="32">
        <v>57.4</v>
      </c>
      <c r="AD513" s="28"/>
      <c r="AE513" s="28">
        <v>29.4</v>
      </c>
      <c r="AF513" s="33">
        <v>0.02</v>
      </c>
      <c r="AG513" s="28">
        <v>2.5</v>
      </c>
      <c r="AH513" s="31">
        <v>2.7E-2</v>
      </c>
      <c r="AI513" s="31">
        <v>0.77</v>
      </c>
      <c r="AJ513" s="31"/>
      <c r="AK513" s="75" t="str">
        <f t="shared" si="109"/>
        <v>1</v>
      </c>
      <c r="AL513" s="75" t="str">
        <f t="shared" si="110"/>
        <v>1</v>
      </c>
      <c r="AM513" s="75" t="str">
        <f t="shared" si="111"/>
        <v>1</v>
      </c>
      <c r="AN513" s="75" t="str">
        <f t="shared" si="112"/>
        <v>1</v>
      </c>
      <c r="AO513" s="75" t="str">
        <f t="shared" si="113"/>
        <v>3</v>
      </c>
      <c r="AP513" s="75" t="str">
        <f t="shared" si="114"/>
        <v>1</v>
      </c>
      <c r="AQ513" s="75" t="str">
        <f t="shared" si="115"/>
        <v>1</v>
      </c>
      <c r="AR513" s="75" t="str">
        <f t="shared" si="116"/>
        <v>1</v>
      </c>
      <c r="AS513" s="75">
        <f t="shared" si="117"/>
        <v>1.2727272727272727</v>
      </c>
      <c r="AT513" s="75" t="str">
        <f t="shared" si="118"/>
        <v>3</v>
      </c>
      <c r="AU513" s="48" t="e">
        <f>IF(OR(AQ513="I",#REF!="I",AQ513="C",#REF!="C"),"Termovacío",IF(OR(AO513="I",AN513="I",AP513="I",AK513="I",AL513="I",AO513="C",AN513="C",AP513="C",AK513="C",AL513="C"),"Regeneración",""))</f>
        <v>#REF!</v>
      </c>
    </row>
    <row r="514" spans="1:47" s="10" customFormat="1" ht="15" customHeight="1" x14ac:dyDescent="0.2">
      <c r="A514" s="4">
        <f t="shared" si="119"/>
        <v>21</v>
      </c>
      <c r="B514" s="4">
        <v>600052</v>
      </c>
      <c r="C514" s="4" t="s">
        <v>102</v>
      </c>
      <c r="D514" s="4" t="s">
        <v>161</v>
      </c>
      <c r="E514" s="3" t="s">
        <v>153</v>
      </c>
      <c r="F514" s="4" t="s">
        <v>313</v>
      </c>
      <c r="G514" s="4" t="s">
        <v>43</v>
      </c>
      <c r="H514" s="4" t="s">
        <v>170</v>
      </c>
      <c r="I514" s="4" t="s">
        <v>249</v>
      </c>
      <c r="J514" s="4" t="s">
        <v>131</v>
      </c>
      <c r="K514" s="4" t="s">
        <v>117</v>
      </c>
      <c r="L514" s="4">
        <v>1977</v>
      </c>
      <c r="M514" s="4" t="s">
        <v>266</v>
      </c>
      <c r="N514" s="4" t="s">
        <v>304</v>
      </c>
      <c r="O514" s="4" t="s">
        <v>122</v>
      </c>
      <c r="P514" s="4"/>
      <c r="Q514" s="4"/>
      <c r="R514" s="4" t="s">
        <v>123</v>
      </c>
      <c r="S514" s="13"/>
      <c r="T514" s="4"/>
      <c r="U514" s="4"/>
      <c r="V514" s="4"/>
      <c r="W514" s="4">
        <v>220</v>
      </c>
      <c r="X514" s="13">
        <v>41533</v>
      </c>
      <c r="Y514" s="27"/>
      <c r="Z514" s="27"/>
      <c r="AA514" s="28"/>
      <c r="AB514" s="31"/>
      <c r="AC514" s="32">
        <v>57.7</v>
      </c>
      <c r="AD514" s="28"/>
      <c r="AE514" s="28">
        <v>30.8</v>
      </c>
      <c r="AF514" s="33">
        <v>0.04</v>
      </c>
      <c r="AG514" s="28">
        <v>7</v>
      </c>
      <c r="AH514" s="31">
        <v>4.6699999999999998E-2</v>
      </c>
      <c r="AI514" s="31">
        <v>0.88200000000000001</v>
      </c>
      <c r="AJ514" s="31"/>
      <c r="AK514" s="75" t="str">
        <f t="shared" si="109"/>
        <v>1</v>
      </c>
      <c r="AL514" s="75" t="str">
        <f t="shared" si="110"/>
        <v>1</v>
      </c>
      <c r="AM514" s="75" t="str">
        <f t="shared" si="111"/>
        <v>1</v>
      </c>
      <c r="AN514" s="75" t="str">
        <f t="shared" si="112"/>
        <v>1</v>
      </c>
      <c r="AO514" s="75" t="str">
        <f t="shared" si="113"/>
        <v>3</v>
      </c>
      <c r="AP514" s="75" t="str">
        <f t="shared" si="114"/>
        <v>5</v>
      </c>
      <c r="AQ514" s="75" t="str">
        <f t="shared" si="115"/>
        <v>1</v>
      </c>
      <c r="AR514" s="75" t="str">
        <f t="shared" si="116"/>
        <v>1</v>
      </c>
      <c r="AS514" s="75">
        <f t="shared" si="117"/>
        <v>1.4545454545454546</v>
      </c>
      <c r="AT514" s="75" t="str">
        <f t="shared" si="118"/>
        <v>3</v>
      </c>
      <c r="AU514" s="48" t="e">
        <f>IF(OR(AQ514="I",#REF!="I",AQ514="C",#REF!="C"),"Termovacío",IF(OR(AO514="I",AN514="I",AP514="I",AK514="I",AL514="I",AO514="C",AN514="C",AP514="C",AK514="C",AL514="C"),"Regeneración",""))</f>
        <v>#REF!</v>
      </c>
    </row>
    <row r="515" spans="1:47" s="10" customFormat="1" ht="15" customHeight="1" x14ac:dyDescent="0.2">
      <c r="A515" s="4">
        <f t="shared" si="119"/>
        <v>21</v>
      </c>
      <c r="B515" s="4">
        <v>600052</v>
      </c>
      <c r="C515" s="4" t="s">
        <v>102</v>
      </c>
      <c r="D515" s="4" t="s">
        <v>161</v>
      </c>
      <c r="E515" s="3" t="s">
        <v>153</v>
      </c>
      <c r="F515" s="4" t="s">
        <v>313</v>
      </c>
      <c r="G515" s="4" t="s">
        <v>43</v>
      </c>
      <c r="H515" s="4" t="s">
        <v>170</v>
      </c>
      <c r="I515" s="4" t="s">
        <v>249</v>
      </c>
      <c r="J515" s="4" t="s">
        <v>131</v>
      </c>
      <c r="K515" s="4" t="s">
        <v>117</v>
      </c>
      <c r="L515" s="4">
        <v>1977</v>
      </c>
      <c r="M515" s="4" t="s">
        <v>266</v>
      </c>
      <c r="N515" s="4" t="s">
        <v>304</v>
      </c>
      <c r="O515" s="4" t="s">
        <v>122</v>
      </c>
      <c r="P515" s="4"/>
      <c r="Q515" s="4"/>
      <c r="R515" s="4" t="s">
        <v>123</v>
      </c>
      <c r="S515" s="13"/>
      <c r="T515" s="4"/>
      <c r="U515" s="4"/>
      <c r="V515" s="4"/>
      <c r="W515" s="4">
        <v>220</v>
      </c>
      <c r="X515" s="13">
        <v>41445</v>
      </c>
      <c r="Y515" s="27"/>
      <c r="Z515" s="27"/>
      <c r="AA515" s="28"/>
      <c r="AB515" s="31"/>
      <c r="AC515" s="32">
        <v>46.4</v>
      </c>
      <c r="AD515" s="28"/>
      <c r="AE515" s="28">
        <v>34</v>
      </c>
      <c r="AF515" s="33">
        <v>0.01</v>
      </c>
      <c r="AG515" s="28">
        <v>1.5</v>
      </c>
      <c r="AH515" s="31">
        <v>2.8000000000000001E-2</v>
      </c>
      <c r="AI515" s="31">
        <v>0.91500000000000004</v>
      </c>
      <c r="AJ515" s="31"/>
      <c r="AK515" s="75" t="str">
        <f t="shared" si="109"/>
        <v>1</v>
      </c>
      <c r="AL515" s="75" t="str">
        <f t="shared" si="110"/>
        <v>1</v>
      </c>
      <c r="AM515" s="75" t="str">
        <f t="shared" si="111"/>
        <v>1</v>
      </c>
      <c r="AN515" s="75" t="str">
        <f t="shared" si="112"/>
        <v>1</v>
      </c>
      <c r="AO515" s="75" t="str">
        <f t="shared" si="113"/>
        <v>1</v>
      </c>
      <c r="AP515" s="75" t="str">
        <f t="shared" si="114"/>
        <v>1</v>
      </c>
      <c r="AQ515" s="75" t="str">
        <f t="shared" si="115"/>
        <v>2</v>
      </c>
      <c r="AR515" s="75" t="str">
        <f t="shared" si="116"/>
        <v>1</v>
      </c>
      <c r="AS515" s="75">
        <f t="shared" si="117"/>
        <v>1.2272727272727273</v>
      </c>
      <c r="AT515" s="75" t="str">
        <f t="shared" si="118"/>
        <v>3</v>
      </c>
      <c r="AU515" s="48" t="e">
        <f>IF(OR(AQ515="I",#REF!="I",AQ515="C",#REF!="C"),"Termovacío",IF(OR(AO515="I",AN515="I",AP515="I",AK515="I",AL515="I",AO515="C",AN515="C",AP515="C",AK515="C",AL515="C"),"Regeneración",""))</f>
        <v>#REF!</v>
      </c>
    </row>
    <row r="516" spans="1:47" s="10" customFormat="1" ht="15" customHeight="1" x14ac:dyDescent="0.2">
      <c r="A516" s="4">
        <f t="shared" si="119"/>
        <v>21</v>
      </c>
      <c r="B516" s="4">
        <v>600052</v>
      </c>
      <c r="C516" s="4" t="s">
        <v>102</v>
      </c>
      <c r="D516" s="4" t="s">
        <v>161</v>
      </c>
      <c r="E516" s="3" t="s">
        <v>153</v>
      </c>
      <c r="F516" s="4" t="s">
        <v>313</v>
      </c>
      <c r="G516" s="4" t="s">
        <v>43</v>
      </c>
      <c r="H516" s="4" t="s">
        <v>170</v>
      </c>
      <c r="I516" s="4" t="s">
        <v>249</v>
      </c>
      <c r="J516" s="4" t="s">
        <v>131</v>
      </c>
      <c r="K516" s="4" t="s">
        <v>117</v>
      </c>
      <c r="L516" s="4">
        <v>1977</v>
      </c>
      <c r="M516" s="4" t="s">
        <v>266</v>
      </c>
      <c r="N516" s="4" t="s">
        <v>304</v>
      </c>
      <c r="O516" s="4" t="s">
        <v>122</v>
      </c>
      <c r="P516" s="4"/>
      <c r="Q516" s="4"/>
      <c r="R516" s="4" t="s">
        <v>123</v>
      </c>
      <c r="S516" s="13"/>
      <c r="T516" s="4"/>
      <c r="U516" s="4"/>
      <c r="V516" s="4"/>
      <c r="W516" s="4">
        <v>220</v>
      </c>
      <c r="X516" s="13">
        <v>41344</v>
      </c>
      <c r="Y516" s="27"/>
      <c r="Z516" s="27"/>
      <c r="AA516" s="28"/>
      <c r="AB516" s="31"/>
      <c r="AC516" s="32">
        <v>29.2</v>
      </c>
      <c r="AD516" s="28"/>
      <c r="AE516" s="28">
        <v>33</v>
      </c>
      <c r="AF516" s="33">
        <v>0.02</v>
      </c>
      <c r="AG516" s="28">
        <v>1.5</v>
      </c>
      <c r="AH516" s="31">
        <v>2.7E-2</v>
      </c>
      <c r="AI516" s="31">
        <v>0.86699999999999999</v>
      </c>
      <c r="AJ516" s="31"/>
      <c r="AK516" s="75" t="str">
        <f t="shared" ref="AK516:AK579" si="120">IF(AH516&lt;&gt;"",IF(AH516&lt;=0.1,"1",IF(AND(AH516&gt;0.1,AH516&lt;=0.3),"3",IF(AH516&gt;0.3,"5",""))),"1")</f>
        <v>1</v>
      </c>
      <c r="AL516" s="75" t="str">
        <f t="shared" ref="AL516:AL579" si="121">IF(AI516&lt;&gt;"",IF(AI516&lt;=3,"1",IF(AND(AI516&gt;3,AI516&lt;=4),"3",IF(AI516&gt;4,"5",""))),"1")</f>
        <v>1</v>
      </c>
      <c r="AM516" s="75" t="str">
        <f t="shared" ref="AM516:AM579" si="122">IF(AD516&lt;&gt;"",IF(AD516&lt;=20,"1",IF(AND(AD516&gt;20,AD516&lt;=30),"3",IF(AD516&gt;30,"5",""))),"1")</f>
        <v>1</v>
      </c>
      <c r="AN516" s="75" t="str">
        <f t="shared" ref="AN516:AN579" si="123">IF(AF516&lt;&gt;"",IF(AF516&lt;=0.05,"1",IF(AND(AF516&gt;0.05,AF516&lt;=0.1),"3",IF(AF516&gt;0.1,"5",""))),"1")</f>
        <v>1</v>
      </c>
      <c r="AO516" s="75" t="str">
        <f t="shared" ref="AO516:AO579" si="124">IF(AE516&lt;&gt;"",IF(AE516&gt;=32,"1",IF(AND(AE516&gt;=28,AE516&lt;32),"3",IF(AE516&lt;28,"5",""))),"1")</f>
        <v>1</v>
      </c>
      <c r="AP516" s="75" t="str">
        <f t="shared" ref="AP516:AP579" si="125">IF(AG516&lt;&gt;"",IF(AG516&lt;=3.5,"1",IF(AG516&gt;3.5,"5","")),"1")</f>
        <v>1</v>
      </c>
      <c r="AQ516" s="75" t="str">
        <f t="shared" si="115"/>
        <v>5</v>
      </c>
      <c r="AR516" s="75" t="str">
        <f t="shared" si="116"/>
        <v>1</v>
      </c>
      <c r="AS516" s="75">
        <f t="shared" si="117"/>
        <v>1.9090909090909092</v>
      </c>
      <c r="AT516" s="75" t="str">
        <f t="shared" si="118"/>
        <v>3</v>
      </c>
      <c r="AU516" s="48" t="e">
        <f>IF(OR(AQ516="I",#REF!="I",AQ516="C",#REF!="C"),"Termovacío",IF(OR(AO516="I",AN516="I",AP516="I",AK516="I",AL516="I",AO516="C",AN516="C",AP516="C",AK516="C",AL516="C"),"Regeneración",""))</f>
        <v>#REF!</v>
      </c>
    </row>
    <row r="517" spans="1:47" s="10" customFormat="1" ht="15" customHeight="1" x14ac:dyDescent="0.2">
      <c r="A517" s="4">
        <f t="shared" si="119"/>
        <v>21</v>
      </c>
      <c r="B517" s="4">
        <v>600052</v>
      </c>
      <c r="C517" s="4" t="s">
        <v>102</v>
      </c>
      <c r="D517" s="4" t="s">
        <v>161</v>
      </c>
      <c r="E517" s="3" t="s">
        <v>153</v>
      </c>
      <c r="F517" s="4" t="s">
        <v>313</v>
      </c>
      <c r="G517" s="4" t="s">
        <v>43</v>
      </c>
      <c r="H517" s="4" t="s">
        <v>170</v>
      </c>
      <c r="I517" s="4" t="s">
        <v>249</v>
      </c>
      <c r="J517" s="4" t="s">
        <v>131</v>
      </c>
      <c r="K517" s="4" t="s">
        <v>117</v>
      </c>
      <c r="L517" s="4">
        <v>1977</v>
      </c>
      <c r="M517" s="4" t="s">
        <v>266</v>
      </c>
      <c r="N517" s="4" t="s">
        <v>304</v>
      </c>
      <c r="O517" s="4" t="s">
        <v>122</v>
      </c>
      <c r="P517" s="4"/>
      <c r="Q517" s="4"/>
      <c r="R517" s="4" t="s">
        <v>123</v>
      </c>
      <c r="S517" s="13"/>
      <c r="T517" s="4"/>
      <c r="U517" s="4"/>
      <c r="V517" s="4"/>
      <c r="W517" s="4">
        <v>220</v>
      </c>
      <c r="X517" s="13">
        <v>41241</v>
      </c>
      <c r="Y517" s="27"/>
      <c r="Z517" s="27"/>
      <c r="AA517" s="28"/>
      <c r="AB517" s="31"/>
      <c r="AC517" s="32"/>
      <c r="AD517" s="28"/>
      <c r="AE517" s="28">
        <v>31</v>
      </c>
      <c r="AF517" s="33">
        <v>0.02</v>
      </c>
      <c r="AG517" s="28">
        <v>1</v>
      </c>
      <c r="AH517" s="31">
        <v>2.3E-2</v>
      </c>
      <c r="AI517" s="31">
        <v>0.76800000000000002</v>
      </c>
      <c r="AJ517" s="31"/>
      <c r="AK517" s="75" t="str">
        <f t="shared" si="120"/>
        <v>1</v>
      </c>
      <c r="AL517" s="75" t="str">
        <f t="shared" si="121"/>
        <v>1</v>
      </c>
      <c r="AM517" s="75" t="str">
        <f t="shared" si="122"/>
        <v>1</v>
      </c>
      <c r="AN517" s="75" t="str">
        <f t="shared" si="123"/>
        <v>1</v>
      </c>
      <c r="AO517" s="75" t="str">
        <f t="shared" si="124"/>
        <v>3</v>
      </c>
      <c r="AP517" s="75" t="str">
        <f t="shared" si="125"/>
        <v>1</v>
      </c>
      <c r="AQ517" s="75" t="str">
        <f t="shared" ref="AQ517:AQ580" si="126">IF(AC517&lt;&gt;"",IF(AND(W517=60,AC517&gt;=40),"1",IF(AND(W517=60,AC517&gt;=35,AC517&lt;40),"3",IF(AND(W517=60,AC517&lt;35),"5",IF(AND(W517=220,AC517&gt;=50),"1",IF(AND(W517=220,AC517&gt;=45,AC517&lt;50),"2",IF(AND(W517=220,AC517&lt;45),"5","")))))),"1")</f>
        <v>1</v>
      </c>
      <c r="AR517" s="75" t="str">
        <f t="shared" ref="AR517:AR580" si="127">IF(AJ517&lt;&gt;"",IF(AJ517&gt;=0.2,"1",IF(AND(AJ517&gt;=0.1,AJ517&lt;0.2),"3",IF(AJ517&lt;0.1,"5",""))),"1")</f>
        <v>1</v>
      </c>
      <c r="AS517" s="75">
        <f t="shared" ref="AS517:AS580" si="128">+(3*AK517+3*AL517+4*AM517+2*AN517+3*AO517+1*AP517+5*AQ517+1*AR517)/22</f>
        <v>1.2727272727272727</v>
      </c>
      <c r="AT517" s="75" t="str">
        <f t="shared" ref="AT517:AT580" si="129">IF(AND(AS517&gt;0,AS517&lt;=1),"1",IF(AND(AS517&gt;1,AS517&lt;=2),"3",IF(AND(AS517&gt;2,AS517&lt;=3),"6",IF(AND(AS517&gt;3,AS517&lt;=4),"8",IF(AND(AS517&gt;4,AS517&lt;=5),"10","")))))</f>
        <v>3</v>
      </c>
      <c r="AU517" s="48" t="e">
        <f>IF(OR(AQ517="I",#REF!="I",AQ517="C",#REF!="C"),"Termovacío",IF(OR(AO517="I",AN517="I",AP517="I",AK517="I",AL517="I",AO517="C",AN517="C",AP517="C",AK517="C",AL517="C"),"Regeneración",""))</f>
        <v>#REF!</v>
      </c>
    </row>
    <row r="518" spans="1:47" s="10" customFormat="1" ht="15" customHeight="1" x14ac:dyDescent="0.2">
      <c r="A518" s="4">
        <f t="shared" si="119"/>
        <v>21</v>
      </c>
      <c r="B518" s="4">
        <v>600052</v>
      </c>
      <c r="C518" s="4" t="s">
        <v>102</v>
      </c>
      <c r="D518" s="4" t="s">
        <v>161</v>
      </c>
      <c r="E518" s="3" t="s">
        <v>153</v>
      </c>
      <c r="F518" s="4" t="s">
        <v>313</v>
      </c>
      <c r="G518" s="4" t="s">
        <v>43</v>
      </c>
      <c r="H518" s="4" t="s">
        <v>170</v>
      </c>
      <c r="I518" s="4" t="s">
        <v>249</v>
      </c>
      <c r="J518" s="4" t="s">
        <v>131</v>
      </c>
      <c r="K518" s="4" t="s">
        <v>117</v>
      </c>
      <c r="L518" s="4">
        <v>1977</v>
      </c>
      <c r="M518" s="4" t="s">
        <v>266</v>
      </c>
      <c r="N518" s="4" t="s">
        <v>304</v>
      </c>
      <c r="O518" s="4" t="s">
        <v>122</v>
      </c>
      <c r="P518" s="4"/>
      <c r="Q518" s="4"/>
      <c r="R518" s="4" t="s">
        <v>123</v>
      </c>
      <c r="S518" s="13"/>
      <c r="T518" s="4"/>
      <c r="U518" s="4"/>
      <c r="V518" s="4"/>
      <c r="W518" s="4">
        <v>220</v>
      </c>
      <c r="X518" s="13">
        <v>40889</v>
      </c>
      <c r="Y518" s="27"/>
      <c r="Z518" s="27"/>
      <c r="AA518" s="28"/>
      <c r="AB518" s="31"/>
      <c r="AC518" s="32"/>
      <c r="AD518" s="28"/>
      <c r="AE518" s="28">
        <v>30</v>
      </c>
      <c r="AF518" s="33">
        <v>0.01</v>
      </c>
      <c r="AG518" s="28">
        <v>2</v>
      </c>
      <c r="AH518" s="31">
        <v>0.03</v>
      </c>
      <c r="AI518" s="31">
        <v>0.86</v>
      </c>
      <c r="AJ518" s="31"/>
      <c r="AK518" s="75" t="str">
        <f t="shared" si="120"/>
        <v>1</v>
      </c>
      <c r="AL518" s="75" t="str">
        <f t="shared" si="121"/>
        <v>1</v>
      </c>
      <c r="AM518" s="75" t="str">
        <f t="shared" si="122"/>
        <v>1</v>
      </c>
      <c r="AN518" s="75" t="str">
        <f t="shared" si="123"/>
        <v>1</v>
      </c>
      <c r="AO518" s="75" t="str">
        <f t="shared" si="124"/>
        <v>3</v>
      </c>
      <c r="AP518" s="75" t="str">
        <f t="shared" si="125"/>
        <v>1</v>
      </c>
      <c r="AQ518" s="75" t="str">
        <f t="shared" si="126"/>
        <v>1</v>
      </c>
      <c r="AR518" s="75" t="str">
        <f t="shared" si="127"/>
        <v>1</v>
      </c>
      <c r="AS518" s="75">
        <f t="shared" si="128"/>
        <v>1.2727272727272727</v>
      </c>
      <c r="AT518" s="75" t="str">
        <f t="shared" si="129"/>
        <v>3</v>
      </c>
      <c r="AU518" s="48" t="e">
        <f>IF(OR(AQ518="I",#REF!="I",AQ518="C",#REF!="C"),"Termovacío",IF(OR(AO518="I",AN518="I",AP518="I",AK518="I",AL518="I",AO518="C",AN518="C",AP518="C",AK518="C",AL518="C"),"Regeneración",""))</f>
        <v>#REF!</v>
      </c>
    </row>
    <row r="519" spans="1:47" s="10" customFormat="1" ht="15" customHeight="1" x14ac:dyDescent="0.2">
      <c r="A519" s="4">
        <f t="shared" si="119"/>
        <v>21</v>
      </c>
      <c r="B519" s="4">
        <v>600052</v>
      </c>
      <c r="C519" s="4" t="s">
        <v>102</v>
      </c>
      <c r="D519" s="4" t="s">
        <v>161</v>
      </c>
      <c r="E519" s="3" t="s">
        <v>153</v>
      </c>
      <c r="F519" s="4" t="s">
        <v>313</v>
      </c>
      <c r="G519" s="4" t="s">
        <v>43</v>
      </c>
      <c r="H519" s="4" t="s">
        <v>170</v>
      </c>
      <c r="I519" s="4" t="s">
        <v>249</v>
      </c>
      <c r="J519" s="4" t="s">
        <v>131</v>
      </c>
      <c r="K519" s="4" t="s">
        <v>117</v>
      </c>
      <c r="L519" s="4">
        <v>1977</v>
      </c>
      <c r="M519" s="4" t="s">
        <v>266</v>
      </c>
      <c r="N519" s="4" t="s">
        <v>304</v>
      </c>
      <c r="O519" s="4" t="s">
        <v>122</v>
      </c>
      <c r="P519" s="4"/>
      <c r="Q519" s="4"/>
      <c r="R519" s="4" t="s">
        <v>123</v>
      </c>
      <c r="S519" s="13"/>
      <c r="T519" s="4"/>
      <c r="U519" s="4"/>
      <c r="V519" s="4"/>
      <c r="W519" s="4">
        <v>220</v>
      </c>
      <c r="X519" s="13">
        <v>40732</v>
      </c>
      <c r="Y519" s="27"/>
      <c r="Z519" s="27"/>
      <c r="AA519" s="28"/>
      <c r="AB519" s="31"/>
      <c r="AC519" s="32"/>
      <c r="AD519" s="28"/>
      <c r="AE519" s="28">
        <v>33</v>
      </c>
      <c r="AF519" s="33">
        <v>0.01</v>
      </c>
      <c r="AG519" s="28">
        <v>2</v>
      </c>
      <c r="AH519" s="31">
        <v>0.02</v>
      </c>
      <c r="AI519" s="31">
        <v>0.89200000000000002</v>
      </c>
      <c r="AJ519" s="31"/>
      <c r="AK519" s="75" t="str">
        <f t="shared" si="120"/>
        <v>1</v>
      </c>
      <c r="AL519" s="75" t="str">
        <f t="shared" si="121"/>
        <v>1</v>
      </c>
      <c r="AM519" s="75" t="str">
        <f t="shared" si="122"/>
        <v>1</v>
      </c>
      <c r="AN519" s="75" t="str">
        <f t="shared" si="123"/>
        <v>1</v>
      </c>
      <c r="AO519" s="75" t="str">
        <f t="shared" si="124"/>
        <v>1</v>
      </c>
      <c r="AP519" s="75" t="str">
        <f t="shared" si="125"/>
        <v>1</v>
      </c>
      <c r="AQ519" s="75" t="str">
        <f t="shared" si="126"/>
        <v>1</v>
      </c>
      <c r="AR519" s="75" t="str">
        <f t="shared" si="127"/>
        <v>1</v>
      </c>
      <c r="AS519" s="75">
        <f t="shared" si="128"/>
        <v>1</v>
      </c>
      <c r="AT519" s="75" t="str">
        <f t="shared" si="129"/>
        <v>1</v>
      </c>
      <c r="AU519" s="48" t="e">
        <f>IF(OR(AQ519="I",#REF!="I",AQ519="C",#REF!="C"),"Termovacío",IF(OR(AO519="I",AN519="I",AP519="I",AK519="I",AL519="I",AO519="C",AN519="C",AP519="C",AK519="C",AL519="C"),"Regeneración",""))</f>
        <v>#REF!</v>
      </c>
    </row>
    <row r="520" spans="1:47" s="10" customFormat="1" ht="15" customHeight="1" x14ac:dyDescent="0.2">
      <c r="A520" s="4">
        <f t="shared" si="119"/>
        <v>21</v>
      </c>
      <c r="B520" s="4">
        <v>600052</v>
      </c>
      <c r="C520" s="4" t="s">
        <v>102</v>
      </c>
      <c r="D520" s="4" t="s">
        <v>161</v>
      </c>
      <c r="E520" s="3" t="s">
        <v>153</v>
      </c>
      <c r="F520" s="4" t="s">
        <v>313</v>
      </c>
      <c r="G520" s="4" t="s">
        <v>43</v>
      </c>
      <c r="H520" s="4" t="s">
        <v>170</v>
      </c>
      <c r="I520" s="4" t="s">
        <v>249</v>
      </c>
      <c r="J520" s="4" t="s">
        <v>131</v>
      </c>
      <c r="K520" s="4" t="s">
        <v>117</v>
      </c>
      <c r="L520" s="4">
        <v>1977</v>
      </c>
      <c r="M520" s="4" t="s">
        <v>266</v>
      </c>
      <c r="N520" s="4" t="s">
        <v>304</v>
      </c>
      <c r="O520" s="4" t="s">
        <v>122</v>
      </c>
      <c r="P520" s="4"/>
      <c r="Q520" s="4"/>
      <c r="R520" s="4" t="s">
        <v>123</v>
      </c>
      <c r="S520" s="13"/>
      <c r="T520" s="4"/>
      <c r="U520" s="4"/>
      <c r="V520" s="4"/>
      <c r="W520" s="4">
        <v>220</v>
      </c>
      <c r="X520" s="13">
        <v>40613</v>
      </c>
      <c r="Y520" s="27"/>
      <c r="Z520" s="27"/>
      <c r="AA520" s="28"/>
      <c r="AB520" s="31"/>
      <c r="AC520" s="32"/>
      <c r="AD520" s="28"/>
      <c r="AE520" s="28">
        <v>35</v>
      </c>
      <c r="AF520" s="33">
        <v>0.01</v>
      </c>
      <c r="AG520" s="28">
        <v>2</v>
      </c>
      <c r="AH520" s="31">
        <v>3.5000000000000003E-2</v>
      </c>
      <c r="AI520" s="31">
        <v>0.82399999999999995</v>
      </c>
      <c r="AJ520" s="31"/>
      <c r="AK520" s="75" t="str">
        <f t="shared" si="120"/>
        <v>1</v>
      </c>
      <c r="AL520" s="75" t="str">
        <f t="shared" si="121"/>
        <v>1</v>
      </c>
      <c r="AM520" s="75" t="str">
        <f t="shared" si="122"/>
        <v>1</v>
      </c>
      <c r="AN520" s="75" t="str">
        <f t="shared" si="123"/>
        <v>1</v>
      </c>
      <c r="AO520" s="75" t="str">
        <f t="shared" si="124"/>
        <v>1</v>
      </c>
      <c r="AP520" s="75" t="str">
        <f t="shared" si="125"/>
        <v>1</v>
      </c>
      <c r="AQ520" s="75" t="str">
        <f t="shared" si="126"/>
        <v>1</v>
      </c>
      <c r="AR520" s="75" t="str">
        <f t="shared" si="127"/>
        <v>1</v>
      </c>
      <c r="AS520" s="75">
        <f t="shared" si="128"/>
        <v>1</v>
      </c>
      <c r="AT520" s="75" t="str">
        <f t="shared" si="129"/>
        <v>1</v>
      </c>
      <c r="AU520" s="48" t="e">
        <f>IF(OR(AQ520="I",#REF!="I",AQ520="C",#REF!="C"),"Termovacío",IF(OR(AO520="I",AN520="I",AP520="I",AK520="I",AL520="I",AO520="C",AN520="C",AP520="C",AK520="C",AL520="C"),"Regeneración",""))</f>
        <v>#REF!</v>
      </c>
    </row>
    <row r="521" spans="1:47" s="10" customFormat="1" ht="15" customHeight="1" x14ac:dyDescent="0.2">
      <c r="A521" s="4">
        <f t="shared" si="119"/>
        <v>21</v>
      </c>
      <c r="B521" s="4">
        <v>600052</v>
      </c>
      <c r="C521" s="4" t="s">
        <v>102</v>
      </c>
      <c r="D521" s="4" t="s">
        <v>161</v>
      </c>
      <c r="E521" s="3" t="s">
        <v>153</v>
      </c>
      <c r="F521" s="4" t="s">
        <v>313</v>
      </c>
      <c r="G521" s="4" t="s">
        <v>43</v>
      </c>
      <c r="H521" s="4" t="s">
        <v>170</v>
      </c>
      <c r="I521" s="4" t="s">
        <v>249</v>
      </c>
      <c r="J521" s="4" t="s">
        <v>131</v>
      </c>
      <c r="K521" s="4" t="s">
        <v>117</v>
      </c>
      <c r="L521" s="4">
        <v>1977</v>
      </c>
      <c r="M521" s="4" t="s">
        <v>266</v>
      </c>
      <c r="N521" s="4" t="s">
        <v>304</v>
      </c>
      <c r="O521" s="4" t="s">
        <v>122</v>
      </c>
      <c r="P521" s="4"/>
      <c r="Q521" s="4"/>
      <c r="R521" s="4" t="s">
        <v>123</v>
      </c>
      <c r="S521" s="13"/>
      <c r="T521" s="4"/>
      <c r="U521" s="4"/>
      <c r="V521" s="4"/>
      <c r="W521" s="4">
        <v>220</v>
      </c>
      <c r="X521" s="13">
        <v>40312</v>
      </c>
      <c r="Y521" s="27"/>
      <c r="Z521" s="27"/>
      <c r="AA521" s="28"/>
      <c r="AB521" s="31"/>
      <c r="AC521" s="32"/>
      <c r="AD521" s="28"/>
      <c r="AE521" s="28">
        <v>37</v>
      </c>
      <c r="AF521" s="33">
        <v>0.01</v>
      </c>
      <c r="AG521" s="28">
        <v>1.5</v>
      </c>
      <c r="AH521" s="31">
        <v>2.1999999999999999E-2</v>
      </c>
      <c r="AI521" s="31">
        <v>0.69699999999999995</v>
      </c>
      <c r="AJ521" s="31"/>
      <c r="AK521" s="75" t="str">
        <f t="shared" si="120"/>
        <v>1</v>
      </c>
      <c r="AL521" s="75" t="str">
        <f t="shared" si="121"/>
        <v>1</v>
      </c>
      <c r="AM521" s="75" t="str">
        <f t="shared" si="122"/>
        <v>1</v>
      </c>
      <c r="AN521" s="75" t="str">
        <f t="shared" si="123"/>
        <v>1</v>
      </c>
      <c r="AO521" s="75" t="str">
        <f t="shared" si="124"/>
        <v>1</v>
      </c>
      <c r="AP521" s="75" t="str">
        <f t="shared" si="125"/>
        <v>1</v>
      </c>
      <c r="AQ521" s="75" t="str">
        <f t="shared" si="126"/>
        <v>1</v>
      </c>
      <c r="AR521" s="75" t="str">
        <f t="shared" si="127"/>
        <v>1</v>
      </c>
      <c r="AS521" s="75">
        <f t="shared" si="128"/>
        <v>1</v>
      </c>
      <c r="AT521" s="75" t="str">
        <f t="shared" si="129"/>
        <v>1</v>
      </c>
      <c r="AU521" s="48" t="e">
        <f>IF(OR(AQ521="I",#REF!="I",AQ521="C",#REF!="C"),"Termovacío",IF(OR(AO521="I",AN521="I",AP521="I",AK521="I",AL521="I",AO521="C",AN521="C",AP521="C",AK521="C",AL521="C"),"Regeneración",""))</f>
        <v>#REF!</v>
      </c>
    </row>
    <row r="522" spans="1:47" s="10" customFormat="1" ht="15" customHeight="1" x14ac:dyDescent="0.2">
      <c r="A522" s="4">
        <f t="shared" si="119"/>
        <v>21</v>
      </c>
      <c r="B522" s="4">
        <v>600052</v>
      </c>
      <c r="C522" s="4" t="s">
        <v>102</v>
      </c>
      <c r="D522" s="4" t="s">
        <v>161</v>
      </c>
      <c r="E522" s="3" t="s">
        <v>153</v>
      </c>
      <c r="F522" s="4" t="s">
        <v>313</v>
      </c>
      <c r="G522" s="4" t="s">
        <v>43</v>
      </c>
      <c r="H522" s="4" t="s">
        <v>170</v>
      </c>
      <c r="I522" s="4" t="s">
        <v>249</v>
      </c>
      <c r="J522" s="4" t="s">
        <v>131</v>
      </c>
      <c r="K522" s="4" t="s">
        <v>117</v>
      </c>
      <c r="L522" s="4">
        <v>1977</v>
      </c>
      <c r="M522" s="4" t="s">
        <v>266</v>
      </c>
      <c r="N522" s="4" t="s">
        <v>304</v>
      </c>
      <c r="O522" s="4" t="s">
        <v>122</v>
      </c>
      <c r="P522" s="4"/>
      <c r="Q522" s="4"/>
      <c r="R522" s="4" t="s">
        <v>123</v>
      </c>
      <c r="S522" s="13"/>
      <c r="T522" s="4"/>
      <c r="U522" s="4"/>
      <c r="V522" s="4"/>
      <c r="W522" s="4">
        <v>220</v>
      </c>
      <c r="X522" s="13">
        <v>39828</v>
      </c>
      <c r="Y522" s="27"/>
      <c r="Z522" s="27"/>
      <c r="AA522" s="28"/>
      <c r="AB522" s="31"/>
      <c r="AC522" s="32"/>
      <c r="AD522" s="28"/>
      <c r="AE522" s="28">
        <v>34</v>
      </c>
      <c r="AF522" s="33">
        <v>0.01</v>
      </c>
      <c r="AG522" s="28"/>
      <c r="AH522" s="31">
        <v>2.1000000000000001E-2</v>
      </c>
      <c r="AI522" s="31"/>
      <c r="AJ522" s="31"/>
      <c r="AK522" s="75" t="str">
        <f t="shared" si="120"/>
        <v>1</v>
      </c>
      <c r="AL522" s="75" t="str">
        <f t="shared" si="121"/>
        <v>1</v>
      </c>
      <c r="AM522" s="75" t="str">
        <f t="shared" si="122"/>
        <v>1</v>
      </c>
      <c r="AN522" s="75" t="str">
        <f t="shared" si="123"/>
        <v>1</v>
      </c>
      <c r="AO522" s="75" t="str">
        <f t="shared" si="124"/>
        <v>1</v>
      </c>
      <c r="AP522" s="75" t="str">
        <f t="shared" si="125"/>
        <v>1</v>
      </c>
      <c r="AQ522" s="75" t="str">
        <f t="shared" si="126"/>
        <v>1</v>
      </c>
      <c r="AR522" s="75" t="str">
        <f t="shared" si="127"/>
        <v>1</v>
      </c>
      <c r="AS522" s="75">
        <f t="shared" si="128"/>
        <v>1</v>
      </c>
      <c r="AT522" s="75" t="str">
        <f t="shared" si="129"/>
        <v>1</v>
      </c>
      <c r="AU522" s="48" t="e">
        <f>IF(OR(AQ522="I",#REF!="I",AQ522="C",#REF!="C"),"Termovacío",IF(OR(AO522="I",AN522="I",AP522="I",AK522="I",AL522="I",AO522="C",AN522="C",AP522="C",AK522="C",AL522="C"),"Regeneración",""))</f>
        <v>#REF!</v>
      </c>
    </row>
    <row r="523" spans="1:47" s="10" customFormat="1" ht="15" customHeight="1" x14ac:dyDescent="0.2">
      <c r="A523" s="4">
        <f t="shared" si="119"/>
        <v>21</v>
      </c>
      <c r="B523" s="4">
        <v>600052</v>
      </c>
      <c r="C523" s="4" t="s">
        <v>102</v>
      </c>
      <c r="D523" s="4" t="s">
        <v>161</v>
      </c>
      <c r="E523" s="3" t="s">
        <v>153</v>
      </c>
      <c r="F523" s="4" t="s">
        <v>313</v>
      </c>
      <c r="G523" s="4" t="s">
        <v>43</v>
      </c>
      <c r="H523" s="4" t="s">
        <v>170</v>
      </c>
      <c r="I523" s="4" t="s">
        <v>249</v>
      </c>
      <c r="J523" s="4" t="s">
        <v>131</v>
      </c>
      <c r="K523" s="4" t="s">
        <v>117</v>
      </c>
      <c r="L523" s="4">
        <v>1977</v>
      </c>
      <c r="M523" s="4" t="s">
        <v>266</v>
      </c>
      <c r="N523" s="4" t="s">
        <v>304</v>
      </c>
      <c r="O523" s="4" t="s">
        <v>122</v>
      </c>
      <c r="P523" s="4"/>
      <c r="Q523" s="4"/>
      <c r="R523" s="4" t="s">
        <v>123</v>
      </c>
      <c r="S523" s="13"/>
      <c r="T523" s="4"/>
      <c r="U523" s="4"/>
      <c r="V523" s="4"/>
      <c r="W523" s="4">
        <v>220</v>
      </c>
      <c r="X523" s="13">
        <v>39719</v>
      </c>
      <c r="Y523" s="27"/>
      <c r="Z523" s="27"/>
      <c r="AA523" s="28"/>
      <c r="AB523" s="31"/>
      <c r="AC523" s="32"/>
      <c r="AD523" s="28"/>
      <c r="AE523" s="28">
        <v>43</v>
      </c>
      <c r="AF523" s="33">
        <v>0.01</v>
      </c>
      <c r="AG523" s="28"/>
      <c r="AH523" s="31">
        <v>5.0000000000000001E-3</v>
      </c>
      <c r="AI523" s="31"/>
      <c r="AJ523" s="31"/>
      <c r="AK523" s="75" t="str">
        <f t="shared" si="120"/>
        <v>1</v>
      </c>
      <c r="AL523" s="75" t="str">
        <f t="shared" si="121"/>
        <v>1</v>
      </c>
      <c r="AM523" s="75" t="str">
        <f t="shared" si="122"/>
        <v>1</v>
      </c>
      <c r="AN523" s="75" t="str">
        <f t="shared" si="123"/>
        <v>1</v>
      </c>
      <c r="AO523" s="75" t="str">
        <f t="shared" si="124"/>
        <v>1</v>
      </c>
      <c r="AP523" s="75" t="str">
        <f t="shared" si="125"/>
        <v>1</v>
      </c>
      <c r="AQ523" s="75" t="str">
        <f t="shared" si="126"/>
        <v>1</v>
      </c>
      <c r="AR523" s="75" t="str">
        <f t="shared" si="127"/>
        <v>1</v>
      </c>
      <c r="AS523" s="75">
        <f t="shared" si="128"/>
        <v>1</v>
      </c>
      <c r="AT523" s="75" t="str">
        <f t="shared" si="129"/>
        <v>1</v>
      </c>
      <c r="AU523" s="48" t="e">
        <f>IF(OR(AQ523="I",#REF!="I",AQ523="C",#REF!="C"),"Termovacío",IF(OR(AO523="I",AN523="I",AP523="I",AK523="I",AL523="I",AO523="C",AN523="C",AP523="C",AK523="C",AL523="C"),"Regeneración",""))</f>
        <v>#REF!</v>
      </c>
    </row>
    <row r="524" spans="1:47" s="10" customFormat="1" ht="15" customHeight="1" x14ac:dyDescent="0.2">
      <c r="A524" s="4">
        <f t="shared" si="119"/>
        <v>21</v>
      </c>
      <c r="B524" s="4">
        <v>600052</v>
      </c>
      <c r="C524" s="4" t="s">
        <v>102</v>
      </c>
      <c r="D524" s="4" t="s">
        <v>161</v>
      </c>
      <c r="E524" s="3" t="s">
        <v>153</v>
      </c>
      <c r="F524" s="4" t="s">
        <v>313</v>
      </c>
      <c r="G524" s="4" t="s">
        <v>43</v>
      </c>
      <c r="H524" s="4" t="s">
        <v>170</v>
      </c>
      <c r="I524" s="4" t="s">
        <v>249</v>
      </c>
      <c r="J524" s="4" t="s">
        <v>131</v>
      </c>
      <c r="K524" s="4" t="s">
        <v>117</v>
      </c>
      <c r="L524" s="4">
        <v>1977</v>
      </c>
      <c r="M524" s="4" t="s">
        <v>266</v>
      </c>
      <c r="N524" s="4" t="s">
        <v>304</v>
      </c>
      <c r="O524" s="4" t="s">
        <v>122</v>
      </c>
      <c r="P524" s="4"/>
      <c r="Q524" s="4"/>
      <c r="R524" s="4" t="s">
        <v>123</v>
      </c>
      <c r="S524" s="13"/>
      <c r="T524" s="4"/>
      <c r="U524" s="4"/>
      <c r="V524" s="4"/>
      <c r="W524" s="4">
        <v>220</v>
      </c>
      <c r="X524" s="13">
        <v>39694</v>
      </c>
      <c r="Y524" s="27"/>
      <c r="Z524" s="27"/>
      <c r="AA524" s="28"/>
      <c r="AB524" s="31"/>
      <c r="AC524" s="32"/>
      <c r="AD524" s="28"/>
      <c r="AE524" s="28">
        <v>20</v>
      </c>
      <c r="AF524" s="33">
        <v>0.17</v>
      </c>
      <c r="AG524" s="28"/>
      <c r="AH524" s="31">
        <v>0.13700000000000001</v>
      </c>
      <c r="AI524" s="31"/>
      <c r="AJ524" s="31"/>
      <c r="AK524" s="75" t="str">
        <f t="shared" si="120"/>
        <v>3</v>
      </c>
      <c r="AL524" s="75" t="str">
        <f t="shared" si="121"/>
        <v>1</v>
      </c>
      <c r="AM524" s="75" t="str">
        <f t="shared" si="122"/>
        <v>1</v>
      </c>
      <c r="AN524" s="75" t="str">
        <f t="shared" si="123"/>
        <v>5</v>
      </c>
      <c r="AO524" s="75" t="str">
        <f t="shared" si="124"/>
        <v>5</v>
      </c>
      <c r="AP524" s="75" t="str">
        <f t="shared" si="125"/>
        <v>1</v>
      </c>
      <c r="AQ524" s="75" t="str">
        <f t="shared" si="126"/>
        <v>1</v>
      </c>
      <c r="AR524" s="75" t="str">
        <f t="shared" si="127"/>
        <v>1</v>
      </c>
      <c r="AS524" s="75">
        <f t="shared" si="128"/>
        <v>2.1818181818181817</v>
      </c>
      <c r="AT524" s="75" t="str">
        <f t="shared" si="129"/>
        <v>6</v>
      </c>
      <c r="AU524" s="48" t="e">
        <f>IF(OR(AQ524="I",#REF!="I",AQ524="C",#REF!="C"),"Termovacío",IF(OR(AO524="I",AN524="I",AP524="I",AK524="I",AL524="I",AO524="C",AN524="C",AP524="C",AK524="C",AL524="C"),"Regeneración",""))</f>
        <v>#REF!</v>
      </c>
    </row>
    <row r="525" spans="1:47" s="10" customFormat="1" ht="15" customHeight="1" x14ac:dyDescent="0.2">
      <c r="A525" s="4">
        <f t="shared" ref="A525:A588" si="130">+IF(B524=B525,A524,A524+1)</f>
        <v>21</v>
      </c>
      <c r="B525" s="4">
        <v>600052</v>
      </c>
      <c r="C525" s="4" t="s">
        <v>102</v>
      </c>
      <c r="D525" s="4" t="s">
        <v>161</v>
      </c>
      <c r="E525" s="3" t="s">
        <v>153</v>
      </c>
      <c r="F525" s="4" t="s">
        <v>313</v>
      </c>
      <c r="G525" s="4" t="s">
        <v>43</v>
      </c>
      <c r="H525" s="4" t="s">
        <v>170</v>
      </c>
      <c r="I525" s="4" t="s">
        <v>249</v>
      </c>
      <c r="J525" s="4" t="s">
        <v>131</v>
      </c>
      <c r="K525" s="4" t="s">
        <v>117</v>
      </c>
      <c r="L525" s="4">
        <v>1977</v>
      </c>
      <c r="M525" s="4" t="s">
        <v>266</v>
      </c>
      <c r="N525" s="4" t="s">
        <v>304</v>
      </c>
      <c r="O525" s="4" t="s">
        <v>122</v>
      </c>
      <c r="P525" s="4"/>
      <c r="Q525" s="4"/>
      <c r="R525" s="4" t="s">
        <v>123</v>
      </c>
      <c r="S525" s="13"/>
      <c r="T525" s="4"/>
      <c r="U525" s="4"/>
      <c r="V525" s="4"/>
      <c r="W525" s="4">
        <v>220</v>
      </c>
      <c r="X525" s="13">
        <v>39679</v>
      </c>
      <c r="Y525" s="27"/>
      <c r="Z525" s="27"/>
      <c r="AA525" s="28"/>
      <c r="AB525" s="31"/>
      <c r="AC525" s="32">
        <v>64</v>
      </c>
      <c r="AD525" s="28"/>
      <c r="AE525" s="28"/>
      <c r="AF525" s="33"/>
      <c r="AG525" s="28"/>
      <c r="AH525" s="31"/>
      <c r="AI525" s="31"/>
      <c r="AJ525" s="31"/>
      <c r="AK525" s="75" t="str">
        <f t="shared" si="120"/>
        <v>1</v>
      </c>
      <c r="AL525" s="75" t="str">
        <f t="shared" si="121"/>
        <v>1</v>
      </c>
      <c r="AM525" s="75" t="str">
        <f t="shared" si="122"/>
        <v>1</v>
      </c>
      <c r="AN525" s="75" t="str">
        <f t="shared" si="123"/>
        <v>1</v>
      </c>
      <c r="AO525" s="75" t="str">
        <f t="shared" si="124"/>
        <v>1</v>
      </c>
      <c r="AP525" s="75" t="str">
        <f t="shared" si="125"/>
        <v>1</v>
      </c>
      <c r="AQ525" s="75" t="str">
        <f t="shared" si="126"/>
        <v>1</v>
      </c>
      <c r="AR525" s="75" t="str">
        <f t="shared" si="127"/>
        <v>1</v>
      </c>
      <c r="AS525" s="75">
        <f t="shared" si="128"/>
        <v>1</v>
      </c>
      <c r="AT525" s="75" t="str">
        <f t="shared" si="129"/>
        <v>1</v>
      </c>
      <c r="AU525" s="48" t="e">
        <f>IF(OR(AQ525="I",#REF!="I",AQ525="C",#REF!="C"),"Termovacío",IF(OR(AO525="I",AN525="I",AP525="I",AK525="I",AL525="I",AO525="C",AN525="C",AP525="C",AK525="C",AL525="C"),"Regeneración",""))</f>
        <v>#REF!</v>
      </c>
    </row>
    <row r="526" spans="1:47" s="10" customFormat="1" ht="15" customHeight="1" x14ac:dyDescent="0.2">
      <c r="A526" s="4">
        <f t="shared" si="130"/>
        <v>21</v>
      </c>
      <c r="B526" s="4">
        <v>600052</v>
      </c>
      <c r="C526" s="4" t="s">
        <v>102</v>
      </c>
      <c r="D526" s="4" t="s">
        <v>161</v>
      </c>
      <c r="E526" s="3" t="s">
        <v>153</v>
      </c>
      <c r="F526" s="4" t="s">
        <v>313</v>
      </c>
      <c r="G526" s="4" t="s">
        <v>43</v>
      </c>
      <c r="H526" s="4" t="s">
        <v>170</v>
      </c>
      <c r="I526" s="4" t="s">
        <v>249</v>
      </c>
      <c r="J526" s="4" t="s">
        <v>131</v>
      </c>
      <c r="K526" s="4" t="s">
        <v>117</v>
      </c>
      <c r="L526" s="4">
        <v>1977</v>
      </c>
      <c r="M526" s="4" t="s">
        <v>266</v>
      </c>
      <c r="N526" s="4" t="s">
        <v>304</v>
      </c>
      <c r="O526" s="4" t="s">
        <v>122</v>
      </c>
      <c r="P526" s="4"/>
      <c r="Q526" s="4"/>
      <c r="R526" s="4" t="s">
        <v>123</v>
      </c>
      <c r="S526" s="13"/>
      <c r="T526" s="4"/>
      <c r="U526" s="4"/>
      <c r="V526" s="4"/>
      <c r="W526" s="4">
        <v>220</v>
      </c>
      <c r="X526" s="13">
        <v>39632</v>
      </c>
      <c r="Y526" s="27"/>
      <c r="Z526" s="27"/>
      <c r="AA526" s="28"/>
      <c r="AB526" s="31"/>
      <c r="AC526" s="32"/>
      <c r="AD526" s="28"/>
      <c r="AE526" s="28">
        <v>27.9</v>
      </c>
      <c r="AF526" s="33">
        <v>0.11</v>
      </c>
      <c r="AG526" s="28">
        <v>3.5</v>
      </c>
      <c r="AH526" s="31">
        <v>0.121</v>
      </c>
      <c r="AI526" s="31">
        <v>3.75</v>
      </c>
      <c r="AJ526" s="31"/>
      <c r="AK526" s="75" t="str">
        <f t="shared" si="120"/>
        <v>3</v>
      </c>
      <c r="AL526" s="75" t="str">
        <f t="shared" si="121"/>
        <v>3</v>
      </c>
      <c r="AM526" s="75" t="str">
        <f t="shared" si="122"/>
        <v>1</v>
      </c>
      <c r="AN526" s="75" t="str">
        <f t="shared" si="123"/>
        <v>5</v>
      </c>
      <c r="AO526" s="75" t="str">
        <f t="shared" si="124"/>
        <v>5</v>
      </c>
      <c r="AP526" s="75" t="str">
        <f t="shared" si="125"/>
        <v>1</v>
      </c>
      <c r="AQ526" s="75" t="str">
        <f t="shared" si="126"/>
        <v>1</v>
      </c>
      <c r="AR526" s="75" t="str">
        <f t="shared" si="127"/>
        <v>1</v>
      </c>
      <c r="AS526" s="75">
        <f t="shared" si="128"/>
        <v>2.4545454545454546</v>
      </c>
      <c r="AT526" s="75" t="str">
        <f t="shared" si="129"/>
        <v>6</v>
      </c>
      <c r="AU526" s="48" t="e">
        <f>IF(OR(AQ526="I",#REF!="I",AQ526="C",#REF!="C"),"Termovacío",IF(OR(AO526="I",AN526="I",AP526="I",AK526="I",AL526="I",AO526="C",AN526="C",AP526="C",AK526="C",AL526="C"),"Regeneración",""))</f>
        <v>#REF!</v>
      </c>
    </row>
    <row r="527" spans="1:47" s="10" customFormat="1" ht="15" customHeight="1" x14ac:dyDescent="0.2">
      <c r="A527" s="4">
        <f t="shared" si="130"/>
        <v>21</v>
      </c>
      <c r="B527" s="4">
        <v>600052</v>
      </c>
      <c r="C527" s="4" t="s">
        <v>102</v>
      </c>
      <c r="D527" s="4" t="s">
        <v>161</v>
      </c>
      <c r="E527" s="3" t="s">
        <v>153</v>
      </c>
      <c r="F527" s="4" t="s">
        <v>313</v>
      </c>
      <c r="G527" s="4" t="s">
        <v>43</v>
      </c>
      <c r="H527" s="4" t="s">
        <v>170</v>
      </c>
      <c r="I527" s="4" t="s">
        <v>249</v>
      </c>
      <c r="J527" s="4" t="s">
        <v>131</v>
      </c>
      <c r="K527" s="4" t="s">
        <v>117</v>
      </c>
      <c r="L527" s="4">
        <v>1977</v>
      </c>
      <c r="M527" s="4" t="s">
        <v>266</v>
      </c>
      <c r="N527" s="4" t="s">
        <v>304</v>
      </c>
      <c r="O527" s="4" t="s">
        <v>122</v>
      </c>
      <c r="P527" s="4"/>
      <c r="Q527" s="4"/>
      <c r="R527" s="4" t="s">
        <v>123</v>
      </c>
      <c r="S527" s="13"/>
      <c r="T527" s="4"/>
      <c r="U527" s="4"/>
      <c r="V527" s="4"/>
      <c r="W527" s="4">
        <v>220</v>
      </c>
      <c r="X527" s="13">
        <v>39038</v>
      </c>
      <c r="Y527" s="27"/>
      <c r="Z527" s="27"/>
      <c r="AA527" s="28"/>
      <c r="AB527" s="31"/>
      <c r="AC527" s="32"/>
      <c r="AD527" s="28"/>
      <c r="AE527" s="28">
        <v>27.7</v>
      </c>
      <c r="AF527" s="33">
        <v>2.4E-2</v>
      </c>
      <c r="AG527" s="28">
        <v>3</v>
      </c>
      <c r="AH527" s="31">
        <v>9.7000000000000003E-2</v>
      </c>
      <c r="AI527" s="31">
        <v>2.4119999999999999</v>
      </c>
      <c r="AJ527" s="31"/>
      <c r="AK527" s="75" t="str">
        <f t="shared" si="120"/>
        <v>1</v>
      </c>
      <c r="AL527" s="75" t="str">
        <f t="shared" si="121"/>
        <v>1</v>
      </c>
      <c r="AM527" s="75" t="str">
        <f t="shared" si="122"/>
        <v>1</v>
      </c>
      <c r="AN527" s="75" t="str">
        <f t="shared" si="123"/>
        <v>1</v>
      </c>
      <c r="AO527" s="75" t="str">
        <f t="shared" si="124"/>
        <v>5</v>
      </c>
      <c r="AP527" s="75" t="str">
        <f t="shared" si="125"/>
        <v>1</v>
      </c>
      <c r="AQ527" s="75" t="str">
        <f t="shared" si="126"/>
        <v>1</v>
      </c>
      <c r="AR527" s="75" t="str">
        <f t="shared" si="127"/>
        <v>1</v>
      </c>
      <c r="AS527" s="75">
        <f t="shared" si="128"/>
        <v>1.5454545454545454</v>
      </c>
      <c r="AT527" s="75" t="str">
        <f t="shared" si="129"/>
        <v>3</v>
      </c>
      <c r="AU527" s="48" t="e">
        <f>IF(OR(AQ527="I",#REF!="I",AQ527="C",#REF!="C"),"Termovacío",IF(OR(AO527="I",AN527="I",AP527="I",AK527="I",AL527="I",AO527="C",AN527="C",AP527="C",AK527="C",AL527="C"),"Regeneración",""))</f>
        <v>#REF!</v>
      </c>
    </row>
    <row r="528" spans="1:47" s="10" customFormat="1" ht="15" customHeight="1" x14ac:dyDescent="0.2">
      <c r="A528" s="4">
        <f t="shared" si="130"/>
        <v>21</v>
      </c>
      <c r="B528" s="4">
        <v>600052</v>
      </c>
      <c r="C528" s="4" t="s">
        <v>102</v>
      </c>
      <c r="D528" s="4" t="s">
        <v>161</v>
      </c>
      <c r="E528" s="3" t="s">
        <v>153</v>
      </c>
      <c r="F528" s="4" t="s">
        <v>313</v>
      </c>
      <c r="G528" s="4" t="s">
        <v>43</v>
      </c>
      <c r="H528" s="4" t="s">
        <v>170</v>
      </c>
      <c r="I528" s="4" t="s">
        <v>249</v>
      </c>
      <c r="J528" s="4" t="s">
        <v>131</v>
      </c>
      <c r="K528" s="4" t="s">
        <v>117</v>
      </c>
      <c r="L528" s="4">
        <v>1977</v>
      </c>
      <c r="M528" s="4" t="s">
        <v>266</v>
      </c>
      <c r="N528" s="4" t="s">
        <v>304</v>
      </c>
      <c r="O528" s="4" t="s">
        <v>122</v>
      </c>
      <c r="P528" s="4"/>
      <c r="Q528" s="4"/>
      <c r="R528" s="4" t="s">
        <v>123</v>
      </c>
      <c r="S528" s="13"/>
      <c r="T528" s="4"/>
      <c r="U528" s="4"/>
      <c r="V528" s="4"/>
      <c r="W528" s="4">
        <v>220</v>
      </c>
      <c r="X528" s="13">
        <v>39021</v>
      </c>
      <c r="Y528" s="27"/>
      <c r="Z528" s="27"/>
      <c r="AA528" s="28"/>
      <c r="AB528" s="31"/>
      <c r="AC528" s="32">
        <v>52</v>
      </c>
      <c r="AD528" s="28"/>
      <c r="AE528" s="28"/>
      <c r="AF528" s="33">
        <v>0.1</v>
      </c>
      <c r="AG528" s="28"/>
      <c r="AH528" s="31"/>
      <c r="AI528" s="31"/>
      <c r="AJ528" s="31"/>
      <c r="AK528" s="75" t="str">
        <f t="shared" si="120"/>
        <v>1</v>
      </c>
      <c r="AL528" s="75" t="str">
        <f t="shared" si="121"/>
        <v>1</v>
      </c>
      <c r="AM528" s="75" t="str">
        <f t="shared" si="122"/>
        <v>1</v>
      </c>
      <c r="AN528" s="75" t="str">
        <f t="shared" si="123"/>
        <v>3</v>
      </c>
      <c r="AO528" s="75" t="str">
        <f t="shared" si="124"/>
        <v>1</v>
      </c>
      <c r="AP528" s="75" t="str">
        <f t="shared" si="125"/>
        <v>1</v>
      </c>
      <c r="AQ528" s="75" t="str">
        <f t="shared" si="126"/>
        <v>1</v>
      </c>
      <c r="AR528" s="75" t="str">
        <f t="shared" si="127"/>
        <v>1</v>
      </c>
      <c r="AS528" s="75">
        <f t="shared" si="128"/>
        <v>1.1818181818181819</v>
      </c>
      <c r="AT528" s="75" t="str">
        <f t="shared" si="129"/>
        <v>3</v>
      </c>
      <c r="AU528" s="48" t="e">
        <f>IF(OR(AQ528="I",#REF!="I",AQ528="C",#REF!="C"),"Termovacío",IF(OR(AO528="I",AN528="I",AP528="I",AK528="I",AL528="I",AO528="C",AN528="C",AP528="C",AK528="C",AL528="C"),"Regeneración",""))</f>
        <v>#REF!</v>
      </c>
    </row>
    <row r="529" spans="1:47" s="10" customFormat="1" ht="15" customHeight="1" x14ac:dyDescent="0.2">
      <c r="A529" s="4">
        <f t="shared" si="130"/>
        <v>21</v>
      </c>
      <c r="B529" s="4">
        <v>600052</v>
      </c>
      <c r="C529" s="4" t="s">
        <v>102</v>
      </c>
      <c r="D529" s="4" t="s">
        <v>161</v>
      </c>
      <c r="E529" s="3" t="s">
        <v>153</v>
      </c>
      <c r="F529" s="4" t="s">
        <v>313</v>
      </c>
      <c r="G529" s="4" t="s">
        <v>43</v>
      </c>
      <c r="H529" s="4" t="s">
        <v>170</v>
      </c>
      <c r="I529" s="4" t="s">
        <v>249</v>
      </c>
      <c r="J529" s="4" t="s">
        <v>131</v>
      </c>
      <c r="K529" s="4" t="s">
        <v>117</v>
      </c>
      <c r="L529" s="4">
        <v>1977</v>
      </c>
      <c r="M529" s="4" t="s">
        <v>266</v>
      </c>
      <c r="N529" s="4" t="s">
        <v>304</v>
      </c>
      <c r="O529" s="4" t="s">
        <v>122</v>
      </c>
      <c r="P529" s="4"/>
      <c r="Q529" s="4"/>
      <c r="R529" s="4" t="s">
        <v>123</v>
      </c>
      <c r="S529" s="13"/>
      <c r="T529" s="4"/>
      <c r="U529" s="4"/>
      <c r="V529" s="4"/>
      <c r="W529" s="4">
        <v>220</v>
      </c>
      <c r="X529" s="13">
        <v>39016</v>
      </c>
      <c r="Y529" s="27"/>
      <c r="Z529" s="27"/>
      <c r="AA529" s="28"/>
      <c r="AB529" s="31"/>
      <c r="AC529" s="32"/>
      <c r="AD529" s="28"/>
      <c r="AE529" s="28">
        <v>18.600000000000001</v>
      </c>
      <c r="AF529" s="33"/>
      <c r="AG529" s="28"/>
      <c r="AH529" s="31"/>
      <c r="AI529" s="31"/>
      <c r="AJ529" s="31"/>
      <c r="AK529" s="75" t="str">
        <f t="shared" si="120"/>
        <v>1</v>
      </c>
      <c r="AL529" s="75" t="str">
        <f t="shared" si="121"/>
        <v>1</v>
      </c>
      <c r="AM529" s="75" t="str">
        <f t="shared" si="122"/>
        <v>1</v>
      </c>
      <c r="AN529" s="75" t="str">
        <f t="shared" si="123"/>
        <v>1</v>
      </c>
      <c r="AO529" s="75" t="str">
        <f t="shared" si="124"/>
        <v>5</v>
      </c>
      <c r="AP529" s="75" t="str">
        <f t="shared" si="125"/>
        <v>1</v>
      </c>
      <c r="AQ529" s="75" t="str">
        <f t="shared" si="126"/>
        <v>1</v>
      </c>
      <c r="AR529" s="75" t="str">
        <f t="shared" si="127"/>
        <v>1</v>
      </c>
      <c r="AS529" s="75">
        <f t="shared" si="128"/>
        <v>1.5454545454545454</v>
      </c>
      <c r="AT529" s="75" t="str">
        <f t="shared" si="129"/>
        <v>3</v>
      </c>
      <c r="AU529" s="48" t="e">
        <f>IF(OR(AQ529="I",#REF!="I",AQ529="C",#REF!="C"),"Termovacío",IF(OR(AO529="I",AN529="I",AP529="I",AK529="I",AL529="I",AO529="C",AN529="C",AP529="C",AK529="C",AL529="C"),"Regeneración",""))</f>
        <v>#REF!</v>
      </c>
    </row>
    <row r="530" spans="1:47" s="10" customFormat="1" ht="15" customHeight="1" x14ac:dyDescent="0.2">
      <c r="A530" s="4">
        <f t="shared" si="130"/>
        <v>21</v>
      </c>
      <c r="B530" s="4">
        <v>600052</v>
      </c>
      <c r="C530" s="4" t="s">
        <v>102</v>
      </c>
      <c r="D530" s="4" t="s">
        <v>161</v>
      </c>
      <c r="E530" s="3" t="s">
        <v>153</v>
      </c>
      <c r="F530" s="4" t="s">
        <v>313</v>
      </c>
      <c r="G530" s="4" t="s">
        <v>43</v>
      </c>
      <c r="H530" s="4" t="s">
        <v>170</v>
      </c>
      <c r="I530" s="4" t="s">
        <v>249</v>
      </c>
      <c r="J530" s="4" t="s">
        <v>131</v>
      </c>
      <c r="K530" s="4" t="s">
        <v>117</v>
      </c>
      <c r="L530" s="4">
        <v>1977</v>
      </c>
      <c r="M530" s="4" t="s">
        <v>266</v>
      </c>
      <c r="N530" s="4" t="s">
        <v>304</v>
      </c>
      <c r="O530" s="4" t="s">
        <v>122</v>
      </c>
      <c r="P530" s="4"/>
      <c r="Q530" s="4"/>
      <c r="R530" s="4" t="s">
        <v>123</v>
      </c>
      <c r="S530" s="13"/>
      <c r="T530" s="4"/>
      <c r="U530" s="4"/>
      <c r="V530" s="4"/>
      <c r="W530" s="4">
        <v>220</v>
      </c>
      <c r="X530" s="13">
        <v>39009</v>
      </c>
      <c r="Y530" s="27"/>
      <c r="Z530" s="27"/>
      <c r="AA530" s="28"/>
      <c r="AB530" s="31"/>
      <c r="AC530" s="32"/>
      <c r="AD530" s="28"/>
      <c r="AE530" s="28">
        <v>19</v>
      </c>
      <c r="AF530" s="33"/>
      <c r="AG530" s="28">
        <v>4</v>
      </c>
      <c r="AH530" s="31"/>
      <c r="AI530" s="31"/>
      <c r="AJ530" s="31"/>
      <c r="AK530" s="75" t="str">
        <f t="shared" si="120"/>
        <v>1</v>
      </c>
      <c r="AL530" s="75" t="str">
        <f t="shared" si="121"/>
        <v>1</v>
      </c>
      <c r="AM530" s="75" t="str">
        <f t="shared" si="122"/>
        <v>1</v>
      </c>
      <c r="AN530" s="75" t="str">
        <f t="shared" si="123"/>
        <v>1</v>
      </c>
      <c r="AO530" s="75" t="str">
        <f t="shared" si="124"/>
        <v>5</v>
      </c>
      <c r="AP530" s="75" t="str">
        <f t="shared" si="125"/>
        <v>5</v>
      </c>
      <c r="AQ530" s="75" t="str">
        <f t="shared" si="126"/>
        <v>1</v>
      </c>
      <c r="AR530" s="75" t="str">
        <f t="shared" si="127"/>
        <v>1</v>
      </c>
      <c r="AS530" s="75">
        <f t="shared" si="128"/>
        <v>1.7272727272727273</v>
      </c>
      <c r="AT530" s="75" t="str">
        <f t="shared" si="129"/>
        <v>3</v>
      </c>
      <c r="AU530" s="48" t="e">
        <f>IF(OR(AQ530="I",#REF!="I",AQ530="C",#REF!="C"),"Termovacío",IF(OR(AO530="I",AN530="I",AP530="I",AK530="I",AL530="I",AO530="C",AN530="C",AP530="C",AK530="C",AL530="C"),"Regeneración",""))</f>
        <v>#REF!</v>
      </c>
    </row>
    <row r="531" spans="1:47" s="10" customFormat="1" ht="15" customHeight="1" x14ac:dyDescent="0.2">
      <c r="A531" s="4">
        <f t="shared" si="130"/>
        <v>21</v>
      </c>
      <c r="B531" s="4">
        <v>600052</v>
      </c>
      <c r="C531" s="4" t="s">
        <v>102</v>
      </c>
      <c r="D531" s="4" t="s">
        <v>161</v>
      </c>
      <c r="E531" s="3" t="s">
        <v>153</v>
      </c>
      <c r="F531" s="4" t="s">
        <v>313</v>
      </c>
      <c r="G531" s="4" t="s">
        <v>43</v>
      </c>
      <c r="H531" s="4" t="s">
        <v>170</v>
      </c>
      <c r="I531" s="4" t="s">
        <v>249</v>
      </c>
      <c r="J531" s="4" t="s">
        <v>131</v>
      </c>
      <c r="K531" s="4" t="s">
        <v>117</v>
      </c>
      <c r="L531" s="4">
        <v>1977</v>
      </c>
      <c r="M531" s="4" t="s">
        <v>266</v>
      </c>
      <c r="N531" s="4" t="s">
        <v>304</v>
      </c>
      <c r="O531" s="4" t="s">
        <v>122</v>
      </c>
      <c r="P531" s="4"/>
      <c r="Q531" s="4"/>
      <c r="R531" s="4" t="s">
        <v>123</v>
      </c>
      <c r="S531" s="13"/>
      <c r="T531" s="4"/>
      <c r="U531" s="4"/>
      <c r="V531" s="4"/>
      <c r="W531" s="4">
        <v>220</v>
      </c>
      <c r="X531" s="13">
        <v>38793</v>
      </c>
      <c r="Y531" s="27"/>
      <c r="Z531" s="27"/>
      <c r="AA531" s="28"/>
      <c r="AB531" s="31"/>
      <c r="AC531" s="32"/>
      <c r="AD531" s="28"/>
      <c r="AE531" s="28">
        <v>18.2</v>
      </c>
      <c r="AF531" s="33">
        <v>7.8E-2</v>
      </c>
      <c r="AG531" s="28">
        <v>4</v>
      </c>
      <c r="AH531" s="31">
        <v>0.109</v>
      </c>
      <c r="AI531" s="31">
        <v>2.669</v>
      </c>
      <c r="AJ531" s="31"/>
      <c r="AK531" s="75" t="str">
        <f t="shared" si="120"/>
        <v>3</v>
      </c>
      <c r="AL531" s="75" t="str">
        <f t="shared" si="121"/>
        <v>1</v>
      </c>
      <c r="AM531" s="75" t="str">
        <f t="shared" si="122"/>
        <v>1</v>
      </c>
      <c r="AN531" s="75" t="str">
        <f t="shared" si="123"/>
        <v>3</v>
      </c>
      <c r="AO531" s="75" t="str">
        <f t="shared" si="124"/>
        <v>5</v>
      </c>
      <c r="AP531" s="75" t="str">
        <f t="shared" si="125"/>
        <v>5</v>
      </c>
      <c r="AQ531" s="75" t="str">
        <f t="shared" si="126"/>
        <v>1</v>
      </c>
      <c r="AR531" s="75" t="str">
        <f t="shared" si="127"/>
        <v>1</v>
      </c>
      <c r="AS531" s="75">
        <f t="shared" si="128"/>
        <v>2.1818181818181817</v>
      </c>
      <c r="AT531" s="75" t="str">
        <f t="shared" si="129"/>
        <v>6</v>
      </c>
      <c r="AU531" s="48" t="e">
        <f>IF(OR(AQ531="I",#REF!="I",AQ531="C",#REF!="C"),"Termovacío",IF(OR(AO531="I",AN531="I",AP531="I",AK531="I",AL531="I",AO531="C",AN531="C",AP531="C",AK531="C",AL531="C"),"Regeneración",""))</f>
        <v>#REF!</v>
      </c>
    </row>
    <row r="532" spans="1:47" s="10" customFormat="1" ht="15" customHeight="1" x14ac:dyDescent="0.2">
      <c r="A532" s="4">
        <f t="shared" si="130"/>
        <v>21</v>
      </c>
      <c r="B532" s="4">
        <v>600052</v>
      </c>
      <c r="C532" s="4" t="s">
        <v>102</v>
      </c>
      <c r="D532" s="4" t="s">
        <v>161</v>
      </c>
      <c r="E532" s="3" t="s">
        <v>153</v>
      </c>
      <c r="F532" s="4" t="s">
        <v>313</v>
      </c>
      <c r="G532" s="4" t="s">
        <v>43</v>
      </c>
      <c r="H532" s="4" t="s">
        <v>170</v>
      </c>
      <c r="I532" s="4" t="s">
        <v>249</v>
      </c>
      <c r="J532" s="4" t="s">
        <v>131</v>
      </c>
      <c r="K532" s="4" t="s">
        <v>117</v>
      </c>
      <c r="L532" s="4">
        <v>1977</v>
      </c>
      <c r="M532" s="4" t="s">
        <v>266</v>
      </c>
      <c r="N532" s="4" t="s">
        <v>304</v>
      </c>
      <c r="O532" s="4" t="s">
        <v>122</v>
      </c>
      <c r="P532" s="4"/>
      <c r="Q532" s="4"/>
      <c r="R532" s="4" t="s">
        <v>123</v>
      </c>
      <c r="S532" s="13"/>
      <c r="T532" s="4"/>
      <c r="U532" s="4"/>
      <c r="V532" s="4"/>
      <c r="W532" s="4">
        <v>220</v>
      </c>
      <c r="X532" s="13">
        <v>38707</v>
      </c>
      <c r="Y532" s="27"/>
      <c r="Z532" s="27"/>
      <c r="AA532" s="28"/>
      <c r="AB532" s="31"/>
      <c r="AC532" s="32"/>
      <c r="AD532" s="28"/>
      <c r="AE532" s="28">
        <v>20.5</v>
      </c>
      <c r="AF532" s="33">
        <v>8.4000000000000005E-2</v>
      </c>
      <c r="AG532" s="28">
        <v>4</v>
      </c>
      <c r="AH532" s="31">
        <v>0.10100000000000001</v>
      </c>
      <c r="AI532" s="31">
        <v>2.8069999999999999</v>
      </c>
      <c r="AJ532" s="31"/>
      <c r="AK532" s="75" t="str">
        <f t="shared" si="120"/>
        <v>3</v>
      </c>
      <c r="AL532" s="75" t="str">
        <f t="shared" si="121"/>
        <v>1</v>
      </c>
      <c r="AM532" s="75" t="str">
        <f t="shared" si="122"/>
        <v>1</v>
      </c>
      <c r="AN532" s="75" t="str">
        <f t="shared" si="123"/>
        <v>3</v>
      </c>
      <c r="AO532" s="75" t="str">
        <f t="shared" si="124"/>
        <v>5</v>
      </c>
      <c r="AP532" s="75" t="str">
        <f t="shared" si="125"/>
        <v>5</v>
      </c>
      <c r="AQ532" s="75" t="str">
        <f t="shared" si="126"/>
        <v>1</v>
      </c>
      <c r="AR532" s="75" t="str">
        <f t="shared" si="127"/>
        <v>1</v>
      </c>
      <c r="AS532" s="75">
        <f t="shared" si="128"/>
        <v>2.1818181818181817</v>
      </c>
      <c r="AT532" s="75" t="str">
        <f t="shared" si="129"/>
        <v>6</v>
      </c>
      <c r="AU532" s="48" t="e">
        <f>IF(OR(AQ532="I",#REF!="I",AQ532="C",#REF!="C"),"Termovacío",IF(OR(AO532="I",AN532="I",AP532="I",AK532="I",AL532="I",AO532="C",AN532="C",AP532="C",AK532="C",AL532="C"),"Regeneración",""))</f>
        <v>#REF!</v>
      </c>
    </row>
    <row r="533" spans="1:47" s="10" customFormat="1" ht="15" customHeight="1" x14ac:dyDescent="0.2">
      <c r="A533" s="4">
        <f t="shared" si="130"/>
        <v>21</v>
      </c>
      <c r="B533" s="4">
        <v>600052</v>
      </c>
      <c r="C533" s="4" t="s">
        <v>102</v>
      </c>
      <c r="D533" s="4" t="s">
        <v>161</v>
      </c>
      <c r="E533" s="3" t="s">
        <v>153</v>
      </c>
      <c r="F533" s="4" t="s">
        <v>313</v>
      </c>
      <c r="G533" s="4" t="s">
        <v>43</v>
      </c>
      <c r="H533" s="4" t="s">
        <v>170</v>
      </c>
      <c r="I533" s="4" t="s">
        <v>249</v>
      </c>
      <c r="J533" s="4" t="s">
        <v>131</v>
      </c>
      <c r="K533" s="4" t="s">
        <v>117</v>
      </c>
      <c r="L533" s="4">
        <v>1977</v>
      </c>
      <c r="M533" s="4" t="s">
        <v>266</v>
      </c>
      <c r="N533" s="4" t="s">
        <v>304</v>
      </c>
      <c r="O533" s="4" t="s">
        <v>122</v>
      </c>
      <c r="P533" s="4"/>
      <c r="Q533" s="4"/>
      <c r="R533" s="4" t="s">
        <v>123</v>
      </c>
      <c r="S533" s="13"/>
      <c r="T533" s="4"/>
      <c r="U533" s="4"/>
      <c r="V533" s="4"/>
      <c r="W533" s="4">
        <v>220</v>
      </c>
      <c r="X533" s="13">
        <v>38485</v>
      </c>
      <c r="Y533" s="27"/>
      <c r="Z533" s="27"/>
      <c r="AA533" s="28"/>
      <c r="AB533" s="31"/>
      <c r="AC533" s="32">
        <v>57</v>
      </c>
      <c r="AD533" s="28"/>
      <c r="AE533" s="28"/>
      <c r="AF533" s="33"/>
      <c r="AG533" s="28"/>
      <c r="AH533" s="31"/>
      <c r="AI533" s="31"/>
      <c r="AJ533" s="31"/>
      <c r="AK533" s="75" t="str">
        <f t="shared" si="120"/>
        <v>1</v>
      </c>
      <c r="AL533" s="75" t="str">
        <f t="shared" si="121"/>
        <v>1</v>
      </c>
      <c r="AM533" s="75" t="str">
        <f t="shared" si="122"/>
        <v>1</v>
      </c>
      <c r="AN533" s="75" t="str">
        <f t="shared" si="123"/>
        <v>1</v>
      </c>
      <c r="AO533" s="75" t="str">
        <f t="shared" si="124"/>
        <v>1</v>
      </c>
      <c r="AP533" s="75" t="str">
        <f t="shared" si="125"/>
        <v>1</v>
      </c>
      <c r="AQ533" s="75" t="str">
        <f t="shared" si="126"/>
        <v>1</v>
      </c>
      <c r="AR533" s="75" t="str">
        <f t="shared" si="127"/>
        <v>1</v>
      </c>
      <c r="AS533" s="75">
        <f t="shared" si="128"/>
        <v>1</v>
      </c>
      <c r="AT533" s="75" t="str">
        <f t="shared" si="129"/>
        <v>1</v>
      </c>
      <c r="AU533" s="48" t="e">
        <f>IF(OR(AQ533="I",#REF!="I",AQ533="C",#REF!="C"),"Termovacío",IF(OR(AO533="I",AN533="I",AP533="I",AK533="I",AL533="I",AO533="C",AN533="C",AP533="C",AK533="C",AL533="C"),"Regeneración",""))</f>
        <v>#REF!</v>
      </c>
    </row>
    <row r="534" spans="1:47" s="10" customFormat="1" ht="15" customHeight="1" x14ac:dyDescent="0.2">
      <c r="A534" s="4">
        <f t="shared" si="130"/>
        <v>21</v>
      </c>
      <c r="B534" s="4">
        <v>600052</v>
      </c>
      <c r="C534" s="4" t="s">
        <v>102</v>
      </c>
      <c r="D534" s="4" t="s">
        <v>161</v>
      </c>
      <c r="E534" s="3" t="s">
        <v>153</v>
      </c>
      <c r="F534" s="4" t="s">
        <v>313</v>
      </c>
      <c r="G534" s="4" t="s">
        <v>43</v>
      </c>
      <c r="H534" s="4" t="s">
        <v>170</v>
      </c>
      <c r="I534" s="4" t="s">
        <v>249</v>
      </c>
      <c r="J534" s="4" t="s">
        <v>131</v>
      </c>
      <c r="K534" s="4" t="s">
        <v>117</v>
      </c>
      <c r="L534" s="4">
        <v>1977</v>
      </c>
      <c r="M534" s="4" t="s">
        <v>266</v>
      </c>
      <c r="N534" s="4" t="s">
        <v>304</v>
      </c>
      <c r="O534" s="4" t="s">
        <v>122</v>
      </c>
      <c r="P534" s="4"/>
      <c r="Q534" s="4"/>
      <c r="R534" s="4" t="s">
        <v>123</v>
      </c>
      <c r="S534" s="13"/>
      <c r="T534" s="4"/>
      <c r="U534" s="4"/>
      <c r="V534" s="4"/>
      <c r="W534" s="4">
        <v>220</v>
      </c>
      <c r="X534" s="13">
        <v>38327</v>
      </c>
      <c r="Y534" s="27"/>
      <c r="Z534" s="27"/>
      <c r="AA534" s="28"/>
      <c r="AB534" s="31"/>
      <c r="AC534" s="32"/>
      <c r="AD534" s="28"/>
      <c r="AE534" s="28">
        <v>20.2</v>
      </c>
      <c r="AF534" s="33">
        <v>9.5839999999999995E-2</v>
      </c>
      <c r="AG534" s="28">
        <v>3.6</v>
      </c>
      <c r="AH534" s="31"/>
      <c r="AI534" s="31"/>
      <c r="AJ534" s="31"/>
      <c r="AK534" s="75" t="str">
        <f t="shared" si="120"/>
        <v>1</v>
      </c>
      <c r="AL534" s="75" t="str">
        <f t="shared" si="121"/>
        <v>1</v>
      </c>
      <c r="AM534" s="75" t="str">
        <f t="shared" si="122"/>
        <v>1</v>
      </c>
      <c r="AN534" s="75" t="str">
        <f t="shared" si="123"/>
        <v>3</v>
      </c>
      <c r="AO534" s="75" t="str">
        <f t="shared" si="124"/>
        <v>5</v>
      </c>
      <c r="AP534" s="75" t="str">
        <f t="shared" si="125"/>
        <v>5</v>
      </c>
      <c r="AQ534" s="75" t="str">
        <f t="shared" si="126"/>
        <v>1</v>
      </c>
      <c r="AR534" s="75" t="str">
        <f t="shared" si="127"/>
        <v>1</v>
      </c>
      <c r="AS534" s="75">
        <f t="shared" si="128"/>
        <v>1.9090909090909092</v>
      </c>
      <c r="AT534" s="75" t="str">
        <f t="shared" si="129"/>
        <v>3</v>
      </c>
      <c r="AU534" s="48" t="e">
        <f>IF(OR(AQ534="I",#REF!="I",AQ534="C",#REF!="C"),"Termovacío",IF(OR(AO534="I",AN534="I",AP534="I",AK534="I",AL534="I",AO534="C",AN534="C",AP534="C",AK534="C",AL534="C"),"Regeneración",""))</f>
        <v>#REF!</v>
      </c>
    </row>
    <row r="535" spans="1:47" s="10" customFormat="1" ht="15" customHeight="1" x14ac:dyDescent="0.2">
      <c r="A535" s="4">
        <f t="shared" si="130"/>
        <v>21</v>
      </c>
      <c r="B535" s="4">
        <v>600052</v>
      </c>
      <c r="C535" s="4" t="s">
        <v>102</v>
      </c>
      <c r="D535" s="4" t="s">
        <v>161</v>
      </c>
      <c r="E535" s="3" t="s">
        <v>153</v>
      </c>
      <c r="F535" s="4" t="s">
        <v>313</v>
      </c>
      <c r="G535" s="4" t="s">
        <v>43</v>
      </c>
      <c r="H535" s="4" t="s">
        <v>170</v>
      </c>
      <c r="I535" s="4" t="s">
        <v>249</v>
      </c>
      <c r="J535" s="4" t="s">
        <v>131</v>
      </c>
      <c r="K535" s="4" t="s">
        <v>117</v>
      </c>
      <c r="L535" s="4">
        <v>1977</v>
      </c>
      <c r="M535" s="4" t="s">
        <v>266</v>
      </c>
      <c r="N535" s="4" t="s">
        <v>304</v>
      </c>
      <c r="O535" s="4" t="s">
        <v>122</v>
      </c>
      <c r="P535" s="4"/>
      <c r="Q535" s="4"/>
      <c r="R535" s="4" t="s">
        <v>123</v>
      </c>
      <c r="S535" s="13"/>
      <c r="T535" s="4"/>
      <c r="U535" s="4"/>
      <c r="V535" s="4"/>
      <c r="W535" s="4">
        <v>220</v>
      </c>
      <c r="X535" s="13">
        <v>37608</v>
      </c>
      <c r="Y535" s="27"/>
      <c r="Z535" s="27"/>
      <c r="AA535" s="28"/>
      <c r="AB535" s="31"/>
      <c r="AC535" s="32">
        <v>62.6</v>
      </c>
      <c r="AD535" s="28"/>
      <c r="AE535" s="28">
        <v>20.7</v>
      </c>
      <c r="AF535" s="33">
        <v>9.078E-2</v>
      </c>
      <c r="AG535" s="28">
        <v>3.5</v>
      </c>
      <c r="AH535" s="31"/>
      <c r="AI535" s="31"/>
      <c r="AJ535" s="31"/>
      <c r="AK535" s="75" t="str">
        <f t="shared" si="120"/>
        <v>1</v>
      </c>
      <c r="AL535" s="75" t="str">
        <f t="shared" si="121"/>
        <v>1</v>
      </c>
      <c r="AM535" s="75" t="str">
        <f t="shared" si="122"/>
        <v>1</v>
      </c>
      <c r="AN535" s="75" t="str">
        <f t="shared" si="123"/>
        <v>3</v>
      </c>
      <c r="AO535" s="75" t="str">
        <f t="shared" si="124"/>
        <v>5</v>
      </c>
      <c r="AP535" s="75" t="str">
        <f t="shared" si="125"/>
        <v>1</v>
      </c>
      <c r="AQ535" s="75" t="str">
        <f t="shared" si="126"/>
        <v>1</v>
      </c>
      <c r="AR535" s="75" t="str">
        <f t="shared" si="127"/>
        <v>1</v>
      </c>
      <c r="AS535" s="75">
        <f t="shared" si="128"/>
        <v>1.7272727272727273</v>
      </c>
      <c r="AT535" s="75" t="str">
        <f t="shared" si="129"/>
        <v>3</v>
      </c>
      <c r="AU535" s="48" t="e">
        <f>IF(OR(AQ535="I",#REF!="I",AQ535="C",#REF!="C"),"Termovacío",IF(OR(AO535="I",AN535="I",AP535="I",AK535="I",AL535="I",AO535="C",AN535="C",AP535="C",AK535="C",AL535="C"),"Regeneración",""))</f>
        <v>#REF!</v>
      </c>
    </row>
    <row r="536" spans="1:47" s="10" customFormat="1" ht="15" customHeight="1" x14ac:dyDescent="0.2">
      <c r="A536" s="4">
        <f t="shared" si="130"/>
        <v>21</v>
      </c>
      <c r="B536" s="4">
        <v>600052</v>
      </c>
      <c r="C536" s="4" t="s">
        <v>102</v>
      </c>
      <c r="D536" s="4" t="s">
        <v>161</v>
      </c>
      <c r="E536" s="3" t="s">
        <v>153</v>
      </c>
      <c r="F536" s="4" t="s">
        <v>313</v>
      </c>
      <c r="G536" s="4" t="s">
        <v>43</v>
      </c>
      <c r="H536" s="4" t="s">
        <v>170</v>
      </c>
      <c r="I536" s="4" t="s">
        <v>249</v>
      </c>
      <c r="J536" s="4" t="s">
        <v>131</v>
      </c>
      <c r="K536" s="4" t="s">
        <v>117</v>
      </c>
      <c r="L536" s="4">
        <v>1977</v>
      </c>
      <c r="M536" s="4" t="s">
        <v>266</v>
      </c>
      <c r="N536" s="4" t="s">
        <v>304</v>
      </c>
      <c r="O536" s="4" t="s">
        <v>122</v>
      </c>
      <c r="P536" s="4"/>
      <c r="Q536" s="4"/>
      <c r="R536" s="4" t="s">
        <v>123</v>
      </c>
      <c r="S536" s="13"/>
      <c r="T536" s="4"/>
      <c r="U536" s="4"/>
      <c r="V536" s="4"/>
      <c r="W536" s="4">
        <v>220</v>
      </c>
      <c r="X536" s="13">
        <v>37390</v>
      </c>
      <c r="Y536" s="27"/>
      <c r="Z536" s="27"/>
      <c r="AA536" s="28"/>
      <c r="AB536" s="31"/>
      <c r="AC536" s="32">
        <v>59.4</v>
      </c>
      <c r="AD536" s="28"/>
      <c r="AE536" s="28">
        <v>21.1</v>
      </c>
      <c r="AF536" s="33">
        <v>8.9151300000000003E-2</v>
      </c>
      <c r="AG536" s="28"/>
      <c r="AH536" s="31"/>
      <c r="AI536" s="31"/>
      <c r="AJ536" s="31"/>
      <c r="AK536" s="75" t="str">
        <f t="shared" si="120"/>
        <v>1</v>
      </c>
      <c r="AL536" s="75" t="str">
        <f t="shared" si="121"/>
        <v>1</v>
      </c>
      <c r="AM536" s="75" t="str">
        <f t="shared" si="122"/>
        <v>1</v>
      </c>
      <c r="AN536" s="75" t="str">
        <f t="shared" si="123"/>
        <v>3</v>
      </c>
      <c r="AO536" s="75" t="str">
        <f t="shared" si="124"/>
        <v>5</v>
      </c>
      <c r="AP536" s="75" t="str">
        <f t="shared" si="125"/>
        <v>1</v>
      </c>
      <c r="AQ536" s="75" t="str">
        <f t="shared" si="126"/>
        <v>1</v>
      </c>
      <c r="AR536" s="75" t="str">
        <f t="shared" si="127"/>
        <v>1</v>
      </c>
      <c r="AS536" s="75">
        <f t="shared" si="128"/>
        <v>1.7272727272727273</v>
      </c>
      <c r="AT536" s="75" t="str">
        <f t="shared" si="129"/>
        <v>3</v>
      </c>
      <c r="AU536" s="48" t="e">
        <f>IF(OR(AQ536="I",#REF!="I",AQ536="C",#REF!="C"),"Termovacío",IF(OR(AO536="I",AN536="I",AP536="I",AK536="I",AL536="I",AO536="C",AN536="C",AP536="C",AK536="C",AL536="C"),"Regeneración",""))</f>
        <v>#REF!</v>
      </c>
    </row>
    <row r="537" spans="1:47" s="10" customFormat="1" ht="15" customHeight="1" x14ac:dyDescent="0.2">
      <c r="A537" s="4">
        <f t="shared" si="130"/>
        <v>21</v>
      </c>
      <c r="B537" s="4">
        <v>600052</v>
      </c>
      <c r="C537" s="4" t="s">
        <v>102</v>
      </c>
      <c r="D537" s="4" t="s">
        <v>161</v>
      </c>
      <c r="E537" s="3" t="s">
        <v>153</v>
      </c>
      <c r="F537" s="4" t="s">
        <v>313</v>
      </c>
      <c r="G537" s="4" t="s">
        <v>43</v>
      </c>
      <c r="H537" s="4" t="s">
        <v>170</v>
      </c>
      <c r="I537" s="4" t="s">
        <v>249</v>
      </c>
      <c r="J537" s="4" t="s">
        <v>131</v>
      </c>
      <c r="K537" s="4" t="s">
        <v>117</v>
      </c>
      <c r="L537" s="4">
        <v>1977</v>
      </c>
      <c r="M537" s="4" t="s">
        <v>266</v>
      </c>
      <c r="N537" s="4" t="s">
        <v>304</v>
      </c>
      <c r="O537" s="4" t="s">
        <v>122</v>
      </c>
      <c r="P537" s="4"/>
      <c r="Q537" s="4"/>
      <c r="R537" s="4" t="s">
        <v>123</v>
      </c>
      <c r="S537" s="13"/>
      <c r="T537" s="4"/>
      <c r="U537" s="4"/>
      <c r="V537" s="4"/>
      <c r="W537" s="4">
        <v>220</v>
      </c>
      <c r="X537" s="13">
        <v>37381</v>
      </c>
      <c r="Y537" s="27"/>
      <c r="Z537" s="27"/>
      <c r="AA537" s="28"/>
      <c r="AB537" s="31"/>
      <c r="AC537" s="32">
        <v>48.4</v>
      </c>
      <c r="AD537" s="28"/>
      <c r="AE537" s="28">
        <v>20.9</v>
      </c>
      <c r="AF537" s="33">
        <v>8.1922800000000004E-2</v>
      </c>
      <c r="AG537" s="28">
        <v>3.4</v>
      </c>
      <c r="AH537" s="31"/>
      <c r="AI537" s="31"/>
      <c r="AJ537" s="31"/>
      <c r="AK537" s="75" t="str">
        <f t="shared" si="120"/>
        <v>1</v>
      </c>
      <c r="AL537" s="75" t="str">
        <f t="shared" si="121"/>
        <v>1</v>
      </c>
      <c r="AM537" s="75" t="str">
        <f t="shared" si="122"/>
        <v>1</v>
      </c>
      <c r="AN537" s="75" t="str">
        <f t="shared" si="123"/>
        <v>3</v>
      </c>
      <c r="AO537" s="75" t="str">
        <f t="shared" si="124"/>
        <v>5</v>
      </c>
      <c r="AP537" s="75" t="str">
        <f t="shared" si="125"/>
        <v>1</v>
      </c>
      <c r="AQ537" s="75" t="str">
        <f t="shared" si="126"/>
        <v>2</v>
      </c>
      <c r="AR537" s="75" t="str">
        <f t="shared" si="127"/>
        <v>1</v>
      </c>
      <c r="AS537" s="75">
        <f t="shared" si="128"/>
        <v>1.9545454545454546</v>
      </c>
      <c r="AT537" s="75" t="str">
        <f t="shared" si="129"/>
        <v>3</v>
      </c>
      <c r="AU537" s="48" t="e">
        <f>IF(OR(AQ537="I",#REF!="I",AQ537="C",#REF!="C"),"Termovacío",IF(OR(AO537="I",AN537="I",AP537="I",AK537="I",AL537="I",AO537="C",AN537="C",AP537="C",AK537="C",AL537="C"),"Regeneración",""))</f>
        <v>#REF!</v>
      </c>
    </row>
    <row r="538" spans="1:47" s="10" customFormat="1" ht="15" customHeight="1" x14ac:dyDescent="0.2">
      <c r="A538" s="4">
        <f t="shared" si="130"/>
        <v>21</v>
      </c>
      <c r="B538" s="4">
        <v>600052</v>
      </c>
      <c r="C538" s="4" t="s">
        <v>102</v>
      </c>
      <c r="D538" s="4" t="s">
        <v>161</v>
      </c>
      <c r="E538" s="3" t="s">
        <v>153</v>
      </c>
      <c r="F538" s="4" t="s">
        <v>313</v>
      </c>
      <c r="G538" s="4" t="s">
        <v>43</v>
      </c>
      <c r="H538" s="4" t="s">
        <v>170</v>
      </c>
      <c r="I538" s="4" t="s">
        <v>249</v>
      </c>
      <c r="J538" s="4" t="s">
        <v>131</v>
      </c>
      <c r="K538" s="4" t="s">
        <v>117</v>
      </c>
      <c r="L538" s="4">
        <v>1977</v>
      </c>
      <c r="M538" s="4" t="s">
        <v>266</v>
      </c>
      <c r="N538" s="4" t="s">
        <v>304</v>
      </c>
      <c r="O538" s="4" t="s">
        <v>122</v>
      </c>
      <c r="P538" s="4"/>
      <c r="Q538" s="4"/>
      <c r="R538" s="4" t="s">
        <v>123</v>
      </c>
      <c r="S538" s="13"/>
      <c r="T538" s="4"/>
      <c r="U538" s="4"/>
      <c r="V538" s="4"/>
      <c r="W538" s="4">
        <v>220</v>
      </c>
      <c r="X538" s="13">
        <v>37380</v>
      </c>
      <c r="Y538" s="27"/>
      <c r="Z538" s="27"/>
      <c r="AA538" s="28"/>
      <c r="AB538" s="31"/>
      <c r="AC538" s="32">
        <v>37.5</v>
      </c>
      <c r="AD538" s="28"/>
      <c r="AE538" s="28">
        <v>20.2</v>
      </c>
      <c r="AF538" s="33">
        <v>9.1560799999999998E-2</v>
      </c>
      <c r="AG538" s="28">
        <v>3.5</v>
      </c>
      <c r="AH538" s="31"/>
      <c r="AI538" s="31"/>
      <c r="AJ538" s="31"/>
      <c r="AK538" s="75" t="str">
        <f t="shared" si="120"/>
        <v>1</v>
      </c>
      <c r="AL538" s="75" t="str">
        <f t="shared" si="121"/>
        <v>1</v>
      </c>
      <c r="AM538" s="75" t="str">
        <f t="shared" si="122"/>
        <v>1</v>
      </c>
      <c r="AN538" s="75" t="str">
        <f t="shared" si="123"/>
        <v>3</v>
      </c>
      <c r="AO538" s="75" t="str">
        <f t="shared" si="124"/>
        <v>5</v>
      </c>
      <c r="AP538" s="75" t="str">
        <f t="shared" si="125"/>
        <v>1</v>
      </c>
      <c r="AQ538" s="75" t="str">
        <f t="shared" si="126"/>
        <v>5</v>
      </c>
      <c r="AR538" s="75" t="str">
        <f t="shared" si="127"/>
        <v>1</v>
      </c>
      <c r="AS538" s="75">
        <f t="shared" si="128"/>
        <v>2.6363636363636362</v>
      </c>
      <c r="AT538" s="75" t="str">
        <f t="shared" si="129"/>
        <v>6</v>
      </c>
      <c r="AU538" s="48" t="e">
        <f>IF(OR(AQ538="I",#REF!="I",AQ538="C",#REF!="C"),"Termovacío",IF(OR(AO538="I",AN538="I",AP538="I",AK538="I",AL538="I",AO538="C",AN538="C",AP538="C",AK538="C",AL538="C"),"Regeneración",""))</f>
        <v>#REF!</v>
      </c>
    </row>
    <row r="539" spans="1:47" s="10" customFormat="1" ht="15" customHeight="1" x14ac:dyDescent="0.2">
      <c r="A539" s="4">
        <f t="shared" si="130"/>
        <v>21</v>
      </c>
      <c r="B539" s="4">
        <v>600052</v>
      </c>
      <c r="C539" s="4" t="s">
        <v>102</v>
      </c>
      <c r="D539" s="4" t="s">
        <v>161</v>
      </c>
      <c r="E539" s="3" t="s">
        <v>153</v>
      </c>
      <c r="F539" s="4" t="s">
        <v>313</v>
      </c>
      <c r="G539" s="4" t="s">
        <v>43</v>
      </c>
      <c r="H539" s="4" t="s">
        <v>170</v>
      </c>
      <c r="I539" s="4" t="s">
        <v>249</v>
      </c>
      <c r="J539" s="4" t="s">
        <v>131</v>
      </c>
      <c r="K539" s="4" t="s">
        <v>117</v>
      </c>
      <c r="L539" s="4">
        <v>1977</v>
      </c>
      <c r="M539" s="4" t="s">
        <v>266</v>
      </c>
      <c r="N539" s="4" t="s">
        <v>304</v>
      </c>
      <c r="O539" s="4" t="s">
        <v>122</v>
      </c>
      <c r="P539" s="4"/>
      <c r="Q539" s="4"/>
      <c r="R539" s="4" t="s">
        <v>123</v>
      </c>
      <c r="S539" s="13"/>
      <c r="T539" s="4"/>
      <c r="U539" s="4"/>
      <c r="V539" s="4"/>
      <c r="W539" s="4">
        <v>220</v>
      </c>
      <c r="X539" s="13">
        <v>37195</v>
      </c>
      <c r="Y539" s="27"/>
      <c r="Z539" s="27"/>
      <c r="AA539" s="28"/>
      <c r="AB539" s="31"/>
      <c r="AC539" s="32">
        <v>60.4</v>
      </c>
      <c r="AD539" s="28"/>
      <c r="AE539" s="28">
        <v>19.399999999999999</v>
      </c>
      <c r="AF539" s="33">
        <v>8.9800000000000005E-2</v>
      </c>
      <c r="AG539" s="28">
        <v>3.5</v>
      </c>
      <c r="AH539" s="31"/>
      <c r="AI539" s="31"/>
      <c r="AJ539" s="31"/>
      <c r="AK539" s="75" t="str">
        <f t="shared" si="120"/>
        <v>1</v>
      </c>
      <c r="AL539" s="75" t="str">
        <f t="shared" si="121"/>
        <v>1</v>
      </c>
      <c r="AM539" s="75" t="str">
        <f t="shared" si="122"/>
        <v>1</v>
      </c>
      <c r="AN539" s="75" t="str">
        <f t="shared" si="123"/>
        <v>3</v>
      </c>
      <c r="AO539" s="75" t="str">
        <f t="shared" si="124"/>
        <v>5</v>
      </c>
      <c r="AP539" s="75" t="str">
        <f t="shared" si="125"/>
        <v>1</v>
      </c>
      <c r="AQ539" s="75" t="str">
        <f t="shared" si="126"/>
        <v>1</v>
      </c>
      <c r="AR539" s="75" t="str">
        <f t="shared" si="127"/>
        <v>1</v>
      </c>
      <c r="AS539" s="75">
        <f t="shared" si="128"/>
        <v>1.7272727272727273</v>
      </c>
      <c r="AT539" s="75" t="str">
        <f t="shared" si="129"/>
        <v>3</v>
      </c>
      <c r="AU539" s="48" t="e">
        <f>IF(OR(AQ539="I",#REF!="I",AQ539="C",#REF!="C"),"Termovacío",IF(OR(AO539="I",AN539="I",AP539="I",AK539="I",AL539="I",AO539="C",AN539="C",AP539="C",AK539="C",AL539="C"),"Regeneración",""))</f>
        <v>#REF!</v>
      </c>
    </row>
    <row r="540" spans="1:47" s="10" customFormat="1" ht="15" customHeight="1" x14ac:dyDescent="0.2">
      <c r="A540" s="4">
        <f t="shared" si="130"/>
        <v>21</v>
      </c>
      <c r="B540" s="4">
        <v>600052</v>
      </c>
      <c r="C540" s="4" t="s">
        <v>102</v>
      </c>
      <c r="D540" s="4" t="s">
        <v>161</v>
      </c>
      <c r="E540" s="3" t="s">
        <v>153</v>
      </c>
      <c r="F540" s="4" t="s">
        <v>313</v>
      </c>
      <c r="G540" s="4" t="s">
        <v>43</v>
      </c>
      <c r="H540" s="4" t="s">
        <v>170</v>
      </c>
      <c r="I540" s="4" t="s">
        <v>249</v>
      </c>
      <c r="J540" s="4" t="s">
        <v>131</v>
      </c>
      <c r="K540" s="4" t="s">
        <v>117</v>
      </c>
      <c r="L540" s="4">
        <v>1977</v>
      </c>
      <c r="M540" s="4" t="s">
        <v>266</v>
      </c>
      <c r="N540" s="4" t="s">
        <v>304</v>
      </c>
      <c r="O540" s="4" t="s">
        <v>122</v>
      </c>
      <c r="P540" s="4"/>
      <c r="Q540" s="4"/>
      <c r="R540" s="4" t="s">
        <v>123</v>
      </c>
      <c r="S540" s="13"/>
      <c r="T540" s="4"/>
      <c r="U540" s="4"/>
      <c r="V540" s="4"/>
      <c r="W540" s="4">
        <v>220</v>
      </c>
      <c r="X540" s="13">
        <v>37122</v>
      </c>
      <c r="Y540" s="27"/>
      <c r="Z540" s="27"/>
      <c r="AA540" s="28"/>
      <c r="AB540" s="31"/>
      <c r="AC540" s="32">
        <v>56</v>
      </c>
      <c r="AD540" s="28"/>
      <c r="AE540" s="28">
        <v>18.399999999999999</v>
      </c>
      <c r="AF540" s="33">
        <v>7.9229999999999995E-2</v>
      </c>
      <c r="AG540" s="28">
        <v>3.5</v>
      </c>
      <c r="AH540" s="31"/>
      <c r="AI540" s="31"/>
      <c r="AJ540" s="31"/>
      <c r="AK540" s="75" t="str">
        <f t="shared" si="120"/>
        <v>1</v>
      </c>
      <c r="AL540" s="75" t="str">
        <f t="shared" si="121"/>
        <v>1</v>
      </c>
      <c r="AM540" s="75" t="str">
        <f t="shared" si="122"/>
        <v>1</v>
      </c>
      <c r="AN540" s="75" t="str">
        <f t="shared" si="123"/>
        <v>3</v>
      </c>
      <c r="AO540" s="75" t="str">
        <f t="shared" si="124"/>
        <v>5</v>
      </c>
      <c r="AP540" s="75" t="str">
        <f t="shared" si="125"/>
        <v>1</v>
      </c>
      <c r="AQ540" s="75" t="str">
        <f t="shared" si="126"/>
        <v>1</v>
      </c>
      <c r="AR540" s="75" t="str">
        <f t="shared" si="127"/>
        <v>1</v>
      </c>
      <c r="AS540" s="75">
        <f t="shared" si="128"/>
        <v>1.7272727272727273</v>
      </c>
      <c r="AT540" s="75" t="str">
        <f t="shared" si="129"/>
        <v>3</v>
      </c>
      <c r="AU540" s="48" t="e">
        <f>IF(OR(AQ540="I",#REF!="I",AQ540="C",#REF!="C"),"Termovacío",IF(OR(AO540="I",AN540="I",AP540="I",AK540="I",AL540="I",AO540="C",AN540="C",AP540="C",AK540="C",AL540="C"),"Regeneración",""))</f>
        <v>#REF!</v>
      </c>
    </row>
    <row r="541" spans="1:47" s="10" customFormat="1" ht="15" customHeight="1" x14ac:dyDescent="0.2">
      <c r="A541" s="4">
        <f t="shared" si="130"/>
        <v>21</v>
      </c>
      <c r="B541" s="4">
        <v>600052</v>
      </c>
      <c r="C541" s="4" t="s">
        <v>102</v>
      </c>
      <c r="D541" s="4" t="s">
        <v>161</v>
      </c>
      <c r="E541" s="3" t="s">
        <v>153</v>
      </c>
      <c r="F541" s="4" t="s">
        <v>313</v>
      </c>
      <c r="G541" s="4" t="s">
        <v>43</v>
      </c>
      <c r="H541" s="4" t="s">
        <v>170</v>
      </c>
      <c r="I541" s="4" t="s">
        <v>249</v>
      </c>
      <c r="J541" s="4" t="s">
        <v>131</v>
      </c>
      <c r="K541" s="4" t="s">
        <v>117</v>
      </c>
      <c r="L541" s="4">
        <v>1977</v>
      </c>
      <c r="M541" s="4" t="s">
        <v>266</v>
      </c>
      <c r="N541" s="4" t="s">
        <v>304</v>
      </c>
      <c r="O541" s="4" t="s">
        <v>122</v>
      </c>
      <c r="P541" s="4"/>
      <c r="Q541" s="4"/>
      <c r="R541" s="4" t="s">
        <v>123</v>
      </c>
      <c r="S541" s="13"/>
      <c r="T541" s="4"/>
      <c r="U541" s="4"/>
      <c r="V541" s="4"/>
      <c r="W541" s="4">
        <v>220</v>
      </c>
      <c r="X541" s="13">
        <v>36837</v>
      </c>
      <c r="Y541" s="27"/>
      <c r="Z541" s="27"/>
      <c r="AA541" s="28"/>
      <c r="AB541" s="31"/>
      <c r="AC541" s="32">
        <v>48</v>
      </c>
      <c r="AD541" s="28"/>
      <c r="AE541" s="28">
        <v>19</v>
      </c>
      <c r="AF541" s="33">
        <v>0.10105</v>
      </c>
      <c r="AG541" s="28">
        <v>3.1</v>
      </c>
      <c r="AH541" s="31"/>
      <c r="AI541" s="31"/>
      <c r="AJ541" s="31"/>
      <c r="AK541" s="75" t="str">
        <f t="shared" si="120"/>
        <v>1</v>
      </c>
      <c r="AL541" s="75" t="str">
        <f t="shared" si="121"/>
        <v>1</v>
      </c>
      <c r="AM541" s="75" t="str">
        <f t="shared" si="122"/>
        <v>1</v>
      </c>
      <c r="AN541" s="75" t="str">
        <f t="shared" si="123"/>
        <v>5</v>
      </c>
      <c r="AO541" s="75" t="str">
        <f t="shared" si="124"/>
        <v>5</v>
      </c>
      <c r="AP541" s="75" t="str">
        <f t="shared" si="125"/>
        <v>1</v>
      </c>
      <c r="AQ541" s="75" t="str">
        <f t="shared" si="126"/>
        <v>2</v>
      </c>
      <c r="AR541" s="75" t="str">
        <f t="shared" si="127"/>
        <v>1</v>
      </c>
      <c r="AS541" s="75">
        <f t="shared" si="128"/>
        <v>2.1363636363636362</v>
      </c>
      <c r="AT541" s="75" t="str">
        <f t="shared" si="129"/>
        <v>6</v>
      </c>
      <c r="AU541" s="48" t="e">
        <f>IF(OR(AQ541="I",#REF!="I",AQ541="C",#REF!="C"),"Termovacío",IF(OR(AO541="I",AN541="I",AP541="I",AK541="I",AL541="I",AO541="C",AN541="C",AP541="C",AK541="C",AL541="C"),"Regeneración",""))</f>
        <v>#REF!</v>
      </c>
    </row>
    <row r="542" spans="1:47" s="10" customFormat="1" ht="15" customHeight="1" x14ac:dyDescent="0.2">
      <c r="A542" s="4">
        <f t="shared" si="130"/>
        <v>21</v>
      </c>
      <c r="B542" s="4">
        <v>600052</v>
      </c>
      <c r="C542" s="4" t="s">
        <v>102</v>
      </c>
      <c r="D542" s="4" t="s">
        <v>161</v>
      </c>
      <c r="E542" s="3" t="s">
        <v>153</v>
      </c>
      <c r="F542" s="4" t="s">
        <v>313</v>
      </c>
      <c r="G542" s="4" t="s">
        <v>43</v>
      </c>
      <c r="H542" s="4" t="s">
        <v>170</v>
      </c>
      <c r="I542" s="4" t="s">
        <v>249</v>
      </c>
      <c r="J542" s="4" t="s">
        <v>131</v>
      </c>
      <c r="K542" s="4" t="s">
        <v>117</v>
      </c>
      <c r="L542" s="4">
        <v>1977</v>
      </c>
      <c r="M542" s="4" t="s">
        <v>266</v>
      </c>
      <c r="N542" s="4" t="s">
        <v>304</v>
      </c>
      <c r="O542" s="4" t="s">
        <v>122</v>
      </c>
      <c r="P542" s="4"/>
      <c r="Q542" s="4"/>
      <c r="R542" s="4" t="s">
        <v>123</v>
      </c>
      <c r="S542" s="13"/>
      <c r="T542" s="4"/>
      <c r="U542" s="4"/>
      <c r="V542" s="4"/>
      <c r="W542" s="4">
        <v>220</v>
      </c>
      <c r="X542" s="13">
        <v>36501</v>
      </c>
      <c r="Y542" s="27"/>
      <c r="Z542" s="27"/>
      <c r="AA542" s="28"/>
      <c r="AB542" s="31"/>
      <c r="AC542" s="32">
        <v>44</v>
      </c>
      <c r="AD542" s="28"/>
      <c r="AE542" s="28">
        <v>19.100000000000001</v>
      </c>
      <c r="AF542" s="33">
        <v>7.0629999999999998E-2</v>
      </c>
      <c r="AG542" s="28">
        <v>3.1</v>
      </c>
      <c r="AH542" s="31"/>
      <c r="AI542" s="31"/>
      <c r="AJ542" s="31"/>
      <c r="AK542" s="75" t="str">
        <f t="shared" si="120"/>
        <v>1</v>
      </c>
      <c r="AL542" s="75" t="str">
        <f t="shared" si="121"/>
        <v>1</v>
      </c>
      <c r="AM542" s="75" t="str">
        <f t="shared" si="122"/>
        <v>1</v>
      </c>
      <c r="AN542" s="75" t="str">
        <f t="shared" si="123"/>
        <v>3</v>
      </c>
      <c r="AO542" s="75" t="str">
        <f t="shared" si="124"/>
        <v>5</v>
      </c>
      <c r="AP542" s="75" t="str">
        <f t="shared" si="125"/>
        <v>1</v>
      </c>
      <c r="AQ542" s="75" t="str">
        <f t="shared" si="126"/>
        <v>5</v>
      </c>
      <c r="AR542" s="75" t="str">
        <f t="shared" si="127"/>
        <v>1</v>
      </c>
      <c r="AS542" s="75">
        <f t="shared" si="128"/>
        <v>2.6363636363636362</v>
      </c>
      <c r="AT542" s="75" t="str">
        <f t="shared" si="129"/>
        <v>6</v>
      </c>
      <c r="AU542" s="48" t="e">
        <f>IF(OR(AQ542="I",#REF!="I",AQ542="C",#REF!="C"),"Termovacío",IF(OR(AO542="I",AN542="I",AP542="I",AK542="I",AL542="I",AO542="C",AN542="C",AP542="C",AK542="C",AL542="C"),"Regeneración",""))</f>
        <v>#REF!</v>
      </c>
    </row>
    <row r="543" spans="1:47" s="10" customFormat="1" ht="15" customHeight="1" x14ac:dyDescent="0.2">
      <c r="A543" s="4">
        <f t="shared" si="130"/>
        <v>21</v>
      </c>
      <c r="B543" s="4">
        <v>600052</v>
      </c>
      <c r="C543" s="4" t="s">
        <v>102</v>
      </c>
      <c r="D543" s="4" t="s">
        <v>161</v>
      </c>
      <c r="E543" s="3" t="s">
        <v>153</v>
      </c>
      <c r="F543" s="4" t="s">
        <v>313</v>
      </c>
      <c r="G543" s="4" t="s">
        <v>43</v>
      </c>
      <c r="H543" s="4" t="s">
        <v>170</v>
      </c>
      <c r="I543" s="4" t="s">
        <v>249</v>
      </c>
      <c r="J543" s="4" t="s">
        <v>131</v>
      </c>
      <c r="K543" s="4" t="s">
        <v>117</v>
      </c>
      <c r="L543" s="4">
        <v>1977</v>
      </c>
      <c r="M543" s="4" t="s">
        <v>266</v>
      </c>
      <c r="N543" s="4" t="s">
        <v>304</v>
      </c>
      <c r="O543" s="4" t="s">
        <v>122</v>
      </c>
      <c r="P543" s="4"/>
      <c r="Q543" s="4"/>
      <c r="R543" s="4" t="s">
        <v>123</v>
      </c>
      <c r="S543" s="13"/>
      <c r="T543" s="4"/>
      <c r="U543" s="4"/>
      <c r="V543" s="4"/>
      <c r="W543" s="4">
        <v>220</v>
      </c>
      <c r="X543" s="13">
        <v>36122</v>
      </c>
      <c r="Y543" s="27"/>
      <c r="Z543" s="27"/>
      <c r="AA543" s="28"/>
      <c r="AB543" s="31"/>
      <c r="AC543" s="32">
        <v>47</v>
      </c>
      <c r="AD543" s="28"/>
      <c r="AE543" s="28">
        <v>19.7</v>
      </c>
      <c r="AF543" s="33">
        <v>8.616E-2</v>
      </c>
      <c r="AG543" s="28">
        <v>3.5</v>
      </c>
      <c r="AH543" s="31"/>
      <c r="AI543" s="31"/>
      <c r="AJ543" s="31"/>
      <c r="AK543" s="75" t="str">
        <f t="shared" si="120"/>
        <v>1</v>
      </c>
      <c r="AL543" s="75" t="str">
        <f t="shared" si="121"/>
        <v>1</v>
      </c>
      <c r="AM543" s="75" t="str">
        <f t="shared" si="122"/>
        <v>1</v>
      </c>
      <c r="AN543" s="75" t="str">
        <f t="shared" si="123"/>
        <v>3</v>
      </c>
      <c r="AO543" s="75" t="str">
        <f t="shared" si="124"/>
        <v>5</v>
      </c>
      <c r="AP543" s="75" t="str">
        <f t="shared" si="125"/>
        <v>1</v>
      </c>
      <c r="AQ543" s="75" t="str">
        <f t="shared" si="126"/>
        <v>2</v>
      </c>
      <c r="AR543" s="75" t="str">
        <f t="shared" si="127"/>
        <v>1</v>
      </c>
      <c r="AS543" s="75">
        <f t="shared" si="128"/>
        <v>1.9545454545454546</v>
      </c>
      <c r="AT543" s="75" t="str">
        <f t="shared" si="129"/>
        <v>3</v>
      </c>
      <c r="AU543" s="48" t="e">
        <f>IF(OR(AQ543="I",#REF!="I",AQ543="C",#REF!="C"),"Termovacío",IF(OR(AO543="I",AN543="I",AP543="I",AK543="I",AL543="I",AO543="C",AN543="C",AP543="C",AK543="C",AL543="C"),"Regeneración",""))</f>
        <v>#REF!</v>
      </c>
    </row>
    <row r="544" spans="1:47" s="10" customFormat="1" ht="15" customHeight="1" x14ac:dyDescent="0.2">
      <c r="A544" s="4">
        <f t="shared" si="130"/>
        <v>21</v>
      </c>
      <c r="B544" s="4">
        <v>600052</v>
      </c>
      <c r="C544" s="4" t="s">
        <v>102</v>
      </c>
      <c r="D544" s="4" t="s">
        <v>161</v>
      </c>
      <c r="E544" s="3" t="s">
        <v>153</v>
      </c>
      <c r="F544" s="4" t="s">
        <v>313</v>
      </c>
      <c r="G544" s="4" t="s">
        <v>43</v>
      </c>
      <c r="H544" s="4" t="s">
        <v>170</v>
      </c>
      <c r="I544" s="4" t="s">
        <v>249</v>
      </c>
      <c r="J544" s="4" t="s">
        <v>131</v>
      </c>
      <c r="K544" s="4" t="s">
        <v>117</v>
      </c>
      <c r="L544" s="4">
        <v>1977</v>
      </c>
      <c r="M544" s="4" t="s">
        <v>266</v>
      </c>
      <c r="N544" s="4" t="s">
        <v>304</v>
      </c>
      <c r="O544" s="4" t="s">
        <v>122</v>
      </c>
      <c r="P544" s="4"/>
      <c r="Q544" s="4"/>
      <c r="R544" s="4" t="s">
        <v>123</v>
      </c>
      <c r="S544" s="13"/>
      <c r="T544" s="4"/>
      <c r="U544" s="4"/>
      <c r="V544" s="4"/>
      <c r="W544" s="4">
        <v>220</v>
      </c>
      <c r="X544" s="13">
        <v>35746</v>
      </c>
      <c r="Y544" s="27"/>
      <c r="Z544" s="27"/>
      <c r="AA544" s="28"/>
      <c r="AB544" s="31"/>
      <c r="AC544" s="32">
        <v>53</v>
      </c>
      <c r="AD544" s="28"/>
      <c r="AE544" s="28">
        <v>20</v>
      </c>
      <c r="AF544" s="33">
        <v>6.2480000000000001E-2</v>
      </c>
      <c r="AG544" s="28">
        <v>3.1</v>
      </c>
      <c r="AH544" s="31"/>
      <c r="AI544" s="31"/>
      <c r="AJ544" s="31"/>
      <c r="AK544" s="75" t="str">
        <f t="shared" si="120"/>
        <v>1</v>
      </c>
      <c r="AL544" s="75" t="str">
        <f t="shared" si="121"/>
        <v>1</v>
      </c>
      <c r="AM544" s="75" t="str">
        <f t="shared" si="122"/>
        <v>1</v>
      </c>
      <c r="AN544" s="75" t="str">
        <f t="shared" si="123"/>
        <v>3</v>
      </c>
      <c r="AO544" s="75" t="str">
        <f t="shared" si="124"/>
        <v>5</v>
      </c>
      <c r="AP544" s="75" t="str">
        <f t="shared" si="125"/>
        <v>1</v>
      </c>
      <c r="AQ544" s="75" t="str">
        <f t="shared" si="126"/>
        <v>1</v>
      </c>
      <c r="AR544" s="75" t="str">
        <f t="shared" si="127"/>
        <v>1</v>
      </c>
      <c r="AS544" s="75">
        <f t="shared" si="128"/>
        <v>1.7272727272727273</v>
      </c>
      <c r="AT544" s="75" t="str">
        <f t="shared" si="129"/>
        <v>3</v>
      </c>
      <c r="AU544" s="48" t="e">
        <f>IF(OR(AQ544="I",#REF!="I",AQ544="C",#REF!="C"),"Termovacío",IF(OR(AO544="I",AN544="I",AP544="I",AK544="I",AL544="I",AO544="C",AN544="C",AP544="C",AK544="C",AL544="C"),"Regeneración",""))</f>
        <v>#REF!</v>
      </c>
    </row>
    <row r="545" spans="1:47" s="10" customFormat="1" ht="15" customHeight="1" x14ac:dyDescent="0.2">
      <c r="A545" s="4">
        <f t="shared" si="130"/>
        <v>22</v>
      </c>
      <c r="B545" s="36">
        <v>600053</v>
      </c>
      <c r="C545" s="36" t="s">
        <v>102</v>
      </c>
      <c r="D545" s="36" t="s">
        <v>161</v>
      </c>
      <c r="E545" s="37" t="s">
        <v>154</v>
      </c>
      <c r="F545" s="36" t="s">
        <v>314</v>
      </c>
      <c r="G545" s="36" t="s">
        <v>43</v>
      </c>
      <c r="H545" s="36" t="s">
        <v>173</v>
      </c>
      <c r="I545" s="36" t="s">
        <v>249</v>
      </c>
      <c r="J545" s="36" t="s">
        <v>131</v>
      </c>
      <c r="K545" s="36" t="s">
        <v>117</v>
      </c>
      <c r="L545" s="36">
        <v>1977</v>
      </c>
      <c r="M545" s="36" t="s">
        <v>266</v>
      </c>
      <c r="N545" s="36" t="s">
        <v>304</v>
      </c>
      <c r="O545" s="36" t="s">
        <v>122</v>
      </c>
      <c r="P545" s="36"/>
      <c r="Q545" s="36"/>
      <c r="R545" s="36" t="s">
        <v>123</v>
      </c>
      <c r="S545" s="38"/>
      <c r="T545" s="36"/>
      <c r="U545" s="36"/>
      <c r="V545" s="36" t="s">
        <v>448</v>
      </c>
      <c r="W545" s="36">
        <v>220</v>
      </c>
      <c r="X545" s="38">
        <v>45690</v>
      </c>
      <c r="Y545" s="39">
        <v>57</v>
      </c>
      <c r="Z545" s="39">
        <v>26</v>
      </c>
      <c r="AA545" s="40" t="s">
        <v>665</v>
      </c>
      <c r="AB545" s="41">
        <v>0.873</v>
      </c>
      <c r="AC545" s="42">
        <v>65</v>
      </c>
      <c r="AD545" s="40">
        <v>14</v>
      </c>
      <c r="AE545" s="40">
        <v>30.1</v>
      </c>
      <c r="AF545" s="43">
        <v>0.04</v>
      </c>
      <c r="AG545" s="40">
        <v>3</v>
      </c>
      <c r="AH545" s="41">
        <v>5.1999999999999998E-2</v>
      </c>
      <c r="AI545" s="41">
        <v>1.744</v>
      </c>
      <c r="AJ545" s="41">
        <v>0.40500000000000003</v>
      </c>
      <c r="AK545" s="75" t="str">
        <f t="shared" si="120"/>
        <v>1</v>
      </c>
      <c r="AL545" s="75" t="str">
        <f t="shared" si="121"/>
        <v>1</v>
      </c>
      <c r="AM545" s="75" t="str">
        <f t="shared" si="122"/>
        <v>1</v>
      </c>
      <c r="AN545" s="75" t="str">
        <f t="shared" si="123"/>
        <v>1</v>
      </c>
      <c r="AO545" s="75" t="str">
        <f t="shared" si="124"/>
        <v>3</v>
      </c>
      <c r="AP545" s="75" t="str">
        <f t="shared" si="125"/>
        <v>1</v>
      </c>
      <c r="AQ545" s="75" t="str">
        <f t="shared" si="126"/>
        <v>1</v>
      </c>
      <c r="AR545" s="75" t="str">
        <f t="shared" si="127"/>
        <v>1</v>
      </c>
      <c r="AS545" s="75">
        <f t="shared" si="128"/>
        <v>1.2727272727272727</v>
      </c>
      <c r="AT545" s="75" t="str">
        <f t="shared" si="129"/>
        <v>3</v>
      </c>
      <c r="AU545" s="48" t="e">
        <f>IF(OR(AQ545="I",#REF!="I",AQ545="C",#REF!="C"),"Termovacío",IF(OR(AO545="I",AN545="I",AP545="I",AK545="I",AL545="I",AO545="C",AN545="C",AP545="C",AK545="C",AL545="C"),"Regeneración",""))</f>
        <v>#REF!</v>
      </c>
    </row>
    <row r="546" spans="1:47" s="10" customFormat="1" ht="15" customHeight="1" x14ac:dyDescent="0.2">
      <c r="A546" s="4">
        <f t="shared" si="130"/>
        <v>22</v>
      </c>
      <c r="B546" s="4">
        <v>600053</v>
      </c>
      <c r="C546" s="4" t="s">
        <v>102</v>
      </c>
      <c r="D546" s="4" t="s">
        <v>161</v>
      </c>
      <c r="E546" s="3" t="s">
        <v>154</v>
      </c>
      <c r="F546" s="4" t="s">
        <v>314</v>
      </c>
      <c r="G546" s="4" t="s">
        <v>43</v>
      </c>
      <c r="H546" s="4" t="s">
        <v>173</v>
      </c>
      <c r="I546" s="4" t="s">
        <v>249</v>
      </c>
      <c r="J546" s="4" t="s">
        <v>131</v>
      </c>
      <c r="K546" s="4" t="s">
        <v>117</v>
      </c>
      <c r="L546" s="4">
        <v>1977</v>
      </c>
      <c r="M546" s="4" t="s">
        <v>266</v>
      </c>
      <c r="N546" s="4" t="s">
        <v>304</v>
      </c>
      <c r="O546" s="4" t="s">
        <v>122</v>
      </c>
      <c r="P546" s="4"/>
      <c r="Q546" s="4"/>
      <c r="R546" s="4" t="s">
        <v>123</v>
      </c>
      <c r="S546" s="13"/>
      <c r="T546" s="4"/>
      <c r="U546" s="4"/>
      <c r="V546" s="4" t="s">
        <v>448</v>
      </c>
      <c r="W546" s="4">
        <v>220</v>
      </c>
      <c r="X546" s="13">
        <v>45151</v>
      </c>
      <c r="Y546" s="27">
        <v>80</v>
      </c>
      <c r="Z546" s="27">
        <v>48</v>
      </c>
      <c r="AA546" s="28" t="s">
        <v>450</v>
      </c>
      <c r="AB546" s="31">
        <v>0.873</v>
      </c>
      <c r="AC546" s="32">
        <v>24</v>
      </c>
      <c r="AD546" s="28">
        <v>22</v>
      </c>
      <c r="AE546" s="28">
        <v>30.9</v>
      </c>
      <c r="AF546" s="33">
        <v>0.04</v>
      </c>
      <c r="AG546" s="28">
        <v>3</v>
      </c>
      <c r="AH546" s="31">
        <v>3.3000000000000002E-2</v>
      </c>
      <c r="AI546" s="31">
        <v>1.411</v>
      </c>
      <c r="AJ546" s="31"/>
      <c r="AK546" s="75" t="str">
        <f t="shared" si="120"/>
        <v>1</v>
      </c>
      <c r="AL546" s="75" t="str">
        <f t="shared" si="121"/>
        <v>1</v>
      </c>
      <c r="AM546" s="75" t="str">
        <f t="shared" si="122"/>
        <v>3</v>
      </c>
      <c r="AN546" s="75" t="str">
        <f t="shared" si="123"/>
        <v>1</v>
      </c>
      <c r="AO546" s="75" t="str">
        <f t="shared" si="124"/>
        <v>3</v>
      </c>
      <c r="AP546" s="75" t="str">
        <f t="shared" si="125"/>
        <v>1</v>
      </c>
      <c r="AQ546" s="75" t="str">
        <f t="shared" si="126"/>
        <v>5</v>
      </c>
      <c r="AR546" s="75" t="str">
        <f t="shared" si="127"/>
        <v>1</v>
      </c>
      <c r="AS546" s="75">
        <f t="shared" si="128"/>
        <v>2.5454545454545454</v>
      </c>
      <c r="AT546" s="75" t="str">
        <f t="shared" si="129"/>
        <v>6</v>
      </c>
      <c r="AU546" s="48" t="e">
        <f>IF(OR(AQ546="I",#REF!="I",AQ546="C",#REF!="C"),"Termovacío",IF(OR(AO546="I",AN546="I",AP546="I",AK546="I",AL546="I",AO546="C",AN546="C",AP546="C",AK546="C",AL546="C"),"Regeneración",""))</f>
        <v>#REF!</v>
      </c>
    </row>
    <row r="547" spans="1:47" s="10" customFormat="1" ht="15" customHeight="1" x14ac:dyDescent="0.2">
      <c r="A547" s="4">
        <f t="shared" si="130"/>
        <v>22</v>
      </c>
      <c r="B547" s="4">
        <v>600053</v>
      </c>
      <c r="C547" s="4" t="s">
        <v>102</v>
      </c>
      <c r="D547" s="4" t="s">
        <v>161</v>
      </c>
      <c r="E547" s="3" t="s">
        <v>154</v>
      </c>
      <c r="F547" s="4" t="s">
        <v>314</v>
      </c>
      <c r="G547" s="4" t="s">
        <v>43</v>
      </c>
      <c r="H547" s="4" t="s">
        <v>173</v>
      </c>
      <c r="I547" s="4" t="s">
        <v>249</v>
      </c>
      <c r="J547" s="4" t="s">
        <v>131</v>
      </c>
      <c r="K547" s="4" t="s">
        <v>117</v>
      </c>
      <c r="L547" s="4">
        <v>1977</v>
      </c>
      <c r="M547" s="4" t="s">
        <v>266</v>
      </c>
      <c r="N547" s="4" t="s">
        <v>304</v>
      </c>
      <c r="O547" s="4" t="s">
        <v>122</v>
      </c>
      <c r="P547" s="4"/>
      <c r="Q547" s="4"/>
      <c r="R547" s="4" t="s">
        <v>123</v>
      </c>
      <c r="S547" s="13"/>
      <c r="T547" s="4"/>
      <c r="U547" s="4"/>
      <c r="V547" s="4" t="s">
        <v>222</v>
      </c>
      <c r="W547" s="4">
        <v>220</v>
      </c>
      <c r="X547" s="13" t="s">
        <v>225</v>
      </c>
      <c r="Y547" s="27">
        <v>0</v>
      </c>
      <c r="Z547" s="27">
        <v>49</v>
      </c>
      <c r="AA547" s="28" t="s">
        <v>283</v>
      </c>
      <c r="AB547" s="31">
        <v>0.86550000000000005</v>
      </c>
      <c r="AC547" s="32">
        <v>49.6</v>
      </c>
      <c r="AD547" s="28">
        <v>19</v>
      </c>
      <c r="AE547" s="28">
        <v>30.2</v>
      </c>
      <c r="AF547" s="33">
        <v>0.03</v>
      </c>
      <c r="AG547" s="28">
        <v>3</v>
      </c>
      <c r="AH547" s="31">
        <v>9.0999999999999998E-2</v>
      </c>
      <c r="AI547" s="31">
        <v>2.34</v>
      </c>
      <c r="AJ547" s="31"/>
      <c r="AK547" s="75" t="str">
        <f t="shared" si="120"/>
        <v>1</v>
      </c>
      <c r="AL547" s="75" t="str">
        <f t="shared" si="121"/>
        <v>1</v>
      </c>
      <c r="AM547" s="75" t="str">
        <f t="shared" si="122"/>
        <v>1</v>
      </c>
      <c r="AN547" s="75" t="str">
        <f t="shared" si="123"/>
        <v>1</v>
      </c>
      <c r="AO547" s="75" t="str">
        <f t="shared" si="124"/>
        <v>3</v>
      </c>
      <c r="AP547" s="75" t="str">
        <f t="shared" si="125"/>
        <v>1</v>
      </c>
      <c r="AQ547" s="75" t="str">
        <f t="shared" si="126"/>
        <v>2</v>
      </c>
      <c r="AR547" s="75" t="str">
        <f t="shared" si="127"/>
        <v>1</v>
      </c>
      <c r="AS547" s="75">
        <f t="shared" si="128"/>
        <v>1.5</v>
      </c>
      <c r="AT547" s="75" t="str">
        <f t="shared" si="129"/>
        <v>3</v>
      </c>
      <c r="AU547" s="48" t="e">
        <f>IF(OR(AQ547="I",#REF!="I",AQ547="C",#REF!="C"),"Termovacío",IF(OR(AO547="I",AN547="I",AP547="I",AK547="I",AL547="I",AO547="C",AN547="C",AP547="C",AK547="C",AL547="C"),"Regeneración",""))</f>
        <v>#REF!</v>
      </c>
    </row>
    <row r="548" spans="1:47" s="10" customFormat="1" ht="15" customHeight="1" x14ac:dyDescent="0.2">
      <c r="A548" s="4">
        <f t="shared" si="130"/>
        <v>22</v>
      </c>
      <c r="B548" s="4">
        <v>600053</v>
      </c>
      <c r="C548" s="4" t="s">
        <v>102</v>
      </c>
      <c r="D548" s="4" t="s">
        <v>161</v>
      </c>
      <c r="E548" s="3" t="s">
        <v>154</v>
      </c>
      <c r="F548" s="4" t="s">
        <v>314</v>
      </c>
      <c r="G548" s="4" t="s">
        <v>43</v>
      </c>
      <c r="H548" s="4" t="s">
        <v>173</v>
      </c>
      <c r="I548" s="4" t="s">
        <v>249</v>
      </c>
      <c r="J548" s="4" t="s">
        <v>131</v>
      </c>
      <c r="K548" s="4" t="s">
        <v>117</v>
      </c>
      <c r="L548" s="4">
        <v>1977</v>
      </c>
      <c r="M548" s="4" t="s">
        <v>266</v>
      </c>
      <c r="N548" s="4" t="s">
        <v>304</v>
      </c>
      <c r="O548" s="4" t="s">
        <v>122</v>
      </c>
      <c r="P548" s="4"/>
      <c r="Q548" s="4"/>
      <c r="R548" s="4" t="s">
        <v>123</v>
      </c>
      <c r="S548" s="13"/>
      <c r="T548" s="4"/>
      <c r="U548" s="4"/>
      <c r="V548" s="4" t="s">
        <v>301</v>
      </c>
      <c r="W548" s="4">
        <v>220</v>
      </c>
      <c r="X548" s="13">
        <v>44379</v>
      </c>
      <c r="Y548" s="27">
        <v>72.5</v>
      </c>
      <c r="Z548" s="27">
        <v>45</v>
      </c>
      <c r="AA548" s="28" t="s">
        <v>283</v>
      </c>
      <c r="AB548" s="31">
        <v>0.86199999999999999</v>
      </c>
      <c r="AC548" s="32">
        <v>43</v>
      </c>
      <c r="AD548" s="28">
        <v>18</v>
      </c>
      <c r="AE548" s="28">
        <v>43</v>
      </c>
      <c r="AF548" s="33">
        <v>0.03</v>
      </c>
      <c r="AG548" s="28">
        <v>3</v>
      </c>
      <c r="AH548" s="31">
        <v>3.2000000000000001E-2</v>
      </c>
      <c r="AI548" s="31">
        <v>1.2909999999999999</v>
      </c>
      <c r="AJ548" s="31"/>
      <c r="AK548" s="75" t="str">
        <f t="shared" si="120"/>
        <v>1</v>
      </c>
      <c r="AL548" s="75" t="str">
        <f t="shared" si="121"/>
        <v>1</v>
      </c>
      <c r="AM548" s="75" t="str">
        <f t="shared" si="122"/>
        <v>1</v>
      </c>
      <c r="AN548" s="75" t="str">
        <f t="shared" si="123"/>
        <v>1</v>
      </c>
      <c r="AO548" s="75" t="str">
        <f t="shared" si="124"/>
        <v>1</v>
      </c>
      <c r="AP548" s="75" t="str">
        <f t="shared" si="125"/>
        <v>1</v>
      </c>
      <c r="AQ548" s="75" t="str">
        <f t="shared" si="126"/>
        <v>5</v>
      </c>
      <c r="AR548" s="75" t="str">
        <f t="shared" si="127"/>
        <v>1</v>
      </c>
      <c r="AS548" s="75">
        <f t="shared" si="128"/>
        <v>1.9090909090909092</v>
      </c>
      <c r="AT548" s="75" t="str">
        <f t="shared" si="129"/>
        <v>3</v>
      </c>
      <c r="AU548" s="48" t="e">
        <f>IF(OR(AQ548="I",#REF!="I",AQ548="C",#REF!="C"),"Termovacío",IF(OR(AO548="I",AN548="I",AP548="I",AK548="I",AL548="I",AO548="C",AN548="C",AP548="C",AK548="C",AL548="C"),"Regeneración",""))</f>
        <v>#REF!</v>
      </c>
    </row>
    <row r="549" spans="1:47" s="10" customFormat="1" ht="15" customHeight="1" x14ac:dyDescent="0.2">
      <c r="A549" s="4">
        <f t="shared" si="130"/>
        <v>22</v>
      </c>
      <c r="B549" s="4">
        <v>600053</v>
      </c>
      <c r="C549" s="4" t="s">
        <v>102</v>
      </c>
      <c r="D549" s="4" t="s">
        <v>161</v>
      </c>
      <c r="E549" s="3" t="s">
        <v>154</v>
      </c>
      <c r="F549" s="4" t="s">
        <v>314</v>
      </c>
      <c r="G549" s="4" t="s">
        <v>43</v>
      </c>
      <c r="H549" s="4" t="s">
        <v>173</v>
      </c>
      <c r="I549" s="4" t="s">
        <v>249</v>
      </c>
      <c r="J549" s="4" t="s">
        <v>131</v>
      </c>
      <c r="K549" s="4" t="s">
        <v>117</v>
      </c>
      <c r="L549" s="4">
        <v>1977</v>
      </c>
      <c r="M549" s="4" t="s">
        <v>266</v>
      </c>
      <c r="N549" s="4" t="s">
        <v>304</v>
      </c>
      <c r="O549" s="4" t="s">
        <v>122</v>
      </c>
      <c r="P549" s="4"/>
      <c r="Q549" s="4"/>
      <c r="R549" s="4" t="s">
        <v>123</v>
      </c>
      <c r="S549" s="13"/>
      <c r="T549" s="4"/>
      <c r="U549" s="4"/>
      <c r="V549" s="4"/>
      <c r="W549" s="4">
        <v>220</v>
      </c>
      <c r="X549" s="13">
        <v>43994</v>
      </c>
      <c r="Y549" s="27"/>
      <c r="Z549" s="27">
        <v>41</v>
      </c>
      <c r="AA549" s="28"/>
      <c r="AB549" s="31"/>
      <c r="AC549" s="32">
        <v>26</v>
      </c>
      <c r="AD549" s="28"/>
      <c r="AE549" s="28">
        <v>30.2</v>
      </c>
      <c r="AF549" s="33">
        <v>0.03</v>
      </c>
      <c r="AG549" s="28">
        <v>3</v>
      </c>
      <c r="AH549" s="31">
        <v>6.0999999999999999E-2</v>
      </c>
      <c r="AI549" s="31">
        <v>1.87</v>
      </c>
      <c r="AJ549" s="31"/>
      <c r="AK549" s="75" t="str">
        <f t="shared" si="120"/>
        <v>1</v>
      </c>
      <c r="AL549" s="75" t="str">
        <f t="shared" si="121"/>
        <v>1</v>
      </c>
      <c r="AM549" s="75" t="str">
        <f t="shared" si="122"/>
        <v>1</v>
      </c>
      <c r="AN549" s="75" t="str">
        <f t="shared" si="123"/>
        <v>1</v>
      </c>
      <c r="AO549" s="75" t="str">
        <f t="shared" si="124"/>
        <v>3</v>
      </c>
      <c r="AP549" s="75" t="str">
        <f t="shared" si="125"/>
        <v>1</v>
      </c>
      <c r="AQ549" s="75" t="str">
        <f t="shared" si="126"/>
        <v>5</v>
      </c>
      <c r="AR549" s="75" t="str">
        <f t="shared" si="127"/>
        <v>1</v>
      </c>
      <c r="AS549" s="75">
        <f t="shared" si="128"/>
        <v>2.1818181818181817</v>
      </c>
      <c r="AT549" s="75" t="str">
        <f t="shared" si="129"/>
        <v>6</v>
      </c>
      <c r="AU549" s="48" t="e">
        <f>IF(OR(AQ549="I",#REF!="I",AQ549="C",#REF!="C"),"Termovacío",IF(OR(AO549="I",AN549="I",AP549="I",AK549="I",AL549="I",AO549="C",AN549="C",AP549="C",AK549="C",AL549="C"),"Regeneración",""))</f>
        <v>#REF!</v>
      </c>
    </row>
    <row r="550" spans="1:47" s="10" customFormat="1" ht="15" customHeight="1" x14ac:dyDescent="0.2">
      <c r="A550" s="4">
        <f t="shared" si="130"/>
        <v>22</v>
      </c>
      <c r="B550" s="4">
        <v>600053</v>
      </c>
      <c r="C550" s="4" t="s">
        <v>102</v>
      </c>
      <c r="D550" s="4" t="s">
        <v>161</v>
      </c>
      <c r="E550" s="3" t="s">
        <v>154</v>
      </c>
      <c r="F550" s="4" t="s">
        <v>314</v>
      </c>
      <c r="G550" s="4" t="s">
        <v>43</v>
      </c>
      <c r="H550" s="4" t="s">
        <v>173</v>
      </c>
      <c r="I550" s="4" t="s">
        <v>249</v>
      </c>
      <c r="J550" s="4" t="s">
        <v>131</v>
      </c>
      <c r="K550" s="4" t="s">
        <v>117</v>
      </c>
      <c r="L550" s="4">
        <v>1977</v>
      </c>
      <c r="M550" s="4" t="s">
        <v>266</v>
      </c>
      <c r="N550" s="4" t="s">
        <v>304</v>
      </c>
      <c r="O550" s="4" t="s">
        <v>122</v>
      </c>
      <c r="P550" s="4"/>
      <c r="Q550" s="4"/>
      <c r="R550" s="4" t="s">
        <v>123</v>
      </c>
      <c r="S550" s="13"/>
      <c r="T550" s="4"/>
      <c r="U550" s="4"/>
      <c r="V550" s="4"/>
      <c r="W550" s="4">
        <v>220</v>
      </c>
      <c r="X550" s="13">
        <v>43570</v>
      </c>
      <c r="Y550" s="27"/>
      <c r="Z550" s="27">
        <v>58</v>
      </c>
      <c r="AA550" s="28"/>
      <c r="AB550" s="31"/>
      <c r="AC550" s="32">
        <v>61</v>
      </c>
      <c r="AD550" s="28"/>
      <c r="AE550" s="28">
        <v>36.299999999999997</v>
      </c>
      <c r="AF550" s="33">
        <v>0.05</v>
      </c>
      <c r="AG550" s="28">
        <v>3</v>
      </c>
      <c r="AH550" s="31">
        <v>6.0999999999999999E-2</v>
      </c>
      <c r="AI550" s="31">
        <v>1.35</v>
      </c>
      <c r="AJ550" s="31"/>
      <c r="AK550" s="75" t="str">
        <f t="shared" si="120"/>
        <v>1</v>
      </c>
      <c r="AL550" s="75" t="str">
        <f t="shared" si="121"/>
        <v>1</v>
      </c>
      <c r="AM550" s="75" t="str">
        <f t="shared" si="122"/>
        <v>1</v>
      </c>
      <c r="AN550" s="75" t="str">
        <f t="shared" si="123"/>
        <v>1</v>
      </c>
      <c r="AO550" s="75" t="str">
        <f t="shared" si="124"/>
        <v>1</v>
      </c>
      <c r="AP550" s="75" t="str">
        <f t="shared" si="125"/>
        <v>1</v>
      </c>
      <c r="AQ550" s="75" t="str">
        <f t="shared" si="126"/>
        <v>1</v>
      </c>
      <c r="AR550" s="75" t="str">
        <f t="shared" si="127"/>
        <v>1</v>
      </c>
      <c r="AS550" s="75">
        <f t="shared" si="128"/>
        <v>1</v>
      </c>
      <c r="AT550" s="75" t="str">
        <f t="shared" si="129"/>
        <v>1</v>
      </c>
      <c r="AU550" s="48" t="e">
        <f>IF(OR(AQ550="I",#REF!="I",AQ550="C",#REF!="C"),"Termovacío",IF(OR(AO550="I",AN550="I",AP550="I",AK550="I",AL550="I",AO550="C",AN550="C",AP550="C",AK550="C",AL550="C"),"Regeneración",""))</f>
        <v>#REF!</v>
      </c>
    </row>
    <row r="551" spans="1:47" s="10" customFormat="1" ht="15" customHeight="1" x14ac:dyDescent="0.2">
      <c r="A551" s="4">
        <f t="shared" si="130"/>
        <v>22</v>
      </c>
      <c r="B551" s="4">
        <v>600053</v>
      </c>
      <c r="C551" s="4" t="s">
        <v>102</v>
      </c>
      <c r="D551" s="4" t="s">
        <v>161</v>
      </c>
      <c r="E551" s="3" t="s">
        <v>154</v>
      </c>
      <c r="F551" s="4" t="s">
        <v>314</v>
      </c>
      <c r="G551" s="4" t="s">
        <v>43</v>
      </c>
      <c r="H551" s="4" t="s">
        <v>173</v>
      </c>
      <c r="I551" s="4" t="s">
        <v>249</v>
      </c>
      <c r="J551" s="4" t="s">
        <v>131</v>
      </c>
      <c r="K551" s="4" t="s">
        <v>117</v>
      </c>
      <c r="L551" s="4">
        <v>1977</v>
      </c>
      <c r="M551" s="4" t="s">
        <v>266</v>
      </c>
      <c r="N551" s="4" t="s">
        <v>304</v>
      </c>
      <c r="O551" s="4" t="s">
        <v>122</v>
      </c>
      <c r="P551" s="4"/>
      <c r="Q551" s="4"/>
      <c r="R551" s="4" t="s">
        <v>123</v>
      </c>
      <c r="S551" s="13"/>
      <c r="T551" s="4"/>
      <c r="U551" s="4"/>
      <c r="V551" s="4"/>
      <c r="W551" s="4">
        <v>220</v>
      </c>
      <c r="X551" s="13">
        <v>43325</v>
      </c>
      <c r="Y551" s="27"/>
      <c r="Z551" s="27"/>
      <c r="AA551" s="28"/>
      <c r="AB551" s="31"/>
      <c r="AC551" s="32">
        <v>41</v>
      </c>
      <c r="AD551" s="28"/>
      <c r="AE551" s="28">
        <v>32.9</v>
      </c>
      <c r="AF551" s="33">
        <v>0.06</v>
      </c>
      <c r="AG551" s="28">
        <v>3</v>
      </c>
      <c r="AH551" s="31">
        <v>4.8000000000000001E-2</v>
      </c>
      <c r="AI551" s="31">
        <v>1.48</v>
      </c>
      <c r="AJ551" s="31"/>
      <c r="AK551" s="75" t="str">
        <f t="shared" si="120"/>
        <v>1</v>
      </c>
      <c r="AL551" s="75" t="str">
        <f t="shared" si="121"/>
        <v>1</v>
      </c>
      <c r="AM551" s="75" t="str">
        <f t="shared" si="122"/>
        <v>1</v>
      </c>
      <c r="AN551" s="75" t="str">
        <f t="shared" si="123"/>
        <v>3</v>
      </c>
      <c r="AO551" s="75" t="str">
        <f t="shared" si="124"/>
        <v>1</v>
      </c>
      <c r="AP551" s="75" t="str">
        <f t="shared" si="125"/>
        <v>1</v>
      </c>
      <c r="AQ551" s="75" t="str">
        <f t="shared" si="126"/>
        <v>5</v>
      </c>
      <c r="AR551" s="75" t="str">
        <f t="shared" si="127"/>
        <v>1</v>
      </c>
      <c r="AS551" s="75">
        <f t="shared" si="128"/>
        <v>2.0909090909090908</v>
      </c>
      <c r="AT551" s="75" t="str">
        <f t="shared" si="129"/>
        <v>6</v>
      </c>
      <c r="AU551" s="48" t="e">
        <f>IF(OR(AQ551="I",#REF!="I",AQ551="C",#REF!="C"),"Termovacío",IF(OR(AO551="I",AN551="I",AP551="I",AK551="I",AL551="I",AO551="C",AN551="C",AP551="C",AK551="C",AL551="C"),"Regeneración",""))</f>
        <v>#REF!</v>
      </c>
    </row>
    <row r="552" spans="1:47" s="10" customFormat="1" ht="15" customHeight="1" x14ac:dyDescent="0.2">
      <c r="A552" s="4">
        <f t="shared" si="130"/>
        <v>22</v>
      </c>
      <c r="B552" s="4">
        <v>600053</v>
      </c>
      <c r="C552" s="4" t="s">
        <v>102</v>
      </c>
      <c r="D552" s="4" t="s">
        <v>161</v>
      </c>
      <c r="E552" s="3" t="s">
        <v>154</v>
      </c>
      <c r="F552" s="4" t="s">
        <v>314</v>
      </c>
      <c r="G552" s="4" t="s">
        <v>43</v>
      </c>
      <c r="H552" s="4" t="s">
        <v>173</v>
      </c>
      <c r="I552" s="4" t="s">
        <v>249</v>
      </c>
      <c r="J552" s="4" t="s">
        <v>131</v>
      </c>
      <c r="K552" s="4" t="s">
        <v>117</v>
      </c>
      <c r="L552" s="4">
        <v>1977</v>
      </c>
      <c r="M552" s="4" t="s">
        <v>266</v>
      </c>
      <c r="N552" s="4" t="s">
        <v>304</v>
      </c>
      <c r="O552" s="4" t="s">
        <v>122</v>
      </c>
      <c r="P552" s="4"/>
      <c r="Q552" s="4"/>
      <c r="R552" s="4" t="s">
        <v>123</v>
      </c>
      <c r="S552" s="13"/>
      <c r="T552" s="4"/>
      <c r="U552" s="4"/>
      <c r="V552" s="4"/>
      <c r="W552" s="4">
        <v>220</v>
      </c>
      <c r="X552" s="13">
        <v>43116</v>
      </c>
      <c r="Y552" s="27"/>
      <c r="Z552" s="27">
        <v>46</v>
      </c>
      <c r="AA552" s="28"/>
      <c r="AB552" s="31"/>
      <c r="AC552" s="32">
        <v>40</v>
      </c>
      <c r="AD552" s="28"/>
      <c r="AE552" s="28">
        <v>39</v>
      </c>
      <c r="AF552" s="33">
        <v>0.01</v>
      </c>
      <c r="AG552" s="28">
        <v>2.5</v>
      </c>
      <c r="AH552" s="31">
        <v>7.0000000000000007E-2</v>
      </c>
      <c r="AI552" s="31">
        <v>2.1</v>
      </c>
      <c r="AJ552" s="31"/>
      <c r="AK552" s="75" t="str">
        <f t="shared" si="120"/>
        <v>1</v>
      </c>
      <c r="AL552" s="75" t="str">
        <f t="shared" si="121"/>
        <v>1</v>
      </c>
      <c r="AM552" s="75" t="str">
        <f t="shared" si="122"/>
        <v>1</v>
      </c>
      <c r="AN552" s="75" t="str">
        <f t="shared" si="123"/>
        <v>1</v>
      </c>
      <c r="AO552" s="75" t="str">
        <f t="shared" si="124"/>
        <v>1</v>
      </c>
      <c r="AP552" s="75" t="str">
        <f t="shared" si="125"/>
        <v>1</v>
      </c>
      <c r="AQ552" s="75" t="str">
        <f t="shared" si="126"/>
        <v>5</v>
      </c>
      <c r="AR552" s="75" t="str">
        <f t="shared" si="127"/>
        <v>1</v>
      </c>
      <c r="AS552" s="75">
        <f t="shared" si="128"/>
        <v>1.9090909090909092</v>
      </c>
      <c r="AT552" s="75" t="str">
        <f t="shared" si="129"/>
        <v>3</v>
      </c>
      <c r="AU552" s="48" t="e">
        <f>IF(OR(AQ552="I",#REF!="I",AQ552="C",#REF!="C"),"Termovacío",IF(OR(AO552="I",AN552="I",AP552="I",AK552="I",AL552="I",AO552="C",AN552="C",AP552="C",AK552="C",AL552="C"),"Regeneración",""))</f>
        <v>#REF!</v>
      </c>
    </row>
    <row r="553" spans="1:47" s="10" customFormat="1" ht="15" customHeight="1" x14ac:dyDescent="0.2">
      <c r="A553" s="4">
        <f t="shared" si="130"/>
        <v>22</v>
      </c>
      <c r="B553" s="4">
        <v>600053</v>
      </c>
      <c r="C553" s="4" t="s">
        <v>102</v>
      </c>
      <c r="D553" s="4" t="s">
        <v>161</v>
      </c>
      <c r="E553" s="3" t="s">
        <v>154</v>
      </c>
      <c r="F553" s="4" t="s">
        <v>314</v>
      </c>
      <c r="G553" s="4" t="s">
        <v>43</v>
      </c>
      <c r="H553" s="4" t="s">
        <v>173</v>
      </c>
      <c r="I553" s="4" t="s">
        <v>249</v>
      </c>
      <c r="J553" s="4" t="s">
        <v>131</v>
      </c>
      <c r="K553" s="4" t="s">
        <v>117</v>
      </c>
      <c r="L553" s="4">
        <v>1977</v>
      </c>
      <c r="M553" s="4" t="s">
        <v>266</v>
      </c>
      <c r="N553" s="4" t="s">
        <v>304</v>
      </c>
      <c r="O553" s="4" t="s">
        <v>122</v>
      </c>
      <c r="P553" s="4"/>
      <c r="Q553" s="4"/>
      <c r="R553" s="4" t="s">
        <v>123</v>
      </c>
      <c r="S553" s="13"/>
      <c r="T553" s="4"/>
      <c r="U553" s="4"/>
      <c r="V553" s="4"/>
      <c r="W553" s="4">
        <v>220</v>
      </c>
      <c r="X553" s="13">
        <v>42914</v>
      </c>
      <c r="Y553" s="27"/>
      <c r="Z553" s="27">
        <v>48</v>
      </c>
      <c r="AA553" s="28"/>
      <c r="AB553" s="31"/>
      <c r="AC553" s="32">
        <v>62</v>
      </c>
      <c r="AD553" s="28"/>
      <c r="AE553" s="28">
        <v>38.1</v>
      </c>
      <c r="AF553" s="33">
        <v>0.04</v>
      </c>
      <c r="AG553" s="28">
        <v>2</v>
      </c>
      <c r="AH553" s="31">
        <v>0.2</v>
      </c>
      <c r="AI553" s="31">
        <v>2.6</v>
      </c>
      <c r="AJ553" s="31"/>
      <c r="AK553" s="75" t="str">
        <f t="shared" si="120"/>
        <v>3</v>
      </c>
      <c r="AL553" s="75" t="str">
        <f t="shared" si="121"/>
        <v>1</v>
      </c>
      <c r="AM553" s="75" t="str">
        <f t="shared" si="122"/>
        <v>1</v>
      </c>
      <c r="AN553" s="75" t="str">
        <f t="shared" si="123"/>
        <v>1</v>
      </c>
      <c r="AO553" s="75" t="str">
        <f t="shared" si="124"/>
        <v>1</v>
      </c>
      <c r="AP553" s="75" t="str">
        <f t="shared" si="125"/>
        <v>1</v>
      </c>
      <c r="AQ553" s="75" t="str">
        <f t="shared" si="126"/>
        <v>1</v>
      </c>
      <c r="AR553" s="75" t="str">
        <f t="shared" si="127"/>
        <v>1</v>
      </c>
      <c r="AS553" s="75">
        <f t="shared" si="128"/>
        <v>1.2727272727272727</v>
      </c>
      <c r="AT553" s="75" t="str">
        <f t="shared" si="129"/>
        <v>3</v>
      </c>
      <c r="AU553" s="48" t="e">
        <f>IF(OR(AQ553="I",#REF!="I",AQ553="C",#REF!="C"),"Termovacío",IF(OR(AO553="I",AN553="I",AP553="I",AK553="I",AL553="I",AO553="C",AN553="C",AP553="C",AK553="C",AL553="C"),"Regeneración",""))</f>
        <v>#REF!</v>
      </c>
    </row>
    <row r="554" spans="1:47" s="10" customFormat="1" ht="15" customHeight="1" x14ac:dyDescent="0.2">
      <c r="A554" s="4">
        <f t="shared" si="130"/>
        <v>22</v>
      </c>
      <c r="B554" s="4">
        <v>600053</v>
      </c>
      <c r="C554" s="4" t="s">
        <v>102</v>
      </c>
      <c r="D554" s="4" t="s">
        <v>161</v>
      </c>
      <c r="E554" s="3" t="s">
        <v>154</v>
      </c>
      <c r="F554" s="4" t="s">
        <v>314</v>
      </c>
      <c r="G554" s="4" t="s">
        <v>43</v>
      </c>
      <c r="H554" s="4" t="s">
        <v>173</v>
      </c>
      <c r="I554" s="4" t="s">
        <v>249</v>
      </c>
      <c r="J554" s="4" t="s">
        <v>131</v>
      </c>
      <c r="K554" s="4" t="s">
        <v>117</v>
      </c>
      <c r="L554" s="4">
        <v>1977</v>
      </c>
      <c r="M554" s="4" t="s">
        <v>266</v>
      </c>
      <c r="N554" s="4" t="s">
        <v>304</v>
      </c>
      <c r="O554" s="4" t="s">
        <v>122</v>
      </c>
      <c r="P554" s="4"/>
      <c r="Q554" s="4"/>
      <c r="R554" s="4" t="s">
        <v>123</v>
      </c>
      <c r="S554" s="13"/>
      <c r="T554" s="4"/>
      <c r="U554" s="4"/>
      <c r="V554" s="4"/>
      <c r="W554" s="4">
        <v>220</v>
      </c>
      <c r="X554" s="13">
        <v>42493</v>
      </c>
      <c r="Y554" s="27"/>
      <c r="Z554" s="27">
        <v>34</v>
      </c>
      <c r="AA554" s="28"/>
      <c r="AB554" s="31"/>
      <c r="AC554" s="32">
        <v>70</v>
      </c>
      <c r="AD554" s="28"/>
      <c r="AE554" s="28">
        <v>34</v>
      </c>
      <c r="AF554" s="33">
        <v>0.04</v>
      </c>
      <c r="AG554" s="28">
        <v>2</v>
      </c>
      <c r="AH554" s="31">
        <v>2.7E-2</v>
      </c>
      <c r="AI554" s="31">
        <v>0.90300000000000002</v>
      </c>
      <c r="AJ554" s="31"/>
      <c r="AK554" s="75" t="str">
        <f t="shared" si="120"/>
        <v>1</v>
      </c>
      <c r="AL554" s="75" t="str">
        <f t="shared" si="121"/>
        <v>1</v>
      </c>
      <c r="AM554" s="75" t="str">
        <f t="shared" si="122"/>
        <v>1</v>
      </c>
      <c r="AN554" s="75" t="str">
        <f t="shared" si="123"/>
        <v>1</v>
      </c>
      <c r="AO554" s="75" t="str">
        <f t="shared" si="124"/>
        <v>1</v>
      </c>
      <c r="AP554" s="75" t="str">
        <f t="shared" si="125"/>
        <v>1</v>
      </c>
      <c r="AQ554" s="75" t="str">
        <f t="shared" si="126"/>
        <v>1</v>
      </c>
      <c r="AR554" s="75" t="str">
        <f t="shared" si="127"/>
        <v>1</v>
      </c>
      <c r="AS554" s="75">
        <f t="shared" si="128"/>
        <v>1</v>
      </c>
      <c r="AT554" s="75" t="str">
        <f t="shared" si="129"/>
        <v>1</v>
      </c>
      <c r="AU554" s="48" t="e">
        <f>IF(OR(AQ554="I",#REF!="I",AQ554="C",#REF!="C"),"Termovacío",IF(OR(AO554="I",AN554="I",AP554="I",AK554="I",AL554="I",AO554="C",AN554="C",AP554="C",AK554="C",AL554="C"),"Regeneración",""))</f>
        <v>#REF!</v>
      </c>
    </row>
    <row r="555" spans="1:47" s="10" customFormat="1" ht="15" customHeight="1" x14ac:dyDescent="0.2">
      <c r="A555" s="4">
        <f t="shared" si="130"/>
        <v>22</v>
      </c>
      <c r="B555" s="4">
        <v>600053</v>
      </c>
      <c r="C555" s="4" t="s">
        <v>102</v>
      </c>
      <c r="D555" s="4" t="s">
        <v>161</v>
      </c>
      <c r="E555" s="3" t="s">
        <v>154</v>
      </c>
      <c r="F555" s="4" t="s">
        <v>314</v>
      </c>
      <c r="G555" s="4" t="s">
        <v>43</v>
      </c>
      <c r="H555" s="4" t="s">
        <v>173</v>
      </c>
      <c r="I555" s="4" t="s">
        <v>249</v>
      </c>
      <c r="J555" s="4" t="s">
        <v>131</v>
      </c>
      <c r="K555" s="4" t="s">
        <v>117</v>
      </c>
      <c r="L555" s="4">
        <v>1977</v>
      </c>
      <c r="M555" s="4" t="s">
        <v>266</v>
      </c>
      <c r="N555" s="4" t="s">
        <v>304</v>
      </c>
      <c r="O555" s="4" t="s">
        <v>122</v>
      </c>
      <c r="P555" s="4"/>
      <c r="Q555" s="4"/>
      <c r="R555" s="4" t="s">
        <v>123</v>
      </c>
      <c r="S555" s="13"/>
      <c r="T555" s="4"/>
      <c r="U555" s="4"/>
      <c r="V555" s="4"/>
      <c r="W555" s="4">
        <v>220</v>
      </c>
      <c r="X555" s="13">
        <v>42459</v>
      </c>
      <c r="Y555" s="27"/>
      <c r="Z555" s="27">
        <v>56</v>
      </c>
      <c r="AA555" s="28"/>
      <c r="AB555" s="31"/>
      <c r="AC555" s="32">
        <v>31</v>
      </c>
      <c r="AD555" s="28"/>
      <c r="AE555" s="28">
        <v>33</v>
      </c>
      <c r="AF555" s="33">
        <v>0.04</v>
      </c>
      <c r="AG555" s="28"/>
      <c r="AH555" s="31">
        <v>2.1999999999999999E-2</v>
      </c>
      <c r="AI555" s="31"/>
      <c r="AJ555" s="31"/>
      <c r="AK555" s="75" t="str">
        <f t="shared" si="120"/>
        <v>1</v>
      </c>
      <c r="AL555" s="75" t="str">
        <f t="shared" si="121"/>
        <v>1</v>
      </c>
      <c r="AM555" s="75" t="str">
        <f t="shared" si="122"/>
        <v>1</v>
      </c>
      <c r="AN555" s="75" t="str">
        <f t="shared" si="123"/>
        <v>1</v>
      </c>
      <c r="AO555" s="75" t="str">
        <f t="shared" si="124"/>
        <v>1</v>
      </c>
      <c r="AP555" s="75" t="str">
        <f t="shared" si="125"/>
        <v>1</v>
      </c>
      <c r="AQ555" s="75" t="str">
        <f t="shared" si="126"/>
        <v>5</v>
      </c>
      <c r="AR555" s="75" t="str">
        <f t="shared" si="127"/>
        <v>1</v>
      </c>
      <c r="AS555" s="75">
        <f t="shared" si="128"/>
        <v>1.9090909090909092</v>
      </c>
      <c r="AT555" s="75" t="str">
        <f t="shared" si="129"/>
        <v>3</v>
      </c>
      <c r="AU555" s="48" t="e">
        <f>IF(OR(AQ555="I",#REF!="I",AQ555="C",#REF!="C"),"Termovacío",IF(OR(AO555="I",AN555="I",AP555="I",AK555="I",AL555="I",AO555="C",AN555="C",AP555="C",AK555="C",AL555="C"),"Regeneración",""))</f>
        <v>#REF!</v>
      </c>
    </row>
    <row r="556" spans="1:47" s="10" customFormat="1" ht="15" customHeight="1" x14ac:dyDescent="0.2">
      <c r="A556" s="4">
        <f t="shared" si="130"/>
        <v>22</v>
      </c>
      <c r="B556" s="4">
        <v>600053</v>
      </c>
      <c r="C556" s="4" t="s">
        <v>102</v>
      </c>
      <c r="D556" s="4" t="s">
        <v>161</v>
      </c>
      <c r="E556" s="3" t="s">
        <v>154</v>
      </c>
      <c r="F556" s="4" t="s">
        <v>314</v>
      </c>
      <c r="G556" s="4" t="s">
        <v>43</v>
      </c>
      <c r="H556" s="4" t="s">
        <v>173</v>
      </c>
      <c r="I556" s="4" t="s">
        <v>249</v>
      </c>
      <c r="J556" s="4" t="s">
        <v>131</v>
      </c>
      <c r="K556" s="4" t="s">
        <v>117</v>
      </c>
      <c r="L556" s="4">
        <v>1977</v>
      </c>
      <c r="M556" s="4" t="s">
        <v>266</v>
      </c>
      <c r="N556" s="4" t="s">
        <v>304</v>
      </c>
      <c r="O556" s="4" t="s">
        <v>122</v>
      </c>
      <c r="P556" s="4"/>
      <c r="Q556" s="4"/>
      <c r="R556" s="4" t="s">
        <v>123</v>
      </c>
      <c r="S556" s="13"/>
      <c r="T556" s="4"/>
      <c r="U556" s="4"/>
      <c r="V556" s="4"/>
      <c r="W556" s="4">
        <v>220</v>
      </c>
      <c r="X556" s="13">
        <v>42380</v>
      </c>
      <c r="Y556" s="27"/>
      <c r="Z556" s="27">
        <v>41</v>
      </c>
      <c r="AA556" s="28"/>
      <c r="AB556" s="31"/>
      <c r="AC556" s="32">
        <v>62.5</v>
      </c>
      <c r="AD556" s="28"/>
      <c r="AE556" s="28">
        <v>34</v>
      </c>
      <c r="AF556" s="33">
        <v>0.02</v>
      </c>
      <c r="AG556" s="28">
        <v>2</v>
      </c>
      <c r="AH556" s="31">
        <v>2.3E-2</v>
      </c>
      <c r="AI556" s="31">
        <v>0.84399999999999997</v>
      </c>
      <c r="AJ556" s="31"/>
      <c r="AK556" s="75" t="str">
        <f t="shared" si="120"/>
        <v>1</v>
      </c>
      <c r="AL556" s="75" t="str">
        <f t="shared" si="121"/>
        <v>1</v>
      </c>
      <c r="AM556" s="75" t="str">
        <f t="shared" si="122"/>
        <v>1</v>
      </c>
      <c r="AN556" s="75" t="str">
        <f t="shared" si="123"/>
        <v>1</v>
      </c>
      <c r="AO556" s="75" t="str">
        <f t="shared" si="124"/>
        <v>1</v>
      </c>
      <c r="AP556" s="75" t="str">
        <f t="shared" si="125"/>
        <v>1</v>
      </c>
      <c r="AQ556" s="75" t="str">
        <f t="shared" si="126"/>
        <v>1</v>
      </c>
      <c r="AR556" s="75" t="str">
        <f t="shared" si="127"/>
        <v>1</v>
      </c>
      <c r="AS556" s="75">
        <f t="shared" si="128"/>
        <v>1</v>
      </c>
      <c r="AT556" s="75" t="str">
        <f t="shared" si="129"/>
        <v>1</v>
      </c>
      <c r="AU556" s="48" t="e">
        <f>IF(OR(AQ556="I",#REF!="I",AQ556="C",#REF!="C"),"Termovacío",IF(OR(AO556="I",AN556="I",AP556="I",AK556="I",AL556="I",AO556="C",AN556="C",AP556="C",AK556="C",AL556="C"),"Regeneración",""))</f>
        <v>#REF!</v>
      </c>
    </row>
    <row r="557" spans="1:47" s="10" customFormat="1" ht="15" customHeight="1" x14ac:dyDescent="0.2">
      <c r="A557" s="4">
        <f t="shared" si="130"/>
        <v>22</v>
      </c>
      <c r="B557" s="4">
        <v>600053</v>
      </c>
      <c r="C557" s="4" t="s">
        <v>102</v>
      </c>
      <c r="D557" s="4" t="s">
        <v>161</v>
      </c>
      <c r="E557" s="3" t="s">
        <v>154</v>
      </c>
      <c r="F557" s="4" t="s">
        <v>314</v>
      </c>
      <c r="G557" s="4" t="s">
        <v>43</v>
      </c>
      <c r="H557" s="4" t="s">
        <v>173</v>
      </c>
      <c r="I557" s="4" t="s">
        <v>249</v>
      </c>
      <c r="J557" s="4" t="s">
        <v>131</v>
      </c>
      <c r="K557" s="4" t="s">
        <v>117</v>
      </c>
      <c r="L557" s="4">
        <v>1977</v>
      </c>
      <c r="M557" s="4" t="s">
        <v>266</v>
      </c>
      <c r="N557" s="4" t="s">
        <v>304</v>
      </c>
      <c r="O557" s="4" t="s">
        <v>122</v>
      </c>
      <c r="P557" s="4"/>
      <c r="Q557" s="4"/>
      <c r="R557" s="4" t="s">
        <v>123</v>
      </c>
      <c r="S557" s="13"/>
      <c r="T557" s="4"/>
      <c r="U557" s="4"/>
      <c r="V557" s="4"/>
      <c r="W557" s="4">
        <v>220</v>
      </c>
      <c r="X557" s="13">
        <v>41983</v>
      </c>
      <c r="Y557" s="27"/>
      <c r="Z557" s="27">
        <v>35</v>
      </c>
      <c r="AA557" s="28"/>
      <c r="AB557" s="31"/>
      <c r="AC557" s="32">
        <v>68.599999999999994</v>
      </c>
      <c r="AD557" s="28"/>
      <c r="AE557" s="28">
        <v>34</v>
      </c>
      <c r="AF557" s="33">
        <v>0.05</v>
      </c>
      <c r="AG557" s="28">
        <v>1.5</v>
      </c>
      <c r="AH557" s="31">
        <v>2.1999999999999999E-2</v>
      </c>
      <c r="AI557" s="31"/>
      <c r="AJ557" s="31"/>
      <c r="AK557" s="75" t="str">
        <f t="shared" si="120"/>
        <v>1</v>
      </c>
      <c r="AL557" s="75" t="str">
        <f t="shared" si="121"/>
        <v>1</v>
      </c>
      <c r="AM557" s="75" t="str">
        <f t="shared" si="122"/>
        <v>1</v>
      </c>
      <c r="AN557" s="75" t="str">
        <f t="shared" si="123"/>
        <v>1</v>
      </c>
      <c r="AO557" s="75" t="str">
        <f t="shared" si="124"/>
        <v>1</v>
      </c>
      <c r="AP557" s="75" t="str">
        <f t="shared" si="125"/>
        <v>1</v>
      </c>
      <c r="AQ557" s="75" t="str">
        <f t="shared" si="126"/>
        <v>1</v>
      </c>
      <c r="AR557" s="75" t="str">
        <f t="shared" si="127"/>
        <v>1</v>
      </c>
      <c r="AS557" s="75">
        <f t="shared" si="128"/>
        <v>1</v>
      </c>
      <c r="AT557" s="75" t="str">
        <f t="shared" si="129"/>
        <v>1</v>
      </c>
      <c r="AU557" s="48" t="e">
        <f>IF(OR(AQ557="I",#REF!="I",AQ557="C",#REF!="C"),"Termovacío",IF(OR(AO557="I",AN557="I",AP557="I",AK557="I",AL557="I",AO557="C",AN557="C",AP557="C",AK557="C",AL557="C"),"Regeneración",""))</f>
        <v>#REF!</v>
      </c>
    </row>
    <row r="558" spans="1:47" s="10" customFormat="1" ht="15" customHeight="1" x14ac:dyDescent="0.2">
      <c r="A558" s="4">
        <f t="shared" si="130"/>
        <v>22</v>
      </c>
      <c r="B558" s="4">
        <v>600053</v>
      </c>
      <c r="C558" s="4" t="s">
        <v>102</v>
      </c>
      <c r="D558" s="4" t="s">
        <v>161</v>
      </c>
      <c r="E558" s="3" t="s">
        <v>154</v>
      </c>
      <c r="F558" s="4" t="s">
        <v>314</v>
      </c>
      <c r="G558" s="4" t="s">
        <v>43</v>
      </c>
      <c r="H558" s="4" t="s">
        <v>173</v>
      </c>
      <c r="I558" s="4" t="s">
        <v>249</v>
      </c>
      <c r="J558" s="4" t="s">
        <v>131</v>
      </c>
      <c r="K558" s="4" t="s">
        <v>117</v>
      </c>
      <c r="L558" s="4">
        <v>1977</v>
      </c>
      <c r="M558" s="4" t="s">
        <v>266</v>
      </c>
      <c r="N558" s="4" t="s">
        <v>304</v>
      </c>
      <c r="O558" s="4" t="s">
        <v>122</v>
      </c>
      <c r="P558" s="4"/>
      <c r="Q558" s="4"/>
      <c r="R558" s="4" t="s">
        <v>123</v>
      </c>
      <c r="S558" s="13"/>
      <c r="T558" s="4"/>
      <c r="U558" s="4"/>
      <c r="V558" s="4"/>
      <c r="W558" s="4">
        <v>220</v>
      </c>
      <c r="X558" s="13">
        <v>41624</v>
      </c>
      <c r="Y558" s="27"/>
      <c r="Z558" s="27">
        <v>54</v>
      </c>
      <c r="AA558" s="28"/>
      <c r="AB558" s="31"/>
      <c r="AC558" s="32">
        <v>39.4</v>
      </c>
      <c r="AD558" s="28"/>
      <c r="AE558" s="28">
        <v>31</v>
      </c>
      <c r="AF558" s="33">
        <v>0.02</v>
      </c>
      <c r="AG558" s="28">
        <v>2.5</v>
      </c>
      <c r="AH558" s="31">
        <v>2.7E-2</v>
      </c>
      <c r="AI558" s="31">
        <v>0.8</v>
      </c>
      <c r="AJ558" s="31"/>
      <c r="AK558" s="75" t="str">
        <f t="shared" si="120"/>
        <v>1</v>
      </c>
      <c r="AL558" s="75" t="str">
        <f t="shared" si="121"/>
        <v>1</v>
      </c>
      <c r="AM558" s="75" t="str">
        <f t="shared" si="122"/>
        <v>1</v>
      </c>
      <c r="AN558" s="75" t="str">
        <f t="shared" si="123"/>
        <v>1</v>
      </c>
      <c r="AO558" s="75" t="str">
        <f t="shared" si="124"/>
        <v>3</v>
      </c>
      <c r="AP558" s="75" t="str">
        <f t="shared" si="125"/>
        <v>1</v>
      </c>
      <c r="AQ558" s="75" t="str">
        <f t="shared" si="126"/>
        <v>5</v>
      </c>
      <c r="AR558" s="75" t="str">
        <f t="shared" si="127"/>
        <v>1</v>
      </c>
      <c r="AS558" s="75">
        <f t="shared" si="128"/>
        <v>2.1818181818181817</v>
      </c>
      <c r="AT558" s="75" t="str">
        <f t="shared" si="129"/>
        <v>6</v>
      </c>
      <c r="AU558" s="48" t="e">
        <f>IF(OR(AQ558="I",#REF!="I",AQ558="C",#REF!="C"),"Termovacío",IF(OR(AO558="I",AN558="I",AP558="I",AK558="I",AL558="I",AO558="C",AN558="C",AP558="C",AK558="C",AL558="C"),"Regeneración",""))</f>
        <v>#REF!</v>
      </c>
    </row>
    <row r="559" spans="1:47" s="10" customFormat="1" ht="15" customHeight="1" x14ac:dyDescent="0.2">
      <c r="A559" s="4">
        <f t="shared" si="130"/>
        <v>22</v>
      </c>
      <c r="B559" s="4">
        <v>600053</v>
      </c>
      <c r="C559" s="4" t="s">
        <v>102</v>
      </c>
      <c r="D559" s="4" t="s">
        <v>161</v>
      </c>
      <c r="E559" s="3" t="s">
        <v>154</v>
      </c>
      <c r="F559" s="4" t="s">
        <v>314</v>
      </c>
      <c r="G559" s="4" t="s">
        <v>43</v>
      </c>
      <c r="H559" s="4" t="s">
        <v>173</v>
      </c>
      <c r="I559" s="4" t="s">
        <v>249</v>
      </c>
      <c r="J559" s="4" t="s">
        <v>131</v>
      </c>
      <c r="K559" s="4" t="s">
        <v>117</v>
      </c>
      <c r="L559" s="4">
        <v>1977</v>
      </c>
      <c r="M559" s="4" t="s">
        <v>266</v>
      </c>
      <c r="N559" s="4" t="s">
        <v>304</v>
      </c>
      <c r="O559" s="4" t="s">
        <v>122</v>
      </c>
      <c r="P559" s="4"/>
      <c r="Q559" s="4"/>
      <c r="R559" s="4" t="s">
        <v>123</v>
      </c>
      <c r="S559" s="13"/>
      <c r="T559" s="4"/>
      <c r="U559" s="4"/>
      <c r="V559" s="4"/>
      <c r="W559" s="4">
        <v>220</v>
      </c>
      <c r="X559" s="13">
        <v>41390</v>
      </c>
      <c r="Y559" s="27"/>
      <c r="Z559" s="27">
        <v>35</v>
      </c>
      <c r="AA559" s="28"/>
      <c r="AB559" s="31"/>
      <c r="AC559" s="32">
        <v>54.2</v>
      </c>
      <c r="AD559" s="28"/>
      <c r="AE559" s="28">
        <v>34</v>
      </c>
      <c r="AF559" s="33">
        <v>0.01</v>
      </c>
      <c r="AG559" s="28">
        <v>1.5</v>
      </c>
      <c r="AH559" s="31">
        <v>2.7E-2</v>
      </c>
      <c r="AI559" s="31">
        <v>0.90700000000000003</v>
      </c>
      <c r="AJ559" s="31"/>
      <c r="AK559" s="75" t="str">
        <f t="shared" si="120"/>
        <v>1</v>
      </c>
      <c r="AL559" s="75" t="str">
        <f t="shared" si="121"/>
        <v>1</v>
      </c>
      <c r="AM559" s="75" t="str">
        <f t="shared" si="122"/>
        <v>1</v>
      </c>
      <c r="AN559" s="75" t="str">
        <f t="shared" si="123"/>
        <v>1</v>
      </c>
      <c r="AO559" s="75" t="str">
        <f t="shared" si="124"/>
        <v>1</v>
      </c>
      <c r="AP559" s="75" t="str">
        <f t="shared" si="125"/>
        <v>1</v>
      </c>
      <c r="AQ559" s="75" t="str">
        <f t="shared" si="126"/>
        <v>1</v>
      </c>
      <c r="AR559" s="75" t="str">
        <f t="shared" si="127"/>
        <v>1</v>
      </c>
      <c r="AS559" s="75">
        <f t="shared" si="128"/>
        <v>1</v>
      </c>
      <c r="AT559" s="75" t="str">
        <f t="shared" si="129"/>
        <v>1</v>
      </c>
      <c r="AU559" s="48" t="e">
        <f>IF(OR(AQ559="I",#REF!="I",AQ559="C",#REF!="C"),"Termovacío",IF(OR(AO559="I",AN559="I",AP559="I",AK559="I",AL559="I",AO559="C",AN559="C",AP559="C",AK559="C",AL559="C"),"Regeneración",""))</f>
        <v>#REF!</v>
      </c>
    </row>
    <row r="560" spans="1:47" s="10" customFormat="1" ht="15" customHeight="1" x14ac:dyDescent="0.2">
      <c r="A560" s="4">
        <f t="shared" si="130"/>
        <v>22</v>
      </c>
      <c r="B560" s="4">
        <v>600053</v>
      </c>
      <c r="C560" s="4" t="s">
        <v>102</v>
      </c>
      <c r="D560" s="4" t="s">
        <v>161</v>
      </c>
      <c r="E560" s="3" t="s">
        <v>154</v>
      </c>
      <c r="F560" s="4" t="s">
        <v>314</v>
      </c>
      <c r="G560" s="4" t="s">
        <v>43</v>
      </c>
      <c r="H560" s="4" t="s">
        <v>173</v>
      </c>
      <c r="I560" s="4" t="s">
        <v>249</v>
      </c>
      <c r="J560" s="4" t="s">
        <v>131</v>
      </c>
      <c r="K560" s="4" t="s">
        <v>117</v>
      </c>
      <c r="L560" s="4">
        <v>1977</v>
      </c>
      <c r="M560" s="4" t="s">
        <v>266</v>
      </c>
      <c r="N560" s="4" t="s">
        <v>304</v>
      </c>
      <c r="O560" s="4" t="s">
        <v>122</v>
      </c>
      <c r="P560" s="4"/>
      <c r="Q560" s="4"/>
      <c r="R560" s="4" t="s">
        <v>123</v>
      </c>
      <c r="S560" s="13"/>
      <c r="T560" s="4"/>
      <c r="U560" s="4"/>
      <c r="V560" s="4"/>
      <c r="W560" s="4">
        <v>220</v>
      </c>
      <c r="X560" s="13">
        <v>41344</v>
      </c>
      <c r="Y560" s="27"/>
      <c r="Z560" s="27">
        <v>39</v>
      </c>
      <c r="AA560" s="28"/>
      <c r="AB560" s="31"/>
      <c r="AC560" s="32">
        <v>37.1</v>
      </c>
      <c r="AD560" s="28"/>
      <c r="AE560" s="28">
        <v>33</v>
      </c>
      <c r="AF560" s="33">
        <v>0.02</v>
      </c>
      <c r="AG560" s="28">
        <v>1.5</v>
      </c>
      <c r="AH560" s="31">
        <v>2.3E-2</v>
      </c>
      <c r="AI560" s="31">
        <v>0.751</v>
      </c>
      <c r="AJ560" s="31"/>
      <c r="AK560" s="75" t="str">
        <f t="shared" si="120"/>
        <v>1</v>
      </c>
      <c r="AL560" s="75" t="str">
        <f t="shared" si="121"/>
        <v>1</v>
      </c>
      <c r="AM560" s="75" t="str">
        <f t="shared" si="122"/>
        <v>1</v>
      </c>
      <c r="AN560" s="75" t="str">
        <f t="shared" si="123"/>
        <v>1</v>
      </c>
      <c r="AO560" s="75" t="str">
        <f t="shared" si="124"/>
        <v>1</v>
      </c>
      <c r="AP560" s="75" t="str">
        <f t="shared" si="125"/>
        <v>1</v>
      </c>
      <c r="AQ560" s="75" t="str">
        <f t="shared" si="126"/>
        <v>5</v>
      </c>
      <c r="AR560" s="75" t="str">
        <f t="shared" si="127"/>
        <v>1</v>
      </c>
      <c r="AS560" s="75">
        <f t="shared" si="128"/>
        <v>1.9090909090909092</v>
      </c>
      <c r="AT560" s="75" t="str">
        <f t="shared" si="129"/>
        <v>3</v>
      </c>
      <c r="AU560" s="48" t="e">
        <f>IF(OR(AQ560="I",#REF!="I",AQ560="C",#REF!="C"),"Termovacío",IF(OR(AO560="I",AN560="I",AP560="I",AK560="I",AL560="I",AO560="C",AN560="C",AP560="C",AK560="C",AL560="C"),"Regeneración",""))</f>
        <v>#REF!</v>
      </c>
    </row>
    <row r="561" spans="1:47" s="10" customFormat="1" ht="15" customHeight="1" x14ac:dyDescent="0.2">
      <c r="A561" s="4">
        <f t="shared" si="130"/>
        <v>22</v>
      </c>
      <c r="B561" s="4">
        <v>600053</v>
      </c>
      <c r="C561" s="4" t="s">
        <v>102</v>
      </c>
      <c r="D561" s="4" t="s">
        <v>161</v>
      </c>
      <c r="E561" s="3" t="s">
        <v>154</v>
      </c>
      <c r="F561" s="4" t="s">
        <v>314</v>
      </c>
      <c r="G561" s="4" t="s">
        <v>43</v>
      </c>
      <c r="H561" s="4" t="s">
        <v>173</v>
      </c>
      <c r="I561" s="4" t="s">
        <v>249</v>
      </c>
      <c r="J561" s="4" t="s">
        <v>131</v>
      </c>
      <c r="K561" s="4" t="s">
        <v>117</v>
      </c>
      <c r="L561" s="4">
        <v>1977</v>
      </c>
      <c r="M561" s="4" t="s">
        <v>266</v>
      </c>
      <c r="N561" s="4" t="s">
        <v>304</v>
      </c>
      <c r="O561" s="4" t="s">
        <v>122</v>
      </c>
      <c r="P561" s="4"/>
      <c r="Q561" s="4"/>
      <c r="R561" s="4" t="s">
        <v>123</v>
      </c>
      <c r="S561" s="13"/>
      <c r="T561" s="4"/>
      <c r="U561" s="4"/>
      <c r="V561" s="4"/>
      <c r="W561" s="4">
        <v>220</v>
      </c>
      <c r="X561" s="13">
        <v>41241</v>
      </c>
      <c r="Y561" s="27"/>
      <c r="Z561" s="27">
        <v>36</v>
      </c>
      <c r="AA561" s="28"/>
      <c r="AB561" s="31"/>
      <c r="AC561" s="32"/>
      <c r="AD561" s="28"/>
      <c r="AE561" s="28">
        <v>35</v>
      </c>
      <c r="AF561" s="33">
        <v>0.01</v>
      </c>
      <c r="AG561" s="28">
        <v>1.5</v>
      </c>
      <c r="AH561" s="31">
        <v>2.1999999999999999E-2</v>
      </c>
      <c r="AI561" s="31">
        <v>0.77700000000000002</v>
      </c>
      <c r="AJ561" s="31"/>
      <c r="AK561" s="75" t="str">
        <f t="shared" si="120"/>
        <v>1</v>
      </c>
      <c r="AL561" s="75" t="str">
        <f t="shared" si="121"/>
        <v>1</v>
      </c>
      <c r="AM561" s="75" t="str">
        <f t="shared" si="122"/>
        <v>1</v>
      </c>
      <c r="AN561" s="75" t="str">
        <f t="shared" si="123"/>
        <v>1</v>
      </c>
      <c r="AO561" s="75" t="str">
        <f t="shared" si="124"/>
        <v>1</v>
      </c>
      <c r="AP561" s="75" t="str">
        <f t="shared" si="125"/>
        <v>1</v>
      </c>
      <c r="AQ561" s="75" t="str">
        <f t="shared" si="126"/>
        <v>1</v>
      </c>
      <c r="AR561" s="75" t="str">
        <f t="shared" si="127"/>
        <v>1</v>
      </c>
      <c r="AS561" s="75">
        <f t="shared" si="128"/>
        <v>1</v>
      </c>
      <c r="AT561" s="75" t="str">
        <f t="shared" si="129"/>
        <v>1</v>
      </c>
      <c r="AU561" s="48" t="e">
        <f>IF(OR(AQ561="I",#REF!="I",AQ561="C",#REF!="C"),"Termovacío",IF(OR(AO561="I",AN561="I",AP561="I",AK561="I",AL561="I",AO561="C",AN561="C",AP561="C",AK561="C",AL561="C"),"Regeneración",""))</f>
        <v>#REF!</v>
      </c>
    </row>
    <row r="562" spans="1:47" s="10" customFormat="1" ht="15" customHeight="1" x14ac:dyDescent="0.2">
      <c r="A562" s="4">
        <f t="shared" si="130"/>
        <v>22</v>
      </c>
      <c r="B562" s="4">
        <v>600053</v>
      </c>
      <c r="C562" s="4" t="s">
        <v>102</v>
      </c>
      <c r="D562" s="4" t="s">
        <v>161</v>
      </c>
      <c r="E562" s="3" t="s">
        <v>154</v>
      </c>
      <c r="F562" s="4" t="s">
        <v>314</v>
      </c>
      <c r="G562" s="4" t="s">
        <v>43</v>
      </c>
      <c r="H562" s="4" t="s">
        <v>173</v>
      </c>
      <c r="I562" s="4" t="s">
        <v>249</v>
      </c>
      <c r="J562" s="4" t="s">
        <v>131</v>
      </c>
      <c r="K562" s="4" t="s">
        <v>117</v>
      </c>
      <c r="L562" s="4">
        <v>1977</v>
      </c>
      <c r="M562" s="4" t="s">
        <v>266</v>
      </c>
      <c r="N562" s="4" t="s">
        <v>304</v>
      </c>
      <c r="O562" s="4" t="s">
        <v>122</v>
      </c>
      <c r="P562" s="4"/>
      <c r="Q562" s="4"/>
      <c r="R562" s="4" t="s">
        <v>123</v>
      </c>
      <c r="S562" s="13"/>
      <c r="T562" s="4"/>
      <c r="U562" s="4"/>
      <c r="V562" s="4"/>
      <c r="W562" s="4">
        <v>220</v>
      </c>
      <c r="X562" s="13">
        <v>40889</v>
      </c>
      <c r="Y562" s="27"/>
      <c r="Z562" s="27">
        <v>38</v>
      </c>
      <c r="AA562" s="28"/>
      <c r="AB562" s="31"/>
      <c r="AC562" s="32"/>
      <c r="AD562" s="28"/>
      <c r="AE562" s="28">
        <v>36</v>
      </c>
      <c r="AF562" s="33">
        <v>0.01</v>
      </c>
      <c r="AG562" s="28">
        <v>2</v>
      </c>
      <c r="AH562" s="31">
        <v>1.7999999999999999E-2</v>
      </c>
      <c r="AI562" s="31">
        <v>0.82699999999999996</v>
      </c>
      <c r="AJ562" s="31"/>
      <c r="AK562" s="75" t="str">
        <f t="shared" si="120"/>
        <v>1</v>
      </c>
      <c r="AL562" s="75" t="str">
        <f t="shared" si="121"/>
        <v>1</v>
      </c>
      <c r="AM562" s="75" t="str">
        <f t="shared" si="122"/>
        <v>1</v>
      </c>
      <c r="AN562" s="75" t="str">
        <f t="shared" si="123"/>
        <v>1</v>
      </c>
      <c r="AO562" s="75" t="str">
        <f t="shared" si="124"/>
        <v>1</v>
      </c>
      <c r="AP562" s="75" t="str">
        <f t="shared" si="125"/>
        <v>1</v>
      </c>
      <c r="AQ562" s="75" t="str">
        <f t="shared" si="126"/>
        <v>1</v>
      </c>
      <c r="AR562" s="75" t="str">
        <f t="shared" si="127"/>
        <v>1</v>
      </c>
      <c r="AS562" s="75">
        <f t="shared" si="128"/>
        <v>1</v>
      </c>
      <c r="AT562" s="75" t="str">
        <f t="shared" si="129"/>
        <v>1</v>
      </c>
      <c r="AU562" s="48" t="e">
        <f>IF(OR(AQ562="I",#REF!="I",AQ562="C",#REF!="C"),"Termovacío",IF(OR(AO562="I",AN562="I",AP562="I",AK562="I",AL562="I",AO562="C",AN562="C",AP562="C",AK562="C",AL562="C"),"Regeneración",""))</f>
        <v>#REF!</v>
      </c>
    </row>
    <row r="563" spans="1:47" s="10" customFormat="1" ht="15" customHeight="1" x14ac:dyDescent="0.2">
      <c r="A563" s="4">
        <f t="shared" si="130"/>
        <v>22</v>
      </c>
      <c r="B563" s="4">
        <v>600053</v>
      </c>
      <c r="C563" s="4" t="s">
        <v>102</v>
      </c>
      <c r="D563" s="4" t="s">
        <v>161</v>
      </c>
      <c r="E563" s="3" t="s">
        <v>154</v>
      </c>
      <c r="F563" s="4" t="s">
        <v>314</v>
      </c>
      <c r="G563" s="4" t="s">
        <v>43</v>
      </c>
      <c r="H563" s="4" t="s">
        <v>173</v>
      </c>
      <c r="I563" s="4" t="s">
        <v>249</v>
      </c>
      <c r="J563" s="4" t="s">
        <v>131</v>
      </c>
      <c r="K563" s="4" t="s">
        <v>117</v>
      </c>
      <c r="L563" s="4">
        <v>1977</v>
      </c>
      <c r="M563" s="4" t="s">
        <v>266</v>
      </c>
      <c r="N563" s="4" t="s">
        <v>304</v>
      </c>
      <c r="O563" s="4" t="s">
        <v>122</v>
      </c>
      <c r="P563" s="4"/>
      <c r="Q563" s="4"/>
      <c r="R563" s="4" t="s">
        <v>123</v>
      </c>
      <c r="S563" s="13"/>
      <c r="T563" s="4"/>
      <c r="U563" s="4"/>
      <c r="V563" s="4"/>
      <c r="W563" s="4">
        <v>220</v>
      </c>
      <c r="X563" s="13">
        <v>40737</v>
      </c>
      <c r="Y563" s="27"/>
      <c r="Z563" s="27">
        <v>40</v>
      </c>
      <c r="AA563" s="28"/>
      <c r="AB563" s="31"/>
      <c r="AC563" s="32"/>
      <c r="AD563" s="28"/>
      <c r="AE563" s="28">
        <v>36</v>
      </c>
      <c r="AF563" s="33">
        <v>0.01</v>
      </c>
      <c r="AG563" s="28">
        <v>1.5</v>
      </c>
      <c r="AH563" s="31">
        <v>2.5000000000000001E-2</v>
      </c>
      <c r="AI563" s="31">
        <v>0.80800000000000005</v>
      </c>
      <c r="AJ563" s="31"/>
      <c r="AK563" s="75" t="str">
        <f t="shared" si="120"/>
        <v>1</v>
      </c>
      <c r="AL563" s="75" t="str">
        <f t="shared" si="121"/>
        <v>1</v>
      </c>
      <c r="AM563" s="75" t="str">
        <f t="shared" si="122"/>
        <v>1</v>
      </c>
      <c r="AN563" s="75" t="str">
        <f t="shared" si="123"/>
        <v>1</v>
      </c>
      <c r="AO563" s="75" t="str">
        <f t="shared" si="124"/>
        <v>1</v>
      </c>
      <c r="AP563" s="75" t="str">
        <f t="shared" si="125"/>
        <v>1</v>
      </c>
      <c r="AQ563" s="75" t="str">
        <f t="shared" si="126"/>
        <v>1</v>
      </c>
      <c r="AR563" s="75" t="str">
        <f t="shared" si="127"/>
        <v>1</v>
      </c>
      <c r="AS563" s="75">
        <f t="shared" si="128"/>
        <v>1</v>
      </c>
      <c r="AT563" s="75" t="str">
        <f t="shared" si="129"/>
        <v>1</v>
      </c>
      <c r="AU563" s="48" t="e">
        <f>IF(OR(AQ563="I",#REF!="I",AQ563="C",#REF!="C"),"Termovacío",IF(OR(AO563="I",AN563="I",AP563="I",AK563="I",AL563="I",AO563="C",AN563="C",AP563="C",AK563="C",AL563="C"),"Regeneración",""))</f>
        <v>#REF!</v>
      </c>
    </row>
    <row r="564" spans="1:47" s="10" customFormat="1" ht="15" customHeight="1" x14ac:dyDescent="0.2">
      <c r="A564" s="4">
        <f t="shared" si="130"/>
        <v>22</v>
      </c>
      <c r="B564" s="4">
        <v>600053</v>
      </c>
      <c r="C564" s="4" t="s">
        <v>102</v>
      </c>
      <c r="D564" s="4" t="s">
        <v>161</v>
      </c>
      <c r="E564" s="3" t="s">
        <v>154</v>
      </c>
      <c r="F564" s="4" t="s">
        <v>314</v>
      </c>
      <c r="G564" s="4" t="s">
        <v>43</v>
      </c>
      <c r="H564" s="4" t="s">
        <v>173</v>
      </c>
      <c r="I564" s="4" t="s">
        <v>249</v>
      </c>
      <c r="J564" s="4" t="s">
        <v>131</v>
      </c>
      <c r="K564" s="4" t="s">
        <v>117</v>
      </c>
      <c r="L564" s="4">
        <v>1977</v>
      </c>
      <c r="M564" s="4" t="s">
        <v>266</v>
      </c>
      <c r="N564" s="4" t="s">
        <v>304</v>
      </c>
      <c r="O564" s="4" t="s">
        <v>122</v>
      </c>
      <c r="P564" s="4"/>
      <c r="Q564" s="4"/>
      <c r="R564" s="4" t="s">
        <v>123</v>
      </c>
      <c r="S564" s="13"/>
      <c r="T564" s="4"/>
      <c r="U564" s="4"/>
      <c r="V564" s="4"/>
      <c r="W564" s="4">
        <v>220</v>
      </c>
      <c r="X564" s="13">
        <v>40613</v>
      </c>
      <c r="Y564" s="27"/>
      <c r="Z564" s="27">
        <v>28</v>
      </c>
      <c r="AA564" s="28"/>
      <c r="AB564" s="31"/>
      <c r="AC564" s="32"/>
      <c r="AD564" s="28"/>
      <c r="AE564" s="28">
        <v>36</v>
      </c>
      <c r="AF564" s="33">
        <v>0.01</v>
      </c>
      <c r="AG564" s="28">
        <v>1.5</v>
      </c>
      <c r="AH564" s="31">
        <v>2.8000000000000001E-2</v>
      </c>
      <c r="AI564" s="31">
        <v>0.78800000000000003</v>
      </c>
      <c r="AJ564" s="31"/>
      <c r="AK564" s="75" t="str">
        <f t="shared" si="120"/>
        <v>1</v>
      </c>
      <c r="AL564" s="75" t="str">
        <f t="shared" si="121"/>
        <v>1</v>
      </c>
      <c r="AM564" s="75" t="str">
        <f t="shared" si="122"/>
        <v>1</v>
      </c>
      <c r="AN564" s="75" t="str">
        <f t="shared" si="123"/>
        <v>1</v>
      </c>
      <c r="AO564" s="75" t="str">
        <f t="shared" si="124"/>
        <v>1</v>
      </c>
      <c r="AP564" s="75" t="str">
        <f t="shared" si="125"/>
        <v>1</v>
      </c>
      <c r="AQ564" s="75" t="str">
        <f t="shared" si="126"/>
        <v>1</v>
      </c>
      <c r="AR564" s="75" t="str">
        <f t="shared" si="127"/>
        <v>1</v>
      </c>
      <c r="AS564" s="75">
        <f t="shared" si="128"/>
        <v>1</v>
      </c>
      <c r="AT564" s="75" t="str">
        <f t="shared" si="129"/>
        <v>1</v>
      </c>
      <c r="AU564" s="48" t="e">
        <f>IF(OR(AQ564="I",#REF!="I",AQ564="C",#REF!="C"),"Termovacío",IF(OR(AO564="I",AN564="I",AP564="I",AK564="I",AL564="I",AO564="C",AN564="C",AP564="C",AK564="C",AL564="C"),"Regeneración",""))</f>
        <v>#REF!</v>
      </c>
    </row>
    <row r="565" spans="1:47" s="10" customFormat="1" ht="15" customHeight="1" x14ac:dyDescent="0.2">
      <c r="A565" s="4">
        <f t="shared" si="130"/>
        <v>22</v>
      </c>
      <c r="B565" s="4">
        <v>600053</v>
      </c>
      <c r="C565" s="4" t="s">
        <v>102</v>
      </c>
      <c r="D565" s="4" t="s">
        <v>161</v>
      </c>
      <c r="E565" s="3" t="s">
        <v>154</v>
      </c>
      <c r="F565" s="4" t="s">
        <v>314</v>
      </c>
      <c r="G565" s="4" t="s">
        <v>43</v>
      </c>
      <c r="H565" s="4" t="s">
        <v>173</v>
      </c>
      <c r="I565" s="4" t="s">
        <v>249</v>
      </c>
      <c r="J565" s="4" t="s">
        <v>131</v>
      </c>
      <c r="K565" s="4" t="s">
        <v>117</v>
      </c>
      <c r="L565" s="4">
        <v>1977</v>
      </c>
      <c r="M565" s="4" t="s">
        <v>266</v>
      </c>
      <c r="N565" s="4" t="s">
        <v>304</v>
      </c>
      <c r="O565" s="4" t="s">
        <v>122</v>
      </c>
      <c r="P565" s="4"/>
      <c r="Q565" s="4"/>
      <c r="R565" s="4" t="s">
        <v>123</v>
      </c>
      <c r="S565" s="13"/>
      <c r="T565" s="4"/>
      <c r="U565" s="4"/>
      <c r="V565" s="4"/>
      <c r="W565" s="4">
        <v>220</v>
      </c>
      <c r="X565" s="13">
        <v>40312</v>
      </c>
      <c r="Y565" s="27"/>
      <c r="Z565" s="27">
        <v>50</v>
      </c>
      <c r="AA565" s="28"/>
      <c r="AB565" s="31"/>
      <c r="AC565" s="32"/>
      <c r="AD565" s="28"/>
      <c r="AE565" s="28">
        <v>37</v>
      </c>
      <c r="AF565" s="33">
        <v>0.01</v>
      </c>
      <c r="AG565" s="28">
        <v>1</v>
      </c>
      <c r="AH565" s="31">
        <v>3.2000000000000001E-2</v>
      </c>
      <c r="AI565" s="31">
        <v>0.81399999999999995</v>
      </c>
      <c r="AJ565" s="31"/>
      <c r="AK565" s="75" t="str">
        <f t="shared" si="120"/>
        <v>1</v>
      </c>
      <c r="AL565" s="75" t="str">
        <f t="shared" si="121"/>
        <v>1</v>
      </c>
      <c r="AM565" s="75" t="str">
        <f t="shared" si="122"/>
        <v>1</v>
      </c>
      <c r="AN565" s="75" t="str">
        <f t="shared" si="123"/>
        <v>1</v>
      </c>
      <c r="AO565" s="75" t="str">
        <f t="shared" si="124"/>
        <v>1</v>
      </c>
      <c r="AP565" s="75" t="str">
        <f t="shared" si="125"/>
        <v>1</v>
      </c>
      <c r="AQ565" s="75" t="str">
        <f t="shared" si="126"/>
        <v>1</v>
      </c>
      <c r="AR565" s="75" t="str">
        <f t="shared" si="127"/>
        <v>1</v>
      </c>
      <c r="AS565" s="75">
        <f t="shared" si="128"/>
        <v>1</v>
      </c>
      <c r="AT565" s="75" t="str">
        <f t="shared" si="129"/>
        <v>1</v>
      </c>
      <c r="AU565" s="48" t="e">
        <f>IF(OR(AQ565="I",#REF!="I",AQ565="C",#REF!="C"),"Termovacío",IF(OR(AO565="I",AN565="I",AP565="I",AK565="I",AL565="I",AO565="C",AN565="C",AP565="C",AK565="C",AL565="C"),"Regeneración",""))</f>
        <v>#REF!</v>
      </c>
    </row>
    <row r="566" spans="1:47" s="10" customFormat="1" ht="15" customHeight="1" x14ac:dyDescent="0.2">
      <c r="A566" s="4">
        <f t="shared" si="130"/>
        <v>22</v>
      </c>
      <c r="B566" s="4">
        <v>600053</v>
      </c>
      <c r="C566" s="4" t="s">
        <v>102</v>
      </c>
      <c r="D566" s="4" t="s">
        <v>161</v>
      </c>
      <c r="E566" s="3" t="s">
        <v>154</v>
      </c>
      <c r="F566" s="4" t="s">
        <v>314</v>
      </c>
      <c r="G566" s="4" t="s">
        <v>43</v>
      </c>
      <c r="H566" s="4" t="s">
        <v>173</v>
      </c>
      <c r="I566" s="4" t="s">
        <v>249</v>
      </c>
      <c r="J566" s="4" t="s">
        <v>131</v>
      </c>
      <c r="K566" s="4" t="s">
        <v>117</v>
      </c>
      <c r="L566" s="4">
        <v>1977</v>
      </c>
      <c r="M566" s="4" t="s">
        <v>266</v>
      </c>
      <c r="N566" s="4" t="s">
        <v>304</v>
      </c>
      <c r="O566" s="4" t="s">
        <v>122</v>
      </c>
      <c r="P566" s="4"/>
      <c r="Q566" s="4"/>
      <c r="R566" s="4" t="s">
        <v>123</v>
      </c>
      <c r="S566" s="13"/>
      <c r="T566" s="4"/>
      <c r="U566" s="4"/>
      <c r="V566" s="4"/>
      <c r="W566" s="4">
        <v>220</v>
      </c>
      <c r="X566" s="13">
        <v>39884</v>
      </c>
      <c r="Y566" s="27"/>
      <c r="Z566" s="27">
        <v>28</v>
      </c>
      <c r="AA566" s="28"/>
      <c r="AB566" s="31"/>
      <c r="AC566" s="32"/>
      <c r="AD566" s="28"/>
      <c r="AE566" s="28">
        <v>38</v>
      </c>
      <c r="AF566" s="33">
        <v>0.01</v>
      </c>
      <c r="AG566" s="28"/>
      <c r="AH566" s="31">
        <v>3.5000000000000003E-2</v>
      </c>
      <c r="AI566" s="31"/>
      <c r="AJ566" s="31"/>
      <c r="AK566" s="75" t="str">
        <f t="shared" si="120"/>
        <v>1</v>
      </c>
      <c r="AL566" s="75" t="str">
        <f t="shared" si="121"/>
        <v>1</v>
      </c>
      <c r="AM566" s="75" t="str">
        <f t="shared" si="122"/>
        <v>1</v>
      </c>
      <c r="AN566" s="75" t="str">
        <f t="shared" si="123"/>
        <v>1</v>
      </c>
      <c r="AO566" s="75" t="str">
        <f t="shared" si="124"/>
        <v>1</v>
      </c>
      <c r="AP566" s="75" t="str">
        <f t="shared" si="125"/>
        <v>1</v>
      </c>
      <c r="AQ566" s="75" t="str">
        <f t="shared" si="126"/>
        <v>1</v>
      </c>
      <c r="AR566" s="75" t="str">
        <f t="shared" si="127"/>
        <v>1</v>
      </c>
      <c r="AS566" s="75">
        <f t="shared" si="128"/>
        <v>1</v>
      </c>
      <c r="AT566" s="75" t="str">
        <f t="shared" si="129"/>
        <v>1</v>
      </c>
      <c r="AU566" s="48" t="e">
        <f>IF(OR(AQ566="I",#REF!="I",AQ566="C",#REF!="C"),"Termovacío",IF(OR(AO566="I",AN566="I",AP566="I",AK566="I",AL566="I",AO566="C",AN566="C",AP566="C",AK566="C",AL566="C"),"Regeneración",""))</f>
        <v>#REF!</v>
      </c>
    </row>
    <row r="567" spans="1:47" s="10" customFormat="1" ht="15" customHeight="1" x14ac:dyDescent="0.2">
      <c r="A567" s="4">
        <f t="shared" si="130"/>
        <v>22</v>
      </c>
      <c r="B567" s="4">
        <v>600053</v>
      </c>
      <c r="C567" s="4" t="s">
        <v>102</v>
      </c>
      <c r="D567" s="4" t="s">
        <v>161</v>
      </c>
      <c r="E567" s="3" t="s">
        <v>154</v>
      </c>
      <c r="F567" s="4" t="s">
        <v>314</v>
      </c>
      <c r="G567" s="4" t="s">
        <v>43</v>
      </c>
      <c r="H567" s="4" t="s">
        <v>173</v>
      </c>
      <c r="I567" s="4" t="s">
        <v>249</v>
      </c>
      <c r="J567" s="4" t="s">
        <v>131</v>
      </c>
      <c r="K567" s="4" t="s">
        <v>117</v>
      </c>
      <c r="L567" s="4">
        <v>1977</v>
      </c>
      <c r="M567" s="4" t="s">
        <v>266</v>
      </c>
      <c r="N567" s="4" t="s">
        <v>304</v>
      </c>
      <c r="O567" s="4" t="s">
        <v>122</v>
      </c>
      <c r="P567" s="4"/>
      <c r="Q567" s="4"/>
      <c r="R567" s="4" t="s">
        <v>123</v>
      </c>
      <c r="S567" s="13"/>
      <c r="T567" s="4"/>
      <c r="U567" s="4"/>
      <c r="V567" s="4"/>
      <c r="W567" s="4">
        <v>220</v>
      </c>
      <c r="X567" s="13">
        <v>39679</v>
      </c>
      <c r="Y567" s="27"/>
      <c r="Z567" s="27">
        <v>25.5</v>
      </c>
      <c r="AA567" s="28"/>
      <c r="AB567" s="31"/>
      <c r="AC567" s="32"/>
      <c r="AD567" s="28"/>
      <c r="AE567" s="28">
        <v>43</v>
      </c>
      <c r="AF567" s="33">
        <v>0.01</v>
      </c>
      <c r="AG567" s="28"/>
      <c r="AH567" s="31">
        <v>8.9999999999999993E-3</v>
      </c>
      <c r="AI567" s="31"/>
      <c r="AJ567" s="31"/>
      <c r="AK567" s="75" t="str">
        <f t="shared" si="120"/>
        <v>1</v>
      </c>
      <c r="AL567" s="75" t="str">
        <f t="shared" si="121"/>
        <v>1</v>
      </c>
      <c r="AM567" s="75" t="str">
        <f t="shared" si="122"/>
        <v>1</v>
      </c>
      <c r="AN567" s="75" t="str">
        <f t="shared" si="123"/>
        <v>1</v>
      </c>
      <c r="AO567" s="75" t="str">
        <f t="shared" si="124"/>
        <v>1</v>
      </c>
      <c r="AP567" s="75" t="str">
        <f t="shared" si="125"/>
        <v>1</v>
      </c>
      <c r="AQ567" s="75" t="str">
        <f t="shared" si="126"/>
        <v>1</v>
      </c>
      <c r="AR567" s="75" t="str">
        <f t="shared" si="127"/>
        <v>1</v>
      </c>
      <c r="AS567" s="75">
        <f t="shared" si="128"/>
        <v>1</v>
      </c>
      <c r="AT567" s="75" t="str">
        <f t="shared" si="129"/>
        <v>1</v>
      </c>
      <c r="AU567" s="48" t="e">
        <f>IF(OR(AQ567="I",#REF!="I",AQ567="C",#REF!="C"),"Termovacío",IF(OR(AO567="I",AN567="I",AP567="I",AK567="I",AL567="I",AO567="C",AN567="C",AP567="C",AK567="C",AL567="C"),"Regeneración",""))</f>
        <v>#REF!</v>
      </c>
    </row>
    <row r="568" spans="1:47" s="10" customFormat="1" ht="15" customHeight="1" x14ac:dyDescent="0.2">
      <c r="A568" s="4">
        <f t="shared" si="130"/>
        <v>22</v>
      </c>
      <c r="B568" s="4">
        <v>600053</v>
      </c>
      <c r="C568" s="4" t="s">
        <v>102</v>
      </c>
      <c r="D568" s="4" t="s">
        <v>161</v>
      </c>
      <c r="E568" s="3" t="s">
        <v>154</v>
      </c>
      <c r="F568" s="4" t="s">
        <v>314</v>
      </c>
      <c r="G568" s="4" t="s">
        <v>43</v>
      </c>
      <c r="H568" s="4" t="s">
        <v>173</v>
      </c>
      <c r="I568" s="4" t="s">
        <v>249</v>
      </c>
      <c r="J568" s="4" t="s">
        <v>131</v>
      </c>
      <c r="K568" s="4" t="s">
        <v>117</v>
      </c>
      <c r="L568" s="4">
        <v>1977</v>
      </c>
      <c r="M568" s="4" t="s">
        <v>266</v>
      </c>
      <c r="N568" s="4" t="s">
        <v>304</v>
      </c>
      <c r="O568" s="4" t="s">
        <v>122</v>
      </c>
      <c r="P568" s="4"/>
      <c r="Q568" s="4"/>
      <c r="R568" s="4" t="s">
        <v>123</v>
      </c>
      <c r="S568" s="13"/>
      <c r="T568" s="4"/>
      <c r="U568" s="4"/>
      <c r="V568" s="4"/>
      <c r="W568" s="4">
        <v>220</v>
      </c>
      <c r="X568" s="13">
        <v>39632</v>
      </c>
      <c r="Y568" s="27"/>
      <c r="Z568" s="27">
        <v>31</v>
      </c>
      <c r="AA568" s="28"/>
      <c r="AB568" s="31"/>
      <c r="AC568" s="32"/>
      <c r="AD568" s="28"/>
      <c r="AE568" s="28">
        <v>41.9</v>
      </c>
      <c r="AF568" s="33">
        <v>0.02</v>
      </c>
      <c r="AG568" s="28">
        <v>1</v>
      </c>
      <c r="AH568" s="31">
        <v>1.7000000000000001E-2</v>
      </c>
      <c r="AI568" s="31">
        <v>0.36499999999999999</v>
      </c>
      <c r="AJ568" s="31"/>
      <c r="AK568" s="75" t="str">
        <f t="shared" si="120"/>
        <v>1</v>
      </c>
      <c r="AL568" s="75" t="str">
        <f t="shared" si="121"/>
        <v>1</v>
      </c>
      <c r="AM568" s="75" t="str">
        <f t="shared" si="122"/>
        <v>1</v>
      </c>
      <c r="AN568" s="75" t="str">
        <f t="shared" si="123"/>
        <v>1</v>
      </c>
      <c r="AO568" s="75" t="str">
        <f t="shared" si="124"/>
        <v>1</v>
      </c>
      <c r="AP568" s="75" t="str">
        <f t="shared" si="125"/>
        <v>1</v>
      </c>
      <c r="AQ568" s="75" t="str">
        <f t="shared" si="126"/>
        <v>1</v>
      </c>
      <c r="AR568" s="75" t="str">
        <f t="shared" si="127"/>
        <v>1</v>
      </c>
      <c r="AS568" s="75">
        <f t="shared" si="128"/>
        <v>1</v>
      </c>
      <c r="AT568" s="75" t="str">
        <f t="shared" si="129"/>
        <v>1</v>
      </c>
      <c r="AU568" s="48" t="e">
        <f>IF(OR(AQ568="I",#REF!="I",AQ568="C",#REF!="C"),"Termovacío",IF(OR(AO568="I",AN568="I",AP568="I",AK568="I",AL568="I",AO568="C",AN568="C",AP568="C",AK568="C",AL568="C"),"Regeneración",""))</f>
        <v>#REF!</v>
      </c>
    </row>
    <row r="569" spans="1:47" s="10" customFormat="1" ht="15" customHeight="1" x14ac:dyDescent="0.2">
      <c r="A569" s="4">
        <f t="shared" si="130"/>
        <v>22</v>
      </c>
      <c r="B569" s="4">
        <v>600053</v>
      </c>
      <c r="C569" s="4" t="s">
        <v>102</v>
      </c>
      <c r="D569" s="4" t="s">
        <v>161</v>
      </c>
      <c r="E569" s="3" t="s">
        <v>154</v>
      </c>
      <c r="F569" s="4" t="s">
        <v>314</v>
      </c>
      <c r="G569" s="4" t="s">
        <v>43</v>
      </c>
      <c r="H569" s="4" t="s">
        <v>173</v>
      </c>
      <c r="I569" s="4" t="s">
        <v>249</v>
      </c>
      <c r="J569" s="4" t="s">
        <v>131</v>
      </c>
      <c r="K569" s="4" t="s">
        <v>117</v>
      </c>
      <c r="L569" s="4">
        <v>1977</v>
      </c>
      <c r="M569" s="4" t="s">
        <v>266</v>
      </c>
      <c r="N569" s="4" t="s">
        <v>304</v>
      </c>
      <c r="O569" s="4" t="s">
        <v>122</v>
      </c>
      <c r="P569" s="4"/>
      <c r="Q569" s="4"/>
      <c r="R569" s="4" t="s">
        <v>123</v>
      </c>
      <c r="S569" s="13"/>
      <c r="T569" s="4"/>
      <c r="U569" s="4"/>
      <c r="V569" s="4"/>
      <c r="W569" s="4">
        <v>220</v>
      </c>
      <c r="X569" s="13">
        <v>39132</v>
      </c>
      <c r="Y569" s="27"/>
      <c r="Z569" s="27">
        <v>38.4</v>
      </c>
      <c r="AA569" s="28"/>
      <c r="AB569" s="31"/>
      <c r="AC569" s="32"/>
      <c r="AD569" s="28"/>
      <c r="AE569" s="28">
        <v>48.7</v>
      </c>
      <c r="AF569" s="33">
        <v>0.01</v>
      </c>
      <c r="AG569" s="28"/>
      <c r="AH569" s="31">
        <v>3.0000000000000001E-3</v>
      </c>
      <c r="AI569" s="31">
        <v>0.32800000000000001</v>
      </c>
      <c r="AJ569" s="31"/>
      <c r="AK569" s="75" t="str">
        <f t="shared" si="120"/>
        <v>1</v>
      </c>
      <c r="AL569" s="75" t="str">
        <f t="shared" si="121"/>
        <v>1</v>
      </c>
      <c r="AM569" s="75" t="str">
        <f t="shared" si="122"/>
        <v>1</v>
      </c>
      <c r="AN569" s="75" t="str">
        <f t="shared" si="123"/>
        <v>1</v>
      </c>
      <c r="AO569" s="75" t="str">
        <f t="shared" si="124"/>
        <v>1</v>
      </c>
      <c r="AP569" s="75" t="str">
        <f t="shared" si="125"/>
        <v>1</v>
      </c>
      <c r="AQ569" s="75" t="str">
        <f t="shared" si="126"/>
        <v>1</v>
      </c>
      <c r="AR569" s="75" t="str">
        <f t="shared" si="127"/>
        <v>1</v>
      </c>
      <c r="AS569" s="75">
        <f t="shared" si="128"/>
        <v>1</v>
      </c>
      <c r="AT569" s="75" t="str">
        <f t="shared" si="129"/>
        <v>1</v>
      </c>
      <c r="AU569" s="48" t="e">
        <f>IF(OR(AQ569="I",#REF!="I",AQ569="C",#REF!="C"),"Termovacío",IF(OR(AO569="I",AN569="I",AP569="I",AK569="I",AL569="I",AO569="C",AN569="C",AP569="C",AK569="C",AL569="C"),"Regeneración",""))</f>
        <v>#REF!</v>
      </c>
    </row>
    <row r="570" spans="1:47" s="10" customFormat="1" ht="15" customHeight="1" x14ac:dyDescent="0.2">
      <c r="A570" s="4">
        <f t="shared" si="130"/>
        <v>22</v>
      </c>
      <c r="B570" s="4">
        <v>600053</v>
      </c>
      <c r="C570" s="4" t="s">
        <v>102</v>
      </c>
      <c r="D570" s="4" t="s">
        <v>161</v>
      </c>
      <c r="E570" s="3" t="s">
        <v>154</v>
      </c>
      <c r="F570" s="4" t="s">
        <v>314</v>
      </c>
      <c r="G570" s="4" t="s">
        <v>43</v>
      </c>
      <c r="H570" s="4" t="s">
        <v>173</v>
      </c>
      <c r="I570" s="4" t="s">
        <v>249</v>
      </c>
      <c r="J570" s="4" t="s">
        <v>131</v>
      </c>
      <c r="K570" s="4" t="s">
        <v>117</v>
      </c>
      <c r="L570" s="4">
        <v>1977</v>
      </c>
      <c r="M570" s="4" t="s">
        <v>266</v>
      </c>
      <c r="N570" s="4" t="s">
        <v>304</v>
      </c>
      <c r="O570" s="4" t="s">
        <v>122</v>
      </c>
      <c r="P570" s="4"/>
      <c r="Q570" s="4"/>
      <c r="R570" s="4" t="s">
        <v>123</v>
      </c>
      <c r="S570" s="13"/>
      <c r="T570" s="4"/>
      <c r="U570" s="4"/>
      <c r="V570" s="4"/>
      <c r="W570" s="4">
        <v>220</v>
      </c>
      <c r="X570" s="13">
        <v>39130</v>
      </c>
      <c r="Y570" s="27"/>
      <c r="Z570" s="27">
        <v>38.299999999999997</v>
      </c>
      <c r="AA570" s="28"/>
      <c r="AB570" s="31"/>
      <c r="AC570" s="32"/>
      <c r="AD570" s="28"/>
      <c r="AE570" s="28">
        <v>29.1</v>
      </c>
      <c r="AF570" s="33"/>
      <c r="AG570" s="28"/>
      <c r="AH570" s="31"/>
      <c r="AI570" s="31"/>
      <c r="AJ570" s="31"/>
      <c r="AK570" s="75" t="str">
        <f t="shared" si="120"/>
        <v>1</v>
      </c>
      <c r="AL570" s="75" t="str">
        <f t="shared" si="121"/>
        <v>1</v>
      </c>
      <c r="AM570" s="75" t="str">
        <f t="shared" si="122"/>
        <v>1</v>
      </c>
      <c r="AN570" s="75" t="str">
        <f t="shared" si="123"/>
        <v>1</v>
      </c>
      <c r="AO570" s="75" t="str">
        <f t="shared" si="124"/>
        <v>3</v>
      </c>
      <c r="AP570" s="75" t="str">
        <f t="shared" si="125"/>
        <v>1</v>
      </c>
      <c r="AQ570" s="75" t="str">
        <f t="shared" si="126"/>
        <v>1</v>
      </c>
      <c r="AR570" s="75" t="str">
        <f t="shared" si="127"/>
        <v>1</v>
      </c>
      <c r="AS570" s="75">
        <f t="shared" si="128"/>
        <v>1.2727272727272727</v>
      </c>
      <c r="AT570" s="75" t="str">
        <f t="shared" si="129"/>
        <v>3</v>
      </c>
      <c r="AU570" s="48" t="e">
        <f>IF(OR(AQ570="I",#REF!="I",AQ570="C",#REF!="C"),"Termovacío",IF(OR(AO570="I",AN570="I",AP570="I",AK570="I",AL570="I",AO570="C",AN570="C",AP570="C",AK570="C",AL570="C"),"Regeneración",""))</f>
        <v>#REF!</v>
      </c>
    </row>
    <row r="571" spans="1:47" s="10" customFormat="1" ht="15" customHeight="1" x14ac:dyDescent="0.2">
      <c r="A571" s="4">
        <f t="shared" si="130"/>
        <v>22</v>
      </c>
      <c r="B571" s="4">
        <v>600053</v>
      </c>
      <c r="C571" s="4" t="s">
        <v>102</v>
      </c>
      <c r="D571" s="4" t="s">
        <v>161</v>
      </c>
      <c r="E571" s="3" t="s">
        <v>154</v>
      </c>
      <c r="F571" s="4" t="s">
        <v>314</v>
      </c>
      <c r="G571" s="4" t="s">
        <v>43</v>
      </c>
      <c r="H571" s="4" t="s">
        <v>173</v>
      </c>
      <c r="I571" s="4" t="s">
        <v>249</v>
      </c>
      <c r="J571" s="4" t="s">
        <v>131</v>
      </c>
      <c r="K571" s="4" t="s">
        <v>117</v>
      </c>
      <c r="L571" s="4">
        <v>1977</v>
      </c>
      <c r="M571" s="4" t="s">
        <v>266</v>
      </c>
      <c r="N571" s="4" t="s">
        <v>304</v>
      </c>
      <c r="O571" s="4" t="s">
        <v>122</v>
      </c>
      <c r="P571" s="4"/>
      <c r="Q571" s="4"/>
      <c r="R571" s="4" t="s">
        <v>123</v>
      </c>
      <c r="S571" s="13"/>
      <c r="T571" s="4"/>
      <c r="U571" s="4"/>
      <c r="V571" s="4"/>
      <c r="W571" s="4">
        <v>220</v>
      </c>
      <c r="X571" s="13">
        <v>39036</v>
      </c>
      <c r="Y571" s="27"/>
      <c r="Z571" s="27">
        <v>35.4</v>
      </c>
      <c r="AA571" s="28"/>
      <c r="AB571" s="31"/>
      <c r="AC571" s="32"/>
      <c r="AD571" s="28"/>
      <c r="AE571" s="28">
        <v>31.1</v>
      </c>
      <c r="AF571" s="33">
        <v>1.6E-2</v>
      </c>
      <c r="AG571" s="28">
        <v>1.5</v>
      </c>
      <c r="AH571" s="31">
        <v>1.4999999999999999E-2</v>
      </c>
      <c r="AI571" s="31">
        <v>0.44900000000000001</v>
      </c>
      <c r="AJ571" s="31"/>
      <c r="AK571" s="75" t="str">
        <f t="shared" si="120"/>
        <v>1</v>
      </c>
      <c r="AL571" s="75" t="str">
        <f t="shared" si="121"/>
        <v>1</v>
      </c>
      <c r="AM571" s="75" t="str">
        <f t="shared" si="122"/>
        <v>1</v>
      </c>
      <c r="AN571" s="75" t="str">
        <f t="shared" si="123"/>
        <v>1</v>
      </c>
      <c r="AO571" s="75" t="str">
        <f t="shared" si="124"/>
        <v>3</v>
      </c>
      <c r="AP571" s="75" t="str">
        <f t="shared" si="125"/>
        <v>1</v>
      </c>
      <c r="AQ571" s="75" t="str">
        <f t="shared" si="126"/>
        <v>1</v>
      </c>
      <c r="AR571" s="75" t="str">
        <f t="shared" si="127"/>
        <v>1</v>
      </c>
      <c r="AS571" s="75">
        <f t="shared" si="128"/>
        <v>1.2727272727272727</v>
      </c>
      <c r="AT571" s="75" t="str">
        <f t="shared" si="129"/>
        <v>3</v>
      </c>
      <c r="AU571" s="48" t="e">
        <f>IF(OR(AQ571="I",#REF!="I",AQ571="C",#REF!="C"),"Termovacío",IF(OR(AO571="I",AN571="I",AP571="I",AK571="I",AL571="I",AO571="C",AN571="C",AP571="C",AK571="C",AL571="C"),"Regeneración",""))</f>
        <v>#REF!</v>
      </c>
    </row>
    <row r="572" spans="1:47" s="10" customFormat="1" ht="15" customHeight="1" x14ac:dyDescent="0.2">
      <c r="A572" s="4">
        <f t="shared" si="130"/>
        <v>22</v>
      </c>
      <c r="B572" s="4">
        <v>600053</v>
      </c>
      <c r="C572" s="4" t="s">
        <v>102</v>
      </c>
      <c r="D572" s="4" t="s">
        <v>161</v>
      </c>
      <c r="E572" s="3" t="s">
        <v>154</v>
      </c>
      <c r="F572" s="4" t="s">
        <v>314</v>
      </c>
      <c r="G572" s="4" t="s">
        <v>43</v>
      </c>
      <c r="H572" s="4" t="s">
        <v>173</v>
      </c>
      <c r="I572" s="4" t="s">
        <v>249</v>
      </c>
      <c r="J572" s="4" t="s">
        <v>131</v>
      </c>
      <c r="K572" s="4" t="s">
        <v>117</v>
      </c>
      <c r="L572" s="4">
        <v>1977</v>
      </c>
      <c r="M572" s="4" t="s">
        <v>266</v>
      </c>
      <c r="N572" s="4" t="s">
        <v>304</v>
      </c>
      <c r="O572" s="4" t="s">
        <v>122</v>
      </c>
      <c r="P572" s="4"/>
      <c r="Q572" s="4"/>
      <c r="R572" s="4" t="s">
        <v>123</v>
      </c>
      <c r="S572" s="13"/>
      <c r="T572" s="4"/>
      <c r="U572" s="4"/>
      <c r="V572" s="4"/>
      <c r="W572" s="4">
        <v>220</v>
      </c>
      <c r="X572" s="13">
        <v>39009</v>
      </c>
      <c r="Y572" s="27"/>
      <c r="Z572" s="27">
        <v>32.299999999999997</v>
      </c>
      <c r="AA572" s="28"/>
      <c r="AB572" s="31"/>
      <c r="AC572" s="32"/>
      <c r="AD572" s="28"/>
      <c r="AE572" s="28">
        <v>33.200000000000003</v>
      </c>
      <c r="AF572" s="33">
        <v>0.03</v>
      </c>
      <c r="AG572" s="28">
        <v>1.5</v>
      </c>
      <c r="AH572" s="31"/>
      <c r="AI572" s="31">
        <v>0.57699999999999996</v>
      </c>
      <c r="AJ572" s="31"/>
      <c r="AK572" s="75" t="str">
        <f t="shared" si="120"/>
        <v>1</v>
      </c>
      <c r="AL572" s="75" t="str">
        <f t="shared" si="121"/>
        <v>1</v>
      </c>
      <c r="AM572" s="75" t="str">
        <f t="shared" si="122"/>
        <v>1</v>
      </c>
      <c r="AN572" s="75" t="str">
        <f t="shared" si="123"/>
        <v>1</v>
      </c>
      <c r="AO572" s="75" t="str">
        <f t="shared" si="124"/>
        <v>1</v>
      </c>
      <c r="AP572" s="75" t="str">
        <f t="shared" si="125"/>
        <v>1</v>
      </c>
      <c r="AQ572" s="75" t="str">
        <f t="shared" si="126"/>
        <v>1</v>
      </c>
      <c r="AR572" s="75" t="str">
        <f t="shared" si="127"/>
        <v>1</v>
      </c>
      <c r="AS572" s="75">
        <f t="shared" si="128"/>
        <v>1</v>
      </c>
      <c r="AT572" s="75" t="str">
        <f t="shared" si="129"/>
        <v>1</v>
      </c>
      <c r="AU572" s="48" t="e">
        <f>IF(OR(AQ572="I",#REF!="I",AQ572="C",#REF!="C"),"Termovacío",IF(OR(AO572="I",AN572="I",AP572="I",AK572="I",AL572="I",AO572="C",AN572="C",AP572="C",AK572="C",AL572="C"),"Regeneración",""))</f>
        <v>#REF!</v>
      </c>
    </row>
    <row r="573" spans="1:47" s="10" customFormat="1" ht="15" customHeight="1" x14ac:dyDescent="0.2">
      <c r="A573" s="4">
        <f t="shared" si="130"/>
        <v>22</v>
      </c>
      <c r="B573" s="4">
        <v>600053</v>
      </c>
      <c r="C573" s="4" t="s">
        <v>102</v>
      </c>
      <c r="D573" s="4" t="s">
        <v>161</v>
      </c>
      <c r="E573" s="3" t="s">
        <v>154</v>
      </c>
      <c r="F573" s="4" t="s">
        <v>314</v>
      </c>
      <c r="G573" s="4" t="s">
        <v>43</v>
      </c>
      <c r="H573" s="4" t="s">
        <v>173</v>
      </c>
      <c r="I573" s="4" t="s">
        <v>249</v>
      </c>
      <c r="J573" s="4" t="s">
        <v>131</v>
      </c>
      <c r="K573" s="4" t="s">
        <v>117</v>
      </c>
      <c r="L573" s="4">
        <v>1977</v>
      </c>
      <c r="M573" s="4" t="s">
        <v>266</v>
      </c>
      <c r="N573" s="4" t="s">
        <v>304</v>
      </c>
      <c r="O573" s="4" t="s">
        <v>122</v>
      </c>
      <c r="P573" s="4"/>
      <c r="Q573" s="4"/>
      <c r="R573" s="4" t="s">
        <v>123</v>
      </c>
      <c r="S573" s="13"/>
      <c r="T573" s="4"/>
      <c r="U573" s="4"/>
      <c r="V573" s="4"/>
      <c r="W573" s="4">
        <v>220</v>
      </c>
      <c r="X573" s="13">
        <v>38707</v>
      </c>
      <c r="Y573" s="27"/>
      <c r="Z573" s="27">
        <v>40.5</v>
      </c>
      <c r="AA573" s="28"/>
      <c r="AB573" s="31"/>
      <c r="AC573" s="32"/>
      <c r="AD573" s="28"/>
      <c r="AE573" s="28">
        <v>19</v>
      </c>
      <c r="AF573" s="33">
        <v>1.0999999999999999E-2</v>
      </c>
      <c r="AG573" s="28">
        <v>1.5</v>
      </c>
      <c r="AH573" s="31">
        <v>1.7999999999999999E-2</v>
      </c>
      <c r="AI573" s="31"/>
      <c r="AJ573" s="31"/>
      <c r="AK573" s="75" t="str">
        <f t="shared" si="120"/>
        <v>1</v>
      </c>
      <c r="AL573" s="75" t="str">
        <f t="shared" si="121"/>
        <v>1</v>
      </c>
      <c r="AM573" s="75" t="str">
        <f t="shared" si="122"/>
        <v>1</v>
      </c>
      <c r="AN573" s="75" t="str">
        <f t="shared" si="123"/>
        <v>1</v>
      </c>
      <c r="AO573" s="75" t="str">
        <f t="shared" si="124"/>
        <v>5</v>
      </c>
      <c r="AP573" s="75" t="str">
        <f t="shared" si="125"/>
        <v>1</v>
      </c>
      <c r="AQ573" s="75" t="str">
        <f t="shared" si="126"/>
        <v>1</v>
      </c>
      <c r="AR573" s="75" t="str">
        <f t="shared" si="127"/>
        <v>1</v>
      </c>
      <c r="AS573" s="75">
        <f t="shared" si="128"/>
        <v>1.5454545454545454</v>
      </c>
      <c r="AT573" s="75" t="str">
        <f t="shared" si="129"/>
        <v>3</v>
      </c>
      <c r="AU573" s="48" t="e">
        <f>IF(OR(AQ573="I",#REF!="I",AQ573="C",#REF!="C"),"Termovacío",IF(OR(AO573="I",AN573="I",AP573="I",AK573="I",AL573="I",AO573="C",AN573="C",AP573="C",AK573="C",AL573="C"),"Regeneración",""))</f>
        <v>#REF!</v>
      </c>
    </row>
    <row r="574" spans="1:47" s="10" customFormat="1" ht="15" customHeight="1" x14ac:dyDescent="0.2">
      <c r="A574" s="4">
        <f t="shared" si="130"/>
        <v>22</v>
      </c>
      <c r="B574" s="4">
        <v>600053</v>
      </c>
      <c r="C574" s="4" t="s">
        <v>102</v>
      </c>
      <c r="D574" s="4" t="s">
        <v>161</v>
      </c>
      <c r="E574" s="3" t="s">
        <v>154</v>
      </c>
      <c r="F574" s="4" t="s">
        <v>314</v>
      </c>
      <c r="G574" s="4" t="s">
        <v>43</v>
      </c>
      <c r="H574" s="4" t="s">
        <v>173</v>
      </c>
      <c r="I574" s="4" t="s">
        <v>249</v>
      </c>
      <c r="J574" s="4" t="s">
        <v>131</v>
      </c>
      <c r="K574" s="4" t="s">
        <v>117</v>
      </c>
      <c r="L574" s="4">
        <v>1977</v>
      </c>
      <c r="M574" s="4" t="s">
        <v>266</v>
      </c>
      <c r="N574" s="4" t="s">
        <v>304</v>
      </c>
      <c r="O574" s="4" t="s">
        <v>122</v>
      </c>
      <c r="P574" s="4"/>
      <c r="Q574" s="4"/>
      <c r="R574" s="4" t="s">
        <v>123</v>
      </c>
      <c r="S574" s="13"/>
      <c r="T574" s="4"/>
      <c r="U574" s="4"/>
      <c r="V574" s="4"/>
      <c r="W574" s="4">
        <v>220</v>
      </c>
      <c r="X574" s="13">
        <v>38485</v>
      </c>
      <c r="Y574" s="27"/>
      <c r="Z574" s="27"/>
      <c r="AA574" s="28"/>
      <c r="AB574" s="31"/>
      <c r="AC574" s="32"/>
      <c r="AD574" s="28"/>
      <c r="AE574" s="28"/>
      <c r="AF574" s="33"/>
      <c r="AG574" s="28"/>
      <c r="AH574" s="31"/>
      <c r="AI574" s="31"/>
      <c r="AJ574" s="31"/>
      <c r="AK574" s="75" t="str">
        <f t="shared" si="120"/>
        <v>1</v>
      </c>
      <c r="AL574" s="75" t="str">
        <f t="shared" si="121"/>
        <v>1</v>
      </c>
      <c r="AM574" s="75" t="str">
        <f t="shared" si="122"/>
        <v>1</v>
      </c>
      <c r="AN574" s="75" t="str">
        <f t="shared" si="123"/>
        <v>1</v>
      </c>
      <c r="AO574" s="75" t="str">
        <f t="shared" si="124"/>
        <v>1</v>
      </c>
      <c r="AP574" s="75" t="str">
        <f t="shared" si="125"/>
        <v>1</v>
      </c>
      <c r="AQ574" s="75" t="str">
        <f t="shared" si="126"/>
        <v>1</v>
      </c>
      <c r="AR574" s="75" t="str">
        <f t="shared" si="127"/>
        <v>1</v>
      </c>
      <c r="AS574" s="75">
        <f t="shared" si="128"/>
        <v>1</v>
      </c>
      <c r="AT574" s="75" t="str">
        <f t="shared" si="129"/>
        <v>1</v>
      </c>
      <c r="AU574" s="48" t="e">
        <f>IF(OR(AQ574="I",#REF!="I",AQ574="C",#REF!="C"),"Termovacío",IF(OR(AO574="I",AN574="I",AP574="I",AK574="I",AL574="I",AO574="C",AN574="C",AP574="C",AK574="C",AL574="C"),"Regeneración",""))</f>
        <v>#REF!</v>
      </c>
    </row>
    <row r="575" spans="1:47" s="10" customFormat="1" ht="15" customHeight="1" x14ac:dyDescent="0.2">
      <c r="A575" s="4">
        <f t="shared" si="130"/>
        <v>22</v>
      </c>
      <c r="B575" s="4">
        <v>600053</v>
      </c>
      <c r="C575" s="4" t="s">
        <v>102</v>
      </c>
      <c r="D575" s="4" t="s">
        <v>161</v>
      </c>
      <c r="E575" s="3" t="s">
        <v>154</v>
      </c>
      <c r="F575" s="4" t="s">
        <v>314</v>
      </c>
      <c r="G575" s="4" t="s">
        <v>43</v>
      </c>
      <c r="H575" s="4" t="s">
        <v>173</v>
      </c>
      <c r="I575" s="4" t="s">
        <v>249</v>
      </c>
      <c r="J575" s="4" t="s">
        <v>131</v>
      </c>
      <c r="K575" s="4" t="s">
        <v>117</v>
      </c>
      <c r="L575" s="4">
        <v>1977</v>
      </c>
      <c r="M575" s="4" t="s">
        <v>266</v>
      </c>
      <c r="N575" s="4" t="s">
        <v>304</v>
      </c>
      <c r="O575" s="4" t="s">
        <v>122</v>
      </c>
      <c r="P575" s="4"/>
      <c r="Q575" s="4"/>
      <c r="R575" s="4" t="s">
        <v>123</v>
      </c>
      <c r="S575" s="13"/>
      <c r="T575" s="4"/>
      <c r="U575" s="4"/>
      <c r="V575" s="4"/>
      <c r="W575" s="4">
        <v>220</v>
      </c>
      <c r="X575" s="13">
        <v>38028</v>
      </c>
      <c r="Y575" s="27"/>
      <c r="Z575" s="27"/>
      <c r="AA575" s="28"/>
      <c r="AB575" s="31"/>
      <c r="AC575" s="32">
        <v>62</v>
      </c>
      <c r="AD575" s="28"/>
      <c r="AE575" s="28"/>
      <c r="AF575" s="33"/>
      <c r="AG575" s="28">
        <v>3.6</v>
      </c>
      <c r="AH575" s="31"/>
      <c r="AI575" s="31"/>
      <c r="AJ575" s="31"/>
      <c r="AK575" s="75" t="str">
        <f t="shared" si="120"/>
        <v>1</v>
      </c>
      <c r="AL575" s="75" t="str">
        <f t="shared" si="121"/>
        <v>1</v>
      </c>
      <c r="AM575" s="75" t="str">
        <f t="shared" si="122"/>
        <v>1</v>
      </c>
      <c r="AN575" s="75" t="str">
        <f t="shared" si="123"/>
        <v>1</v>
      </c>
      <c r="AO575" s="75" t="str">
        <f t="shared" si="124"/>
        <v>1</v>
      </c>
      <c r="AP575" s="75" t="str">
        <f t="shared" si="125"/>
        <v>5</v>
      </c>
      <c r="AQ575" s="75" t="str">
        <f t="shared" si="126"/>
        <v>1</v>
      </c>
      <c r="AR575" s="75" t="str">
        <f t="shared" si="127"/>
        <v>1</v>
      </c>
      <c r="AS575" s="75">
        <f t="shared" si="128"/>
        <v>1.1818181818181819</v>
      </c>
      <c r="AT575" s="75" t="str">
        <f t="shared" si="129"/>
        <v>3</v>
      </c>
      <c r="AU575" s="48" t="e">
        <f>IF(OR(AQ575="I",#REF!="I",AQ575="C",#REF!="C"),"Termovacío",IF(OR(AO575="I",AN575="I",AP575="I",AK575="I",AL575="I",AO575="C",AN575="C",AP575="C",AK575="C",AL575="C"),"Regeneración",""))</f>
        <v>#REF!</v>
      </c>
    </row>
    <row r="576" spans="1:47" s="10" customFormat="1" ht="15" customHeight="1" x14ac:dyDescent="0.2">
      <c r="A576" s="4">
        <f t="shared" si="130"/>
        <v>22</v>
      </c>
      <c r="B576" s="4">
        <v>600053</v>
      </c>
      <c r="C576" s="4" t="s">
        <v>102</v>
      </c>
      <c r="D576" s="4" t="s">
        <v>161</v>
      </c>
      <c r="E576" s="3" t="s">
        <v>154</v>
      </c>
      <c r="F576" s="4" t="s">
        <v>314</v>
      </c>
      <c r="G576" s="4" t="s">
        <v>43</v>
      </c>
      <c r="H576" s="4" t="s">
        <v>173</v>
      </c>
      <c r="I576" s="4" t="s">
        <v>249</v>
      </c>
      <c r="J576" s="4" t="s">
        <v>131</v>
      </c>
      <c r="K576" s="4" t="s">
        <v>117</v>
      </c>
      <c r="L576" s="4">
        <v>1977</v>
      </c>
      <c r="M576" s="4" t="s">
        <v>266</v>
      </c>
      <c r="N576" s="4" t="s">
        <v>304</v>
      </c>
      <c r="O576" s="4" t="s">
        <v>122</v>
      </c>
      <c r="P576" s="4"/>
      <c r="Q576" s="4"/>
      <c r="R576" s="4" t="s">
        <v>123</v>
      </c>
      <c r="S576" s="13"/>
      <c r="T576" s="4"/>
      <c r="U576" s="4"/>
      <c r="V576" s="4"/>
      <c r="W576" s="4">
        <v>220</v>
      </c>
      <c r="X576" s="13">
        <v>37676</v>
      </c>
      <c r="Y576" s="27"/>
      <c r="Z576" s="27"/>
      <c r="AA576" s="28"/>
      <c r="AB576" s="31"/>
      <c r="AC576" s="32">
        <v>63.1</v>
      </c>
      <c r="AD576" s="28"/>
      <c r="AE576" s="28">
        <v>20.5</v>
      </c>
      <c r="AF576" s="33">
        <v>0.10092</v>
      </c>
      <c r="AG576" s="28">
        <v>3.5</v>
      </c>
      <c r="AH576" s="31"/>
      <c r="AI576" s="31"/>
      <c r="AJ576" s="31"/>
      <c r="AK576" s="75" t="str">
        <f t="shared" si="120"/>
        <v>1</v>
      </c>
      <c r="AL576" s="75" t="str">
        <f t="shared" si="121"/>
        <v>1</v>
      </c>
      <c r="AM576" s="75" t="str">
        <f t="shared" si="122"/>
        <v>1</v>
      </c>
      <c r="AN576" s="75" t="str">
        <f t="shared" si="123"/>
        <v>5</v>
      </c>
      <c r="AO576" s="75" t="str">
        <f t="shared" si="124"/>
        <v>5</v>
      </c>
      <c r="AP576" s="75" t="str">
        <f t="shared" si="125"/>
        <v>1</v>
      </c>
      <c r="AQ576" s="75" t="str">
        <f t="shared" si="126"/>
        <v>1</v>
      </c>
      <c r="AR576" s="75" t="str">
        <f t="shared" si="127"/>
        <v>1</v>
      </c>
      <c r="AS576" s="75">
        <f t="shared" si="128"/>
        <v>1.9090909090909092</v>
      </c>
      <c r="AT576" s="75" t="str">
        <f t="shared" si="129"/>
        <v>3</v>
      </c>
      <c r="AU576" s="48" t="e">
        <f>IF(OR(AQ576="I",#REF!="I",AQ576="C",#REF!="C"),"Termovacío",IF(OR(AO576="I",AN576="I",AP576="I",AK576="I",AL576="I",AO576="C",AN576="C",AP576="C",AK576="C",AL576="C"),"Regeneración",""))</f>
        <v>#REF!</v>
      </c>
    </row>
    <row r="577" spans="1:47" s="10" customFormat="1" ht="15" customHeight="1" x14ac:dyDescent="0.2">
      <c r="A577" s="4">
        <f t="shared" si="130"/>
        <v>22</v>
      </c>
      <c r="B577" s="4">
        <v>600053</v>
      </c>
      <c r="C577" s="4" t="s">
        <v>102</v>
      </c>
      <c r="D577" s="4" t="s">
        <v>161</v>
      </c>
      <c r="E577" s="3" t="s">
        <v>154</v>
      </c>
      <c r="F577" s="4" t="s">
        <v>314</v>
      </c>
      <c r="G577" s="4" t="s">
        <v>43</v>
      </c>
      <c r="H577" s="4" t="s">
        <v>173</v>
      </c>
      <c r="I577" s="4" t="s">
        <v>249</v>
      </c>
      <c r="J577" s="4" t="s">
        <v>131</v>
      </c>
      <c r="K577" s="4" t="s">
        <v>117</v>
      </c>
      <c r="L577" s="4">
        <v>1977</v>
      </c>
      <c r="M577" s="4" t="s">
        <v>266</v>
      </c>
      <c r="N577" s="4" t="s">
        <v>304</v>
      </c>
      <c r="O577" s="4" t="s">
        <v>122</v>
      </c>
      <c r="P577" s="4"/>
      <c r="Q577" s="4"/>
      <c r="R577" s="4" t="s">
        <v>123</v>
      </c>
      <c r="S577" s="13"/>
      <c r="T577" s="4"/>
      <c r="U577" s="4"/>
      <c r="V577" s="4"/>
      <c r="W577" s="4">
        <v>220</v>
      </c>
      <c r="X577" s="13">
        <v>37291</v>
      </c>
      <c r="Y577" s="27"/>
      <c r="Z577" s="27"/>
      <c r="AA577" s="28"/>
      <c r="AB577" s="31"/>
      <c r="AC577" s="32">
        <v>63.8</v>
      </c>
      <c r="AD577" s="28"/>
      <c r="AE577" s="28">
        <v>18.899999999999999</v>
      </c>
      <c r="AF577" s="33">
        <v>0.10299999999999999</v>
      </c>
      <c r="AG577" s="28">
        <v>3.5</v>
      </c>
      <c r="AH577" s="31"/>
      <c r="AI577" s="31"/>
      <c r="AJ577" s="31"/>
      <c r="AK577" s="75" t="str">
        <f t="shared" si="120"/>
        <v>1</v>
      </c>
      <c r="AL577" s="75" t="str">
        <f t="shared" si="121"/>
        <v>1</v>
      </c>
      <c r="AM577" s="75" t="str">
        <f t="shared" si="122"/>
        <v>1</v>
      </c>
      <c r="AN577" s="75" t="str">
        <f t="shared" si="123"/>
        <v>5</v>
      </c>
      <c r="AO577" s="75" t="str">
        <f t="shared" si="124"/>
        <v>5</v>
      </c>
      <c r="AP577" s="75" t="str">
        <f t="shared" si="125"/>
        <v>1</v>
      </c>
      <c r="AQ577" s="75" t="str">
        <f t="shared" si="126"/>
        <v>1</v>
      </c>
      <c r="AR577" s="75" t="str">
        <f t="shared" si="127"/>
        <v>1</v>
      </c>
      <c r="AS577" s="75">
        <f t="shared" si="128"/>
        <v>1.9090909090909092</v>
      </c>
      <c r="AT577" s="75" t="str">
        <f t="shared" si="129"/>
        <v>3</v>
      </c>
      <c r="AU577" s="48" t="e">
        <f>IF(OR(AQ577="I",#REF!="I",AQ577="C",#REF!="C"),"Termovacío",IF(OR(AO577="I",AN577="I",AP577="I",AK577="I",AL577="I",AO577="C",AN577="C",AP577="C",AK577="C",AL577="C"),"Regeneración",""))</f>
        <v>#REF!</v>
      </c>
    </row>
    <row r="578" spans="1:47" s="10" customFormat="1" ht="15" customHeight="1" x14ac:dyDescent="0.2">
      <c r="A578" s="4">
        <f t="shared" si="130"/>
        <v>22</v>
      </c>
      <c r="B578" s="4">
        <v>600053</v>
      </c>
      <c r="C578" s="4" t="s">
        <v>102</v>
      </c>
      <c r="D578" s="4" t="s">
        <v>161</v>
      </c>
      <c r="E578" s="3" t="s">
        <v>154</v>
      </c>
      <c r="F578" s="4" t="s">
        <v>314</v>
      </c>
      <c r="G578" s="4" t="s">
        <v>43</v>
      </c>
      <c r="H578" s="4" t="s">
        <v>173</v>
      </c>
      <c r="I578" s="4" t="s">
        <v>249</v>
      </c>
      <c r="J578" s="4" t="s">
        <v>131</v>
      </c>
      <c r="K578" s="4" t="s">
        <v>117</v>
      </c>
      <c r="L578" s="4">
        <v>1977</v>
      </c>
      <c r="M578" s="4" t="s">
        <v>266</v>
      </c>
      <c r="N578" s="4" t="s">
        <v>304</v>
      </c>
      <c r="O578" s="4" t="s">
        <v>122</v>
      </c>
      <c r="P578" s="4"/>
      <c r="Q578" s="4"/>
      <c r="R578" s="4" t="s">
        <v>123</v>
      </c>
      <c r="S578" s="13"/>
      <c r="T578" s="4"/>
      <c r="U578" s="4"/>
      <c r="V578" s="4"/>
      <c r="W578" s="4">
        <v>220</v>
      </c>
      <c r="X578" s="13">
        <v>37119</v>
      </c>
      <c r="Y578" s="27"/>
      <c r="Z578" s="27"/>
      <c r="AA578" s="28"/>
      <c r="AB578" s="31"/>
      <c r="AC578" s="32">
        <v>63.8</v>
      </c>
      <c r="AD578" s="28"/>
      <c r="AE578" s="28">
        <v>18.100000000000001</v>
      </c>
      <c r="AF578" s="33">
        <v>9.2439999999999994E-2</v>
      </c>
      <c r="AG578" s="28">
        <v>3.5</v>
      </c>
      <c r="AH578" s="31"/>
      <c r="AI578" s="31"/>
      <c r="AJ578" s="31"/>
      <c r="AK578" s="75" t="str">
        <f t="shared" si="120"/>
        <v>1</v>
      </c>
      <c r="AL578" s="75" t="str">
        <f t="shared" si="121"/>
        <v>1</v>
      </c>
      <c r="AM578" s="75" t="str">
        <f t="shared" si="122"/>
        <v>1</v>
      </c>
      <c r="AN578" s="75" t="str">
        <f t="shared" si="123"/>
        <v>3</v>
      </c>
      <c r="AO578" s="75" t="str">
        <f t="shared" si="124"/>
        <v>5</v>
      </c>
      <c r="AP578" s="75" t="str">
        <f t="shared" si="125"/>
        <v>1</v>
      </c>
      <c r="AQ578" s="75" t="str">
        <f t="shared" si="126"/>
        <v>1</v>
      </c>
      <c r="AR578" s="75" t="str">
        <f t="shared" si="127"/>
        <v>1</v>
      </c>
      <c r="AS578" s="75">
        <f t="shared" si="128"/>
        <v>1.7272727272727273</v>
      </c>
      <c r="AT578" s="75" t="str">
        <f t="shared" si="129"/>
        <v>3</v>
      </c>
      <c r="AU578" s="48" t="e">
        <f>IF(OR(AQ578="I",#REF!="I",AQ578="C",#REF!="C"),"Termovacío",IF(OR(AO578="I",AN578="I",AP578="I",AK578="I",AL578="I",AO578="C",AN578="C",AP578="C",AK578="C",AL578="C"),"Regeneración",""))</f>
        <v>#REF!</v>
      </c>
    </row>
    <row r="579" spans="1:47" s="10" customFormat="1" ht="15" customHeight="1" x14ac:dyDescent="0.2">
      <c r="A579" s="4">
        <f t="shared" si="130"/>
        <v>22</v>
      </c>
      <c r="B579" s="4">
        <v>600053</v>
      </c>
      <c r="C579" s="4" t="s">
        <v>102</v>
      </c>
      <c r="D579" s="4" t="s">
        <v>161</v>
      </c>
      <c r="E579" s="3" t="s">
        <v>154</v>
      </c>
      <c r="F579" s="4" t="s">
        <v>314</v>
      </c>
      <c r="G579" s="4" t="s">
        <v>43</v>
      </c>
      <c r="H579" s="4" t="s">
        <v>173</v>
      </c>
      <c r="I579" s="4" t="s">
        <v>249</v>
      </c>
      <c r="J579" s="4" t="s">
        <v>131</v>
      </c>
      <c r="K579" s="4" t="s">
        <v>117</v>
      </c>
      <c r="L579" s="4">
        <v>1977</v>
      </c>
      <c r="M579" s="4" t="s">
        <v>266</v>
      </c>
      <c r="N579" s="4" t="s">
        <v>304</v>
      </c>
      <c r="O579" s="4" t="s">
        <v>122</v>
      </c>
      <c r="P579" s="4"/>
      <c r="Q579" s="4"/>
      <c r="R579" s="4" t="s">
        <v>123</v>
      </c>
      <c r="S579" s="13"/>
      <c r="T579" s="4"/>
      <c r="U579" s="4"/>
      <c r="V579" s="4"/>
      <c r="W579" s="4">
        <v>220</v>
      </c>
      <c r="X579" s="13">
        <v>37109</v>
      </c>
      <c r="Y579" s="27"/>
      <c r="Z579" s="27"/>
      <c r="AA579" s="28"/>
      <c r="AB579" s="31"/>
      <c r="AC579" s="32">
        <v>66</v>
      </c>
      <c r="AD579" s="28"/>
      <c r="AE579" s="28">
        <v>17.100000000000001</v>
      </c>
      <c r="AF579" s="33">
        <v>8.7150000000000005E-2</v>
      </c>
      <c r="AG579" s="28">
        <v>3.5</v>
      </c>
      <c r="AH579" s="31"/>
      <c r="AI579" s="31"/>
      <c r="AJ579" s="31"/>
      <c r="AK579" s="75" t="str">
        <f t="shared" si="120"/>
        <v>1</v>
      </c>
      <c r="AL579" s="75" t="str">
        <f t="shared" si="121"/>
        <v>1</v>
      </c>
      <c r="AM579" s="75" t="str">
        <f t="shared" si="122"/>
        <v>1</v>
      </c>
      <c r="AN579" s="75" t="str">
        <f t="shared" si="123"/>
        <v>3</v>
      </c>
      <c r="AO579" s="75" t="str">
        <f t="shared" si="124"/>
        <v>5</v>
      </c>
      <c r="AP579" s="75" t="str">
        <f t="shared" si="125"/>
        <v>1</v>
      </c>
      <c r="AQ579" s="75" t="str">
        <f t="shared" si="126"/>
        <v>1</v>
      </c>
      <c r="AR579" s="75" t="str">
        <f t="shared" si="127"/>
        <v>1</v>
      </c>
      <c r="AS579" s="75">
        <f t="shared" si="128"/>
        <v>1.7272727272727273</v>
      </c>
      <c r="AT579" s="75" t="str">
        <f t="shared" si="129"/>
        <v>3</v>
      </c>
      <c r="AU579" s="48" t="e">
        <f>IF(OR(AQ579="I",#REF!="I",AQ579="C",#REF!="C"),"Termovacío",IF(OR(AO579="I",AN579="I",AP579="I",AK579="I",AL579="I",AO579="C",AN579="C",AP579="C",AK579="C",AL579="C"),"Regeneración",""))</f>
        <v>#REF!</v>
      </c>
    </row>
    <row r="580" spans="1:47" s="10" customFormat="1" ht="15" customHeight="1" x14ac:dyDescent="0.2">
      <c r="A580" s="4">
        <f t="shared" si="130"/>
        <v>22</v>
      </c>
      <c r="B580" s="4">
        <v>600053</v>
      </c>
      <c r="C580" s="4" t="s">
        <v>102</v>
      </c>
      <c r="D580" s="4" t="s">
        <v>161</v>
      </c>
      <c r="E580" s="3" t="s">
        <v>154</v>
      </c>
      <c r="F580" s="4" t="s">
        <v>314</v>
      </c>
      <c r="G580" s="4" t="s">
        <v>43</v>
      </c>
      <c r="H580" s="4" t="s">
        <v>173</v>
      </c>
      <c r="I580" s="4" t="s">
        <v>249</v>
      </c>
      <c r="J580" s="4" t="s">
        <v>131</v>
      </c>
      <c r="K580" s="4" t="s">
        <v>117</v>
      </c>
      <c r="L580" s="4">
        <v>1977</v>
      </c>
      <c r="M580" s="4" t="s">
        <v>266</v>
      </c>
      <c r="N580" s="4" t="s">
        <v>304</v>
      </c>
      <c r="O580" s="4" t="s">
        <v>122</v>
      </c>
      <c r="P580" s="4"/>
      <c r="Q580" s="4"/>
      <c r="R580" s="4" t="s">
        <v>123</v>
      </c>
      <c r="S580" s="13"/>
      <c r="T580" s="4"/>
      <c r="U580" s="4"/>
      <c r="V580" s="4"/>
      <c r="W580" s="4">
        <v>220</v>
      </c>
      <c r="X580" s="13">
        <v>36902</v>
      </c>
      <c r="Y580" s="27"/>
      <c r="Z580" s="27"/>
      <c r="AA580" s="28"/>
      <c r="AB580" s="31"/>
      <c r="AC580" s="32">
        <v>74</v>
      </c>
      <c r="AD580" s="28"/>
      <c r="AE580" s="28">
        <v>18.7</v>
      </c>
      <c r="AF580" s="33">
        <v>0.10883</v>
      </c>
      <c r="AG580" s="28">
        <v>3.5</v>
      </c>
      <c r="AH580" s="31"/>
      <c r="AI580" s="31"/>
      <c r="AJ580" s="31"/>
      <c r="AK580" s="75" t="str">
        <f t="shared" ref="AK580:AK643" si="131">IF(AH580&lt;&gt;"",IF(AH580&lt;=0.1,"1",IF(AND(AH580&gt;0.1,AH580&lt;=0.3),"3",IF(AH580&gt;0.3,"5",""))),"1")</f>
        <v>1</v>
      </c>
      <c r="AL580" s="75" t="str">
        <f t="shared" ref="AL580:AL643" si="132">IF(AI580&lt;&gt;"",IF(AI580&lt;=3,"1",IF(AND(AI580&gt;3,AI580&lt;=4),"3",IF(AI580&gt;4,"5",""))),"1")</f>
        <v>1</v>
      </c>
      <c r="AM580" s="75" t="str">
        <f t="shared" ref="AM580:AM643" si="133">IF(AD580&lt;&gt;"",IF(AD580&lt;=20,"1",IF(AND(AD580&gt;20,AD580&lt;=30),"3",IF(AD580&gt;30,"5",""))),"1")</f>
        <v>1</v>
      </c>
      <c r="AN580" s="75" t="str">
        <f t="shared" ref="AN580:AN643" si="134">IF(AF580&lt;&gt;"",IF(AF580&lt;=0.05,"1",IF(AND(AF580&gt;0.05,AF580&lt;=0.1),"3",IF(AF580&gt;0.1,"5",""))),"1")</f>
        <v>5</v>
      </c>
      <c r="AO580" s="75" t="str">
        <f t="shared" ref="AO580:AO643" si="135">IF(AE580&lt;&gt;"",IF(AE580&gt;=32,"1",IF(AND(AE580&gt;=28,AE580&lt;32),"3",IF(AE580&lt;28,"5",""))),"1")</f>
        <v>5</v>
      </c>
      <c r="AP580" s="75" t="str">
        <f t="shared" ref="AP580:AP643" si="136">IF(AG580&lt;&gt;"",IF(AG580&lt;=3.5,"1",IF(AG580&gt;3.5,"5","")),"1")</f>
        <v>1</v>
      </c>
      <c r="AQ580" s="75" t="str">
        <f t="shared" si="126"/>
        <v>1</v>
      </c>
      <c r="AR580" s="75" t="str">
        <f t="shared" si="127"/>
        <v>1</v>
      </c>
      <c r="AS580" s="75">
        <f t="shared" si="128"/>
        <v>1.9090909090909092</v>
      </c>
      <c r="AT580" s="75" t="str">
        <f t="shared" si="129"/>
        <v>3</v>
      </c>
      <c r="AU580" s="48" t="e">
        <f>IF(OR(AQ580="I",#REF!="I",AQ580="C",#REF!="C"),"Termovacío",IF(OR(AO580="I",AN580="I",AP580="I",AK580="I",AL580="I",AO580="C",AN580="C",AP580="C",AK580="C",AL580="C"),"Regeneración",""))</f>
        <v>#REF!</v>
      </c>
    </row>
    <row r="581" spans="1:47" s="10" customFormat="1" ht="15" customHeight="1" x14ac:dyDescent="0.2">
      <c r="A581" s="4">
        <f t="shared" si="130"/>
        <v>22</v>
      </c>
      <c r="B581" s="4">
        <v>600053</v>
      </c>
      <c r="C581" s="4" t="s">
        <v>102</v>
      </c>
      <c r="D581" s="4" t="s">
        <v>161</v>
      </c>
      <c r="E581" s="3" t="s">
        <v>154</v>
      </c>
      <c r="F581" s="4" t="s">
        <v>314</v>
      </c>
      <c r="G581" s="4" t="s">
        <v>43</v>
      </c>
      <c r="H581" s="4" t="s">
        <v>173</v>
      </c>
      <c r="I581" s="4" t="s">
        <v>249</v>
      </c>
      <c r="J581" s="4" t="s">
        <v>131</v>
      </c>
      <c r="K581" s="4" t="s">
        <v>117</v>
      </c>
      <c r="L581" s="4">
        <v>1977</v>
      </c>
      <c r="M581" s="4" t="s">
        <v>266</v>
      </c>
      <c r="N581" s="4" t="s">
        <v>304</v>
      </c>
      <c r="O581" s="4" t="s">
        <v>122</v>
      </c>
      <c r="P581" s="4"/>
      <c r="Q581" s="4"/>
      <c r="R581" s="4" t="s">
        <v>123</v>
      </c>
      <c r="S581" s="13"/>
      <c r="T581" s="4"/>
      <c r="U581" s="4"/>
      <c r="V581" s="4"/>
      <c r="W581" s="4">
        <v>220</v>
      </c>
      <c r="X581" s="13">
        <v>36549</v>
      </c>
      <c r="Y581" s="27"/>
      <c r="Z581" s="27"/>
      <c r="AA581" s="28"/>
      <c r="AB581" s="31"/>
      <c r="AC581" s="32">
        <v>59</v>
      </c>
      <c r="AD581" s="28"/>
      <c r="AE581" s="28">
        <v>19.7</v>
      </c>
      <c r="AF581" s="33">
        <v>8.5510000000000003E-2</v>
      </c>
      <c r="AG581" s="28">
        <v>3.5</v>
      </c>
      <c r="AH581" s="31"/>
      <c r="AI581" s="31"/>
      <c r="AJ581" s="31"/>
      <c r="AK581" s="75" t="str">
        <f t="shared" si="131"/>
        <v>1</v>
      </c>
      <c r="AL581" s="75" t="str">
        <f t="shared" si="132"/>
        <v>1</v>
      </c>
      <c r="AM581" s="75" t="str">
        <f t="shared" si="133"/>
        <v>1</v>
      </c>
      <c r="AN581" s="75" t="str">
        <f t="shared" si="134"/>
        <v>3</v>
      </c>
      <c r="AO581" s="75" t="str">
        <f t="shared" si="135"/>
        <v>5</v>
      </c>
      <c r="AP581" s="75" t="str">
        <f t="shared" si="136"/>
        <v>1</v>
      </c>
      <c r="AQ581" s="75" t="str">
        <f t="shared" ref="AQ581:AQ644" si="137">IF(AC581&lt;&gt;"",IF(AND(W581=60,AC581&gt;=40),"1",IF(AND(W581=60,AC581&gt;=35,AC581&lt;40),"3",IF(AND(W581=60,AC581&lt;35),"5",IF(AND(W581=220,AC581&gt;=50),"1",IF(AND(W581=220,AC581&gt;=45,AC581&lt;50),"2",IF(AND(W581=220,AC581&lt;45),"5","")))))),"1")</f>
        <v>1</v>
      </c>
      <c r="AR581" s="75" t="str">
        <f t="shared" ref="AR581:AR644" si="138">IF(AJ581&lt;&gt;"",IF(AJ581&gt;=0.2,"1",IF(AND(AJ581&gt;=0.1,AJ581&lt;0.2),"3",IF(AJ581&lt;0.1,"5",""))),"1")</f>
        <v>1</v>
      </c>
      <c r="AS581" s="75">
        <f t="shared" ref="AS581:AS644" si="139">+(3*AK581+3*AL581+4*AM581+2*AN581+3*AO581+1*AP581+5*AQ581+1*AR581)/22</f>
        <v>1.7272727272727273</v>
      </c>
      <c r="AT581" s="75" t="str">
        <f t="shared" ref="AT581:AT644" si="140">IF(AND(AS581&gt;0,AS581&lt;=1),"1",IF(AND(AS581&gt;1,AS581&lt;=2),"3",IF(AND(AS581&gt;2,AS581&lt;=3),"6",IF(AND(AS581&gt;3,AS581&lt;=4),"8",IF(AND(AS581&gt;4,AS581&lt;=5),"10","")))))</f>
        <v>3</v>
      </c>
      <c r="AU581" s="48" t="e">
        <f>IF(OR(AQ581="I",#REF!="I",AQ581="C",#REF!="C"),"Termovacío",IF(OR(AO581="I",AN581="I",AP581="I",AK581="I",AL581="I",AO581="C",AN581="C",AP581="C",AK581="C",AL581="C"),"Regeneración",""))</f>
        <v>#REF!</v>
      </c>
    </row>
    <row r="582" spans="1:47" s="10" customFormat="1" ht="15" customHeight="1" x14ac:dyDescent="0.2">
      <c r="A582" s="4">
        <f t="shared" si="130"/>
        <v>22</v>
      </c>
      <c r="B582" s="4">
        <v>600053</v>
      </c>
      <c r="C582" s="4" t="s">
        <v>102</v>
      </c>
      <c r="D582" s="4" t="s">
        <v>161</v>
      </c>
      <c r="E582" s="3" t="s">
        <v>154</v>
      </c>
      <c r="F582" s="4" t="s">
        <v>314</v>
      </c>
      <c r="G582" s="4" t="s">
        <v>43</v>
      </c>
      <c r="H582" s="4" t="s">
        <v>173</v>
      </c>
      <c r="I582" s="4" t="s">
        <v>249</v>
      </c>
      <c r="J582" s="4" t="s">
        <v>131</v>
      </c>
      <c r="K582" s="4" t="s">
        <v>117</v>
      </c>
      <c r="L582" s="4">
        <v>1977</v>
      </c>
      <c r="M582" s="4" t="s">
        <v>266</v>
      </c>
      <c r="N582" s="4" t="s">
        <v>304</v>
      </c>
      <c r="O582" s="4" t="s">
        <v>122</v>
      </c>
      <c r="P582" s="4"/>
      <c r="Q582" s="4"/>
      <c r="R582" s="4" t="s">
        <v>123</v>
      </c>
      <c r="S582" s="13"/>
      <c r="T582" s="4"/>
      <c r="U582" s="4"/>
      <c r="V582" s="4"/>
      <c r="W582" s="4">
        <v>220</v>
      </c>
      <c r="X582" s="13">
        <v>36188</v>
      </c>
      <c r="Y582" s="27"/>
      <c r="Z582" s="27"/>
      <c r="AA582" s="28"/>
      <c r="AB582" s="31"/>
      <c r="AC582" s="32">
        <v>71</v>
      </c>
      <c r="AD582" s="28"/>
      <c r="AE582" s="28">
        <v>19.100000000000001</v>
      </c>
      <c r="AF582" s="33">
        <v>0.10202</v>
      </c>
      <c r="AG582" s="28">
        <v>3.5</v>
      </c>
      <c r="AH582" s="31"/>
      <c r="AI582" s="31"/>
      <c r="AJ582" s="31"/>
      <c r="AK582" s="75" t="str">
        <f t="shared" si="131"/>
        <v>1</v>
      </c>
      <c r="AL582" s="75" t="str">
        <f t="shared" si="132"/>
        <v>1</v>
      </c>
      <c r="AM582" s="75" t="str">
        <f t="shared" si="133"/>
        <v>1</v>
      </c>
      <c r="AN582" s="75" t="str">
        <f t="shared" si="134"/>
        <v>5</v>
      </c>
      <c r="AO582" s="75" t="str">
        <f t="shared" si="135"/>
        <v>5</v>
      </c>
      <c r="AP582" s="75" t="str">
        <f t="shared" si="136"/>
        <v>1</v>
      </c>
      <c r="AQ582" s="75" t="str">
        <f t="shared" si="137"/>
        <v>1</v>
      </c>
      <c r="AR582" s="75" t="str">
        <f t="shared" si="138"/>
        <v>1</v>
      </c>
      <c r="AS582" s="75">
        <f t="shared" si="139"/>
        <v>1.9090909090909092</v>
      </c>
      <c r="AT582" s="75" t="str">
        <f t="shared" si="140"/>
        <v>3</v>
      </c>
      <c r="AU582" s="48" t="e">
        <f>IF(OR(AQ582="I",#REF!="I",AQ582="C",#REF!="C"),"Termovacío",IF(OR(AO582="I",AN582="I",AP582="I",AK582="I",AL582="I",AO582="C",AN582="C",AP582="C",AK582="C",AL582="C"),"Regeneración",""))</f>
        <v>#REF!</v>
      </c>
    </row>
    <row r="583" spans="1:47" s="10" customFormat="1" ht="15" customHeight="1" x14ac:dyDescent="0.2">
      <c r="A583" s="4">
        <f t="shared" si="130"/>
        <v>22</v>
      </c>
      <c r="B583" s="4">
        <v>600053</v>
      </c>
      <c r="C583" s="4" t="s">
        <v>102</v>
      </c>
      <c r="D583" s="4" t="s">
        <v>161</v>
      </c>
      <c r="E583" s="3" t="s">
        <v>154</v>
      </c>
      <c r="F583" s="4" t="s">
        <v>314</v>
      </c>
      <c r="G583" s="4" t="s">
        <v>43</v>
      </c>
      <c r="H583" s="4" t="s">
        <v>173</v>
      </c>
      <c r="I583" s="4" t="s">
        <v>249</v>
      </c>
      <c r="J583" s="4" t="s">
        <v>131</v>
      </c>
      <c r="K583" s="4" t="s">
        <v>117</v>
      </c>
      <c r="L583" s="4">
        <v>1977</v>
      </c>
      <c r="M583" s="4" t="s">
        <v>266</v>
      </c>
      <c r="N583" s="4" t="s">
        <v>304</v>
      </c>
      <c r="O583" s="4" t="s">
        <v>122</v>
      </c>
      <c r="P583" s="4"/>
      <c r="Q583" s="4"/>
      <c r="R583" s="4" t="s">
        <v>123</v>
      </c>
      <c r="S583" s="13"/>
      <c r="T583" s="4"/>
      <c r="U583" s="4"/>
      <c r="V583" s="4"/>
      <c r="W583" s="4">
        <v>220</v>
      </c>
      <c r="X583" s="13">
        <v>35811</v>
      </c>
      <c r="Y583" s="27"/>
      <c r="Z583" s="27"/>
      <c r="AA583" s="28"/>
      <c r="AB583" s="31"/>
      <c r="AC583" s="32">
        <v>60</v>
      </c>
      <c r="AD583" s="28"/>
      <c r="AE583" s="28">
        <v>19</v>
      </c>
      <c r="AF583" s="33">
        <v>7.0419999999999996E-2</v>
      </c>
      <c r="AG583" s="28">
        <v>3.5</v>
      </c>
      <c r="AH583" s="31"/>
      <c r="AI583" s="31"/>
      <c r="AJ583" s="31"/>
      <c r="AK583" s="75" t="str">
        <f t="shared" si="131"/>
        <v>1</v>
      </c>
      <c r="AL583" s="75" t="str">
        <f t="shared" si="132"/>
        <v>1</v>
      </c>
      <c r="AM583" s="75" t="str">
        <f t="shared" si="133"/>
        <v>1</v>
      </c>
      <c r="AN583" s="75" t="str">
        <f t="shared" si="134"/>
        <v>3</v>
      </c>
      <c r="AO583" s="75" t="str">
        <f t="shared" si="135"/>
        <v>5</v>
      </c>
      <c r="AP583" s="75" t="str">
        <f t="shared" si="136"/>
        <v>1</v>
      </c>
      <c r="AQ583" s="75" t="str">
        <f t="shared" si="137"/>
        <v>1</v>
      </c>
      <c r="AR583" s="75" t="str">
        <f t="shared" si="138"/>
        <v>1</v>
      </c>
      <c r="AS583" s="75">
        <f t="shared" si="139"/>
        <v>1.7272727272727273</v>
      </c>
      <c r="AT583" s="75" t="str">
        <f t="shared" si="140"/>
        <v>3</v>
      </c>
      <c r="AU583" s="48" t="e">
        <f>IF(OR(AQ583="I",#REF!="I",AQ583="C",#REF!="C"),"Termovacío",IF(OR(AO583="I",AN583="I",AP583="I",AK583="I",AL583="I",AO583="C",AN583="C",AP583="C",AK583="C",AL583="C"),"Regeneración",""))</f>
        <v>#REF!</v>
      </c>
    </row>
    <row r="584" spans="1:47" s="10" customFormat="1" ht="15" customHeight="1" x14ac:dyDescent="0.2">
      <c r="A584" s="4">
        <f t="shared" si="130"/>
        <v>22</v>
      </c>
      <c r="B584" s="4">
        <v>600053</v>
      </c>
      <c r="C584" s="4" t="s">
        <v>102</v>
      </c>
      <c r="D584" s="4" t="s">
        <v>161</v>
      </c>
      <c r="E584" s="3" t="s">
        <v>154</v>
      </c>
      <c r="F584" s="4" t="s">
        <v>314</v>
      </c>
      <c r="G584" s="4" t="s">
        <v>43</v>
      </c>
      <c r="H584" s="4" t="s">
        <v>173</v>
      </c>
      <c r="I584" s="4" t="s">
        <v>249</v>
      </c>
      <c r="J584" s="4" t="s">
        <v>131</v>
      </c>
      <c r="K584" s="4" t="s">
        <v>117</v>
      </c>
      <c r="L584" s="4">
        <v>1977</v>
      </c>
      <c r="M584" s="4" t="s">
        <v>266</v>
      </c>
      <c r="N584" s="4" t="s">
        <v>304</v>
      </c>
      <c r="O584" s="4" t="s">
        <v>122</v>
      </c>
      <c r="P584" s="4"/>
      <c r="Q584" s="4"/>
      <c r="R584" s="4" t="s">
        <v>123</v>
      </c>
      <c r="S584" s="13"/>
      <c r="T584" s="4"/>
      <c r="U584" s="4"/>
      <c r="V584" s="4"/>
      <c r="W584" s="4">
        <v>220</v>
      </c>
      <c r="X584" s="13">
        <v>35486</v>
      </c>
      <c r="Y584" s="27"/>
      <c r="Z584" s="27"/>
      <c r="AA584" s="28"/>
      <c r="AB584" s="31"/>
      <c r="AC584" s="32">
        <v>64</v>
      </c>
      <c r="AD584" s="28"/>
      <c r="AE584" s="28">
        <v>19.7</v>
      </c>
      <c r="AF584" s="33">
        <v>7.5569999999999998E-2</v>
      </c>
      <c r="AG584" s="28">
        <v>3.5</v>
      </c>
      <c r="AH584" s="31"/>
      <c r="AI584" s="31"/>
      <c r="AJ584" s="31"/>
      <c r="AK584" s="75" t="str">
        <f t="shared" si="131"/>
        <v>1</v>
      </c>
      <c r="AL584" s="75" t="str">
        <f t="shared" si="132"/>
        <v>1</v>
      </c>
      <c r="AM584" s="75" t="str">
        <f t="shared" si="133"/>
        <v>1</v>
      </c>
      <c r="AN584" s="75" t="str">
        <f t="shared" si="134"/>
        <v>3</v>
      </c>
      <c r="AO584" s="75" t="str">
        <f t="shared" si="135"/>
        <v>5</v>
      </c>
      <c r="AP584" s="75" t="str">
        <f t="shared" si="136"/>
        <v>1</v>
      </c>
      <c r="AQ584" s="75" t="str">
        <f t="shared" si="137"/>
        <v>1</v>
      </c>
      <c r="AR584" s="75" t="str">
        <f t="shared" si="138"/>
        <v>1</v>
      </c>
      <c r="AS584" s="75">
        <f t="shared" si="139"/>
        <v>1.7272727272727273</v>
      </c>
      <c r="AT584" s="75" t="str">
        <f t="shared" si="140"/>
        <v>3</v>
      </c>
      <c r="AU584" s="48" t="e">
        <f>IF(OR(AQ584="I",#REF!="I",AQ584="C",#REF!="C"),"Termovacío",IF(OR(AO584="I",AN584="I",AP584="I",AK584="I",AL584="I",AO584="C",AN584="C",AP584="C",AK584="C",AL584="C"),"Regeneración",""))</f>
        <v>#REF!</v>
      </c>
    </row>
    <row r="585" spans="1:47" s="10" customFormat="1" ht="15" customHeight="1" x14ac:dyDescent="0.2">
      <c r="A585" s="4">
        <f t="shared" si="130"/>
        <v>22</v>
      </c>
      <c r="B585" s="4">
        <v>600053</v>
      </c>
      <c r="C585" s="4" t="s">
        <v>102</v>
      </c>
      <c r="D585" s="4" t="s">
        <v>161</v>
      </c>
      <c r="E585" s="3" t="s">
        <v>154</v>
      </c>
      <c r="F585" s="4" t="s">
        <v>314</v>
      </c>
      <c r="G585" s="4" t="s">
        <v>43</v>
      </c>
      <c r="H585" s="4" t="s">
        <v>173</v>
      </c>
      <c r="I585" s="4" t="s">
        <v>249</v>
      </c>
      <c r="J585" s="4" t="s">
        <v>131</v>
      </c>
      <c r="K585" s="4" t="s">
        <v>117</v>
      </c>
      <c r="L585" s="4">
        <v>1977</v>
      </c>
      <c r="M585" s="4" t="s">
        <v>266</v>
      </c>
      <c r="N585" s="4" t="s">
        <v>304</v>
      </c>
      <c r="O585" s="4" t="s">
        <v>122</v>
      </c>
      <c r="P585" s="4"/>
      <c r="Q585" s="4"/>
      <c r="R585" s="4" t="s">
        <v>123</v>
      </c>
      <c r="S585" s="13"/>
      <c r="T585" s="4"/>
      <c r="U585" s="4"/>
      <c r="V585" s="4"/>
      <c r="W585" s="4">
        <v>220</v>
      </c>
      <c r="X585" s="13">
        <v>35095</v>
      </c>
      <c r="Y585" s="27"/>
      <c r="Z585" s="27"/>
      <c r="AA585" s="28"/>
      <c r="AB585" s="31"/>
      <c r="AC585" s="32">
        <v>68</v>
      </c>
      <c r="AD585" s="28"/>
      <c r="AE585" s="28"/>
      <c r="AF585" s="33">
        <v>0.13100000000000001</v>
      </c>
      <c r="AG585" s="28"/>
      <c r="AH585" s="31"/>
      <c r="AI585" s="31"/>
      <c r="AJ585" s="31"/>
      <c r="AK585" s="75" t="str">
        <f t="shared" si="131"/>
        <v>1</v>
      </c>
      <c r="AL585" s="75" t="str">
        <f t="shared" si="132"/>
        <v>1</v>
      </c>
      <c r="AM585" s="75" t="str">
        <f t="shared" si="133"/>
        <v>1</v>
      </c>
      <c r="AN585" s="75" t="str">
        <f t="shared" si="134"/>
        <v>5</v>
      </c>
      <c r="AO585" s="75" t="str">
        <f t="shared" si="135"/>
        <v>1</v>
      </c>
      <c r="AP585" s="75" t="str">
        <f t="shared" si="136"/>
        <v>1</v>
      </c>
      <c r="AQ585" s="75" t="str">
        <f t="shared" si="137"/>
        <v>1</v>
      </c>
      <c r="AR585" s="75" t="str">
        <f t="shared" si="138"/>
        <v>1</v>
      </c>
      <c r="AS585" s="75">
        <f t="shared" si="139"/>
        <v>1.3636363636363635</v>
      </c>
      <c r="AT585" s="75" t="str">
        <f t="shared" si="140"/>
        <v>3</v>
      </c>
      <c r="AU585" s="48" t="e">
        <f>IF(OR(AQ585="I",#REF!="I",AQ585="C",#REF!="C"),"Termovacío",IF(OR(AO585="I",AN585="I",AP585="I",AK585="I",AL585="I",AO585="C",AN585="C",AP585="C",AK585="C",AL585="C"),"Regeneración",""))</f>
        <v>#REF!</v>
      </c>
    </row>
    <row r="586" spans="1:47" s="10" customFormat="1" ht="15" customHeight="1" x14ac:dyDescent="0.2">
      <c r="A586" s="4">
        <f t="shared" si="130"/>
        <v>22</v>
      </c>
      <c r="B586" s="4">
        <v>600053</v>
      </c>
      <c r="C586" s="4" t="s">
        <v>102</v>
      </c>
      <c r="D586" s="4" t="s">
        <v>161</v>
      </c>
      <c r="E586" s="3" t="s">
        <v>154</v>
      </c>
      <c r="F586" s="4" t="s">
        <v>314</v>
      </c>
      <c r="G586" s="4" t="s">
        <v>43</v>
      </c>
      <c r="H586" s="4" t="s">
        <v>173</v>
      </c>
      <c r="I586" s="4" t="s">
        <v>249</v>
      </c>
      <c r="J586" s="4" t="s">
        <v>131</v>
      </c>
      <c r="K586" s="4" t="s">
        <v>117</v>
      </c>
      <c r="L586" s="4">
        <v>1977</v>
      </c>
      <c r="M586" s="4" t="s">
        <v>266</v>
      </c>
      <c r="N586" s="4" t="s">
        <v>304</v>
      </c>
      <c r="O586" s="4" t="s">
        <v>122</v>
      </c>
      <c r="P586" s="4"/>
      <c r="Q586" s="4"/>
      <c r="R586" s="4" t="s">
        <v>123</v>
      </c>
      <c r="S586" s="13"/>
      <c r="T586" s="4"/>
      <c r="U586" s="4"/>
      <c r="V586" s="4"/>
      <c r="W586" s="4">
        <v>220</v>
      </c>
      <c r="X586" s="13">
        <v>34694</v>
      </c>
      <c r="Y586" s="27"/>
      <c r="Z586" s="27"/>
      <c r="AA586" s="28"/>
      <c r="AB586" s="31"/>
      <c r="AC586" s="32">
        <v>73</v>
      </c>
      <c r="AD586" s="28"/>
      <c r="AE586" s="28"/>
      <c r="AF586" s="33">
        <v>0.10299999999999999</v>
      </c>
      <c r="AG586" s="28"/>
      <c r="AH586" s="31"/>
      <c r="AI586" s="31"/>
      <c r="AJ586" s="31"/>
      <c r="AK586" s="75" t="str">
        <f t="shared" si="131"/>
        <v>1</v>
      </c>
      <c r="AL586" s="75" t="str">
        <f t="shared" si="132"/>
        <v>1</v>
      </c>
      <c r="AM586" s="75" t="str">
        <f t="shared" si="133"/>
        <v>1</v>
      </c>
      <c r="AN586" s="75" t="str">
        <f t="shared" si="134"/>
        <v>5</v>
      </c>
      <c r="AO586" s="75" t="str">
        <f t="shared" si="135"/>
        <v>1</v>
      </c>
      <c r="AP586" s="75" t="str">
        <f t="shared" si="136"/>
        <v>1</v>
      </c>
      <c r="AQ586" s="75" t="str">
        <f t="shared" si="137"/>
        <v>1</v>
      </c>
      <c r="AR586" s="75" t="str">
        <f t="shared" si="138"/>
        <v>1</v>
      </c>
      <c r="AS586" s="75">
        <f t="shared" si="139"/>
        <v>1.3636363636363635</v>
      </c>
      <c r="AT586" s="75" t="str">
        <f t="shared" si="140"/>
        <v>3</v>
      </c>
      <c r="AU586" s="48" t="e">
        <f>IF(OR(AQ586="I",#REF!="I",AQ586="C",#REF!="C"),"Termovacío",IF(OR(AO586="I",AN586="I",AP586="I",AK586="I",AL586="I",AO586="C",AN586="C",AP586="C",AK586="C",AL586="C"),"Regeneración",""))</f>
        <v>#REF!</v>
      </c>
    </row>
    <row r="587" spans="1:47" s="10" customFormat="1" ht="15" customHeight="1" x14ac:dyDescent="0.2">
      <c r="A587" s="4">
        <f t="shared" si="130"/>
        <v>22</v>
      </c>
      <c r="B587" s="4">
        <v>600053</v>
      </c>
      <c r="C587" s="4" t="s">
        <v>102</v>
      </c>
      <c r="D587" s="4" t="s">
        <v>161</v>
      </c>
      <c r="E587" s="3" t="s">
        <v>154</v>
      </c>
      <c r="F587" s="4" t="s">
        <v>314</v>
      </c>
      <c r="G587" s="4" t="s">
        <v>43</v>
      </c>
      <c r="H587" s="4" t="s">
        <v>173</v>
      </c>
      <c r="I587" s="4" t="s">
        <v>249</v>
      </c>
      <c r="J587" s="4" t="s">
        <v>131</v>
      </c>
      <c r="K587" s="4" t="s">
        <v>117</v>
      </c>
      <c r="L587" s="4">
        <v>1977</v>
      </c>
      <c r="M587" s="4" t="s">
        <v>266</v>
      </c>
      <c r="N587" s="4" t="s">
        <v>304</v>
      </c>
      <c r="O587" s="4" t="s">
        <v>122</v>
      </c>
      <c r="P587" s="4"/>
      <c r="Q587" s="4"/>
      <c r="R587" s="4" t="s">
        <v>123</v>
      </c>
      <c r="S587" s="13"/>
      <c r="T587" s="4"/>
      <c r="U587" s="4"/>
      <c r="V587" s="4"/>
      <c r="W587" s="4">
        <v>220</v>
      </c>
      <c r="X587" s="13">
        <v>34331</v>
      </c>
      <c r="Y587" s="27"/>
      <c r="Z587" s="27"/>
      <c r="AA587" s="28"/>
      <c r="AB587" s="31"/>
      <c r="AC587" s="32">
        <v>75</v>
      </c>
      <c r="AD587" s="28"/>
      <c r="AE587" s="28"/>
      <c r="AF587" s="33">
        <v>8.1000000000000003E-2</v>
      </c>
      <c r="AG587" s="28"/>
      <c r="AH587" s="31"/>
      <c r="AI587" s="31"/>
      <c r="AJ587" s="31"/>
      <c r="AK587" s="75" t="str">
        <f t="shared" si="131"/>
        <v>1</v>
      </c>
      <c r="AL587" s="75" t="str">
        <f t="shared" si="132"/>
        <v>1</v>
      </c>
      <c r="AM587" s="75" t="str">
        <f t="shared" si="133"/>
        <v>1</v>
      </c>
      <c r="AN587" s="75" t="str">
        <f t="shared" si="134"/>
        <v>3</v>
      </c>
      <c r="AO587" s="75" t="str">
        <f t="shared" si="135"/>
        <v>1</v>
      </c>
      <c r="AP587" s="75" t="str">
        <f t="shared" si="136"/>
        <v>1</v>
      </c>
      <c r="AQ587" s="75" t="str">
        <f t="shared" si="137"/>
        <v>1</v>
      </c>
      <c r="AR587" s="75" t="str">
        <f t="shared" si="138"/>
        <v>1</v>
      </c>
      <c r="AS587" s="75">
        <f t="shared" si="139"/>
        <v>1.1818181818181819</v>
      </c>
      <c r="AT587" s="75" t="str">
        <f t="shared" si="140"/>
        <v>3</v>
      </c>
      <c r="AU587" s="48" t="e">
        <f>IF(OR(AQ587="I",#REF!="I",AQ587="C",#REF!="C"),"Termovacío",IF(OR(AO587="I",AN587="I",AP587="I",AK587="I",AL587="I",AO587="C",AN587="C",AP587="C",AK587="C",AL587="C"),"Regeneración",""))</f>
        <v>#REF!</v>
      </c>
    </row>
    <row r="588" spans="1:47" s="10" customFormat="1" ht="15" customHeight="1" x14ac:dyDescent="0.2">
      <c r="A588" s="4">
        <f t="shared" si="130"/>
        <v>23</v>
      </c>
      <c r="B588" s="36">
        <v>60003655</v>
      </c>
      <c r="C588" s="36" t="s">
        <v>102</v>
      </c>
      <c r="D588" s="36" t="s">
        <v>156</v>
      </c>
      <c r="E588" s="37"/>
      <c r="F588" s="36" t="s">
        <v>315</v>
      </c>
      <c r="G588" s="36" t="s">
        <v>12</v>
      </c>
      <c r="H588" s="36" t="s">
        <v>63</v>
      </c>
      <c r="I588" s="36" t="s">
        <v>245</v>
      </c>
      <c r="J588" s="36" t="s">
        <v>134</v>
      </c>
      <c r="K588" s="36" t="s">
        <v>125</v>
      </c>
      <c r="L588" s="36">
        <v>2008</v>
      </c>
      <c r="M588" s="36" t="s">
        <v>267</v>
      </c>
      <c r="N588" s="36" t="s">
        <v>153</v>
      </c>
      <c r="O588" s="36" t="s">
        <v>135</v>
      </c>
      <c r="P588" s="36">
        <v>2008</v>
      </c>
      <c r="Q588" s="36"/>
      <c r="R588" s="36" t="s">
        <v>119</v>
      </c>
      <c r="S588" s="38"/>
      <c r="T588" s="36"/>
      <c r="U588" s="36"/>
      <c r="V588" s="36" t="s">
        <v>448</v>
      </c>
      <c r="W588" s="36">
        <v>60</v>
      </c>
      <c r="X588" s="38">
        <v>45690</v>
      </c>
      <c r="Y588" s="39">
        <v>60</v>
      </c>
      <c r="Z588" s="39">
        <v>31</v>
      </c>
      <c r="AA588" s="40" t="s">
        <v>665</v>
      </c>
      <c r="AB588" s="41">
        <v>0.88500000000000001</v>
      </c>
      <c r="AC588" s="42">
        <v>75</v>
      </c>
      <c r="AD588" s="40">
        <v>7</v>
      </c>
      <c r="AE588" s="40">
        <v>33.799999999999997</v>
      </c>
      <c r="AF588" s="43">
        <v>5.0000000000000001E-3</v>
      </c>
      <c r="AG588" s="40">
        <v>1.5</v>
      </c>
      <c r="AH588" s="41">
        <v>1.2E-2</v>
      </c>
      <c r="AI588" s="41">
        <v>0.57099999999999995</v>
      </c>
      <c r="AJ588" s="41"/>
      <c r="AK588" s="75" t="str">
        <f t="shared" si="131"/>
        <v>1</v>
      </c>
      <c r="AL588" s="75" t="str">
        <f t="shared" si="132"/>
        <v>1</v>
      </c>
      <c r="AM588" s="75" t="str">
        <f t="shared" si="133"/>
        <v>1</v>
      </c>
      <c r="AN588" s="75" t="str">
        <f t="shared" si="134"/>
        <v>1</v>
      </c>
      <c r="AO588" s="75" t="str">
        <f t="shared" si="135"/>
        <v>1</v>
      </c>
      <c r="AP588" s="75" t="str">
        <f t="shared" si="136"/>
        <v>1</v>
      </c>
      <c r="AQ588" s="75" t="str">
        <f t="shared" si="137"/>
        <v>1</v>
      </c>
      <c r="AR588" s="75" t="str">
        <f t="shared" si="138"/>
        <v>1</v>
      </c>
      <c r="AS588" s="75">
        <f t="shared" si="139"/>
        <v>1</v>
      </c>
      <c r="AT588" s="75" t="str">
        <f t="shared" si="140"/>
        <v>1</v>
      </c>
      <c r="AU588" s="48" t="e">
        <f>IF(OR(AQ588="I",#REF!="I",AQ588="C",#REF!="C"),"Termovacío",IF(OR(AO588="I",AN588="I",AP588="I",AK588="I",AL588="I",AO588="C",AN588="C",AP588="C",AK588="C",AL588="C"),"Regeneración",""))</f>
        <v>#REF!</v>
      </c>
    </row>
    <row r="589" spans="1:47" s="10" customFormat="1" ht="15" customHeight="1" x14ac:dyDescent="0.2">
      <c r="A589" s="4">
        <f t="shared" ref="A589:A652" si="141">+IF(B588=B589,A588,A588+1)</f>
        <v>23</v>
      </c>
      <c r="B589" s="4">
        <v>60003655</v>
      </c>
      <c r="C589" s="4" t="s">
        <v>102</v>
      </c>
      <c r="D589" s="4" t="s">
        <v>156</v>
      </c>
      <c r="E589" s="3"/>
      <c r="F589" s="4" t="s">
        <v>315</v>
      </c>
      <c r="G589" s="4" t="s">
        <v>12</v>
      </c>
      <c r="H589" s="4" t="s">
        <v>63</v>
      </c>
      <c r="I589" s="4" t="s">
        <v>245</v>
      </c>
      <c r="J589" s="4" t="s">
        <v>134</v>
      </c>
      <c r="K589" s="4" t="s">
        <v>125</v>
      </c>
      <c r="L589" s="4">
        <v>2008</v>
      </c>
      <c r="M589" s="4" t="s">
        <v>267</v>
      </c>
      <c r="N589" s="4" t="s">
        <v>153</v>
      </c>
      <c r="O589" s="4" t="s">
        <v>135</v>
      </c>
      <c r="P589" s="4">
        <v>2008</v>
      </c>
      <c r="Q589" s="4"/>
      <c r="R589" s="4" t="s">
        <v>119</v>
      </c>
      <c r="S589" s="13"/>
      <c r="T589" s="4"/>
      <c r="U589" s="4"/>
      <c r="V589" s="4" t="s">
        <v>448</v>
      </c>
      <c r="W589" s="4">
        <v>60</v>
      </c>
      <c r="X589" s="13">
        <v>45151</v>
      </c>
      <c r="Y589" s="27">
        <v>62</v>
      </c>
      <c r="Z589" s="27">
        <v>29</v>
      </c>
      <c r="AA589" s="28" t="s">
        <v>450</v>
      </c>
      <c r="AB589" s="31">
        <v>0.88600000000000001</v>
      </c>
      <c r="AC589" s="32">
        <v>74</v>
      </c>
      <c r="AD589" s="28">
        <v>6</v>
      </c>
      <c r="AE589" s="28">
        <v>34.5</v>
      </c>
      <c r="AF589" s="33">
        <v>0.01</v>
      </c>
      <c r="AG589" s="28">
        <v>1.5</v>
      </c>
      <c r="AH589" s="31">
        <v>8.9999999999999993E-3</v>
      </c>
      <c r="AI589" s="31">
        <v>0.48899999999999999</v>
      </c>
      <c r="AJ589" s="31"/>
      <c r="AK589" s="75" t="str">
        <f t="shared" si="131"/>
        <v>1</v>
      </c>
      <c r="AL589" s="75" t="str">
        <f t="shared" si="132"/>
        <v>1</v>
      </c>
      <c r="AM589" s="75" t="str">
        <f t="shared" si="133"/>
        <v>1</v>
      </c>
      <c r="AN589" s="75" t="str">
        <f t="shared" si="134"/>
        <v>1</v>
      </c>
      <c r="AO589" s="75" t="str">
        <f t="shared" si="135"/>
        <v>1</v>
      </c>
      <c r="AP589" s="75" t="str">
        <f t="shared" si="136"/>
        <v>1</v>
      </c>
      <c r="AQ589" s="75" t="str">
        <f t="shared" si="137"/>
        <v>1</v>
      </c>
      <c r="AR589" s="75" t="str">
        <f t="shared" si="138"/>
        <v>1</v>
      </c>
      <c r="AS589" s="75">
        <f t="shared" si="139"/>
        <v>1</v>
      </c>
      <c r="AT589" s="75" t="str">
        <f t="shared" si="140"/>
        <v>1</v>
      </c>
      <c r="AU589" s="48" t="e">
        <f>IF(OR(AQ589="I",#REF!="I",AQ589="C",#REF!="C"),"Termovacío",IF(OR(AO589="I",AN589="I",AP589="I",AK589="I",AL589="I",AO589="C",AN589="C",AP589="C",AK589="C",AL589="C"),"Regeneración",""))</f>
        <v>#REF!</v>
      </c>
    </row>
    <row r="590" spans="1:47" s="10" customFormat="1" ht="15" customHeight="1" x14ac:dyDescent="0.2">
      <c r="A590" s="4">
        <f t="shared" si="141"/>
        <v>23</v>
      </c>
      <c r="B590" s="4">
        <v>60003655</v>
      </c>
      <c r="C590" s="4" t="s">
        <v>102</v>
      </c>
      <c r="D590" s="4" t="s">
        <v>156</v>
      </c>
      <c r="E590" s="3"/>
      <c r="F590" s="4" t="s">
        <v>315</v>
      </c>
      <c r="G590" s="4" t="s">
        <v>12</v>
      </c>
      <c r="H590" s="4" t="s">
        <v>63</v>
      </c>
      <c r="I590" s="4" t="s">
        <v>245</v>
      </c>
      <c r="J590" s="4" t="s">
        <v>134</v>
      </c>
      <c r="K590" s="4" t="s">
        <v>125</v>
      </c>
      <c r="L590" s="4">
        <v>2008</v>
      </c>
      <c r="M590" s="4" t="s">
        <v>267</v>
      </c>
      <c r="N590" s="4" t="s">
        <v>153</v>
      </c>
      <c r="O590" s="4" t="s">
        <v>135</v>
      </c>
      <c r="P590" s="4">
        <v>2008</v>
      </c>
      <c r="Q590" s="4"/>
      <c r="R590" s="4" t="s">
        <v>119</v>
      </c>
      <c r="S590" s="13"/>
      <c r="T590" s="4"/>
      <c r="U590" s="4"/>
      <c r="V590" s="4" t="s">
        <v>222</v>
      </c>
      <c r="W590" s="4">
        <v>60</v>
      </c>
      <c r="X590" s="13" t="s">
        <v>226</v>
      </c>
      <c r="Y590" s="27">
        <v>0</v>
      </c>
      <c r="Z590" s="27">
        <v>60.6</v>
      </c>
      <c r="AA590" s="28" t="s">
        <v>282</v>
      </c>
      <c r="AB590" s="31">
        <v>0.88229999999999997</v>
      </c>
      <c r="AC590" s="32">
        <v>73.599999999999994</v>
      </c>
      <c r="AD590" s="28">
        <v>9</v>
      </c>
      <c r="AE590" s="28">
        <v>33.6</v>
      </c>
      <c r="AF590" s="33">
        <v>0.02</v>
      </c>
      <c r="AG590" s="28">
        <v>1</v>
      </c>
      <c r="AH590" s="31">
        <v>3.1E-2</v>
      </c>
      <c r="AI590" s="31">
        <v>0.64</v>
      </c>
      <c r="AJ590" s="31"/>
      <c r="AK590" s="75" t="str">
        <f t="shared" si="131"/>
        <v>1</v>
      </c>
      <c r="AL590" s="75" t="str">
        <f t="shared" si="132"/>
        <v>1</v>
      </c>
      <c r="AM590" s="75" t="str">
        <f t="shared" si="133"/>
        <v>1</v>
      </c>
      <c r="AN590" s="75" t="str">
        <f t="shared" si="134"/>
        <v>1</v>
      </c>
      <c r="AO590" s="75" t="str">
        <f t="shared" si="135"/>
        <v>1</v>
      </c>
      <c r="AP590" s="75" t="str">
        <f t="shared" si="136"/>
        <v>1</v>
      </c>
      <c r="AQ590" s="75" t="str">
        <f t="shared" si="137"/>
        <v>1</v>
      </c>
      <c r="AR590" s="75" t="str">
        <f t="shared" si="138"/>
        <v>1</v>
      </c>
      <c r="AS590" s="75">
        <f t="shared" si="139"/>
        <v>1</v>
      </c>
      <c r="AT590" s="75" t="str">
        <f t="shared" si="140"/>
        <v>1</v>
      </c>
      <c r="AU590" s="48" t="e">
        <f>IF(OR(AQ590="I",#REF!="I",AQ590="C",#REF!="C"),"Termovacío",IF(OR(AO590="I",AN590="I",AP590="I",AK590="I",AL590="I",AO590="C",AN590="C",AP590="C",AK590="C",AL590="C"),"Regeneración",""))</f>
        <v>#REF!</v>
      </c>
    </row>
    <row r="591" spans="1:47" s="10" customFormat="1" ht="15" customHeight="1" x14ac:dyDescent="0.2">
      <c r="A591" s="4">
        <f t="shared" si="141"/>
        <v>23</v>
      </c>
      <c r="B591" s="4">
        <v>60003655</v>
      </c>
      <c r="C591" s="4" t="s">
        <v>102</v>
      </c>
      <c r="D591" s="4" t="s">
        <v>156</v>
      </c>
      <c r="E591" s="3"/>
      <c r="F591" s="4" t="s">
        <v>315</v>
      </c>
      <c r="G591" s="4" t="s">
        <v>12</v>
      </c>
      <c r="H591" s="4" t="s">
        <v>63</v>
      </c>
      <c r="I591" s="4" t="s">
        <v>245</v>
      </c>
      <c r="J591" s="4" t="s">
        <v>134</v>
      </c>
      <c r="K591" s="4" t="s">
        <v>125</v>
      </c>
      <c r="L591" s="4">
        <v>2008</v>
      </c>
      <c r="M591" s="4" t="s">
        <v>267</v>
      </c>
      <c r="N591" s="4" t="s">
        <v>153</v>
      </c>
      <c r="O591" s="4" t="s">
        <v>135</v>
      </c>
      <c r="P591" s="4">
        <v>2008</v>
      </c>
      <c r="Q591" s="4"/>
      <c r="R591" s="4" t="s">
        <v>119</v>
      </c>
      <c r="S591" s="13"/>
      <c r="T591" s="4"/>
      <c r="U591" s="4"/>
      <c r="V591" s="4" t="s">
        <v>301</v>
      </c>
      <c r="W591" s="4">
        <v>60</v>
      </c>
      <c r="X591" s="13">
        <v>44379</v>
      </c>
      <c r="Y591" s="27">
        <v>76.3</v>
      </c>
      <c r="Z591" s="27">
        <v>62.2</v>
      </c>
      <c r="AA591" s="28" t="s">
        <v>283</v>
      </c>
      <c r="AB591" s="31">
        <v>0.86899999999999999</v>
      </c>
      <c r="AC591" s="32">
        <v>43</v>
      </c>
      <c r="AD591" s="28">
        <v>13</v>
      </c>
      <c r="AE591" s="28">
        <v>33</v>
      </c>
      <c r="AF591" s="33">
        <v>0.02</v>
      </c>
      <c r="AG591" s="28">
        <v>2</v>
      </c>
      <c r="AH591" s="31">
        <v>1.0999999999999999E-2</v>
      </c>
      <c r="AI591" s="31">
        <v>0.58299999999999996</v>
      </c>
      <c r="AJ591" s="31"/>
      <c r="AK591" s="75" t="str">
        <f t="shared" si="131"/>
        <v>1</v>
      </c>
      <c r="AL591" s="75" t="str">
        <f t="shared" si="132"/>
        <v>1</v>
      </c>
      <c r="AM591" s="75" t="str">
        <f t="shared" si="133"/>
        <v>1</v>
      </c>
      <c r="AN591" s="75" t="str">
        <f t="shared" si="134"/>
        <v>1</v>
      </c>
      <c r="AO591" s="75" t="str">
        <f t="shared" si="135"/>
        <v>1</v>
      </c>
      <c r="AP591" s="75" t="str">
        <f t="shared" si="136"/>
        <v>1</v>
      </c>
      <c r="AQ591" s="75" t="str">
        <f t="shared" si="137"/>
        <v>1</v>
      </c>
      <c r="AR591" s="75" t="str">
        <f t="shared" si="138"/>
        <v>1</v>
      </c>
      <c r="AS591" s="75">
        <f t="shared" si="139"/>
        <v>1</v>
      </c>
      <c r="AT591" s="75" t="str">
        <f t="shared" si="140"/>
        <v>1</v>
      </c>
      <c r="AU591" s="48" t="e">
        <f>IF(OR(AQ591="I",#REF!="I",AQ591="C",#REF!="C"),"Termovacío",IF(OR(AO591="I",AN591="I",AP591="I",AK591="I",AL591="I",AO591="C",AN591="C",AP591="C",AK591="C",AL591="C"),"Regeneración",""))</f>
        <v>#REF!</v>
      </c>
    </row>
    <row r="592" spans="1:47" s="10" customFormat="1" ht="15" customHeight="1" x14ac:dyDescent="0.2">
      <c r="A592" s="4">
        <f t="shared" si="141"/>
        <v>23</v>
      </c>
      <c r="B592" s="4">
        <v>60003655</v>
      </c>
      <c r="C592" s="4" t="s">
        <v>102</v>
      </c>
      <c r="D592" s="4" t="s">
        <v>156</v>
      </c>
      <c r="E592" s="3"/>
      <c r="F592" s="4" t="s">
        <v>315</v>
      </c>
      <c r="G592" s="4" t="s">
        <v>12</v>
      </c>
      <c r="H592" s="4" t="s">
        <v>63</v>
      </c>
      <c r="I592" s="4" t="s">
        <v>245</v>
      </c>
      <c r="J592" s="4" t="s">
        <v>134</v>
      </c>
      <c r="K592" s="4" t="s">
        <v>125</v>
      </c>
      <c r="L592" s="4">
        <v>2008</v>
      </c>
      <c r="M592" s="4" t="s">
        <v>267</v>
      </c>
      <c r="N592" s="4" t="s">
        <v>153</v>
      </c>
      <c r="O592" s="4" t="s">
        <v>135</v>
      </c>
      <c r="P592" s="4">
        <v>2008</v>
      </c>
      <c r="Q592" s="4"/>
      <c r="R592" s="4" t="s">
        <v>119</v>
      </c>
      <c r="S592" s="13"/>
      <c r="T592" s="4"/>
      <c r="U592" s="4"/>
      <c r="V592" s="4"/>
      <c r="W592" s="4">
        <v>60</v>
      </c>
      <c r="X592" s="13">
        <v>43994</v>
      </c>
      <c r="Y592" s="27"/>
      <c r="Z592" s="27"/>
      <c r="AA592" s="28"/>
      <c r="AB592" s="31"/>
      <c r="AC592" s="32">
        <v>74</v>
      </c>
      <c r="AD592" s="28"/>
      <c r="AE592" s="28">
        <v>39.1</v>
      </c>
      <c r="AF592" s="33">
        <v>0.01</v>
      </c>
      <c r="AG592" s="28">
        <v>2</v>
      </c>
      <c r="AH592" s="31">
        <v>1.7000000000000001E-2</v>
      </c>
      <c r="AI592" s="31">
        <v>0.51</v>
      </c>
      <c r="AJ592" s="31"/>
      <c r="AK592" s="75" t="str">
        <f t="shared" si="131"/>
        <v>1</v>
      </c>
      <c r="AL592" s="75" t="str">
        <f t="shared" si="132"/>
        <v>1</v>
      </c>
      <c r="AM592" s="75" t="str">
        <f t="shared" si="133"/>
        <v>1</v>
      </c>
      <c r="AN592" s="75" t="str">
        <f t="shared" si="134"/>
        <v>1</v>
      </c>
      <c r="AO592" s="75" t="str">
        <f t="shared" si="135"/>
        <v>1</v>
      </c>
      <c r="AP592" s="75" t="str">
        <f t="shared" si="136"/>
        <v>1</v>
      </c>
      <c r="AQ592" s="75" t="str">
        <f t="shared" si="137"/>
        <v>1</v>
      </c>
      <c r="AR592" s="75" t="str">
        <f t="shared" si="138"/>
        <v>1</v>
      </c>
      <c r="AS592" s="75">
        <f t="shared" si="139"/>
        <v>1</v>
      </c>
      <c r="AT592" s="75" t="str">
        <f t="shared" si="140"/>
        <v>1</v>
      </c>
      <c r="AU592" s="48" t="e">
        <f>IF(OR(AQ592="I",#REF!="I",AQ592="C",#REF!="C"),"Termovacío",IF(OR(AO592="I",AN592="I",AP592="I",AK592="I",AL592="I",AO592="C",AN592="C",AP592="C",AK592="C",AL592="C"),"Regeneración",""))</f>
        <v>#REF!</v>
      </c>
    </row>
    <row r="593" spans="1:47" s="10" customFormat="1" ht="15" customHeight="1" x14ac:dyDescent="0.2">
      <c r="A593" s="4">
        <f t="shared" si="141"/>
        <v>23</v>
      </c>
      <c r="B593" s="4">
        <v>60003655</v>
      </c>
      <c r="C593" s="4" t="s">
        <v>102</v>
      </c>
      <c r="D593" s="4" t="s">
        <v>156</v>
      </c>
      <c r="E593" s="3"/>
      <c r="F593" s="4" t="s">
        <v>315</v>
      </c>
      <c r="G593" s="4" t="s">
        <v>12</v>
      </c>
      <c r="H593" s="4" t="s">
        <v>63</v>
      </c>
      <c r="I593" s="4" t="s">
        <v>245</v>
      </c>
      <c r="J593" s="4" t="s">
        <v>134</v>
      </c>
      <c r="K593" s="4" t="s">
        <v>125</v>
      </c>
      <c r="L593" s="4">
        <v>2008</v>
      </c>
      <c r="M593" s="4" t="s">
        <v>267</v>
      </c>
      <c r="N593" s="4" t="s">
        <v>153</v>
      </c>
      <c r="O593" s="4" t="s">
        <v>135</v>
      </c>
      <c r="P593" s="4">
        <v>2008</v>
      </c>
      <c r="Q593" s="4"/>
      <c r="R593" s="4" t="s">
        <v>119</v>
      </c>
      <c r="S593" s="13"/>
      <c r="T593" s="4"/>
      <c r="U593" s="4"/>
      <c r="V593" s="4"/>
      <c r="W593" s="4">
        <v>60</v>
      </c>
      <c r="X593" s="13">
        <v>43993</v>
      </c>
      <c r="Y593" s="27"/>
      <c r="Z593" s="27"/>
      <c r="AA593" s="28"/>
      <c r="AB593" s="31"/>
      <c r="AC593" s="32">
        <v>73</v>
      </c>
      <c r="AD593" s="28"/>
      <c r="AE593" s="28">
        <v>38.299999999999997</v>
      </c>
      <c r="AF593" s="33">
        <v>0.01</v>
      </c>
      <c r="AG593" s="28">
        <v>1</v>
      </c>
      <c r="AH593" s="31">
        <v>0.03</v>
      </c>
      <c r="AI593" s="31">
        <v>0.35</v>
      </c>
      <c r="AJ593" s="31"/>
      <c r="AK593" s="75" t="str">
        <f t="shared" si="131"/>
        <v>1</v>
      </c>
      <c r="AL593" s="75" t="str">
        <f t="shared" si="132"/>
        <v>1</v>
      </c>
      <c r="AM593" s="75" t="str">
        <f t="shared" si="133"/>
        <v>1</v>
      </c>
      <c r="AN593" s="75" t="str">
        <f t="shared" si="134"/>
        <v>1</v>
      </c>
      <c r="AO593" s="75" t="str">
        <f t="shared" si="135"/>
        <v>1</v>
      </c>
      <c r="AP593" s="75" t="str">
        <f t="shared" si="136"/>
        <v>1</v>
      </c>
      <c r="AQ593" s="75" t="str">
        <f t="shared" si="137"/>
        <v>1</v>
      </c>
      <c r="AR593" s="75" t="str">
        <f t="shared" si="138"/>
        <v>1</v>
      </c>
      <c r="AS593" s="75">
        <f t="shared" si="139"/>
        <v>1</v>
      </c>
      <c r="AT593" s="75" t="str">
        <f t="shared" si="140"/>
        <v>1</v>
      </c>
      <c r="AU593" s="48" t="e">
        <f>IF(OR(AQ593="I",#REF!="I",AQ593="C",#REF!="C"),"Termovacío",IF(OR(AO593="I",AN593="I",AP593="I",AK593="I",AL593="I",AO593="C",AN593="C",AP593="C",AK593="C",AL593="C"),"Regeneración",""))</f>
        <v>#REF!</v>
      </c>
    </row>
    <row r="594" spans="1:47" s="10" customFormat="1" ht="15" customHeight="1" x14ac:dyDescent="0.2">
      <c r="A594" s="4">
        <f t="shared" si="141"/>
        <v>23</v>
      </c>
      <c r="B594" s="4">
        <v>60003655</v>
      </c>
      <c r="C594" s="4" t="s">
        <v>102</v>
      </c>
      <c r="D594" s="4" t="s">
        <v>156</v>
      </c>
      <c r="E594" s="3"/>
      <c r="F594" s="4" t="s">
        <v>315</v>
      </c>
      <c r="G594" s="4" t="s">
        <v>12</v>
      </c>
      <c r="H594" s="4" t="s">
        <v>63</v>
      </c>
      <c r="I594" s="4" t="s">
        <v>245</v>
      </c>
      <c r="J594" s="4" t="s">
        <v>134</v>
      </c>
      <c r="K594" s="4" t="s">
        <v>125</v>
      </c>
      <c r="L594" s="4">
        <v>2008</v>
      </c>
      <c r="M594" s="4" t="s">
        <v>267</v>
      </c>
      <c r="N594" s="4" t="s">
        <v>153</v>
      </c>
      <c r="O594" s="4" t="s">
        <v>135</v>
      </c>
      <c r="P594" s="4">
        <v>2008</v>
      </c>
      <c r="Q594" s="4"/>
      <c r="R594" s="4" t="s">
        <v>119</v>
      </c>
      <c r="S594" s="13"/>
      <c r="T594" s="4"/>
      <c r="U594" s="4"/>
      <c r="V594" s="4"/>
      <c r="W594" s="4">
        <v>60</v>
      </c>
      <c r="X594" s="13">
        <v>43571</v>
      </c>
      <c r="Y594" s="27"/>
      <c r="Z594" s="27"/>
      <c r="AA594" s="28"/>
      <c r="AB594" s="31"/>
      <c r="AC594" s="32">
        <v>68</v>
      </c>
      <c r="AD594" s="28"/>
      <c r="AE594" s="28">
        <v>39.9</v>
      </c>
      <c r="AF594" s="33">
        <v>0.01</v>
      </c>
      <c r="AG594" s="28">
        <v>2</v>
      </c>
      <c r="AH594" s="31">
        <v>2.9000000000000001E-2</v>
      </c>
      <c r="AI594" s="31">
        <v>0.65</v>
      </c>
      <c r="AJ594" s="31"/>
      <c r="AK594" s="75" t="str">
        <f t="shared" si="131"/>
        <v>1</v>
      </c>
      <c r="AL594" s="75" t="str">
        <f t="shared" si="132"/>
        <v>1</v>
      </c>
      <c r="AM594" s="75" t="str">
        <f t="shared" si="133"/>
        <v>1</v>
      </c>
      <c r="AN594" s="75" t="str">
        <f t="shared" si="134"/>
        <v>1</v>
      </c>
      <c r="AO594" s="75" t="str">
        <f t="shared" si="135"/>
        <v>1</v>
      </c>
      <c r="AP594" s="75" t="str">
        <f t="shared" si="136"/>
        <v>1</v>
      </c>
      <c r="AQ594" s="75" t="str">
        <f t="shared" si="137"/>
        <v>1</v>
      </c>
      <c r="AR594" s="75" t="str">
        <f t="shared" si="138"/>
        <v>1</v>
      </c>
      <c r="AS594" s="75">
        <f t="shared" si="139"/>
        <v>1</v>
      </c>
      <c r="AT594" s="75" t="str">
        <f t="shared" si="140"/>
        <v>1</v>
      </c>
      <c r="AU594" s="48" t="e">
        <f>IF(OR(AQ594="I",#REF!="I",AQ594="C",#REF!="C"),"Termovacío",IF(OR(AO594="I",AN594="I",AP594="I",AK594="I",AL594="I",AO594="C",AN594="C",AP594="C",AK594="C",AL594="C"),"Regeneración",""))</f>
        <v>#REF!</v>
      </c>
    </row>
    <row r="595" spans="1:47" s="10" customFormat="1" ht="15" customHeight="1" x14ac:dyDescent="0.2">
      <c r="A595" s="4">
        <f t="shared" si="141"/>
        <v>23</v>
      </c>
      <c r="B595" s="4">
        <v>60003655</v>
      </c>
      <c r="C595" s="4" t="s">
        <v>102</v>
      </c>
      <c r="D595" s="4" t="s">
        <v>156</v>
      </c>
      <c r="E595" s="3"/>
      <c r="F595" s="4" t="s">
        <v>315</v>
      </c>
      <c r="G595" s="4" t="s">
        <v>12</v>
      </c>
      <c r="H595" s="4" t="s">
        <v>63</v>
      </c>
      <c r="I595" s="4" t="s">
        <v>245</v>
      </c>
      <c r="J595" s="4" t="s">
        <v>134</v>
      </c>
      <c r="K595" s="4" t="s">
        <v>125</v>
      </c>
      <c r="L595" s="4">
        <v>2008</v>
      </c>
      <c r="M595" s="4" t="s">
        <v>267</v>
      </c>
      <c r="N595" s="4" t="s">
        <v>153</v>
      </c>
      <c r="O595" s="4" t="s">
        <v>135</v>
      </c>
      <c r="P595" s="4">
        <v>2008</v>
      </c>
      <c r="Q595" s="4"/>
      <c r="R595" s="4" t="s">
        <v>119</v>
      </c>
      <c r="S595" s="13"/>
      <c r="T595" s="4"/>
      <c r="U595" s="4"/>
      <c r="V595" s="4"/>
      <c r="W595" s="4">
        <v>60</v>
      </c>
      <c r="X595" s="13">
        <v>43325</v>
      </c>
      <c r="Y595" s="27"/>
      <c r="Z595" s="27"/>
      <c r="AA595" s="28"/>
      <c r="AB595" s="31"/>
      <c r="AC595" s="32">
        <v>63.7</v>
      </c>
      <c r="AD595" s="28"/>
      <c r="AE595" s="28">
        <v>31.8</v>
      </c>
      <c r="AF595" s="33">
        <v>0.03</v>
      </c>
      <c r="AG595" s="28">
        <v>2</v>
      </c>
      <c r="AH595" s="31">
        <v>1.4E-2</v>
      </c>
      <c r="AI595" s="31">
        <v>0.59</v>
      </c>
      <c r="AJ595" s="31"/>
      <c r="AK595" s="75" t="str">
        <f t="shared" si="131"/>
        <v>1</v>
      </c>
      <c r="AL595" s="75" t="str">
        <f t="shared" si="132"/>
        <v>1</v>
      </c>
      <c r="AM595" s="75" t="str">
        <f t="shared" si="133"/>
        <v>1</v>
      </c>
      <c r="AN595" s="75" t="str">
        <f t="shared" si="134"/>
        <v>1</v>
      </c>
      <c r="AO595" s="75" t="str">
        <f t="shared" si="135"/>
        <v>3</v>
      </c>
      <c r="AP595" s="75" t="str">
        <f t="shared" si="136"/>
        <v>1</v>
      </c>
      <c r="AQ595" s="75" t="str">
        <f t="shared" si="137"/>
        <v>1</v>
      </c>
      <c r="AR595" s="75" t="str">
        <f t="shared" si="138"/>
        <v>1</v>
      </c>
      <c r="AS595" s="75">
        <f t="shared" si="139"/>
        <v>1.2727272727272727</v>
      </c>
      <c r="AT595" s="75" t="str">
        <f t="shared" si="140"/>
        <v>3</v>
      </c>
      <c r="AU595" s="48" t="e">
        <f>IF(OR(AQ595="I",#REF!="I",AQ595="C",#REF!="C"),"Termovacío",IF(OR(AO595="I",AN595="I",AP595="I",AK595="I",AL595="I",AO595="C",AN595="C",AP595="C",AK595="C",AL595="C"),"Regeneración",""))</f>
        <v>#REF!</v>
      </c>
    </row>
    <row r="596" spans="1:47" s="10" customFormat="1" ht="15" customHeight="1" x14ac:dyDescent="0.2">
      <c r="A596" s="4">
        <f t="shared" si="141"/>
        <v>23</v>
      </c>
      <c r="B596" s="4">
        <v>60003655</v>
      </c>
      <c r="C596" s="4" t="s">
        <v>102</v>
      </c>
      <c r="D596" s="4" t="s">
        <v>156</v>
      </c>
      <c r="E596" s="3"/>
      <c r="F596" s="4" t="s">
        <v>315</v>
      </c>
      <c r="G596" s="4" t="s">
        <v>12</v>
      </c>
      <c r="H596" s="4" t="s">
        <v>63</v>
      </c>
      <c r="I596" s="4" t="s">
        <v>245</v>
      </c>
      <c r="J596" s="4" t="s">
        <v>134</v>
      </c>
      <c r="K596" s="4" t="s">
        <v>125</v>
      </c>
      <c r="L596" s="4">
        <v>2008</v>
      </c>
      <c r="M596" s="4" t="s">
        <v>267</v>
      </c>
      <c r="N596" s="4" t="s">
        <v>153</v>
      </c>
      <c r="O596" s="4" t="s">
        <v>135</v>
      </c>
      <c r="P596" s="4">
        <v>2008</v>
      </c>
      <c r="Q596" s="4"/>
      <c r="R596" s="4" t="s">
        <v>119</v>
      </c>
      <c r="S596" s="13"/>
      <c r="T596" s="4"/>
      <c r="U596" s="4"/>
      <c r="V596" s="4"/>
      <c r="W596" s="4">
        <v>60</v>
      </c>
      <c r="X596" s="13">
        <v>42919</v>
      </c>
      <c r="Y596" s="27"/>
      <c r="Z596" s="27"/>
      <c r="AA596" s="28"/>
      <c r="AB596" s="31"/>
      <c r="AC596" s="32">
        <v>65.2</v>
      </c>
      <c r="AD596" s="28"/>
      <c r="AE596" s="28">
        <v>37.6</v>
      </c>
      <c r="AF596" s="33">
        <v>0.01</v>
      </c>
      <c r="AG596" s="28">
        <v>2</v>
      </c>
      <c r="AH596" s="31">
        <v>0.03</v>
      </c>
      <c r="AI596" s="31">
        <v>0.6</v>
      </c>
      <c r="AJ596" s="31"/>
      <c r="AK596" s="75" t="str">
        <f t="shared" si="131"/>
        <v>1</v>
      </c>
      <c r="AL596" s="75" t="str">
        <f t="shared" si="132"/>
        <v>1</v>
      </c>
      <c r="AM596" s="75" t="str">
        <f t="shared" si="133"/>
        <v>1</v>
      </c>
      <c r="AN596" s="75" t="str">
        <f t="shared" si="134"/>
        <v>1</v>
      </c>
      <c r="AO596" s="75" t="str">
        <f t="shared" si="135"/>
        <v>1</v>
      </c>
      <c r="AP596" s="75" t="str">
        <f t="shared" si="136"/>
        <v>1</v>
      </c>
      <c r="AQ596" s="75" t="str">
        <f t="shared" si="137"/>
        <v>1</v>
      </c>
      <c r="AR596" s="75" t="str">
        <f t="shared" si="138"/>
        <v>1</v>
      </c>
      <c r="AS596" s="75">
        <f t="shared" si="139"/>
        <v>1</v>
      </c>
      <c r="AT596" s="75" t="str">
        <f t="shared" si="140"/>
        <v>1</v>
      </c>
      <c r="AU596" s="48" t="e">
        <f>IF(OR(AQ596="I",#REF!="I",AQ596="C",#REF!="C"),"Termovacío",IF(OR(AO596="I",AN596="I",AP596="I",AK596="I",AL596="I",AO596="C",AN596="C",AP596="C",AK596="C",AL596="C"),"Regeneración",""))</f>
        <v>#REF!</v>
      </c>
    </row>
    <row r="597" spans="1:47" s="10" customFormat="1" ht="15" customHeight="1" x14ac:dyDescent="0.2">
      <c r="A597" s="4">
        <f t="shared" si="141"/>
        <v>23</v>
      </c>
      <c r="B597" s="4">
        <v>60003655</v>
      </c>
      <c r="C597" s="4" t="s">
        <v>102</v>
      </c>
      <c r="D597" s="4" t="s">
        <v>156</v>
      </c>
      <c r="E597" s="3"/>
      <c r="F597" s="4" t="s">
        <v>315</v>
      </c>
      <c r="G597" s="4" t="s">
        <v>12</v>
      </c>
      <c r="H597" s="4" t="s">
        <v>63</v>
      </c>
      <c r="I597" s="4" t="s">
        <v>245</v>
      </c>
      <c r="J597" s="4" t="s">
        <v>134</v>
      </c>
      <c r="K597" s="4" t="s">
        <v>125</v>
      </c>
      <c r="L597" s="4">
        <v>2008</v>
      </c>
      <c r="M597" s="4" t="s">
        <v>267</v>
      </c>
      <c r="N597" s="4" t="s">
        <v>153</v>
      </c>
      <c r="O597" s="4" t="s">
        <v>135</v>
      </c>
      <c r="P597" s="4">
        <v>2008</v>
      </c>
      <c r="Q597" s="4"/>
      <c r="R597" s="4" t="s">
        <v>119</v>
      </c>
      <c r="S597" s="13"/>
      <c r="T597" s="4"/>
      <c r="U597" s="4"/>
      <c r="V597" s="4"/>
      <c r="W597" s="4">
        <v>60</v>
      </c>
      <c r="X597" s="13">
        <v>42380</v>
      </c>
      <c r="Y597" s="27"/>
      <c r="Z597" s="27"/>
      <c r="AA597" s="28"/>
      <c r="AB597" s="31"/>
      <c r="AC597" s="32">
        <v>63.7</v>
      </c>
      <c r="AD597" s="28"/>
      <c r="AE597" s="28">
        <v>35</v>
      </c>
      <c r="AF597" s="33">
        <v>0.01</v>
      </c>
      <c r="AG597" s="28">
        <v>1</v>
      </c>
      <c r="AH597" s="31">
        <v>0.04</v>
      </c>
      <c r="AI597" s="31">
        <v>0.44400000000000001</v>
      </c>
      <c r="AJ597" s="31"/>
      <c r="AK597" s="75" t="str">
        <f t="shared" si="131"/>
        <v>1</v>
      </c>
      <c r="AL597" s="75" t="str">
        <f t="shared" si="132"/>
        <v>1</v>
      </c>
      <c r="AM597" s="75" t="str">
        <f t="shared" si="133"/>
        <v>1</v>
      </c>
      <c r="AN597" s="75" t="str">
        <f t="shared" si="134"/>
        <v>1</v>
      </c>
      <c r="AO597" s="75" t="str">
        <f t="shared" si="135"/>
        <v>1</v>
      </c>
      <c r="AP597" s="75" t="str">
        <f t="shared" si="136"/>
        <v>1</v>
      </c>
      <c r="AQ597" s="75" t="str">
        <f t="shared" si="137"/>
        <v>1</v>
      </c>
      <c r="AR597" s="75" t="str">
        <f t="shared" si="138"/>
        <v>1</v>
      </c>
      <c r="AS597" s="75">
        <f t="shared" si="139"/>
        <v>1</v>
      </c>
      <c r="AT597" s="75" t="str">
        <f t="shared" si="140"/>
        <v>1</v>
      </c>
      <c r="AU597" s="48" t="e">
        <f>IF(OR(AQ597="I",#REF!="I",AQ597="C",#REF!="C"),"Termovacío",IF(OR(AO597="I",AN597="I",AP597="I",AK597="I",AL597="I",AO597="C",AN597="C",AP597="C",AK597="C",AL597="C"),"Regeneración",""))</f>
        <v>#REF!</v>
      </c>
    </row>
    <row r="598" spans="1:47" s="10" customFormat="1" ht="15" customHeight="1" x14ac:dyDescent="0.2">
      <c r="A598" s="4">
        <f t="shared" si="141"/>
        <v>23</v>
      </c>
      <c r="B598" s="4">
        <v>60003655</v>
      </c>
      <c r="C598" s="4" t="s">
        <v>102</v>
      </c>
      <c r="D598" s="4" t="s">
        <v>156</v>
      </c>
      <c r="E598" s="3"/>
      <c r="F598" s="4" t="s">
        <v>315</v>
      </c>
      <c r="G598" s="4" t="s">
        <v>12</v>
      </c>
      <c r="H598" s="4" t="s">
        <v>63</v>
      </c>
      <c r="I598" s="4" t="s">
        <v>245</v>
      </c>
      <c r="J598" s="4" t="s">
        <v>134</v>
      </c>
      <c r="K598" s="4" t="s">
        <v>125</v>
      </c>
      <c r="L598" s="4">
        <v>2008</v>
      </c>
      <c r="M598" s="4" t="s">
        <v>267</v>
      </c>
      <c r="N598" s="4" t="s">
        <v>153</v>
      </c>
      <c r="O598" s="4" t="s">
        <v>135</v>
      </c>
      <c r="P598" s="4">
        <v>2008</v>
      </c>
      <c r="Q598" s="4"/>
      <c r="R598" s="4" t="s">
        <v>119</v>
      </c>
      <c r="S598" s="13"/>
      <c r="T598" s="4"/>
      <c r="U598" s="4"/>
      <c r="V598" s="4"/>
      <c r="W598" s="4">
        <v>60</v>
      </c>
      <c r="X598" s="13">
        <v>41983</v>
      </c>
      <c r="Y598" s="27"/>
      <c r="Z598" s="27"/>
      <c r="AA598" s="28"/>
      <c r="AB598" s="31"/>
      <c r="AC598" s="32">
        <v>65</v>
      </c>
      <c r="AD598" s="28"/>
      <c r="AE598" s="28">
        <v>35</v>
      </c>
      <c r="AF598" s="33">
        <v>0.01</v>
      </c>
      <c r="AG598" s="28">
        <v>1</v>
      </c>
      <c r="AH598" s="31">
        <v>1.2999999999999999E-2</v>
      </c>
      <c r="AI598" s="31"/>
      <c r="AJ598" s="31"/>
      <c r="AK598" s="75" t="str">
        <f t="shared" si="131"/>
        <v>1</v>
      </c>
      <c r="AL598" s="75" t="str">
        <f t="shared" si="132"/>
        <v>1</v>
      </c>
      <c r="AM598" s="75" t="str">
        <f t="shared" si="133"/>
        <v>1</v>
      </c>
      <c r="AN598" s="75" t="str">
        <f t="shared" si="134"/>
        <v>1</v>
      </c>
      <c r="AO598" s="75" t="str">
        <f t="shared" si="135"/>
        <v>1</v>
      </c>
      <c r="AP598" s="75" t="str">
        <f t="shared" si="136"/>
        <v>1</v>
      </c>
      <c r="AQ598" s="75" t="str">
        <f t="shared" si="137"/>
        <v>1</v>
      </c>
      <c r="AR598" s="75" t="str">
        <f t="shared" si="138"/>
        <v>1</v>
      </c>
      <c r="AS598" s="75">
        <f t="shared" si="139"/>
        <v>1</v>
      </c>
      <c r="AT598" s="75" t="str">
        <f t="shared" si="140"/>
        <v>1</v>
      </c>
      <c r="AU598" s="48" t="e">
        <f>IF(OR(AQ598="I",#REF!="I",AQ598="C",#REF!="C"),"Termovacío",IF(OR(AO598="I",AN598="I",AP598="I",AK598="I",AL598="I",AO598="C",AN598="C",AP598="C",AK598="C",AL598="C"),"Regeneración",""))</f>
        <v>#REF!</v>
      </c>
    </row>
    <row r="599" spans="1:47" s="10" customFormat="1" ht="15" customHeight="1" x14ac:dyDescent="0.2">
      <c r="A599" s="4">
        <f t="shared" si="141"/>
        <v>23</v>
      </c>
      <c r="B599" s="4">
        <v>60003655</v>
      </c>
      <c r="C599" s="4" t="s">
        <v>102</v>
      </c>
      <c r="D599" s="4" t="s">
        <v>156</v>
      </c>
      <c r="E599" s="3"/>
      <c r="F599" s="4" t="s">
        <v>315</v>
      </c>
      <c r="G599" s="4" t="s">
        <v>12</v>
      </c>
      <c r="H599" s="4" t="s">
        <v>63</v>
      </c>
      <c r="I599" s="4" t="s">
        <v>245</v>
      </c>
      <c r="J599" s="4" t="s">
        <v>134</v>
      </c>
      <c r="K599" s="4" t="s">
        <v>125</v>
      </c>
      <c r="L599" s="4">
        <v>2008</v>
      </c>
      <c r="M599" s="4" t="s">
        <v>267</v>
      </c>
      <c r="N599" s="4" t="s">
        <v>153</v>
      </c>
      <c r="O599" s="4" t="s">
        <v>135</v>
      </c>
      <c r="P599" s="4">
        <v>2008</v>
      </c>
      <c r="Q599" s="4"/>
      <c r="R599" s="4" t="s">
        <v>119</v>
      </c>
      <c r="S599" s="13"/>
      <c r="T599" s="4"/>
      <c r="U599" s="4"/>
      <c r="V599" s="4"/>
      <c r="W599" s="4">
        <v>60</v>
      </c>
      <c r="X599" s="13">
        <v>41625</v>
      </c>
      <c r="Y599" s="27"/>
      <c r="Z599" s="27"/>
      <c r="AA599" s="28"/>
      <c r="AB599" s="31"/>
      <c r="AC599" s="32">
        <v>47</v>
      </c>
      <c r="AD599" s="28"/>
      <c r="AE599" s="28">
        <v>30.3</v>
      </c>
      <c r="AF599" s="33">
        <v>0.01</v>
      </c>
      <c r="AG599" s="28">
        <v>1</v>
      </c>
      <c r="AH599" s="31">
        <v>1.7999999999999999E-2</v>
      </c>
      <c r="AI599" s="31">
        <v>0.39</v>
      </c>
      <c r="AJ599" s="31"/>
      <c r="AK599" s="75" t="str">
        <f t="shared" si="131"/>
        <v>1</v>
      </c>
      <c r="AL599" s="75" t="str">
        <f t="shared" si="132"/>
        <v>1</v>
      </c>
      <c r="AM599" s="75" t="str">
        <f t="shared" si="133"/>
        <v>1</v>
      </c>
      <c r="AN599" s="75" t="str">
        <f t="shared" si="134"/>
        <v>1</v>
      </c>
      <c r="AO599" s="75" t="str">
        <f t="shared" si="135"/>
        <v>3</v>
      </c>
      <c r="AP599" s="75" t="str">
        <f t="shared" si="136"/>
        <v>1</v>
      </c>
      <c r="AQ599" s="75" t="str">
        <f t="shared" si="137"/>
        <v>1</v>
      </c>
      <c r="AR599" s="75" t="str">
        <f t="shared" si="138"/>
        <v>1</v>
      </c>
      <c r="AS599" s="75">
        <f t="shared" si="139"/>
        <v>1.2727272727272727</v>
      </c>
      <c r="AT599" s="75" t="str">
        <f t="shared" si="140"/>
        <v>3</v>
      </c>
      <c r="AU599" s="48" t="e">
        <f>IF(OR(AQ599="I",#REF!="I",AQ599="C",#REF!="C"),"Termovacío",IF(OR(AO599="I",AN599="I",AP599="I",AK599="I",AL599="I",AO599="C",AN599="C",AP599="C",AK599="C",AL599="C"),"Regeneración",""))</f>
        <v>#REF!</v>
      </c>
    </row>
    <row r="600" spans="1:47" s="10" customFormat="1" ht="15" customHeight="1" x14ac:dyDescent="0.2">
      <c r="A600" s="4">
        <f t="shared" si="141"/>
        <v>23</v>
      </c>
      <c r="B600" s="4">
        <v>60003655</v>
      </c>
      <c r="C600" s="4" t="s">
        <v>102</v>
      </c>
      <c r="D600" s="4" t="s">
        <v>156</v>
      </c>
      <c r="E600" s="3"/>
      <c r="F600" s="4" t="s">
        <v>315</v>
      </c>
      <c r="G600" s="4" t="s">
        <v>12</v>
      </c>
      <c r="H600" s="4" t="s">
        <v>63</v>
      </c>
      <c r="I600" s="4" t="s">
        <v>245</v>
      </c>
      <c r="J600" s="4" t="s">
        <v>134</v>
      </c>
      <c r="K600" s="4" t="s">
        <v>125</v>
      </c>
      <c r="L600" s="4">
        <v>2008</v>
      </c>
      <c r="M600" s="4" t="s">
        <v>267</v>
      </c>
      <c r="N600" s="4" t="s">
        <v>153</v>
      </c>
      <c r="O600" s="4" t="s">
        <v>135</v>
      </c>
      <c r="P600" s="4">
        <v>2008</v>
      </c>
      <c r="Q600" s="4"/>
      <c r="R600" s="4" t="s">
        <v>119</v>
      </c>
      <c r="S600" s="13"/>
      <c r="T600" s="4"/>
      <c r="U600" s="4"/>
      <c r="V600" s="4"/>
      <c r="W600" s="4">
        <v>60</v>
      </c>
      <c r="X600" s="13">
        <v>41344</v>
      </c>
      <c r="Y600" s="27"/>
      <c r="Z600" s="27"/>
      <c r="AA600" s="28"/>
      <c r="AB600" s="31"/>
      <c r="AC600" s="32">
        <v>63</v>
      </c>
      <c r="AD600" s="28"/>
      <c r="AE600" s="28">
        <v>34</v>
      </c>
      <c r="AF600" s="33">
        <v>0.01</v>
      </c>
      <c r="AG600" s="28">
        <v>1</v>
      </c>
      <c r="AH600" s="31">
        <v>0.01</v>
      </c>
      <c r="AI600" s="31">
        <v>0.27800000000000002</v>
      </c>
      <c r="AJ600" s="31"/>
      <c r="AK600" s="75" t="str">
        <f t="shared" si="131"/>
        <v>1</v>
      </c>
      <c r="AL600" s="75" t="str">
        <f t="shared" si="132"/>
        <v>1</v>
      </c>
      <c r="AM600" s="75" t="str">
        <f t="shared" si="133"/>
        <v>1</v>
      </c>
      <c r="AN600" s="75" t="str">
        <f t="shared" si="134"/>
        <v>1</v>
      </c>
      <c r="AO600" s="75" t="str">
        <f t="shared" si="135"/>
        <v>1</v>
      </c>
      <c r="AP600" s="75" t="str">
        <f t="shared" si="136"/>
        <v>1</v>
      </c>
      <c r="AQ600" s="75" t="str">
        <f t="shared" si="137"/>
        <v>1</v>
      </c>
      <c r="AR600" s="75" t="str">
        <f t="shared" si="138"/>
        <v>1</v>
      </c>
      <c r="AS600" s="75">
        <f t="shared" si="139"/>
        <v>1</v>
      </c>
      <c r="AT600" s="75" t="str">
        <f t="shared" si="140"/>
        <v>1</v>
      </c>
      <c r="AU600" s="48" t="e">
        <f>IF(OR(AQ600="I",#REF!="I",AQ600="C",#REF!="C"),"Termovacío",IF(OR(AO600="I",AN600="I",AP600="I",AK600="I",AL600="I",AO600="C",AN600="C",AP600="C",AK600="C",AL600="C"),"Regeneración",""))</f>
        <v>#REF!</v>
      </c>
    </row>
    <row r="601" spans="1:47" s="10" customFormat="1" ht="15" customHeight="1" x14ac:dyDescent="0.2">
      <c r="A601" s="4">
        <f t="shared" si="141"/>
        <v>23</v>
      </c>
      <c r="B601" s="4">
        <v>60003655</v>
      </c>
      <c r="C601" s="4" t="s">
        <v>102</v>
      </c>
      <c r="D601" s="4" t="s">
        <v>156</v>
      </c>
      <c r="E601" s="3"/>
      <c r="F601" s="4" t="s">
        <v>315</v>
      </c>
      <c r="G601" s="4" t="s">
        <v>12</v>
      </c>
      <c r="H601" s="4" t="s">
        <v>63</v>
      </c>
      <c r="I601" s="4" t="s">
        <v>245</v>
      </c>
      <c r="J601" s="4" t="s">
        <v>134</v>
      </c>
      <c r="K601" s="4" t="s">
        <v>125</v>
      </c>
      <c r="L601" s="4">
        <v>2008</v>
      </c>
      <c r="M601" s="4" t="s">
        <v>267</v>
      </c>
      <c r="N601" s="4" t="s">
        <v>153</v>
      </c>
      <c r="O601" s="4" t="s">
        <v>135</v>
      </c>
      <c r="P601" s="4">
        <v>2008</v>
      </c>
      <c r="Q601" s="4"/>
      <c r="R601" s="4" t="s">
        <v>119</v>
      </c>
      <c r="S601" s="13"/>
      <c r="T601" s="4"/>
      <c r="U601" s="4"/>
      <c r="V601" s="4"/>
      <c r="W601" s="4">
        <v>60</v>
      </c>
      <c r="X601" s="13">
        <v>40934</v>
      </c>
      <c r="Y601" s="27"/>
      <c r="Z601" s="27"/>
      <c r="AA601" s="28"/>
      <c r="AB601" s="31"/>
      <c r="AC601" s="32">
        <v>52</v>
      </c>
      <c r="AD601" s="28"/>
      <c r="AE601" s="28">
        <v>36</v>
      </c>
      <c r="AF601" s="33">
        <v>0.01</v>
      </c>
      <c r="AG601" s="28">
        <v>0.5</v>
      </c>
      <c r="AH601" s="31">
        <v>0.01</v>
      </c>
      <c r="AI601" s="31">
        <v>0.23499999999999999</v>
      </c>
      <c r="AJ601" s="31"/>
      <c r="AK601" s="75" t="str">
        <f t="shared" si="131"/>
        <v>1</v>
      </c>
      <c r="AL601" s="75" t="str">
        <f t="shared" si="132"/>
        <v>1</v>
      </c>
      <c r="AM601" s="75" t="str">
        <f t="shared" si="133"/>
        <v>1</v>
      </c>
      <c r="AN601" s="75" t="str">
        <f t="shared" si="134"/>
        <v>1</v>
      </c>
      <c r="AO601" s="75" t="str">
        <f t="shared" si="135"/>
        <v>1</v>
      </c>
      <c r="AP601" s="75" t="str">
        <f t="shared" si="136"/>
        <v>1</v>
      </c>
      <c r="AQ601" s="75" t="str">
        <f t="shared" si="137"/>
        <v>1</v>
      </c>
      <c r="AR601" s="75" t="str">
        <f t="shared" si="138"/>
        <v>1</v>
      </c>
      <c r="AS601" s="75">
        <f t="shared" si="139"/>
        <v>1</v>
      </c>
      <c r="AT601" s="75" t="str">
        <f t="shared" si="140"/>
        <v>1</v>
      </c>
      <c r="AU601" s="48" t="e">
        <f>IF(OR(AQ601="I",#REF!="I",AQ601="C",#REF!="C"),"Termovacío",IF(OR(AO601="I",AN601="I",AP601="I",AK601="I",AL601="I",AO601="C",AN601="C",AP601="C",AK601="C",AL601="C"),"Regeneración",""))</f>
        <v>#REF!</v>
      </c>
    </row>
    <row r="602" spans="1:47" s="10" customFormat="1" ht="15" customHeight="1" x14ac:dyDescent="0.2">
      <c r="A602" s="4">
        <f t="shared" si="141"/>
        <v>23</v>
      </c>
      <c r="B602" s="4">
        <v>60003655</v>
      </c>
      <c r="C602" s="4" t="s">
        <v>102</v>
      </c>
      <c r="D602" s="4" t="s">
        <v>156</v>
      </c>
      <c r="E602" s="3"/>
      <c r="F602" s="4" t="s">
        <v>315</v>
      </c>
      <c r="G602" s="4" t="s">
        <v>12</v>
      </c>
      <c r="H602" s="4" t="s">
        <v>63</v>
      </c>
      <c r="I602" s="4" t="s">
        <v>245</v>
      </c>
      <c r="J602" s="4" t="s">
        <v>134</v>
      </c>
      <c r="K602" s="4" t="s">
        <v>125</v>
      </c>
      <c r="L602" s="4">
        <v>2008</v>
      </c>
      <c r="M602" s="4" t="s">
        <v>267</v>
      </c>
      <c r="N602" s="4" t="s">
        <v>153</v>
      </c>
      <c r="O602" s="4" t="s">
        <v>135</v>
      </c>
      <c r="P602" s="4">
        <v>2008</v>
      </c>
      <c r="Q602" s="4"/>
      <c r="R602" s="4" t="s">
        <v>119</v>
      </c>
      <c r="S602" s="13"/>
      <c r="T602" s="4"/>
      <c r="U602" s="4"/>
      <c r="V602" s="4"/>
      <c r="W602" s="4">
        <v>60</v>
      </c>
      <c r="X602" s="13">
        <v>40623</v>
      </c>
      <c r="Y602" s="27"/>
      <c r="Z602" s="27"/>
      <c r="AA602" s="28"/>
      <c r="AB602" s="31"/>
      <c r="AC602" s="32">
        <v>61</v>
      </c>
      <c r="AD602" s="28"/>
      <c r="AE602" s="28">
        <v>32</v>
      </c>
      <c r="AF602" s="33">
        <v>0.01</v>
      </c>
      <c r="AG602" s="28">
        <v>0.5</v>
      </c>
      <c r="AH602" s="31">
        <v>8.9999999999999993E-3</v>
      </c>
      <c r="AI602" s="31">
        <v>0.52700000000000002</v>
      </c>
      <c r="AJ602" s="31"/>
      <c r="AK602" s="75" t="str">
        <f t="shared" si="131"/>
        <v>1</v>
      </c>
      <c r="AL602" s="75" t="str">
        <f t="shared" si="132"/>
        <v>1</v>
      </c>
      <c r="AM602" s="75" t="str">
        <f t="shared" si="133"/>
        <v>1</v>
      </c>
      <c r="AN602" s="75" t="str">
        <f t="shared" si="134"/>
        <v>1</v>
      </c>
      <c r="AO602" s="75" t="str">
        <f t="shared" si="135"/>
        <v>1</v>
      </c>
      <c r="AP602" s="75" t="str">
        <f t="shared" si="136"/>
        <v>1</v>
      </c>
      <c r="AQ602" s="75" t="str">
        <f t="shared" si="137"/>
        <v>1</v>
      </c>
      <c r="AR602" s="75" t="str">
        <f t="shared" si="138"/>
        <v>1</v>
      </c>
      <c r="AS602" s="75">
        <f t="shared" si="139"/>
        <v>1</v>
      </c>
      <c r="AT602" s="75" t="str">
        <f t="shared" si="140"/>
        <v>1</v>
      </c>
      <c r="AU602" s="48" t="e">
        <f>IF(OR(AQ602="I",#REF!="I",AQ602="C",#REF!="C"),"Termovacío",IF(OR(AO602="I",AN602="I",AP602="I",AK602="I",AL602="I",AO602="C",AN602="C",AP602="C",AK602="C",AL602="C"),"Regeneración",""))</f>
        <v>#REF!</v>
      </c>
    </row>
    <row r="603" spans="1:47" s="10" customFormat="1" ht="15" customHeight="1" x14ac:dyDescent="0.2">
      <c r="A603" s="4">
        <f t="shared" si="141"/>
        <v>23</v>
      </c>
      <c r="B603" s="4">
        <v>60003655</v>
      </c>
      <c r="C603" s="4" t="s">
        <v>102</v>
      </c>
      <c r="D603" s="4" t="s">
        <v>156</v>
      </c>
      <c r="E603" s="3"/>
      <c r="F603" s="4" t="s">
        <v>315</v>
      </c>
      <c r="G603" s="4" t="s">
        <v>12</v>
      </c>
      <c r="H603" s="4" t="s">
        <v>63</v>
      </c>
      <c r="I603" s="4" t="s">
        <v>245</v>
      </c>
      <c r="J603" s="4" t="s">
        <v>134</v>
      </c>
      <c r="K603" s="4" t="s">
        <v>125</v>
      </c>
      <c r="L603" s="4">
        <v>2008</v>
      </c>
      <c r="M603" s="4" t="s">
        <v>267</v>
      </c>
      <c r="N603" s="4" t="s">
        <v>153</v>
      </c>
      <c r="O603" s="4" t="s">
        <v>135</v>
      </c>
      <c r="P603" s="4">
        <v>2008</v>
      </c>
      <c r="Q603" s="4"/>
      <c r="R603" s="4" t="s">
        <v>119</v>
      </c>
      <c r="S603" s="13"/>
      <c r="T603" s="4"/>
      <c r="U603" s="4"/>
      <c r="V603" s="4"/>
      <c r="W603" s="4">
        <v>60</v>
      </c>
      <c r="X603" s="13">
        <v>40318</v>
      </c>
      <c r="Y603" s="27"/>
      <c r="Z603" s="27"/>
      <c r="AA603" s="28"/>
      <c r="AB603" s="31"/>
      <c r="AC603" s="32">
        <v>56</v>
      </c>
      <c r="AD603" s="28"/>
      <c r="AE603" s="28">
        <v>34</v>
      </c>
      <c r="AF603" s="33">
        <v>0.01</v>
      </c>
      <c r="AG603" s="28">
        <v>1</v>
      </c>
      <c r="AH603" s="31">
        <v>1.4E-2</v>
      </c>
      <c r="AI603" s="31">
        <v>0.316</v>
      </c>
      <c r="AJ603" s="31"/>
      <c r="AK603" s="75" t="str">
        <f t="shared" si="131"/>
        <v>1</v>
      </c>
      <c r="AL603" s="75" t="str">
        <f t="shared" si="132"/>
        <v>1</v>
      </c>
      <c r="AM603" s="75" t="str">
        <f t="shared" si="133"/>
        <v>1</v>
      </c>
      <c r="AN603" s="75" t="str">
        <f t="shared" si="134"/>
        <v>1</v>
      </c>
      <c r="AO603" s="75" t="str">
        <f t="shared" si="135"/>
        <v>1</v>
      </c>
      <c r="AP603" s="75" t="str">
        <f t="shared" si="136"/>
        <v>1</v>
      </c>
      <c r="AQ603" s="75" t="str">
        <f t="shared" si="137"/>
        <v>1</v>
      </c>
      <c r="AR603" s="75" t="str">
        <f t="shared" si="138"/>
        <v>1</v>
      </c>
      <c r="AS603" s="75">
        <f t="shared" si="139"/>
        <v>1</v>
      </c>
      <c r="AT603" s="75" t="str">
        <f t="shared" si="140"/>
        <v>1</v>
      </c>
      <c r="AU603" s="48" t="e">
        <f>IF(OR(AQ603="I",#REF!="I",AQ603="C",#REF!="C"),"Termovacío",IF(OR(AO603="I",AN603="I",AP603="I",AK603="I",AL603="I",AO603="C",AN603="C",AP603="C",AK603="C",AL603="C"),"Regeneración",""))</f>
        <v>#REF!</v>
      </c>
    </row>
    <row r="604" spans="1:47" s="10" customFormat="1" ht="15" customHeight="1" x14ac:dyDescent="0.2">
      <c r="A604" s="4">
        <f t="shared" si="141"/>
        <v>23</v>
      </c>
      <c r="B604" s="4">
        <v>60003655</v>
      </c>
      <c r="C604" s="4" t="s">
        <v>102</v>
      </c>
      <c r="D604" s="4" t="s">
        <v>156</v>
      </c>
      <c r="E604" s="3"/>
      <c r="F604" s="4" t="s">
        <v>315</v>
      </c>
      <c r="G604" s="4" t="s">
        <v>12</v>
      </c>
      <c r="H604" s="4" t="s">
        <v>63</v>
      </c>
      <c r="I604" s="4" t="s">
        <v>245</v>
      </c>
      <c r="J604" s="4" t="s">
        <v>134</v>
      </c>
      <c r="K604" s="4" t="s">
        <v>125</v>
      </c>
      <c r="L604" s="4">
        <v>2008</v>
      </c>
      <c r="M604" s="4" t="s">
        <v>267</v>
      </c>
      <c r="N604" s="4" t="s">
        <v>153</v>
      </c>
      <c r="O604" s="4" t="s">
        <v>135</v>
      </c>
      <c r="P604" s="4">
        <v>2008</v>
      </c>
      <c r="Q604" s="4"/>
      <c r="R604" s="4" t="s">
        <v>119</v>
      </c>
      <c r="S604" s="13"/>
      <c r="T604" s="4"/>
      <c r="U604" s="4"/>
      <c r="V604" s="4"/>
      <c r="W604" s="4">
        <v>60</v>
      </c>
      <c r="X604" s="13">
        <v>40105</v>
      </c>
      <c r="Y604" s="27"/>
      <c r="Z604" s="27"/>
      <c r="AA604" s="28"/>
      <c r="AB604" s="31"/>
      <c r="AC604" s="32">
        <v>44</v>
      </c>
      <c r="AD604" s="28"/>
      <c r="AE604" s="28">
        <v>32</v>
      </c>
      <c r="AF604" s="33">
        <v>5.0000000000000001E-3</v>
      </c>
      <c r="AG604" s="28">
        <v>1</v>
      </c>
      <c r="AH604" s="31">
        <v>2.1000000000000001E-2</v>
      </c>
      <c r="AI604" s="31">
        <v>0.95799999999999996</v>
      </c>
      <c r="AJ604" s="31"/>
      <c r="AK604" s="75" t="str">
        <f t="shared" si="131"/>
        <v>1</v>
      </c>
      <c r="AL604" s="75" t="str">
        <f t="shared" si="132"/>
        <v>1</v>
      </c>
      <c r="AM604" s="75" t="str">
        <f t="shared" si="133"/>
        <v>1</v>
      </c>
      <c r="AN604" s="75" t="str">
        <f t="shared" si="134"/>
        <v>1</v>
      </c>
      <c r="AO604" s="75" t="str">
        <f t="shared" si="135"/>
        <v>1</v>
      </c>
      <c r="AP604" s="75" t="str">
        <f t="shared" si="136"/>
        <v>1</v>
      </c>
      <c r="AQ604" s="75" t="str">
        <f t="shared" si="137"/>
        <v>1</v>
      </c>
      <c r="AR604" s="75" t="str">
        <f t="shared" si="138"/>
        <v>1</v>
      </c>
      <c r="AS604" s="75">
        <f t="shared" si="139"/>
        <v>1</v>
      </c>
      <c r="AT604" s="75" t="str">
        <f t="shared" si="140"/>
        <v>1</v>
      </c>
      <c r="AU604" s="48" t="e">
        <f>IF(OR(AQ604="I",#REF!="I",AQ604="C",#REF!="C"),"Termovacío",IF(OR(AO604="I",AN604="I",AP604="I",AK604="I",AL604="I",AO604="C",AN604="C",AP604="C",AK604="C",AL604="C"),"Regeneración",""))</f>
        <v>#REF!</v>
      </c>
    </row>
    <row r="605" spans="1:47" s="10" customFormat="1" ht="15" customHeight="1" x14ac:dyDescent="0.2">
      <c r="A605" s="4">
        <f t="shared" si="141"/>
        <v>23</v>
      </c>
      <c r="B605" s="4">
        <v>60003655</v>
      </c>
      <c r="C605" s="4" t="s">
        <v>102</v>
      </c>
      <c r="D605" s="4" t="s">
        <v>156</v>
      </c>
      <c r="E605" s="3"/>
      <c r="F605" s="4" t="s">
        <v>315</v>
      </c>
      <c r="G605" s="4" t="s">
        <v>12</v>
      </c>
      <c r="H605" s="4" t="s">
        <v>63</v>
      </c>
      <c r="I605" s="4" t="s">
        <v>245</v>
      </c>
      <c r="J605" s="4" t="s">
        <v>134</v>
      </c>
      <c r="K605" s="4" t="s">
        <v>125</v>
      </c>
      <c r="L605" s="4">
        <v>2008</v>
      </c>
      <c r="M605" s="4" t="s">
        <v>267</v>
      </c>
      <c r="N605" s="4" t="s">
        <v>153</v>
      </c>
      <c r="O605" s="4" t="s">
        <v>135</v>
      </c>
      <c r="P605" s="4">
        <v>2008</v>
      </c>
      <c r="Q605" s="4"/>
      <c r="R605" s="4" t="s">
        <v>119</v>
      </c>
      <c r="S605" s="13"/>
      <c r="T605" s="4"/>
      <c r="U605" s="4"/>
      <c r="V605" s="4"/>
      <c r="W605" s="4">
        <v>60</v>
      </c>
      <c r="X605" s="13">
        <v>39632</v>
      </c>
      <c r="Y605" s="27"/>
      <c r="Z605" s="27"/>
      <c r="AA605" s="28"/>
      <c r="AB605" s="31"/>
      <c r="AC605" s="32">
        <v>48</v>
      </c>
      <c r="AD605" s="28"/>
      <c r="AE605" s="28">
        <v>40</v>
      </c>
      <c r="AF605" s="33">
        <v>0.01</v>
      </c>
      <c r="AG605" s="28">
        <v>0.5</v>
      </c>
      <c r="AH605" s="31">
        <v>1.0999999999999999E-2</v>
      </c>
      <c r="AI605" s="31">
        <v>0.20399999999999999</v>
      </c>
      <c r="AJ605" s="31"/>
      <c r="AK605" s="75" t="str">
        <f t="shared" si="131"/>
        <v>1</v>
      </c>
      <c r="AL605" s="75" t="str">
        <f t="shared" si="132"/>
        <v>1</v>
      </c>
      <c r="AM605" s="75" t="str">
        <f t="shared" si="133"/>
        <v>1</v>
      </c>
      <c r="AN605" s="75" t="str">
        <f t="shared" si="134"/>
        <v>1</v>
      </c>
      <c r="AO605" s="75" t="str">
        <f t="shared" si="135"/>
        <v>1</v>
      </c>
      <c r="AP605" s="75" t="str">
        <f t="shared" si="136"/>
        <v>1</v>
      </c>
      <c r="AQ605" s="75" t="str">
        <f t="shared" si="137"/>
        <v>1</v>
      </c>
      <c r="AR605" s="75" t="str">
        <f t="shared" si="138"/>
        <v>1</v>
      </c>
      <c r="AS605" s="75">
        <f t="shared" si="139"/>
        <v>1</v>
      </c>
      <c r="AT605" s="75" t="str">
        <f t="shared" si="140"/>
        <v>1</v>
      </c>
      <c r="AU605" s="48" t="e">
        <f>IF(OR(AQ605="I",#REF!="I",AQ605="C",#REF!="C"),"Termovacío",IF(OR(AO605="I",AN605="I",AP605="I",AK605="I",AL605="I",AO605="C",AN605="C",AP605="C",AK605="C",AL605="C"),"Regeneración",""))</f>
        <v>#REF!</v>
      </c>
    </row>
    <row r="606" spans="1:47" s="10" customFormat="1" ht="15" customHeight="1" x14ac:dyDescent="0.2">
      <c r="A606" s="4">
        <f t="shared" si="141"/>
        <v>23</v>
      </c>
      <c r="B606" s="4">
        <v>60003655</v>
      </c>
      <c r="C606" s="4" t="s">
        <v>102</v>
      </c>
      <c r="D606" s="4" t="s">
        <v>156</v>
      </c>
      <c r="E606" s="3"/>
      <c r="F606" s="4" t="s">
        <v>315</v>
      </c>
      <c r="G606" s="4" t="s">
        <v>12</v>
      </c>
      <c r="H606" s="4" t="s">
        <v>63</v>
      </c>
      <c r="I606" s="4" t="s">
        <v>245</v>
      </c>
      <c r="J606" s="4" t="s">
        <v>134</v>
      </c>
      <c r="K606" s="4" t="s">
        <v>125</v>
      </c>
      <c r="L606" s="4">
        <v>2008</v>
      </c>
      <c r="M606" s="4" t="s">
        <v>267</v>
      </c>
      <c r="N606" s="4" t="s">
        <v>153</v>
      </c>
      <c r="O606" s="4" t="s">
        <v>135</v>
      </c>
      <c r="P606" s="4">
        <v>2008</v>
      </c>
      <c r="Q606" s="4"/>
      <c r="R606" s="4" t="s">
        <v>119</v>
      </c>
      <c r="S606" s="13"/>
      <c r="T606" s="4"/>
      <c r="U606" s="4"/>
      <c r="V606" s="4"/>
      <c r="W606" s="4">
        <v>60</v>
      </c>
      <c r="X606" s="13">
        <v>39609</v>
      </c>
      <c r="Y606" s="27"/>
      <c r="Z606" s="27"/>
      <c r="AA606" s="28"/>
      <c r="AB606" s="31"/>
      <c r="AC606" s="32">
        <v>56.7</v>
      </c>
      <c r="AD606" s="28"/>
      <c r="AE606" s="28">
        <v>44</v>
      </c>
      <c r="AF606" s="33">
        <v>0.01</v>
      </c>
      <c r="AG606" s="28"/>
      <c r="AH606" s="31">
        <v>1.9E-2</v>
      </c>
      <c r="AI606" s="31"/>
      <c r="AJ606" s="31"/>
      <c r="AK606" s="75" t="str">
        <f t="shared" si="131"/>
        <v>1</v>
      </c>
      <c r="AL606" s="75" t="str">
        <f t="shared" si="132"/>
        <v>1</v>
      </c>
      <c r="AM606" s="75" t="str">
        <f t="shared" si="133"/>
        <v>1</v>
      </c>
      <c r="AN606" s="75" t="str">
        <f t="shared" si="134"/>
        <v>1</v>
      </c>
      <c r="AO606" s="75" t="str">
        <f t="shared" si="135"/>
        <v>1</v>
      </c>
      <c r="AP606" s="75" t="str">
        <f t="shared" si="136"/>
        <v>1</v>
      </c>
      <c r="AQ606" s="75" t="str">
        <f t="shared" si="137"/>
        <v>1</v>
      </c>
      <c r="AR606" s="75" t="str">
        <f t="shared" si="138"/>
        <v>1</v>
      </c>
      <c r="AS606" s="75">
        <f t="shared" si="139"/>
        <v>1</v>
      </c>
      <c r="AT606" s="75" t="str">
        <f t="shared" si="140"/>
        <v>1</v>
      </c>
      <c r="AU606" s="48" t="e">
        <f>IF(OR(AQ606="I",#REF!="I",AQ606="C",#REF!="C"),"Termovacío",IF(OR(AO606="I",AN606="I",AP606="I",AK606="I",AL606="I",AO606="C",AN606="C",AP606="C",AK606="C",AL606="C"),"Regeneración",""))</f>
        <v>#REF!</v>
      </c>
    </row>
    <row r="607" spans="1:47" s="10" customFormat="1" ht="15" customHeight="1" x14ac:dyDescent="0.2">
      <c r="A607" s="4">
        <f t="shared" si="141"/>
        <v>23</v>
      </c>
      <c r="B607" s="4">
        <v>60003655</v>
      </c>
      <c r="C607" s="4" t="s">
        <v>102</v>
      </c>
      <c r="D607" s="4" t="s">
        <v>156</v>
      </c>
      <c r="E607" s="3"/>
      <c r="F607" s="4" t="s">
        <v>315</v>
      </c>
      <c r="G607" s="4" t="s">
        <v>12</v>
      </c>
      <c r="H607" s="4" t="s">
        <v>63</v>
      </c>
      <c r="I607" s="4" t="s">
        <v>245</v>
      </c>
      <c r="J607" s="4" t="s">
        <v>134</v>
      </c>
      <c r="K607" s="4" t="s">
        <v>125</v>
      </c>
      <c r="L607" s="4">
        <v>2008</v>
      </c>
      <c r="M607" s="4" t="s">
        <v>267</v>
      </c>
      <c r="N607" s="4" t="s">
        <v>153</v>
      </c>
      <c r="O607" s="4" t="s">
        <v>135</v>
      </c>
      <c r="P607" s="4">
        <v>2008</v>
      </c>
      <c r="Q607" s="4"/>
      <c r="R607" s="4" t="s">
        <v>119</v>
      </c>
      <c r="S607" s="13"/>
      <c r="T607" s="4"/>
      <c r="U607" s="4"/>
      <c r="V607" s="4"/>
      <c r="W607" s="4">
        <v>60</v>
      </c>
      <c r="X607" s="13">
        <v>39604</v>
      </c>
      <c r="Y607" s="27"/>
      <c r="Z607" s="27"/>
      <c r="AA607" s="28"/>
      <c r="AB607" s="31"/>
      <c r="AC607" s="32">
        <v>37.200000000000003</v>
      </c>
      <c r="AD607" s="28"/>
      <c r="AE607" s="28">
        <v>44</v>
      </c>
      <c r="AF607" s="33">
        <v>0.01</v>
      </c>
      <c r="AG607" s="28"/>
      <c r="AH607" s="31">
        <v>1.2999999999999999E-2</v>
      </c>
      <c r="AI607" s="31"/>
      <c r="AJ607" s="31"/>
      <c r="AK607" s="75" t="str">
        <f t="shared" si="131"/>
        <v>1</v>
      </c>
      <c r="AL607" s="75" t="str">
        <f t="shared" si="132"/>
        <v>1</v>
      </c>
      <c r="AM607" s="75" t="str">
        <f t="shared" si="133"/>
        <v>1</v>
      </c>
      <c r="AN607" s="75" t="str">
        <f t="shared" si="134"/>
        <v>1</v>
      </c>
      <c r="AO607" s="75" t="str">
        <f t="shared" si="135"/>
        <v>1</v>
      </c>
      <c r="AP607" s="75" t="str">
        <f t="shared" si="136"/>
        <v>1</v>
      </c>
      <c r="AQ607" s="75" t="str">
        <f t="shared" si="137"/>
        <v>3</v>
      </c>
      <c r="AR607" s="75" t="str">
        <f t="shared" si="138"/>
        <v>1</v>
      </c>
      <c r="AS607" s="75">
        <f t="shared" si="139"/>
        <v>1.4545454545454546</v>
      </c>
      <c r="AT607" s="75" t="str">
        <f t="shared" si="140"/>
        <v>3</v>
      </c>
      <c r="AU607" s="48" t="e">
        <f>IF(OR(AQ607="I",#REF!="I",AQ607="C",#REF!="C"),"Termovacío",IF(OR(AO607="I",AN607="I",AP607="I",AK607="I",AL607="I",AO607="C",AN607="C",AP607="C",AK607="C",AL607="C"),"Regeneración",""))</f>
        <v>#REF!</v>
      </c>
    </row>
    <row r="608" spans="1:47" s="10" customFormat="1" ht="15" customHeight="1" x14ac:dyDescent="0.2">
      <c r="A608" s="4">
        <f t="shared" si="141"/>
        <v>24</v>
      </c>
      <c r="B608" s="46">
        <v>60007201</v>
      </c>
      <c r="C608" s="44" t="s">
        <v>102</v>
      </c>
      <c r="D608" s="44" t="s">
        <v>163</v>
      </c>
      <c r="E608" s="44"/>
      <c r="F608" s="36" t="s">
        <v>316</v>
      </c>
      <c r="G608" s="44" t="s">
        <v>19</v>
      </c>
      <c r="H608" s="44" t="s">
        <v>57</v>
      </c>
      <c r="I608" s="44" t="s">
        <v>10</v>
      </c>
      <c r="J608" s="44">
        <v>50</v>
      </c>
      <c r="K608" s="44" t="s">
        <v>214</v>
      </c>
      <c r="L608" s="44">
        <v>2016</v>
      </c>
      <c r="M608" s="36" t="s">
        <v>267</v>
      </c>
      <c r="N608" s="36" t="s">
        <v>153</v>
      </c>
      <c r="O608" s="36" t="s">
        <v>118</v>
      </c>
      <c r="P608" s="44">
        <v>2016</v>
      </c>
      <c r="Q608" s="44"/>
      <c r="R608" s="36" t="s">
        <v>119</v>
      </c>
      <c r="S608" s="38"/>
      <c r="T608" s="36"/>
      <c r="U608" s="36"/>
      <c r="V608" s="36" t="s">
        <v>448</v>
      </c>
      <c r="W608" s="36">
        <v>60</v>
      </c>
      <c r="X608" s="38">
        <v>45690</v>
      </c>
      <c r="Y608" s="39">
        <v>60</v>
      </c>
      <c r="Z608" s="39">
        <v>30</v>
      </c>
      <c r="AA608" s="40" t="s">
        <v>665</v>
      </c>
      <c r="AB608" s="41">
        <v>0.88</v>
      </c>
      <c r="AC608" s="42">
        <v>68</v>
      </c>
      <c r="AD608" s="40">
        <v>5</v>
      </c>
      <c r="AE608" s="40">
        <v>39</v>
      </c>
      <c r="AF608" s="43">
        <v>2E-3</v>
      </c>
      <c r="AG608" s="40">
        <v>0.5</v>
      </c>
      <c r="AH608" s="41">
        <v>6.0000000000000001E-3</v>
      </c>
      <c r="AI608" s="41">
        <v>0.13</v>
      </c>
      <c r="AJ608" s="41"/>
      <c r="AK608" s="75" t="str">
        <f t="shared" si="131"/>
        <v>1</v>
      </c>
      <c r="AL608" s="75" t="str">
        <f t="shared" si="132"/>
        <v>1</v>
      </c>
      <c r="AM608" s="75" t="str">
        <f t="shared" si="133"/>
        <v>1</v>
      </c>
      <c r="AN608" s="75" t="str">
        <f t="shared" si="134"/>
        <v>1</v>
      </c>
      <c r="AO608" s="75" t="str">
        <f t="shared" si="135"/>
        <v>1</v>
      </c>
      <c r="AP608" s="75" t="str">
        <f t="shared" si="136"/>
        <v>1</v>
      </c>
      <c r="AQ608" s="75" t="str">
        <f t="shared" si="137"/>
        <v>1</v>
      </c>
      <c r="AR608" s="75" t="str">
        <f t="shared" si="138"/>
        <v>1</v>
      </c>
      <c r="AS608" s="75">
        <f t="shared" si="139"/>
        <v>1</v>
      </c>
      <c r="AT608" s="75" t="str">
        <f t="shared" si="140"/>
        <v>1</v>
      </c>
      <c r="AU608" s="48" t="e">
        <f>IF(OR(AQ608="I",#REF!="I",AQ608="C",#REF!="C"),"Termovacío",IF(OR(AO608="I",AN608="I",AP608="I",AK608="I",AL608="I",AO608="C",AN608="C",AP608="C",AK608="C",AL608="C"),"Regeneración",""))</f>
        <v>#REF!</v>
      </c>
    </row>
    <row r="609" spans="1:47" s="10" customFormat="1" ht="15" customHeight="1" x14ac:dyDescent="0.2">
      <c r="A609" s="4">
        <f t="shared" si="141"/>
        <v>24</v>
      </c>
      <c r="B609" s="11">
        <v>60007201</v>
      </c>
      <c r="C609" s="8" t="s">
        <v>102</v>
      </c>
      <c r="D609" s="8" t="s">
        <v>163</v>
      </c>
      <c r="E609" s="8"/>
      <c r="F609" s="4" t="s">
        <v>316</v>
      </c>
      <c r="G609" s="8" t="s">
        <v>19</v>
      </c>
      <c r="H609" s="8" t="s">
        <v>57</v>
      </c>
      <c r="I609" s="8" t="s">
        <v>10</v>
      </c>
      <c r="J609" s="8">
        <v>50</v>
      </c>
      <c r="K609" s="8" t="s">
        <v>214</v>
      </c>
      <c r="L609" s="8">
        <v>2016</v>
      </c>
      <c r="M609" s="4" t="s">
        <v>267</v>
      </c>
      <c r="N609" s="4" t="s">
        <v>153</v>
      </c>
      <c r="O609" s="4" t="s">
        <v>118</v>
      </c>
      <c r="P609" s="8">
        <v>2016</v>
      </c>
      <c r="Q609" s="8"/>
      <c r="R609" s="4" t="s">
        <v>119</v>
      </c>
      <c r="S609" s="13"/>
      <c r="T609" s="4"/>
      <c r="U609" s="4"/>
      <c r="V609" s="4" t="s">
        <v>448</v>
      </c>
      <c r="W609" s="4">
        <v>60</v>
      </c>
      <c r="X609" s="13">
        <v>45151</v>
      </c>
      <c r="Y609" s="27">
        <v>77</v>
      </c>
      <c r="Z609" s="27">
        <v>53</v>
      </c>
      <c r="AA609" s="28" t="s">
        <v>450</v>
      </c>
      <c r="AB609" s="31">
        <v>0.88</v>
      </c>
      <c r="AC609" s="32">
        <v>75</v>
      </c>
      <c r="AD609" s="28">
        <v>8</v>
      </c>
      <c r="AE609" s="28">
        <v>39.700000000000003</v>
      </c>
      <c r="AF609" s="33">
        <v>0.01</v>
      </c>
      <c r="AG609" s="28">
        <v>0.5</v>
      </c>
      <c r="AH609" s="31">
        <v>3.0000000000000001E-3</v>
      </c>
      <c r="AI609" s="31">
        <v>6.0999999999999999E-2</v>
      </c>
      <c r="AJ609" s="31"/>
      <c r="AK609" s="75" t="str">
        <f t="shared" si="131"/>
        <v>1</v>
      </c>
      <c r="AL609" s="75" t="str">
        <f t="shared" si="132"/>
        <v>1</v>
      </c>
      <c r="AM609" s="75" t="str">
        <f t="shared" si="133"/>
        <v>1</v>
      </c>
      <c r="AN609" s="75" t="str">
        <f t="shared" si="134"/>
        <v>1</v>
      </c>
      <c r="AO609" s="75" t="str">
        <f t="shared" si="135"/>
        <v>1</v>
      </c>
      <c r="AP609" s="75" t="str">
        <f t="shared" si="136"/>
        <v>1</v>
      </c>
      <c r="AQ609" s="75" t="str">
        <f t="shared" si="137"/>
        <v>1</v>
      </c>
      <c r="AR609" s="75" t="str">
        <f t="shared" si="138"/>
        <v>1</v>
      </c>
      <c r="AS609" s="75">
        <f t="shared" si="139"/>
        <v>1</v>
      </c>
      <c r="AT609" s="75" t="str">
        <f t="shared" si="140"/>
        <v>1</v>
      </c>
      <c r="AU609" s="48" t="e">
        <f>IF(OR(AQ609="I",#REF!="I",AQ609="C",#REF!="C"),"Termovacío",IF(OR(AO609="I",AN609="I",AP609="I",AK609="I",AL609="I",AO609="C",AN609="C",AP609="C",AK609="C",AL609="C"),"Regeneración",""))</f>
        <v>#REF!</v>
      </c>
    </row>
    <row r="610" spans="1:47" s="10" customFormat="1" ht="15" customHeight="1" x14ac:dyDescent="0.2">
      <c r="A610" s="4">
        <f t="shared" si="141"/>
        <v>24</v>
      </c>
      <c r="B610" s="4">
        <v>60007201</v>
      </c>
      <c r="C610" s="4" t="s">
        <v>102</v>
      </c>
      <c r="D610" s="4" t="s">
        <v>163</v>
      </c>
      <c r="E610" s="3"/>
      <c r="F610" s="4" t="s">
        <v>316</v>
      </c>
      <c r="G610" s="4" t="s">
        <v>19</v>
      </c>
      <c r="H610" s="4" t="s">
        <v>57</v>
      </c>
      <c r="I610" s="4" t="s">
        <v>10</v>
      </c>
      <c r="J610" s="4">
        <v>50</v>
      </c>
      <c r="K610" s="4" t="s">
        <v>129</v>
      </c>
      <c r="L610" s="4">
        <v>2016</v>
      </c>
      <c r="M610" s="4" t="s">
        <v>267</v>
      </c>
      <c r="N610" s="4" t="s">
        <v>153</v>
      </c>
      <c r="O610" s="4" t="s">
        <v>118</v>
      </c>
      <c r="P610" s="4">
        <v>2016</v>
      </c>
      <c r="Q610" s="4"/>
      <c r="R610" s="4" t="s">
        <v>119</v>
      </c>
      <c r="S610" s="13"/>
      <c r="T610" s="4"/>
      <c r="U610" s="4"/>
      <c r="V610" s="4" t="s">
        <v>222</v>
      </c>
      <c r="W610" s="4">
        <v>60</v>
      </c>
      <c r="X610" s="13" t="s">
        <v>226</v>
      </c>
      <c r="Y610" s="27">
        <v>0</v>
      </c>
      <c r="Z610" s="27">
        <v>47.2</v>
      </c>
      <c r="AA610" s="28" t="s">
        <v>282</v>
      </c>
      <c r="AB610" s="31">
        <v>0.87709999999999999</v>
      </c>
      <c r="AC610" s="32">
        <v>55.3</v>
      </c>
      <c r="AD610" s="28">
        <v>6</v>
      </c>
      <c r="AE610" s="28">
        <v>39.4</v>
      </c>
      <c r="AF610" s="33">
        <v>0.02</v>
      </c>
      <c r="AG610" s="28">
        <v>1</v>
      </c>
      <c r="AH610" s="31">
        <v>0.01</v>
      </c>
      <c r="AI610" s="31">
        <v>0.18</v>
      </c>
      <c r="AJ610" s="31"/>
      <c r="AK610" s="75" t="str">
        <f t="shared" si="131"/>
        <v>1</v>
      </c>
      <c r="AL610" s="75" t="str">
        <f t="shared" si="132"/>
        <v>1</v>
      </c>
      <c r="AM610" s="75" t="str">
        <f t="shared" si="133"/>
        <v>1</v>
      </c>
      <c r="AN610" s="75" t="str">
        <f t="shared" si="134"/>
        <v>1</v>
      </c>
      <c r="AO610" s="75" t="str">
        <f t="shared" si="135"/>
        <v>1</v>
      </c>
      <c r="AP610" s="75" t="str">
        <f t="shared" si="136"/>
        <v>1</v>
      </c>
      <c r="AQ610" s="75" t="str">
        <f t="shared" si="137"/>
        <v>1</v>
      </c>
      <c r="AR610" s="75" t="str">
        <f t="shared" si="138"/>
        <v>1</v>
      </c>
      <c r="AS610" s="75">
        <f t="shared" si="139"/>
        <v>1</v>
      </c>
      <c r="AT610" s="75" t="str">
        <f t="shared" si="140"/>
        <v>1</v>
      </c>
      <c r="AU610" s="48" t="e">
        <f>IF(OR(AQ610="I",#REF!="I",AQ610="C",#REF!="C"),"Termovacío",IF(OR(AO610="I",AN610="I",AP610="I",AK610="I",AL610="I",AO610="C",AN610="C",AP610="C",AK610="C",AL610="C"),"Regeneración",""))</f>
        <v>#REF!</v>
      </c>
    </row>
    <row r="611" spans="1:47" s="10" customFormat="1" ht="15" customHeight="1" x14ac:dyDescent="0.2">
      <c r="A611" s="4">
        <f t="shared" si="141"/>
        <v>24</v>
      </c>
      <c r="B611" s="4">
        <v>60007201</v>
      </c>
      <c r="C611" s="4" t="s">
        <v>102</v>
      </c>
      <c r="D611" s="4" t="s">
        <v>163</v>
      </c>
      <c r="E611" s="3"/>
      <c r="F611" s="4" t="s">
        <v>316</v>
      </c>
      <c r="G611" s="4" t="s">
        <v>19</v>
      </c>
      <c r="H611" s="4" t="s">
        <v>57</v>
      </c>
      <c r="I611" s="4" t="s">
        <v>10</v>
      </c>
      <c r="J611" s="4">
        <v>50</v>
      </c>
      <c r="K611" s="4" t="s">
        <v>129</v>
      </c>
      <c r="L611" s="4">
        <v>2016</v>
      </c>
      <c r="M611" s="4" t="s">
        <v>267</v>
      </c>
      <c r="N611" s="4" t="s">
        <v>153</v>
      </c>
      <c r="O611" s="4" t="s">
        <v>118</v>
      </c>
      <c r="P611" s="4">
        <v>2016</v>
      </c>
      <c r="Q611" s="4"/>
      <c r="R611" s="4" t="s">
        <v>119</v>
      </c>
      <c r="S611" s="13"/>
      <c r="T611" s="4"/>
      <c r="U611" s="4"/>
      <c r="V611" s="4" t="s">
        <v>301</v>
      </c>
      <c r="W611" s="4">
        <v>60</v>
      </c>
      <c r="X611" s="13">
        <v>44382</v>
      </c>
      <c r="Y611" s="27"/>
      <c r="Z611" s="27"/>
      <c r="AA611" s="28" t="s">
        <v>283</v>
      </c>
      <c r="AB611" s="31">
        <v>0.871</v>
      </c>
      <c r="AC611" s="32">
        <v>62</v>
      </c>
      <c r="AD611" s="28">
        <v>10</v>
      </c>
      <c r="AE611" s="28">
        <v>40</v>
      </c>
      <c r="AF611" s="33">
        <v>0.02</v>
      </c>
      <c r="AG611" s="28">
        <v>0.5</v>
      </c>
      <c r="AH611" s="31">
        <v>5.0000000000000001E-3</v>
      </c>
      <c r="AI611" s="31">
        <v>0.19</v>
      </c>
      <c r="AJ611" s="31"/>
      <c r="AK611" s="75" t="str">
        <f t="shared" si="131"/>
        <v>1</v>
      </c>
      <c r="AL611" s="75" t="str">
        <f t="shared" si="132"/>
        <v>1</v>
      </c>
      <c r="AM611" s="75" t="str">
        <f t="shared" si="133"/>
        <v>1</v>
      </c>
      <c r="AN611" s="75" t="str">
        <f t="shared" si="134"/>
        <v>1</v>
      </c>
      <c r="AO611" s="75" t="str">
        <f t="shared" si="135"/>
        <v>1</v>
      </c>
      <c r="AP611" s="75" t="str">
        <f t="shared" si="136"/>
        <v>1</v>
      </c>
      <c r="AQ611" s="75" t="str">
        <f t="shared" si="137"/>
        <v>1</v>
      </c>
      <c r="AR611" s="75" t="str">
        <f t="shared" si="138"/>
        <v>1</v>
      </c>
      <c r="AS611" s="75">
        <f t="shared" si="139"/>
        <v>1</v>
      </c>
      <c r="AT611" s="75" t="str">
        <f t="shared" si="140"/>
        <v>1</v>
      </c>
      <c r="AU611" s="48" t="e">
        <f>IF(OR(AQ611="I",#REF!="I",AQ611="C",#REF!="C"),"Termovacío",IF(OR(AO611="I",AN611="I",AP611="I",AK611="I",AL611="I",AO611="C",AN611="C",AP611="C",AK611="C",AL611="C"),"Regeneración",""))</f>
        <v>#REF!</v>
      </c>
    </row>
    <row r="612" spans="1:47" s="10" customFormat="1" ht="15" customHeight="1" x14ac:dyDescent="0.2">
      <c r="A612" s="4">
        <f t="shared" si="141"/>
        <v>24</v>
      </c>
      <c r="B612" s="4">
        <v>60007201</v>
      </c>
      <c r="C612" s="4" t="s">
        <v>102</v>
      </c>
      <c r="D612" s="4" t="s">
        <v>163</v>
      </c>
      <c r="E612" s="3"/>
      <c r="F612" s="4" t="s">
        <v>316</v>
      </c>
      <c r="G612" s="4" t="s">
        <v>19</v>
      </c>
      <c r="H612" s="4" t="s">
        <v>57</v>
      </c>
      <c r="I612" s="4" t="s">
        <v>10</v>
      </c>
      <c r="J612" s="4">
        <v>50</v>
      </c>
      <c r="K612" s="4" t="s">
        <v>129</v>
      </c>
      <c r="L612" s="4">
        <v>2016</v>
      </c>
      <c r="M612" s="4" t="s">
        <v>267</v>
      </c>
      <c r="N612" s="4" t="s">
        <v>153</v>
      </c>
      <c r="O612" s="4" t="s">
        <v>118</v>
      </c>
      <c r="P612" s="4">
        <v>2016</v>
      </c>
      <c r="Q612" s="4"/>
      <c r="R612" s="4" t="s">
        <v>119</v>
      </c>
      <c r="S612" s="13"/>
      <c r="T612" s="4"/>
      <c r="U612" s="4"/>
      <c r="V612" s="4"/>
      <c r="W612" s="4">
        <v>60</v>
      </c>
      <c r="X612" s="13">
        <v>43572</v>
      </c>
      <c r="Y612" s="27"/>
      <c r="Z612" s="27"/>
      <c r="AA612" s="28"/>
      <c r="AB612" s="31"/>
      <c r="AC612" s="32">
        <v>46</v>
      </c>
      <c r="AD612" s="28"/>
      <c r="AE612" s="28">
        <v>46.2</v>
      </c>
      <c r="AF612" s="33">
        <v>0.01</v>
      </c>
      <c r="AG612" s="28">
        <v>0.5</v>
      </c>
      <c r="AH612" s="31">
        <v>1.2999999999999999E-2</v>
      </c>
      <c r="AI612" s="31">
        <v>0.43</v>
      </c>
      <c r="AJ612" s="31"/>
      <c r="AK612" s="75" t="str">
        <f t="shared" si="131"/>
        <v>1</v>
      </c>
      <c r="AL612" s="75" t="str">
        <f t="shared" si="132"/>
        <v>1</v>
      </c>
      <c r="AM612" s="75" t="str">
        <f t="shared" si="133"/>
        <v>1</v>
      </c>
      <c r="AN612" s="75" t="str">
        <f t="shared" si="134"/>
        <v>1</v>
      </c>
      <c r="AO612" s="75" t="str">
        <f t="shared" si="135"/>
        <v>1</v>
      </c>
      <c r="AP612" s="75" t="str">
        <f t="shared" si="136"/>
        <v>1</v>
      </c>
      <c r="AQ612" s="75" t="str">
        <f t="shared" si="137"/>
        <v>1</v>
      </c>
      <c r="AR612" s="75" t="str">
        <f t="shared" si="138"/>
        <v>1</v>
      </c>
      <c r="AS612" s="75">
        <f t="shared" si="139"/>
        <v>1</v>
      </c>
      <c r="AT612" s="75" t="str">
        <f t="shared" si="140"/>
        <v>1</v>
      </c>
      <c r="AU612" s="48" t="e">
        <f>IF(OR(AQ612="I",#REF!="I",AQ612="C",#REF!="C"),"Termovacío",IF(OR(AO612="I",AN612="I",AP612="I",AK612="I",AL612="I",AO612="C",AN612="C",AP612="C",AK612="C",AL612="C"),"Regeneración",""))</f>
        <v>#REF!</v>
      </c>
    </row>
    <row r="613" spans="1:47" s="10" customFormat="1" ht="15" customHeight="1" x14ac:dyDescent="0.2">
      <c r="A613" s="4">
        <f t="shared" si="141"/>
        <v>24</v>
      </c>
      <c r="B613" s="4">
        <v>60007201</v>
      </c>
      <c r="C613" s="4" t="s">
        <v>102</v>
      </c>
      <c r="D613" s="4" t="s">
        <v>163</v>
      </c>
      <c r="E613" s="3"/>
      <c r="F613" s="4" t="s">
        <v>316</v>
      </c>
      <c r="G613" s="4" t="s">
        <v>19</v>
      </c>
      <c r="H613" s="4" t="s">
        <v>57</v>
      </c>
      <c r="I613" s="4" t="s">
        <v>10</v>
      </c>
      <c r="J613" s="4">
        <v>50</v>
      </c>
      <c r="K613" s="4" t="s">
        <v>129</v>
      </c>
      <c r="L613" s="4">
        <v>2016</v>
      </c>
      <c r="M613" s="4" t="s">
        <v>267</v>
      </c>
      <c r="N613" s="4" t="s">
        <v>153</v>
      </c>
      <c r="O613" s="4" t="s">
        <v>118</v>
      </c>
      <c r="P613" s="4">
        <v>2016</v>
      </c>
      <c r="Q613" s="4"/>
      <c r="R613" s="4" t="s">
        <v>119</v>
      </c>
      <c r="S613" s="13"/>
      <c r="T613" s="4"/>
      <c r="U613" s="4"/>
      <c r="V613" s="4"/>
      <c r="W613" s="4">
        <v>60</v>
      </c>
      <c r="X613" s="13">
        <v>43312</v>
      </c>
      <c r="Y613" s="27"/>
      <c r="Z613" s="27"/>
      <c r="AA613" s="28"/>
      <c r="AB613" s="31"/>
      <c r="AC613" s="32">
        <v>70</v>
      </c>
      <c r="AD613" s="28"/>
      <c r="AE613" s="28">
        <v>39.5</v>
      </c>
      <c r="AF613" s="33">
        <v>0.01</v>
      </c>
      <c r="AG613" s="28">
        <v>0.5</v>
      </c>
      <c r="AH613" s="31">
        <v>5.0000000000000001E-3</v>
      </c>
      <c r="AI613" s="31">
        <v>0.98</v>
      </c>
      <c r="AJ613" s="31"/>
      <c r="AK613" s="75" t="str">
        <f t="shared" si="131"/>
        <v>1</v>
      </c>
      <c r="AL613" s="75" t="str">
        <f t="shared" si="132"/>
        <v>1</v>
      </c>
      <c r="AM613" s="75" t="str">
        <f t="shared" si="133"/>
        <v>1</v>
      </c>
      <c r="AN613" s="75" t="str">
        <f t="shared" si="134"/>
        <v>1</v>
      </c>
      <c r="AO613" s="75" t="str">
        <f t="shared" si="135"/>
        <v>1</v>
      </c>
      <c r="AP613" s="75" t="str">
        <f t="shared" si="136"/>
        <v>1</v>
      </c>
      <c r="AQ613" s="75" t="str">
        <f t="shared" si="137"/>
        <v>1</v>
      </c>
      <c r="AR613" s="75" t="str">
        <f t="shared" si="138"/>
        <v>1</v>
      </c>
      <c r="AS613" s="75">
        <f t="shared" si="139"/>
        <v>1</v>
      </c>
      <c r="AT613" s="75" t="str">
        <f t="shared" si="140"/>
        <v>1</v>
      </c>
      <c r="AU613" s="48" t="e">
        <f>IF(OR(AQ613="I",#REF!="I",AQ613="C",#REF!="C"),"Termovacío",IF(OR(AO613="I",AN613="I",AP613="I",AK613="I",AL613="I",AO613="C",AN613="C",AP613="C",AK613="C",AL613="C"),"Regeneración",""))</f>
        <v>#REF!</v>
      </c>
    </row>
    <row r="614" spans="1:47" s="10" customFormat="1" ht="15" customHeight="1" x14ac:dyDescent="0.2">
      <c r="A614" s="4">
        <f t="shared" si="141"/>
        <v>24</v>
      </c>
      <c r="B614" s="4">
        <v>60007201</v>
      </c>
      <c r="C614" s="4" t="s">
        <v>102</v>
      </c>
      <c r="D614" s="4" t="s">
        <v>163</v>
      </c>
      <c r="E614" s="3"/>
      <c r="F614" s="4" t="s">
        <v>316</v>
      </c>
      <c r="G614" s="4" t="s">
        <v>19</v>
      </c>
      <c r="H614" s="4" t="s">
        <v>57</v>
      </c>
      <c r="I614" s="4" t="s">
        <v>10</v>
      </c>
      <c r="J614" s="4">
        <v>50</v>
      </c>
      <c r="K614" s="4" t="s">
        <v>129</v>
      </c>
      <c r="L614" s="4">
        <v>2016</v>
      </c>
      <c r="M614" s="4" t="s">
        <v>267</v>
      </c>
      <c r="N614" s="4" t="s">
        <v>153</v>
      </c>
      <c r="O614" s="4" t="s">
        <v>118</v>
      </c>
      <c r="P614" s="4">
        <v>2016</v>
      </c>
      <c r="Q614" s="4"/>
      <c r="R614" s="4" t="s">
        <v>119</v>
      </c>
      <c r="S614" s="13"/>
      <c r="T614" s="4"/>
      <c r="U614" s="4"/>
      <c r="V614" s="4"/>
      <c r="W614" s="4">
        <v>60</v>
      </c>
      <c r="X614" s="13">
        <v>42970</v>
      </c>
      <c r="Y614" s="27"/>
      <c r="Z614" s="27"/>
      <c r="AA614" s="28"/>
      <c r="AB614" s="31"/>
      <c r="AC614" s="32">
        <v>32</v>
      </c>
      <c r="AD614" s="28"/>
      <c r="AE614" s="28">
        <v>45.4</v>
      </c>
      <c r="AF614" s="33">
        <v>0.01</v>
      </c>
      <c r="AG614" s="28">
        <v>0.5</v>
      </c>
      <c r="AH614" s="31">
        <v>0.01</v>
      </c>
      <c r="AI614" s="31">
        <v>0.3</v>
      </c>
      <c r="AJ614" s="31"/>
      <c r="AK614" s="75" t="str">
        <f t="shared" si="131"/>
        <v>1</v>
      </c>
      <c r="AL614" s="75" t="str">
        <f t="shared" si="132"/>
        <v>1</v>
      </c>
      <c r="AM614" s="75" t="str">
        <f t="shared" si="133"/>
        <v>1</v>
      </c>
      <c r="AN614" s="75" t="str">
        <f t="shared" si="134"/>
        <v>1</v>
      </c>
      <c r="AO614" s="75" t="str">
        <f t="shared" si="135"/>
        <v>1</v>
      </c>
      <c r="AP614" s="75" t="str">
        <f t="shared" si="136"/>
        <v>1</v>
      </c>
      <c r="AQ614" s="75" t="str">
        <f t="shared" si="137"/>
        <v>5</v>
      </c>
      <c r="AR614" s="75" t="str">
        <f t="shared" si="138"/>
        <v>1</v>
      </c>
      <c r="AS614" s="75">
        <f t="shared" si="139"/>
        <v>1.9090909090909092</v>
      </c>
      <c r="AT614" s="75" t="str">
        <f t="shared" si="140"/>
        <v>3</v>
      </c>
      <c r="AU614" s="48" t="e">
        <f>IF(OR(AQ614="I",#REF!="I",AQ614="C",#REF!="C"),"Termovacío",IF(OR(AO614="I",AN614="I",AP614="I",AK614="I",AL614="I",AO614="C",AN614="C",AP614="C",AK614="C",AL614="C"),"Regeneración",""))</f>
        <v>#REF!</v>
      </c>
    </row>
    <row r="615" spans="1:47" s="10" customFormat="1" ht="15" customHeight="1" x14ac:dyDescent="0.2">
      <c r="A615" s="4">
        <f t="shared" si="141"/>
        <v>25</v>
      </c>
      <c r="B615" s="36">
        <v>60005445</v>
      </c>
      <c r="C615" s="36" t="s">
        <v>102</v>
      </c>
      <c r="D615" s="36" t="s">
        <v>162</v>
      </c>
      <c r="E615" s="37"/>
      <c r="F615" s="36" t="s">
        <v>317</v>
      </c>
      <c r="G615" s="36" t="s">
        <v>19</v>
      </c>
      <c r="H615" s="36">
        <v>364072</v>
      </c>
      <c r="I615" s="36" t="s">
        <v>10</v>
      </c>
      <c r="J615" s="36">
        <v>50</v>
      </c>
      <c r="K615" s="36" t="s">
        <v>120</v>
      </c>
      <c r="L615" s="36">
        <v>2012</v>
      </c>
      <c r="M615" s="36" t="s">
        <v>267</v>
      </c>
      <c r="N615" s="36" t="s">
        <v>153</v>
      </c>
      <c r="O615" s="36" t="s">
        <v>148</v>
      </c>
      <c r="P615" s="36">
        <v>2013</v>
      </c>
      <c r="Q615" s="36"/>
      <c r="R615" s="36" t="s">
        <v>119</v>
      </c>
      <c r="S615" s="38"/>
      <c r="T615" s="36"/>
      <c r="U615" s="36"/>
      <c r="V615" s="36" t="s">
        <v>448</v>
      </c>
      <c r="W615" s="36">
        <v>60</v>
      </c>
      <c r="X615" s="38">
        <v>45690</v>
      </c>
      <c r="Y615" s="39">
        <v>60</v>
      </c>
      <c r="Z615" s="39">
        <v>29</v>
      </c>
      <c r="AA615" s="40" t="s">
        <v>665</v>
      </c>
      <c r="AB615" s="41">
        <v>0.88400000000000001</v>
      </c>
      <c r="AC615" s="42">
        <v>69</v>
      </c>
      <c r="AD615" s="40">
        <v>5</v>
      </c>
      <c r="AE615" s="40">
        <v>36.700000000000003</v>
      </c>
      <c r="AF615" s="43">
        <v>1.6E-2</v>
      </c>
      <c r="AG615" s="40">
        <v>1.5</v>
      </c>
      <c r="AH615" s="41">
        <v>1.2E-2</v>
      </c>
      <c r="AI615" s="41">
        <v>0.442</v>
      </c>
      <c r="AJ615" s="41"/>
      <c r="AK615" s="75" t="str">
        <f t="shared" si="131"/>
        <v>1</v>
      </c>
      <c r="AL615" s="75" t="str">
        <f t="shared" si="132"/>
        <v>1</v>
      </c>
      <c r="AM615" s="75" t="str">
        <f t="shared" si="133"/>
        <v>1</v>
      </c>
      <c r="AN615" s="75" t="str">
        <f t="shared" si="134"/>
        <v>1</v>
      </c>
      <c r="AO615" s="75" t="str">
        <f t="shared" si="135"/>
        <v>1</v>
      </c>
      <c r="AP615" s="75" t="str">
        <f t="shared" si="136"/>
        <v>1</v>
      </c>
      <c r="AQ615" s="75" t="str">
        <f t="shared" si="137"/>
        <v>1</v>
      </c>
      <c r="AR615" s="75" t="str">
        <f t="shared" si="138"/>
        <v>1</v>
      </c>
      <c r="AS615" s="75">
        <f t="shared" si="139"/>
        <v>1</v>
      </c>
      <c r="AT615" s="75" t="str">
        <f t="shared" si="140"/>
        <v>1</v>
      </c>
      <c r="AU615" s="48" t="e">
        <f>IF(OR(AQ615="I",#REF!="I",AQ615="C",#REF!="C"),"Termovacío",IF(OR(AO615="I",AN615="I",AP615="I",AK615="I",AL615="I",AO615="C",AN615="C",AP615="C",AK615="C",AL615="C"),"Regeneración",""))</f>
        <v>#REF!</v>
      </c>
    </row>
    <row r="616" spans="1:47" s="10" customFormat="1" ht="15" customHeight="1" x14ac:dyDescent="0.2">
      <c r="A616" s="4">
        <f t="shared" si="141"/>
        <v>25</v>
      </c>
      <c r="B616" s="4">
        <v>60005445</v>
      </c>
      <c r="C616" s="4" t="s">
        <v>102</v>
      </c>
      <c r="D616" s="4" t="s">
        <v>162</v>
      </c>
      <c r="E616" s="3"/>
      <c r="F616" s="4" t="s">
        <v>317</v>
      </c>
      <c r="G616" s="4" t="s">
        <v>19</v>
      </c>
      <c r="H616" s="4">
        <v>364072</v>
      </c>
      <c r="I616" s="4" t="s">
        <v>10</v>
      </c>
      <c r="J616" s="4">
        <v>50</v>
      </c>
      <c r="K616" s="4" t="s">
        <v>120</v>
      </c>
      <c r="L616" s="4">
        <v>2012</v>
      </c>
      <c r="M616" s="4" t="s">
        <v>267</v>
      </c>
      <c r="N616" s="4" t="s">
        <v>153</v>
      </c>
      <c r="O616" s="4" t="s">
        <v>148</v>
      </c>
      <c r="P616" s="4">
        <v>2013</v>
      </c>
      <c r="Q616" s="4"/>
      <c r="R616" s="4" t="s">
        <v>119</v>
      </c>
      <c r="S616" s="13"/>
      <c r="T616" s="4"/>
      <c r="U616" s="4"/>
      <c r="V616" s="4" t="s">
        <v>448</v>
      </c>
      <c r="W616" s="4">
        <v>60</v>
      </c>
      <c r="X616" s="13">
        <v>45151</v>
      </c>
      <c r="Y616" s="27">
        <v>61</v>
      </c>
      <c r="Z616" s="27">
        <v>55</v>
      </c>
      <c r="AA616" s="28" t="s">
        <v>450</v>
      </c>
      <c r="AB616" s="31">
        <v>0.88400000000000001</v>
      </c>
      <c r="AC616" s="32">
        <v>74</v>
      </c>
      <c r="AD616" s="28">
        <v>9</v>
      </c>
      <c r="AE616" s="28">
        <v>37.700000000000003</v>
      </c>
      <c r="AF616" s="33">
        <v>0.02</v>
      </c>
      <c r="AG616" s="28">
        <v>1.5</v>
      </c>
      <c r="AH616" s="31">
        <v>6.0000000000000001E-3</v>
      </c>
      <c r="AI616" s="31">
        <v>0.38100000000000001</v>
      </c>
      <c r="AJ616" s="31"/>
      <c r="AK616" s="75" t="str">
        <f t="shared" si="131"/>
        <v>1</v>
      </c>
      <c r="AL616" s="75" t="str">
        <f t="shared" si="132"/>
        <v>1</v>
      </c>
      <c r="AM616" s="75" t="str">
        <f t="shared" si="133"/>
        <v>1</v>
      </c>
      <c r="AN616" s="75" t="str">
        <f t="shared" si="134"/>
        <v>1</v>
      </c>
      <c r="AO616" s="75" t="str">
        <f t="shared" si="135"/>
        <v>1</v>
      </c>
      <c r="AP616" s="75" t="str">
        <f t="shared" si="136"/>
        <v>1</v>
      </c>
      <c r="AQ616" s="75" t="str">
        <f t="shared" si="137"/>
        <v>1</v>
      </c>
      <c r="AR616" s="75" t="str">
        <f t="shared" si="138"/>
        <v>1</v>
      </c>
      <c r="AS616" s="75">
        <f t="shared" si="139"/>
        <v>1</v>
      </c>
      <c r="AT616" s="75" t="str">
        <f t="shared" si="140"/>
        <v>1</v>
      </c>
      <c r="AU616" s="48" t="e">
        <f>IF(OR(AQ616="I",#REF!="I",AQ616="C",#REF!="C"),"Termovacío",IF(OR(AO616="I",AN616="I",AP616="I",AK616="I",AL616="I",AO616="C",AN616="C",AP616="C",AK616="C",AL616="C"),"Regeneración",""))</f>
        <v>#REF!</v>
      </c>
    </row>
    <row r="617" spans="1:47" s="10" customFormat="1" ht="15" customHeight="1" x14ac:dyDescent="0.2">
      <c r="A617" s="4">
        <f t="shared" si="141"/>
        <v>25</v>
      </c>
      <c r="B617" s="4">
        <v>60005445</v>
      </c>
      <c r="C617" s="4" t="s">
        <v>102</v>
      </c>
      <c r="D617" s="4" t="s">
        <v>162</v>
      </c>
      <c r="E617" s="3"/>
      <c r="F617" s="4" t="s">
        <v>317</v>
      </c>
      <c r="G617" s="4" t="s">
        <v>19</v>
      </c>
      <c r="H617" s="4">
        <v>364072</v>
      </c>
      <c r="I617" s="4" t="s">
        <v>10</v>
      </c>
      <c r="J617" s="4">
        <v>50</v>
      </c>
      <c r="K617" s="4" t="s">
        <v>120</v>
      </c>
      <c r="L617" s="4">
        <v>2012</v>
      </c>
      <c r="M617" s="4" t="s">
        <v>267</v>
      </c>
      <c r="N617" s="4" t="s">
        <v>153</v>
      </c>
      <c r="O617" s="4" t="s">
        <v>148</v>
      </c>
      <c r="P617" s="4">
        <v>2013</v>
      </c>
      <c r="Q617" s="4"/>
      <c r="R617" s="4" t="s">
        <v>119</v>
      </c>
      <c r="S617" s="13"/>
      <c r="T617" s="4"/>
      <c r="U617" s="4"/>
      <c r="V617" s="4" t="s">
        <v>222</v>
      </c>
      <c r="W617" s="4">
        <v>60</v>
      </c>
      <c r="X617" s="13" t="s">
        <v>226</v>
      </c>
      <c r="Y617" s="27">
        <v>0</v>
      </c>
      <c r="Z617" s="27">
        <v>62.7</v>
      </c>
      <c r="AA617" s="28" t="s">
        <v>282</v>
      </c>
      <c r="AB617" s="31">
        <v>0.88109999999999999</v>
      </c>
      <c r="AC617" s="32">
        <v>65.8</v>
      </c>
      <c r="AD617" s="28">
        <v>11</v>
      </c>
      <c r="AE617" s="28">
        <v>38.5</v>
      </c>
      <c r="AF617" s="33">
        <v>0.02</v>
      </c>
      <c r="AG617" s="28">
        <v>1</v>
      </c>
      <c r="AH617" s="31">
        <v>2.5999999999999999E-2</v>
      </c>
      <c r="AI617" s="31">
        <v>0.74</v>
      </c>
      <c r="AJ617" s="31"/>
      <c r="AK617" s="75" t="str">
        <f t="shared" si="131"/>
        <v>1</v>
      </c>
      <c r="AL617" s="75" t="str">
        <f t="shared" si="132"/>
        <v>1</v>
      </c>
      <c r="AM617" s="75" t="str">
        <f t="shared" si="133"/>
        <v>1</v>
      </c>
      <c r="AN617" s="75" t="str">
        <f t="shared" si="134"/>
        <v>1</v>
      </c>
      <c r="AO617" s="75" t="str">
        <f t="shared" si="135"/>
        <v>1</v>
      </c>
      <c r="AP617" s="75" t="str">
        <f t="shared" si="136"/>
        <v>1</v>
      </c>
      <c r="AQ617" s="75" t="str">
        <f t="shared" si="137"/>
        <v>1</v>
      </c>
      <c r="AR617" s="75" t="str">
        <f t="shared" si="138"/>
        <v>1</v>
      </c>
      <c r="AS617" s="75">
        <f t="shared" si="139"/>
        <v>1</v>
      </c>
      <c r="AT617" s="75" t="str">
        <f t="shared" si="140"/>
        <v>1</v>
      </c>
      <c r="AU617" s="48" t="e">
        <f>IF(OR(AQ617="I",#REF!="I",AQ617="C",#REF!="C"),"Termovacío",IF(OR(AO617="I",AN617="I",AP617="I",AK617="I",AL617="I",AO617="C",AN617="C",AP617="C",AK617="C",AL617="C"),"Regeneración",""))</f>
        <v>#REF!</v>
      </c>
    </row>
    <row r="618" spans="1:47" s="10" customFormat="1" ht="15" customHeight="1" x14ac:dyDescent="0.2">
      <c r="A618" s="4">
        <f t="shared" si="141"/>
        <v>25</v>
      </c>
      <c r="B618" s="4">
        <v>60005445</v>
      </c>
      <c r="C618" s="4" t="s">
        <v>102</v>
      </c>
      <c r="D618" s="4" t="s">
        <v>162</v>
      </c>
      <c r="E618" s="3"/>
      <c r="F618" s="4" t="s">
        <v>317</v>
      </c>
      <c r="G618" s="4" t="s">
        <v>19</v>
      </c>
      <c r="H618" s="4">
        <v>364072</v>
      </c>
      <c r="I618" s="4" t="s">
        <v>10</v>
      </c>
      <c r="J618" s="4">
        <v>50</v>
      </c>
      <c r="K618" s="4" t="s">
        <v>120</v>
      </c>
      <c r="L618" s="4">
        <v>2012</v>
      </c>
      <c r="M618" s="4" t="s">
        <v>267</v>
      </c>
      <c r="N618" s="4" t="s">
        <v>153</v>
      </c>
      <c r="O618" s="4" t="s">
        <v>148</v>
      </c>
      <c r="P618" s="4">
        <v>2013</v>
      </c>
      <c r="Q618" s="4"/>
      <c r="R618" s="4" t="s">
        <v>119</v>
      </c>
      <c r="S618" s="13"/>
      <c r="T618" s="4"/>
      <c r="U618" s="4"/>
      <c r="V618" s="4" t="s">
        <v>301</v>
      </c>
      <c r="W618" s="4">
        <v>60</v>
      </c>
      <c r="X618" s="13">
        <v>44379</v>
      </c>
      <c r="Y618" s="27">
        <v>71.599999999999994</v>
      </c>
      <c r="Z618" s="27">
        <v>59.4</v>
      </c>
      <c r="AA618" s="28" t="s">
        <v>283</v>
      </c>
      <c r="AB618" s="31">
        <v>0.875</v>
      </c>
      <c r="AC618" s="32">
        <v>48</v>
      </c>
      <c r="AD618" s="28">
        <v>13</v>
      </c>
      <c r="AE618" s="28">
        <v>37</v>
      </c>
      <c r="AF618" s="33">
        <v>0.03</v>
      </c>
      <c r="AG618" s="28">
        <v>1.5</v>
      </c>
      <c r="AH618" s="31">
        <v>1.0999999999999999E-2</v>
      </c>
      <c r="AI618" s="31">
        <v>0.47099999999999997</v>
      </c>
      <c r="AJ618" s="31"/>
      <c r="AK618" s="75" t="str">
        <f t="shared" si="131"/>
        <v>1</v>
      </c>
      <c r="AL618" s="75" t="str">
        <f t="shared" si="132"/>
        <v>1</v>
      </c>
      <c r="AM618" s="75" t="str">
        <f t="shared" si="133"/>
        <v>1</v>
      </c>
      <c r="AN618" s="75" t="str">
        <f t="shared" si="134"/>
        <v>1</v>
      </c>
      <c r="AO618" s="75" t="str">
        <f t="shared" si="135"/>
        <v>1</v>
      </c>
      <c r="AP618" s="75" t="str">
        <f t="shared" si="136"/>
        <v>1</v>
      </c>
      <c r="AQ618" s="75" t="str">
        <f t="shared" si="137"/>
        <v>1</v>
      </c>
      <c r="AR618" s="75" t="str">
        <f t="shared" si="138"/>
        <v>1</v>
      </c>
      <c r="AS618" s="75">
        <f t="shared" si="139"/>
        <v>1</v>
      </c>
      <c r="AT618" s="75" t="str">
        <f t="shared" si="140"/>
        <v>1</v>
      </c>
      <c r="AU618" s="48" t="e">
        <f>IF(OR(AQ618="I",#REF!="I",AQ618="C",#REF!="C"),"Termovacío",IF(OR(AO618="I",AN618="I",AP618="I",AK618="I",AL618="I",AO618="C",AN618="C",AP618="C",AK618="C",AL618="C"),"Regeneración",""))</f>
        <v>#REF!</v>
      </c>
    </row>
    <row r="619" spans="1:47" s="10" customFormat="1" ht="15" customHeight="1" x14ac:dyDescent="0.2">
      <c r="A619" s="4">
        <f t="shared" si="141"/>
        <v>25</v>
      </c>
      <c r="B619" s="4">
        <v>60005445</v>
      </c>
      <c r="C619" s="4" t="s">
        <v>102</v>
      </c>
      <c r="D619" s="4" t="s">
        <v>162</v>
      </c>
      <c r="E619" s="3"/>
      <c r="F619" s="4" t="s">
        <v>317</v>
      </c>
      <c r="G619" s="4" t="s">
        <v>19</v>
      </c>
      <c r="H619" s="4">
        <v>364072</v>
      </c>
      <c r="I619" s="4" t="s">
        <v>10</v>
      </c>
      <c r="J619" s="4">
        <v>50</v>
      </c>
      <c r="K619" s="4" t="s">
        <v>120</v>
      </c>
      <c r="L619" s="4">
        <v>2012</v>
      </c>
      <c r="M619" s="4" t="s">
        <v>267</v>
      </c>
      <c r="N619" s="4" t="s">
        <v>153</v>
      </c>
      <c r="O619" s="4" t="s">
        <v>148</v>
      </c>
      <c r="P619" s="4">
        <v>2013</v>
      </c>
      <c r="Q619" s="4"/>
      <c r="R619" s="4" t="s">
        <v>119</v>
      </c>
      <c r="S619" s="13"/>
      <c r="T619" s="4"/>
      <c r="U619" s="4"/>
      <c r="V619" s="4"/>
      <c r="W619" s="4">
        <v>60</v>
      </c>
      <c r="X619" s="13">
        <v>43994</v>
      </c>
      <c r="Y619" s="27"/>
      <c r="Z619" s="27"/>
      <c r="AA619" s="28"/>
      <c r="AB619" s="31"/>
      <c r="AC619" s="32">
        <v>66</v>
      </c>
      <c r="AD619" s="28"/>
      <c r="AE619" s="28">
        <v>35.5</v>
      </c>
      <c r="AF619" s="33">
        <v>0.01</v>
      </c>
      <c r="AG619" s="28">
        <v>1.5</v>
      </c>
      <c r="AH619" s="31">
        <v>1.9E-2</v>
      </c>
      <c r="AI619" s="31">
        <v>0.65</v>
      </c>
      <c r="AJ619" s="31"/>
      <c r="AK619" s="75" t="str">
        <f t="shared" si="131"/>
        <v>1</v>
      </c>
      <c r="AL619" s="75" t="str">
        <f t="shared" si="132"/>
        <v>1</v>
      </c>
      <c r="AM619" s="75" t="str">
        <f t="shared" si="133"/>
        <v>1</v>
      </c>
      <c r="AN619" s="75" t="str">
        <f t="shared" si="134"/>
        <v>1</v>
      </c>
      <c r="AO619" s="75" t="str">
        <f t="shared" si="135"/>
        <v>1</v>
      </c>
      <c r="AP619" s="75" t="str">
        <f t="shared" si="136"/>
        <v>1</v>
      </c>
      <c r="AQ619" s="75" t="str">
        <f t="shared" si="137"/>
        <v>1</v>
      </c>
      <c r="AR619" s="75" t="str">
        <f t="shared" si="138"/>
        <v>1</v>
      </c>
      <c r="AS619" s="75">
        <f t="shared" si="139"/>
        <v>1</v>
      </c>
      <c r="AT619" s="75" t="str">
        <f t="shared" si="140"/>
        <v>1</v>
      </c>
      <c r="AU619" s="48" t="e">
        <f>IF(OR(AQ619="I",#REF!="I",AQ619="C",#REF!="C"),"Termovacío",IF(OR(AO619="I",AN619="I",AP619="I",AK619="I",AL619="I",AO619="C",AN619="C",AP619="C",AK619="C",AL619="C"),"Regeneración",""))</f>
        <v>#REF!</v>
      </c>
    </row>
    <row r="620" spans="1:47" s="10" customFormat="1" ht="15" customHeight="1" x14ac:dyDescent="0.2">
      <c r="A620" s="4">
        <f t="shared" si="141"/>
        <v>25</v>
      </c>
      <c r="B620" s="4">
        <v>60005445</v>
      </c>
      <c r="C620" s="4" t="s">
        <v>102</v>
      </c>
      <c r="D620" s="4" t="s">
        <v>162</v>
      </c>
      <c r="E620" s="3"/>
      <c r="F620" s="4" t="s">
        <v>317</v>
      </c>
      <c r="G620" s="4" t="s">
        <v>19</v>
      </c>
      <c r="H620" s="4">
        <v>364072</v>
      </c>
      <c r="I620" s="4" t="s">
        <v>10</v>
      </c>
      <c r="J620" s="4">
        <v>50</v>
      </c>
      <c r="K620" s="4" t="s">
        <v>120</v>
      </c>
      <c r="L620" s="4">
        <v>2012</v>
      </c>
      <c r="M620" s="4" t="s">
        <v>267</v>
      </c>
      <c r="N620" s="4" t="s">
        <v>153</v>
      </c>
      <c r="O620" s="4" t="s">
        <v>148</v>
      </c>
      <c r="P620" s="4">
        <v>2013</v>
      </c>
      <c r="Q620" s="4"/>
      <c r="R620" s="4" t="s">
        <v>119</v>
      </c>
      <c r="S620" s="13"/>
      <c r="T620" s="4"/>
      <c r="U620" s="4"/>
      <c r="V620" s="4"/>
      <c r="W620" s="4">
        <v>60</v>
      </c>
      <c r="X620" s="13">
        <v>43571</v>
      </c>
      <c r="Y620" s="27"/>
      <c r="Z620" s="27"/>
      <c r="AA620" s="28"/>
      <c r="AB620" s="31"/>
      <c r="AC620" s="32">
        <v>45</v>
      </c>
      <c r="AD620" s="28"/>
      <c r="AE620" s="28">
        <v>45</v>
      </c>
      <c r="AF620" s="33">
        <v>0.01</v>
      </c>
      <c r="AG620" s="28">
        <v>1</v>
      </c>
      <c r="AH620" s="31">
        <v>2.1000000000000001E-2</v>
      </c>
      <c r="AI620" s="31">
        <v>0.81</v>
      </c>
      <c r="AJ620" s="31"/>
      <c r="AK620" s="75" t="str">
        <f t="shared" si="131"/>
        <v>1</v>
      </c>
      <c r="AL620" s="75" t="str">
        <f t="shared" si="132"/>
        <v>1</v>
      </c>
      <c r="AM620" s="75" t="str">
        <f t="shared" si="133"/>
        <v>1</v>
      </c>
      <c r="AN620" s="75" t="str">
        <f t="shared" si="134"/>
        <v>1</v>
      </c>
      <c r="AO620" s="75" t="str">
        <f t="shared" si="135"/>
        <v>1</v>
      </c>
      <c r="AP620" s="75" t="str">
        <f t="shared" si="136"/>
        <v>1</v>
      </c>
      <c r="AQ620" s="75" t="str">
        <f t="shared" si="137"/>
        <v>1</v>
      </c>
      <c r="AR620" s="75" t="str">
        <f t="shared" si="138"/>
        <v>1</v>
      </c>
      <c r="AS620" s="75">
        <f t="shared" si="139"/>
        <v>1</v>
      </c>
      <c r="AT620" s="75" t="str">
        <f t="shared" si="140"/>
        <v>1</v>
      </c>
      <c r="AU620" s="48" t="e">
        <f>IF(OR(AQ620="I",#REF!="I",AQ620="C",#REF!="C"),"Termovacío",IF(OR(AO620="I",AN620="I",AP620="I",AK620="I",AL620="I",AO620="C",AN620="C",AP620="C",AK620="C",AL620="C"),"Regeneración",""))</f>
        <v>#REF!</v>
      </c>
    </row>
    <row r="621" spans="1:47" s="10" customFormat="1" ht="15" customHeight="1" x14ac:dyDescent="0.2">
      <c r="A621" s="4">
        <f t="shared" si="141"/>
        <v>25</v>
      </c>
      <c r="B621" s="4">
        <v>60005445</v>
      </c>
      <c r="C621" s="4" t="s">
        <v>102</v>
      </c>
      <c r="D621" s="4" t="s">
        <v>162</v>
      </c>
      <c r="E621" s="3"/>
      <c r="F621" s="4" t="s">
        <v>317</v>
      </c>
      <c r="G621" s="4" t="s">
        <v>19</v>
      </c>
      <c r="H621" s="4">
        <v>364072</v>
      </c>
      <c r="I621" s="4" t="s">
        <v>10</v>
      </c>
      <c r="J621" s="4">
        <v>50</v>
      </c>
      <c r="K621" s="4" t="s">
        <v>120</v>
      </c>
      <c r="L621" s="4">
        <v>2012</v>
      </c>
      <c r="M621" s="4" t="s">
        <v>267</v>
      </c>
      <c r="N621" s="4" t="s">
        <v>153</v>
      </c>
      <c r="O621" s="4" t="s">
        <v>148</v>
      </c>
      <c r="P621" s="4">
        <v>2013</v>
      </c>
      <c r="Q621" s="4"/>
      <c r="R621" s="4" t="s">
        <v>119</v>
      </c>
      <c r="S621" s="13"/>
      <c r="T621" s="4"/>
      <c r="U621" s="4"/>
      <c r="V621" s="4"/>
      <c r="W621" s="4">
        <v>60</v>
      </c>
      <c r="X621" s="13">
        <v>43325</v>
      </c>
      <c r="Y621" s="27"/>
      <c r="Z621" s="27"/>
      <c r="AA621" s="28"/>
      <c r="AB621" s="31"/>
      <c r="AC621" s="32">
        <v>60.6</v>
      </c>
      <c r="AD621" s="28"/>
      <c r="AE621" s="28">
        <v>37.5</v>
      </c>
      <c r="AF621" s="33">
        <v>0.04</v>
      </c>
      <c r="AG621" s="28">
        <v>1</v>
      </c>
      <c r="AH621" s="31">
        <v>4.8000000000000001E-2</v>
      </c>
      <c r="AI621" s="31">
        <v>0.89</v>
      </c>
      <c r="AJ621" s="31"/>
      <c r="AK621" s="75" t="str">
        <f t="shared" si="131"/>
        <v>1</v>
      </c>
      <c r="AL621" s="75" t="str">
        <f t="shared" si="132"/>
        <v>1</v>
      </c>
      <c r="AM621" s="75" t="str">
        <f t="shared" si="133"/>
        <v>1</v>
      </c>
      <c r="AN621" s="75" t="str">
        <f t="shared" si="134"/>
        <v>1</v>
      </c>
      <c r="AO621" s="75" t="str">
        <f t="shared" si="135"/>
        <v>1</v>
      </c>
      <c r="AP621" s="75" t="str">
        <f t="shared" si="136"/>
        <v>1</v>
      </c>
      <c r="AQ621" s="75" t="str">
        <f t="shared" si="137"/>
        <v>1</v>
      </c>
      <c r="AR621" s="75" t="str">
        <f t="shared" si="138"/>
        <v>1</v>
      </c>
      <c r="AS621" s="75">
        <f t="shared" si="139"/>
        <v>1</v>
      </c>
      <c r="AT621" s="75" t="str">
        <f t="shared" si="140"/>
        <v>1</v>
      </c>
      <c r="AU621" s="48" t="e">
        <f>IF(OR(AQ621="I",#REF!="I",AQ621="C",#REF!="C"),"Termovacío",IF(OR(AO621="I",AN621="I",AP621="I",AK621="I",AL621="I",AO621="C",AN621="C",AP621="C",AK621="C",AL621="C"),"Regeneración",""))</f>
        <v>#REF!</v>
      </c>
    </row>
    <row r="622" spans="1:47" s="10" customFormat="1" ht="15" customHeight="1" x14ac:dyDescent="0.2">
      <c r="A622" s="4">
        <f t="shared" si="141"/>
        <v>25</v>
      </c>
      <c r="B622" s="4">
        <v>60005445</v>
      </c>
      <c r="C622" s="4" t="s">
        <v>102</v>
      </c>
      <c r="D622" s="4" t="s">
        <v>162</v>
      </c>
      <c r="E622" s="3"/>
      <c r="F622" s="4" t="s">
        <v>317</v>
      </c>
      <c r="G622" s="4" t="s">
        <v>19</v>
      </c>
      <c r="H622" s="4">
        <v>364072</v>
      </c>
      <c r="I622" s="4" t="s">
        <v>10</v>
      </c>
      <c r="J622" s="4">
        <v>50</v>
      </c>
      <c r="K622" s="4" t="s">
        <v>120</v>
      </c>
      <c r="L622" s="4">
        <v>2012</v>
      </c>
      <c r="M622" s="4" t="s">
        <v>267</v>
      </c>
      <c r="N622" s="4" t="s">
        <v>153</v>
      </c>
      <c r="O622" s="4" t="s">
        <v>148</v>
      </c>
      <c r="P622" s="4">
        <v>2013</v>
      </c>
      <c r="Q622" s="4"/>
      <c r="R622" s="4" t="s">
        <v>119</v>
      </c>
      <c r="S622" s="13"/>
      <c r="T622" s="4"/>
      <c r="U622" s="4"/>
      <c r="V622" s="4"/>
      <c r="W622" s="4">
        <v>60</v>
      </c>
      <c r="X622" s="13">
        <v>42919</v>
      </c>
      <c r="Y622" s="27"/>
      <c r="Z622" s="27"/>
      <c r="AA622" s="28"/>
      <c r="AB622" s="31"/>
      <c r="AC622" s="32">
        <v>56</v>
      </c>
      <c r="AD622" s="28"/>
      <c r="AE622" s="28">
        <v>46.4</v>
      </c>
      <c r="AF622" s="33">
        <v>0.01</v>
      </c>
      <c r="AG622" s="28">
        <v>1</v>
      </c>
      <c r="AH622" s="31">
        <v>0.05</v>
      </c>
      <c r="AI622" s="31">
        <v>0.6</v>
      </c>
      <c r="AJ622" s="31"/>
      <c r="AK622" s="75" t="str">
        <f t="shared" si="131"/>
        <v>1</v>
      </c>
      <c r="AL622" s="75" t="str">
        <f t="shared" si="132"/>
        <v>1</v>
      </c>
      <c r="AM622" s="75" t="str">
        <f t="shared" si="133"/>
        <v>1</v>
      </c>
      <c r="AN622" s="75" t="str">
        <f t="shared" si="134"/>
        <v>1</v>
      </c>
      <c r="AO622" s="75" t="str">
        <f t="shared" si="135"/>
        <v>1</v>
      </c>
      <c r="AP622" s="75" t="str">
        <f t="shared" si="136"/>
        <v>1</v>
      </c>
      <c r="AQ622" s="75" t="str">
        <f t="shared" si="137"/>
        <v>1</v>
      </c>
      <c r="AR622" s="75" t="str">
        <f t="shared" si="138"/>
        <v>1</v>
      </c>
      <c r="AS622" s="75">
        <f t="shared" si="139"/>
        <v>1</v>
      </c>
      <c r="AT622" s="75" t="str">
        <f t="shared" si="140"/>
        <v>1</v>
      </c>
      <c r="AU622" s="48" t="e">
        <f>IF(OR(AQ622="I",#REF!="I",AQ622="C",#REF!="C"),"Termovacío",IF(OR(AO622="I",AN622="I",AP622="I",AK622="I",AL622="I",AO622="C",AN622="C",AP622="C",AK622="C",AL622="C"),"Regeneración",""))</f>
        <v>#REF!</v>
      </c>
    </row>
    <row r="623" spans="1:47" s="10" customFormat="1" ht="15" customHeight="1" x14ac:dyDescent="0.2">
      <c r="A623" s="4">
        <f t="shared" si="141"/>
        <v>25</v>
      </c>
      <c r="B623" s="4">
        <v>60005445</v>
      </c>
      <c r="C623" s="4" t="s">
        <v>102</v>
      </c>
      <c r="D623" s="4" t="s">
        <v>162</v>
      </c>
      <c r="E623" s="3"/>
      <c r="F623" s="4" t="s">
        <v>317</v>
      </c>
      <c r="G623" s="4" t="s">
        <v>19</v>
      </c>
      <c r="H623" s="4">
        <v>364072</v>
      </c>
      <c r="I623" s="4" t="s">
        <v>10</v>
      </c>
      <c r="J623" s="4">
        <v>50</v>
      </c>
      <c r="K623" s="4" t="s">
        <v>120</v>
      </c>
      <c r="L623" s="4">
        <v>2012</v>
      </c>
      <c r="M623" s="4" t="s">
        <v>267</v>
      </c>
      <c r="N623" s="4" t="s">
        <v>153</v>
      </c>
      <c r="O623" s="4" t="s">
        <v>148</v>
      </c>
      <c r="P623" s="4">
        <v>2013</v>
      </c>
      <c r="Q623" s="4"/>
      <c r="R623" s="4" t="s">
        <v>119</v>
      </c>
      <c r="S623" s="13"/>
      <c r="T623" s="4"/>
      <c r="U623" s="4"/>
      <c r="V623" s="4"/>
      <c r="W623" s="4">
        <v>60</v>
      </c>
      <c r="X623" s="13">
        <v>42380</v>
      </c>
      <c r="Y623" s="27"/>
      <c r="Z623" s="27"/>
      <c r="AA623" s="28"/>
      <c r="AB623" s="31"/>
      <c r="AC623" s="32">
        <v>61.2</v>
      </c>
      <c r="AD623" s="28"/>
      <c r="AE623" s="28">
        <v>46</v>
      </c>
      <c r="AF623" s="33">
        <v>0.01</v>
      </c>
      <c r="AG623" s="28">
        <v>0.5</v>
      </c>
      <c r="AH623" s="31">
        <v>4.9000000000000002E-2</v>
      </c>
      <c r="AI623" s="31">
        <v>0.81899999999999995</v>
      </c>
      <c r="AJ623" s="31"/>
      <c r="AK623" s="75" t="str">
        <f t="shared" si="131"/>
        <v>1</v>
      </c>
      <c r="AL623" s="75" t="str">
        <f t="shared" si="132"/>
        <v>1</v>
      </c>
      <c r="AM623" s="75" t="str">
        <f t="shared" si="133"/>
        <v>1</v>
      </c>
      <c r="AN623" s="75" t="str">
        <f t="shared" si="134"/>
        <v>1</v>
      </c>
      <c r="AO623" s="75" t="str">
        <f t="shared" si="135"/>
        <v>1</v>
      </c>
      <c r="AP623" s="75" t="str">
        <f t="shared" si="136"/>
        <v>1</v>
      </c>
      <c r="AQ623" s="75" t="str">
        <f t="shared" si="137"/>
        <v>1</v>
      </c>
      <c r="AR623" s="75" t="str">
        <f t="shared" si="138"/>
        <v>1</v>
      </c>
      <c r="AS623" s="75">
        <f t="shared" si="139"/>
        <v>1</v>
      </c>
      <c r="AT623" s="75" t="str">
        <f t="shared" si="140"/>
        <v>1</v>
      </c>
      <c r="AU623" s="48" t="e">
        <f>IF(OR(AQ623="I",#REF!="I",AQ623="C",#REF!="C"),"Termovacío",IF(OR(AO623="I",AN623="I",AP623="I",AK623="I",AL623="I",AO623="C",AN623="C",AP623="C",AK623="C",AL623="C"),"Regeneración",""))</f>
        <v>#REF!</v>
      </c>
    </row>
    <row r="624" spans="1:47" s="10" customFormat="1" ht="15" customHeight="1" x14ac:dyDescent="0.2">
      <c r="A624" s="4">
        <f t="shared" si="141"/>
        <v>25</v>
      </c>
      <c r="B624" s="4">
        <v>60005445</v>
      </c>
      <c r="C624" s="4" t="s">
        <v>102</v>
      </c>
      <c r="D624" s="4" t="s">
        <v>162</v>
      </c>
      <c r="E624" s="3"/>
      <c r="F624" s="4" t="s">
        <v>317</v>
      </c>
      <c r="G624" s="4" t="s">
        <v>19</v>
      </c>
      <c r="H624" s="4">
        <v>364072</v>
      </c>
      <c r="I624" s="4" t="s">
        <v>10</v>
      </c>
      <c r="J624" s="4">
        <v>50</v>
      </c>
      <c r="K624" s="4" t="s">
        <v>120</v>
      </c>
      <c r="L624" s="4">
        <v>2012</v>
      </c>
      <c r="M624" s="4" t="s">
        <v>267</v>
      </c>
      <c r="N624" s="4" t="s">
        <v>153</v>
      </c>
      <c r="O624" s="4" t="s">
        <v>148</v>
      </c>
      <c r="P624" s="4">
        <v>2013</v>
      </c>
      <c r="Q624" s="4"/>
      <c r="R624" s="4" t="s">
        <v>119</v>
      </c>
      <c r="S624" s="13"/>
      <c r="T624" s="4"/>
      <c r="U624" s="4"/>
      <c r="V624" s="4"/>
      <c r="W624" s="4">
        <v>60</v>
      </c>
      <c r="X624" s="13">
        <v>41983</v>
      </c>
      <c r="Y624" s="27"/>
      <c r="Z624" s="27"/>
      <c r="AA624" s="28"/>
      <c r="AB624" s="31"/>
      <c r="AC624" s="32">
        <v>54.2</v>
      </c>
      <c r="AD624" s="28"/>
      <c r="AE624" s="28">
        <v>48</v>
      </c>
      <c r="AF624" s="33">
        <v>0.01</v>
      </c>
      <c r="AG624" s="28">
        <v>0.5</v>
      </c>
      <c r="AH624" s="31">
        <v>8.9999999999999993E-3</v>
      </c>
      <c r="AI624" s="31"/>
      <c r="AJ624" s="31"/>
      <c r="AK624" s="75" t="str">
        <f t="shared" si="131"/>
        <v>1</v>
      </c>
      <c r="AL624" s="75" t="str">
        <f t="shared" si="132"/>
        <v>1</v>
      </c>
      <c r="AM624" s="75" t="str">
        <f t="shared" si="133"/>
        <v>1</v>
      </c>
      <c r="AN624" s="75" t="str">
        <f t="shared" si="134"/>
        <v>1</v>
      </c>
      <c r="AO624" s="75" t="str">
        <f t="shared" si="135"/>
        <v>1</v>
      </c>
      <c r="AP624" s="75" t="str">
        <f t="shared" si="136"/>
        <v>1</v>
      </c>
      <c r="AQ624" s="75" t="str">
        <f t="shared" si="137"/>
        <v>1</v>
      </c>
      <c r="AR624" s="75" t="str">
        <f t="shared" si="138"/>
        <v>1</v>
      </c>
      <c r="AS624" s="75">
        <f t="shared" si="139"/>
        <v>1</v>
      </c>
      <c r="AT624" s="75" t="str">
        <f t="shared" si="140"/>
        <v>1</v>
      </c>
      <c r="AU624" s="48" t="e">
        <f>IF(OR(AQ624="I",#REF!="I",AQ624="C",#REF!="C"),"Termovacío",IF(OR(AO624="I",AN624="I",AP624="I",AK624="I",AL624="I",AO624="C",AN624="C",AP624="C",AK624="C",AL624="C"),"Regeneración",""))</f>
        <v>#REF!</v>
      </c>
    </row>
    <row r="625" spans="1:47" s="10" customFormat="1" ht="15" customHeight="1" x14ac:dyDescent="0.2">
      <c r="A625" s="4">
        <f t="shared" si="141"/>
        <v>25</v>
      </c>
      <c r="B625" s="4">
        <v>60005445</v>
      </c>
      <c r="C625" s="4" t="s">
        <v>102</v>
      </c>
      <c r="D625" s="4" t="s">
        <v>162</v>
      </c>
      <c r="E625" s="3"/>
      <c r="F625" s="4" t="s">
        <v>317</v>
      </c>
      <c r="G625" s="4" t="s">
        <v>19</v>
      </c>
      <c r="H625" s="4">
        <v>364072</v>
      </c>
      <c r="I625" s="4" t="s">
        <v>10</v>
      </c>
      <c r="J625" s="4">
        <v>50</v>
      </c>
      <c r="K625" s="4" t="s">
        <v>120</v>
      </c>
      <c r="L625" s="4">
        <v>2012</v>
      </c>
      <c r="M625" s="4" t="s">
        <v>267</v>
      </c>
      <c r="N625" s="4" t="s">
        <v>153</v>
      </c>
      <c r="O625" s="4" t="s">
        <v>148</v>
      </c>
      <c r="P625" s="4">
        <v>2013</v>
      </c>
      <c r="Q625" s="4"/>
      <c r="R625" s="4" t="s">
        <v>119</v>
      </c>
      <c r="S625" s="13"/>
      <c r="T625" s="4"/>
      <c r="U625" s="4"/>
      <c r="V625" s="4"/>
      <c r="W625" s="4">
        <v>60</v>
      </c>
      <c r="X625" s="13">
        <v>41625</v>
      </c>
      <c r="Y625" s="27"/>
      <c r="Z625" s="27"/>
      <c r="AA625" s="28"/>
      <c r="AB625" s="31"/>
      <c r="AC625" s="32">
        <v>62.2</v>
      </c>
      <c r="AD625" s="28"/>
      <c r="AE625" s="28">
        <v>39.9</v>
      </c>
      <c r="AF625" s="33">
        <v>0.01</v>
      </c>
      <c r="AG625" s="28">
        <v>0.5</v>
      </c>
      <c r="AH625" s="31">
        <v>0.04</v>
      </c>
      <c r="AI625" s="31">
        <v>0.87</v>
      </c>
      <c r="AJ625" s="31"/>
      <c r="AK625" s="75" t="str">
        <f t="shared" si="131"/>
        <v>1</v>
      </c>
      <c r="AL625" s="75" t="str">
        <f t="shared" si="132"/>
        <v>1</v>
      </c>
      <c r="AM625" s="75" t="str">
        <f t="shared" si="133"/>
        <v>1</v>
      </c>
      <c r="AN625" s="75" t="str">
        <f t="shared" si="134"/>
        <v>1</v>
      </c>
      <c r="AO625" s="75" t="str">
        <f t="shared" si="135"/>
        <v>1</v>
      </c>
      <c r="AP625" s="75" t="str">
        <f t="shared" si="136"/>
        <v>1</v>
      </c>
      <c r="AQ625" s="75" t="str">
        <f t="shared" si="137"/>
        <v>1</v>
      </c>
      <c r="AR625" s="75" t="str">
        <f t="shared" si="138"/>
        <v>1</v>
      </c>
      <c r="AS625" s="75">
        <f t="shared" si="139"/>
        <v>1</v>
      </c>
      <c r="AT625" s="75" t="str">
        <f t="shared" si="140"/>
        <v>1</v>
      </c>
      <c r="AU625" s="48" t="e">
        <f>IF(OR(AQ625="I",#REF!="I",AQ625="C",#REF!="C"),"Termovacío",IF(OR(AO625="I",AN625="I",AP625="I",AK625="I",AL625="I",AO625="C",AN625="C",AP625="C",AK625="C",AL625="C"),"Regeneración",""))</f>
        <v>#REF!</v>
      </c>
    </row>
    <row r="626" spans="1:47" s="10" customFormat="1" ht="15" customHeight="1" x14ac:dyDescent="0.2">
      <c r="A626" s="4">
        <f t="shared" si="141"/>
        <v>25</v>
      </c>
      <c r="B626" s="4">
        <v>60005445</v>
      </c>
      <c r="C626" s="4" t="s">
        <v>102</v>
      </c>
      <c r="D626" s="4" t="s">
        <v>162</v>
      </c>
      <c r="E626" s="3"/>
      <c r="F626" s="4" t="s">
        <v>317</v>
      </c>
      <c r="G626" s="4" t="s">
        <v>19</v>
      </c>
      <c r="H626" s="4">
        <v>364072</v>
      </c>
      <c r="I626" s="4" t="s">
        <v>10</v>
      </c>
      <c r="J626" s="4">
        <v>50</v>
      </c>
      <c r="K626" s="4" t="s">
        <v>120</v>
      </c>
      <c r="L626" s="4">
        <v>2012</v>
      </c>
      <c r="M626" s="4" t="s">
        <v>267</v>
      </c>
      <c r="N626" s="4" t="s">
        <v>153</v>
      </c>
      <c r="O626" s="4" t="s">
        <v>148</v>
      </c>
      <c r="P626" s="4">
        <v>2013</v>
      </c>
      <c r="Q626" s="4"/>
      <c r="R626" s="4" t="s">
        <v>119</v>
      </c>
      <c r="S626" s="13"/>
      <c r="T626" s="4"/>
      <c r="U626" s="4"/>
      <c r="V626" s="4"/>
      <c r="W626" s="4">
        <v>60</v>
      </c>
      <c r="X626" s="13">
        <v>41367</v>
      </c>
      <c r="Y626" s="27"/>
      <c r="Z626" s="27"/>
      <c r="AA626" s="28"/>
      <c r="AB626" s="31"/>
      <c r="AC626" s="32">
        <v>53</v>
      </c>
      <c r="AD626" s="28"/>
      <c r="AE626" s="28">
        <v>46.5</v>
      </c>
      <c r="AF626" s="33">
        <v>0.02</v>
      </c>
      <c r="AG626" s="28">
        <v>0.5</v>
      </c>
      <c r="AH626" s="31">
        <v>0.02</v>
      </c>
      <c r="AI626" s="31">
        <v>1.85</v>
      </c>
      <c r="AJ626" s="31"/>
      <c r="AK626" s="75" t="str">
        <f t="shared" si="131"/>
        <v>1</v>
      </c>
      <c r="AL626" s="75" t="str">
        <f t="shared" si="132"/>
        <v>1</v>
      </c>
      <c r="AM626" s="75" t="str">
        <f t="shared" si="133"/>
        <v>1</v>
      </c>
      <c r="AN626" s="75" t="str">
        <f t="shared" si="134"/>
        <v>1</v>
      </c>
      <c r="AO626" s="75" t="str">
        <f t="shared" si="135"/>
        <v>1</v>
      </c>
      <c r="AP626" s="75" t="str">
        <f t="shared" si="136"/>
        <v>1</v>
      </c>
      <c r="AQ626" s="75" t="str">
        <f t="shared" si="137"/>
        <v>1</v>
      </c>
      <c r="AR626" s="75" t="str">
        <f t="shared" si="138"/>
        <v>1</v>
      </c>
      <c r="AS626" s="75">
        <f t="shared" si="139"/>
        <v>1</v>
      </c>
      <c r="AT626" s="75" t="str">
        <f t="shared" si="140"/>
        <v>1</v>
      </c>
      <c r="AU626" s="48" t="e">
        <f>IF(OR(AQ626="I",#REF!="I",AQ626="C",#REF!="C"),"Termovacío",IF(OR(AO626="I",AN626="I",AP626="I",AK626="I",AL626="I",AO626="C",AN626="C",AP626="C",AK626="C",AL626="C"),"Regeneración",""))</f>
        <v>#REF!</v>
      </c>
    </row>
    <row r="627" spans="1:47" s="10" customFormat="1" ht="15" customHeight="1" x14ac:dyDescent="0.2">
      <c r="A627" s="4">
        <f t="shared" si="141"/>
        <v>25</v>
      </c>
      <c r="B627" s="4">
        <v>60005445</v>
      </c>
      <c r="C627" s="4" t="s">
        <v>102</v>
      </c>
      <c r="D627" s="4" t="s">
        <v>162</v>
      </c>
      <c r="E627" s="3"/>
      <c r="F627" s="4" t="s">
        <v>317</v>
      </c>
      <c r="G627" s="4" t="s">
        <v>19</v>
      </c>
      <c r="H627" s="4">
        <v>364072</v>
      </c>
      <c r="I627" s="4" t="s">
        <v>10</v>
      </c>
      <c r="J627" s="4">
        <v>50</v>
      </c>
      <c r="K627" s="4" t="s">
        <v>120</v>
      </c>
      <c r="L627" s="4">
        <v>2012</v>
      </c>
      <c r="M627" s="4" t="s">
        <v>267</v>
      </c>
      <c r="N627" s="4" t="s">
        <v>153</v>
      </c>
      <c r="O627" s="4" t="s">
        <v>148</v>
      </c>
      <c r="P627" s="4">
        <v>2013</v>
      </c>
      <c r="Q627" s="4"/>
      <c r="R627" s="4" t="s">
        <v>119</v>
      </c>
      <c r="S627" s="13"/>
      <c r="T627" s="4"/>
      <c r="U627" s="4"/>
      <c r="V627" s="4"/>
      <c r="W627" s="4">
        <v>60</v>
      </c>
      <c r="X627" s="13">
        <v>41238</v>
      </c>
      <c r="Y627" s="27"/>
      <c r="Z627" s="27"/>
      <c r="AA627" s="28"/>
      <c r="AB627" s="31"/>
      <c r="AC627" s="32">
        <v>47</v>
      </c>
      <c r="AD627" s="28"/>
      <c r="AE627" s="28">
        <v>46.5</v>
      </c>
      <c r="AF627" s="33">
        <v>6.0000000000000001E-3</v>
      </c>
      <c r="AG627" s="28">
        <v>0.5</v>
      </c>
      <c r="AH627" s="31">
        <v>3.0000000000000001E-3</v>
      </c>
      <c r="AI627" s="31">
        <v>8.9999999999999993E-3</v>
      </c>
      <c r="AJ627" s="31"/>
      <c r="AK627" s="75" t="str">
        <f t="shared" si="131"/>
        <v>1</v>
      </c>
      <c r="AL627" s="75" t="str">
        <f t="shared" si="132"/>
        <v>1</v>
      </c>
      <c r="AM627" s="75" t="str">
        <f t="shared" si="133"/>
        <v>1</v>
      </c>
      <c r="AN627" s="75" t="str">
        <f t="shared" si="134"/>
        <v>1</v>
      </c>
      <c r="AO627" s="75" t="str">
        <f t="shared" si="135"/>
        <v>1</v>
      </c>
      <c r="AP627" s="75" t="str">
        <f t="shared" si="136"/>
        <v>1</v>
      </c>
      <c r="AQ627" s="75" t="str">
        <f t="shared" si="137"/>
        <v>1</v>
      </c>
      <c r="AR627" s="75" t="str">
        <f t="shared" si="138"/>
        <v>1</v>
      </c>
      <c r="AS627" s="75">
        <f t="shared" si="139"/>
        <v>1</v>
      </c>
      <c r="AT627" s="75" t="str">
        <f t="shared" si="140"/>
        <v>1</v>
      </c>
      <c r="AU627" s="48" t="e">
        <f>IF(OR(AQ627="I",#REF!="I",AQ627="C",#REF!="C"),"Termovacío",IF(OR(AO627="I",AN627="I",AP627="I",AK627="I",AL627="I",AO627="C",AN627="C",AP627="C",AK627="C",AL627="C"),"Regeneración",""))</f>
        <v>#REF!</v>
      </c>
    </row>
    <row r="628" spans="1:47" s="10" customFormat="1" ht="15" customHeight="1" x14ac:dyDescent="0.2">
      <c r="A628" s="4">
        <f t="shared" si="141"/>
        <v>26</v>
      </c>
      <c r="B628" s="37">
        <v>60009843</v>
      </c>
      <c r="C628" s="36" t="s">
        <v>84</v>
      </c>
      <c r="D628" s="37" t="s">
        <v>156</v>
      </c>
      <c r="E628" s="37"/>
      <c r="F628" s="36" t="s">
        <v>318</v>
      </c>
      <c r="G628" s="37" t="s">
        <v>29</v>
      </c>
      <c r="H628" s="36" t="s">
        <v>437</v>
      </c>
      <c r="I628" s="45" t="s">
        <v>10</v>
      </c>
      <c r="J628" s="37">
        <v>50</v>
      </c>
      <c r="K628" s="45" t="s">
        <v>120</v>
      </c>
      <c r="L628" s="37">
        <v>2022</v>
      </c>
      <c r="M628" s="36" t="s">
        <v>267</v>
      </c>
      <c r="N628" s="36" t="s">
        <v>153</v>
      </c>
      <c r="O628" s="37" t="s">
        <v>20</v>
      </c>
      <c r="P628" s="36">
        <v>2022</v>
      </c>
      <c r="Q628" s="36"/>
      <c r="R628" s="36" t="s">
        <v>119</v>
      </c>
      <c r="S628" s="38"/>
      <c r="T628" s="36"/>
      <c r="U628" s="36"/>
      <c r="V628" s="36" t="s">
        <v>448</v>
      </c>
      <c r="W628" s="36">
        <v>60</v>
      </c>
      <c r="X628" s="38">
        <v>45705</v>
      </c>
      <c r="Y628" s="39">
        <v>69</v>
      </c>
      <c r="Z628" s="39" t="s">
        <v>664</v>
      </c>
      <c r="AA628" s="40" t="s">
        <v>665</v>
      </c>
      <c r="AB628" s="41">
        <v>0.878</v>
      </c>
      <c r="AC628" s="42">
        <v>67</v>
      </c>
      <c r="AD628" s="40">
        <v>6</v>
      </c>
      <c r="AE628" s="40">
        <v>32.9</v>
      </c>
      <c r="AF628" s="43">
        <v>0.01</v>
      </c>
      <c r="AG628" s="40">
        <v>1</v>
      </c>
      <c r="AH628" s="41">
        <v>2.9000000000000001E-2</v>
      </c>
      <c r="AI628" s="41">
        <v>0.80600000000000005</v>
      </c>
      <c r="AJ628" s="41"/>
      <c r="AK628" s="75" t="str">
        <f t="shared" si="131"/>
        <v>1</v>
      </c>
      <c r="AL628" s="75" t="str">
        <f t="shared" si="132"/>
        <v>1</v>
      </c>
      <c r="AM628" s="75" t="str">
        <f t="shared" si="133"/>
        <v>1</v>
      </c>
      <c r="AN628" s="75" t="str">
        <f t="shared" si="134"/>
        <v>1</v>
      </c>
      <c r="AO628" s="75" t="str">
        <f t="shared" si="135"/>
        <v>1</v>
      </c>
      <c r="AP628" s="75" t="str">
        <f t="shared" si="136"/>
        <v>1</v>
      </c>
      <c r="AQ628" s="75" t="str">
        <f t="shared" si="137"/>
        <v>1</v>
      </c>
      <c r="AR628" s="75" t="str">
        <f t="shared" si="138"/>
        <v>1</v>
      </c>
      <c r="AS628" s="75">
        <f t="shared" si="139"/>
        <v>1</v>
      </c>
      <c r="AT628" s="75" t="str">
        <f t="shared" si="140"/>
        <v>1</v>
      </c>
      <c r="AU628" s="48" t="e">
        <f>IF(OR(AQ628="I",#REF!="I",AQ628="C",#REF!="C"),"Termovacío",IF(OR(AO628="I",AN628="I",AP628="I",AK628="I",AL628="I",AO628="C",AN628="C",AP628="C",AK628="C",AL628="C"),"Regeneración",""))</f>
        <v>#REF!</v>
      </c>
    </row>
    <row r="629" spans="1:47" s="10" customFormat="1" ht="15" customHeight="1" x14ac:dyDescent="0.2">
      <c r="A629" s="4">
        <f t="shared" si="141"/>
        <v>26</v>
      </c>
      <c r="B629" s="3">
        <v>60009843</v>
      </c>
      <c r="C629" s="4" t="s">
        <v>84</v>
      </c>
      <c r="D629" s="3" t="s">
        <v>156</v>
      </c>
      <c r="E629" s="3"/>
      <c r="F629" s="4" t="s">
        <v>318</v>
      </c>
      <c r="G629" s="3" t="s">
        <v>29</v>
      </c>
      <c r="H629" s="4" t="s">
        <v>437</v>
      </c>
      <c r="I629" s="2" t="s">
        <v>10</v>
      </c>
      <c r="J629" s="3">
        <v>50</v>
      </c>
      <c r="K629" s="2" t="s">
        <v>120</v>
      </c>
      <c r="L629" s="3">
        <v>2022</v>
      </c>
      <c r="M629" s="4" t="s">
        <v>267</v>
      </c>
      <c r="N629" s="4" t="s">
        <v>153</v>
      </c>
      <c r="O629" s="3" t="s">
        <v>20</v>
      </c>
      <c r="P629" s="4">
        <v>2022</v>
      </c>
      <c r="Q629" s="4"/>
      <c r="R629" s="4" t="s">
        <v>119</v>
      </c>
      <c r="S629" s="13"/>
      <c r="T629" s="4"/>
      <c r="U629" s="4"/>
      <c r="V629" s="4" t="s">
        <v>448</v>
      </c>
      <c r="W629" s="4">
        <v>60</v>
      </c>
      <c r="X629" s="13">
        <v>45126</v>
      </c>
      <c r="Y629" s="27">
        <v>44.1</v>
      </c>
      <c r="Z629" s="27">
        <v>62.2</v>
      </c>
      <c r="AA629" s="28" t="s">
        <v>450</v>
      </c>
      <c r="AB629" s="31">
        <v>0.878</v>
      </c>
      <c r="AC629" s="32">
        <v>73</v>
      </c>
      <c r="AD629" s="28">
        <v>4</v>
      </c>
      <c r="AE629" s="28">
        <v>35</v>
      </c>
      <c r="AF629" s="33">
        <v>0.01</v>
      </c>
      <c r="AG629" s="28">
        <v>0.5</v>
      </c>
      <c r="AH629" s="31">
        <v>2.8000000000000001E-2</v>
      </c>
      <c r="AI629" s="31">
        <v>0.66300000000000003</v>
      </c>
      <c r="AJ629" s="31"/>
      <c r="AK629" s="75" t="str">
        <f t="shared" si="131"/>
        <v>1</v>
      </c>
      <c r="AL629" s="75" t="str">
        <f t="shared" si="132"/>
        <v>1</v>
      </c>
      <c r="AM629" s="75" t="str">
        <f t="shared" si="133"/>
        <v>1</v>
      </c>
      <c r="AN629" s="75" t="str">
        <f t="shared" si="134"/>
        <v>1</v>
      </c>
      <c r="AO629" s="75" t="str">
        <f t="shared" si="135"/>
        <v>1</v>
      </c>
      <c r="AP629" s="75" t="str">
        <f t="shared" si="136"/>
        <v>1</v>
      </c>
      <c r="AQ629" s="75" t="str">
        <f t="shared" si="137"/>
        <v>1</v>
      </c>
      <c r="AR629" s="75" t="str">
        <f t="shared" si="138"/>
        <v>1</v>
      </c>
      <c r="AS629" s="75">
        <f t="shared" si="139"/>
        <v>1</v>
      </c>
      <c r="AT629" s="75" t="str">
        <f t="shared" si="140"/>
        <v>1</v>
      </c>
      <c r="AU629" s="48" t="e">
        <f>IF(OR(AQ629="I",#REF!="I",AQ629="C",#REF!="C"),"Termovacío",IF(OR(AO629="I",AN629="I",AP629="I",AK629="I",AL629="I",AO629="C",AN629="C",AP629="C",AK629="C",AL629="C"),"Regeneración",""))</f>
        <v>#REF!</v>
      </c>
    </row>
    <row r="630" spans="1:47" s="10" customFormat="1" ht="15" customHeight="1" x14ac:dyDescent="0.2">
      <c r="A630" s="4">
        <f t="shared" si="141"/>
        <v>26</v>
      </c>
      <c r="B630" s="3">
        <v>60009843</v>
      </c>
      <c r="C630" s="4" t="s">
        <v>84</v>
      </c>
      <c r="D630" s="3" t="s">
        <v>156</v>
      </c>
      <c r="E630" s="3"/>
      <c r="F630" s="4" t="s">
        <v>318</v>
      </c>
      <c r="G630" s="3" t="s">
        <v>29</v>
      </c>
      <c r="H630" s="4" t="s">
        <v>437</v>
      </c>
      <c r="I630" s="2" t="s">
        <v>10</v>
      </c>
      <c r="J630" s="3">
        <v>50</v>
      </c>
      <c r="K630" s="2" t="s">
        <v>120</v>
      </c>
      <c r="L630" s="3">
        <v>2022</v>
      </c>
      <c r="M630" s="4" t="s">
        <v>267</v>
      </c>
      <c r="N630" s="4" t="s">
        <v>153</v>
      </c>
      <c r="O630" s="3" t="s">
        <v>20</v>
      </c>
      <c r="P630" s="4">
        <v>2022</v>
      </c>
      <c r="Q630" s="4"/>
      <c r="R630" s="4" t="s">
        <v>119</v>
      </c>
      <c r="S630" s="13"/>
      <c r="T630" s="4"/>
      <c r="U630" s="4"/>
      <c r="V630" s="4" t="s">
        <v>222</v>
      </c>
      <c r="W630" s="4">
        <v>60</v>
      </c>
      <c r="X630" s="13">
        <v>44882</v>
      </c>
      <c r="Y630" s="27">
        <v>40</v>
      </c>
      <c r="Z630" s="27">
        <v>58</v>
      </c>
      <c r="AA630" s="28" t="s">
        <v>461</v>
      </c>
      <c r="AB630" s="31">
        <v>0.877</v>
      </c>
      <c r="AC630" s="32">
        <v>61.1</v>
      </c>
      <c r="AD630" s="28">
        <v>12</v>
      </c>
      <c r="AE630" s="28">
        <v>37.799999999999997</v>
      </c>
      <c r="AF630" s="33">
        <v>0.02</v>
      </c>
      <c r="AG630" s="28">
        <v>1</v>
      </c>
      <c r="AH630" s="31"/>
      <c r="AI630" s="31">
        <v>0.67400000000000004</v>
      </c>
      <c r="AJ630" s="31"/>
      <c r="AK630" s="75" t="str">
        <f t="shared" si="131"/>
        <v>1</v>
      </c>
      <c r="AL630" s="75" t="str">
        <f t="shared" si="132"/>
        <v>1</v>
      </c>
      <c r="AM630" s="75" t="str">
        <f t="shared" si="133"/>
        <v>1</v>
      </c>
      <c r="AN630" s="75" t="str">
        <f t="shared" si="134"/>
        <v>1</v>
      </c>
      <c r="AO630" s="75" t="str">
        <f t="shared" si="135"/>
        <v>1</v>
      </c>
      <c r="AP630" s="75" t="str">
        <f t="shared" si="136"/>
        <v>1</v>
      </c>
      <c r="AQ630" s="75" t="str">
        <f t="shared" si="137"/>
        <v>1</v>
      </c>
      <c r="AR630" s="75" t="str">
        <f t="shared" si="138"/>
        <v>1</v>
      </c>
      <c r="AS630" s="75">
        <f t="shared" si="139"/>
        <v>1</v>
      </c>
      <c r="AT630" s="75" t="str">
        <f t="shared" si="140"/>
        <v>1</v>
      </c>
      <c r="AU630" s="48" t="e">
        <f>IF(OR(AQ630="I",#REF!="I",AQ630="C",#REF!="C"),"Termovacío",IF(OR(AO630="I",AN630="I",AP630="I",AK630="I",AL630="I",AO630="C",AN630="C",AP630="C",AK630="C",AL630="C"),"Regeneración",""))</f>
        <v>#REF!</v>
      </c>
    </row>
    <row r="631" spans="1:47" s="10" customFormat="1" ht="15" customHeight="1" x14ac:dyDescent="0.2">
      <c r="A631" s="4">
        <f t="shared" si="141"/>
        <v>27</v>
      </c>
      <c r="B631" s="36">
        <v>500090</v>
      </c>
      <c r="C631" s="36" t="s">
        <v>84</v>
      </c>
      <c r="D631" s="36" t="s">
        <v>163</v>
      </c>
      <c r="E631" s="37"/>
      <c r="F631" s="36" t="s">
        <v>319</v>
      </c>
      <c r="G631" s="36" t="s">
        <v>29</v>
      </c>
      <c r="H631" s="36" t="s">
        <v>284</v>
      </c>
      <c r="I631" s="36" t="s">
        <v>10</v>
      </c>
      <c r="J631" s="36" t="s">
        <v>32</v>
      </c>
      <c r="K631" s="36" t="s">
        <v>120</v>
      </c>
      <c r="L631" s="36">
        <v>2019</v>
      </c>
      <c r="M631" s="36" t="s">
        <v>266</v>
      </c>
      <c r="N631" s="36" t="s">
        <v>304</v>
      </c>
      <c r="O631" s="36" t="s">
        <v>20</v>
      </c>
      <c r="P631" s="36"/>
      <c r="Q631" s="36" t="s">
        <v>608</v>
      </c>
      <c r="R631" s="36" t="s">
        <v>119</v>
      </c>
      <c r="S631" s="38"/>
      <c r="T631" s="36"/>
      <c r="U631" s="36"/>
      <c r="V631" s="36" t="s">
        <v>448</v>
      </c>
      <c r="W631" s="36">
        <v>60</v>
      </c>
      <c r="X631" s="38">
        <v>45705</v>
      </c>
      <c r="Y631" s="39">
        <v>67</v>
      </c>
      <c r="Z631" s="39" t="s">
        <v>664</v>
      </c>
      <c r="AA631" s="40" t="s">
        <v>665</v>
      </c>
      <c r="AB631" s="41">
        <v>0.88600000000000001</v>
      </c>
      <c r="AC631" s="42">
        <v>72</v>
      </c>
      <c r="AD631" s="40">
        <v>7</v>
      </c>
      <c r="AE631" s="40">
        <v>37.799999999999997</v>
      </c>
      <c r="AF631" s="43">
        <v>0.01</v>
      </c>
      <c r="AG631" s="40">
        <v>0.5</v>
      </c>
      <c r="AH631" s="41">
        <v>1.7000000000000001E-2</v>
      </c>
      <c r="AI631" s="41">
        <v>0.56299999999999994</v>
      </c>
      <c r="AJ631" s="41"/>
      <c r="AK631" s="75" t="str">
        <f t="shared" si="131"/>
        <v>1</v>
      </c>
      <c r="AL631" s="75" t="str">
        <f t="shared" si="132"/>
        <v>1</v>
      </c>
      <c r="AM631" s="75" t="str">
        <f t="shared" si="133"/>
        <v>1</v>
      </c>
      <c r="AN631" s="75" t="str">
        <f t="shared" si="134"/>
        <v>1</v>
      </c>
      <c r="AO631" s="75" t="str">
        <f t="shared" si="135"/>
        <v>1</v>
      </c>
      <c r="AP631" s="75" t="str">
        <f t="shared" si="136"/>
        <v>1</v>
      </c>
      <c r="AQ631" s="75" t="str">
        <f t="shared" si="137"/>
        <v>1</v>
      </c>
      <c r="AR631" s="75" t="str">
        <f t="shared" si="138"/>
        <v>1</v>
      </c>
      <c r="AS631" s="75">
        <f t="shared" si="139"/>
        <v>1</v>
      </c>
      <c r="AT631" s="75" t="str">
        <f t="shared" si="140"/>
        <v>1</v>
      </c>
      <c r="AU631" s="48" t="e">
        <f>IF(OR(AQ631="I",#REF!="I",AQ631="C",#REF!="C"),"Termovacío",IF(OR(AO631="I",AN631="I",AP631="I",AK631="I",AL631="I",AO631="C",AN631="C",AP631="C",AK631="C",AL631="C"),"Regeneración",""))</f>
        <v>#REF!</v>
      </c>
    </row>
    <row r="632" spans="1:47" s="10" customFormat="1" ht="15" customHeight="1" x14ac:dyDescent="0.2">
      <c r="A632" s="4">
        <f t="shared" si="141"/>
        <v>27</v>
      </c>
      <c r="B632" s="4">
        <v>500090</v>
      </c>
      <c r="C632" s="4" t="s">
        <v>84</v>
      </c>
      <c r="D632" s="4" t="s">
        <v>163</v>
      </c>
      <c r="E632" s="3"/>
      <c r="F632" s="4" t="s">
        <v>319</v>
      </c>
      <c r="G632" s="4" t="s">
        <v>29</v>
      </c>
      <c r="H632" s="4" t="s">
        <v>284</v>
      </c>
      <c r="I632" s="4" t="s">
        <v>10</v>
      </c>
      <c r="J632" s="4" t="s">
        <v>32</v>
      </c>
      <c r="K632" s="4" t="s">
        <v>120</v>
      </c>
      <c r="L632" s="4">
        <v>2019</v>
      </c>
      <c r="M632" s="4" t="s">
        <v>266</v>
      </c>
      <c r="N632" s="4" t="s">
        <v>304</v>
      </c>
      <c r="O632" s="4" t="s">
        <v>20</v>
      </c>
      <c r="P632" s="4"/>
      <c r="Q632" s="4" t="s">
        <v>608</v>
      </c>
      <c r="R632" s="4" t="s">
        <v>119</v>
      </c>
      <c r="S632" s="13"/>
      <c r="T632" s="4"/>
      <c r="U632" s="4"/>
      <c r="V632" s="4" t="s">
        <v>448</v>
      </c>
      <c r="W632" s="4">
        <v>60</v>
      </c>
      <c r="X632" s="13">
        <v>45126</v>
      </c>
      <c r="Y632" s="27">
        <v>45</v>
      </c>
      <c r="Z632" s="27">
        <v>64</v>
      </c>
      <c r="AA632" s="28" t="s">
        <v>450</v>
      </c>
      <c r="AB632" s="31">
        <v>0.88600000000000001</v>
      </c>
      <c r="AC632" s="32">
        <v>75</v>
      </c>
      <c r="AD632" s="28">
        <v>9</v>
      </c>
      <c r="AE632" s="28">
        <v>38.5</v>
      </c>
      <c r="AF632" s="33">
        <v>0.01</v>
      </c>
      <c r="AG632" s="28">
        <v>0.5</v>
      </c>
      <c r="AH632" s="31">
        <v>1.2999999999999999E-2</v>
      </c>
      <c r="AI632" s="31">
        <v>0.40400000000000003</v>
      </c>
      <c r="AJ632" s="31"/>
      <c r="AK632" s="75" t="str">
        <f t="shared" si="131"/>
        <v>1</v>
      </c>
      <c r="AL632" s="75" t="str">
        <f t="shared" si="132"/>
        <v>1</v>
      </c>
      <c r="AM632" s="75" t="str">
        <f t="shared" si="133"/>
        <v>1</v>
      </c>
      <c r="AN632" s="75" t="str">
        <f t="shared" si="134"/>
        <v>1</v>
      </c>
      <c r="AO632" s="75" t="str">
        <f t="shared" si="135"/>
        <v>1</v>
      </c>
      <c r="AP632" s="75" t="str">
        <f t="shared" si="136"/>
        <v>1</v>
      </c>
      <c r="AQ632" s="75" t="str">
        <f t="shared" si="137"/>
        <v>1</v>
      </c>
      <c r="AR632" s="75" t="str">
        <f t="shared" si="138"/>
        <v>1</v>
      </c>
      <c r="AS632" s="75">
        <f t="shared" si="139"/>
        <v>1</v>
      </c>
      <c r="AT632" s="75" t="str">
        <f t="shared" si="140"/>
        <v>1</v>
      </c>
      <c r="AU632" s="48" t="e">
        <f>IF(OR(AQ632="I",#REF!="I",AQ632="C",#REF!="C"),"Termovacío",IF(OR(AO632="I",AN632="I",AP632="I",AK632="I",AL632="I",AO632="C",AN632="C",AP632="C",AK632="C",AL632="C"),"Regeneración",""))</f>
        <v>#REF!</v>
      </c>
    </row>
    <row r="633" spans="1:47" s="10" customFormat="1" ht="15" customHeight="1" x14ac:dyDescent="0.2">
      <c r="A633" s="4">
        <f t="shared" si="141"/>
        <v>27</v>
      </c>
      <c r="B633" s="4">
        <v>500090</v>
      </c>
      <c r="C633" s="4" t="s">
        <v>84</v>
      </c>
      <c r="D633" s="4" t="s">
        <v>163</v>
      </c>
      <c r="E633" s="3"/>
      <c r="F633" s="4" t="s">
        <v>319</v>
      </c>
      <c r="G633" s="4" t="s">
        <v>29</v>
      </c>
      <c r="H633" s="4" t="s">
        <v>284</v>
      </c>
      <c r="I633" s="4" t="s">
        <v>10</v>
      </c>
      <c r="J633" s="4" t="s">
        <v>32</v>
      </c>
      <c r="K633" s="4" t="s">
        <v>120</v>
      </c>
      <c r="L633" s="4">
        <v>1993</v>
      </c>
      <c r="M633" s="4" t="s">
        <v>266</v>
      </c>
      <c r="N633" s="4" t="s">
        <v>304</v>
      </c>
      <c r="O633" s="4" t="s">
        <v>20</v>
      </c>
      <c r="P633" s="4"/>
      <c r="Q633" s="4">
        <v>2019</v>
      </c>
      <c r="R633" s="4" t="s">
        <v>119</v>
      </c>
      <c r="S633" s="13"/>
      <c r="T633" s="4"/>
      <c r="U633" s="4"/>
      <c r="V633" s="4" t="s">
        <v>222</v>
      </c>
      <c r="W633" s="4">
        <v>60</v>
      </c>
      <c r="X633" s="13" t="s">
        <v>228</v>
      </c>
      <c r="Y633" s="27">
        <v>0</v>
      </c>
      <c r="Z633" s="27">
        <v>68</v>
      </c>
      <c r="AA633" s="28" t="s">
        <v>282</v>
      </c>
      <c r="AB633" s="31">
        <v>0.88180000000000003</v>
      </c>
      <c r="AC633" s="32">
        <v>65.2</v>
      </c>
      <c r="AD633" s="28">
        <v>7</v>
      </c>
      <c r="AE633" s="28">
        <v>38.799999999999997</v>
      </c>
      <c r="AF633" s="33">
        <v>0.02</v>
      </c>
      <c r="AG633" s="28">
        <v>1</v>
      </c>
      <c r="AH633" s="31">
        <v>3.5000000000000003E-2</v>
      </c>
      <c r="AI633" s="31">
        <v>0.82</v>
      </c>
      <c r="AJ633" s="31"/>
      <c r="AK633" s="75" t="str">
        <f t="shared" si="131"/>
        <v>1</v>
      </c>
      <c r="AL633" s="75" t="str">
        <f t="shared" si="132"/>
        <v>1</v>
      </c>
      <c r="AM633" s="75" t="str">
        <f t="shared" si="133"/>
        <v>1</v>
      </c>
      <c r="AN633" s="75" t="str">
        <f t="shared" si="134"/>
        <v>1</v>
      </c>
      <c r="AO633" s="75" t="str">
        <f t="shared" si="135"/>
        <v>1</v>
      </c>
      <c r="AP633" s="75" t="str">
        <f t="shared" si="136"/>
        <v>1</v>
      </c>
      <c r="AQ633" s="75" t="str">
        <f t="shared" si="137"/>
        <v>1</v>
      </c>
      <c r="AR633" s="75" t="str">
        <f t="shared" si="138"/>
        <v>1</v>
      </c>
      <c r="AS633" s="75">
        <f t="shared" si="139"/>
        <v>1</v>
      </c>
      <c r="AT633" s="75" t="str">
        <f t="shared" si="140"/>
        <v>1</v>
      </c>
      <c r="AU633" s="48" t="e">
        <f>IF(OR(AQ633="I",#REF!="I",AQ633="C",#REF!="C"),"Termovacío",IF(OR(AO633="I",AN633="I",AP633="I",AK633="I",AL633="I",AO633="C",AN633="C",AP633="C",AK633="C",AL633="C"),"Regeneración",""))</f>
        <v>#REF!</v>
      </c>
    </row>
    <row r="634" spans="1:47" s="10" customFormat="1" ht="15" customHeight="1" x14ac:dyDescent="0.2">
      <c r="A634" s="4">
        <f t="shared" si="141"/>
        <v>27</v>
      </c>
      <c r="B634" s="4">
        <v>500090</v>
      </c>
      <c r="C634" s="4" t="s">
        <v>84</v>
      </c>
      <c r="D634" s="4" t="s">
        <v>163</v>
      </c>
      <c r="E634" s="3"/>
      <c r="F634" s="4" t="s">
        <v>319</v>
      </c>
      <c r="G634" s="4" t="s">
        <v>29</v>
      </c>
      <c r="H634" s="4" t="s">
        <v>284</v>
      </c>
      <c r="I634" s="4" t="s">
        <v>10</v>
      </c>
      <c r="J634" s="4" t="s">
        <v>32</v>
      </c>
      <c r="K634" s="4" t="s">
        <v>120</v>
      </c>
      <c r="L634" s="4">
        <v>1993</v>
      </c>
      <c r="M634" s="4" t="s">
        <v>266</v>
      </c>
      <c r="N634" s="4" t="s">
        <v>304</v>
      </c>
      <c r="O634" s="4" t="s">
        <v>20</v>
      </c>
      <c r="P634" s="4"/>
      <c r="Q634" s="4">
        <v>2019</v>
      </c>
      <c r="R634" s="4" t="s">
        <v>119</v>
      </c>
      <c r="S634" s="13"/>
      <c r="T634" s="4"/>
      <c r="U634" s="4"/>
      <c r="V634" s="4" t="s">
        <v>301</v>
      </c>
      <c r="W634" s="4">
        <v>60</v>
      </c>
      <c r="X634" s="13">
        <v>44411</v>
      </c>
      <c r="Y634" s="27">
        <v>70</v>
      </c>
      <c r="Z634" s="27">
        <v>62</v>
      </c>
      <c r="AA634" s="28" t="s">
        <v>300</v>
      </c>
      <c r="AB634" s="31">
        <v>0.875</v>
      </c>
      <c r="AC634" s="32">
        <v>33</v>
      </c>
      <c r="AD634" s="28">
        <v>12</v>
      </c>
      <c r="AE634" s="28">
        <v>40</v>
      </c>
      <c r="AF634" s="33">
        <v>0.02</v>
      </c>
      <c r="AG634" s="28">
        <v>0.5</v>
      </c>
      <c r="AH634" s="31">
        <v>1.7000000000000001E-2</v>
      </c>
      <c r="AI634" s="31">
        <v>0.57499999999999996</v>
      </c>
      <c r="AJ634" s="31"/>
      <c r="AK634" s="75" t="str">
        <f t="shared" si="131"/>
        <v>1</v>
      </c>
      <c r="AL634" s="75" t="str">
        <f t="shared" si="132"/>
        <v>1</v>
      </c>
      <c r="AM634" s="75" t="str">
        <f t="shared" si="133"/>
        <v>1</v>
      </c>
      <c r="AN634" s="75" t="str">
        <f t="shared" si="134"/>
        <v>1</v>
      </c>
      <c r="AO634" s="75" t="str">
        <f t="shared" si="135"/>
        <v>1</v>
      </c>
      <c r="AP634" s="75" t="str">
        <f t="shared" si="136"/>
        <v>1</v>
      </c>
      <c r="AQ634" s="75" t="str">
        <f t="shared" si="137"/>
        <v>5</v>
      </c>
      <c r="AR634" s="75" t="str">
        <f t="shared" si="138"/>
        <v>1</v>
      </c>
      <c r="AS634" s="75">
        <f t="shared" si="139"/>
        <v>1.9090909090909092</v>
      </c>
      <c r="AT634" s="75" t="str">
        <f t="shared" si="140"/>
        <v>3</v>
      </c>
      <c r="AU634" s="48" t="e">
        <f>IF(OR(AQ634="I",#REF!="I",AQ634="C",#REF!="C"),"Termovacío",IF(OR(AO634="I",AN634="I",AP634="I",AK634="I",AL634="I",AO634="C",AN634="C",AP634="C",AK634="C",AL634="C"),"Regeneración",""))</f>
        <v>#REF!</v>
      </c>
    </row>
    <row r="635" spans="1:47" s="10" customFormat="1" ht="15" customHeight="1" x14ac:dyDescent="0.2">
      <c r="A635" s="4">
        <f t="shared" si="141"/>
        <v>27</v>
      </c>
      <c r="B635" s="4">
        <v>500090</v>
      </c>
      <c r="C635" s="4" t="s">
        <v>84</v>
      </c>
      <c r="D635" s="4" t="s">
        <v>163</v>
      </c>
      <c r="E635" s="3"/>
      <c r="F635" s="4" t="s">
        <v>319</v>
      </c>
      <c r="G635" s="4" t="s">
        <v>29</v>
      </c>
      <c r="H635" s="4" t="s">
        <v>284</v>
      </c>
      <c r="I635" s="4" t="s">
        <v>10</v>
      </c>
      <c r="J635" s="4" t="s">
        <v>32</v>
      </c>
      <c r="K635" s="4" t="s">
        <v>120</v>
      </c>
      <c r="L635" s="4">
        <v>1993</v>
      </c>
      <c r="M635" s="4" t="s">
        <v>266</v>
      </c>
      <c r="N635" s="4" t="s">
        <v>304</v>
      </c>
      <c r="O635" s="4" t="s">
        <v>20</v>
      </c>
      <c r="P635" s="4"/>
      <c r="Q635" s="4">
        <v>2019</v>
      </c>
      <c r="R635" s="4" t="s">
        <v>119</v>
      </c>
      <c r="S635" s="13"/>
      <c r="T635" s="4"/>
      <c r="U635" s="4"/>
      <c r="V635" s="4"/>
      <c r="W635" s="4">
        <v>60</v>
      </c>
      <c r="X635" s="13">
        <v>43999</v>
      </c>
      <c r="Y635" s="27"/>
      <c r="Z635" s="27"/>
      <c r="AA635" s="28"/>
      <c r="AB635" s="31"/>
      <c r="AC635" s="32">
        <v>43</v>
      </c>
      <c r="AD635" s="28"/>
      <c r="AE635" s="28"/>
      <c r="AF635" s="33"/>
      <c r="AG635" s="28"/>
      <c r="AH635" s="31"/>
      <c r="AI635" s="31"/>
      <c r="AJ635" s="31"/>
      <c r="AK635" s="75" t="str">
        <f t="shared" si="131"/>
        <v>1</v>
      </c>
      <c r="AL635" s="75" t="str">
        <f t="shared" si="132"/>
        <v>1</v>
      </c>
      <c r="AM635" s="75" t="str">
        <f t="shared" si="133"/>
        <v>1</v>
      </c>
      <c r="AN635" s="75" t="str">
        <f t="shared" si="134"/>
        <v>1</v>
      </c>
      <c r="AO635" s="75" t="str">
        <f t="shared" si="135"/>
        <v>1</v>
      </c>
      <c r="AP635" s="75" t="str">
        <f t="shared" si="136"/>
        <v>1</v>
      </c>
      <c r="AQ635" s="75" t="str">
        <f t="shared" si="137"/>
        <v>1</v>
      </c>
      <c r="AR635" s="75" t="str">
        <f t="shared" si="138"/>
        <v>1</v>
      </c>
      <c r="AS635" s="75">
        <f t="shared" si="139"/>
        <v>1</v>
      </c>
      <c r="AT635" s="75" t="str">
        <f t="shared" si="140"/>
        <v>1</v>
      </c>
      <c r="AU635" s="48" t="e">
        <f>IF(OR(AQ635="I",#REF!="I",AQ635="C",#REF!="C"),"Termovacío",IF(OR(AO635="I",AN635="I",AP635="I",AK635="I",AL635="I",AO635="C",AN635="C",AP635="C",AK635="C",AL635="C"),"Regeneración",""))</f>
        <v>#REF!</v>
      </c>
    </row>
    <row r="636" spans="1:47" s="10" customFormat="1" ht="15" customHeight="1" x14ac:dyDescent="0.2">
      <c r="A636" s="4">
        <f t="shared" si="141"/>
        <v>27</v>
      </c>
      <c r="B636" s="4">
        <v>500090</v>
      </c>
      <c r="C636" s="4" t="s">
        <v>84</v>
      </c>
      <c r="D636" s="4" t="s">
        <v>163</v>
      </c>
      <c r="E636" s="3"/>
      <c r="F636" s="4" t="s">
        <v>319</v>
      </c>
      <c r="G636" s="4" t="s">
        <v>29</v>
      </c>
      <c r="H636" s="4" t="s">
        <v>284</v>
      </c>
      <c r="I636" s="4" t="s">
        <v>10</v>
      </c>
      <c r="J636" s="4" t="s">
        <v>32</v>
      </c>
      <c r="K636" s="4" t="s">
        <v>120</v>
      </c>
      <c r="L636" s="4">
        <v>1993</v>
      </c>
      <c r="M636" s="4" t="s">
        <v>266</v>
      </c>
      <c r="N636" s="4" t="s">
        <v>304</v>
      </c>
      <c r="O636" s="4" t="s">
        <v>20</v>
      </c>
      <c r="P636" s="4"/>
      <c r="Q636" s="4">
        <v>2019</v>
      </c>
      <c r="R636" s="4" t="s">
        <v>119</v>
      </c>
      <c r="S636" s="13"/>
      <c r="T636" s="4"/>
      <c r="U636" s="4"/>
      <c r="V636" s="4"/>
      <c r="W636" s="4">
        <v>60</v>
      </c>
      <c r="X636" s="13">
        <v>43587</v>
      </c>
      <c r="Y636" s="27"/>
      <c r="Z636" s="27"/>
      <c r="AA636" s="28"/>
      <c r="AB636" s="31"/>
      <c r="AC636" s="32">
        <v>29</v>
      </c>
      <c r="AD636" s="28"/>
      <c r="AE636" s="28">
        <v>41.7</v>
      </c>
      <c r="AF636" s="33">
        <v>0.01</v>
      </c>
      <c r="AG636" s="28">
        <v>2</v>
      </c>
      <c r="AH636" s="31">
        <v>2.9000000000000001E-2</v>
      </c>
      <c r="AI636" s="31">
        <v>0.85</v>
      </c>
      <c r="AJ636" s="31"/>
      <c r="AK636" s="75" t="str">
        <f t="shared" si="131"/>
        <v>1</v>
      </c>
      <c r="AL636" s="75" t="str">
        <f t="shared" si="132"/>
        <v>1</v>
      </c>
      <c r="AM636" s="75" t="str">
        <f t="shared" si="133"/>
        <v>1</v>
      </c>
      <c r="AN636" s="75" t="str">
        <f t="shared" si="134"/>
        <v>1</v>
      </c>
      <c r="AO636" s="75" t="str">
        <f t="shared" si="135"/>
        <v>1</v>
      </c>
      <c r="AP636" s="75" t="str">
        <f t="shared" si="136"/>
        <v>1</v>
      </c>
      <c r="AQ636" s="75" t="str">
        <f t="shared" si="137"/>
        <v>5</v>
      </c>
      <c r="AR636" s="75" t="str">
        <f t="shared" si="138"/>
        <v>1</v>
      </c>
      <c r="AS636" s="75">
        <f t="shared" si="139"/>
        <v>1.9090909090909092</v>
      </c>
      <c r="AT636" s="75" t="str">
        <f t="shared" si="140"/>
        <v>3</v>
      </c>
      <c r="AU636" s="48" t="e">
        <f>IF(OR(AQ636="I",#REF!="I",AQ636="C",#REF!="C"),"Termovacío",IF(OR(AO636="I",AN636="I",AP636="I",AK636="I",AL636="I",AO636="C",AN636="C",AP636="C",AK636="C",AL636="C"),"Regeneración",""))</f>
        <v>#REF!</v>
      </c>
    </row>
    <row r="637" spans="1:47" s="10" customFormat="1" ht="15" customHeight="1" x14ac:dyDescent="0.2">
      <c r="A637" s="4">
        <f t="shared" si="141"/>
        <v>27</v>
      </c>
      <c r="B637" s="4">
        <v>500090</v>
      </c>
      <c r="C637" s="4" t="s">
        <v>84</v>
      </c>
      <c r="D637" s="4" t="s">
        <v>163</v>
      </c>
      <c r="E637" s="3"/>
      <c r="F637" s="4" t="s">
        <v>319</v>
      </c>
      <c r="G637" s="4" t="s">
        <v>29</v>
      </c>
      <c r="H637" s="4" t="s">
        <v>284</v>
      </c>
      <c r="I637" s="4" t="s">
        <v>10</v>
      </c>
      <c r="J637" s="4" t="s">
        <v>32</v>
      </c>
      <c r="K637" s="4" t="s">
        <v>120</v>
      </c>
      <c r="L637" s="4">
        <v>1993</v>
      </c>
      <c r="M637" s="4" t="s">
        <v>266</v>
      </c>
      <c r="N637" s="4" t="s">
        <v>304</v>
      </c>
      <c r="O637" s="4" t="s">
        <v>20</v>
      </c>
      <c r="P637" s="4"/>
      <c r="Q637" s="4">
        <v>2019</v>
      </c>
      <c r="R637" s="4" t="s">
        <v>119</v>
      </c>
      <c r="S637" s="13"/>
      <c r="T637" s="4"/>
      <c r="U637" s="4"/>
      <c r="V637" s="4"/>
      <c r="W637" s="4">
        <v>60</v>
      </c>
      <c r="X637" s="13">
        <v>43313</v>
      </c>
      <c r="Y637" s="27"/>
      <c r="Z637" s="27"/>
      <c r="AA637" s="28"/>
      <c r="AB637" s="31"/>
      <c r="AC637" s="32">
        <v>24</v>
      </c>
      <c r="AD637" s="28"/>
      <c r="AE637" s="28">
        <v>39.1</v>
      </c>
      <c r="AF637" s="33">
        <v>0.02</v>
      </c>
      <c r="AG637" s="28">
        <v>2</v>
      </c>
      <c r="AH637" s="31">
        <v>2.3E-2</v>
      </c>
      <c r="AI637" s="31">
        <v>1.1299999999999999</v>
      </c>
      <c r="AJ637" s="31"/>
      <c r="AK637" s="75" t="str">
        <f t="shared" si="131"/>
        <v>1</v>
      </c>
      <c r="AL637" s="75" t="str">
        <f t="shared" si="132"/>
        <v>1</v>
      </c>
      <c r="AM637" s="75" t="str">
        <f t="shared" si="133"/>
        <v>1</v>
      </c>
      <c r="AN637" s="75" t="str">
        <f t="shared" si="134"/>
        <v>1</v>
      </c>
      <c r="AO637" s="75" t="str">
        <f t="shared" si="135"/>
        <v>1</v>
      </c>
      <c r="AP637" s="75" t="str">
        <f t="shared" si="136"/>
        <v>1</v>
      </c>
      <c r="AQ637" s="75" t="str">
        <f t="shared" si="137"/>
        <v>5</v>
      </c>
      <c r="AR637" s="75" t="str">
        <f t="shared" si="138"/>
        <v>1</v>
      </c>
      <c r="AS637" s="75">
        <f t="shared" si="139"/>
        <v>1.9090909090909092</v>
      </c>
      <c r="AT637" s="75" t="str">
        <f t="shared" si="140"/>
        <v>3</v>
      </c>
      <c r="AU637" s="48" t="e">
        <f>IF(OR(AQ637="I",#REF!="I",AQ637="C",#REF!="C"),"Termovacío",IF(OR(AO637="I",AN637="I",AP637="I",AK637="I",AL637="I",AO637="C",AN637="C",AP637="C",AK637="C",AL637="C"),"Regeneración",""))</f>
        <v>#REF!</v>
      </c>
    </row>
    <row r="638" spans="1:47" s="10" customFormat="1" ht="15" customHeight="1" x14ac:dyDescent="0.2">
      <c r="A638" s="4">
        <f t="shared" si="141"/>
        <v>27</v>
      </c>
      <c r="B638" s="4">
        <v>500090</v>
      </c>
      <c r="C638" s="4" t="s">
        <v>84</v>
      </c>
      <c r="D638" s="4" t="s">
        <v>163</v>
      </c>
      <c r="E638" s="3"/>
      <c r="F638" s="4" t="s">
        <v>319</v>
      </c>
      <c r="G638" s="4" t="s">
        <v>29</v>
      </c>
      <c r="H638" s="4" t="s">
        <v>284</v>
      </c>
      <c r="I638" s="4" t="s">
        <v>10</v>
      </c>
      <c r="J638" s="4" t="s">
        <v>32</v>
      </c>
      <c r="K638" s="4" t="s">
        <v>120</v>
      </c>
      <c r="L638" s="4">
        <v>1993</v>
      </c>
      <c r="M638" s="4" t="s">
        <v>266</v>
      </c>
      <c r="N638" s="4" t="s">
        <v>304</v>
      </c>
      <c r="O638" s="4" t="s">
        <v>20</v>
      </c>
      <c r="P638" s="4"/>
      <c r="Q638" s="4">
        <v>2019</v>
      </c>
      <c r="R638" s="4" t="s">
        <v>119</v>
      </c>
      <c r="S638" s="13"/>
      <c r="T638" s="4"/>
      <c r="U638" s="4"/>
      <c r="V638" s="4"/>
      <c r="W638" s="4">
        <v>60</v>
      </c>
      <c r="X638" s="13">
        <v>42383</v>
      </c>
      <c r="Y638" s="27"/>
      <c r="Z638" s="27"/>
      <c r="AA638" s="28"/>
      <c r="AB638" s="31"/>
      <c r="AC638" s="32">
        <v>26</v>
      </c>
      <c r="AD638" s="28"/>
      <c r="AE638" s="28">
        <v>39</v>
      </c>
      <c r="AF638" s="33">
        <v>0.01</v>
      </c>
      <c r="AG638" s="28">
        <v>1.5</v>
      </c>
      <c r="AH638" s="31">
        <v>1.4E-2</v>
      </c>
      <c r="AI638" s="31">
        <v>0.73499999999999999</v>
      </c>
      <c r="AJ638" s="31"/>
      <c r="AK638" s="75" t="str">
        <f t="shared" si="131"/>
        <v>1</v>
      </c>
      <c r="AL638" s="75" t="str">
        <f t="shared" si="132"/>
        <v>1</v>
      </c>
      <c r="AM638" s="75" t="str">
        <f t="shared" si="133"/>
        <v>1</v>
      </c>
      <c r="AN638" s="75" t="str">
        <f t="shared" si="134"/>
        <v>1</v>
      </c>
      <c r="AO638" s="75" t="str">
        <f t="shared" si="135"/>
        <v>1</v>
      </c>
      <c r="AP638" s="75" t="str">
        <f t="shared" si="136"/>
        <v>1</v>
      </c>
      <c r="AQ638" s="75" t="str">
        <f t="shared" si="137"/>
        <v>5</v>
      </c>
      <c r="AR638" s="75" t="str">
        <f t="shared" si="138"/>
        <v>1</v>
      </c>
      <c r="AS638" s="75">
        <f t="shared" si="139"/>
        <v>1.9090909090909092</v>
      </c>
      <c r="AT638" s="75" t="str">
        <f t="shared" si="140"/>
        <v>3</v>
      </c>
      <c r="AU638" s="48" t="e">
        <f>IF(OR(AQ638="I",#REF!="I",AQ638="C",#REF!="C"),"Termovacío",IF(OR(AO638="I",AN638="I",AP638="I",AK638="I",AL638="I",AO638="C",AN638="C",AP638="C",AK638="C",AL638="C"),"Regeneración",""))</f>
        <v>#REF!</v>
      </c>
    </row>
    <row r="639" spans="1:47" s="10" customFormat="1" ht="15" customHeight="1" x14ac:dyDescent="0.2">
      <c r="A639" s="4">
        <f t="shared" si="141"/>
        <v>27</v>
      </c>
      <c r="B639" s="4">
        <v>500090</v>
      </c>
      <c r="C639" s="4" t="s">
        <v>84</v>
      </c>
      <c r="D639" s="4" t="s">
        <v>163</v>
      </c>
      <c r="E639" s="3"/>
      <c r="F639" s="4" t="s">
        <v>319</v>
      </c>
      <c r="G639" s="4" t="s">
        <v>29</v>
      </c>
      <c r="H639" s="4" t="s">
        <v>284</v>
      </c>
      <c r="I639" s="4" t="s">
        <v>10</v>
      </c>
      <c r="J639" s="4" t="s">
        <v>32</v>
      </c>
      <c r="K639" s="4" t="s">
        <v>120</v>
      </c>
      <c r="L639" s="4">
        <v>1993</v>
      </c>
      <c r="M639" s="4" t="s">
        <v>266</v>
      </c>
      <c r="N639" s="4" t="s">
        <v>304</v>
      </c>
      <c r="O639" s="4" t="s">
        <v>20</v>
      </c>
      <c r="P639" s="4"/>
      <c r="Q639" s="4">
        <v>2019</v>
      </c>
      <c r="R639" s="4" t="s">
        <v>119</v>
      </c>
      <c r="S639" s="13"/>
      <c r="T639" s="4"/>
      <c r="U639" s="4"/>
      <c r="V639" s="4"/>
      <c r="W639" s="4">
        <v>60</v>
      </c>
      <c r="X639" s="13">
        <v>41988</v>
      </c>
      <c r="Y639" s="27"/>
      <c r="Z639" s="27"/>
      <c r="AA639" s="28"/>
      <c r="AB639" s="31"/>
      <c r="AC639" s="32">
        <v>38</v>
      </c>
      <c r="AD639" s="28"/>
      <c r="AE639" s="28">
        <v>40</v>
      </c>
      <c r="AF639" s="33">
        <v>0.01</v>
      </c>
      <c r="AG639" s="28">
        <v>1.5</v>
      </c>
      <c r="AH639" s="31">
        <v>2.5000000000000001E-2</v>
      </c>
      <c r="AI639" s="31"/>
      <c r="AJ639" s="31"/>
      <c r="AK639" s="75" t="str">
        <f t="shared" si="131"/>
        <v>1</v>
      </c>
      <c r="AL639" s="75" t="str">
        <f t="shared" si="132"/>
        <v>1</v>
      </c>
      <c r="AM639" s="75" t="str">
        <f t="shared" si="133"/>
        <v>1</v>
      </c>
      <c r="AN639" s="75" t="str">
        <f t="shared" si="134"/>
        <v>1</v>
      </c>
      <c r="AO639" s="75" t="str">
        <f t="shared" si="135"/>
        <v>1</v>
      </c>
      <c r="AP639" s="75" t="str">
        <f t="shared" si="136"/>
        <v>1</v>
      </c>
      <c r="AQ639" s="75" t="str">
        <f t="shared" si="137"/>
        <v>3</v>
      </c>
      <c r="AR639" s="75" t="str">
        <f t="shared" si="138"/>
        <v>1</v>
      </c>
      <c r="AS639" s="75">
        <f t="shared" si="139"/>
        <v>1.4545454545454546</v>
      </c>
      <c r="AT639" s="75" t="str">
        <f t="shared" si="140"/>
        <v>3</v>
      </c>
      <c r="AU639" s="48" t="e">
        <f>IF(OR(AQ639="I",#REF!="I",AQ639="C",#REF!="C"),"Termovacío",IF(OR(AO639="I",AN639="I",AP639="I",AK639="I",AL639="I",AO639="C",AN639="C",AP639="C",AK639="C",AL639="C"),"Regeneración",""))</f>
        <v>#REF!</v>
      </c>
    </row>
    <row r="640" spans="1:47" s="10" customFormat="1" ht="15" customHeight="1" x14ac:dyDescent="0.2">
      <c r="A640" s="4">
        <f t="shared" si="141"/>
        <v>27</v>
      </c>
      <c r="B640" s="4">
        <v>500090</v>
      </c>
      <c r="C640" s="4" t="s">
        <v>84</v>
      </c>
      <c r="D640" s="4" t="s">
        <v>163</v>
      </c>
      <c r="E640" s="3"/>
      <c r="F640" s="4" t="s">
        <v>319</v>
      </c>
      <c r="G640" s="4" t="s">
        <v>29</v>
      </c>
      <c r="H640" s="4" t="s">
        <v>284</v>
      </c>
      <c r="I640" s="4" t="s">
        <v>10</v>
      </c>
      <c r="J640" s="4" t="s">
        <v>32</v>
      </c>
      <c r="K640" s="4" t="s">
        <v>120</v>
      </c>
      <c r="L640" s="4">
        <v>1993</v>
      </c>
      <c r="M640" s="4" t="s">
        <v>266</v>
      </c>
      <c r="N640" s="4" t="s">
        <v>304</v>
      </c>
      <c r="O640" s="4" t="s">
        <v>20</v>
      </c>
      <c r="P640" s="4"/>
      <c r="Q640" s="4">
        <v>2019</v>
      </c>
      <c r="R640" s="4" t="s">
        <v>119</v>
      </c>
      <c r="S640" s="13"/>
      <c r="T640" s="4"/>
      <c r="U640" s="4"/>
      <c r="V640" s="4"/>
      <c r="W640" s="4">
        <v>60</v>
      </c>
      <c r="X640" s="13">
        <v>41690</v>
      </c>
      <c r="Y640" s="27"/>
      <c r="Z640" s="27"/>
      <c r="AA640" s="28"/>
      <c r="AB640" s="31"/>
      <c r="AC640" s="32">
        <v>24</v>
      </c>
      <c r="AD640" s="28"/>
      <c r="AE640" s="28">
        <v>38.200000000000003</v>
      </c>
      <c r="AF640" s="33">
        <v>7.0000000000000007E-2</v>
      </c>
      <c r="AG640" s="28">
        <v>4.5</v>
      </c>
      <c r="AH640" s="31">
        <v>8.3999999999999995E-3</v>
      </c>
      <c r="AI640" s="31">
        <v>1.1299999999999999E-2</v>
      </c>
      <c r="AJ640" s="31"/>
      <c r="AK640" s="75" t="str">
        <f t="shared" si="131"/>
        <v>1</v>
      </c>
      <c r="AL640" s="75" t="str">
        <f t="shared" si="132"/>
        <v>1</v>
      </c>
      <c r="AM640" s="75" t="str">
        <f t="shared" si="133"/>
        <v>1</v>
      </c>
      <c r="AN640" s="75" t="str">
        <f t="shared" si="134"/>
        <v>3</v>
      </c>
      <c r="AO640" s="75" t="str">
        <f t="shared" si="135"/>
        <v>1</v>
      </c>
      <c r="AP640" s="75" t="str">
        <f t="shared" si="136"/>
        <v>5</v>
      </c>
      <c r="AQ640" s="75" t="str">
        <f t="shared" si="137"/>
        <v>5</v>
      </c>
      <c r="AR640" s="75" t="str">
        <f t="shared" si="138"/>
        <v>1</v>
      </c>
      <c r="AS640" s="75">
        <f t="shared" si="139"/>
        <v>2.2727272727272729</v>
      </c>
      <c r="AT640" s="75" t="str">
        <f t="shared" si="140"/>
        <v>6</v>
      </c>
      <c r="AU640" s="48" t="e">
        <f>IF(OR(AQ640="I",#REF!="I",AQ640="C",#REF!="C"),"Termovacío",IF(OR(AO640="I",AN640="I",AP640="I",AK640="I",AL640="I",AO640="C",AN640="C",AP640="C",AK640="C",AL640="C"),"Regeneración",""))</f>
        <v>#REF!</v>
      </c>
    </row>
    <row r="641" spans="1:47" s="10" customFormat="1" ht="15" customHeight="1" x14ac:dyDescent="0.2">
      <c r="A641" s="4">
        <f t="shared" si="141"/>
        <v>27</v>
      </c>
      <c r="B641" s="4">
        <v>500090</v>
      </c>
      <c r="C641" s="4" t="s">
        <v>84</v>
      </c>
      <c r="D641" s="4" t="s">
        <v>163</v>
      </c>
      <c r="E641" s="3"/>
      <c r="F641" s="4" t="s">
        <v>319</v>
      </c>
      <c r="G641" s="4" t="s">
        <v>29</v>
      </c>
      <c r="H641" s="4" t="s">
        <v>284</v>
      </c>
      <c r="I641" s="4" t="s">
        <v>10</v>
      </c>
      <c r="J641" s="4" t="s">
        <v>32</v>
      </c>
      <c r="K641" s="4" t="s">
        <v>120</v>
      </c>
      <c r="L641" s="4">
        <v>1993</v>
      </c>
      <c r="M641" s="4" t="s">
        <v>266</v>
      </c>
      <c r="N641" s="4" t="s">
        <v>304</v>
      </c>
      <c r="O641" s="4" t="s">
        <v>20</v>
      </c>
      <c r="P641" s="4"/>
      <c r="Q641" s="4">
        <v>2019</v>
      </c>
      <c r="R641" s="4" t="s">
        <v>119</v>
      </c>
      <c r="S641" s="13"/>
      <c r="T641" s="4"/>
      <c r="U641" s="4"/>
      <c r="V641" s="4"/>
      <c r="W641" s="4">
        <v>60</v>
      </c>
      <c r="X641" s="13">
        <v>41645</v>
      </c>
      <c r="Y641" s="27"/>
      <c r="Z641" s="27"/>
      <c r="AA641" s="28"/>
      <c r="AB641" s="31"/>
      <c r="AC641" s="32">
        <v>21.6</v>
      </c>
      <c r="AD641" s="28"/>
      <c r="AE641" s="28">
        <v>32.799999999999997</v>
      </c>
      <c r="AF641" s="33">
        <v>0.02</v>
      </c>
      <c r="AG641" s="28">
        <v>2</v>
      </c>
      <c r="AH641" s="31">
        <v>2.1999999999999999E-2</v>
      </c>
      <c r="AI641" s="31">
        <v>0.73</v>
      </c>
      <c r="AJ641" s="31"/>
      <c r="AK641" s="75" t="str">
        <f t="shared" si="131"/>
        <v>1</v>
      </c>
      <c r="AL641" s="75" t="str">
        <f t="shared" si="132"/>
        <v>1</v>
      </c>
      <c r="AM641" s="75" t="str">
        <f t="shared" si="133"/>
        <v>1</v>
      </c>
      <c r="AN641" s="75" t="str">
        <f t="shared" si="134"/>
        <v>1</v>
      </c>
      <c r="AO641" s="75" t="str">
        <f t="shared" si="135"/>
        <v>1</v>
      </c>
      <c r="AP641" s="75" t="str">
        <f t="shared" si="136"/>
        <v>1</v>
      </c>
      <c r="AQ641" s="75" t="str">
        <f t="shared" si="137"/>
        <v>5</v>
      </c>
      <c r="AR641" s="75" t="str">
        <f t="shared" si="138"/>
        <v>1</v>
      </c>
      <c r="AS641" s="75">
        <f t="shared" si="139"/>
        <v>1.9090909090909092</v>
      </c>
      <c r="AT641" s="75" t="str">
        <f t="shared" si="140"/>
        <v>3</v>
      </c>
      <c r="AU641" s="48" t="e">
        <f>IF(OR(AQ641="I",#REF!="I",AQ641="C",#REF!="C"),"Termovacío",IF(OR(AO641="I",AN641="I",AP641="I",AK641="I",AL641="I",AO641="C",AN641="C",AP641="C",AK641="C",AL641="C"),"Regeneración",""))</f>
        <v>#REF!</v>
      </c>
    </row>
    <row r="642" spans="1:47" s="10" customFormat="1" ht="15" customHeight="1" x14ac:dyDescent="0.2">
      <c r="A642" s="4">
        <f t="shared" si="141"/>
        <v>27</v>
      </c>
      <c r="B642" s="4">
        <v>500090</v>
      </c>
      <c r="C642" s="4" t="s">
        <v>84</v>
      </c>
      <c r="D642" s="4" t="s">
        <v>163</v>
      </c>
      <c r="E642" s="3"/>
      <c r="F642" s="4" t="s">
        <v>319</v>
      </c>
      <c r="G642" s="4" t="s">
        <v>29</v>
      </c>
      <c r="H642" s="4" t="s">
        <v>284</v>
      </c>
      <c r="I642" s="4" t="s">
        <v>10</v>
      </c>
      <c r="J642" s="4" t="s">
        <v>32</v>
      </c>
      <c r="K642" s="4" t="s">
        <v>120</v>
      </c>
      <c r="L642" s="4">
        <v>1993</v>
      </c>
      <c r="M642" s="4" t="s">
        <v>266</v>
      </c>
      <c r="N642" s="4" t="s">
        <v>304</v>
      </c>
      <c r="O642" s="4" t="s">
        <v>20</v>
      </c>
      <c r="P642" s="4"/>
      <c r="Q642" s="4">
        <v>2019</v>
      </c>
      <c r="R642" s="4" t="s">
        <v>119</v>
      </c>
      <c r="S642" s="13"/>
      <c r="T642" s="4"/>
      <c r="U642" s="4"/>
      <c r="V642" s="4"/>
      <c r="W642" s="4">
        <v>60</v>
      </c>
      <c r="X642" s="13">
        <v>41446</v>
      </c>
      <c r="Y642" s="27"/>
      <c r="Z642" s="27"/>
      <c r="AA642" s="28"/>
      <c r="AB642" s="31"/>
      <c r="AC642" s="32">
        <v>47.3</v>
      </c>
      <c r="AD642" s="28"/>
      <c r="AE642" s="28">
        <v>40</v>
      </c>
      <c r="AF642" s="33">
        <v>0.01</v>
      </c>
      <c r="AG642" s="28">
        <v>1</v>
      </c>
      <c r="AH642" s="31">
        <v>1.4999999999999999E-2</v>
      </c>
      <c r="AI642" s="31">
        <v>0.497</v>
      </c>
      <c r="AJ642" s="31"/>
      <c r="AK642" s="75" t="str">
        <f t="shared" si="131"/>
        <v>1</v>
      </c>
      <c r="AL642" s="75" t="str">
        <f t="shared" si="132"/>
        <v>1</v>
      </c>
      <c r="AM642" s="75" t="str">
        <f t="shared" si="133"/>
        <v>1</v>
      </c>
      <c r="AN642" s="75" t="str">
        <f t="shared" si="134"/>
        <v>1</v>
      </c>
      <c r="AO642" s="75" t="str">
        <f t="shared" si="135"/>
        <v>1</v>
      </c>
      <c r="AP642" s="75" t="str">
        <f t="shared" si="136"/>
        <v>1</v>
      </c>
      <c r="AQ642" s="75" t="str">
        <f t="shared" si="137"/>
        <v>1</v>
      </c>
      <c r="AR642" s="75" t="str">
        <f t="shared" si="138"/>
        <v>1</v>
      </c>
      <c r="AS642" s="75">
        <f t="shared" si="139"/>
        <v>1</v>
      </c>
      <c r="AT642" s="75" t="str">
        <f t="shared" si="140"/>
        <v>1</v>
      </c>
      <c r="AU642" s="48" t="e">
        <f>IF(OR(AQ642="I",#REF!="I",AQ642="C",#REF!="C"),"Termovacío",IF(OR(AO642="I",AN642="I",AP642="I",AK642="I",AL642="I",AO642="C",AN642="C",AP642="C",AK642="C",AL642="C"),"Regeneración",""))</f>
        <v>#REF!</v>
      </c>
    </row>
    <row r="643" spans="1:47" s="10" customFormat="1" ht="15" customHeight="1" x14ac:dyDescent="0.2">
      <c r="A643" s="4">
        <f t="shared" si="141"/>
        <v>27</v>
      </c>
      <c r="B643" s="4">
        <v>500090</v>
      </c>
      <c r="C643" s="4" t="s">
        <v>84</v>
      </c>
      <c r="D643" s="4" t="s">
        <v>163</v>
      </c>
      <c r="E643" s="3"/>
      <c r="F643" s="4" t="s">
        <v>319</v>
      </c>
      <c r="G643" s="4" t="s">
        <v>29</v>
      </c>
      <c r="H643" s="4" t="s">
        <v>284</v>
      </c>
      <c r="I643" s="4" t="s">
        <v>10</v>
      </c>
      <c r="J643" s="4" t="s">
        <v>32</v>
      </c>
      <c r="K643" s="4" t="s">
        <v>120</v>
      </c>
      <c r="L643" s="4">
        <v>1993</v>
      </c>
      <c r="M643" s="4" t="s">
        <v>266</v>
      </c>
      <c r="N643" s="4" t="s">
        <v>304</v>
      </c>
      <c r="O643" s="4" t="s">
        <v>20</v>
      </c>
      <c r="P643" s="4"/>
      <c r="Q643" s="4">
        <v>2019</v>
      </c>
      <c r="R643" s="4" t="s">
        <v>119</v>
      </c>
      <c r="S643" s="13"/>
      <c r="T643" s="4"/>
      <c r="U643" s="4"/>
      <c r="V643" s="4"/>
      <c r="W643" s="4">
        <v>60</v>
      </c>
      <c r="X643" s="13">
        <v>41347</v>
      </c>
      <c r="Y643" s="27"/>
      <c r="Z643" s="27"/>
      <c r="AA643" s="28"/>
      <c r="AB643" s="31"/>
      <c r="AC643" s="32"/>
      <c r="AD643" s="28"/>
      <c r="AE643" s="28">
        <v>38</v>
      </c>
      <c r="AF643" s="33">
        <v>0.01</v>
      </c>
      <c r="AG643" s="28">
        <v>1</v>
      </c>
      <c r="AH643" s="31">
        <v>1.6E-2</v>
      </c>
      <c r="AI643" s="31">
        <v>0.501</v>
      </c>
      <c r="AJ643" s="31"/>
      <c r="AK643" s="75" t="str">
        <f t="shared" si="131"/>
        <v>1</v>
      </c>
      <c r="AL643" s="75" t="str">
        <f t="shared" si="132"/>
        <v>1</v>
      </c>
      <c r="AM643" s="75" t="str">
        <f t="shared" si="133"/>
        <v>1</v>
      </c>
      <c r="AN643" s="75" t="str">
        <f t="shared" si="134"/>
        <v>1</v>
      </c>
      <c r="AO643" s="75" t="str">
        <f t="shared" si="135"/>
        <v>1</v>
      </c>
      <c r="AP643" s="75" t="str">
        <f t="shared" si="136"/>
        <v>1</v>
      </c>
      <c r="AQ643" s="75" t="str">
        <f t="shared" si="137"/>
        <v>1</v>
      </c>
      <c r="AR643" s="75" t="str">
        <f t="shared" si="138"/>
        <v>1</v>
      </c>
      <c r="AS643" s="75">
        <f t="shared" si="139"/>
        <v>1</v>
      </c>
      <c r="AT643" s="75" t="str">
        <f t="shared" si="140"/>
        <v>1</v>
      </c>
      <c r="AU643" s="48" t="e">
        <f>IF(OR(AQ643="I",#REF!="I",AQ643="C",#REF!="C"),"Termovacío",IF(OR(AO643="I",AN643="I",AP643="I",AK643="I",AL643="I",AO643="C",AN643="C",AP643="C",AK643="C",AL643="C"),"Regeneración",""))</f>
        <v>#REF!</v>
      </c>
    </row>
    <row r="644" spans="1:47" s="10" customFormat="1" ht="15" customHeight="1" x14ac:dyDescent="0.2">
      <c r="A644" s="4">
        <f t="shared" si="141"/>
        <v>27</v>
      </c>
      <c r="B644" s="4">
        <v>500090</v>
      </c>
      <c r="C644" s="4" t="s">
        <v>84</v>
      </c>
      <c r="D644" s="4" t="s">
        <v>163</v>
      </c>
      <c r="E644" s="3"/>
      <c r="F644" s="4" t="s">
        <v>319</v>
      </c>
      <c r="G644" s="4" t="s">
        <v>29</v>
      </c>
      <c r="H644" s="4" t="s">
        <v>284</v>
      </c>
      <c r="I644" s="4" t="s">
        <v>10</v>
      </c>
      <c r="J644" s="4" t="s">
        <v>32</v>
      </c>
      <c r="K644" s="4" t="s">
        <v>120</v>
      </c>
      <c r="L644" s="4">
        <v>1993</v>
      </c>
      <c r="M644" s="4" t="s">
        <v>266</v>
      </c>
      <c r="N644" s="4" t="s">
        <v>304</v>
      </c>
      <c r="O644" s="4" t="s">
        <v>20</v>
      </c>
      <c r="P644" s="4"/>
      <c r="Q644" s="4">
        <v>2019</v>
      </c>
      <c r="R644" s="4" t="s">
        <v>119</v>
      </c>
      <c r="S644" s="13"/>
      <c r="T644" s="4"/>
      <c r="U644" s="4"/>
      <c r="V644" s="4"/>
      <c r="W644" s="4">
        <v>60</v>
      </c>
      <c r="X644" s="13">
        <v>41193</v>
      </c>
      <c r="Y644" s="27"/>
      <c r="Z644" s="27"/>
      <c r="AA644" s="28"/>
      <c r="AB644" s="31"/>
      <c r="AC644" s="32"/>
      <c r="AD644" s="28"/>
      <c r="AE644" s="28">
        <v>42</v>
      </c>
      <c r="AF644" s="33">
        <v>0.01</v>
      </c>
      <c r="AG644" s="28"/>
      <c r="AH644" s="31">
        <v>1.0999999999999999E-2</v>
      </c>
      <c r="AI644" s="31"/>
      <c r="AJ644" s="31"/>
      <c r="AK644" s="75" t="str">
        <f t="shared" ref="AK644:AK707" si="142">IF(AH644&lt;&gt;"",IF(AH644&lt;=0.1,"1",IF(AND(AH644&gt;0.1,AH644&lt;=0.3),"3",IF(AH644&gt;0.3,"5",""))),"1")</f>
        <v>1</v>
      </c>
      <c r="AL644" s="75" t="str">
        <f t="shared" ref="AL644:AL707" si="143">IF(AI644&lt;&gt;"",IF(AI644&lt;=3,"1",IF(AND(AI644&gt;3,AI644&lt;=4),"3",IF(AI644&gt;4,"5",""))),"1")</f>
        <v>1</v>
      </c>
      <c r="AM644" s="75" t="str">
        <f t="shared" ref="AM644:AM707" si="144">IF(AD644&lt;&gt;"",IF(AD644&lt;=20,"1",IF(AND(AD644&gt;20,AD644&lt;=30),"3",IF(AD644&gt;30,"5",""))),"1")</f>
        <v>1</v>
      </c>
      <c r="AN644" s="75" t="str">
        <f t="shared" ref="AN644:AN707" si="145">IF(AF644&lt;&gt;"",IF(AF644&lt;=0.05,"1",IF(AND(AF644&gt;0.05,AF644&lt;=0.1),"3",IF(AF644&gt;0.1,"5",""))),"1")</f>
        <v>1</v>
      </c>
      <c r="AO644" s="75" t="str">
        <f t="shared" ref="AO644:AO707" si="146">IF(AE644&lt;&gt;"",IF(AE644&gt;=32,"1",IF(AND(AE644&gt;=28,AE644&lt;32),"3",IF(AE644&lt;28,"5",""))),"1")</f>
        <v>1</v>
      </c>
      <c r="AP644" s="75" t="str">
        <f t="shared" ref="AP644:AP707" si="147">IF(AG644&lt;&gt;"",IF(AG644&lt;=3.5,"1",IF(AG644&gt;3.5,"5","")),"1")</f>
        <v>1</v>
      </c>
      <c r="AQ644" s="75" t="str">
        <f t="shared" si="137"/>
        <v>1</v>
      </c>
      <c r="AR644" s="75" t="str">
        <f t="shared" si="138"/>
        <v>1</v>
      </c>
      <c r="AS644" s="75">
        <f t="shared" si="139"/>
        <v>1</v>
      </c>
      <c r="AT644" s="75" t="str">
        <f t="shared" si="140"/>
        <v>1</v>
      </c>
      <c r="AU644" s="48" t="e">
        <f>IF(OR(AQ644="I",#REF!="I",AQ644="C",#REF!="C"),"Termovacío",IF(OR(AO644="I",AN644="I",AP644="I",AK644="I",AL644="I",AO644="C",AN644="C",AP644="C",AK644="C",AL644="C"),"Regeneración",""))</f>
        <v>#REF!</v>
      </c>
    </row>
    <row r="645" spans="1:47" s="10" customFormat="1" ht="15" customHeight="1" x14ac:dyDescent="0.2">
      <c r="A645" s="4">
        <f t="shared" si="141"/>
        <v>27</v>
      </c>
      <c r="B645" s="4">
        <v>500090</v>
      </c>
      <c r="C645" s="4" t="s">
        <v>84</v>
      </c>
      <c r="D645" s="4" t="s">
        <v>163</v>
      </c>
      <c r="E645" s="3"/>
      <c r="F645" s="4" t="s">
        <v>319</v>
      </c>
      <c r="G645" s="4" t="s">
        <v>29</v>
      </c>
      <c r="H645" s="4" t="s">
        <v>284</v>
      </c>
      <c r="I645" s="4" t="s">
        <v>10</v>
      </c>
      <c r="J645" s="4" t="s">
        <v>32</v>
      </c>
      <c r="K645" s="4" t="s">
        <v>120</v>
      </c>
      <c r="L645" s="4">
        <v>1993</v>
      </c>
      <c r="M645" s="4" t="s">
        <v>266</v>
      </c>
      <c r="N645" s="4" t="s">
        <v>304</v>
      </c>
      <c r="O645" s="4" t="s">
        <v>20</v>
      </c>
      <c r="P645" s="4"/>
      <c r="Q645" s="4">
        <v>2019</v>
      </c>
      <c r="R645" s="4" t="s">
        <v>119</v>
      </c>
      <c r="S645" s="13"/>
      <c r="T645" s="4"/>
      <c r="U645" s="4"/>
      <c r="V645" s="4"/>
      <c r="W645" s="4">
        <v>60</v>
      </c>
      <c r="X645" s="13">
        <v>41114</v>
      </c>
      <c r="Y645" s="27"/>
      <c r="Z645" s="27"/>
      <c r="AA645" s="28"/>
      <c r="AB645" s="31"/>
      <c r="AC645" s="32"/>
      <c r="AD645" s="28"/>
      <c r="AE645" s="28">
        <v>42</v>
      </c>
      <c r="AF645" s="33">
        <v>8.9999999999999993E-3</v>
      </c>
      <c r="AG645" s="28">
        <v>8.9999999999999993E-3</v>
      </c>
      <c r="AH645" s="31">
        <v>8.9999999999999993E-3</v>
      </c>
      <c r="AI645" s="31">
        <v>0.36199999999999999</v>
      </c>
      <c r="AJ645" s="31"/>
      <c r="AK645" s="75" t="str">
        <f t="shared" si="142"/>
        <v>1</v>
      </c>
      <c r="AL645" s="75" t="str">
        <f t="shared" si="143"/>
        <v>1</v>
      </c>
      <c r="AM645" s="75" t="str">
        <f t="shared" si="144"/>
        <v>1</v>
      </c>
      <c r="AN645" s="75" t="str">
        <f t="shared" si="145"/>
        <v>1</v>
      </c>
      <c r="AO645" s="75" t="str">
        <f t="shared" si="146"/>
        <v>1</v>
      </c>
      <c r="AP645" s="75" t="str">
        <f t="shared" si="147"/>
        <v>1</v>
      </c>
      <c r="AQ645" s="75" t="str">
        <f t="shared" ref="AQ645:AQ708" si="148">IF(AC645&lt;&gt;"",IF(AND(W645=60,AC645&gt;=40),"1",IF(AND(W645=60,AC645&gt;=35,AC645&lt;40),"3",IF(AND(W645=60,AC645&lt;35),"5",IF(AND(W645=220,AC645&gt;=50),"1",IF(AND(W645=220,AC645&gt;=45,AC645&lt;50),"2",IF(AND(W645=220,AC645&lt;45),"5","")))))),"1")</f>
        <v>1</v>
      </c>
      <c r="AR645" s="75" t="str">
        <f t="shared" ref="AR645:AR708" si="149">IF(AJ645&lt;&gt;"",IF(AJ645&gt;=0.2,"1",IF(AND(AJ645&gt;=0.1,AJ645&lt;0.2),"3",IF(AJ645&lt;0.1,"5",""))),"1")</f>
        <v>1</v>
      </c>
      <c r="AS645" s="75">
        <f t="shared" ref="AS645:AS708" si="150">+(3*AK645+3*AL645+4*AM645+2*AN645+3*AO645+1*AP645+5*AQ645+1*AR645)/22</f>
        <v>1</v>
      </c>
      <c r="AT645" s="75" t="str">
        <f t="shared" ref="AT645:AT708" si="151">IF(AND(AS645&gt;0,AS645&lt;=1),"1",IF(AND(AS645&gt;1,AS645&lt;=2),"3",IF(AND(AS645&gt;2,AS645&lt;=3),"6",IF(AND(AS645&gt;3,AS645&lt;=4),"8",IF(AND(AS645&gt;4,AS645&lt;=5),"10","")))))</f>
        <v>1</v>
      </c>
      <c r="AU645" s="48" t="e">
        <f>IF(OR(AQ645="I",#REF!="I",AQ645="C",#REF!="C"),"Termovacío",IF(OR(AO645="I",AN645="I",AP645="I",AK645="I",AL645="I",AO645="C",AN645="C",AP645="C",AK645="C",AL645="C"),"Regeneración",""))</f>
        <v>#REF!</v>
      </c>
    </row>
    <row r="646" spans="1:47" s="10" customFormat="1" ht="15" customHeight="1" x14ac:dyDescent="0.2">
      <c r="A646" s="4">
        <f t="shared" si="141"/>
        <v>27</v>
      </c>
      <c r="B646" s="4">
        <v>500090</v>
      </c>
      <c r="C646" s="4" t="s">
        <v>84</v>
      </c>
      <c r="D646" s="4" t="s">
        <v>163</v>
      </c>
      <c r="E646" s="3"/>
      <c r="F646" s="4" t="s">
        <v>319</v>
      </c>
      <c r="G646" s="4" t="s">
        <v>29</v>
      </c>
      <c r="H646" s="4" t="s">
        <v>284</v>
      </c>
      <c r="I646" s="4" t="s">
        <v>10</v>
      </c>
      <c r="J646" s="4" t="s">
        <v>32</v>
      </c>
      <c r="K646" s="4" t="s">
        <v>120</v>
      </c>
      <c r="L646" s="4">
        <v>1993</v>
      </c>
      <c r="M646" s="4" t="s">
        <v>266</v>
      </c>
      <c r="N646" s="4" t="s">
        <v>304</v>
      </c>
      <c r="O646" s="4" t="s">
        <v>20</v>
      </c>
      <c r="P646" s="4"/>
      <c r="Q646" s="4">
        <v>2019</v>
      </c>
      <c r="R646" s="4" t="s">
        <v>119</v>
      </c>
      <c r="S646" s="13"/>
      <c r="T646" s="4"/>
      <c r="U646" s="4"/>
      <c r="V646" s="4"/>
      <c r="W646" s="4">
        <v>60</v>
      </c>
      <c r="X646" s="13">
        <v>40934</v>
      </c>
      <c r="Y646" s="27"/>
      <c r="Z646" s="27"/>
      <c r="AA646" s="28"/>
      <c r="AB646" s="31"/>
      <c r="AC646" s="32"/>
      <c r="AD646" s="28"/>
      <c r="AE646" s="28">
        <v>26</v>
      </c>
      <c r="AF646" s="33">
        <v>7.0000000000000007E-2</v>
      </c>
      <c r="AG646" s="28">
        <v>3</v>
      </c>
      <c r="AH646" s="31">
        <v>5.7000000000000002E-2</v>
      </c>
      <c r="AI646" s="31">
        <v>1.8340000000000001</v>
      </c>
      <c r="AJ646" s="31"/>
      <c r="AK646" s="75" t="str">
        <f t="shared" si="142"/>
        <v>1</v>
      </c>
      <c r="AL646" s="75" t="str">
        <f t="shared" si="143"/>
        <v>1</v>
      </c>
      <c r="AM646" s="75" t="str">
        <f t="shared" si="144"/>
        <v>1</v>
      </c>
      <c r="AN646" s="75" t="str">
        <f t="shared" si="145"/>
        <v>3</v>
      </c>
      <c r="AO646" s="75" t="str">
        <f t="shared" si="146"/>
        <v>5</v>
      </c>
      <c r="AP646" s="75" t="str">
        <f t="shared" si="147"/>
        <v>1</v>
      </c>
      <c r="AQ646" s="75" t="str">
        <f t="shared" si="148"/>
        <v>1</v>
      </c>
      <c r="AR646" s="75" t="str">
        <f t="shared" si="149"/>
        <v>1</v>
      </c>
      <c r="AS646" s="75">
        <f t="shared" si="150"/>
        <v>1.7272727272727273</v>
      </c>
      <c r="AT646" s="75" t="str">
        <f t="shared" si="151"/>
        <v>3</v>
      </c>
      <c r="AU646" s="48" t="e">
        <f>IF(OR(AQ646="I",#REF!="I",AQ646="C",#REF!="C"),"Termovacío",IF(OR(AO646="I",AN646="I",AP646="I",AK646="I",AL646="I",AO646="C",AN646="C",AP646="C",AK646="C",AL646="C"),"Regeneración",""))</f>
        <v>#REF!</v>
      </c>
    </row>
    <row r="647" spans="1:47" s="10" customFormat="1" ht="15" customHeight="1" x14ac:dyDescent="0.2">
      <c r="A647" s="4">
        <f t="shared" si="141"/>
        <v>27</v>
      </c>
      <c r="B647" s="4">
        <v>500090</v>
      </c>
      <c r="C647" s="4" t="s">
        <v>84</v>
      </c>
      <c r="D647" s="4" t="s">
        <v>163</v>
      </c>
      <c r="E647" s="3"/>
      <c r="F647" s="4" t="s">
        <v>319</v>
      </c>
      <c r="G647" s="4" t="s">
        <v>29</v>
      </c>
      <c r="H647" s="4" t="s">
        <v>284</v>
      </c>
      <c r="I647" s="4" t="s">
        <v>10</v>
      </c>
      <c r="J647" s="4" t="s">
        <v>32</v>
      </c>
      <c r="K647" s="4" t="s">
        <v>120</v>
      </c>
      <c r="L647" s="4">
        <v>1993</v>
      </c>
      <c r="M647" s="4" t="s">
        <v>266</v>
      </c>
      <c r="N647" s="4" t="s">
        <v>304</v>
      </c>
      <c r="O647" s="4" t="s">
        <v>20</v>
      </c>
      <c r="P647" s="4"/>
      <c r="Q647" s="4">
        <v>2019</v>
      </c>
      <c r="R647" s="4" t="s">
        <v>119</v>
      </c>
      <c r="S647" s="13"/>
      <c r="T647" s="4"/>
      <c r="U647" s="4"/>
      <c r="V647" s="4"/>
      <c r="W647" s="4">
        <v>60</v>
      </c>
      <c r="X647" s="13">
        <v>40625</v>
      </c>
      <c r="Y647" s="27"/>
      <c r="Z647" s="27"/>
      <c r="AA647" s="28"/>
      <c r="AB647" s="31"/>
      <c r="AC647" s="32"/>
      <c r="AD647" s="28"/>
      <c r="AE647" s="28">
        <v>27</v>
      </c>
      <c r="AF647" s="33">
        <v>0.06</v>
      </c>
      <c r="AG647" s="28">
        <v>3.5</v>
      </c>
      <c r="AH647" s="31">
        <v>4.9000000000000002E-2</v>
      </c>
      <c r="AI647" s="31">
        <v>1.784</v>
      </c>
      <c r="AJ647" s="31"/>
      <c r="AK647" s="75" t="str">
        <f t="shared" si="142"/>
        <v>1</v>
      </c>
      <c r="AL647" s="75" t="str">
        <f t="shared" si="143"/>
        <v>1</v>
      </c>
      <c r="AM647" s="75" t="str">
        <f t="shared" si="144"/>
        <v>1</v>
      </c>
      <c r="AN647" s="75" t="str">
        <f t="shared" si="145"/>
        <v>3</v>
      </c>
      <c r="AO647" s="75" t="str">
        <f t="shared" si="146"/>
        <v>5</v>
      </c>
      <c r="AP647" s="75" t="str">
        <f t="shared" si="147"/>
        <v>1</v>
      </c>
      <c r="AQ647" s="75" t="str">
        <f t="shared" si="148"/>
        <v>1</v>
      </c>
      <c r="AR647" s="75" t="str">
        <f t="shared" si="149"/>
        <v>1</v>
      </c>
      <c r="AS647" s="75">
        <f t="shared" si="150"/>
        <v>1.7272727272727273</v>
      </c>
      <c r="AT647" s="75" t="str">
        <f t="shared" si="151"/>
        <v>3</v>
      </c>
      <c r="AU647" s="48" t="e">
        <f>IF(OR(AQ647="I",#REF!="I",AQ647="C",#REF!="C"),"Termovacío",IF(OR(AO647="I",AN647="I",AP647="I",AK647="I",AL647="I",AO647="C",AN647="C",AP647="C",AK647="C",AL647="C"),"Regeneración",""))</f>
        <v>#REF!</v>
      </c>
    </row>
    <row r="648" spans="1:47" s="10" customFormat="1" ht="15" customHeight="1" x14ac:dyDescent="0.2">
      <c r="A648" s="4">
        <f t="shared" si="141"/>
        <v>27</v>
      </c>
      <c r="B648" s="4">
        <v>500090</v>
      </c>
      <c r="C648" s="4" t="s">
        <v>84</v>
      </c>
      <c r="D648" s="4" t="s">
        <v>163</v>
      </c>
      <c r="E648" s="3"/>
      <c r="F648" s="4" t="s">
        <v>319</v>
      </c>
      <c r="G648" s="4" t="s">
        <v>29</v>
      </c>
      <c r="H648" s="4" t="s">
        <v>284</v>
      </c>
      <c r="I648" s="4" t="s">
        <v>10</v>
      </c>
      <c r="J648" s="4" t="s">
        <v>32</v>
      </c>
      <c r="K648" s="4" t="s">
        <v>120</v>
      </c>
      <c r="L648" s="4">
        <v>1993</v>
      </c>
      <c r="M648" s="4" t="s">
        <v>266</v>
      </c>
      <c r="N648" s="4" t="s">
        <v>304</v>
      </c>
      <c r="O648" s="4" t="s">
        <v>20</v>
      </c>
      <c r="P648" s="4"/>
      <c r="Q648" s="4">
        <v>2019</v>
      </c>
      <c r="R648" s="4" t="s">
        <v>119</v>
      </c>
      <c r="S648" s="13"/>
      <c r="T648" s="4"/>
      <c r="U648" s="4"/>
      <c r="V648" s="4"/>
      <c r="W648" s="4">
        <v>60</v>
      </c>
      <c r="X648" s="13">
        <v>40512</v>
      </c>
      <c r="Y648" s="27"/>
      <c r="Z648" s="27"/>
      <c r="AA648" s="28"/>
      <c r="AB648" s="31"/>
      <c r="AC648" s="32">
        <v>66</v>
      </c>
      <c r="AD648" s="28"/>
      <c r="AE648" s="28"/>
      <c r="AF648" s="33"/>
      <c r="AG648" s="28"/>
      <c r="AH648" s="31"/>
      <c r="AI648" s="31"/>
      <c r="AJ648" s="31"/>
      <c r="AK648" s="75" t="str">
        <f t="shared" si="142"/>
        <v>1</v>
      </c>
      <c r="AL648" s="75" t="str">
        <f t="shared" si="143"/>
        <v>1</v>
      </c>
      <c r="AM648" s="75" t="str">
        <f t="shared" si="144"/>
        <v>1</v>
      </c>
      <c r="AN648" s="75" t="str">
        <f t="shared" si="145"/>
        <v>1</v>
      </c>
      <c r="AO648" s="75" t="str">
        <f t="shared" si="146"/>
        <v>1</v>
      </c>
      <c r="AP648" s="75" t="str">
        <f t="shared" si="147"/>
        <v>1</v>
      </c>
      <c r="AQ648" s="75" t="str">
        <f t="shared" si="148"/>
        <v>1</v>
      </c>
      <c r="AR648" s="75" t="str">
        <f t="shared" si="149"/>
        <v>1</v>
      </c>
      <c r="AS648" s="75">
        <f t="shared" si="150"/>
        <v>1</v>
      </c>
      <c r="AT648" s="75" t="str">
        <f t="shared" si="151"/>
        <v>1</v>
      </c>
      <c r="AU648" s="48" t="e">
        <f>IF(OR(AQ648="I",#REF!="I",AQ648="C",#REF!="C"),"Termovacío",IF(OR(AO648="I",AN648="I",AP648="I",AK648="I",AL648="I",AO648="C",AN648="C",AP648="C",AK648="C",AL648="C"),"Regeneración",""))</f>
        <v>#REF!</v>
      </c>
    </row>
    <row r="649" spans="1:47" s="10" customFormat="1" ht="15" customHeight="1" x14ac:dyDescent="0.2">
      <c r="A649" s="4">
        <f t="shared" si="141"/>
        <v>27</v>
      </c>
      <c r="B649" s="4">
        <v>500090</v>
      </c>
      <c r="C649" s="4" t="s">
        <v>84</v>
      </c>
      <c r="D649" s="4" t="s">
        <v>163</v>
      </c>
      <c r="E649" s="3"/>
      <c r="F649" s="4" t="s">
        <v>319</v>
      </c>
      <c r="G649" s="4" t="s">
        <v>29</v>
      </c>
      <c r="H649" s="4" t="s">
        <v>284</v>
      </c>
      <c r="I649" s="4" t="s">
        <v>10</v>
      </c>
      <c r="J649" s="4" t="s">
        <v>32</v>
      </c>
      <c r="K649" s="4" t="s">
        <v>120</v>
      </c>
      <c r="L649" s="4">
        <v>1993</v>
      </c>
      <c r="M649" s="4" t="s">
        <v>266</v>
      </c>
      <c r="N649" s="4" t="s">
        <v>304</v>
      </c>
      <c r="O649" s="4" t="s">
        <v>20</v>
      </c>
      <c r="P649" s="4"/>
      <c r="Q649" s="4">
        <v>2019</v>
      </c>
      <c r="R649" s="4" t="s">
        <v>119</v>
      </c>
      <c r="S649" s="13"/>
      <c r="T649" s="4"/>
      <c r="U649" s="4"/>
      <c r="V649" s="4"/>
      <c r="W649" s="4">
        <v>60</v>
      </c>
      <c r="X649" s="13">
        <v>40447</v>
      </c>
      <c r="Y649" s="27"/>
      <c r="Z649" s="27"/>
      <c r="AA649" s="28"/>
      <c r="AB649" s="31"/>
      <c r="AC649" s="32"/>
      <c r="AD649" s="28"/>
      <c r="AE649" s="28">
        <v>27</v>
      </c>
      <c r="AF649" s="33">
        <v>0.03</v>
      </c>
      <c r="AG649" s="28">
        <v>3</v>
      </c>
      <c r="AH649" s="31">
        <v>4.2999999999999997E-2</v>
      </c>
      <c r="AI649" s="31">
        <v>1.804</v>
      </c>
      <c r="AJ649" s="31"/>
      <c r="AK649" s="75" t="str">
        <f t="shared" si="142"/>
        <v>1</v>
      </c>
      <c r="AL649" s="75" t="str">
        <f t="shared" si="143"/>
        <v>1</v>
      </c>
      <c r="AM649" s="75" t="str">
        <f t="shared" si="144"/>
        <v>1</v>
      </c>
      <c r="AN649" s="75" t="str">
        <f t="shared" si="145"/>
        <v>1</v>
      </c>
      <c r="AO649" s="75" t="str">
        <f t="shared" si="146"/>
        <v>5</v>
      </c>
      <c r="AP649" s="75" t="str">
        <f t="shared" si="147"/>
        <v>1</v>
      </c>
      <c r="AQ649" s="75" t="str">
        <f t="shared" si="148"/>
        <v>1</v>
      </c>
      <c r="AR649" s="75" t="str">
        <f t="shared" si="149"/>
        <v>1</v>
      </c>
      <c r="AS649" s="75">
        <f t="shared" si="150"/>
        <v>1.5454545454545454</v>
      </c>
      <c r="AT649" s="75" t="str">
        <f t="shared" si="151"/>
        <v>3</v>
      </c>
      <c r="AU649" s="48" t="e">
        <f>IF(OR(AQ649="I",#REF!="I",AQ649="C",#REF!="C"),"Termovacío",IF(OR(AO649="I",AN649="I",AP649="I",AK649="I",AL649="I",AO649="C",AN649="C",AP649="C",AK649="C",AL649="C"),"Regeneración",""))</f>
        <v>#REF!</v>
      </c>
    </row>
    <row r="650" spans="1:47" s="10" customFormat="1" ht="15" customHeight="1" x14ac:dyDescent="0.2">
      <c r="A650" s="4">
        <f t="shared" si="141"/>
        <v>27</v>
      </c>
      <c r="B650" s="4">
        <v>500090</v>
      </c>
      <c r="C650" s="4" t="s">
        <v>84</v>
      </c>
      <c r="D650" s="4" t="s">
        <v>163</v>
      </c>
      <c r="E650" s="3"/>
      <c r="F650" s="4" t="s">
        <v>319</v>
      </c>
      <c r="G650" s="4" t="s">
        <v>29</v>
      </c>
      <c r="H650" s="4" t="s">
        <v>284</v>
      </c>
      <c r="I650" s="4" t="s">
        <v>10</v>
      </c>
      <c r="J650" s="4" t="s">
        <v>32</v>
      </c>
      <c r="K650" s="4" t="s">
        <v>120</v>
      </c>
      <c r="L650" s="4">
        <v>1993</v>
      </c>
      <c r="M650" s="4" t="s">
        <v>266</v>
      </c>
      <c r="N650" s="4" t="s">
        <v>304</v>
      </c>
      <c r="O650" s="4" t="s">
        <v>20</v>
      </c>
      <c r="P650" s="4"/>
      <c r="Q650" s="4">
        <v>2019</v>
      </c>
      <c r="R650" s="4" t="s">
        <v>119</v>
      </c>
      <c r="S650" s="13"/>
      <c r="T650" s="4"/>
      <c r="U650" s="4"/>
      <c r="V650" s="4"/>
      <c r="W650" s="4">
        <v>60</v>
      </c>
      <c r="X650" s="13">
        <v>40434</v>
      </c>
      <c r="Y650" s="27"/>
      <c r="Z650" s="27"/>
      <c r="AA650" s="28"/>
      <c r="AB650" s="31"/>
      <c r="AC650" s="32"/>
      <c r="AD650" s="28"/>
      <c r="AE650" s="28">
        <v>27</v>
      </c>
      <c r="AF650" s="33">
        <v>0.05</v>
      </c>
      <c r="AG650" s="28">
        <v>3.5</v>
      </c>
      <c r="AH650" s="31">
        <v>4.4999999999999998E-2</v>
      </c>
      <c r="AI650" s="31">
        <v>1.609</v>
      </c>
      <c r="AJ650" s="31"/>
      <c r="AK650" s="75" t="str">
        <f t="shared" si="142"/>
        <v>1</v>
      </c>
      <c r="AL650" s="75" t="str">
        <f t="shared" si="143"/>
        <v>1</v>
      </c>
      <c r="AM650" s="75" t="str">
        <f t="shared" si="144"/>
        <v>1</v>
      </c>
      <c r="AN650" s="75" t="str">
        <f t="shared" si="145"/>
        <v>1</v>
      </c>
      <c r="AO650" s="75" t="str">
        <f t="shared" si="146"/>
        <v>5</v>
      </c>
      <c r="AP650" s="75" t="str">
        <f t="shared" si="147"/>
        <v>1</v>
      </c>
      <c r="AQ650" s="75" t="str">
        <f t="shared" si="148"/>
        <v>1</v>
      </c>
      <c r="AR650" s="75" t="str">
        <f t="shared" si="149"/>
        <v>1</v>
      </c>
      <c r="AS650" s="75">
        <f t="shared" si="150"/>
        <v>1.5454545454545454</v>
      </c>
      <c r="AT650" s="75" t="str">
        <f t="shared" si="151"/>
        <v>3</v>
      </c>
      <c r="AU650" s="48" t="e">
        <f>IF(OR(AQ650="I",#REF!="I",AQ650="C",#REF!="C"),"Termovacío",IF(OR(AO650="I",AN650="I",AP650="I",AK650="I",AL650="I",AO650="C",AN650="C",AP650="C",AK650="C",AL650="C"),"Regeneración",""))</f>
        <v>#REF!</v>
      </c>
    </row>
    <row r="651" spans="1:47" s="10" customFormat="1" ht="15" customHeight="1" x14ac:dyDescent="0.2">
      <c r="A651" s="4">
        <f t="shared" si="141"/>
        <v>27</v>
      </c>
      <c r="B651" s="4">
        <v>500090</v>
      </c>
      <c r="C651" s="4" t="s">
        <v>84</v>
      </c>
      <c r="D651" s="4" t="s">
        <v>163</v>
      </c>
      <c r="E651" s="3"/>
      <c r="F651" s="4" t="s">
        <v>319</v>
      </c>
      <c r="G651" s="4" t="s">
        <v>29</v>
      </c>
      <c r="H651" s="4" t="s">
        <v>284</v>
      </c>
      <c r="I651" s="4" t="s">
        <v>10</v>
      </c>
      <c r="J651" s="4" t="s">
        <v>32</v>
      </c>
      <c r="K651" s="4" t="s">
        <v>120</v>
      </c>
      <c r="L651" s="4">
        <v>1993</v>
      </c>
      <c r="M651" s="4" t="s">
        <v>266</v>
      </c>
      <c r="N651" s="4" t="s">
        <v>304</v>
      </c>
      <c r="O651" s="4" t="s">
        <v>20</v>
      </c>
      <c r="P651" s="4"/>
      <c r="Q651" s="4">
        <v>2019</v>
      </c>
      <c r="R651" s="4" t="s">
        <v>119</v>
      </c>
      <c r="S651" s="13"/>
      <c r="T651" s="4"/>
      <c r="U651" s="4"/>
      <c r="V651" s="4"/>
      <c r="W651" s="4">
        <v>60</v>
      </c>
      <c r="X651" s="13">
        <v>40312</v>
      </c>
      <c r="Y651" s="27"/>
      <c r="Z651" s="27"/>
      <c r="AA651" s="28"/>
      <c r="AB651" s="31"/>
      <c r="AC651" s="32"/>
      <c r="AD651" s="28"/>
      <c r="AE651" s="28">
        <v>29</v>
      </c>
      <c r="AF651" s="33">
        <v>0.04</v>
      </c>
      <c r="AG651" s="28">
        <v>2.5</v>
      </c>
      <c r="AH651" s="31">
        <v>4.3999999999999997E-2</v>
      </c>
      <c r="AI651" s="31">
        <v>1.5169999999999999</v>
      </c>
      <c r="AJ651" s="31"/>
      <c r="AK651" s="75" t="str">
        <f t="shared" si="142"/>
        <v>1</v>
      </c>
      <c r="AL651" s="75" t="str">
        <f t="shared" si="143"/>
        <v>1</v>
      </c>
      <c r="AM651" s="75" t="str">
        <f t="shared" si="144"/>
        <v>1</v>
      </c>
      <c r="AN651" s="75" t="str">
        <f t="shared" si="145"/>
        <v>1</v>
      </c>
      <c r="AO651" s="75" t="str">
        <f t="shared" si="146"/>
        <v>3</v>
      </c>
      <c r="AP651" s="75" t="str">
        <f t="shared" si="147"/>
        <v>1</v>
      </c>
      <c r="AQ651" s="75" t="str">
        <f t="shared" si="148"/>
        <v>1</v>
      </c>
      <c r="AR651" s="75" t="str">
        <f t="shared" si="149"/>
        <v>1</v>
      </c>
      <c r="AS651" s="75">
        <f t="shared" si="150"/>
        <v>1.2727272727272727</v>
      </c>
      <c r="AT651" s="75" t="str">
        <f t="shared" si="151"/>
        <v>3</v>
      </c>
      <c r="AU651" s="48" t="e">
        <f>IF(OR(AQ651="I",#REF!="I",AQ651="C",#REF!="C"),"Termovacío",IF(OR(AO651="I",AN651="I",AP651="I",AK651="I",AL651="I",AO651="C",AN651="C",AP651="C",AK651="C",AL651="C"),"Regeneración",""))</f>
        <v>#REF!</v>
      </c>
    </row>
    <row r="652" spans="1:47" s="10" customFormat="1" ht="15" customHeight="1" x14ac:dyDescent="0.2">
      <c r="A652" s="4">
        <f t="shared" si="141"/>
        <v>27</v>
      </c>
      <c r="B652" s="4">
        <v>500090</v>
      </c>
      <c r="C652" s="4" t="s">
        <v>84</v>
      </c>
      <c r="D652" s="4" t="s">
        <v>163</v>
      </c>
      <c r="E652" s="3"/>
      <c r="F652" s="4" t="s">
        <v>319</v>
      </c>
      <c r="G652" s="4" t="s">
        <v>29</v>
      </c>
      <c r="H652" s="4" t="s">
        <v>284</v>
      </c>
      <c r="I652" s="4" t="s">
        <v>10</v>
      </c>
      <c r="J652" s="4" t="s">
        <v>32</v>
      </c>
      <c r="K652" s="4" t="s">
        <v>120</v>
      </c>
      <c r="L652" s="4">
        <v>1993</v>
      </c>
      <c r="M652" s="4" t="s">
        <v>266</v>
      </c>
      <c r="N652" s="4" t="s">
        <v>304</v>
      </c>
      <c r="O652" s="4" t="s">
        <v>20</v>
      </c>
      <c r="P652" s="4"/>
      <c r="Q652" s="4">
        <v>2019</v>
      </c>
      <c r="R652" s="4" t="s">
        <v>119</v>
      </c>
      <c r="S652" s="13"/>
      <c r="T652" s="4"/>
      <c r="U652" s="4"/>
      <c r="V652" s="4"/>
      <c r="W652" s="4">
        <v>60</v>
      </c>
      <c r="X652" s="13">
        <v>40099</v>
      </c>
      <c r="Y652" s="27"/>
      <c r="Z652" s="27"/>
      <c r="AA652" s="28"/>
      <c r="AB652" s="31"/>
      <c r="AC652" s="32"/>
      <c r="AD652" s="28"/>
      <c r="AE652" s="28">
        <v>26</v>
      </c>
      <c r="AF652" s="33">
        <v>0.02</v>
      </c>
      <c r="AG652" s="28">
        <v>3</v>
      </c>
      <c r="AH652" s="31">
        <v>0.04</v>
      </c>
      <c r="AI652" s="31">
        <v>1.3420000000000001</v>
      </c>
      <c r="AJ652" s="31"/>
      <c r="AK652" s="75" t="str">
        <f t="shared" si="142"/>
        <v>1</v>
      </c>
      <c r="AL652" s="75" t="str">
        <f t="shared" si="143"/>
        <v>1</v>
      </c>
      <c r="AM652" s="75" t="str">
        <f t="shared" si="144"/>
        <v>1</v>
      </c>
      <c r="AN652" s="75" t="str">
        <f t="shared" si="145"/>
        <v>1</v>
      </c>
      <c r="AO652" s="75" t="str">
        <f t="shared" si="146"/>
        <v>5</v>
      </c>
      <c r="AP652" s="75" t="str">
        <f t="shared" si="147"/>
        <v>1</v>
      </c>
      <c r="AQ652" s="75" t="str">
        <f t="shared" si="148"/>
        <v>1</v>
      </c>
      <c r="AR652" s="75" t="str">
        <f t="shared" si="149"/>
        <v>1</v>
      </c>
      <c r="AS652" s="75">
        <f t="shared" si="150"/>
        <v>1.5454545454545454</v>
      </c>
      <c r="AT652" s="75" t="str">
        <f t="shared" si="151"/>
        <v>3</v>
      </c>
      <c r="AU652" s="48" t="e">
        <f>IF(OR(AQ652="I",#REF!="I",AQ652="C",#REF!="C"),"Termovacío",IF(OR(AO652="I",AN652="I",AP652="I",AK652="I",AL652="I",AO652="C",AN652="C",AP652="C",AK652="C",AL652="C"),"Regeneración",""))</f>
        <v>#REF!</v>
      </c>
    </row>
    <row r="653" spans="1:47" s="10" customFormat="1" ht="15" customHeight="1" x14ac:dyDescent="0.2">
      <c r="A653" s="4">
        <f t="shared" ref="A653:A716" si="152">+IF(B652=B653,A652,A652+1)</f>
        <v>27</v>
      </c>
      <c r="B653" s="4">
        <v>500090</v>
      </c>
      <c r="C653" s="4" t="s">
        <v>84</v>
      </c>
      <c r="D653" s="4" t="s">
        <v>163</v>
      </c>
      <c r="E653" s="3"/>
      <c r="F653" s="4" t="s">
        <v>319</v>
      </c>
      <c r="G653" s="4" t="s">
        <v>29</v>
      </c>
      <c r="H653" s="4" t="s">
        <v>284</v>
      </c>
      <c r="I653" s="4" t="s">
        <v>10</v>
      </c>
      <c r="J653" s="4" t="s">
        <v>32</v>
      </c>
      <c r="K653" s="4" t="s">
        <v>120</v>
      </c>
      <c r="L653" s="4">
        <v>1993</v>
      </c>
      <c r="M653" s="4" t="s">
        <v>266</v>
      </c>
      <c r="N653" s="4" t="s">
        <v>304</v>
      </c>
      <c r="O653" s="4" t="s">
        <v>20</v>
      </c>
      <c r="P653" s="4"/>
      <c r="Q653" s="4">
        <v>2019</v>
      </c>
      <c r="R653" s="4" t="s">
        <v>119</v>
      </c>
      <c r="S653" s="13"/>
      <c r="T653" s="4"/>
      <c r="U653" s="4"/>
      <c r="V653" s="4"/>
      <c r="W653" s="4">
        <v>60</v>
      </c>
      <c r="X653" s="13">
        <v>39745</v>
      </c>
      <c r="Y653" s="27"/>
      <c r="Z653" s="27"/>
      <c r="AA653" s="28"/>
      <c r="AB653" s="31"/>
      <c r="AC653" s="32">
        <v>40</v>
      </c>
      <c r="AD653" s="28"/>
      <c r="AE653" s="28">
        <v>28</v>
      </c>
      <c r="AF653" s="33"/>
      <c r="AG653" s="28"/>
      <c r="AH653" s="31">
        <v>3.5999999999999997E-2</v>
      </c>
      <c r="AI653" s="31"/>
      <c r="AJ653" s="31"/>
      <c r="AK653" s="75" t="str">
        <f t="shared" si="142"/>
        <v>1</v>
      </c>
      <c r="AL653" s="75" t="str">
        <f t="shared" si="143"/>
        <v>1</v>
      </c>
      <c r="AM653" s="75" t="str">
        <f t="shared" si="144"/>
        <v>1</v>
      </c>
      <c r="AN653" s="75" t="str">
        <f t="shared" si="145"/>
        <v>1</v>
      </c>
      <c r="AO653" s="75" t="str">
        <f t="shared" si="146"/>
        <v>3</v>
      </c>
      <c r="AP653" s="75" t="str">
        <f t="shared" si="147"/>
        <v>1</v>
      </c>
      <c r="AQ653" s="75" t="str">
        <f t="shared" si="148"/>
        <v>1</v>
      </c>
      <c r="AR653" s="75" t="str">
        <f t="shared" si="149"/>
        <v>1</v>
      </c>
      <c r="AS653" s="75">
        <f t="shared" si="150"/>
        <v>1.2727272727272727</v>
      </c>
      <c r="AT653" s="75" t="str">
        <f t="shared" si="151"/>
        <v>3</v>
      </c>
      <c r="AU653" s="48" t="e">
        <f>IF(OR(AQ653="I",#REF!="I",AQ653="C",#REF!="C"),"Termovacío",IF(OR(AO653="I",AN653="I",AP653="I",AK653="I",AL653="I",AO653="C",AN653="C",AP653="C",AK653="C",AL653="C"),"Regeneración",""))</f>
        <v>#REF!</v>
      </c>
    </row>
    <row r="654" spans="1:47" s="10" customFormat="1" ht="15" customHeight="1" x14ac:dyDescent="0.2">
      <c r="A654" s="4">
        <f t="shared" si="152"/>
        <v>27</v>
      </c>
      <c r="B654" s="4">
        <v>500090</v>
      </c>
      <c r="C654" s="4" t="s">
        <v>84</v>
      </c>
      <c r="D654" s="4" t="s">
        <v>163</v>
      </c>
      <c r="E654" s="3"/>
      <c r="F654" s="4" t="s">
        <v>319</v>
      </c>
      <c r="G654" s="4" t="s">
        <v>29</v>
      </c>
      <c r="H654" s="4" t="s">
        <v>284</v>
      </c>
      <c r="I654" s="4" t="s">
        <v>10</v>
      </c>
      <c r="J654" s="4" t="s">
        <v>32</v>
      </c>
      <c r="K654" s="4" t="s">
        <v>120</v>
      </c>
      <c r="L654" s="4">
        <v>1993</v>
      </c>
      <c r="M654" s="4" t="s">
        <v>266</v>
      </c>
      <c r="N654" s="4" t="s">
        <v>304</v>
      </c>
      <c r="O654" s="4" t="s">
        <v>20</v>
      </c>
      <c r="P654" s="4"/>
      <c r="Q654" s="4">
        <v>2019</v>
      </c>
      <c r="R654" s="4" t="s">
        <v>119</v>
      </c>
      <c r="S654" s="13"/>
      <c r="T654" s="4"/>
      <c r="U654" s="4"/>
      <c r="V654" s="4"/>
      <c r="W654" s="4">
        <v>60</v>
      </c>
      <c r="X654" s="13">
        <v>39651</v>
      </c>
      <c r="Y654" s="27"/>
      <c r="Z654" s="27"/>
      <c r="AA654" s="28"/>
      <c r="AB654" s="31"/>
      <c r="AC654" s="32"/>
      <c r="AD654" s="28"/>
      <c r="AE654" s="28">
        <v>36.299999999999997</v>
      </c>
      <c r="AF654" s="33">
        <v>0.04</v>
      </c>
      <c r="AG654" s="28">
        <v>2.5</v>
      </c>
      <c r="AH654" s="31">
        <v>2.8000000000000001E-2</v>
      </c>
      <c r="AI654" s="31">
        <v>1.07</v>
      </c>
      <c r="AJ654" s="31"/>
      <c r="AK654" s="75" t="str">
        <f t="shared" si="142"/>
        <v>1</v>
      </c>
      <c r="AL654" s="75" t="str">
        <f t="shared" si="143"/>
        <v>1</v>
      </c>
      <c r="AM654" s="75" t="str">
        <f t="shared" si="144"/>
        <v>1</v>
      </c>
      <c r="AN654" s="75" t="str">
        <f t="shared" si="145"/>
        <v>1</v>
      </c>
      <c r="AO654" s="75" t="str">
        <f t="shared" si="146"/>
        <v>1</v>
      </c>
      <c r="AP654" s="75" t="str">
        <f t="shared" si="147"/>
        <v>1</v>
      </c>
      <c r="AQ654" s="75" t="str">
        <f t="shared" si="148"/>
        <v>1</v>
      </c>
      <c r="AR654" s="75" t="str">
        <f t="shared" si="149"/>
        <v>1</v>
      </c>
      <c r="AS654" s="75">
        <f t="shared" si="150"/>
        <v>1</v>
      </c>
      <c r="AT654" s="75" t="str">
        <f t="shared" si="151"/>
        <v>1</v>
      </c>
      <c r="AU654" s="48" t="e">
        <f>IF(OR(AQ654="I",#REF!="I",AQ654="C",#REF!="C"),"Termovacío",IF(OR(AO654="I",AN654="I",AP654="I",AK654="I",AL654="I",AO654="C",AN654="C",AP654="C",AK654="C",AL654="C"),"Regeneración",""))</f>
        <v>#REF!</v>
      </c>
    </row>
    <row r="655" spans="1:47" s="10" customFormat="1" ht="15" customHeight="1" x14ac:dyDescent="0.2">
      <c r="A655" s="4">
        <f t="shared" si="152"/>
        <v>27</v>
      </c>
      <c r="B655" s="4">
        <v>500090</v>
      </c>
      <c r="C655" s="4" t="s">
        <v>84</v>
      </c>
      <c r="D655" s="4" t="s">
        <v>163</v>
      </c>
      <c r="E655" s="3"/>
      <c r="F655" s="4" t="s">
        <v>319</v>
      </c>
      <c r="G655" s="4" t="s">
        <v>29</v>
      </c>
      <c r="H655" s="4" t="s">
        <v>284</v>
      </c>
      <c r="I655" s="4" t="s">
        <v>10</v>
      </c>
      <c r="J655" s="4" t="s">
        <v>32</v>
      </c>
      <c r="K655" s="4" t="s">
        <v>120</v>
      </c>
      <c r="L655" s="4">
        <v>1993</v>
      </c>
      <c r="M655" s="4" t="s">
        <v>266</v>
      </c>
      <c r="N655" s="4" t="s">
        <v>304</v>
      </c>
      <c r="O655" s="4" t="s">
        <v>20</v>
      </c>
      <c r="P655" s="4"/>
      <c r="Q655" s="4">
        <v>2019</v>
      </c>
      <c r="R655" s="4" t="s">
        <v>119</v>
      </c>
      <c r="S655" s="13"/>
      <c r="T655" s="4"/>
      <c r="U655" s="4"/>
      <c r="V655" s="4"/>
      <c r="W655" s="4">
        <v>60</v>
      </c>
      <c r="X655" s="13">
        <v>39282</v>
      </c>
      <c r="Y655" s="27"/>
      <c r="Z655" s="27"/>
      <c r="AA655" s="28"/>
      <c r="AB655" s="31"/>
      <c r="AC655" s="32">
        <v>36</v>
      </c>
      <c r="AD655" s="28"/>
      <c r="AE655" s="28"/>
      <c r="AF655" s="33"/>
      <c r="AG655" s="28"/>
      <c r="AH655" s="31"/>
      <c r="AI655" s="31"/>
      <c r="AJ655" s="31"/>
      <c r="AK655" s="75" t="str">
        <f t="shared" si="142"/>
        <v>1</v>
      </c>
      <c r="AL655" s="75" t="str">
        <f t="shared" si="143"/>
        <v>1</v>
      </c>
      <c r="AM655" s="75" t="str">
        <f t="shared" si="144"/>
        <v>1</v>
      </c>
      <c r="AN655" s="75" t="str">
        <f t="shared" si="145"/>
        <v>1</v>
      </c>
      <c r="AO655" s="75" t="str">
        <f t="shared" si="146"/>
        <v>1</v>
      </c>
      <c r="AP655" s="75" t="str">
        <f t="shared" si="147"/>
        <v>1</v>
      </c>
      <c r="AQ655" s="75" t="str">
        <f t="shared" si="148"/>
        <v>3</v>
      </c>
      <c r="AR655" s="75" t="str">
        <f t="shared" si="149"/>
        <v>1</v>
      </c>
      <c r="AS655" s="75">
        <f t="shared" si="150"/>
        <v>1.4545454545454546</v>
      </c>
      <c r="AT655" s="75" t="str">
        <f t="shared" si="151"/>
        <v>3</v>
      </c>
      <c r="AU655" s="48" t="e">
        <f>IF(OR(AQ655="I",#REF!="I",AQ655="C",#REF!="C"),"Termovacío",IF(OR(AO655="I",AN655="I",AP655="I",AK655="I",AL655="I",AO655="C",AN655="C",AP655="C",AK655="C",AL655="C"),"Regeneración",""))</f>
        <v>#REF!</v>
      </c>
    </row>
    <row r="656" spans="1:47" s="10" customFormat="1" ht="15" customHeight="1" x14ac:dyDescent="0.2">
      <c r="A656" s="4">
        <f t="shared" si="152"/>
        <v>27</v>
      </c>
      <c r="B656" s="4">
        <v>500090</v>
      </c>
      <c r="C656" s="4" t="s">
        <v>84</v>
      </c>
      <c r="D656" s="4" t="s">
        <v>163</v>
      </c>
      <c r="E656" s="3"/>
      <c r="F656" s="4" t="s">
        <v>319</v>
      </c>
      <c r="G656" s="4" t="s">
        <v>29</v>
      </c>
      <c r="H656" s="4" t="s">
        <v>284</v>
      </c>
      <c r="I656" s="4" t="s">
        <v>10</v>
      </c>
      <c r="J656" s="4" t="s">
        <v>32</v>
      </c>
      <c r="K656" s="4" t="s">
        <v>120</v>
      </c>
      <c r="L656" s="4">
        <v>1993</v>
      </c>
      <c r="M656" s="4" t="s">
        <v>266</v>
      </c>
      <c r="N656" s="4" t="s">
        <v>304</v>
      </c>
      <c r="O656" s="4" t="s">
        <v>20</v>
      </c>
      <c r="P656" s="4"/>
      <c r="Q656" s="4">
        <v>2019</v>
      </c>
      <c r="R656" s="4" t="s">
        <v>119</v>
      </c>
      <c r="S656" s="13"/>
      <c r="T656" s="4"/>
      <c r="U656" s="4"/>
      <c r="V656" s="4"/>
      <c r="W656" s="4">
        <v>60</v>
      </c>
      <c r="X656" s="13">
        <v>39042</v>
      </c>
      <c r="Y656" s="27"/>
      <c r="Z656" s="27"/>
      <c r="AA656" s="28"/>
      <c r="AB656" s="31"/>
      <c r="AC656" s="32">
        <v>58.4</v>
      </c>
      <c r="AD656" s="28"/>
      <c r="AE656" s="28">
        <v>28.2</v>
      </c>
      <c r="AF656" s="33">
        <v>1.6E-2</v>
      </c>
      <c r="AG656" s="28">
        <v>2</v>
      </c>
      <c r="AH656" s="31">
        <v>1.9E-2</v>
      </c>
      <c r="AI656" s="31">
        <v>0.53</v>
      </c>
      <c r="AJ656" s="31"/>
      <c r="AK656" s="75" t="str">
        <f t="shared" si="142"/>
        <v>1</v>
      </c>
      <c r="AL656" s="75" t="str">
        <f t="shared" si="143"/>
        <v>1</v>
      </c>
      <c r="AM656" s="75" t="str">
        <f t="shared" si="144"/>
        <v>1</v>
      </c>
      <c r="AN656" s="75" t="str">
        <f t="shared" si="145"/>
        <v>1</v>
      </c>
      <c r="AO656" s="75" t="str">
        <f t="shared" si="146"/>
        <v>3</v>
      </c>
      <c r="AP656" s="75" t="str">
        <f t="shared" si="147"/>
        <v>1</v>
      </c>
      <c r="AQ656" s="75" t="str">
        <f t="shared" si="148"/>
        <v>1</v>
      </c>
      <c r="AR656" s="75" t="str">
        <f t="shared" si="149"/>
        <v>1</v>
      </c>
      <c r="AS656" s="75">
        <f t="shared" si="150"/>
        <v>1.2727272727272727</v>
      </c>
      <c r="AT656" s="75" t="str">
        <f t="shared" si="151"/>
        <v>3</v>
      </c>
      <c r="AU656" s="48" t="e">
        <f>IF(OR(AQ656="I",#REF!="I",AQ656="C",#REF!="C"),"Termovacío",IF(OR(AO656="I",AN656="I",AP656="I",AK656="I",AL656="I",AO656="C",AN656="C",AP656="C",AK656="C",AL656="C"),"Regeneración",""))</f>
        <v>#REF!</v>
      </c>
    </row>
    <row r="657" spans="1:47" s="10" customFormat="1" ht="15" customHeight="1" x14ac:dyDescent="0.2">
      <c r="A657" s="4">
        <f t="shared" si="152"/>
        <v>27</v>
      </c>
      <c r="B657" s="4">
        <v>500090</v>
      </c>
      <c r="C657" s="4" t="s">
        <v>84</v>
      </c>
      <c r="D657" s="4" t="s">
        <v>163</v>
      </c>
      <c r="E657" s="3"/>
      <c r="F657" s="4" t="s">
        <v>319</v>
      </c>
      <c r="G657" s="4" t="s">
        <v>29</v>
      </c>
      <c r="H657" s="4" t="s">
        <v>284</v>
      </c>
      <c r="I657" s="4" t="s">
        <v>10</v>
      </c>
      <c r="J657" s="4" t="s">
        <v>32</v>
      </c>
      <c r="K657" s="4" t="s">
        <v>120</v>
      </c>
      <c r="L657" s="4">
        <v>1993</v>
      </c>
      <c r="M657" s="4" t="s">
        <v>266</v>
      </c>
      <c r="N657" s="4" t="s">
        <v>304</v>
      </c>
      <c r="O657" s="4" t="s">
        <v>20</v>
      </c>
      <c r="P657" s="4"/>
      <c r="Q657" s="4">
        <v>2019</v>
      </c>
      <c r="R657" s="4" t="s">
        <v>119</v>
      </c>
      <c r="S657" s="13"/>
      <c r="T657" s="4"/>
      <c r="U657" s="4"/>
      <c r="V657" s="4"/>
      <c r="W657" s="4">
        <v>60</v>
      </c>
      <c r="X657" s="13">
        <v>38678</v>
      </c>
      <c r="Y657" s="27"/>
      <c r="Z657" s="27"/>
      <c r="AA657" s="28"/>
      <c r="AB657" s="31"/>
      <c r="AC657" s="32">
        <v>60.8</v>
      </c>
      <c r="AD657" s="28"/>
      <c r="AE657" s="28">
        <v>35.9</v>
      </c>
      <c r="AF657" s="33">
        <v>1.2999999999999999E-2</v>
      </c>
      <c r="AG657" s="28">
        <v>1.5</v>
      </c>
      <c r="AH657" s="31"/>
      <c r="AI657" s="31"/>
      <c r="AJ657" s="31"/>
      <c r="AK657" s="75" t="str">
        <f t="shared" si="142"/>
        <v>1</v>
      </c>
      <c r="AL657" s="75" t="str">
        <f t="shared" si="143"/>
        <v>1</v>
      </c>
      <c r="AM657" s="75" t="str">
        <f t="shared" si="144"/>
        <v>1</v>
      </c>
      <c r="AN657" s="75" t="str">
        <f t="shared" si="145"/>
        <v>1</v>
      </c>
      <c r="AO657" s="75" t="str">
        <f t="shared" si="146"/>
        <v>1</v>
      </c>
      <c r="AP657" s="75" t="str">
        <f t="shared" si="147"/>
        <v>1</v>
      </c>
      <c r="AQ657" s="75" t="str">
        <f t="shared" si="148"/>
        <v>1</v>
      </c>
      <c r="AR657" s="75" t="str">
        <f t="shared" si="149"/>
        <v>1</v>
      </c>
      <c r="AS657" s="75">
        <f t="shared" si="150"/>
        <v>1</v>
      </c>
      <c r="AT657" s="75" t="str">
        <f t="shared" si="151"/>
        <v>1</v>
      </c>
      <c r="AU657" s="48" t="e">
        <f>IF(OR(AQ657="I",#REF!="I",AQ657="C",#REF!="C"),"Termovacío",IF(OR(AO657="I",AN657="I",AP657="I",AK657="I",AL657="I",AO657="C",AN657="C",AP657="C",AK657="C",AL657="C"),"Regeneración",""))</f>
        <v>#REF!</v>
      </c>
    </row>
    <row r="658" spans="1:47" s="10" customFormat="1" ht="15" customHeight="1" x14ac:dyDescent="0.2">
      <c r="A658" s="4">
        <f t="shared" si="152"/>
        <v>27</v>
      </c>
      <c r="B658" s="4">
        <v>500090</v>
      </c>
      <c r="C658" s="4" t="s">
        <v>84</v>
      </c>
      <c r="D658" s="4" t="s">
        <v>163</v>
      </c>
      <c r="E658" s="3"/>
      <c r="F658" s="4" t="s">
        <v>319</v>
      </c>
      <c r="G658" s="4" t="s">
        <v>29</v>
      </c>
      <c r="H658" s="4" t="s">
        <v>284</v>
      </c>
      <c r="I658" s="4" t="s">
        <v>10</v>
      </c>
      <c r="J658" s="4" t="s">
        <v>32</v>
      </c>
      <c r="K658" s="4" t="s">
        <v>120</v>
      </c>
      <c r="L658" s="4">
        <v>1993</v>
      </c>
      <c r="M658" s="4" t="s">
        <v>266</v>
      </c>
      <c r="N658" s="4" t="s">
        <v>304</v>
      </c>
      <c r="O658" s="4" t="s">
        <v>20</v>
      </c>
      <c r="P658" s="4"/>
      <c r="Q658" s="4">
        <v>2019</v>
      </c>
      <c r="R658" s="4" t="s">
        <v>119</v>
      </c>
      <c r="S658" s="13"/>
      <c r="T658" s="4"/>
      <c r="U658" s="4"/>
      <c r="V658" s="4"/>
      <c r="W658" s="4">
        <v>60</v>
      </c>
      <c r="X658" s="13">
        <v>38645</v>
      </c>
      <c r="Y658" s="27"/>
      <c r="Z658" s="27"/>
      <c r="AA658" s="28"/>
      <c r="AB658" s="31"/>
      <c r="AC658" s="32">
        <v>61.9</v>
      </c>
      <c r="AD658" s="28"/>
      <c r="AE658" s="28">
        <v>38.1</v>
      </c>
      <c r="AF658" s="33">
        <v>8.0000000000000002E-3</v>
      </c>
      <c r="AG658" s="28">
        <v>1.5</v>
      </c>
      <c r="AH658" s="31">
        <v>1.4999999999999999E-2</v>
      </c>
      <c r="AI658" s="31">
        <v>0.35399999999999998</v>
      </c>
      <c r="AJ658" s="31"/>
      <c r="AK658" s="75" t="str">
        <f t="shared" si="142"/>
        <v>1</v>
      </c>
      <c r="AL658" s="75" t="str">
        <f t="shared" si="143"/>
        <v>1</v>
      </c>
      <c r="AM658" s="75" t="str">
        <f t="shared" si="144"/>
        <v>1</v>
      </c>
      <c r="AN658" s="75" t="str">
        <f t="shared" si="145"/>
        <v>1</v>
      </c>
      <c r="AO658" s="75" t="str">
        <f t="shared" si="146"/>
        <v>1</v>
      </c>
      <c r="AP658" s="75" t="str">
        <f t="shared" si="147"/>
        <v>1</v>
      </c>
      <c r="AQ658" s="75" t="str">
        <f t="shared" si="148"/>
        <v>1</v>
      </c>
      <c r="AR658" s="75" t="str">
        <f t="shared" si="149"/>
        <v>1</v>
      </c>
      <c r="AS658" s="75">
        <f t="shared" si="150"/>
        <v>1</v>
      </c>
      <c r="AT658" s="75" t="str">
        <f t="shared" si="151"/>
        <v>1</v>
      </c>
      <c r="AU658" s="48" t="e">
        <f>IF(OR(AQ658="I",#REF!="I",AQ658="C",#REF!="C"),"Termovacío",IF(OR(AO658="I",AN658="I",AP658="I",AK658="I",AL658="I",AO658="C",AN658="C",AP658="C",AK658="C",AL658="C"),"Regeneración",""))</f>
        <v>#REF!</v>
      </c>
    </row>
    <row r="659" spans="1:47" s="10" customFormat="1" ht="15" customHeight="1" x14ac:dyDescent="0.2">
      <c r="A659" s="4">
        <f t="shared" si="152"/>
        <v>27</v>
      </c>
      <c r="B659" s="4">
        <v>500090</v>
      </c>
      <c r="C659" s="4" t="s">
        <v>84</v>
      </c>
      <c r="D659" s="4" t="s">
        <v>163</v>
      </c>
      <c r="E659" s="3"/>
      <c r="F659" s="4" t="s">
        <v>319</v>
      </c>
      <c r="G659" s="4" t="s">
        <v>29</v>
      </c>
      <c r="H659" s="4" t="s">
        <v>284</v>
      </c>
      <c r="I659" s="4" t="s">
        <v>10</v>
      </c>
      <c r="J659" s="4" t="s">
        <v>32</v>
      </c>
      <c r="K659" s="4" t="s">
        <v>120</v>
      </c>
      <c r="L659" s="4">
        <v>1993</v>
      </c>
      <c r="M659" s="4" t="s">
        <v>266</v>
      </c>
      <c r="N659" s="4" t="s">
        <v>304</v>
      </c>
      <c r="O659" s="4" t="s">
        <v>20</v>
      </c>
      <c r="P659" s="4"/>
      <c r="Q659" s="4">
        <v>2019</v>
      </c>
      <c r="R659" s="4" t="s">
        <v>119</v>
      </c>
      <c r="S659" s="13"/>
      <c r="T659" s="4"/>
      <c r="U659" s="4"/>
      <c r="V659" s="4"/>
      <c r="W659" s="4">
        <v>60</v>
      </c>
      <c r="X659" s="13">
        <v>38643</v>
      </c>
      <c r="Y659" s="27"/>
      <c r="Z659" s="27"/>
      <c r="AA659" s="28"/>
      <c r="AB659" s="31"/>
      <c r="AC659" s="32">
        <v>35.9</v>
      </c>
      <c r="AD659" s="28"/>
      <c r="AE659" s="28">
        <v>38.9</v>
      </c>
      <c r="AF659" s="33"/>
      <c r="AG659" s="28">
        <v>1</v>
      </c>
      <c r="AH659" s="31"/>
      <c r="AI659" s="31"/>
      <c r="AJ659" s="31"/>
      <c r="AK659" s="75" t="str">
        <f t="shared" si="142"/>
        <v>1</v>
      </c>
      <c r="AL659" s="75" t="str">
        <f t="shared" si="143"/>
        <v>1</v>
      </c>
      <c r="AM659" s="75" t="str">
        <f t="shared" si="144"/>
        <v>1</v>
      </c>
      <c r="AN659" s="75" t="str">
        <f t="shared" si="145"/>
        <v>1</v>
      </c>
      <c r="AO659" s="75" t="str">
        <f t="shared" si="146"/>
        <v>1</v>
      </c>
      <c r="AP659" s="75" t="str">
        <f t="shared" si="147"/>
        <v>1</v>
      </c>
      <c r="AQ659" s="75" t="str">
        <f t="shared" si="148"/>
        <v>3</v>
      </c>
      <c r="AR659" s="75" t="str">
        <f t="shared" si="149"/>
        <v>1</v>
      </c>
      <c r="AS659" s="75">
        <f t="shared" si="150"/>
        <v>1.4545454545454546</v>
      </c>
      <c r="AT659" s="75" t="str">
        <f t="shared" si="151"/>
        <v>3</v>
      </c>
      <c r="AU659" s="48" t="e">
        <f>IF(OR(AQ659="I",#REF!="I",AQ659="C",#REF!="C"),"Termovacío",IF(OR(AO659="I",AN659="I",AP659="I",AK659="I",AL659="I",AO659="C",AN659="C",AP659="C",AK659="C",AL659="C"),"Regeneración",""))</f>
        <v>#REF!</v>
      </c>
    </row>
    <row r="660" spans="1:47" s="10" customFormat="1" ht="15" customHeight="1" x14ac:dyDescent="0.2">
      <c r="A660" s="4">
        <f t="shared" si="152"/>
        <v>27</v>
      </c>
      <c r="B660" s="4">
        <v>500090</v>
      </c>
      <c r="C660" s="4" t="s">
        <v>84</v>
      </c>
      <c r="D660" s="4" t="s">
        <v>163</v>
      </c>
      <c r="E660" s="3"/>
      <c r="F660" s="4" t="s">
        <v>319</v>
      </c>
      <c r="G660" s="4" t="s">
        <v>29</v>
      </c>
      <c r="H660" s="4" t="s">
        <v>284</v>
      </c>
      <c r="I660" s="4" t="s">
        <v>10</v>
      </c>
      <c r="J660" s="4" t="s">
        <v>32</v>
      </c>
      <c r="K660" s="4" t="s">
        <v>120</v>
      </c>
      <c r="L660" s="4">
        <v>1993</v>
      </c>
      <c r="M660" s="4" t="s">
        <v>266</v>
      </c>
      <c r="N660" s="4" t="s">
        <v>304</v>
      </c>
      <c r="O660" s="4" t="s">
        <v>20</v>
      </c>
      <c r="P660" s="4"/>
      <c r="Q660" s="4">
        <v>2019</v>
      </c>
      <c r="R660" s="4" t="s">
        <v>119</v>
      </c>
      <c r="S660" s="13"/>
      <c r="T660" s="4"/>
      <c r="U660" s="4"/>
      <c r="V660" s="4"/>
      <c r="W660" s="4">
        <v>60</v>
      </c>
      <c r="X660" s="13">
        <v>38640</v>
      </c>
      <c r="Y660" s="27"/>
      <c r="Z660" s="27"/>
      <c r="AA660" s="28"/>
      <c r="AB660" s="31"/>
      <c r="AC660" s="32">
        <v>31.8</v>
      </c>
      <c r="AD660" s="28"/>
      <c r="AE660" s="28">
        <v>38.6</v>
      </c>
      <c r="AF660" s="33"/>
      <c r="AG660" s="28">
        <v>1</v>
      </c>
      <c r="AH660" s="31"/>
      <c r="AI660" s="31"/>
      <c r="AJ660" s="31"/>
      <c r="AK660" s="75" t="str">
        <f t="shared" si="142"/>
        <v>1</v>
      </c>
      <c r="AL660" s="75" t="str">
        <f t="shared" si="143"/>
        <v>1</v>
      </c>
      <c r="AM660" s="75" t="str">
        <f t="shared" si="144"/>
        <v>1</v>
      </c>
      <c r="AN660" s="75" t="str">
        <f t="shared" si="145"/>
        <v>1</v>
      </c>
      <c r="AO660" s="75" t="str">
        <f t="shared" si="146"/>
        <v>1</v>
      </c>
      <c r="AP660" s="75" t="str">
        <f t="shared" si="147"/>
        <v>1</v>
      </c>
      <c r="AQ660" s="75" t="str">
        <f t="shared" si="148"/>
        <v>5</v>
      </c>
      <c r="AR660" s="75" t="str">
        <f t="shared" si="149"/>
        <v>1</v>
      </c>
      <c r="AS660" s="75">
        <f t="shared" si="150"/>
        <v>1.9090909090909092</v>
      </c>
      <c r="AT660" s="75" t="str">
        <f t="shared" si="151"/>
        <v>3</v>
      </c>
      <c r="AU660" s="48" t="e">
        <f>IF(OR(AQ660="I",#REF!="I",AQ660="C",#REF!="C"),"Termovacío",IF(OR(AO660="I",AN660="I",AP660="I",AK660="I",AL660="I",AO660="C",AN660="C",AP660="C",AK660="C",AL660="C"),"Regeneración",""))</f>
        <v>#REF!</v>
      </c>
    </row>
    <row r="661" spans="1:47" s="10" customFormat="1" ht="15" customHeight="1" x14ac:dyDescent="0.2">
      <c r="A661" s="4">
        <f t="shared" si="152"/>
        <v>27</v>
      </c>
      <c r="B661" s="4">
        <v>500090</v>
      </c>
      <c r="C661" s="4" t="s">
        <v>84</v>
      </c>
      <c r="D661" s="4" t="s">
        <v>163</v>
      </c>
      <c r="E661" s="3"/>
      <c r="F661" s="4" t="s">
        <v>319</v>
      </c>
      <c r="G661" s="4" t="s">
        <v>29</v>
      </c>
      <c r="H661" s="4" t="s">
        <v>284</v>
      </c>
      <c r="I661" s="4" t="s">
        <v>10</v>
      </c>
      <c r="J661" s="4" t="s">
        <v>32</v>
      </c>
      <c r="K661" s="4" t="s">
        <v>120</v>
      </c>
      <c r="L661" s="4">
        <v>1993</v>
      </c>
      <c r="M661" s="4" t="s">
        <v>266</v>
      </c>
      <c r="N661" s="4" t="s">
        <v>304</v>
      </c>
      <c r="O661" s="4" t="s">
        <v>20</v>
      </c>
      <c r="P661" s="4"/>
      <c r="Q661" s="4">
        <v>2019</v>
      </c>
      <c r="R661" s="4" t="s">
        <v>119</v>
      </c>
      <c r="S661" s="13"/>
      <c r="T661" s="4"/>
      <c r="U661" s="4"/>
      <c r="V661" s="4"/>
      <c r="W661" s="4">
        <v>60</v>
      </c>
      <c r="X661" s="13">
        <v>38639</v>
      </c>
      <c r="Y661" s="27"/>
      <c r="Z661" s="27"/>
      <c r="AA661" s="28"/>
      <c r="AB661" s="31"/>
      <c r="AC661" s="32"/>
      <c r="AD661" s="28"/>
      <c r="AE661" s="28">
        <v>36.4</v>
      </c>
      <c r="AF661" s="33"/>
      <c r="AG661" s="28">
        <v>1</v>
      </c>
      <c r="AH661" s="31"/>
      <c r="AI661" s="31"/>
      <c r="AJ661" s="31"/>
      <c r="AK661" s="75" t="str">
        <f t="shared" si="142"/>
        <v>1</v>
      </c>
      <c r="AL661" s="75" t="str">
        <f t="shared" si="143"/>
        <v>1</v>
      </c>
      <c r="AM661" s="75" t="str">
        <f t="shared" si="144"/>
        <v>1</v>
      </c>
      <c r="AN661" s="75" t="str">
        <f t="shared" si="145"/>
        <v>1</v>
      </c>
      <c r="AO661" s="75" t="str">
        <f t="shared" si="146"/>
        <v>1</v>
      </c>
      <c r="AP661" s="75" t="str">
        <f t="shared" si="147"/>
        <v>1</v>
      </c>
      <c r="AQ661" s="75" t="str">
        <f t="shared" si="148"/>
        <v>1</v>
      </c>
      <c r="AR661" s="75" t="str">
        <f t="shared" si="149"/>
        <v>1</v>
      </c>
      <c r="AS661" s="75">
        <f t="shared" si="150"/>
        <v>1</v>
      </c>
      <c r="AT661" s="75" t="str">
        <f t="shared" si="151"/>
        <v>1</v>
      </c>
      <c r="AU661" s="48" t="e">
        <f>IF(OR(AQ661="I",#REF!="I",AQ661="C",#REF!="C"),"Termovacío",IF(OR(AO661="I",AN661="I",AP661="I",AK661="I",AL661="I",AO661="C",AN661="C",AP661="C",AK661="C",AL661="C"),"Regeneración",""))</f>
        <v>#REF!</v>
      </c>
    </row>
    <row r="662" spans="1:47" s="10" customFormat="1" ht="15" customHeight="1" x14ac:dyDescent="0.2">
      <c r="A662" s="4">
        <f t="shared" si="152"/>
        <v>27</v>
      </c>
      <c r="B662" s="4">
        <v>500090</v>
      </c>
      <c r="C662" s="4" t="s">
        <v>84</v>
      </c>
      <c r="D662" s="4" t="s">
        <v>163</v>
      </c>
      <c r="E662" s="3"/>
      <c r="F662" s="4" t="s">
        <v>319</v>
      </c>
      <c r="G662" s="4" t="s">
        <v>29</v>
      </c>
      <c r="H662" s="4" t="s">
        <v>284</v>
      </c>
      <c r="I662" s="4" t="s">
        <v>10</v>
      </c>
      <c r="J662" s="4" t="s">
        <v>32</v>
      </c>
      <c r="K662" s="4" t="s">
        <v>120</v>
      </c>
      <c r="L662" s="4">
        <v>1993</v>
      </c>
      <c r="M662" s="4" t="s">
        <v>266</v>
      </c>
      <c r="N662" s="4" t="s">
        <v>304</v>
      </c>
      <c r="O662" s="4" t="s">
        <v>20</v>
      </c>
      <c r="P662" s="4"/>
      <c r="Q662" s="4">
        <v>2019</v>
      </c>
      <c r="R662" s="4" t="s">
        <v>119</v>
      </c>
      <c r="S662" s="13"/>
      <c r="T662" s="4"/>
      <c r="U662" s="4"/>
      <c r="V662" s="4"/>
      <c r="W662" s="4">
        <v>60</v>
      </c>
      <c r="X662" s="13">
        <v>38638</v>
      </c>
      <c r="Y662" s="27"/>
      <c r="Z662" s="27"/>
      <c r="AA662" s="28"/>
      <c r="AB662" s="31"/>
      <c r="AC662" s="32"/>
      <c r="AD662" s="28"/>
      <c r="AE662" s="28">
        <v>35.700000000000003</v>
      </c>
      <c r="AF662" s="33"/>
      <c r="AG662" s="28">
        <v>1</v>
      </c>
      <c r="AH662" s="31"/>
      <c r="AI662" s="31"/>
      <c r="AJ662" s="31"/>
      <c r="AK662" s="75" t="str">
        <f t="shared" si="142"/>
        <v>1</v>
      </c>
      <c r="AL662" s="75" t="str">
        <f t="shared" si="143"/>
        <v>1</v>
      </c>
      <c r="AM662" s="75" t="str">
        <f t="shared" si="144"/>
        <v>1</v>
      </c>
      <c r="AN662" s="75" t="str">
        <f t="shared" si="145"/>
        <v>1</v>
      </c>
      <c r="AO662" s="75" t="str">
        <f t="shared" si="146"/>
        <v>1</v>
      </c>
      <c r="AP662" s="75" t="str">
        <f t="shared" si="147"/>
        <v>1</v>
      </c>
      <c r="AQ662" s="75" t="str">
        <f t="shared" si="148"/>
        <v>1</v>
      </c>
      <c r="AR662" s="75" t="str">
        <f t="shared" si="149"/>
        <v>1</v>
      </c>
      <c r="AS662" s="75">
        <f t="shared" si="150"/>
        <v>1</v>
      </c>
      <c r="AT662" s="75" t="str">
        <f t="shared" si="151"/>
        <v>1</v>
      </c>
      <c r="AU662" s="48" t="e">
        <f>IF(OR(AQ662="I",#REF!="I",AQ662="C",#REF!="C"),"Termovacío",IF(OR(AO662="I",AN662="I",AP662="I",AK662="I",AL662="I",AO662="C",AN662="C",AP662="C",AK662="C",AL662="C"),"Regeneración",""))</f>
        <v>#REF!</v>
      </c>
    </row>
    <row r="663" spans="1:47" s="10" customFormat="1" ht="15" customHeight="1" x14ac:dyDescent="0.2">
      <c r="A663" s="4">
        <f t="shared" si="152"/>
        <v>27</v>
      </c>
      <c r="B663" s="4">
        <v>500090</v>
      </c>
      <c r="C663" s="4" t="s">
        <v>84</v>
      </c>
      <c r="D663" s="4" t="s">
        <v>163</v>
      </c>
      <c r="E663" s="3"/>
      <c r="F663" s="4" t="s">
        <v>319</v>
      </c>
      <c r="G663" s="4" t="s">
        <v>29</v>
      </c>
      <c r="H663" s="4" t="s">
        <v>284</v>
      </c>
      <c r="I663" s="4" t="s">
        <v>10</v>
      </c>
      <c r="J663" s="4" t="s">
        <v>32</v>
      </c>
      <c r="K663" s="4" t="s">
        <v>120</v>
      </c>
      <c r="L663" s="4">
        <v>1993</v>
      </c>
      <c r="M663" s="4" t="s">
        <v>266</v>
      </c>
      <c r="N663" s="4" t="s">
        <v>304</v>
      </c>
      <c r="O663" s="4" t="s">
        <v>20</v>
      </c>
      <c r="P663" s="4"/>
      <c r="Q663" s="4">
        <v>2019</v>
      </c>
      <c r="R663" s="4" t="s">
        <v>119</v>
      </c>
      <c r="S663" s="13"/>
      <c r="T663" s="4"/>
      <c r="U663" s="4"/>
      <c r="V663" s="4"/>
      <c r="W663" s="4">
        <v>60</v>
      </c>
      <c r="X663" s="13">
        <v>38637</v>
      </c>
      <c r="Y663" s="27"/>
      <c r="Z663" s="27"/>
      <c r="AA663" s="28"/>
      <c r="AB663" s="31"/>
      <c r="AC663" s="32"/>
      <c r="AD663" s="28"/>
      <c r="AE663" s="28">
        <v>35.4</v>
      </c>
      <c r="AF663" s="33"/>
      <c r="AG663" s="28">
        <v>1</v>
      </c>
      <c r="AH663" s="31"/>
      <c r="AI663" s="31"/>
      <c r="AJ663" s="31"/>
      <c r="AK663" s="75" t="str">
        <f t="shared" si="142"/>
        <v>1</v>
      </c>
      <c r="AL663" s="75" t="str">
        <f t="shared" si="143"/>
        <v>1</v>
      </c>
      <c r="AM663" s="75" t="str">
        <f t="shared" si="144"/>
        <v>1</v>
      </c>
      <c r="AN663" s="75" t="str">
        <f t="shared" si="145"/>
        <v>1</v>
      </c>
      <c r="AO663" s="75" t="str">
        <f t="shared" si="146"/>
        <v>1</v>
      </c>
      <c r="AP663" s="75" t="str">
        <f t="shared" si="147"/>
        <v>1</v>
      </c>
      <c r="AQ663" s="75" t="str">
        <f t="shared" si="148"/>
        <v>1</v>
      </c>
      <c r="AR663" s="75" t="str">
        <f t="shared" si="149"/>
        <v>1</v>
      </c>
      <c r="AS663" s="75">
        <f t="shared" si="150"/>
        <v>1</v>
      </c>
      <c r="AT663" s="75" t="str">
        <f t="shared" si="151"/>
        <v>1</v>
      </c>
      <c r="AU663" s="48" t="e">
        <f>IF(OR(AQ663="I",#REF!="I",AQ663="C",#REF!="C"),"Termovacío",IF(OR(AO663="I",AN663="I",AP663="I",AK663="I",AL663="I",AO663="C",AN663="C",AP663="C",AK663="C",AL663="C"),"Regeneración",""))</f>
        <v>#REF!</v>
      </c>
    </row>
    <row r="664" spans="1:47" s="10" customFormat="1" ht="15" customHeight="1" x14ac:dyDescent="0.2">
      <c r="A664" s="4">
        <f t="shared" si="152"/>
        <v>27</v>
      </c>
      <c r="B664" s="4">
        <v>500090</v>
      </c>
      <c r="C664" s="4" t="s">
        <v>84</v>
      </c>
      <c r="D664" s="4" t="s">
        <v>163</v>
      </c>
      <c r="E664" s="3"/>
      <c r="F664" s="4" t="s">
        <v>319</v>
      </c>
      <c r="G664" s="4" t="s">
        <v>29</v>
      </c>
      <c r="H664" s="4" t="s">
        <v>284</v>
      </c>
      <c r="I664" s="4" t="s">
        <v>10</v>
      </c>
      <c r="J664" s="4" t="s">
        <v>32</v>
      </c>
      <c r="K664" s="4" t="s">
        <v>120</v>
      </c>
      <c r="L664" s="4">
        <v>1993</v>
      </c>
      <c r="M664" s="4" t="s">
        <v>266</v>
      </c>
      <c r="N664" s="4" t="s">
        <v>304</v>
      </c>
      <c r="O664" s="4" t="s">
        <v>20</v>
      </c>
      <c r="P664" s="4"/>
      <c r="Q664" s="4">
        <v>2019</v>
      </c>
      <c r="R664" s="4" t="s">
        <v>119</v>
      </c>
      <c r="S664" s="13"/>
      <c r="T664" s="4"/>
      <c r="U664" s="4"/>
      <c r="V664" s="4"/>
      <c r="W664" s="4">
        <v>60</v>
      </c>
      <c r="X664" s="13">
        <v>38636</v>
      </c>
      <c r="Y664" s="27"/>
      <c r="Z664" s="27"/>
      <c r="AA664" s="28"/>
      <c r="AB664" s="31"/>
      <c r="AC664" s="32">
        <v>40</v>
      </c>
      <c r="AD664" s="28"/>
      <c r="AE664" s="28">
        <v>35.6</v>
      </c>
      <c r="AF664" s="33"/>
      <c r="AG664" s="28">
        <v>1</v>
      </c>
      <c r="AH664" s="31"/>
      <c r="AI664" s="31"/>
      <c r="AJ664" s="31"/>
      <c r="AK664" s="75" t="str">
        <f t="shared" si="142"/>
        <v>1</v>
      </c>
      <c r="AL664" s="75" t="str">
        <f t="shared" si="143"/>
        <v>1</v>
      </c>
      <c r="AM664" s="75" t="str">
        <f t="shared" si="144"/>
        <v>1</v>
      </c>
      <c r="AN664" s="75" t="str">
        <f t="shared" si="145"/>
        <v>1</v>
      </c>
      <c r="AO664" s="75" t="str">
        <f t="shared" si="146"/>
        <v>1</v>
      </c>
      <c r="AP664" s="75" t="str">
        <f t="shared" si="147"/>
        <v>1</v>
      </c>
      <c r="AQ664" s="75" t="str">
        <f t="shared" si="148"/>
        <v>1</v>
      </c>
      <c r="AR664" s="75" t="str">
        <f t="shared" si="149"/>
        <v>1</v>
      </c>
      <c r="AS664" s="75">
        <f t="shared" si="150"/>
        <v>1</v>
      </c>
      <c r="AT664" s="75" t="str">
        <f t="shared" si="151"/>
        <v>1</v>
      </c>
      <c r="AU664" s="48" t="e">
        <f>IF(OR(AQ664="I",#REF!="I",AQ664="C",#REF!="C"),"Termovacío",IF(OR(AO664="I",AN664="I",AP664="I",AK664="I",AL664="I",AO664="C",AN664="C",AP664="C",AK664="C",AL664="C"),"Regeneración",""))</f>
        <v>#REF!</v>
      </c>
    </row>
    <row r="665" spans="1:47" s="10" customFormat="1" ht="15" customHeight="1" x14ac:dyDescent="0.2">
      <c r="A665" s="4">
        <f t="shared" si="152"/>
        <v>27</v>
      </c>
      <c r="B665" s="4">
        <v>500090</v>
      </c>
      <c r="C665" s="4" t="s">
        <v>84</v>
      </c>
      <c r="D665" s="4" t="s">
        <v>163</v>
      </c>
      <c r="E665" s="3"/>
      <c r="F665" s="4" t="s">
        <v>319</v>
      </c>
      <c r="G665" s="4" t="s">
        <v>29</v>
      </c>
      <c r="H665" s="4" t="s">
        <v>284</v>
      </c>
      <c r="I665" s="4" t="s">
        <v>10</v>
      </c>
      <c r="J665" s="4" t="s">
        <v>32</v>
      </c>
      <c r="K665" s="4" t="s">
        <v>120</v>
      </c>
      <c r="L665" s="4">
        <v>1993</v>
      </c>
      <c r="M665" s="4" t="s">
        <v>266</v>
      </c>
      <c r="N665" s="4" t="s">
        <v>304</v>
      </c>
      <c r="O665" s="4" t="s">
        <v>20</v>
      </c>
      <c r="P665" s="4"/>
      <c r="Q665" s="4">
        <v>2019</v>
      </c>
      <c r="R665" s="4" t="s">
        <v>119</v>
      </c>
      <c r="S665" s="13"/>
      <c r="T665" s="4"/>
      <c r="U665" s="4"/>
      <c r="V665" s="4"/>
      <c r="W665" s="4">
        <v>60</v>
      </c>
      <c r="X665" s="13">
        <v>38617</v>
      </c>
      <c r="Y665" s="27"/>
      <c r="Z665" s="27"/>
      <c r="AA665" s="28"/>
      <c r="AB665" s="31"/>
      <c r="AC665" s="32">
        <v>34.299999999999997</v>
      </c>
      <c r="AD665" s="28"/>
      <c r="AE665" s="28">
        <v>35.200000000000003</v>
      </c>
      <c r="AF665" s="33"/>
      <c r="AG665" s="28">
        <v>1</v>
      </c>
      <c r="AH665" s="31"/>
      <c r="AI665" s="31"/>
      <c r="AJ665" s="31"/>
      <c r="AK665" s="75" t="str">
        <f t="shared" si="142"/>
        <v>1</v>
      </c>
      <c r="AL665" s="75" t="str">
        <f t="shared" si="143"/>
        <v>1</v>
      </c>
      <c r="AM665" s="75" t="str">
        <f t="shared" si="144"/>
        <v>1</v>
      </c>
      <c r="AN665" s="75" t="str">
        <f t="shared" si="145"/>
        <v>1</v>
      </c>
      <c r="AO665" s="75" t="str">
        <f t="shared" si="146"/>
        <v>1</v>
      </c>
      <c r="AP665" s="75" t="str">
        <f t="shared" si="147"/>
        <v>1</v>
      </c>
      <c r="AQ665" s="75" t="str">
        <f t="shared" si="148"/>
        <v>5</v>
      </c>
      <c r="AR665" s="75" t="str">
        <f t="shared" si="149"/>
        <v>1</v>
      </c>
      <c r="AS665" s="75">
        <f t="shared" si="150"/>
        <v>1.9090909090909092</v>
      </c>
      <c r="AT665" s="75" t="str">
        <f t="shared" si="151"/>
        <v>3</v>
      </c>
      <c r="AU665" s="48" t="e">
        <f>IF(OR(AQ665="I",#REF!="I",AQ665="C",#REF!="C"),"Termovacío",IF(OR(AO665="I",AN665="I",AP665="I",AK665="I",AL665="I",AO665="C",AN665="C",AP665="C",AK665="C",AL665="C"),"Regeneración",""))</f>
        <v>#REF!</v>
      </c>
    </row>
    <row r="666" spans="1:47" s="10" customFormat="1" ht="15" customHeight="1" x14ac:dyDescent="0.2">
      <c r="A666" s="4">
        <f t="shared" si="152"/>
        <v>27</v>
      </c>
      <c r="B666" s="4">
        <v>500090</v>
      </c>
      <c r="C666" s="4" t="s">
        <v>84</v>
      </c>
      <c r="D666" s="4" t="s">
        <v>163</v>
      </c>
      <c r="E666" s="3"/>
      <c r="F666" s="4" t="s">
        <v>319</v>
      </c>
      <c r="G666" s="4" t="s">
        <v>29</v>
      </c>
      <c r="H666" s="4" t="s">
        <v>284</v>
      </c>
      <c r="I666" s="4" t="s">
        <v>10</v>
      </c>
      <c r="J666" s="4" t="s">
        <v>32</v>
      </c>
      <c r="K666" s="4" t="s">
        <v>120</v>
      </c>
      <c r="L666" s="4">
        <v>1993</v>
      </c>
      <c r="M666" s="4" t="s">
        <v>266</v>
      </c>
      <c r="N666" s="4" t="s">
        <v>304</v>
      </c>
      <c r="O666" s="4" t="s">
        <v>20</v>
      </c>
      <c r="P666" s="4"/>
      <c r="Q666" s="4">
        <v>2019</v>
      </c>
      <c r="R666" s="4" t="s">
        <v>119</v>
      </c>
      <c r="S666" s="13"/>
      <c r="T666" s="4"/>
      <c r="U666" s="4"/>
      <c r="V666" s="4"/>
      <c r="W666" s="4">
        <v>60</v>
      </c>
      <c r="X666" s="13">
        <v>38616</v>
      </c>
      <c r="Y666" s="27"/>
      <c r="Z666" s="27"/>
      <c r="AA666" s="28"/>
      <c r="AB666" s="31"/>
      <c r="AC666" s="32"/>
      <c r="AD666" s="28"/>
      <c r="AE666" s="28">
        <v>36.4</v>
      </c>
      <c r="AF666" s="33"/>
      <c r="AG666" s="28">
        <v>1.1000000000000001</v>
      </c>
      <c r="AH666" s="31"/>
      <c r="AI666" s="31"/>
      <c r="AJ666" s="31"/>
      <c r="AK666" s="75" t="str">
        <f t="shared" si="142"/>
        <v>1</v>
      </c>
      <c r="AL666" s="75" t="str">
        <f t="shared" si="143"/>
        <v>1</v>
      </c>
      <c r="AM666" s="75" t="str">
        <f t="shared" si="144"/>
        <v>1</v>
      </c>
      <c r="AN666" s="75" t="str">
        <f t="shared" si="145"/>
        <v>1</v>
      </c>
      <c r="AO666" s="75" t="str">
        <f t="shared" si="146"/>
        <v>1</v>
      </c>
      <c r="AP666" s="75" t="str">
        <f t="shared" si="147"/>
        <v>1</v>
      </c>
      <c r="AQ666" s="75" t="str">
        <f t="shared" si="148"/>
        <v>1</v>
      </c>
      <c r="AR666" s="75" t="str">
        <f t="shared" si="149"/>
        <v>1</v>
      </c>
      <c r="AS666" s="75">
        <f t="shared" si="150"/>
        <v>1</v>
      </c>
      <c r="AT666" s="75" t="str">
        <f t="shared" si="151"/>
        <v>1</v>
      </c>
      <c r="AU666" s="48" t="e">
        <f>IF(OR(AQ666="I",#REF!="I",AQ666="C",#REF!="C"),"Termovacío",IF(OR(AO666="I",AN666="I",AP666="I",AK666="I",AL666="I",AO666="C",AN666="C",AP666="C",AK666="C",AL666="C"),"Regeneración",""))</f>
        <v>#REF!</v>
      </c>
    </row>
    <row r="667" spans="1:47" s="10" customFormat="1" ht="15" customHeight="1" x14ac:dyDescent="0.2">
      <c r="A667" s="4">
        <f t="shared" si="152"/>
        <v>27</v>
      </c>
      <c r="B667" s="4">
        <v>500090</v>
      </c>
      <c r="C667" s="4" t="s">
        <v>84</v>
      </c>
      <c r="D667" s="4" t="s">
        <v>163</v>
      </c>
      <c r="E667" s="3"/>
      <c r="F667" s="4" t="s">
        <v>319</v>
      </c>
      <c r="G667" s="4" t="s">
        <v>29</v>
      </c>
      <c r="H667" s="4" t="s">
        <v>284</v>
      </c>
      <c r="I667" s="4" t="s">
        <v>10</v>
      </c>
      <c r="J667" s="4" t="s">
        <v>32</v>
      </c>
      <c r="K667" s="4" t="s">
        <v>120</v>
      </c>
      <c r="L667" s="4">
        <v>1993</v>
      </c>
      <c r="M667" s="4" t="s">
        <v>266</v>
      </c>
      <c r="N667" s="4" t="s">
        <v>304</v>
      </c>
      <c r="O667" s="4" t="s">
        <v>20</v>
      </c>
      <c r="P667" s="4"/>
      <c r="Q667" s="4">
        <v>2019</v>
      </c>
      <c r="R667" s="4" t="s">
        <v>119</v>
      </c>
      <c r="S667" s="13"/>
      <c r="T667" s="4"/>
      <c r="U667" s="4"/>
      <c r="V667" s="4"/>
      <c r="W667" s="4">
        <v>60</v>
      </c>
      <c r="X667" s="13">
        <v>38615</v>
      </c>
      <c r="Y667" s="27"/>
      <c r="Z667" s="27"/>
      <c r="AA667" s="28"/>
      <c r="AB667" s="31"/>
      <c r="AC667" s="32">
        <v>56.1</v>
      </c>
      <c r="AD667" s="28"/>
      <c r="AE667" s="28">
        <v>35.200000000000003</v>
      </c>
      <c r="AF667" s="33"/>
      <c r="AG667" s="28">
        <v>1.5</v>
      </c>
      <c r="AH667" s="31"/>
      <c r="AI667" s="31"/>
      <c r="AJ667" s="31"/>
      <c r="AK667" s="75" t="str">
        <f t="shared" si="142"/>
        <v>1</v>
      </c>
      <c r="AL667" s="75" t="str">
        <f t="shared" si="143"/>
        <v>1</v>
      </c>
      <c r="AM667" s="75" t="str">
        <f t="shared" si="144"/>
        <v>1</v>
      </c>
      <c r="AN667" s="75" t="str">
        <f t="shared" si="145"/>
        <v>1</v>
      </c>
      <c r="AO667" s="75" t="str">
        <f t="shared" si="146"/>
        <v>1</v>
      </c>
      <c r="AP667" s="75" t="str">
        <f t="shared" si="147"/>
        <v>1</v>
      </c>
      <c r="AQ667" s="75" t="str">
        <f t="shared" si="148"/>
        <v>1</v>
      </c>
      <c r="AR667" s="75" t="str">
        <f t="shared" si="149"/>
        <v>1</v>
      </c>
      <c r="AS667" s="75">
        <f t="shared" si="150"/>
        <v>1</v>
      </c>
      <c r="AT667" s="75" t="str">
        <f t="shared" si="151"/>
        <v>1</v>
      </c>
      <c r="AU667" s="48" t="e">
        <f>IF(OR(AQ667="I",#REF!="I",AQ667="C",#REF!="C"),"Termovacío",IF(OR(AO667="I",AN667="I",AP667="I",AK667="I",AL667="I",AO667="C",AN667="C",AP667="C",AK667="C",AL667="C"),"Regeneración",""))</f>
        <v>#REF!</v>
      </c>
    </row>
    <row r="668" spans="1:47" s="10" customFormat="1" ht="15" customHeight="1" x14ac:dyDescent="0.2">
      <c r="A668" s="4">
        <f t="shared" si="152"/>
        <v>27</v>
      </c>
      <c r="B668" s="4">
        <v>500090</v>
      </c>
      <c r="C668" s="4" t="s">
        <v>84</v>
      </c>
      <c r="D668" s="4" t="s">
        <v>163</v>
      </c>
      <c r="E668" s="3"/>
      <c r="F668" s="4" t="s">
        <v>319</v>
      </c>
      <c r="G668" s="4" t="s">
        <v>29</v>
      </c>
      <c r="H668" s="4" t="s">
        <v>284</v>
      </c>
      <c r="I668" s="4" t="s">
        <v>10</v>
      </c>
      <c r="J668" s="4" t="s">
        <v>32</v>
      </c>
      <c r="K668" s="4" t="s">
        <v>120</v>
      </c>
      <c r="L668" s="4">
        <v>1993</v>
      </c>
      <c r="M668" s="4" t="s">
        <v>266</v>
      </c>
      <c r="N668" s="4" t="s">
        <v>304</v>
      </c>
      <c r="O668" s="4" t="s">
        <v>20</v>
      </c>
      <c r="P668" s="4"/>
      <c r="Q668" s="4">
        <v>2019</v>
      </c>
      <c r="R668" s="4" t="s">
        <v>119</v>
      </c>
      <c r="S668" s="13"/>
      <c r="T668" s="4"/>
      <c r="U668" s="4"/>
      <c r="V668" s="4"/>
      <c r="W668" s="4">
        <v>60</v>
      </c>
      <c r="X668" s="13">
        <v>38614</v>
      </c>
      <c r="Y668" s="27"/>
      <c r="Z668" s="27"/>
      <c r="AA668" s="28"/>
      <c r="AB668" s="31"/>
      <c r="AC668" s="32">
        <v>62.8</v>
      </c>
      <c r="AD668" s="28"/>
      <c r="AE668" s="28">
        <v>31.8</v>
      </c>
      <c r="AF668" s="33"/>
      <c r="AG668" s="28">
        <v>2</v>
      </c>
      <c r="AH668" s="31"/>
      <c r="AI668" s="31"/>
      <c r="AJ668" s="31"/>
      <c r="AK668" s="75" t="str">
        <f t="shared" si="142"/>
        <v>1</v>
      </c>
      <c r="AL668" s="75" t="str">
        <f t="shared" si="143"/>
        <v>1</v>
      </c>
      <c r="AM668" s="75" t="str">
        <f t="shared" si="144"/>
        <v>1</v>
      </c>
      <c r="AN668" s="75" t="str">
        <f t="shared" si="145"/>
        <v>1</v>
      </c>
      <c r="AO668" s="75" t="str">
        <f t="shared" si="146"/>
        <v>3</v>
      </c>
      <c r="AP668" s="75" t="str">
        <f t="shared" si="147"/>
        <v>1</v>
      </c>
      <c r="AQ668" s="75" t="str">
        <f t="shared" si="148"/>
        <v>1</v>
      </c>
      <c r="AR668" s="75" t="str">
        <f t="shared" si="149"/>
        <v>1</v>
      </c>
      <c r="AS668" s="75">
        <f t="shared" si="150"/>
        <v>1.2727272727272727</v>
      </c>
      <c r="AT668" s="75" t="str">
        <f t="shared" si="151"/>
        <v>3</v>
      </c>
      <c r="AU668" s="48" t="e">
        <f>IF(OR(AQ668="I",#REF!="I",AQ668="C",#REF!="C"),"Termovacío",IF(OR(AO668="I",AN668="I",AP668="I",AK668="I",AL668="I",AO668="C",AN668="C",AP668="C",AK668="C",AL668="C"),"Regeneración",""))</f>
        <v>#REF!</v>
      </c>
    </row>
    <row r="669" spans="1:47" s="10" customFormat="1" ht="15" customHeight="1" x14ac:dyDescent="0.2">
      <c r="A669" s="4">
        <f t="shared" si="152"/>
        <v>27</v>
      </c>
      <c r="B669" s="4">
        <v>500090</v>
      </c>
      <c r="C669" s="4" t="s">
        <v>84</v>
      </c>
      <c r="D669" s="4" t="s">
        <v>163</v>
      </c>
      <c r="E669" s="3"/>
      <c r="F669" s="4" t="s">
        <v>319</v>
      </c>
      <c r="G669" s="4" t="s">
        <v>29</v>
      </c>
      <c r="H669" s="4" t="s">
        <v>284</v>
      </c>
      <c r="I669" s="4" t="s">
        <v>10</v>
      </c>
      <c r="J669" s="4" t="s">
        <v>32</v>
      </c>
      <c r="K669" s="4" t="s">
        <v>120</v>
      </c>
      <c r="L669" s="4">
        <v>1993</v>
      </c>
      <c r="M669" s="4" t="s">
        <v>266</v>
      </c>
      <c r="N669" s="4" t="s">
        <v>304</v>
      </c>
      <c r="O669" s="4" t="s">
        <v>20</v>
      </c>
      <c r="P669" s="4"/>
      <c r="Q669" s="4">
        <v>2019</v>
      </c>
      <c r="R669" s="4" t="s">
        <v>119</v>
      </c>
      <c r="S669" s="13"/>
      <c r="T669" s="4"/>
      <c r="U669" s="4"/>
      <c r="V669" s="4"/>
      <c r="W669" s="4">
        <v>60</v>
      </c>
      <c r="X669" s="13">
        <v>38613</v>
      </c>
      <c r="Y669" s="27"/>
      <c r="Z669" s="27"/>
      <c r="AA669" s="28"/>
      <c r="AB669" s="31"/>
      <c r="AC669" s="32">
        <v>63</v>
      </c>
      <c r="AD669" s="28"/>
      <c r="AE669" s="28">
        <v>31.5</v>
      </c>
      <c r="AF669" s="33"/>
      <c r="AG669" s="28">
        <v>2</v>
      </c>
      <c r="AH669" s="31"/>
      <c r="AI669" s="31"/>
      <c r="AJ669" s="31"/>
      <c r="AK669" s="75" t="str">
        <f t="shared" si="142"/>
        <v>1</v>
      </c>
      <c r="AL669" s="75" t="str">
        <f t="shared" si="143"/>
        <v>1</v>
      </c>
      <c r="AM669" s="75" t="str">
        <f t="shared" si="144"/>
        <v>1</v>
      </c>
      <c r="AN669" s="75" t="str">
        <f t="shared" si="145"/>
        <v>1</v>
      </c>
      <c r="AO669" s="75" t="str">
        <f t="shared" si="146"/>
        <v>3</v>
      </c>
      <c r="AP669" s="75" t="str">
        <f t="shared" si="147"/>
        <v>1</v>
      </c>
      <c r="AQ669" s="75" t="str">
        <f t="shared" si="148"/>
        <v>1</v>
      </c>
      <c r="AR669" s="75" t="str">
        <f t="shared" si="149"/>
        <v>1</v>
      </c>
      <c r="AS669" s="75">
        <f t="shared" si="150"/>
        <v>1.2727272727272727</v>
      </c>
      <c r="AT669" s="75" t="str">
        <f t="shared" si="151"/>
        <v>3</v>
      </c>
      <c r="AU669" s="48" t="e">
        <f>IF(OR(AQ669="I",#REF!="I",AQ669="C",#REF!="C"),"Termovacío",IF(OR(AO669="I",AN669="I",AP669="I",AK669="I",AL669="I",AO669="C",AN669="C",AP669="C",AK669="C",AL669="C"),"Regeneración",""))</f>
        <v>#REF!</v>
      </c>
    </row>
    <row r="670" spans="1:47" s="10" customFormat="1" ht="15" customHeight="1" x14ac:dyDescent="0.2">
      <c r="A670" s="4">
        <f t="shared" si="152"/>
        <v>27</v>
      </c>
      <c r="B670" s="4">
        <v>500090</v>
      </c>
      <c r="C670" s="4" t="s">
        <v>84</v>
      </c>
      <c r="D670" s="4" t="s">
        <v>163</v>
      </c>
      <c r="E670" s="3"/>
      <c r="F670" s="4" t="s">
        <v>319</v>
      </c>
      <c r="G670" s="4" t="s">
        <v>29</v>
      </c>
      <c r="H670" s="4" t="s">
        <v>284</v>
      </c>
      <c r="I670" s="4" t="s">
        <v>10</v>
      </c>
      <c r="J670" s="4" t="s">
        <v>32</v>
      </c>
      <c r="K670" s="4" t="s">
        <v>120</v>
      </c>
      <c r="L670" s="4">
        <v>1993</v>
      </c>
      <c r="M670" s="4" t="s">
        <v>266</v>
      </c>
      <c r="N670" s="4" t="s">
        <v>304</v>
      </c>
      <c r="O670" s="4" t="s">
        <v>20</v>
      </c>
      <c r="P670" s="4"/>
      <c r="Q670" s="4">
        <v>2019</v>
      </c>
      <c r="R670" s="4" t="s">
        <v>119</v>
      </c>
      <c r="S670" s="13"/>
      <c r="T670" s="4"/>
      <c r="U670" s="4"/>
      <c r="V670" s="4"/>
      <c r="W670" s="4">
        <v>60</v>
      </c>
      <c r="X670" s="13">
        <v>38612</v>
      </c>
      <c r="Y670" s="27"/>
      <c r="Z670" s="27"/>
      <c r="AA670" s="28"/>
      <c r="AB670" s="31"/>
      <c r="AC670" s="32">
        <v>44</v>
      </c>
      <c r="AD670" s="28"/>
      <c r="AE670" s="28">
        <v>32.200000000000003</v>
      </c>
      <c r="AF670" s="33"/>
      <c r="AG670" s="28">
        <v>2</v>
      </c>
      <c r="AH670" s="31"/>
      <c r="AI670" s="31"/>
      <c r="AJ670" s="31"/>
      <c r="AK670" s="75" t="str">
        <f t="shared" si="142"/>
        <v>1</v>
      </c>
      <c r="AL670" s="75" t="str">
        <f t="shared" si="143"/>
        <v>1</v>
      </c>
      <c r="AM670" s="75" t="str">
        <f t="shared" si="144"/>
        <v>1</v>
      </c>
      <c r="AN670" s="75" t="str">
        <f t="shared" si="145"/>
        <v>1</v>
      </c>
      <c r="AO670" s="75" t="str">
        <f t="shared" si="146"/>
        <v>1</v>
      </c>
      <c r="AP670" s="75" t="str">
        <f t="shared" si="147"/>
        <v>1</v>
      </c>
      <c r="AQ670" s="75" t="str">
        <f t="shared" si="148"/>
        <v>1</v>
      </c>
      <c r="AR670" s="75" t="str">
        <f t="shared" si="149"/>
        <v>1</v>
      </c>
      <c r="AS670" s="75">
        <f t="shared" si="150"/>
        <v>1</v>
      </c>
      <c r="AT670" s="75" t="str">
        <f t="shared" si="151"/>
        <v>1</v>
      </c>
      <c r="AU670" s="48" t="e">
        <f>IF(OR(AQ670="I",#REF!="I",AQ670="C",#REF!="C"),"Termovacío",IF(OR(AO670="I",AN670="I",AP670="I",AK670="I",AL670="I",AO670="C",AN670="C",AP670="C",AK670="C",AL670="C"),"Regeneración",""))</f>
        <v>#REF!</v>
      </c>
    </row>
    <row r="671" spans="1:47" s="10" customFormat="1" ht="15" customHeight="1" x14ac:dyDescent="0.2">
      <c r="A671" s="4">
        <f t="shared" si="152"/>
        <v>27</v>
      </c>
      <c r="B671" s="4">
        <v>500090</v>
      </c>
      <c r="C671" s="4" t="s">
        <v>84</v>
      </c>
      <c r="D671" s="4" t="s">
        <v>163</v>
      </c>
      <c r="E671" s="3"/>
      <c r="F671" s="4" t="s">
        <v>319</v>
      </c>
      <c r="G671" s="4" t="s">
        <v>29</v>
      </c>
      <c r="H671" s="4" t="s">
        <v>284</v>
      </c>
      <c r="I671" s="4" t="s">
        <v>10</v>
      </c>
      <c r="J671" s="4" t="s">
        <v>32</v>
      </c>
      <c r="K671" s="4" t="s">
        <v>120</v>
      </c>
      <c r="L671" s="4">
        <v>1993</v>
      </c>
      <c r="M671" s="4" t="s">
        <v>266</v>
      </c>
      <c r="N671" s="4" t="s">
        <v>304</v>
      </c>
      <c r="O671" s="4" t="s">
        <v>20</v>
      </c>
      <c r="P671" s="4"/>
      <c r="Q671" s="4">
        <v>2019</v>
      </c>
      <c r="R671" s="4" t="s">
        <v>119</v>
      </c>
      <c r="S671" s="13"/>
      <c r="T671" s="4"/>
      <c r="U671" s="4"/>
      <c r="V671" s="4"/>
      <c r="W671" s="4">
        <v>60</v>
      </c>
      <c r="X671" s="13">
        <v>38611</v>
      </c>
      <c r="Y671" s="27"/>
      <c r="Z671" s="27"/>
      <c r="AA671" s="28"/>
      <c r="AB671" s="31"/>
      <c r="AC671" s="32">
        <v>35</v>
      </c>
      <c r="AD671" s="28"/>
      <c r="AE671" s="28">
        <v>26.7</v>
      </c>
      <c r="AF671" s="33"/>
      <c r="AG671" s="28">
        <v>2.1</v>
      </c>
      <c r="AH671" s="31"/>
      <c r="AI671" s="31"/>
      <c r="AJ671" s="31"/>
      <c r="AK671" s="75" t="str">
        <f t="shared" si="142"/>
        <v>1</v>
      </c>
      <c r="AL671" s="75" t="str">
        <f t="shared" si="143"/>
        <v>1</v>
      </c>
      <c r="AM671" s="75" t="str">
        <f t="shared" si="144"/>
        <v>1</v>
      </c>
      <c r="AN671" s="75" t="str">
        <f t="shared" si="145"/>
        <v>1</v>
      </c>
      <c r="AO671" s="75" t="str">
        <f t="shared" si="146"/>
        <v>5</v>
      </c>
      <c r="AP671" s="75" t="str">
        <f t="shared" si="147"/>
        <v>1</v>
      </c>
      <c r="AQ671" s="75" t="str">
        <f t="shared" si="148"/>
        <v>3</v>
      </c>
      <c r="AR671" s="75" t="str">
        <f t="shared" si="149"/>
        <v>1</v>
      </c>
      <c r="AS671" s="75">
        <f t="shared" si="150"/>
        <v>2</v>
      </c>
      <c r="AT671" s="75" t="str">
        <f t="shared" si="151"/>
        <v>3</v>
      </c>
      <c r="AU671" s="48" t="e">
        <f>IF(OR(AQ671="I",#REF!="I",AQ671="C",#REF!="C"),"Termovacío",IF(OR(AO671="I",AN671="I",AP671="I",AK671="I",AL671="I",AO671="C",AN671="C",AP671="C",AK671="C",AL671="C"),"Regeneración",""))</f>
        <v>#REF!</v>
      </c>
    </row>
    <row r="672" spans="1:47" s="10" customFormat="1" ht="15" customHeight="1" x14ac:dyDescent="0.2">
      <c r="A672" s="4">
        <f t="shared" si="152"/>
        <v>27</v>
      </c>
      <c r="B672" s="4">
        <v>500090</v>
      </c>
      <c r="C672" s="4" t="s">
        <v>84</v>
      </c>
      <c r="D672" s="4" t="s">
        <v>163</v>
      </c>
      <c r="E672" s="3"/>
      <c r="F672" s="4" t="s">
        <v>319</v>
      </c>
      <c r="G672" s="4" t="s">
        <v>29</v>
      </c>
      <c r="H672" s="4" t="s">
        <v>284</v>
      </c>
      <c r="I672" s="4" t="s">
        <v>10</v>
      </c>
      <c r="J672" s="4" t="s">
        <v>32</v>
      </c>
      <c r="K672" s="4" t="s">
        <v>120</v>
      </c>
      <c r="L672" s="4">
        <v>1993</v>
      </c>
      <c r="M672" s="4" t="s">
        <v>266</v>
      </c>
      <c r="N672" s="4" t="s">
        <v>304</v>
      </c>
      <c r="O672" s="4" t="s">
        <v>20</v>
      </c>
      <c r="P672" s="4"/>
      <c r="Q672" s="4">
        <v>2019</v>
      </c>
      <c r="R672" s="4" t="s">
        <v>119</v>
      </c>
      <c r="S672" s="13"/>
      <c r="T672" s="4"/>
      <c r="U672" s="4"/>
      <c r="V672" s="4"/>
      <c r="W672" s="4">
        <v>60</v>
      </c>
      <c r="X672" s="13">
        <v>38610</v>
      </c>
      <c r="Y672" s="27"/>
      <c r="Z672" s="27"/>
      <c r="AA672" s="28"/>
      <c r="AB672" s="31"/>
      <c r="AC672" s="32">
        <v>35</v>
      </c>
      <c r="AD672" s="28"/>
      <c r="AE672" s="28">
        <v>18.600000000000001</v>
      </c>
      <c r="AF672" s="33"/>
      <c r="AG672" s="28">
        <v>3.1</v>
      </c>
      <c r="AH672" s="31"/>
      <c r="AI672" s="31"/>
      <c r="AJ672" s="31"/>
      <c r="AK672" s="75" t="str">
        <f t="shared" si="142"/>
        <v>1</v>
      </c>
      <c r="AL672" s="75" t="str">
        <f t="shared" si="143"/>
        <v>1</v>
      </c>
      <c r="AM672" s="75" t="str">
        <f t="shared" si="144"/>
        <v>1</v>
      </c>
      <c r="AN672" s="75" t="str">
        <f t="shared" si="145"/>
        <v>1</v>
      </c>
      <c r="AO672" s="75" t="str">
        <f t="shared" si="146"/>
        <v>5</v>
      </c>
      <c r="AP672" s="75" t="str">
        <f t="shared" si="147"/>
        <v>1</v>
      </c>
      <c r="AQ672" s="75" t="str">
        <f t="shared" si="148"/>
        <v>3</v>
      </c>
      <c r="AR672" s="75" t="str">
        <f t="shared" si="149"/>
        <v>1</v>
      </c>
      <c r="AS672" s="75">
        <f t="shared" si="150"/>
        <v>2</v>
      </c>
      <c r="AT672" s="75" t="str">
        <f t="shared" si="151"/>
        <v>3</v>
      </c>
      <c r="AU672" s="48" t="e">
        <f>IF(OR(AQ672="I",#REF!="I",AQ672="C",#REF!="C"),"Termovacío",IF(OR(AO672="I",AN672="I",AP672="I",AK672="I",AL672="I",AO672="C",AN672="C",AP672="C",AK672="C",AL672="C"),"Regeneración",""))</f>
        <v>#REF!</v>
      </c>
    </row>
    <row r="673" spans="1:47" s="10" customFormat="1" ht="15" customHeight="1" x14ac:dyDescent="0.2">
      <c r="A673" s="4">
        <f t="shared" si="152"/>
        <v>27</v>
      </c>
      <c r="B673" s="4">
        <v>500090</v>
      </c>
      <c r="C673" s="4" t="s">
        <v>84</v>
      </c>
      <c r="D673" s="4" t="s">
        <v>163</v>
      </c>
      <c r="E673" s="3"/>
      <c r="F673" s="4" t="s">
        <v>319</v>
      </c>
      <c r="G673" s="4" t="s">
        <v>29</v>
      </c>
      <c r="H673" s="4" t="s">
        <v>284</v>
      </c>
      <c r="I673" s="4" t="s">
        <v>10</v>
      </c>
      <c r="J673" s="4" t="s">
        <v>32</v>
      </c>
      <c r="K673" s="4" t="s">
        <v>120</v>
      </c>
      <c r="L673" s="4">
        <v>1993</v>
      </c>
      <c r="M673" s="4" t="s">
        <v>266</v>
      </c>
      <c r="N673" s="4" t="s">
        <v>304</v>
      </c>
      <c r="O673" s="4" t="s">
        <v>20</v>
      </c>
      <c r="P673" s="4"/>
      <c r="Q673" s="4">
        <v>2019</v>
      </c>
      <c r="R673" s="4" t="s">
        <v>119</v>
      </c>
      <c r="S673" s="13"/>
      <c r="T673" s="4"/>
      <c r="U673" s="4"/>
      <c r="V673" s="4"/>
      <c r="W673" s="4">
        <v>60</v>
      </c>
      <c r="X673" s="13">
        <v>38607</v>
      </c>
      <c r="Y673" s="27"/>
      <c r="Z673" s="27"/>
      <c r="AA673" s="28"/>
      <c r="AB673" s="31"/>
      <c r="AC673" s="32">
        <v>33</v>
      </c>
      <c r="AD673" s="28"/>
      <c r="AE673" s="28">
        <v>15.8</v>
      </c>
      <c r="AF673" s="33"/>
      <c r="AG673" s="28">
        <v>3.6</v>
      </c>
      <c r="AH673" s="31"/>
      <c r="AI673" s="31"/>
      <c r="AJ673" s="31"/>
      <c r="AK673" s="75" t="str">
        <f t="shared" si="142"/>
        <v>1</v>
      </c>
      <c r="AL673" s="75" t="str">
        <f t="shared" si="143"/>
        <v>1</v>
      </c>
      <c r="AM673" s="75" t="str">
        <f t="shared" si="144"/>
        <v>1</v>
      </c>
      <c r="AN673" s="75" t="str">
        <f t="shared" si="145"/>
        <v>1</v>
      </c>
      <c r="AO673" s="75" t="str">
        <f t="shared" si="146"/>
        <v>5</v>
      </c>
      <c r="AP673" s="75" t="str">
        <f t="shared" si="147"/>
        <v>5</v>
      </c>
      <c r="AQ673" s="75" t="str">
        <f t="shared" si="148"/>
        <v>5</v>
      </c>
      <c r="AR673" s="75" t="str">
        <f t="shared" si="149"/>
        <v>1</v>
      </c>
      <c r="AS673" s="75">
        <f t="shared" si="150"/>
        <v>2.6363636363636362</v>
      </c>
      <c r="AT673" s="75" t="str">
        <f t="shared" si="151"/>
        <v>6</v>
      </c>
      <c r="AU673" s="48" t="e">
        <f>IF(OR(AQ673="I",#REF!="I",AQ673="C",#REF!="C"),"Termovacío",IF(OR(AO673="I",AN673="I",AP673="I",AK673="I",AL673="I",AO673="C",AN673="C",AP673="C",AK673="C",AL673="C"),"Regeneración",""))</f>
        <v>#REF!</v>
      </c>
    </row>
    <row r="674" spans="1:47" s="10" customFormat="1" ht="15" customHeight="1" x14ac:dyDescent="0.2">
      <c r="A674" s="4">
        <f t="shared" si="152"/>
        <v>27</v>
      </c>
      <c r="B674" s="4">
        <v>500090</v>
      </c>
      <c r="C674" s="4" t="s">
        <v>84</v>
      </c>
      <c r="D674" s="4" t="s">
        <v>163</v>
      </c>
      <c r="E674" s="3"/>
      <c r="F674" s="4" t="s">
        <v>319</v>
      </c>
      <c r="G674" s="4" t="s">
        <v>29</v>
      </c>
      <c r="H674" s="4" t="s">
        <v>284</v>
      </c>
      <c r="I674" s="4" t="s">
        <v>10</v>
      </c>
      <c r="J674" s="4" t="s">
        <v>32</v>
      </c>
      <c r="K674" s="4" t="s">
        <v>120</v>
      </c>
      <c r="L674" s="4">
        <v>1993</v>
      </c>
      <c r="M674" s="4" t="s">
        <v>266</v>
      </c>
      <c r="N674" s="4" t="s">
        <v>304</v>
      </c>
      <c r="O674" s="4" t="s">
        <v>20</v>
      </c>
      <c r="P674" s="4"/>
      <c r="Q674" s="4">
        <v>2019</v>
      </c>
      <c r="R674" s="4" t="s">
        <v>119</v>
      </c>
      <c r="S674" s="13"/>
      <c r="T674" s="4"/>
      <c r="U674" s="4"/>
      <c r="V674" s="4"/>
      <c r="W674" s="4">
        <v>60</v>
      </c>
      <c r="X674" s="13">
        <v>38498</v>
      </c>
      <c r="Y674" s="27"/>
      <c r="Z674" s="27"/>
      <c r="AA674" s="28"/>
      <c r="AB674" s="31"/>
      <c r="AC674" s="32">
        <v>38</v>
      </c>
      <c r="AD674" s="28"/>
      <c r="AE674" s="28"/>
      <c r="AF674" s="33"/>
      <c r="AG674" s="28"/>
      <c r="AH674" s="31"/>
      <c r="AI674" s="31"/>
      <c r="AJ674" s="31"/>
      <c r="AK674" s="75" t="str">
        <f t="shared" si="142"/>
        <v>1</v>
      </c>
      <c r="AL674" s="75" t="str">
        <f t="shared" si="143"/>
        <v>1</v>
      </c>
      <c r="AM674" s="75" t="str">
        <f t="shared" si="144"/>
        <v>1</v>
      </c>
      <c r="AN674" s="75" t="str">
        <f t="shared" si="145"/>
        <v>1</v>
      </c>
      <c r="AO674" s="75" t="str">
        <f t="shared" si="146"/>
        <v>1</v>
      </c>
      <c r="AP674" s="75" t="str">
        <f t="shared" si="147"/>
        <v>1</v>
      </c>
      <c r="AQ674" s="75" t="str">
        <f t="shared" si="148"/>
        <v>3</v>
      </c>
      <c r="AR674" s="75" t="str">
        <f t="shared" si="149"/>
        <v>1</v>
      </c>
      <c r="AS674" s="75">
        <f t="shared" si="150"/>
        <v>1.4545454545454546</v>
      </c>
      <c r="AT674" s="75" t="str">
        <f t="shared" si="151"/>
        <v>3</v>
      </c>
      <c r="AU674" s="48" t="e">
        <f>IF(OR(AQ674="I",#REF!="I",AQ674="C",#REF!="C"),"Termovacío",IF(OR(AO674="I",AN674="I",AP674="I",AK674="I",AL674="I",AO674="C",AN674="C",AP674="C",AK674="C",AL674="C"),"Regeneración",""))</f>
        <v>#REF!</v>
      </c>
    </row>
    <row r="675" spans="1:47" s="10" customFormat="1" ht="15" customHeight="1" x14ac:dyDescent="0.2">
      <c r="A675" s="4">
        <f t="shared" si="152"/>
        <v>27</v>
      </c>
      <c r="B675" s="4">
        <v>500090</v>
      </c>
      <c r="C675" s="4" t="s">
        <v>84</v>
      </c>
      <c r="D675" s="4" t="s">
        <v>163</v>
      </c>
      <c r="E675" s="3"/>
      <c r="F675" s="4" t="s">
        <v>319</v>
      </c>
      <c r="G675" s="4" t="s">
        <v>29</v>
      </c>
      <c r="H675" s="4" t="s">
        <v>284</v>
      </c>
      <c r="I675" s="4" t="s">
        <v>10</v>
      </c>
      <c r="J675" s="4" t="s">
        <v>32</v>
      </c>
      <c r="K675" s="4" t="s">
        <v>120</v>
      </c>
      <c r="L675" s="4">
        <v>1993</v>
      </c>
      <c r="M675" s="4" t="s">
        <v>266</v>
      </c>
      <c r="N675" s="4" t="s">
        <v>304</v>
      </c>
      <c r="O675" s="4" t="s">
        <v>20</v>
      </c>
      <c r="P675" s="4"/>
      <c r="Q675" s="4">
        <v>2019</v>
      </c>
      <c r="R675" s="4" t="s">
        <v>119</v>
      </c>
      <c r="S675" s="13"/>
      <c r="T675" s="4"/>
      <c r="U675" s="4"/>
      <c r="V675" s="4"/>
      <c r="W675" s="4">
        <v>60</v>
      </c>
      <c r="X675" s="13">
        <v>38273</v>
      </c>
      <c r="Y675" s="27"/>
      <c r="Z675" s="27"/>
      <c r="AA675" s="28"/>
      <c r="AB675" s="31"/>
      <c r="AC675" s="32">
        <v>28</v>
      </c>
      <c r="AD675" s="28"/>
      <c r="AE675" s="28">
        <v>15.5</v>
      </c>
      <c r="AF675" s="33"/>
      <c r="AG675" s="28">
        <v>3.6</v>
      </c>
      <c r="AH675" s="31"/>
      <c r="AI675" s="31"/>
      <c r="AJ675" s="31"/>
      <c r="AK675" s="75" t="str">
        <f t="shared" si="142"/>
        <v>1</v>
      </c>
      <c r="AL675" s="75" t="str">
        <f t="shared" si="143"/>
        <v>1</v>
      </c>
      <c r="AM675" s="75" t="str">
        <f t="shared" si="144"/>
        <v>1</v>
      </c>
      <c r="AN675" s="75" t="str">
        <f t="shared" si="145"/>
        <v>1</v>
      </c>
      <c r="AO675" s="75" t="str">
        <f t="shared" si="146"/>
        <v>5</v>
      </c>
      <c r="AP675" s="75" t="str">
        <f t="shared" si="147"/>
        <v>5</v>
      </c>
      <c r="AQ675" s="75" t="str">
        <f t="shared" si="148"/>
        <v>5</v>
      </c>
      <c r="AR675" s="75" t="str">
        <f t="shared" si="149"/>
        <v>1</v>
      </c>
      <c r="AS675" s="75">
        <f t="shared" si="150"/>
        <v>2.6363636363636362</v>
      </c>
      <c r="AT675" s="75" t="str">
        <f t="shared" si="151"/>
        <v>6</v>
      </c>
      <c r="AU675" s="48" t="e">
        <f>IF(OR(AQ675="I",#REF!="I",AQ675="C",#REF!="C"),"Termovacío",IF(OR(AO675="I",AN675="I",AP675="I",AK675="I",AL675="I",AO675="C",AN675="C",AP675="C",AK675="C",AL675="C"),"Regeneración",""))</f>
        <v>#REF!</v>
      </c>
    </row>
    <row r="676" spans="1:47" s="10" customFormat="1" ht="15" customHeight="1" x14ac:dyDescent="0.2">
      <c r="A676" s="4">
        <f t="shared" si="152"/>
        <v>27</v>
      </c>
      <c r="B676" s="4">
        <v>500090</v>
      </c>
      <c r="C676" s="4" t="s">
        <v>84</v>
      </c>
      <c r="D676" s="4" t="s">
        <v>163</v>
      </c>
      <c r="E676" s="3"/>
      <c r="F676" s="4" t="s">
        <v>319</v>
      </c>
      <c r="G676" s="4" t="s">
        <v>29</v>
      </c>
      <c r="H676" s="4" t="s">
        <v>284</v>
      </c>
      <c r="I676" s="4" t="s">
        <v>10</v>
      </c>
      <c r="J676" s="4" t="s">
        <v>32</v>
      </c>
      <c r="K676" s="4" t="s">
        <v>120</v>
      </c>
      <c r="L676" s="4">
        <v>1993</v>
      </c>
      <c r="M676" s="4" t="s">
        <v>266</v>
      </c>
      <c r="N676" s="4" t="s">
        <v>304</v>
      </c>
      <c r="O676" s="4" t="s">
        <v>20</v>
      </c>
      <c r="P676" s="4"/>
      <c r="Q676" s="4">
        <v>2019</v>
      </c>
      <c r="R676" s="4" t="s">
        <v>119</v>
      </c>
      <c r="S676" s="13"/>
      <c r="T676" s="4"/>
      <c r="U676" s="4"/>
      <c r="V676" s="4"/>
      <c r="W676" s="4">
        <v>60</v>
      </c>
      <c r="X676" s="13">
        <v>37530</v>
      </c>
      <c r="Y676" s="27"/>
      <c r="Z676" s="27"/>
      <c r="AA676" s="28"/>
      <c r="AB676" s="31"/>
      <c r="AC676" s="32">
        <v>66.400000000000006</v>
      </c>
      <c r="AD676" s="28"/>
      <c r="AE676" s="28">
        <v>17.5</v>
      </c>
      <c r="AF676" s="33">
        <v>0.15362999999999999</v>
      </c>
      <c r="AG676" s="28">
        <v>3.5</v>
      </c>
      <c r="AH676" s="31"/>
      <c r="AI676" s="31"/>
      <c r="AJ676" s="31"/>
      <c r="AK676" s="75" t="str">
        <f t="shared" si="142"/>
        <v>1</v>
      </c>
      <c r="AL676" s="75" t="str">
        <f t="shared" si="143"/>
        <v>1</v>
      </c>
      <c r="AM676" s="75" t="str">
        <f t="shared" si="144"/>
        <v>1</v>
      </c>
      <c r="AN676" s="75" t="str">
        <f t="shared" si="145"/>
        <v>5</v>
      </c>
      <c r="AO676" s="75" t="str">
        <f t="shared" si="146"/>
        <v>5</v>
      </c>
      <c r="AP676" s="75" t="str">
        <f t="shared" si="147"/>
        <v>1</v>
      </c>
      <c r="AQ676" s="75" t="str">
        <f t="shared" si="148"/>
        <v>1</v>
      </c>
      <c r="AR676" s="75" t="str">
        <f t="shared" si="149"/>
        <v>1</v>
      </c>
      <c r="AS676" s="75">
        <f t="shared" si="150"/>
        <v>1.9090909090909092</v>
      </c>
      <c r="AT676" s="75" t="str">
        <f t="shared" si="151"/>
        <v>3</v>
      </c>
      <c r="AU676" s="48" t="e">
        <f>IF(OR(AQ676="I",#REF!="I",AQ676="C",#REF!="C"),"Termovacío",IF(OR(AO676="I",AN676="I",AP676="I",AK676="I",AL676="I",AO676="C",AN676="C",AP676="C",AK676="C",AL676="C"),"Regeneración",""))</f>
        <v>#REF!</v>
      </c>
    </row>
    <row r="677" spans="1:47" s="10" customFormat="1" ht="15" customHeight="1" x14ac:dyDescent="0.2">
      <c r="A677" s="4">
        <f t="shared" si="152"/>
        <v>27</v>
      </c>
      <c r="B677" s="4">
        <v>500090</v>
      </c>
      <c r="C677" s="4" t="s">
        <v>84</v>
      </c>
      <c r="D677" s="4" t="s">
        <v>163</v>
      </c>
      <c r="E677" s="3"/>
      <c r="F677" s="4" t="s">
        <v>319</v>
      </c>
      <c r="G677" s="4" t="s">
        <v>29</v>
      </c>
      <c r="H677" s="4" t="s">
        <v>284</v>
      </c>
      <c r="I677" s="4" t="s">
        <v>10</v>
      </c>
      <c r="J677" s="4" t="s">
        <v>32</v>
      </c>
      <c r="K677" s="4" t="s">
        <v>120</v>
      </c>
      <c r="L677" s="4">
        <v>1993</v>
      </c>
      <c r="M677" s="4" t="s">
        <v>266</v>
      </c>
      <c r="N677" s="4" t="s">
        <v>304</v>
      </c>
      <c r="O677" s="4" t="s">
        <v>20</v>
      </c>
      <c r="P677" s="4"/>
      <c r="Q677" s="4">
        <v>2019</v>
      </c>
      <c r="R677" s="4" t="s">
        <v>119</v>
      </c>
      <c r="S677" s="13"/>
      <c r="T677" s="4"/>
      <c r="U677" s="4"/>
      <c r="V677" s="4"/>
      <c r="W677" s="4">
        <v>60</v>
      </c>
      <c r="X677" s="13">
        <v>37020</v>
      </c>
      <c r="Y677" s="27"/>
      <c r="Z677" s="27"/>
      <c r="AA677" s="28"/>
      <c r="AB677" s="31"/>
      <c r="AC677" s="32">
        <v>63.5</v>
      </c>
      <c r="AD677" s="28"/>
      <c r="AE677" s="28">
        <v>17.7</v>
      </c>
      <c r="AF677" s="33">
        <v>0.11919</v>
      </c>
      <c r="AG677" s="28">
        <v>3.5</v>
      </c>
      <c r="AH677" s="31"/>
      <c r="AI677" s="31"/>
      <c r="AJ677" s="31"/>
      <c r="AK677" s="75" t="str">
        <f t="shared" si="142"/>
        <v>1</v>
      </c>
      <c r="AL677" s="75" t="str">
        <f t="shared" si="143"/>
        <v>1</v>
      </c>
      <c r="AM677" s="75" t="str">
        <f t="shared" si="144"/>
        <v>1</v>
      </c>
      <c r="AN677" s="75" t="str">
        <f t="shared" si="145"/>
        <v>5</v>
      </c>
      <c r="AO677" s="75" t="str">
        <f t="shared" si="146"/>
        <v>5</v>
      </c>
      <c r="AP677" s="75" t="str">
        <f t="shared" si="147"/>
        <v>1</v>
      </c>
      <c r="AQ677" s="75" t="str">
        <f t="shared" si="148"/>
        <v>1</v>
      </c>
      <c r="AR677" s="75" t="str">
        <f t="shared" si="149"/>
        <v>1</v>
      </c>
      <c r="AS677" s="75">
        <f t="shared" si="150"/>
        <v>1.9090909090909092</v>
      </c>
      <c r="AT677" s="75" t="str">
        <f t="shared" si="151"/>
        <v>3</v>
      </c>
      <c r="AU677" s="48" t="e">
        <f>IF(OR(AQ677="I",#REF!="I",AQ677="C",#REF!="C"),"Termovacío",IF(OR(AO677="I",AN677="I",AP677="I",AK677="I",AL677="I",AO677="C",AN677="C",AP677="C",AK677="C",AL677="C"),"Regeneración",""))</f>
        <v>#REF!</v>
      </c>
    </row>
    <row r="678" spans="1:47" s="10" customFormat="1" ht="15" customHeight="1" x14ac:dyDescent="0.2">
      <c r="A678" s="4">
        <f t="shared" si="152"/>
        <v>27</v>
      </c>
      <c r="B678" s="4">
        <v>500090</v>
      </c>
      <c r="C678" s="4" t="s">
        <v>84</v>
      </c>
      <c r="D678" s="4" t="s">
        <v>163</v>
      </c>
      <c r="E678" s="3"/>
      <c r="F678" s="4" t="s">
        <v>319</v>
      </c>
      <c r="G678" s="4" t="s">
        <v>29</v>
      </c>
      <c r="H678" s="4" t="s">
        <v>284</v>
      </c>
      <c r="I678" s="4" t="s">
        <v>10</v>
      </c>
      <c r="J678" s="4" t="s">
        <v>32</v>
      </c>
      <c r="K678" s="4" t="s">
        <v>120</v>
      </c>
      <c r="L678" s="4">
        <v>1993</v>
      </c>
      <c r="M678" s="4" t="s">
        <v>266</v>
      </c>
      <c r="N678" s="4" t="s">
        <v>304</v>
      </c>
      <c r="O678" s="4" t="s">
        <v>20</v>
      </c>
      <c r="P678" s="4"/>
      <c r="Q678" s="4">
        <v>2019</v>
      </c>
      <c r="R678" s="4" t="s">
        <v>119</v>
      </c>
      <c r="S678" s="13"/>
      <c r="T678" s="4"/>
      <c r="U678" s="4"/>
      <c r="V678" s="4"/>
      <c r="W678" s="4">
        <v>60</v>
      </c>
      <c r="X678" s="13">
        <v>36788</v>
      </c>
      <c r="Y678" s="27"/>
      <c r="Z678" s="27"/>
      <c r="AA678" s="28"/>
      <c r="AB678" s="31"/>
      <c r="AC678" s="32">
        <v>47.9</v>
      </c>
      <c r="AD678" s="28"/>
      <c r="AE678" s="28">
        <v>18.600000000000001</v>
      </c>
      <c r="AF678" s="33">
        <v>0.10365000000000001</v>
      </c>
      <c r="AG678" s="28">
        <v>3</v>
      </c>
      <c r="AH678" s="31"/>
      <c r="AI678" s="31"/>
      <c r="AJ678" s="31"/>
      <c r="AK678" s="75" t="str">
        <f t="shared" si="142"/>
        <v>1</v>
      </c>
      <c r="AL678" s="75" t="str">
        <f t="shared" si="143"/>
        <v>1</v>
      </c>
      <c r="AM678" s="75" t="str">
        <f t="shared" si="144"/>
        <v>1</v>
      </c>
      <c r="AN678" s="75" t="str">
        <f t="shared" si="145"/>
        <v>5</v>
      </c>
      <c r="AO678" s="75" t="str">
        <f t="shared" si="146"/>
        <v>5</v>
      </c>
      <c r="AP678" s="75" t="str">
        <f t="shared" si="147"/>
        <v>1</v>
      </c>
      <c r="AQ678" s="75" t="str">
        <f t="shared" si="148"/>
        <v>1</v>
      </c>
      <c r="AR678" s="75" t="str">
        <f t="shared" si="149"/>
        <v>1</v>
      </c>
      <c r="AS678" s="75">
        <f t="shared" si="150"/>
        <v>1.9090909090909092</v>
      </c>
      <c r="AT678" s="75" t="str">
        <f t="shared" si="151"/>
        <v>3</v>
      </c>
      <c r="AU678" s="48" t="e">
        <f>IF(OR(AQ678="I",#REF!="I",AQ678="C",#REF!="C"),"Termovacío",IF(OR(AO678="I",AN678="I",AP678="I",AK678="I",AL678="I",AO678="C",AN678="C",AP678="C",AK678="C",AL678="C"),"Regeneración",""))</f>
        <v>#REF!</v>
      </c>
    </row>
    <row r="679" spans="1:47" s="10" customFormat="1" ht="15" customHeight="1" x14ac:dyDescent="0.2">
      <c r="A679" s="4">
        <f t="shared" si="152"/>
        <v>27</v>
      </c>
      <c r="B679" s="4">
        <v>500090</v>
      </c>
      <c r="C679" s="4" t="s">
        <v>84</v>
      </c>
      <c r="D679" s="4" t="s">
        <v>163</v>
      </c>
      <c r="E679" s="3"/>
      <c r="F679" s="4" t="s">
        <v>319</v>
      </c>
      <c r="G679" s="4" t="s">
        <v>29</v>
      </c>
      <c r="H679" s="4" t="s">
        <v>284</v>
      </c>
      <c r="I679" s="4" t="s">
        <v>10</v>
      </c>
      <c r="J679" s="4" t="s">
        <v>32</v>
      </c>
      <c r="K679" s="4" t="s">
        <v>120</v>
      </c>
      <c r="L679" s="4">
        <v>1993</v>
      </c>
      <c r="M679" s="4" t="s">
        <v>266</v>
      </c>
      <c r="N679" s="4" t="s">
        <v>304</v>
      </c>
      <c r="O679" s="4" t="s">
        <v>20</v>
      </c>
      <c r="P679" s="4"/>
      <c r="Q679" s="4">
        <v>2019</v>
      </c>
      <c r="R679" s="4" t="s">
        <v>119</v>
      </c>
      <c r="S679" s="13"/>
      <c r="T679" s="4"/>
      <c r="U679" s="4"/>
      <c r="V679" s="4"/>
      <c r="W679" s="4">
        <v>60</v>
      </c>
      <c r="X679" s="13">
        <v>36440</v>
      </c>
      <c r="Y679" s="27"/>
      <c r="Z679" s="27"/>
      <c r="AA679" s="28"/>
      <c r="AB679" s="31"/>
      <c r="AC679" s="32">
        <v>23.7</v>
      </c>
      <c r="AD679" s="28"/>
      <c r="AE679" s="28">
        <v>20.3</v>
      </c>
      <c r="AF679" s="33">
        <v>7.0629999999999998E-2</v>
      </c>
      <c r="AG679" s="28">
        <v>2.6</v>
      </c>
      <c r="AH679" s="31"/>
      <c r="AI679" s="31"/>
      <c r="AJ679" s="31"/>
      <c r="AK679" s="75" t="str">
        <f t="shared" si="142"/>
        <v>1</v>
      </c>
      <c r="AL679" s="75" t="str">
        <f t="shared" si="143"/>
        <v>1</v>
      </c>
      <c r="AM679" s="75" t="str">
        <f t="shared" si="144"/>
        <v>1</v>
      </c>
      <c r="AN679" s="75" t="str">
        <f t="shared" si="145"/>
        <v>3</v>
      </c>
      <c r="AO679" s="75" t="str">
        <f t="shared" si="146"/>
        <v>5</v>
      </c>
      <c r="AP679" s="75" t="str">
        <f t="shared" si="147"/>
        <v>1</v>
      </c>
      <c r="AQ679" s="75" t="str">
        <f t="shared" si="148"/>
        <v>5</v>
      </c>
      <c r="AR679" s="75" t="str">
        <f t="shared" si="149"/>
        <v>1</v>
      </c>
      <c r="AS679" s="75">
        <f t="shared" si="150"/>
        <v>2.6363636363636362</v>
      </c>
      <c r="AT679" s="75" t="str">
        <f t="shared" si="151"/>
        <v>6</v>
      </c>
      <c r="AU679" s="48" t="e">
        <f>IF(OR(AQ679="I",#REF!="I",AQ679="C",#REF!="C"),"Termovacío",IF(OR(AO679="I",AN679="I",AP679="I",AK679="I",AL679="I",AO679="C",AN679="C",AP679="C",AK679="C",AL679="C"),"Regeneración",""))</f>
        <v>#REF!</v>
      </c>
    </row>
    <row r="680" spans="1:47" s="10" customFormat="1" ht="15" customHeight="1" x14ac:dyDescent="0.2">
      <c r="A680" s="4">
        <f t="shared" si="152"/>
        <v>27</v>
      </c>
      <c r="B680" s="4">
        <v>500090</v>
      </c>
      <c r="C680" s="4" t="s">
        <v>84</v>
      </c>
      <c r="D680" s="4" t="s">
        <v>163</v>
      </c>
      <c r="E680" s="3"/>
      <c r="F680" s="4" t="s">
        <v>319</v>
      </c>
      <c r="G680" s="4" t="s">
        <v>29</v>
      </c>
      <c r="H680" s="4" t="s">
        <v>284</v>
      </c>
      <c r="I680" s="4" t="s">
        <v>10</v>
      </c>
      <c r="J680" s="4" t="s">
        <v>32</v>
      </c>
      <c r="K680" s="4" t="s">
        <v>120</v>
      </c>
      <c r="L680" s="4">
        <v>1993</v>
      </c>
      <c r="M680" s="4" t="s">
        <v>266</v>
      </c>
      <c r="N680" s="4" t="s">
        <v>304</v>
      </c>
      <c r="O680" s="4" t="s">
        <v>20</v>
      </c>
      <c r="P680" s="4"/>
      <c r="Q680" s="4">
        <v>2019</v>
      </c>
      <c r="R680" s="4" t="s">
        <v>119</v>
      </c>
      <c r="S680" s="13"/>
      <c r="T680" s="4"/>
      <c r="U680" s="4"/>
      <c r="V680" s="4"/>
      <c r="W680" s="4">
        <v>60</v>
      </c>
      <c r="X680" s="13">
        <v>36073</v>
      </c>
      <c r="Y680" s="27"/>
      <c r="Z680" s="27"/>
      <c r="AA680" s="28"/>
      <c r="AB680" s="31"/>
      <c r="AC680" s="32">
        <v>22.2</v>
      </c>
      <c r="AD680" s="28"/>
      <c r="AE680" s="28">
        <v>23.6</v>
      </c>
      <c r="AF680" s="33">
        <v>4.5769999999999998E-2</v>
      </c>
      <c r="AG680" s="28">
        <v>1.6</v>
      </c>
      <c r="AH680" s="31"/>
      <c r="AI680" s="31"/>
      <c r="AJ680" s="31"/>
      <c r="AK680" s="75" t="str">
        <f t="shared" si="142"/>
        <v>1</v>
      </c>
      <c r="AL680" s="75" t="str">
        <f t="shared" si="143"/>
        <v>1</v>
      </c>
      <c r="AM680" s="75" t="str">
        <f t="shared" si="144"/>
        <v>1</v>
      </c>
      <c r="AN680" s="75" t="str">
        <f t="shared" si="145"/>
        <v>1</v>
      </c>
      <c r="AO680" s="75" t="str">
        <f t="shared" si="146"/>
        <v>5</v>
      </c>
      <c r="AP680" s="75" t="str">
        <f t="shared" si="147"/>
        <v>1</v>
      </c>
      <c r="AQ680" s="75" t="str">
        <f t="shared" si="148"/>
        <v>5</v>
      </c>
      <c r="AR680" s="75" t="str">
        <f t="shared" si="149"/>
        <v>1</v>
      </c>
      <c r="AS680" s="75">
        <f t="shared" si="150"/>
        <v>2.4545454545454546</v>
      </c>
      <c r="AT680" s="75" t="str">
        <f t="shared" si="151"/>
        <v>6</v>
      </c>
      <c r="AU680" s="48" t="e">
        <f>IF(OR(AQ680="I",#REF!="I",AQ680="C",#REF!="C"),"Termovacío",IF(OR(AO680="I",AN680="I",AP680="I",AK680="I",AL680="I",AO680="C",AN680="C",AP680="C",AK680="C",AL680="C"),"Regeneración",""))</f>
        <v>#REF!</v>
      </c>
    </row>
    <row r="681" spans="1:47" s="10" customFormat="1" ht="15" customHeight="1" x14ac:dyDescent="0.2">
      <c r="A681" s="4">
        <f t="shared" si="152"/>
        <v>27</v>
      </c>
      <c r="B681" s="4">
        <v>500090</v>
      </c>
      <c r="C681" s="4" t="s">
        <v>84</v>
      </c>
      <c r="D681" s="4" t="s">
        <v>163</v>
      </c>
      <c r="E681" s="3"/>
      <c r="F681" s="4" t="s">
        <v>319</v>
      </c>
      <c r="G681" s="4" t="s">
        <v>29</v>
      </c>
      <c r="H681" s="4" t="s">
        <v>284</v>
      </c>
      <c r="I681" s="4" t="s">
        <v>10</v>
      </c>
      <c r="J681" s="4" t="s">
        <v>32</v>
      </c>
      <c r="K681" s="4" t="s">
        <v>120</v>
      </c>
      <c r="L681" s="4">
        <v>1993</v>
      </c>
      <c r="M681" s="4" t="s">
        <v>266</v>
      </c>
      <c r="N681" s="4" t="s">
        <v>304</v>
      </c>
      <c r="O681" s="4" t="s">
        <v>20</v>
      </c>
      <c r="P681" s="4"/>
      <c r="Q681" s="4">
        <v>2019</v>
      </c>
      <c r="R681" s="4" t="s">
        <v>119</v>
      </c>
      <c r="S681" s="13"/>
      <c r="T681" s="4"/>
      <c r="U681" s="4"/>
      <c r="V681" s="4"/>
      <c r="W681" s="4">
        <v>60</v>
      </c>
      <c r="X681" s="13">
        <v>35688</v>
      </c>
      <c r="Y681" s="27"/>
      <c r="Z681" s="27"/>
      <c r="AA681" s="28"/>
      <c r="AB681" s="31"/>
      <c r="AC681" s="32">
        <v>17.399999999999999</v>
      </c>
      <c r="AD681" s="28"/>
      <c r="AE681" s="28">
        <v>30</v>
      </c>
      <c r="AF681" s="33">
        <v>2.8680000000000001E-2</v>
      </c>
      <c r="AG681" s="28">
        <v>0.5</v>
      </c>
      <c r="AH681" s="31"/>
      <c r="AI681" s="31"/>
      <c r="AJ681" s="31"/>
      <c r="AK681" s="75" t="str">
        <f t="shared" si="142"/>
        <v>1</v>
      </c>
      <c r="AL681" s="75" t="str">
        <f t="shared" si="143"/>
        <v>1</v>
      </c>
      <c r="AM681" s="75" t="str">
        <f t="shared" si="144"/>
        <v>1</v>
      </c>
      <c r="AN681" s="75" t="str">
        <f t="shared" si="145"/>
        <v>1</v>
      </c>
      <c r="AO681" s="75" t="str">
        <f t="shared" si="146"/>
        <v>3</v>
      </c>
      <c r="AP681" s="75" t="str">
        <f t="shared" si="147"/>
        <v>1</v>
      </c>
      <c r="AQ681" s="75" t="str">
        <f t="shared" si="148"/>
        <v>5</v>
      </c>
      <c r="AR681" s="75" t="str">
        <f t="shared" si="149"/>
        <v>1</v>
      </c>
      <c r="AS681" s="75">
        <f t="shared" si="150"/>
        <v>2.1818181818181817</v>
      </c>
      <c r="AT681" s="75" t="str">
        <f t="shared" si="151"/>
        <v>6</v>
      </c>
      <c r="AU681" s="48" t="e">
        <f>IF(OR(AQ681="I",#REF!="I",AQ681="C",#REF!="C"),"Termovacío",IF(OR(AO681="I",AN681="I",AP681="I",AK681="I",AL681="I",AO681="C",AN681="C",AP681="C",AK681="C",AL681="C"),"Regeneración",""))</f>
        <v>#REF!</v>
      </c>
    </row>
    <row r="682" spans="1:47" s="10" customFormat="1" ht="15" customHeight="1" x14ac:dyDescent="0.2">
      <c r="A682" s="4">
        <f t="shared" si="152"/>
        <v>27</v>
      </c>
      <c r="B682" s="4">
        <v>500090</v>
      </c>
      <c r="C682" s="4" t="s">
        <v>84</v>
      </c>
      <c r="D682" s="4" t="s">
        <v>163</v>
      </c>
      <c r="E682" s="3"/>
      <c r="F682" s="4" t="s">
        <v>319</v>
      </c>
      <c r="G682" s="4" t="s">
        <v>29</v>
      </c>
      <c r="H682" s="4" t="s">
        <v>284</v>
      </c>
      <c r="I682" s="4" t="s">
        <v>10</v>
      </c>
      <c r="J682" s="4" t="s">
        <v>32</v>
      </c>
      <c r="K682" s="4" t="s">
        <v>120</v>
      </c>
      <c r="L682" s="4">
        <v>1993</v>
      </c>
      <c r="M682" s="4" t="s">
        <v>266</v>
      </c>
      <c r="N682" s="4" t="s">
        <v>304</v>
      </c>
      <c r="O682" s="4" t="s">
        <v>20</v>
      </c>
      <c r="P682" s="4"/>
      <c r="Q682" s="4">
        <v>2019</v>
      </c>
      <c r="R682" s="4" t="s">
        <v>119</v>
      </c>
      <c r="S682" s="13"/>
      <c r="T682" s="4"/>
      <c r="U682" s="4"/>
      <c r="V682" s="4"/>
      <c r="W682" s="4">
        <v>60</v>
      </c>
      <c r="X682" s="13">
        <v>35321</v>
      </c>
      <c r="Y682" s="27"/>
      <c r="Z682" s="27"/>
      <c r="AA682" s="28"/>
      <c r="AB682" s="31"/>
      <c r="AC682" s="32">
        <v>48.5</v>
      </c>
      <c r="AD682" s="28"/>
      <c r="AE682" s="28">
        <v>22.8</v>
      </c>
      <c r="AF682" s="33">
        <v>5.5E-2</v>
      </c>
      <c r="AG682" s="28">
        <v>3.5</v>
      </c>
      <c r="AH682" s="31"/>
      <c r="AI682" s="31"/>
      <c r="AJ682" s="31"/>
      <c r="AK682" s="75" t="str">
        <f t="shared" si="142"/>
        <v>1</v>
      </c>
      <c r="AL682" s="75" t="str">
        <f t="shared" si="143"/>
        <v>1</v>
      </c>
      <c r="AM682" s="75" t="str">
        <f t="shared" si="144"/>
        <v>1</v>
      </c>
      <c r="AN682" s="75" t="str">
        <f t="shared" si="145"/>
        <v>3</v>
      </c>
      <c r="AO682" s="75" t="str">
        <f t="shared" si="146"/>
        <v>5</v>
      </c>
      <c r="AP682" s="75" t="str">
        <f t="shared" si="147"/>
        <v>1</v>
      </c>
      <c r="AQ682" s="75" t="str">
        <f t="shared" si="148"/>
        <v>1</v>
      </c>
      <c r="AR682" s="75" t="str">
        <f t="shared" si="149"/>
        <v>1</v>
      </c>
      <c r="AS682" s="75">
        <f t="shared" si="150"/>
        <v>1.7272727272727273</v>
      </c>
      <c r="AT682" s="75" t="str">
        <f t="shared" si="151"/>
        <v>3</v>
      </c>
      <c r="AU682" s="48" t="e">
        <f>IF(OR(AQ682="I",#REF!="I",AQ682="C",#REF!="C"),"Termovacío",IF(OR(AO682="I",AN682="I",AP682="I",AK682="I",AL682="I",AO682="C",AN682="C",AP682="C",AK682="C",AL682="C"),"Regeneración",""))</f>
        <v>#REF!</v>
      </c>
    </row>
    <row r="683" spans="1:47" s="10" customFormat="1" ht="15" customHeight="1" x14ac:dyDescent="0.2">
      <c r="A683" s="4">
        <f t="shared" si="152"/>
        <v>27</v>
      </c>
      <c r="B683" s="4">
        <v>500090</v>
      </c>
      <c r="C683" s="4" t="s">
        <v>84</v>
      </c>
      <c r="D683" s="4" t="s">
        <v>163</v>
      </c>
      <c r="E683" s="3"/>
      <c r="F683" s="4" t="s">
        <v>319</v>
      </c>
      <c r="G683" s="4" t="s">
        <v>29</v>
      </c>
      <c r="H683" s="4" t="s">
        <v>284</v>
      </c>
      <c r="I683" s="4" t="s">
        <v>10</v>
      </c>
      <c r="J683" s="4" t="s">
        <v>32</v>
      </c>
      <c r="K683" s="4" t="s">
        <v>120</v>
      </c>
      <c r="L683" s="4">
        <v>1993</v>
      </c>
      <c r="M683" s="4" t="s">
        <v>266</v>
      </c>
      <c r="N683" s="4" t="s">
        <v>304</v>
      </c>
      <c r="O683" s="4" t="s">
        <v>20</v>
      </c>
      <c r="P683" s="4"/>
      <c r="Q683" s="4">
        <v>2019</v>
      </c>
      <c r="R683" s="4" t="s">
        <v>119</v>
      </c>
      <c r="S683" s="13"/>
      <c r="T683" s="4"/>
      <c r="U683" s="4"/>
      <c r="V683" s="4"/>
      <c r="W683" s="4">
        <v>60</v>
      </c>
      <c r="X683" s="13">
        <v>35256</v>
      </c>
      <c r="Y683" s="27"/>
      <c r="Z683" s="27"/>
      <c r="AA683" s="28"/>
      <c r="AB683" s="31"/>
      <c r="AC683" s="32">
        <v>63.6</v>
      </c>
      <c r="AD683" s="28"/>
      <c r="AE683" s="28"/>
      <c r="AF683" s="33">
        <v>4.9000000000000002E-2</v>
      </c>
      <c r="AG683" s="28">
        <v>3.5</v>
      </c>
      <c r="AH683" s="31"/>
      <c r="AI683" s="31"/>
      <c r="AJ683" s="31"/>
      <c r="AK683" s="75" t="str">
        <f t="shared" si="142"/>
        <v>1</v>
      </c>
      <c r="AL683" s="75" t="str">
        <f t="shared" si="143"/>
        <v>1</v>
      </c>
      <c r="AM683" s="75" t="str">
        <f t="shared" si="144"/>
        <v>1</v>
      </c>
      <c r="AN683" s="75" t="str">
        <f t="shared" si="145"/>
        <v>1</v>
      </c>
      <c r="AO683" s="75" t="str">
        <f t="shared" si="146"/>
        <v>1</v>
      </c>
      <c r="AP683" s="75" t="str">
        <f t="shared" si="147"/>
        <v>1</v>
      </c>
      <c r="AQ683" s="75" t="str">
        <f t="shared" si="148"/>
        <v>1</v>
      </c>
      <c r="AR683" s="75" t="str">
        <f t="shared" si="149"/>
        <v>1</v>
      </c>
      <c r="AS683" s="75">
        <f t="shared" si="150"/>
        <v>1</v>
      </c>
      <c r="AT683" s="75" t="str">
        <f t="shared" si="151"/>
        <v>1</v>
      </c>
      <c r="AU683" s="48" t="e">
        <f>IF(OR(AQ683="I",#REF!="I",AQ683="C",#REF!="C"),"Termovacío",IF(OR(AO683="I",AN683="I",AP683="I",AK683="I",AL683="I",AO683="C",AN683="C",AP683="C",AK683="C",AL683="C"),"Regeneración",""))</f>
        <v>#REF!</v>
      </c>
    </row>
    <row r="684" spans="1:47" s="10" customFormat="1" ht="15" customHeight="1" x14ac:dyDescent="0.2">
      <c r="A684" s="4">
        <f t="shared" si="152"/>
        <v>27</v>
      </c>
      <c r="B684" s="4">
        <v>500090</v>
      </c>
      <c r="C684" s="4" t="s">
        <v>84</v>
      </c>
      <c r="D684" s="4" t="s">
        <v>163</v>
      </c>
      <c r="E684" s="3"/>
      <c r="F684" s="4" t="s">
        <v>319</v>
      </c>
      <c r="G684" s="4" t="s">
        <v>29</v>
      </c>
      <c r="H684" s="4" t="s">
        <v>284</v>
      </c>
      <c r="I684" s="4" t="s">
        <v>10</v>
      </c>
      <c r="J684" s="4" t="s">
        <v>32</v>
      </c>
      <c r="K684" s="4" t="s">
        <v>120</v>
      </c>
      <c r="L684" s="4">
        <v>1993</v>
      </c>
      <c r="M684" s="4" t="s">
        <v>266</v>
      </c>
      <c r="N684" s="4" t="s">
        <v>304</v>
      </c>
      <c r="O684" s="4" t="s">
        <v>20</v>
      </c>
      <c r="P684" s="4"/>
      <c r="Q684" s="4">
        <v>2019</v>
      </c>
      <c r="R684" s="4" t="s">
        <v>119</v>
      </c>
      <c r="S684" s="13"/>
      <c r="T684" s="4"/>
      <c r="U684" s="4"/>
      <c r="V684" s="4"/>
      <c r="W684" s="4">
        <v>60</v>
      </c>
      <c r="X684" s="13">
        <v>35016</v>
      </c>
      <c r="Y684" s="27"/>
      <c r="Z684" s="27"/>
      <c r="AA684" s="28"/>
      <c r="AB684" s="31"/>
      <c r="AC684" s="32">
        <v>33.700000000000003</v>
      </c>
      <c r="AD684" s="28"/>
      <c r="AE684" s="28"/>
      <c r="AF684" s="33">
        <v>7.1999999999999995E-2</v>
      </c>
      <c r="AG684" s="28"/>
      <c r="AH684" s="31"/>
      <c r="AI684" s="31"/>
      <c r="AJ684" s="31"/>
      <c r="AK684" s="75" t="str">
        <f t="shared" si="142"/>
        <v>1</v>
      </c>
      <c r="AL684" s="75" t="str">
        <f t="shared" si="143"/>
        <v>1</v>
      </c>
      <c r="AM684" s="75" t="str">
        <f t="shared" si="144"/>
        <v>1</v>
      </c>
      <c r="AN684" s="75" t="str">
        <f t="shared" si="145"/>
        <v>3</v>
      </c>
      <c r="AO684" s="75" t="str">
        <f t="shared" si="146"/>
        <v>1</v>
      </c>
      <c r="AP684" s="75" t="str">
        <f t="shared" si="147"/>
        <v>1</v>
      </c>
      <c r="AQ684" s="75" t="str">
        <f t="shared" si="148"/>
        <v>5</v>
      </c>
      <c r="AR684" s="75" t="str">
        <f t="shared" si="149"/>
        <v>1</v>
      </c>
      <c r="AS684" s="75">
        <f t="shared" si="150"/>
        <v>2.0909090909090908</v>
      </c>
      <c r="AT684" s="75" t="str">
        <f t="shared" si="151"/>
        <v>6</v>
      </c>
      <c r="AU684" s="48" t="e">
        <f>IF(OR(AQ684="I",#REF!="I",AQ684="C",#REF!="C"),"Termovacío",IF(OR(AO684="I",AN684="I",AP684="I",AK684="I",AL684="I",AO684="C",AN684="C",AP684="C",AK684="C",AL684="C"),"Regeneración",""))</f>
        <v>#REF!</v>
      </c>
    </row>
    <row r="685" spans="1:47" s="10" customFormat="1" ht="15" customHeight="1" x14ac:dyDescent="0.2">
      <c r="A685" s="4">
        <f t="shared" si="152"/>
        <v>27</v>
      </c>
      <c r="B685" s="4">
        <v>500090</v>
      </c>
      <c r="C685" s="4" t="s">
        <v>84</v>
      </c>
      <c r="D685" s="4" t="s">
        <v>163</v>
      </c>
      <c r="E685" s="3"/>
      <c r="F685" s="4" t="s">
        <v>319</v>
      </c>
      <c r="G685" s="4" t="s">
        <v>29</v>
      </c>
      <c r="H685" s="4" t="s">
        <v>284</v>
      </c>
      <c r="I685" s="4" t="s">
        <v>10</v>
      </c>
      <c r="J685" s="4" t="s">
        <v>32</v>
      </c>
      <c r="K685" s="4" t="s">
        <v>120</v>
      </c>
      <c r="L685" s="4">
        <v>1993</v>
      </c>
      <c r="M685" s="4" t="s">
        <v>266</v>
      </c>
      <c r="N685" s="4" t="s">
        <v>304</v>
      </c>
      <c r="O685" s="4" t="s">
        <v>20</v>
      </c>
      <c r="P685" s="4"/>
      <c r="Q685" s="4">
        <v>2019</v>
      </c>
      <c r="R685" s="4" t="s">
        <v>119</v>
      </c>
      <c r="S685" s="13"/>
      <c r="T685" s="4"/>
      <c r="U685" s="4"/>
      <c r="V685" s="4"/>
      <c r="W685" s="4">
        <v>60</v>
      </c>
      <c r="X685" s="13">
        <v>34282</v>
      </c>
      <c r="Y685" s="27"/>
      <c r="Z685" s="27"/>
      <c r="AA685" s="28"/>
      <c r="AB685" s="31"/>
      <c r="AC685" s="32">
        <v>52.9</v>
      </c>
      <c r="AD685" s="28"/>
      <c r="AE685" s="28"/>
      <c r="AF685" s="33">
        <v>2.4E-2</v>
      </c>
      <c r="AG685" s="28"/>
      <c r="AH685" s="31"/>
      <c r="AI685" s="31"/>
      <c r="AJ685" s="31"/>
      <c r="AK685" s="75" t="str">
        <f t="shared" si="142"/>
        <v>1</v>
      </c>
      <c r="AL685" s="75" t="str">
        <f t="shared" si="143"/>
        <v>1</v>
      </c>
      <c r="AM685" s="75" t="str">
        <f t="shared" si="144"/>
        <v>1</v>
      </c>
      <c r="AN685" s="75" t="str">
        <f t="shared" si="145"/>
        <v>1</v>
      </c>
      <c r="AO685" s="75" t="str">
        <f t="shared" si="146"/>
        <v>1</v>
      </c>
      <c r="AP685" s="75" t="str">
        <f t="shared" si="147"/>
        <v>1</v>
      </c>
      <c r="AQ685" s="75" t="str">
        <f t="shared" si="148"/>
        <v>1</v>
      </c>
      <c r="AR685" s="75" t="str">
        <f t="shared" si="149"/>
        <v>1</v>
      </c>
      <c r="AS685" s="75">
        <f t="shared" si="150"/>
        <v>1</v>
      </c>
      <c r="AT685" s="75" t="str">
        <f t="shared" si="151"/>
        <v>1</v>
      </c>
      <c r="AU685" s="48" t="e">
        <f>IF(OR(AQ685="I",#REF!="I",AQ685="C",#REF!="C"),"Termovacío",IF(OR(AO685="I",AN685="I",AP685="I",AK685="I",AL685="I",AO685="C",AN685="C",AP685="C",AK685="C",AL685="C"),"Regeneración",""))</f>
        <v>#REF!</v>
      </c>
    </row>
    <row r="686" spans="1:47" s="10" customFormat="1" ht="15" customHeight="1" x14ac:dyDescent="0.2">
      <c r="A686" s="4">
        <f t="shared" si="152"/>
        <v>28</v>
      </c>
      <c r="B686" s="36">
        <v>50500506</v>
      </c>
      <c r="C686" s="36" t="s">
        <v>84</v>
      </c>
      <c r="D686" s="36" t="s">
        <v>162</v>
      </c>
      <c r="E686" s="37"/>
      <c r="F686" s="36" t="s">
        <v>320</v>
      </c>
      <c r="G686" s="36" t="s">
        <v>29</v>
      </c>
      <c r="H686" s="36" t="s">
        <v>35</v>
      </c>
      <c r="I686" s="36" t="s">
        <v>10</v>
      </c>
      <c r="J686" s="36">
        <v>25</v>
      </c>
      <c r="K686" s="36" t="s">
        <v>120</v>
      </c>
      <c r="L686" s="36">
        <v>2017</v>
      </c>
      <c r="M686" s="36" t="s">
        <v>267</v>
      </c>
      <c r="N686" s="36" t="s">
        <v>153</v>
      </c>
      <c r="O686" s="36" t="s">
        <v>118</v>
      </c>
      <c r="P686" s="36">
        <v>2018</v>
      </c>
      <c r="Q686" s="36" t="s">
        <v>609</v>
      </c>
      <c r="R686" s="36" t="s">
        <v>119</v>
      </c>
      <c r="S686" s="38"/>
      <c r="T686" s="36"/>
      <c r="U686" s="36"/>
      <c r="V686" s="36" t="s">
        <v>448</v>
      </c>
      <c r="W686" s="36">
        <v>60</v>
      </c>
      <c r="X686" s="38">
        <v>45705</v>
      </c>
      <c r="Y686" s="39">
        <v>70</v>
      </c>
      <c r="Z686" s="39" t="s">
        <v>664</v>
      </c>
      <c r="AA686" s="40" t="s">
        <v>665</v>
      </c>
      <c r="AB686" s="41">
        <v>0.88200000000000001</v>
      </c>
      <c r="AC686" s="42">
        <v>75</v>
      </c>
      <c r="AD686" s="40">
        <v>7</v>
      </c>
      <c r="AE686" s="40">
        <v>37.200000000000003</v>
      </c>
      <c r="AF686" s="43">
        <v>4.0000000000000001E-3</v>
      </c>
      <c r="AG686" s="40">
        <v>0.5</v>
      </c>
      <c r="AH686" s="41">
        <v>3.0000000000000001E-3</v>
      </c>
      <c r="AI686" s="41">
        <v>0.20699999999999999</v>
      </c>
      <c r="AJ686" s="41"/>
      <c r="AK686" s="75" t="str">
        <f t="shared" si="142"/>
        <v>1</v>
      </c>
      <c r="AL686" s="75" t="str">
        <f t="shared" si="143"/>
        <v>1</v>
      </c>
      <c r="AM686" s="75" t="str">
        <f t="shared" si="144"/>
        <v>1</v>
      </c>
      <c r="AN686" s="75" t="str">
        <f t="shared" si="145"/>
        <v>1</v>
      </c>
      <c r="AO686" s="75" t="str">
        <f t="shared" si="146"/>
        <v>1</v>
      </c>
      <c r="AP686" s="75" t="str">
        <f t="shared" si="147"/>
        <v>1</v>
      </c>
      <c r="AQ686" s="75" t="str">
        <f t="shared" si="148"/>
        <v>1</v>
      </c>
      <c r="AR686" s="75" t="str">
        <f t="shared" si="149"/>
        <v>1</v>
      </c>
      <c r="AS686" s="75">
        <f t="shared" si="150"/>
        <v>1</v>
      </c>
      <c r="AT686" s="75" t="str">
        <f t="shared" si="151"/>
        <v>1</v>
      </c>
      <c r="AU686" s="48" t="e">
        <f>IF(OR(AQ686="I",#REF!="I",AQ686="C",#REF!="C"),"Termovacío",IF(OR(AO686="I",AN686="I",AP686="I",AK686="I",AL686="I",AO686="C",AN686="C",AP686="C",AK686="C",AL686="C"),"Regeneración",""))</f>
        <v>#REF!</v>
      </c>
    </row>
    <row r="687" spans="1:47" s="10" customFormat="1" ht="15" customHeight="1" x14ac:dyDescent="0.2">
      <c r="A687" s="4">
        <f t="shared" si="152"/>
        <v>28</v>
      </c>
      <c r="B687" s="4">
        <v>50500506</v>
      </c>
      <c r="C687" s="4" t="s">
        <v>84</v>
      </c>
      <c r="D687" s="4" t="s">
        <v>162</v>
      </c>
      <c r="E687" s="3"/>
      <c r="F687" s="4" t="s">
        <v>320</v>
      </c>
      <c r="G687" s="4" t="s">
        <v>29</v>
      </c>
      <c r="H687" s="4" t="s">
        <v>35</v>
      </c>
      <c r="I687" s="4" t="s">
        <v>10</v>
      </c>
      <c r="J687" s="4">
        <v>25</v>
      </c>
      <c r="K687" s="4" t="s">
        <v>120</v>
      </c>
      <c r="L687" s="4">
        <v>2017</v>
      </c>
      <c r="M687" s="4" t="s">
        <v>267</v>
      </c>
      <c r="N687" s="4" t="s">
        <v>153</v>
      </c>
      <c r="O687" s="4" t="s">
        <v>118</v>
      </c>
      <c r="P687" s="4">
        <v>2018</v>
      </c>
      <c r="Q687" s="4" t="s">
        <v>609</v>
      </c>
      <c r="R687" s="4" t="s">
        <v>119</v>
      </c>
      <c r="S687" s="13"/>
      <c r="T687" s="4"/>
      <c r="U687" s="4"/>
      <c r="V687" s="4" t="s">
        <v>448</v>
      </c>
      <c r="W687" s="4">
        <v>60</v>
      </c>
      <c r="X687" s="13">
        <v>45126</v>
      </c>
      <c r="Y687" s="27">
        <v>46.6</v>
      </c>
      <c r="Z687" s="27">
        <v>50</v>
      </c>
      <c r="AA687" s="28" t="s">
        <v>450</v>
      </c>
      <c r="AB687" s="31">
        <v>0.88200000000000001</v>
      </c>
      <c r="AC687" s="32">
        <v>73</v>
      </c>
      <c r="AD687" s="28">
        <v>8</v>
      </c>
      <c r="AE687" s="28">
        <v>38.1</v>
      </c>
      <c r="AF687" s="33">
        <v>0.01</v>
      </c>
      <c r="AG687" s="28">
        <v>0.5</v>
      </c>
      <c r="AH687" s="31">
        <v>2E-3</v>
      </c>
      <c r="AI687" s="31">
        <v>0.16</v>
      </c>
      <c r="AJ687" s="31"/>
      <c r="AK687" s="75" t="str">
        <f t="shared" si="142"/>
        <v>1</v>
      </c>
      <c r="AL687" s="75" t="str">
        <f t="shared" si="143"/>
        <v>1</v>
      </c>
      <c r="AM687" s="75" t="str">
        <f t="shared" si="144"/>
        <v>1</v>
      </c>
      <c r="AN687" s="75" t="str">
        <f t="shared" si="145"/>
        <v>1</v>
      </c>
      <c r="AO687" s="75" t="str">
        <f t="shared" si="146"/>
        <v>1</v>
      </c>
      <c r="AP687" s="75" t="str">
        <f t="shared" si="147"/>
        <v>1</v>
      </c>
      <c r="AQ687" s="75" t="str">
        <f t="shared" si="148"/>
        <v>1</v>
      </c>
      <c r="AR687" s="75" t="str">
        <f t="shared" si="149"/>
        <v>1</v>
      </c>
      <c r="AS687" s="75">
        <f t="shared" si="150"/>
        <v>1</v>
      </c>
      <c r="AT687" s="75" t="str">
        <f t="shared" si="151"/>
        <v>1</v>
      </c>
      <c r="AU687" s="48" t="e">
        <f>IF(OR(AQ687="I",#REF!="I",AQ687="C",#REF!="C"),"Termovacío",IF(OR(AO687="I",AN687="I",AP687="I",AK687="I",AL687="I",AO687="C",AN687="C",AP687="C",AK687="C",AL687="C"),"Regeneración",""))</f>
        <v>#REF!</v>
      </c>
    </row>
    <row r="688" spans="1:47" s="10" customFormat="1" ht="15" customHeight="1" x14ac:dyDescent="0.2">
      <c r="A688" s="4">
        <f t="shared" si="152"/>
        <v>28</v>
      </c>
      <c r="B688" s="4">
        <v>50500506</v>
      </c>
      <c r="C688" s="4" t="s">
        <v>84</v>
      </c>
      <c r="D688" s="4" t="s">
        <v>162</v>
      </c>
      <c r="E688" s="3"/>
      <c r="F688" s="4" t="s">
        <v>320</v>
      </c>
      <c r="G688" s="4" t="s">
        <v>29</v>
      </c>
      <c r="H688" s="4" t="s">
        <v>35</v>
      </c>
      <c r="I688" s="4" t="s">
        <v>10</v>
      </c>
      <c r="J688" s="4">
        <v>25</v>
      </c>
      <c r="K688" s="4" t="s">
        <v>120</v>
      </c>
      <c r="L688" s="4">
        <v>2017</v>
      </c>
      <c r="M688" s="4" t="s">
        <v>267</v>
      </c>
      <c r="N688" s="4" t="s">
        <v>153</v>
      </c>
      <c r="O688" s="4" t="s">
        <v>118</v>
      </c>
      <c r="P688" s="4">
        <v>2018</v>
      </c>
      <c r="Q688" s="4">
        <v>2017</v>
      </c>
      <c r="R688" s="4" t="s">
        <v>119</v>
      </c>
      <c r="S688" s="13"/>
      <c r="T688" s="4"/>
      <c r="U688" s="4"/>
      <c r="V688" s="4" t="s">
        <v>222</v>
      </c>
      <c r="W688" s="4">
        <v>60</v>
      </c>
      <c r="X688" s="13" t="s">
        <v>228</v>
      </c>
      <c r="Y688" s="27">
        <v>0</v>
      </c>
      <c r="Z688" s="27">
        <v>65</v>
      </c>
      <c r="AA688" s="28" t="s">
        <v>282</v>
      </c>
      <c r="AB688" s="31">
        <v>0.88109999999999999</v>
      </c>
      <c r="AC688" s="32">
        <v>71.900000000000006</v>
      </c>
      <c r="AD688" s="28">
        <v>10</v>
      </c>
      <c r="AE688" s="28">
        <v>38.4</v>
      </c>
      <c r="AF688" s="33">
        <v>0.02</v>
      </c>
      <c r="AG688" s="28">
        <v>1</v>
      </c>
      <c r="AH688" s="31">
        <v>1.2E-2</v>
      </c>
      <c r="AI688" s="31">
        <v>0.28000000000000003</v>
      </c>
      <c r="AJ688" s="31"/>
      <c r="AK688" s="75" t="str">
        <f t="shared" si="142"/>
        <v>1</v>
      </c>
      <c r="AL688" s="75" t="str">
        <f t="shared" si="143"/>
        <v>1</v>
      </c>
      <c r="AM688" s="75" t="str">
        <f t="shared" si="144"/>
        <v>1</v>
      </c>
      <c r="AN688" s="75" t="str">
        <f t="shared" si="145"/>
        <v>1</v>
      </c>
      <c r="AO688" s="75" t="str">
        <f t="shared" si="146"/>
        <v>1</v>
      </c>
      <c r="AP688" s="75" t="str">
        <f t="shared" si="147"/>
        <v>1</v>
      </c>
      <c r="AQ688" s="75" t="str">
        <f t="shared" si="148"/>
        <v>1</v>
      </c>
      <c r="AR688" s="75" t="str">
        <f t="shared" si="149"/>
        <v>1</v>
      </c>
      <c r="AS688" s="75">
        <f t="shared" si="150"/>
        <v>1</v>
      </c>
      <c r="AT688" s="75" t="str">
        <f t="shared" si="151"/>
        <v>1</v>
      </c>
      <c r="AU688" s="48" t="e">
        <f>IF(OR(AQ688="I",#REF!="I",AQ688="C",#REF!="C"),"Termovacío",IF(OR(AO688="I",AN688="I",AP688="I",AK688="I",AL688="I",AO688="C",AN688="C",AP688="C",AK688="C",AL688="C"),"Regeneración",""))</f>
        <v>#REF!</v>
      </c>
    </row>
    <row r="689" spans="1:47" s="10" customFormat="1" ht="15" customHeight="1" x14ac:dyDescent="0.2">
      <c r="A689" s="4">
        <f t="shared" si="152"/>
        <v>28</v>
      </c>
      <c r="B689" s="4">
        <v>50500506</v>
      </c>
      <c r="C689" s="4" t="s">
        <v>84</v>
      </c>
      <c r="D689" s="4" t="s">
        <v>162</v>
      </c>
      <c r="E689" s="3"/>
      <c r="F689" s="4" t="s">
        <v>320</v>
      </c>
      <c r="G689" s="4" t="s">
        <v>29</v>
      </c>
      <c r="H689" s="4" t="s">
        <v>35</v>
      </c>
      <c r="I689" s="4" t="s">
        <v>10</v>
      </c>
      <c r="J689" s="4">
        <v>25</v>
      </c>
      <c r="K689" s="4" t="s">
        <v>120</v>
      </c>
      <c r="L689" s="4">
        <v>2017</v>
      </c>
      <c r="M689" s="4" t="s">
        <v>267</v>
      </c>
      <c r="N689" s="4" t="s">
        <v>153</v>
      </c>
      <c r="O689" s="4" t="s">
        <v>118</v>
      </c>
      <c r="P689" s="4">
        <v>2018</v>
      </c>
      <c r="Q689" s="4">
        <v>2017</v>
      </c>
      <c r="R689" s="4" t="s">
        <v>119</v>
      </c>
      <c r="S689" s="13"/>
      <c r="T689" s="4"/>
      <c r="U689" s="4"/>
      <c r="V689" s="4" t="s">
        <v>301</v>
      </c>
      <c r="W689" s="4">
        <v>60</v>
      </c>
      <c r="X689" s="13">
        <v>44411</v>
      </c>
      <c r="Y689" s="27">
        <v>70</v>
      </c>
      <c r="Z689" s="27">
        <v>55</v>
      </c>
      <c r="AA689" s="28" t="s">
        <v>300</v>
      </c>
      <c r="AB689" s="31">
        <v>0.871</v>
      </c>
      <c r="AC689" s="32">
        <v>34</v>
      </c>
      <c r="AD689" s="28">
        <v>13</v>
      </c>
      <c r="AE689" s="28">
        <v>39</v>
      </c>
      <c r="AF689" s="33">
        <v>0.02</v>
      </c>
      <c r="AG689" s="28">
        <v>0.5</v>
      </c>
      <c r="AH689" s="31">
        <v>5.0000000000000001E-3</v>
      </c>
      <c r="AI689" s="31">
        <v>0.23899999999999999</v>
      </c>
      <c r="AJ689" s="31"/>
      <c r="AK689" s="75" t="str">
        <f t="shared" si="142"/>
        <v>1</v>
      </c>
      <c r="AL689" s="75" t="str">
        <f t="shared" si="143"/>
        <v>1</v>
      </c>
      <c r="AM689" s="75" t="str">
        <f t="shared" si="144"/>
        <v>1</v>
      </c>
      <c r="AN689" s="75" t="str">
        <f t="shared" si="145"/>
        <v>1</v>
      </c>
      <c r="AO689" s="75" t="str">
        <f t="shared" si="146"/>
        <v>1</v>
      </c>
      <c r="AP689" s="75" t="str">
        <f t="shared" si="147"/>
        <v>1</v>
      </c>
      <c r="AQ689" s="75" t="str">
        <f t="shared" si="148"/>
        <v>5</v>
      </c>
      <c r="AR689" s="75" t="str">
        <f t="shared" si="149"/>
        <v>1</v>
      </c>
      <c r="AS689" s="75">
        <f t="shared" si="150"/>
        <v>1.9090909090909092</v>
      </c>
      <c r="AT689" s="75" t="str">
        <f t="shared" si="151"/>
        <v>3</v>
      </c>
      <c r="AU689" s="48" t="e">
        <f>IF(OR(AQ689="I",#REF!="I",AQ689="C",#REF!="C"),"Termovacío",IF(OR(AO689="I",AN689="I",AP689="I",AK689="I",AL689="I",AO689="C",AN689="C",AP689="C",AK689="C",AL689="C"),"Regeneración",""))</f>
        <v>#REF!</v>
      </c>
    </row>
    <row r="690" spans="1:47" s="10" customFormat="1" ht="15" customHeight="1" x14ac:dyDescent="0.2">
      <c r="A690" s="4">
        <f t="shared" si="152"/>
        <v>28</v>
      </c>
      <c r="B690" s="4">
        <v>50500506</v>
      </c>
      <c r="C690" s="4" t="s">
        <v>84</v>
      </c>
      <c r="D690" s="4" t="s">
        <v>162</v>
      </c>
      <c r="E690" s="3"/>
      <c r="F690" s="4" t="s">
        <v>320</v>
      </c>
      <c r="G690" s="4" t="s">
        <v>29</v>
      </c>
      <c r="H690" s="4" t="s">
        <v>35</v>
      </c>
      <c r="I690" s="4" t="s">
        <v>10</v>
      </c>
      <c r="J690" s="4">
        <v>25</v>
      </c>
      <c r="K690" s="4" t="s">
        <v>120</v>
      </c>
      <c r="L690" s="4">
        <v>2017</v>
      </c>
      <c r="M690" s="4" t="s">
        <v>267</v>
      </c>
      <c r="N690" s="4" t="s">
        <v>153</v>
      </c>
      <c r="O690" s="4" t="s">
        <v>118</v>
      </c>
      <c r="P690" s="4">
        <v>2018</v>
      </c>
      <c r="Q690" s="4">
        <v>2017</v>
      </c>
      <c r="R690" s="4" t="s">
        <v>119</v>
      </c>
      <c r="S690" s="13"/>
      <c r="T690" s="4"/>
      <c r="U690" s="4"/>
      <c r="V690" s="4"/>
      <c r="W690" s="4">
        <v>60</v>
      </c>
      <c r="X690" s="13">
        <v>43999</v>
      </c>
      <c r="Y690" s="27"/>
      <c r="Z690" s="27"/>
      <c r="AA690" s="28"/>
      <c r="AB690" s="31"/>
      <c r="AC690" s="32">
        <v>37</v>
      </c>
      <c r="AD690" s="28"/>
      <c r="AE690" s="28"/>
      <c r="AF690" s="33"/>
      <c r="AG690" s="28"/>
      <c r="AH690" s="31"/>
      <c r="AI690" s="31"/>
      <c r="AJ690" s="31"/>
      <c r="AK690" s="75" t="str">
        <f t="shared" si="142"/>
        <v>1</v>
      </c>
      <c r="AL690" s="75" t="str">
        <f t="shared" si="143"/>
        <v>1</v>
      </c>
      <c r="AM690" s="75" t="str">
        <f t="shared" si="144"/>
        <v>1</v>
      </c>
      <c r="AN690" s="75" t="str">
        <f t="shared" si="145"/>
        <v>1</v>
      </c>
      <c r="AO690" s="75" t="str">
        <f t="shared" si="146"/>
        <v>1</v>
      </c>
      <c r="AP690" s="75" t="str">
        <f t="shared" si="147"/>
        <v>1</v>
      </c>
      <c r="AQ690" s="75" t="str">
        <f t="shared" si="148"/>
        <v>3</v>
      </c>
      <c r="AR690" s="75" t="str">
        <f t="shared" si="149"/>
        <v>1</v>
      </c>
      <c r="AS690" s="75">
        <f t="shared" si="150"/>
        <v>1.4545454545454546</v>
      </c>
      <c r="AT690" s="75" t="str">
        <f t="shared" si="151"/>
        <v>3</v>
      </c>
      <c r="AU690" s="48" t="e">
        <f>IF(OR(AQ690="I",#REF!="I",AQ690="C",#REF!="C"),"Termovacío",IF(OR(AO690="I",AN690="I",AP690="I",AK690="I",AL690="I",AO690="C",AN690="C",AP690="C",AK690="C",AL690="C"),"Regeneración",""))</f>
        <v>#REF!</v>
      </c>
    </row>
    <row r="691" spans="1:47" s="10" customFormat="1" ht="15" customHeight="1" x14ac:dyDescent="0.2">
      <c r="A691" s="4">
        <f t="shared" si="152"/>
        <v>28</v>
      </c>
      <c r="B691" s="4">
        <v>50500506</v>
      </c>
      <c r="C691" s="4" t="s">
        <v>84</v>
      </c>
      <c r="D691" s="4" t="s">
        <v>162</v>
      </c>
      <c r="E691" s="3"/>
      <c r="F691" s="4" t="s">
        <v>320</v>
      </c>
      <c r="G691" s="4" t="s">
        <v>29</v>
      </c>
      <c r="H691" s="4" t="s">
        <v>35</v>
      </c>
      <c r="I691" s="4" t="s">
        <v>10</v>
      </c>
      <c r="J691" s="4">
        <v>25</v>
      </c>
      <c r="K691" s="4" t="s">
        <v>120</v>
      </c>
      <c r="L691" s="4">
        <v>2017</v>
      </c>
      <c r="M691" s="4" t="s">
        <v>267</v>
      </c>
      <c r="N691" s="4" t="s">
        <v>153</v>
      </c>
      <c r="O691" s="4" t="s">
        <v>118</v>
      </c>
      <c r="P691" s="4">
        <v>2018</v>
      </c>
      <c r="Q691" s="4">
        <v>2017</v>
      </c>
      <c r="R691" s="4" t="s">
        <v>119</v>
      </c>
      <c r="S691" s="13"/>
      <c r="T691" s="4"/>
      <c r="U691" s="4"/>
      <c r="V691" s="4"/>
      <c r="W691" s="4">
        <v>60</v>
      </c>
      <c r="X691" s="13">
        <v>43313</v>
      </c>
      <c r="Y691" s="27"/>
      <c r="Z691" s="27"/>
      <c r="AA691" s="28"/>
      <c r="AB691" s="31"/>
      <c r="AC691" s="32"/>
      <c r="AD691" s="28"/>
      <c r="AE691" s="28">
        <v>45.6</v>
      </c>
      <c r="AF691" s="33">
        <v>0.01</v>
      </c>
      <c r="AG691" s="28">
        <v>0.5</v>
      </c>
      <c r="AH691" s="31">
        <v>2.8000000000000001E-2</v>
      </c>
      <c r="AI691" s="31">
        <v>0.21</v>
      </c>
      <c r="AJ691" s="31"/>
      <c r="AK691" s="75" t="str">
        <f t="shared" si="142"/>
        <v>1</v>
      </c>
      <c r="AL691" s="75" t="str">
        <f t="shared" si="143"/>
        <v>1</v>
      </c>
      <c r="AM691" s="75" t="str">
        <f t="shared" si="144"/>
        <v>1</v>
      </c>
      <c r="AN691" s="75" t="str">
        <f t="shared" si="145"/>
        <v>1</v>
      </c>
      <c r="AO691" s="75" t="str">
        <f t="shared" si="146"/>
        <v>1</v>
      </c>
      <c r="AP691" s="75" t="str">
        <f t="shared" si="147"/>
        <v>1</v>
      </c>
      <c r="AQ691" s="75" t="str">
        <f t="shared" si="148"/>
        <v>1</v>
      </c>
      <c r="AR691" s="75" t="str">
        <f t="shared" si="149"/>
        <v>1</v>
      </c>
      <c r="AS691" s="75">
        <f t="shared" si="150"/>
        <v>1</v>
      </c>
      <c r="AT691" s="75" t="str">
        <f t="shared" si="151"/>
        <v>1</v>
      </c>
      <c r="AU691" s="48" t="e">
        <f>IF(OR(AQ691="I",#REF!="I",AQ691="C",#REF!="C"),"Termovacío",IF(OR(AO691="I",AN691="I",AP691="I",AK691="I",AL691="I",AO691="C",AN691="C",AP691="C",AK691="C",AL691="C"),"Regeneración",""))</f>
        <v>#REF!</v>
      </c>
    </row>
    <row r="692" spans="1:47" s="10" customFormat="1" ht="15" customHeight="1" x14ac:dyDescent="0.2">
      <c r="A692" s="4">
        <f t="shared" si="152"/>
        <v>28</v>
      </c>
      <c r="B692" s="4">
        <v>50500506</v>
      </c>
      <c r="C692" s="4" t="s">
        <v>84</v>
      </c>
      <c r="D692" s="4" t="s">
        <v>162</v>
      </c>
      <c r="E692" s="3"/>
      <c r="F692" s="4" t="s">
        <v>320</v>
      </c>
      <c r="G692" s="4" t="s">
        <v>29</v>
      </c>
      <c r="H692" s="4" t="s">
        <v>35</v>
      </c>
      <c r="I692" s="4" t="s">
        <v>10</v>
      </c>
      <c r="J692" s="4">
        <v>25</v>
      </c>
      <c r="K692" s="4" t="s">
        <v>120</v>
      </c>
      <c r="L692" s="4">
        <v>2017</v>
      </c>
      <c r="M692" s="4" t="s">
        <v>267</v>
      </c>
      <c r="N692" s="4" t="s">
        <v>153</v>
      </c>
      <c r="O692" s="4" t="s">
        <v>118</v>
      </c>
      <c r="P692" s="4">
        <v>2018</v>
      </c>
      <c r="Q692" s="4">
        <v>2017</v>
      </c>
      <c r="R692" s="4" t="s">
        <v>119</v>
      </c>
      <c r="S692" s="13"/>
      <c r="T692" s="4"/>
      <c r="U692" s="4"/>
      <c r="V692" s="4"/>
      <c r="W692" s="4">
        <v>60</v>
      </c>
      <c r="X692" s="13">
        <v>43187</v>
      </c>
      <c r="Y692" s="27"/>
      <c r="Z692" s="27"/>
      <c r="AA692" s="28"/>
      <c r="AB692" s="31"/>
      <c r="AC692" s="32"/>
      <c r="AD692" s="28"/>
      <c r="AE692" s="28">
        <v>48</v>
      </c>
      <c r="AF692" s="33">
        <v>0.01</v>
      </c>
      <c r="AG692" s="28">
        <v>1</v>
      </c>
      <c r="AH692" s="31"/>
      <c r="AI692" s="31">
        <v>0.16</v>
      </c>
      <c r="AJ692" s="31"/>
      <c r="AK692" s="75" t="str">
        <f t="shared" si="142"/>
        <v>1</v>
      </c>
      <c r="AL692" s="75" t="str">
        <f t="shared" si="143"/>
        <v>1</v>
      </c>
      <c r="AM692" s="75" t="str">
        <f t="shared" si="144"/>
        <v>1</v>
      </c>
      <c r="AN692" s="75" t="str">
        <f t="shared" si="145"/>
        <v>1</v>
      </c>
      <c r="AO692" s="75" t="str">
        <f t="shared" si="146"/>
        <v>1</v>
      </c>
      <c r="AP692" s="75" t="str">
        <f t="shared" si="147"/>
        <v>1</v>
      </c>
      <c r="AQ692" s="75" t="str">
        <f t="shared" si="148"/>
        <v>1</v>
      </c>
      <c r="AR692" s="75" t="str">
        <f t="shared" si="149"/>
        <v>1</v>
      </c>
      <c r="AS692" s="75">
        <f t="shared" si="150"/>
        <v>1</v>
      </c>
      <c r="AT692" s="75" t="str">
        <f t="shared" si="151"/>
        <v>1</v>
      </c>
      <c r="AU692" s="48" t="e">
        <f>IF(OR(AQ692="I",#REF!="I",AQ692="C",#REF!="C"),"Termovacío",IF(OR(AO692="I",AN692="I",AP692="I",AK692="I",AL692="I",AO692="C",AN692="C",AP692="C",AK692="C",AL692="C"),"Regeneración",""))</f>
        <v>#REF!</v>
      </c>
    </row>
    <row r="693" spans="1:47" s="10" customFormat="1" ht="15" customHeight="1" x14ac:dyDescent="0.2">
      <c r="A693" s="4">
        <f t="shared" si="152"/>
        <v>28</v>
      </c>
      <c r="B693" s="4">
        <v>50500506</v>
      </c>
      <c r="C693" s="4" t="s">
        <v>84</v>
      </c>
      <c r="D693" s="4" t="s">
        <v>162</v>
      </c>
      <c r="E693" s="3"/>
      <c r="F693" s="4" t="s">
        <v>320</v>
      </c>
      <c r="G693" s="4" t="s">
        <v>29</v>
      </c>
      <c r="H693" s="4" t="s">
        <v>35</v>
      </c>
      <c r="I693" s="4" t="s">
        <v>10</v>
      </c>
      <c r="J693" s="4">
        <v>25</v>
      </c>
      <c r="K693" s="4" t="s">
        <v>120</v>
      </c>
      <c r="L693" s="4">
        <v>2017</v>
      </c>
      <c r="M693" s="4" t="s">
        <v>267</v>
      </c>
      <c r="N693" s="4" t="s">
        <v>153</v>
      </c>
      <c r="O693" s="4" t="s">
        <v>118</v>
      </c>
      <c r="P693" s="4">
        <v>2018</v>
      </c>
      <c r="Q693" s="4">
        <v>2017</v>
      </c>
      <c r="R693" s="4" t="s">
        <v>119</v>
      </c>
      <c r="S693" s="13"/>
      <c r="T693" s="4"/>
      <c r="U693" s="4"/>
      <c r="V693" s="4"/>
      <c r="W693" s="4">
        <v>60</v>
      </c>
      <c r="X693" s="13">
        <v>43164</v>
      </c>
      <c r="Y693" s="27"/>
      <c r="Z693" s="27"/>
      <c r="AA693" s="28"/>
      <c r="AB693" s="31"/>
      <c r="AC693" s="32"/>
      <c r="AD693" s="28"/>
      <c r="AE693" s="28">
        <v>49</v>
      </c>
      <c r="AF693" s="33">
        <v>0.01</v>
      </c>
      <c r="AG693" s="28">
        <v>1</v>
      </c>
      <c r="AH693" s="31"/>
      <c r="AI693" s="31">
        <v>0.12</v>
      </c>
      <c r="AJ693" s="31"/>
      <c r="AK693" s="75" t="str">
        <f t="shared" si="142"/>
        <v>1</v>
      </c>
      <c r="AL693" s="75" t="str">
        <f t="shared" si="143"/>
        <v>1</v>
      </c>
      <c r="AM693" s="75" t="str">
        <f t="shared" si="144"/>
        <v>1</v>
      </c>
      <c r="AN693" s="75" t="str">
        <f t="shared" si="145"/>
        <v>1</v>
      </c>
      <c r="AO693" s="75" t="str">
        <f t="shared" si="146"/>
        <v>1</v>
      </c>
      <c r="AP693" s="75" t="str">
        <f t="shared" si="147"/>
        <v>1</v>
      </c>
      <c r="AQ693" s="75" t="str">
        <f t="shared" si="148"/>
        <v>1</v>
      </c>
      <c r="AR693" s="75" t="str">
        <f t="shared" si="149"/>
        <v>1</v>
      </c>
      <c r="AS693" s="75">
        <f t="shared" si="150"/>
        <v>1</v>
      </c>
      <c r="AT693" s="75" t="str">
        <f t="shared" si="151"/>
        <v>1</v>
      </c>
      <c r="AU693" s="48" t="e">
        <f>IF(OR(AQ693="I",#REF!="I",AQ693="C",#REF!="C"),"Termovacío",IF(OR(AO693="I",AN693="I",AP693="I",AK693="I",AL693="I",AO693="C",AN693="C",AP693="C",AK693="C",AL693="C"),"Regeneración",""))</f>
        <v>#REF!</v>
      </c>
    </row>
    <row r="694" spans="1:47" s="10" customFormat="1" ht="15" customHeight="1" x14ac:dyDescent="0.2">
      <c r="A694" s="4">
        <f t="shared" si="152"/>
        <v>28</v>
      </c>
      <c r="B694" s="4">
        <v>50500506</v>
      </c>
      <c r="C694" s="4" t="s">
        <v>84</v>
      </c>
      <c r="D694" s="4" t="s">
        <v>162</v>
      </c>
      <c r="E694" s="3"/>
      <c r="F694" s="4" t="s">
        <v>320</v>
      </c>
      <c r="G694" s="4" t="s">
        <v>29</v>
      </c>
      <c r="H694" s="4" t="s">
        <v>35</v>
      </c>
      <c r="I694" s="4" t="s">
        <v>10</v>
      </c>
      <c r="J694" s="4">
        <v>25</v>
      </c>
      <c r="K694" s="4" t="s">
        <v>120</v>
      </c>
      <c r="L694" s="4">
        <v>2017</v>
      </c>
      <c r="M694" s="4" t="s">
        <v>267</v>
      </c>
      <c r="N694" s="4" t="s">
        <v>153</v>
      </c>
      <c r="O694" s="4" t="s">
        <v>118</v>
      </c>
      <c r="P694" s="4">
        <v>2018</v>
      </c>
      <c r="Q694" s="4">
        <v>2017</v>
      </c>
      <c r="R694" s="4" t="s">
        <v>119</v>
      </c>
      <c r="S694" s="13"/>
      <c r="T694" s="4"/>
      <c r="U694" s="4"/>
      <c r="V694" s="4"/>
      <c r="W694" s="4">
        <v>60</v>
      </c>
      <c r="X694" s="13">
        <v>43157</v>
      </c>
      <c r="Y694" s="27"/>
      <c r="Z694" s="27"/>
      <c r="AA694" s="28"/>
      <c r="AB694" s="31"/>
      <c r="AC694" s="32"/>
      <c r="AD694" s="28"/>
      <c r="AE694" s="28">
        <v>47.4</v>
      </c>
      <c r="AF694" s="33">
        <v>0.01</v>
      </c>
      <c r="AG694" s="28">
        <v>1</v>
      </c>
      <c r="AH694" s="31"/>
      <c r="AI694" s="31">
        <v>0.38</v>
      </c>
      <c r="AJ694" s="31"/>
      <c r="AK694" s="75" t="str">
        <f t="shared" si="142"/>
        <v>1</v>
      </c>
      <c r="AL694" s="75" t="str">
        <f t="shared" si="143"/>
        <v>1</v>
      </c>
      <c r="AM694" s="75" t="str">
        <f t="shared" si="144"/>
        <v>1</v>
      </c>
      <c r="AN694" s="75" t="str">
        <f t="shared" si="145"/>
        <v>1</v>
      </c>
      <c r="AO694" s="75" t="str">
        <f t="shared" si="146"/>
        <v>1</v>
      </c>
      <c r="AP694" s="75" t="str">
        <f t="shared" si="147"/>
        <v>1</v>
      </c>
      <c r="AQ694" s="75" t="str">
        <f t="shared" si="148"/>
        <v>1</v>
      </c>
      <c r="AR694" s="75" t="str">
        <f t="shared" si="149"/>
        <v>1</v>
      </c>
      <c r="AS694" s="75">
        <f t="shared" si="150"/>
        <v>1</v>
      </c>
      <c r="AT694" s="75" t="str">
        <f t="shared" si="151"/>
        <v>1</v>
      </c>
      <c r="AU694" s="48" t="e">
        <f>IF(OR(AQ694="I",#REF!="I",AQ694="C",#REF!="C"),"Termovacío",IF(OR(AO694="I",AN694="I",AP694="I",AK694="I",AL694="I",AO694="C",AN694="C",AP694="C",AK694="C",AL694="C"),"Regeneración",""))</f>
        <v>#REF!</v>
      </c>
    </row>
    <row r="695" spans="1:47" s="10" customFormat="1" ht="15" customHeight="1" x14ac:dyDescent="0.2">
      <c r="A695" s="4">
        <f t="shared" si="152"/>
        <v>28</v>
      </c>
      <c r="B695" s="4">
        <v>50500506</v>
      </c>
      <c r="C695" s="4" t="s">
        <v>84</v>
      </c>
      <c r="D695" s="4" t="s">
        <v>162</v>
      </c>
      <c r="E695" s="3"/>
      <c r="F695" s="4" t="s">
        <v>320</v>
      </c>
      <c r="G695" s="4" t="s">
        <v>29</v>
      </c>
      <c r="H695" s="4" t="s">
        <v>35</v>
      </c>
      <c r="I695" s="4" t="s">
        <v>10</v>
      </c>
      <c r="J695" s="4">
        <v>25</v>
      </c>
      <c r="K695" s="4" t="s">
        <v>120</v>
      </c>
      <c r="L695" s="4">
        <v>2017</v>
      </c>
      <c r="M695" s="4" t="s">
        <v>267</v>
      </c>
      <c r="N695" s="4" t="s">
        <v>153</v>
      </c>
      <c r="O695" s="4" t="s">
        <v>118</v>
      </c>
      <c r="P695" s="4">
        <v>2018</v>
      </c>
      <c r="Q695" s="4">
        <v>2017</v>
      </c>
      <c r="R695" s="4" t="s">
        <v>119</v>
      </c>
      <c r="S695" s="13"/>
      <c r="T695" s="4"/>
      <c r="U695" s="4"/>
      <c r="V695" s="4"/>
      <c r="W695" s="4">
        <v>60</v>
      </c>
      <c r="X695" s="13">
        <v>41984</v>
      </c>
      <c r="Y695" s="27"/>
      <c r="Z695" s="27"/>
      <c r="AA695" s="28"/>
      <c r="AB695" s="31"/>
      <c r="AC695" s="32"/>
      <c r="AD695" s="28"/>
      <c r="AE695" s="28">
        <v>22</v>
      </c>
      <c r="AF695" s="33">
        <v>0.23</v>
      </c>
      <c r="AG695" s="28">
        <v>2</v>
      </c>
      <c r="AH695" s="31">
        <v>3.6999999999999998E-2</v>
      </c>
      <c r="AI695" s="31"/>
      <c r="AJ695" s="31"/>
      <c r="AK695" s="75" t="str">
        <f t="shared" si="142"/>
        <v>1</v>
      </c>
      <c r="AL695" s="75" t="str">
        <f t="shared" si="143"/>
        <v>1</v>
      </c>
      <c r="AM695" s="75" t="str">
        <f t="shared" si="144"/>
        <v>1</v>
      </c>
      <c r="AN695" s="75" t="str">
        <f t="shared" si="145"/>
        <v>5</v>
      </c>
      <c r="AO695" s="75" t="str">
        <f t="shared" si="146"/>
        <v>5</v>
      </c>
      <c r="AP695" s="75" t="str">
        <f t="shared" si="147"/>
        <v>1</v>
      </c>
      <c r="AQ695" s="75" t="str">
        <f t="shared" si="148"/>
        <v>1</v>
      </c>
      <c r="AR695" s="75" t="str">
        <f t="shared" si="149"/>
        <v>1</v>
      </c>
      <c r="AS695" s="75">
        <f t="shared" si="150"/>
        <v>1.9090909090909092</v>
      </c>
      <c r="AT695" s="75" t="str">
        <f t="shared" si="151"/>
        <v>3</v>
      </c>
      <c r="AU695" s="48" t="e">
        <f>IF(OR(AQ695="I",#REF!="I",AQ695="C",#REF!="C"),"Termovacío",IF(OR(AO695="I",AN695="I",AP695="I",AK695="I",AL695="I",AO695="C",AN695="C",AP695="C",AK695="C",AL695="C"),"Regeneración",""))</f>
        <v>#REF!</v>
      </c>
    </row>
    <row r="696" spans="1:47" s="10" customFormat="1" ht="15" customHeight="1" x14ac:dyDescent="0.2">
      <c r="A696" s="4">
        <f t="shared" si="152"/>
        <v>28</v>
      </c>
      <c r="B696" s="4">
        <v>50500506</v>
      </c>
      <c r="C696" s="4" t="s">
        <v>84</v>
      </c>
      <c r="D696" s="4" t="s">
        <v>162</v>
      </c>
      <c r="E696" s="3"/>
      <c r="F696" s="4" t="s">
        <v>320</v>
      </c>
      <c r="G696" s="4" t="s">
        <v>29</v>
      </c>
      <c r="H696" s="4" t="s">
        <v>35</v>
      </c>
      <c r="I696" s="4" t="s">
        <v>10</v>
      </c>
      <c r="J696" s="4">
        <v>25</v>
      </c>
      <c r="K696" s="4" t="s">
        <v>120</v>
      </c>
      <c r="L696" s="4">
        <v>2017</v>
      </c>
      <c r="M696" s="4" t="s">
        <v>267</v>
      </c>
      <c r="N696" s="4" t="s">
        <v>153</v>
      </c>
      <c r="O696" s="4" t="s">
        <v>118</v>
      </c>
      <c r="P696" s="4">
        <v>2018</v>
      </c>
      <c r="Q696" s="4">
        <v>2017</v>
      </c>
      <c r="R696" s="4" t="s">
        <v>119</v>
      </c>
      <c r="S696" s="13"/>
      <c r="T696" s="4"/>
      <c r="U696" s="4"/>
      <c r="V696" s="4"/>
      <c r="W696" s="4">
        <v>60</v>
      </c>
      <c r="X696" s="13">
        <v>41627</v>
      </c>
      <c r="Y696" s="27"/>
      <c r="Z696" s="27"/>
      <c r="AA696" s="28"/>
      <c r="AB696" s="31"/>
      <c r="AC696" s="32"/>
      <c r="AD696" s="28"/>
      <c r="AE696" s="28">
        <v>19.600000000000001</v>
      </c>
      <c r="AF696" s="33">
        <v>0.06</v>
      </c>
      <c r="AG696" s="28">
        <v>2.5</v>
      </c>
      <c r="AH696" s="31">
        <v>2.7E-2</v>
      </c>
      <c r="AI696" s="31">
        <v>0.7</v>
      </c>
      <c r="AJ696" s="31"/>
      <c r="AK696" s="75" t="str">
        <f t="shared" si="142"/>
        <v>1</v>
      </c>
      <c r="AL696" s="75" t="str">
        <f t="shared" si="143"/>
        <v>1</v>
      </c>
      <c r="AM696" s="75" t="str">
        <f t="shared" si="144"/>
        <v>1</v>
      </c>
      <c r="AN696" s="75" t="str">
        <f t="shared" si="145"/>
        <v>3</v>
      </c>
      <c r="AO696" s="75" t="str">
        <f t="shared" si="146"/>
        <v>5</v>
      </c>
      <c r="AP696" s="75" t="str">
        <f t="shared" si="147"/>
        <v>1</v>
      </c>
      <c r="AQ696" s="75" t="str">
        <f t="shared" si="148"/>
        <v>1</v>
      </c>
      <c r="AR696" s="75" t="str">
        <f t="shared" si="149"/>
        <v>1</v>
      </c>
      <c r="AS696" s="75">
        <f t="shared" si="150"/>
        <v>1.7272727272727273</v>
      </c>
      <c r="AT696" s="75" t="str">
        <f t="shared" si="151"/>
        <v>3</v>
      </c>
      <c r="AU696" s="48" t="e">
        <f>IF(OR(AQ696="I",#REF!="I",AQ696="C",#REF!="C"),"Termovacío",IF(OR(AO696="I",AN696="I",AP696="I",AK696="I",AL696="I",AO696="C",AN696="C",AP696="C",AK696="C",AL696="C"),"Regeneración",""))</f>
        <v>#REF!</v>
      </c>
    </row>
    <row r="697" spans="1:47" s="10" customFormat="1" ht="15" customHeight="1" x14ac:dyDescent="0.2">
      <c r="A697" s="4">
        <f t="shared" si="152"/>
        <v>28</v>
      </c>
      <c r="B697" s="4">
        <v>50500506</v>
      </c>
      <c r="C697" s="4" t="s">
        <v>84</v>
      </c>
      <c r="D697" s="4" t="s">
        <v>162</v>
      </c>
      <c r="E697" s="3"/>
      <c r="F697" s="4" t="s">
        <v>320</v>
      </c>
      <c r="G697" s="4" t="s">
        <v>29</v>
      </c>
      <c r="H697" s="4" t="s">
        <v>35</v>
      </c>
      <c r="I697" s="4" t="s">
        <v>10</v>
      </c>
      <c r="J697" s="4">
        <v>25</v>
      </c>
      <c r="K697" s="4" t="s">
        <v>120</v>
      </c>
      <c r="L697" s="4">
        <v>2017</v>
      </c>
      <c r="M697" s="4" t="s">
        <v>267</v>
      </c>
      <c r="N697" s="4" t="s">
        <v>153</v>
      </c>
      <c r="O697" s="4" t="s">
        <v>118</v>
      </c>
      <c r="P697" s="4">
        <v>2018</v>
      </c>
      <c r="Q697" s="4">
        <v>2017</v>
      </c>
      <c r="R697" s="4" t="s">
        <v>119</v>
      </c>
      <c r="S697" s="13"/>
      <c r="T697" s="4"/>
      <c r="U697" s="4"/>
      <c r="V697" s="4"/>
      <c r="W697" s="4">
        <v>60</v>
      </c>
      <c r="X697" s="13">
        <v>39040</v>
      </c>
      <c r="Y697" s="27"/>
      <c r="Z697" s="27"/>
      <c r="AA697" s="28"/>
      <c r="AB697" s="31"/>
      <c r="AC697" s="32">
        <v>46.8</v>
      </c>
      <c r="AD697" s="28"/>
      <c r="AE697" s="28">
        <v>18.100000000000001</v>
      </c>
      <c r="AF697" s="33">
        <v>5.3999999999999999E-2</v>
      </c>
      <c r="AG697" s="28">
        <v>2.5</v>
      </c>
      <c r="AH697" s="31">
        <v>2.3E-2</v>
      </c>
      <c r="AI697" s="31">
        <v>0.91900000000000004</v>
      </c>
      <c r="AJ697" s="31"/>
      <c r="AK697" s="75" t="str">
        <f t="shared" si="142"/>
        <v>1</v>
      </c>
      <c r="AL697" s="75" t="str">
        <f t="shared" si="143"/>
        <v>1</v>
      </c>
      <c r="AM697" s="75" t="str">
        <f t="shared" si="144"/>
        <v>1</v>
      </c>
      <c r="AN697" s="75" t="str">
        <f t="shared" si="145"/>
        <v>3</v>
      </c>
      <c r="AO697" s="75" t="str">
        <f t="shared" si="146"/>
        <v>5</v>
      </c>
      <c r="AP697" s="75" t="str">
        <f t="shared" si="147"/>
        <v>1</v>
      </c>
      <c r="AQ697" s="75" t="str">
        <f t="shared" si="148"/>
        <v>1</v>
      </c>
      <c r="AR697" s="75" t="str">
        <f t="shared" si="149"/>
        <v>1</v>
      </c>
      <c r="AS697" s="75">
        <f t="shared" si="150"/>
        <v>1.7272727272727273</v>
      </c>
      <c r="AT697" s="75" t="str">
        <f t="shared" si="151"/>
        <v>3</v>
      </c>
      <c r="AU697" s="48" t="e">
        <f>IF(OR(AQ697="I",#REF!="I",AQ697="C",#REF!="C"),"Termovacío",IF(OR(AO697="I",AN697="I",AP697="I",AK697="I",AL697="I",AO697="C",AN697="C",AP697="C",AK697="C",AL697="C"),"Regeneración",""))</f>
        <v>#REF!</v>
      </c>
    </row>
    <row r="698" spans="1:47" s="10" customFormat="1" ht="15" customHeight="1" x14ac:dyDescent="0.2">
      <c r="A698" s="4">
        <f t="shared" si="152"/>
        <v>28</v>
      </c>
      <c r="B698" s="4">
        <v>50500506</v>
      </c>
      <c r="C698" s="4" t="s">
        <v>84</v>
      </c>
      <c r="D698" s="4" t="s">
        <v>162</v>
      </c>
      <c r="E698" s="3"/>
      <c r="F698" s="4" t="s">
        <v>320</v>
      </c>
      <c r="G698" s="4" t="s">
        <v>29</v>
      </c>
      <c r="H698" s="4" t="s">
        <v>35</v>
      </c>
      <c r="I698" s="4" t="s">
        <v>10</v>
      </c>
      <c r="J698" s="4">
        <v>25</v>
      </c>
      <c r="K698" s="4" t="s">
        <v>120</v>
      </c>
      <c r="L698" s="4">
        <v>2017</v>
      </c>
      <c r="M698" s="4" t="s">
        <v>267</v>
      </c>
      <c r="N698" s="4" t="s">
        <v>153</v>
      </c>
      <c r="O698" s="4" t="s">
        <v>118</v>
      </c>
      <c r="P698" s="4">
        <v>2018</v>
      </c>
      <c r="Q698" s="4">
        <v>2017</v>
      </c>
      <c r="R698" s="4" t="s">
        <v>119</v>
      </c>
      <c r="S698" s="13"/>
      <c r="T698" s="4"/>
      <c r="U698" s="4"/>
      <c r="V698" s="4"/>
      <c r="W698" s="4">
        <v>60</v>
      </c>
      <c r="X698" s="13">
        <v>38625</v>
      </c>
      <c r="Y698" s="27"/>
      <c r="Z698" s="27"/>
      <c r="AA698" s="28"/>
      <c r="AB698" s="31"/>
      <c r="AC698" s="32">
        <v>39</v>
      </c>
      <c r="AD698" s="28"/>
      <c r="AE698" s="28">
        <v>21.2</v>
      </c>
      <c r="AF698" s="33">
        <v>0.08</v>
      </c>
      <c r="AG698" s="28">
        <v>2.5</v>
      </c>
      <c r="AH698" s="31">
        <v>2.1999999999999999E-2</v>
      </c>
      <c r="AI698" s="31">
        <v>0.629</v>
      </c>
      <c r="AJ698" s="31"/>
      <c r="AK698" s="75" t="str">
        <f t="shared" si="142"/>
        <v>1</v>
      </c>
      <c r="AL698" s="75" t="str">
        <f t="shared" si="143"/>
        <v>1</v>
      </c>
      <c r="AM698" s="75" t="str">
        <f t="shared" si="144"/>
        <v>1</v>
      </c>
      <c r="AN698" s="75" t="str">
        <f t="shared" si="145"/>
        <v>3</v>
      </c>
      <c r="AO698" s="75" t="str">
        <f t="shared" si="146"/>
        <v>5</v>
      </c>
      <c r="AP698" s="75" t="str">
        <f t="shared" si="147"/>
        <v>1</v>
      </c>
      <c r="AQ698" s="75" t="str">
        <f t="shared" si="148"/>
        <v>3</v>
      </c>
      <c r="AR698" s="75" t="str">
        <f t="shared" si="149"/>
        <v>1</v>
      </c>
      <c r="AS698" s="75">
        <f t="shared" si="150"/>
        <v>2.1818181818181817</v>
      </c>
      <c r="AT698" s="75" t="str">
        <f t="shared" si="151"/>
        <v>6</v>
      </c>
      <c r="AU698" s="48" t="e">
        <f>IF(OR(AQ698="I",#REF!="I",AQ698="C",#REF!="C"),"Termovacío",IF(OR(AO698="I",AN698="I",AP698="I",AK698="I",AL698="I",AO698="C",AN698="C",AP698="C",AK698="C",AL698="C"),"Regeneración",""))</f>
        <v>#REF!</v>
      </c>
    </row>
    <row r="699" spans="1:47" s="10" customFormat="1" ht="15" customHeight="1" x14ac:dyDescent="0.2">
      <c r="A699" s="4">
        <f t="shared" si="152"/>
        <v>28</v>
      </c>
      <c r="B699" s="4">
        <v>50500506</v>
      </c>
      <c r="C699" s="4" t="s">
        <v>84</v>
      </c>
      <c r="D699" s="4" t="s">
        <v>162</v>
      </c>
      <c r="E699" s="3"/>
      <c r="F699" s="4" t="s">
        <v>320</v>
      </c>
      <c r="G699" s="4" t="s">
        <v>29</v>
      </c>
      <c r="H699" s="4" t="s">
        <v>35</v>
      </c>
      <c r="I699" s="4" t="s">
        <v>10</v>
      </c>
      <c r="J699" s="4">
        <v>25</v>
      </c>
      <c r="K699" s="4" t="s">
        <v>120</v>
      </c>
      <c r="L699" s="4">
        <v>2017</v>
      </c>
      <c r="M699" s="4" t="s">
        <v>267</v>
      </c>
      <c r="N699" s="4" t="s">
        <v>153</v>
      </c>
      <c r="O699" s="4" t="s">
        <v>118</v>
      </c>
      <c r="P699" s="4">
        <v>2018</v>
      </c>
      <c r="Q699" s="4">
        <v>2017</v>
      </c>
      <c r="R699" s="4" t="s">
        <v>119</v>
      </c>
      <c r="S699" s="13"/>
      <c r="T699" s="4"/>
      <c r="U699" s="4"/>
      <c r="V699" s="4"/>
      <c r="W699" s="4">
        <v>60</v>
      </c>
      <c r="X699" s="13">
        <v>38484</v>
      </c>
      <c r="Y699" s="27"/>
      <c r="Z699" s="27"/>
      <c r="AA699" s="28"/>
      <c r="AB699" s="31"/>
      <c r="AC699" s="32">
        <v>30</v>
      </c>
      <c r="AD699" s="28"/>
      <c r="AE699" s="28"/>
      <c r="AF699" s="33"/>
      <c r="AG699" s="28"/>
      <c r="AH699" s="31"/>
      <c r="AI699" s="31"/>
      <c r="AJ699" s="31"/>
      <c r="AK699" s="75" t="str">
        <f t="shared" si="142"/>
        <v>1</v>
      </c>
      <c r="AL699" s="75" t="str">
        <f t="shared" si="143"/>
        <v>1</v>
      </c>
      <c r="AM699" s="75" t="str">
        <f t="shared" si="144"/>
        <v>1</v>
      </c>
      <c r="AN699" s="75" t="str">
        <f t="shared" si="145"/>
        <v>1</v>
      </c>
      <c r="AO699" s="75" t="str">
        <f t="shared" si="146"/>
        <v>1</v>
      </c>
      <c r="AP699" s="75" t="str">
        <f t="shared" si="147"/>
        <v>1</v>
      </c>
      <c r="AQ699" s="75" t="str">
        <f t="shared" si="148"/>
        <v>5</v>
      </c>
      <c r="AR699" s="75" t="str">
        <f t="shared" si="149"/>
        <v>1</v>
      </c>
      <c r="AS699" s="75">
        <f t="shared" si="150"/>
        <v>1.9090909090909092</v>
      </c>
      <c r="AT699" s="75" t="str">
        <f t="shared" si="151"/>
        <v>3</v>
      </c>
      <c r="AU699" s="48" t="e">
        <f>IF(OR(AQ699="I",#REF!="I",AQ699="C",#REF!="C"),"Termovacío",IF(OR(AO699="I",AN699="I",AP699="I",AK699="I",AL699="I",AO699="C",AN699="C",AP699="C",AK699="C",AL699="C"),"Regeneración",""))</f>
        <v>#REF!</v>
      </c>
    </row>
    <row r="700" spans="1:47" s="10" customFormat="1" ht="15" customHeight="1" x14ac:dyDescent="0.2">
      <c r="A700" s="4">
        <f t="shared" si="152"/>
        <v>28</v>
      </c>
      <c r="B700" s="4">
        <v>50500506</v>
      </c>
      <c r="C700" s="4" t="s">
        <v>84</v>
      </c>
      <c r="D700" s="4" t="s">
        <v>162</v>
      </c>
      <c r="E700" s="3"/>
      <c r="F700" s="4" t="s">
        <v>320</v>
      </c>
      <c r="G700" s="4" t="s">
        <v>29</v>
      </c>
      <c r="H700" s="4" t="s">
        <v>35</v>
      </c>
      <c r="I700" s="4" t="s">
        <v>10</v>
      </c>
      <c r="J700" s="4">
        <v>25</v>
      </c>
      <c r="K700" s="4" t="s">
        <v>120</v>
      </c>
      <c r="L700" s="4">
        <v>2017</v>
      </c>
      <c r="M700" s="4" t="s">
        <v>267</v>
      </c>
      <c r="N700" s="4" t="s">
        <v>153</v>
      </c>
      <c r="O700" s="4" t="s">
        <v>118</v>
      </c>
      <c r="P700" s="4">
        <v>2018</v>
      </c>
      <c r="Q700" s="4">
        <v>2017</v>
      </c>
      <c r="R700" s="4" t="s">
        <v>119</v>
      </c>
      <c r="S700" s="13"/>
      <c r="T700" s="4"/>
      <c r="U700" s="4"/>
      <c r="V700" s="4"/>
      <c r="W700" s="4">
        <v>60</v>
      </c>
      <c r="X700" s="13">
        <v>38053</v>
      </c>
      <c r="Y700" s="27"/>
      <c r="Z700" s="27"/>
      <c r="AA700" s="28"/>
      <c r="AB700" s="31"/>
      <c r="AC700" s="32">
        <v>32</v>
      </c>
      <c r="AD700" s="28"/>
      <c r="AE700" s="28">
        <v>19.899999999999999</v>
      </c>
      <c r="AF700" s="33"/>
      <c r="AG700" s="28">
        <v>2</v>
      </c>
      <c r="AH700" s="31"/>
      <c r="AI700" s="31"/>
      <c r="AJ700" s="31"/>
      <c r="AK700" s="75" t="str">
        <f t="shared" si="142"/>
        <v>1</v>
      </c>
      <c r="AL700" s="75" t="str">
        <f t="shared" si="143"/>
        <v>1</v>
      </c>
      <c r="AM700" s="75" t="str">
        <f t="shared" si="144"/>
        <v>1</v>
      </c>
      <c r="AN700" s="75" t="str">
        <f t="shared" si="145"/>
        <v>1</v>
      </c>
      <c r="AO700" s="75" t="str">
        <f t="shared" si="146"/>
        <v>5</v>
      </c>
      <c r="AP700" s="75" t="str">
        <f t="shared" si="147"/>
        <v>1</v>
      </c>
      <c r="AQ700" s="75" t="str">
        <f t="shared" si="148"/>
        <v>5</v>
      </c>
      <c r="AR700" s="75" t="str">
        <f t="shared" si="149"/>
        <v>1</v>
      </c>
      <c r="AS700" s="75">
        <f t="shared" si="150"/>
        <v>2.4545454545454546</v>
      </c>
      <c r="AT700" s="75" t="str">
        <f t="shared" si="151"/>
        <v>6</v>
      </c>
      <c r="AU700" s="48" t="e">
        <f>IF(OR(AQ700="I",#REF!="I",AQ700="C",#REF!="C"),"Termovacío",IF(OR(AO700="I",AN700="I",AP700="I",AK700="I",AL700="I",AO700="C",AN700="C",AP700="C",AK700="C",AL700="C"),"Regeneración",""))</f>
        <v>#REF!</v>
      </c>
    </row>
    <row r="701" spans="1:47" s="10" customFormat="1" ht="15" customHeight="1" x14ac:dyDescent="0.2">
      <c r="A701" s="4">
        <f t="shared" si="152"/>
        <v>28</v>
      </c>
      <c r="B701" s="4">
        <v>50500506</v>
      </c>
      <c r="C701" s="4" t="s">
        <v>84</v>
      </c>
      <c r="D701" s="4" t="s">
        <v>162</v>
      </c>
      <c r="E701" s="3"/>
      <c r="F701" s="4" t="s">
        <v>320</v>
      </c>
      <c r="G701" s="4" t="s">
        <v>29</v>
      </c>
      <c r="H701" s="4" t="s">
        <v>35</v>
      </c>
      <c r="I701" s="4" t="s">
        <v>10</v>
      </c>
      <c r="J701" s="4">
        <v>25</v>
      </c>
      <c r="K701" s="4" t="s">
        <v>120</v>
      </c>
      <c r="L701" s="4">
        <v>2017</v>
      </c>
      <c r="M701" s="4" t="s">
        <v>267</v>
      </c>
      <c r="N701" s="4" t="s">
        <v>153</v>
      </c>
      <c r="O701" s="4" t="s">
        <v>118</v>
      </c>
      <c r="P701" s="4">
        <v>2018</v>
      </c>
      <c r="Q701" s="4">
        <v>2017</v>
      </c>
      <c r="R701" s="4" t="s">
        <v>119</v>
      </c>
      <c r="S701" s="13"/>
      <c r="T701" s="4"/>
      <c r="U701" s="4"/>
      <c r="V701" s="4"/>
      <c r="W701" s="4">
        <v>60</v>
      </c>
      <c r="X701" s="13">
        <v>37362</v>
      </c>
      <c r="Y701" s="27"/>
      <c r="Z701" s="27"/>
      <c r="AA701" s="28"/>
      <c r="AB701" s="31"/>
      <c r="AC701" s="32">
        <v>40.299999999999997</v>
      </c>
      <c r="AD701" s="28"/>
      <c r="AE701" s="28">
        <v>20.5</v>
      </c>
      <c r="AF701" s="33">
        <v>6.2640000000000001E-2</v>
      </c>
      <c r="AG701" s="28">
        <v>1.6</v>
      </c>
      <c r="AH701" s="31"/>
      <c r="AI701" s="31"/>
      <c r="AJ701" s="31"/>
      <c r="AK701" s="75" t="str">
        <f t="shared" si="142"/>
        <v>1</v>
      </c>
      <c r="AL701" s="75" t="str">
        <f t="shared" si="143"/>
        <v>1</v>
      </c>
      <c r="AM701" s="75" t="str">
        <f t="shared" si="144"/>
        <v>1</v>
      </c>
      <c r="AN701" s="75" t="str">
        <f t="shared" si="145"/>
        <v>3</v>
      </c>
      <c r="AO701" s="75" t="str">
        <f t="shared" si="146"/>
        <v>5</v>
      </c>
      <c r="AP701" s="75" t="str">
        <f t="shared" si="147"/>
        <v>1</v>
      </c>
      <c r="AQ701" s="75" t="str">
        <f t="shared" si="148"/>
        <v>1</v>
      </c>
      <c r="AR701" s="75" t="str">
        <f t="shared" si="149"/>
        <v>1</v>
      </c>
      <c r="AS701" s="75">
        <f t="shared" si="150"/>
        <v>1.7272727272727273</v>
      </c>
      <c r="AT701" s="75" t="str">
        <f t="shared" si="151"/>
        <v>3</v>
      </c>
      <c r="AU701" s="48" t="e">
        <f>IF(OR(AQ701="I",#REF!="I",AQ701="C",#REF!="C"),"Termovacío",IF(OR(AO701="I",AN701="I",AP701="I",AK701="I",AL701="I",AO701="C",AN701="C",AP701="C",AK701="C",AL701="C"),"Regeneración",""))</f>
        <v>#REF!</v>
      </c>
    </row>
    <row r="702" spans="1:47" s="10" customFormat="1" ht="15" customHeight="1" x14ac:dyDescent="0.2">
      <c r="A702" s="4">
        <f t="shared" si="152"/>
        <v>28</v>
      </c>
      <c r="B702" s="4">
        <v>50500506</v>
      </c>
      <c r="C702" s="4" t="s">
        <v>84</v>
      </c>
      <c r="D702" s="4" t="s">
        <v>162</v>
      </c>
      <c r="E702" s="3"/>
      <c r="F702" s="4" t="s">
        <v>320</v>
      </c>
      <c r="G702" s="4" t="s">
        <v>29</v>
      </c>
      <c r="H702" s="4" t="s">
        <v>35</v>
      </c>
      <c r="I702" s="4" t="s">
        <v>10</v>
      </c>
      <c r="J702" s="4">
        <v>25</v>
      </c>
      <c r="K702" s="4" t="s">
        <v>120</v>
      </c>
      <c r="L702" s="4">
        <v>2017</v>
      </c>
      <c r="M702" s="4" t="s">
        <v>267</v>
      </c>
      <c r="N702" s="4" t="s">
        <v>153</v>
      </c>
      <c r="O702" s="4" t="s">
        <v>118</v>
      </c>
      <c r="P702" s="4">
        <v>2018</v>
      </c>
      <c r="Q702" s="4">
        <v>2017</v>
      </c>
      <c r="R702" s="4" t="s">
        <v>119</v>
      </c>
      <c r="S702" s="13"/>
      <c r="T702" s="4"/>
      <c r="U702" s="4"/>
      <c r="V702" s="4"/>
      <c r="W702" s="4">
        <v>60</v>
      </c>
      <c r="X702" s="13">
        <v>36979</v>
      </c>
      <c r="Y702" s="27"/>
      <c r="Z702" s="27"/>
      <c r="AA702" s="28"/>
      <c r="AB702" s="31"/>
      <c r="AC702" s="32">
        <v>44.3</v>
      </c>
      <c r="AD702" s="28"/>
      <c r="AE702" s="28">
        <v>23.6</v>
      </c>
      <c r="AF702" s="33">
        <v>6.2190000000000002E-2</v>
      </c>
      <c r="AG702" s="28">
        <v>1.5</v>
      </c>
      <c r="AH702" s="31"/>
      <c r="AI702" s="31"/>
      <c r="AJ702" s="31"/>
      <c r="AK702" s="75" t="str">
        <f t="shared" si="142"/>
        <v>1</v>
      </c>
      <c r="AL702" s="75" t="str">
        <f t="shared" si="143"/>
        <v>1</v>
      </c>
      <c r="AM702" s="75" t="str">
        <f t="shared" si="144"/>
        <v>1</v>
      </c>
      <c r="AN702" s="75" t="str">
        <f t="shared" si="145"/>
        <v>3</v>
      </c>
      <c r="AO702" s="75" t="str">
        <f t="shared" si="146"/>
        <v>5</v>
      </c>
      <c r="AP702" s="75" t="str">
        <f t="shared" si="147"/>
        <v>1</v>
      </c>
      <c r="AQ702" s="75" t="str">
        <f t="shared" si="148"/>
        <v>1</v>
      </c>
      <c r="AR702" s="75" t="str">
        <f t="shared" si="149"/>
        <v>1</v>
      </c>
      <c r="AS702" s="75">
        <f t="shared" si="150"/>
        <v>1.7272727272727273</v>
      </c>
      <c r="AT702" s="75" t="str">
        <f t="shared" si="151"/>
        <v>3</v>
      </c>
      <c r="AU702" s="48" t="e">
        <f>IF(OR(AQ702="I",#REF!="I",AQ702="C",#REF!="C"),"Termovacío",IF(OR(AO702="I",AN702="I",AP702="I",AK702="I",AL702="I",AO702="C",AN702="C",AP702="C",AK702="C",AL702="C"),"Regeneración",""))</f>
        <v>#REF!</v>
      </c>
    </row>
    <row r="703" spans="1:47" s="10" customFormat="1" ht="15" customHeight="1" x14ac:dyDescent="0.2">
      <c r="A703" s="4">
        <f t="shared" si="152"/>
        <v>28</v>
      </c>
      <c r="B703" s="4">
        <v>50500506</v>
      </c>
      <c r="C703" s="4" t="s">
        <v>84</v>
      </c>
      <c r="D703" s="4" t="s">
        <v>162</v>
      </c>
      <c r="E703" s="3"/>
      <c r="F703" s="4" t="s">
        <v>320</v>
      </c>
      <c r="G703" s="4" t="s">
        <v>29</v>
      </c>
      <c r="H703" s="4" t="s">
        <v>35</v>
      </c>
      <c r="I703" s="4" t="s">
        <v>10</v>
      </c>
      <c r="J703" s="4">
        <v>25</v>
      </c>
      <c r="K703" s="4" t="s">
        <v>120</v>
      </c>
      <c r="L703" s="4">
        <v>2017</v>
      </c>
      <c r="M703" s="4" t="s">
        <v>267</v>
      </c>
      <c r="N703" s="4" t="s">
        <v>153</v>
      </c>
      <c r="O703" s="4" t="s">
        <v>118</v>
      </c>
      <c r="P703" s="4">
        <v>2018</v>
      </c>
      <c r="Q703" s="4">
        <v>2017</v>
      </c>
      <c r="R703" s="4" t="s">
        <v>119</v>
      </c>
      <c r="S703" s="13"/>
      <c r="T703" s="4"/>
      <c r="U703" s="4"/>
      <c r="V703" s="4"/>
      <c r="W703" s="4">
        <v>60</v>
      </c>
      <c r="X703" s="13">
        <v>36657</v>
      </c>
      <c r="Y703" s="27"/>
      <c r="Z703" s="27"/>
      <c r="AA703" s="28"/>
      <c r="AB703" s="31"/>
      <c r="AC703" s="32">
        <v>63.7</v>
      </c>
      <c r="AD703" s="28"/>
      <c r="AE703" s="28">
        <v>28.3</v>
      </c>
      <c r="AF703" s="33">
        <v>3.3680000000000002E-2</v>
      </c>
      <c r="AG703" s="28">
        <v>1</v>
      </c>
      <c r="AH703" s="31"/>
      <c r="AI703" s="31"/>
      <c r="AJ703" s="31"/>
      <c r="AK703" s="75" t="str">
        <f t="shared" si="142"/>
        <v>1</v>
      </c>
      <c r="AL703" s="75" t="str">
        <f t="shared" si="143"/>
        <v>1</v>
      </c>
      <c r="AM703" s="75" t="str">
        <f t="shared" si="144"/>
        <v>1</v>
      </c>
      <c r="AN703" s="75" t="str">
        <f t="shared" si="145"/>
        <v>1</v>
      </c>
      <c r="AO703" s="75" t="str">
        <f t="shared" si="146"/>
        <v>3</v>
      </c>
      <c r="AP703" s="75" t="str">
        <f t="shared" si="147"/>
        <v>1</v>
      </c>
      <c r="AQ703" s="75" t="str">
        <f t="shared" si="148"/>
        <v>1</v>
      </c>
      <c r="AR703" s="75" t="str">
        <f t="shared" si="149"/>
        <v>1</v>
      </c>
      <c r="AS703" s="75">
        <f t="shared" si="150"/>
        <v>1.2727272727272727</v>
      </c>
      <c r="AT703" s="75" t="str">
        <f t="shared" si="151"/>
        <v>3</v>
      </c>
      <c r="AU703" s="48" t="e">
        <f>IF(OR(AQ703="I",#REF!="I",AQ703="C",#REF!="C"),"Termovacío",IF(OR(AO703="I",AN703="I",AP703="I",AK703="I",AL703="I",AO703="C",AN703="C",AP703="C",AK703="C",AL703="C"),"Regeneración",""))</f>
        <v>#REF!</v>
      </c>
    </row>
    <row r="704" spans="1:47" s="10" customFormat="1" ht="15" customHeight="1" x14ac:dyDescent="0.2">
      <c r="A704" s="4">
        <f t="shared" si="152"/>
        <v>28</v>
      </c>
      <c r="B704" s="4">
        <v>50500506</v>
      </c>
      <c r="C704" s="4" t="s">
        <v>84</v>
      </c>
      <c r="D704" s="4" t="s">
        <v>162</v>
      </c>
      <c r="E704" s="3"/>
      <c r="F704" s="4" t="s">
        <v>320</v>
      </c>
      <c r="G704" s="4" t="s">
        <v>29</v>
      </c>
      <c r="H704" s="4" t="s">
        <v>35</v>
      </c>
      <c r="I704" s="4" t="s">
        <v>10</v>
      </c>
      <c r="J704" s="4">
        <v>25</v>
      </c>
      <c r="K704" s="4" t="s">
        <v>120</v>
      </c>
      <c r="L704" s="4">
        <v>2017</v>
      </c>
      <c r="M704" s="4" t="s">
        <v>267</v>
      </c>
      <c r="N704" s="4" t="s">
        <v>153</v>
      </c>
      <c r="O704" s="4" t="s">
        <v>118</v>
      </c>
      <c r="P704" s="4">
        <v>2018</v>
      </c>
      <c r="Q704" s="4">
        <v>2017</v>
      </c>
      <c r="R704" s="4" t="s">
        <v>119</v>
      </c>
      <c r="S704" s="13"/>
      <c r="T704" s="4"/>
      <c r="U704" s="4"/>
      <c r="V704" s="4"/>
      <c r="W704" s="4">
        <v>60</v>
      </c>
      <c r="X704" s="13">
        <v>36262</v>
      </c>
      <c r="Y704" s="27"/>
      <c r="Z704" s="27"/>
      <c r="AA704" s="28"/>
      <c r="AB704" s="31"/>
      <c r="AC704" s="32">
        <v>46</v>
      </c>
      <c r="AD704" s="28"/>
      <c r="AE704" s="28">
        <v>37.5</v>
      </c>
      <c r="AF704" s="33">
        <v>1.5695600000000001E-2</v>
      </c>
      <c r="AG704" s="28">
        <v>0.5</v>
      </c>
      <c r="AH704" s="31"/>
      <c r="AI704" s="31"/>
      <c r="AJ704" s="31"/>
      <c r="AK704" s="75" t="str">
        <f t="shared" si="142"/>
        <v>1</v>
      </c>
      <c r="AL704" s="75" t="str">
        <f t="shared" si="143"/>
        <v>1</v>
      </c>
      <c r="AM704" s="75" t="str">
        <f t="shared" si="144"/>
        <v>1</v>
      </c>
      <c r="AN704" s="75" t="str">
        <f t="shared" si="145"/>
        <v>1</v>
      </c>
      <c r="AO704" s="75" t="str">
        <f t="shared" si="146"/>
        <v>1</v>
      </c>
      <c r="AP704" s="75" t="str">
        <f t="shared" si="147"/>
        <v>1</v>
      </c>
      <c r="AQ704" s="75" t="str">
        <f t="shared" si="148"/>
        <v>1</v>
      </c>
      <c r="AR704" s="75" t="str">
        <f t="shared" si="149"/>
        <v>1</v>
      </c>
      <c r="AS704" s="75">
        <f t="shared" si="150"/>
        <v>1</v>
      </c>
      <c r="AT704" s="75" t="str">
        <f t="shared" si="151"/>
        <v>1</v>
      </c>
      <c r="AU704" s="48" t="e">
        <f>IF(OR(AQ704="I",#REF!="I",AQ704="C",#REF!="C"),"Termovacío",IF(OR(AO704="I",AN704="I",AP704="I",AK704="I",AL704="I",AO704="C",AN704="C",AP704="C",AK704="C",AL704="C"),"Regeneración",""))</f>
        <v>#REF!</v>
      </c>
    </row>
    <row r="705" spans="1:47" s="10" customFormat="1" ht="15" customHeight="1" x14ac:dyDescent="0.2">
      <c r="A705" s="4">
        <f t="shared" si="152"/>
        <v>28</v>
      </c>
      <c r="B705" s="4">
        <v>50500506</v>
      </c>
      <c r="C705" s="4" t="s">
        <v>84</v>
      </c>
      <c r="D705" s="4" t="s">
        <v>162</v>
      </c>
      <c r="E705" s="3"/>
      <c r="F705" s="4" t="s">
        <v>320</v>
      </c>
      <c r="G705" s="4" t="s">
        <v>29</v>
      </c>
      <c r="H705" s="4" t="s">
        <v>35</v>
      </c>
      <c r="I705" s="4" t="s">
        <v>10</v>
      </c>
      <c r="J705" s="4">
        <v>25</v>
      </c>
      <c r="K705" s="4" t="s">
        <v>120</v>
      </c>
      <c r="L705" s="4">
        <v>2017</v>
      </c>
      <c r="M705" s="4" t="s">
        <v>267</v>
      </c>
      <c r="N705" s="4" t="s">
        <v>153</v>
      </c>
      <c r="O705" s="4" t="s">
        <v>118</v>
      </c>
      <c r="P705" s="4">
        <v>2018</v>
      </c>
      <c r="Q705" s="4">
        <v>2017</v>
      </c>
      <c r="R705" s="4" t="s">
        <v>119</v>
      </c>
      <c r="S705" s="13"/>
      <c r="T705" s="4"/>
      <c r="U705" s="4"/>
      <c r="V705" s="4"/>
      <c r="W705" s="4">
        <v>60</v>
      </c>
      <c r="X705" s="13">
        <v>35891</v>
      </c>
      <c r="Y705" s="27"/>
      <c r="Z705" s="27"/>
      <c r="AA705" s="28"/>
      <c r="AB705" s="31"/>
      <c r="AC705" s="32">
        <v>22</v>
      </c>
      <c r="AD705" s="28"/>
      <c r="AE705" s="28">
        <v>38.5</v>
      </c>
      <c r="AF705" s="33">
        <v>1.346E-2</v>
      </c>
      <c r="AG705" s="28">
        <v>0.4</v>
      </c>
      <c r="AH705" s="31"/>
      <c r="AI705" s="31"/>
      <c r="AJ705" s="31"/>
      <c r="AK705" s="75" t="str">
        <f t="shared" si="142"/>
        <v>1</v>
      </c>
      <c r="AL705" s="75" t="str">
        <f t="shared" si="143"/>
        <v>1</v>
      </c>
      <c r="AM705" s="75" t="str">
        <f t="shared" si="144"/>
        <v>1</v>
      </c>
      <c r="AN705" s="75" t="str">
        <f t="shared" si="145"/>
        <v>1</v>
      </c>
      <c r="AO705" s="75" t="str">
        <f t="shared" si="146"/>
        <v>1</v>
      </c>
      <c r="AP705" s="75" t="str">
        <f t="shared" si="147"/>
        <v>1</v>
      </c>
      <c r="AQ705" s="75" t="str">
        <f t="shared" si="148"/>
        <v>5</v>
      </c>
      <c r="AR705" s="75" t="str">
        <f t="shared" si="149"/>
        <v>1</v>
      </c>
      <c r="AS705" s="75">
        <f t="shared" si="150"/>
        <v>1.9090909090909092</v>
      </c>
      <c r="AT705" s="75" t="str">
        <f t="shared" si="151"/>
        <v>3</v>
      </c>
      <c r="AU705" s="48" t="e">
        <f>IF(OR(AQ705="I",#REF!="I",AQ705="C",#REF!="C"),"Termovacío",IF(OR(AO705="I",AN705="I",AP705="I",AK705="I",AL705="I",AO705="C",AN705="C",AP705="C",AK705="C",AL705="C"),"Regeneración",""))</f>
        <v>#REF!</v>
      </c>
    </row>
    <row r="706" spans="1:47" s="10" customFormat="1" ht="15" customHeight="1" x14ac:dyDescent="0.2">
      <c r="A706" s="4">
        <f t="shared" si="152"/>
        <v>28</v>
      </c>
      <c r="B706" s="4">
        <v>50500506</v>
      </c>
      <c r="C706" s="4" t="s">
        <v>84</v>
      </c>
      <c r="D706" s="4" t="s">
        <v>162</v>
      </c>
      <c r="E706" s="3"/>
      <c r="F706" s="4" t="s">
        <v>320</v>
      </c>
      <c r="G706" s="4" t="s">
        <v>29</v>
      </c>
      <c r="H706" s="4" t="s">
        <v>35</v>
      </c>
      <c r="I706" s="4" t="s">
        <v>10</v>
      </c>
      <c r="J706" s="4">
        <v>25</v>
      </c>
      <c r="K706" s="4" t="s">
        <v>120</v>
      </c>
      <c r="L706" s="4">
        <v>2017</v>
      </c>
      <c r="M706" s="4" t="s">
        <v>267</v>
      </c>
      <c r="N706" s="4" t="s">
        <v>153</v>
      </c>
      <c r="O706" s="4" t="s">
        <v>118</v>
      </c>
      <c r="P706" s="4">
        <v>2018</v>
      </c>
      <c r="Q706" s="4">
        <v>2017</v>
      </c>
      <c r="R706" s="4" t="s">
        <v>119</v>
      </c>
      <c r="S706" s="13"/>
      <c r="T706" s="4"/>
      <c r="U706" s="4"/>
      <c r="V706" s="4"/>
      <c r="W706" s="4">
        <v>60</v>
      </c>
      <c r="X706" s="13">
        <v>35541</v>
      </c>
      <c r="Y706" s="27"/>
      <c r="Z706" s="27"/>
      <c r="AA706" s="28"/>
      <c r="AB706" s="31"/>
      <c r="AC706" s="32">
        <v>35.799999999999997</v>
      </c>
      <c r="AD706" s="28"/>
      <c r="AE706" s="28">
        <v>41.5</v>
      </c>
      <c r="AF706" s="33">
        <v>1.405E-2</v>
      </c>
      <c r="AG706" s="28">
        <v>0.4</v>
      </c>
      <c r="AH706" s="31"/>
      <c r="AI706" s="31"/>
      <c r="AJ706" s="31"/>
      <c r="AK706" s="75" t="str">
        <f t="shared" si="142"/>
        <v>1</v>
      </c>
      <c r="AL706" s="75" t="str">
        <f t="shared" si="143"/>
        <v>1</v>
      </c>
      <c r="AM706" s="75" t="str">
        <f t="shared" si="144"/>
        <v>1</v>
      </c>
      <c r="AN706" s="75" t="str">
        <f t="shared" si="145"/>
        <v>1</v>
      </c>
      <c r="AO706" s="75" t="str">
        <f t="shared" si="146"/>
        <v>1</v>
      </c>
      <c r="AP706" s="75" t="str">
        <f t="shared" si="147"/>
        <v>1</v>
      </c>
      <c r="AQ706" s="75" t="str">
        <f t="shared" si="148"/>
        <v>3</v>
      </c>
      <c r="AR706" s="75" t="str">
        <f t="shared" si="149"/>
        <v>1</v>
      </c>
      <c r="AS706" s="75">
        <f t="shared" si="150"/>
        <v>1.4545454545454546</v>
      </c>
      <c r="AT706" s="75" t="str">
        <f t="shared" si="151"/>
        <v>3</v>
      </c>
      <c r="AU706" s="48" t="e">
        <f>IF(OR(AQ706="I",#REF!="I",AQ706="C",#REF!="C"),"Termovacío",IF(OR(AO706="I",AN706="I",AP706="I",AK706="I",AL706="I",AO706="C",AN706="C",AP706="C",AK706="C",AL706="C"),"Regeneración",""))</f>
        <v>#REF!</v>
      </c>
    </row>
    <row r="707" spans="1:47" s="10" customFormat="1" ht="15" customHeight="1" x14ac:dyDescent="0.2">
      <c r="A707" s="4">
        <f t="shared" si="152"/>
        <v>28</v>
      </c>
      <c r="B707" s="4">
        <v>50500506</v>
      </c>
      <c r="C707" s="4" t="s">
        <v>84</v>
      </c>
      <c r="D707" s="4" t="s">
        <v>162</v>
      </c>
      <c r="E707" s="3"/>
      <c r="F707" s="4" t="s">
        <v>320</v>
      </c>
      <c r="G707" s="4" t="s">
        <v>29</v>
      </c>
      <c r="H707" s="4" t="s">
        <v>35</v>
      </c>
      <c r="I707" s="4" t="s">
        <v>10</v>
      </c>
      <c r="J707" s="4">
        <v>25</v>
      </c>
      <c r="K707" s="4" t="s">
        <v>120</v>
      </c>
      <c r="L707" s="4">
        <v>2017</v>
      </c>
      <c r="M707" s="4" t="s">
        <v>267</v>
      </c>
      <c r="N707" s="4" t="s">
        <v>153</v>
      </c>
      <c r="O707" s="4" t="s">
        <v>118</v>
      </c>
      <c r="P707" s="4">
        <v>2018</v>
      </c>
      <c r="Q707" s="4">
        <v>2017</v>
      </c>
      <c r="R707" s="4" t="s">
        <v>119</v>
      </c>
      <c r="S707" s="13"/>
      <c r="T707" s="4"/>
      <c r="U707" s="4"/>
      <c r="V707" s="4"/>
      <c r="W707" s="4">
        <v>60</v>
      </c>
      <c r="X707" s="13">
        <v>35158</v>
      </c>
      <c r="Y707" s="27"/>
      <c r="Z707" s="27"/>
      <c r="AA707" s="28"/>
      <c r="AB707" s="31"/>
      <c r="AC707" s="32">
        <v>36</v>
      </c>
      <c r="AD707" s="28"/>
      <c r="AE707" s="28"/>
      <c r="AF707" s="33">
        <v>3.9E-2</v>
      </c>
      <c r="AG707" s="28">
        <v>0.5</v>
      </c>
      <c r="AH707" s="31"/>
      <c r="AI707" s="31"/>
      <c r="AJ707" s="31"/>
      <c r="AK707" s="75" t="str">
        <f t="shared" si="142"/>
        <v>1</v>
      </c>
      <c r="AL707" s="75" t="str">
        <f t="shared" si="143"/>
        <v>1</v>
      </c>
      <c r="AM707" s="75" t="str">
        <f t="shared" si="144"/>
        <v>1</v>
      </c>
      <c r="AN707" s="75" t="str">
        <f t="shared" si="145"/>
        <v>1</v>
      </c>
      <c r="AO707" s="75" t="str">
        <f t="shared" si="146"/>
        <v>1</v>
      </c>
      <c r="AP707" s="75" t="str">
        <f t="shared" si="147"/>
        <v>1</v>
      </c>
      <c r="AQ707" s="75" t="str">
        <f t="shared" si="148"/>
        <v>3</v>
      </c>
      <c r="AR707" s="75" t="str">
        <f t="shared" si="149"/>
        <v>1</v>
      </c>
      <c r="AS707" s="75">
        <f t="shared" si="150"/>
        <v>1.4545454545454546</v>
      </c>
      <c r="AT707" s="75" t="str">
        <f t="shared" si="151"/>
        <v>3</v>
      </c>
      <c r="AU707" s="48" t="e">
        <f>IF(OR(AQ707="I",#REF!="I",AQ707="C",#REF!="C"),"Termovacío",IF(OR(AO707="I",AN707="I",AP707="I",AK707="I",AL707="I",AO707="C",AN707="C",AP707="C",AK707="C",AL707="C"),"Regeneración",""))</f>
        <v>#REF!</v>
      </c>
    </row>
    <row r="708" spans="1:47" s="10" customFormat="1" ht="15" customHeight="1" x14ac:dyDescent="0.2">
      <c r="A708" s="4">
        <f t="shared" si="152"/>
        <v>28</v>
      </c>
      <c r="B708" s="4">
        <v>50500506</v>
      </c>
      <c r="C708" s="4" t="s">
        <v>84</v>
      </c>
      <c r="D708" s="4" t="s">
        <v>162</v>
      </c>
      <c r="E708" s="3"/>
      <c r="F708" s="4" t="s">
        <v>320</v>
      </c>
      <c r="G708" s="4" t="s">
        <v>29</v>
      </c>
      <c r="H708" s="4" t="s">
        <v>35</v>
      </c>
      <c r="I708" s="4" t="s">
        <v>10</v>
      </c>
      <c r="J708" s="4">
        <v>25</v>
      </c>
      <c r="K708" s="4" t="s">
        <v>120</v>
      </c>
      <c r="L708" s="4">
        <v>2017</v>
      </c>
      <c r="M708" s="4" t="s">
        <v>267</v>
      </c>
      <c r="N708" s="4" t="s">
        <v>153</v>
      </c>
      <c r="O708" s="4" t="s">
        <v>118</v>
      </c>
      <c r="P708" s="4">
        <v>2018</v>
      </c>
      <c r="Q708" s="4">
        <v>2017</v>
      </c>
      <c r="R708" s="4" t="s">
        <v>119</v>
      </c>
      <c r="S708" s="13"/>
      <c r="T708" s="4"/>
      <c r="U708" s="4"/>
      <c r="V708" s="4"/>
      <c r="W708" s="4">
        <v>60</v>
      </c>
      <c r="X708" s="13">
        <v>34935</v>
      </c>
      <c r="Y708" s="27"/>
      <c r="Z708" s="27"/>
      <c r="AA708" s="28"/>
      <c r="AB708" s="31"/>
      <c r="AC708" s="32">
        <v>51</v>
      </c>
      <c r="AD708" s="28"/>
      <c r="AE708" s="28"/>
      <c r="AF708" s="33"/>
      <c r="AG708" s="28"/>
      <c r="AH708" s="31"/>
      <c r="AI708" s="31"/>
      <c r="AJ708" s="31"/>
      <c r="AK708" s="75" t="str">
        <f t="shared" ref="AK708:AK771" si="153">IF(AH708&lt;&gt;"",IF(AH708&lt;=0.1,"1",IF(AND(AH708&gt;0.1,AH708&lt;=0.3),"3",IF(AH708&gt;0.3,"5",""))),"1")</f>
        <v>1</v>
      </c>
      <c r="AL708" s="75" t="str">
        <f t="shared" ref="AL708:AL771" si="154">IF(AI708&lt;&gt;"",IF(AI708&lt;=3,"1",IF(AND(AI708&gt;3,AI708&lt;=4),"3",IF(AI708&gt;4,"5",""))),"1")</f>
        <v>1</v>
      </c>
      <c r="AM708" s="75" t="str">
        <f t="shared" ref="AM708:AM771" si="155">IF(AD708&lt;&gt;"",IF(AD708&lt;=20,"1",IF(AND(AD708&gt;20,AD708&lt;=30),"3",IF(AD708&gt;30,"5",""))),"1")</f>
        <v>1</v>
      </c>
      <c r="AN708" s="75" t="str">
        <f t="shared" ref="AN708:AN771" si="156">IF(AF708&lt;&gt;"",IF(AF708&lt;=0.05,"1",IF(AND(AF708&gt;0.05,AF708&lt;=0.1),"3",IF(AF708&gt;0.1,"5",""))),"1")</f>
        <v>1</v>
      </c>
      <c r="AO708" s="75" t="str">
        <f t="shared" ref="AO708:AO771" si="157">IF(AE708&lt;&gt;"",IF(AE708&gt;=32,"1",IF(AND(AE708&gt;=28,AE708&lt;32),"3",IF(AE708&lt;28,"5",""))),"1")</f>
        <v>1</v>
      </c>
      <c r="AP708" s="75" t="str">
        <f t="shared" ref="AP708:AP771" si="158">IF(AG708&lt;&gt;"",IF(AG708&lt;=3.5,"1",IF(AG708&gt;3.5,"5","")),"1")</f>
        <v>1</v>
      </c>
      <c r="AQ708" s="75" t="str">
        <f t="shared" si="148"/>
        <v>1</v>
      </c>
      <c r="AR708" s="75" t="str">
        <f t="shared" si="149"/>
        <v>1</v>
      </c>
      <c r="AS708" s="75">
        <f t="shared" si="150"/>
        <v>1</v>
      </c>
      <c r="AT708" s="75" t="str">
        <f t="shared" si="151"/>
        <v>1</v>
      </c>
      <c r="AU708" s="48" t="e">
        <f>IF(OR(AQ708="I",#REF!="I",AQ708="C",#REF!="C"),"Termovacío",IF(OR(AO708="I",AN708="I",AP708="I",AK708="I",AL708="I",AO708="C",AN708="C",AP708="C",AK708="C",AL708="C"),"Regeneración",""))</f>
        <v>#REF!</v>
      </c>
    </row>
    <row r="709" spans="1:47" s="10" customFormat="1" ht="15" customHeight="1" x14ac:dyDescent="0.2">
      <c r="A709" s="4">
        <f t="shared" si="152"/>
        <v>28</v>
      </c>
      <c r="B709" s="4">
        <v>50500506</v>
      </c>
      <c r="C709" s="4" t="s">
        <v>84</v>
      </c>
      <c r="D709" s="4" t="s">
        <v>162</v>
      </c>
      <c r="E709" s="3"/>
      <c r="F709" s="4" t="s">
        <v>320</v>
      </c>
      <c r="G709" s="4" t="s">
        <v>29</v>
      </c>
      <c r="H709" s="4" t="s">
        <v>35</v>
      </c>
      <c r="I709" s="4" t="s">
        <v>10</v>
      </c>
      <c r="J709" s="4">
        <v>25</v>
      </c>
      <c r="K709" s="4" t="s">
        <v>120</v>
      </c>
      <c r="L709" s="4">
        <v>2017</v>
      </c>
      <c r="M709" s="4" t="s">
        <v>267</v>
      </c>
      <c r="N709" s="4" t="s">
        <v>153</v>
      </c>
      <c r="O709" s="4" t="s">
        <v>118</v>
      </c>
      <c r="P709" s="4">
        <v>2018</v>
      </c>
      <c r="Q709" s="4">
        <v>2017</v>
      </c>
      <c r="R709" s="4" t="s">
        <v>119</v>
      </c>
      <c r="S709" s="13"/>
      <c r="T709" s="4"/>
      <c r="U709" s="4"/>
      <c r="V709" s="4"/>
      <c r="W709" s="4">
        <v>60</v>
      </c>
      <c r="X709" s="13">
        <v>34911</v>
      </c>
      <c r="Y709" s="27"/>
      <c r="Z709" s="27"/>
      <c r="AA709" s="28"/>
      <c r="AB709" s="31"/>
      <c r="AC709" s="32">
        <v>42</v>
      </c>
      <c r="AD709" s="28"/>
      <c r="AE709" s="28"/>
      <c r="AF709" s="33"/>
      <c r="AG709" s="28"/>
      <c r="AH709" s="31">
        <v>8.6999999999999994E-2</v>
      </c>
      <c r="AI709" s="31">
        <v>0.113</v>
      </c>
      <c r="AJ709" s="31"/>
      <c r="AK709" s="75" t="str">
        <f t="shared" si="153"/>
        <v>1</v>
      </c>
      <c r="AL709" s="75" t="str">
        <f t="shared" si="154"/>
        <v>1</v>
      </c>
      <c r="AM709" s="75" t="str">
        <f t="shared" si="155"/>
        <v>1</v>
      </c>
      <c r="AN709" s="75" t="str">
        <f t="shared" si="156"/>
        <v>1</v>
      </c>
      <c r="AO709" s="75" t="str">
        <f t="shared" si="157"/>
        <v>1</v>
      </c>
      <c r="AP709" s="75" t="str">
        <f t="shared" si="158"/>
        <v>1</v>
      </c>
      <c r="AQ709" s="75" t="str">
        <f t="shared" ref="AQ709:AQ772" si="159">IF(AC709&lt;&gt;"",IF(AND(W709=60,AC709&gt;=40),"1",IF(AND(W709=60,AC709&gt;=35,AC709&lt;40),"3",IF(AND(W709=60,AC709&lt;35),"5",IF(AND(W709=220,AC709&gt;=50),"1",IF(AND(W709=220,AC709&gt;=45,AC709&lt;50),"2",IF(AND(W709=220,AC709&lt;45),"5","")))))),"1")</f>
        <v>1</v>
      </c>
      <c r="AR709" s="75" t="str">
        <f t="shared" ref="AR709:AR772" si="160">IF(AJ709&lt;&gt;"",IF(AJ709&gt;=0.2,"1",IF(AND(AJ709&gt;=0.1,AJ709&lt;0.2),"3",IF(AJ709&lt;0.1,"5",""))),"1")</f>
        <v>1</v>
      </c>
      <c r="AS709" s="75">
        <f t="shared" ref="AS709:AS772" si="161">+(3*AK709+3*AL709+4*AM709+2*AN709+3*AO709+1*AP709+5*AQ709+1*AR709)/22</f>
        <v>1</v>
      </c>
      <c r="AT709" s="75" t="str">
        <f t="shared" ref="AT709:AT772" si="162">IF(AND(AS709&gt;0,AS709&lt;=1),"1",IF(AND(AS709&gt;1,AS709&lt;=2),"3",IF(AND(AS709&gt;2,AS709&lt;=3),"6",IF(AND(AS709&gt;3,AS709&lt;=4),"8",IF(AND(AS709&gt;4,AS709&lt;=5),"10","")))))</f>
        <v>1</v>
      </c>
      <c r="AU709" s="48" t="e">
        <f>IF(OR(AQ709="I",#REF!="I",AQ709="C",#REF!="C"),"Termovacío",IF(OR(AO709="I",AN709="I",AP709="I",AK709="I",AL709="I",AO709="C",AN709="C",AP709="C",AK709="C",AL709="C"),"Regeneración",""))</f>
        <v>#REF!</v>
      </c>
    </row>
    <row r="710" spans="1:47" s="10" customFormat="1" ht="15" customHeight="1" x14ac:dyDescent="0.2">
      <c r="A710" s="4">
        <f t="shared" si="152"/>
        <v>29</v>
      </c>
      <c r="B710" s="36">
        <v>500034</v>
      </c>
      <c r="C710" s="36" t="s">
        <v>96</v>
      </c>
      <c r="D710" s="36" t="s">
        <v>156</v>
      </c>
      <c r="E710" s="37"/>
      <c r="F710" s="36" t="s">
        <v>321</v>
      </c>
      <c r="G710" s="36" t="s">
        <v>251</v>
      </c>
      <c r="H710" s="36" t="s">
        <v>240</v>
      </c>
      <c r="I710" s="36" t="s">
        <v>10</v>
      </c>
      <c r="J710" s="36">
        <v>25</v>
      </c>
      <c r="K710" s="36" t="s">
        <v>214</v>
      </c>
      <c r="L710" s="36">
        <v>2020</v>
      </c>
      <c r="M710" s="36" t="s">
        <v>267</v>
      </c>
      <c r="N710" s="36" t="s">
        <v>153</v>
      </c>
      <c r="O710" s="36" t="s">
        <v>118</v>
      </c>
      <c r="P710" s="36">
        <v>2021</v>
      </c>
      <c r="Q710" s="36" t="s">
        <v>252</v>
      </c>
      <c r="R710" s="36" t="s">
        <v>119</v>
      </c>
      <c r="S710" s="38"/>
      <c r="T710" s="36"/>
      <c r="U710" s="36"/>
      <c r="V710" s="36" t="s">
        <v>448</v>
      </c>
      <c r="W710" s="36">
        <v>60</v>
      </c>
      <c r="X710" s="38">
        <v>45696</v>
      </c>
      <c r="Y710" s="39">
        <v>65</v>
      </c>
      <c r="Z710" s="39">
        <v>25</v>
      </c>
      <c r="AA710" s="40" t="s">
        <v>665</v>
      </c>
      <c r="AB710" s="41">
        <v>0.88500000000000001</v>
      </c>
      <c r="AC710" s="42">
        <v>74</v>
      </c>
      <c r="AD710" s="40">
        <v>4</v>
      </c>
      <c r="AE710" s="40">
        <v>43.6</v>
      </c>
      <c r="AF710" s="43">
        <v>2E-3</v>
      </c>
      <c r="AG710" s="40">
        <v>0.5</v>
      </c>
      <c r="AH710" s="41">
        <v>2E-3</v>
      </c>
      <c r="AI710" s="41">
        <v>9.0999999999999998E-2</v>
      </c>
      <c r="AJ710" s="41"/>
      <c r="AK710" s="75" t="str">
        <f t="shared" si="153"/>
        <v>1</v>
      </c>
      <c r="AL710" s="75" t="str">
        <f t="shared" si="154"/>
        <v>1</v>
      </c>
      <c r="AM710" s="75" t="str">
        <f t="shared" si="155"/>
        <v>1</v>
      </c>
      <c r="AN710" s="75" t="str">
        <f t="shared" si="156"/>
        <v>1</v>
      </c>
      <c r="AO710" s="75" t="str">
        <f t="shared" si="157"/>
        <v>1</v>
      </c>
      <c r="AP710" s="75" t="str">
        <f t="shared" si="158"/>
        <v>1</v>
      </c>
      <c r="AQ710" s="75" t="str">
        <f t="shared" si="159"/>
        <v>1</v>
      </c>
      <c r="AR710" s="75" t="str">
        <f t="shared" si="160"/>
        <v>1</v>
      </c>
      <c r="AS710" s="75">
        <f t="shared" si="161"/>
        <v>1</v>
      </c>
      <c r="AT710" s="75" t="str">
        <f t="shared" si="162"/>
        <v>1</v>
      </c>
      <c r="AU710" s="48" t="e">
        <f>IF(OR(AQ710="I",#REF!="I",AQ710="C",#REF!="C"),"Termovacío",IF(OR(AO710="I",AN710="I",AP710="I",AK710="I",AL710="I",AO710="C",AN710="C",AP710="C",AK710="C",AL710="C"),"Regeneración",""))</f>
        <v>#REF!</v>
      </c>
    </row>
    <row r="711" spans="1:47" s="10" customFormat="1" ht="15" customHeight="1" x14ac:dyDescent="0.2">
      <c r="A711" s="4">
        <f t="shared" si="152"/>
        <v>29</v>
      </c>
      <c r="B711" s="4">
        <v>500034</v>
      </c>
      <c r="C711" s="4" t="s">
        <v>96</v>
      </c>
      <c r="D711" s="4" t="s">
        <v>156</v>
      </c>
      <c r="E711" s="3"/>
      <c r="F711" s="4" t="s">
        <v>321</v>
      </c>
      <c r="G711" s="4" t="s">
        <v>251</v>
      </c>
      <c r="H711" s="4" t="s">
        <v>240</v>
      </c>
      <c r="I711" s="4" t="s">
        <v>10</v>
      </c>
      <c r="J711" s="4">
        <v>25</v>
      </c>
      <c r="K711" s="4" t="s">
        <v>214</v>
      </c>
      <c r="L711" s="4">
        <v>2020</v>
      </c>
      <c r="M711" s="4" t="s">
        <v>267</v>
      </c>
      <c r="N711" s="4" t="s">
        <v>153</v>
      </c>
      <c r="O711" s="4" t="s">
        <v>118</v>
      </c>
      <c r="P711" s="4">
        <v>2021</v>
      </c>
      <c r="Q711" s="4" t="s">
        <v>252</v>
      </c>
      <c r="R711" s="4" t="s">
        <v>119</v>
      </c>
      <c r="S711" s="13"/>
      <c r="T711" s="4"/>
      <c r="U711" s="4"/>
      <c r="V711" s="4" t="s">
        <v>448</v>
      </c>
      <c r="W711" s="4">
        <v>60</v>
      </c>
      <c r="X711" s="13">
        <v>45265</v>
      </c>
      <c r="Y711" s="27">
        <v>60</v>
      </c>
      <c r="Z711" s="27"/>
      <c r="AA711" s="28" t="s">
        <v>450</v>
      </c>
      <c r="AB711" s="31">
        <v>0.88400000000000001</v>
      </c>
      <c r="AC711" s="32">
        <v>70</v>
      </c>
      <c r="AD711" s="28">
        <v>4</v>
      </c>
      <c r="AE711" s="28">
        <v>44.7</v>
      </c>
      <c r="AF711" s="33">
        <v>0.01</v>
      </c>
      <c r="AG711" s="28">
        <v>0.5</v>
      </c>
      <c r="AH711" s="31">
        <v>7.0000000000000001E-3</v>
      </c>
      <c r="AI711" s="31">
        <v>0.246</v>
      </c>
      <c r="AJ711" s="31"/>
      <c r="AK711" s="75" t="str">
        <f t="shared" si="153"/>
        <v>1</v>
      </c>
      <c r="AL711" s="75" t="str">
        <f t="shared" si="154"/>
        <v>1</v>
      </c>
      <c r="AM711" s="75" t="str">
        <f t="shared" si="155"/>
        <v>1</v>
      </c>
      <c r="AN711" s="75" t="str">
        <f t="shared" si="156"/>
        <v>1</v>
      </c>
      <c r="AO711" s="75" t="str">
        <f t="shared" si="157"/>
        <v>1</v>
      </c>
      <c r="AP711" s="75" t="str">
        <f t="shared" si="158"/>
        <v>1</v>
      </c>
      <c r="AQ711" s="75" t="str">
        <f t="shared" si="159"/>
        <v>1</v>
      </c>
      <c r="AR711" s="75" t="str">
        <f t="shared" si="160"/>
        <v>1</v>
      </c>
      <c r="AS711" s="75">
        <f t="shared" si="161"/>
        <v>1</v>
      </c>
      <c r="AT711" s="75" t="str">
        <f t="shared" si="162"/>
        <v>1</v>
      </c>
      <c r="AU711" s="48" t="e">
        <f>IF(OR(AQ711="I",#REF!="I",AQ711="C",#REF!="C"),"Termovacío",IF(OR(AO711="I",AN711="I",AP711="I",AK711="I",AL711="I",AO711="C",AN711="C",AP711="C",AK711="C",AL711="C"),"Regeneración",""))</f>
        <v>#REF!</v>
      </c>
    </row>
    <row r="712" spans="1:47" s="10" customFormat="1" ht="15" customHeight="1" x14ac:dyDescent="0.2">
      <c r="A712" s="4">
        <f t="shared" si="152"/>
        <v>29</v>
      </c>
      <c r="B712" s="4">
        <v>500034</v>
      </c>
      <c r="C712" s="4" t="s">
        <v>96</v>
      </c>
      <c r="D712" s="4" t="s">
        <v>156</v>
      </c>
      <c r="E712" s="3"/>
      <c r="F712" s="4" t="s">
        <v>321</v>
      </c>
      <c r="G712" s="4" t="s">
        <v>251</v>
      </c>
      <c r="H712" s="4" t="s">
        <v>240</v>
      </c>
      <c r="I712" s="4" t="s">
        <v>10</v>
      </c>
      <c r="J712" s="4">
        <v>25</v>
      </c>
      <c r="K712" s="4" t="s">
        <v>214</v>
      </c>
      <c r="L712" s="4">
        <v>2020</v>
      </c>
      <c r="M712" s="4" t="s">
        <v>267</v>
      </c>
      <c r="N712" s="4" t="s">
        <v>153</v>
      </c>
      <c r="O712" s="4" t="s">
        <v>118</v>
      </c>
      <c r="P712" s="4">
        <v>2021</v>
      </c>
      <c r="Q712" s="4" t="s">
        <v>252</v>
      </c>
      <c r="R712" s="4" t="s">
        <v>119</v>
      </c>
      <c r="S712" s="13"/>
      <c r="T712" s="4"/>
      <c r="U712" s="4"/>
      <c r="V712" s="4" t="s">
        <v>222</v>
      </c>
      <c r="W712" s="4">
        <v>60</v>
      </c>
      <c r="X712" s="13">
        <v>44690</v>
      </c>
      <c r="Y712" s="27"/>
      <c r="Z712" s="27">
        <v>44</v>
      </c>
      <c r="AA712" s="28" t="s">
        <v>450</v>
      </c>
      <c r="AB712" s="31">
        <v>0.88349999999999995</v>
      </c>
      <c r="AC712" s="32">
        <v>69.8</v>
      </c>
      <c r="AD712" s="28">
        <v>5</v>
      </c>
      <c r="AE712" s="28">
        <v>48.8</v>
      </c>
      <c r="AF712" s="33">
        <v>0.02</v>
      </c>
      <c r="AG712" s="28">
        <v>1</v>
      </c>
      <c r="AH712" s="31">
        <v>0.01</v>
      </c>
      <c r="AI712" s="31">
        <v>0.88349999999999995</v>
      </c>
      <c r="AJ712" s="31"/>
      <c r="AK712" s="75" t="str">
        <f t="shared" si="153"/>
        <v>1</v>
      </c>
      <c r="AL712" s="75" t="str">
        <f t="shared" si="154"/>
        <v>1</v>
      </c>
      <c r="AM712" s="75" t="str">
        <f t="shared" si="155"/>
        <v>1</v>
      </c>
      <c r="AN712" s="75" t="str">
        <f t="shared" si="156"/>
        <v>1</v>
      </c>
      <c r="AO712" s="75" t="str">
        <f t="shared" si="157"/>
        <v>1</v>
      </c>
      <c r="AP712" s="75" t="str">
        <f t="shared" si="158"/>
        <v>1</v>
      </c>
      <c r="AQ712" s="75" t="str">
        <f t="shared" si="159"/>
        <v>1</v>
      </c>
      <c r="AR712" s="75" t="str">
        <f t="shared" si="160"/>
        <v>1</v>
      </c>
      <c r="AS712" s="75">
        <f t="shared" si="161"/>
        <v>1</v>
      </c>
      <c r="AT712" s="75" t="str">
        <f t="shared" si="162"/>
        <v>1</v>
      </c>
      <c r="AU712" s="48" t="e">
        <f>IF(OR(AQ712="I",#REF!="I",AQ712="C",#REF!="C"),"Termovacío",IF(OR(AO712="I",AN712="I",AP712="I",AK712="I",AL712="I",AO712="C",AN712="C",AP712="C",AK712="C",AL712="C"),"Regeneración",""))</f>
        <v>#REF!</v>
      </c>
    </row>
    <row r="713" spans="1:47" s="10" customFormat="1" ht="15" customHeight="1" x14ac:dyDescent="0.2">
      <c r="A713" s="4">
        <f t="shared" si="152"/>
        <v>30</v>
      </c>
      <c r="B713" s="36">
        <v>60000103</v>
      </c>
      <c r="C713" s="36" t="s">
        <v>96</v>
      </c>
      <c r="D713" s="36" t="s">
        <v>163</v>
      </c>
      <c r="E713" s="37"/>
      <c r="F713" s="36" t="s">
        <v>322</v>
      </c>
      <c r="G713" s="36" t="s">
        <v>12</v>
      </c>
      <c r="H713" s="36" t="s">
        <v>195</v>
      </c>
      <c r="I713" s="36" t="s">
        <v>245</v>
      </c>
      <c r="J713" s="36" t="s">
        <v>18</v>
      </c>
      <c r="K713" s="36" t="s">
        <v>125</v>
      </c>
      <c r="L713" s="36">
        <v>2018</v>
      </c>
      <c r="M713" s="36" t="s">
        <v>267</v>
      </c>
      <c r="N713" s="36" t="s">
        <v>153</v>
      </c>
      <c r="O713" s="36" t="s">
        <v>118</v>
      </c>
      <c r="P713" s="36">
        <v>1998</v>
      </c>
      <c r="Q713" s="36" t="s">
        <v>610</v>
      </c>
      <c r="R713" s="36" t="s">
        <v>119</v>
      </c>
      <c r="S713" s="38"/>
      <c r="T713" s="36"/>
      <c r="U713" s="36"/>
      <c r="V713" s="36" t="s">
        <v>448</v>
      </c>
      <c r="W713" s="36">
        <v>60</v>
      </c>
      <c r="X713" s="38">
        <v>45696</v>
      </c>
      <c r="Y713" s="39">
        <v>64</v>
      </c>
      <c r="Z713" s="39">
        <v>36</v>
      </c>
      <c r="AA713" s="40" t="s">
        <v>665</v>
      </c>
      <c r="AB713" s="41">
        <v>0.88300000000000001</v>
      </c>
      <c r="AC713" s="42">
        <v>69</v>
      </c>
      <c r="AD713" s="40">
        <v>6</v>
      </c>
      <c r="AE713" s="40">
        <v>38.9</v>
      </c>
      <c r="AF713" s="43">
        <v>0.01</v>
      </c>
      <c r="AG713" s="40">
        <v>0.5</v>
      </c>
      <c r="AH713" s="41">
        <v>5.0000000000000001E-3</v>
      </c>
      <c r="AI713" s="41">
        <v>0.30199999999999999</v>
      </c>
      <c r="AJ713" s="41"/>
      <c r="AK713" s="75" t="str">
        <f t="shared" si="153"/>
        <v>1</v>
      </c>
      <c r="AL713" s="75" t="str">
        <f t="shared" si="154"/>
        <v>1</v>
      </c>
      <c r="AM713" s="75" t="str">
        <f t="shared" si="155"/>
        <v>1</v>
      </c>
      <c r="AN713" s="75" t="str">
        <f t="shared" si="156"/>
        <v>1</v>
      </c>
      <c r="AO713" s="75" t="str">
        <f t="shared" si="157"/>
        <v>1</v>
      </c>
      <c r="AP713" s="75" t="str">
        <f t="shared" si="158"/>
        <v>1</v>
      </c>
      <c r="AQ713" s="75" t="str">
        <f t="shared" si="159"/>
        <v>1</v>
      </c>
      <c r="AR713" s="75" t="str">
        <f t="shared" si="160"/>
        <v>1</v>
      </c>
      <c r="AS713" s="75">
        <f t="shared" si="161"/>
        <v>1</v>
      </c>
      <c r="AT713" s="75" t="str">
        <f t="shared" si="162"/>
        <v>1</v>
      </c>
      <c r="AU713" s="48" t="e">
        <f>IF(OR(AQ713="I",#REF!="I",AQ713="C",#REF!="C"),"Termovacío",IF(OR(AO713="I",AN713="I",AP713="I",AK713="I",AL713="I",AO713="C",AN713="C",AP713="C",AK713="C",AL713="C"),"Regeneración",""))</f>
        <v>#REF!</v>
      </c>
    </row>
    <row r="714" spans="1:47" s="10" customFormat="1" ht="15" customHeight="1" x14ac:dyDescent="0.2">
      <c r="A714" s="4">
        <f t="shared" si="152"/>
        <v>30</v>
      </c>
      <c r="B714" s="4">
        <v>60000103</v>
      </c>
      <c r="C714" s="4" t="s">
        <v>96</v>
      </c>
      <c r="D714" s="4" t="s">
        <v>163</v>
      </c>
      <c r="E714" s="3"/>
      <c r="F714" s="4" t="s">
        <v>322</v>
      </c>
      <c r="G714" s="4" t="s">
        <v>12</v>
      </c>
      <c r="H714" s="4" t="s">
        <v>195</v>
      </c>
      <c r="I714" s="4" t="s">
        <v>245</v>
      </c>
      <c r="J714" s="4" t="s">
        <v>18</v>
      </c>
      <c r="K714" s="4" t="s">
        <v>125</v>
      </c>
      <c r="L714" s="4">
        <v>2018</v>
      </c>
      <c r="M714" s="4" t="s">
        <v>267</v>
      </c>
      <c r="N714" s="4" t="s">
        <v>153</v>
      </c>
      <c r="O714" s="4" t="s">
        <v>118</v>
      </c>
      <c r="P714" s="4">
        <v>1998</v>
      </c>
      <c r="Q714" s="4" t="s">
        <v>610</v>
      </c>
      <c r="R714" s="4" t="s">
        <v>119</v>
      </c>
      <c r="S714" s="13"/>
      <c r="T714" s="4"/>
      <c r="U714" s="4"/>
      <c r="V714" s="4" t="s">
        <v>448</v>
      </c>
      <c r="W714" s="4">
        <v>60</v>
      </c>
      <c r="X714" s="13">
        <v>45265</v>
      </c>
      <c r="Y714" s="27">
        <v>52</v>
      </c>
      <c r="Z714" s="27"/>
      <c r="AA714" s="28" t="s">
        <v>450</v>
      </c>
      <c r="AB714" s="31">
        <v>0.88200000000000001</v>
      </c>
      <c r="AC714" s="32">
        <v>69</v>
      </c>
      <c r="AD714" s="28">
        <v>4</v>
      </c>
      <c r="AE714" s="28">
        <v>40.299999999999997</v>
      </c>
      <c r="AF714" s="33">
        <v>0.01</v>
      </c>
      <c r="AG714" s="28">
        <v>0.5</v>
      </c>
      <c r="AH714" s="31">
        <v>8.9999999999999993E-3</v>
      </c>
      <c r="AI714" s="31">
        <v>0.249</v>
      </c>
      <c r="AJ714" s="31"/>
      <c r="AK714" s="75" t="str">
        <f t="shared" si="153"/>
        <v>1</v>
      </c>
      <c r="AL714" s="75" t="str">
        <f t="shared" si="154"/>
        <v>1</v>
      </c>
      <c r="AM714" s="75" t="str">
        <f t="shared" si="155"/>
        <v>1</v>
      </c>
      <c r="AN714" s="75" t="str">
        <f t="shared" si="156"/>
        <v>1</v>
      </c>
      <c r="AO714" s="75" t="str">
        <f t="shared" si="157"/>
        <v>1</v>
      </c>
      <c r="AP714" s="75" t="str">
        <f t="shared" si="158"/>
        <v>1</v>
      </c>
      <c r="AQ714" s="75" t="str">
        <f t="shared" si="159"/>
        <v>1</v>
      </c>
      <c r="AR714" s="75" t="str">
        <f t="shared" si="160"/>
        <v>1</v>
      </c>
      <c r="AS714" s="75">
        <f t="shared" si="161"/>
        <v>1</v>
      </c>
      <c r="AT714" s="75" t="str">
        <f t="shared" si="162"/>
        <v>1</v>
      </c>
      <c r="AU714" s="48" t="e">
        <f>IF(OR(AQ714="I",#REF!="I",AQ714="C",#REF!="C"),"Termovacío",IF(OR(AO714="I",AN714="I",AP714="I",AK714="I",AL714="I",AO714="C",AN714="C",AP714="C",AK714="C",AL714="C"),"Regeneración",""))</f>
        <v>#REF!</v>
      </c>
    </row>
    <row r="715" spans="1:47" s="10" customFormat="1" ht="15" customHeight="1" x14ac:dyDescent="0.2">
      <c r="A715" s="4">
        <f t="shared" si="152"/>
        <v>30</v>
      </c>
      <c r="B715" s="4">
        <v>60000103</v>
      </c>
      <c r="C715" s="4" t="s">
        <v>96</v>
      </c>
      <c r="D715" s="4" t="s">
        <v>163</v>
      </c>
      <c r="E715" s="3"/>
      <c r="F715" s="4" t="s">
        <v>322</v>
      </c>
      <c r="G715" s="4" t="s">
        <v>12</v>
      </c>
      <c r="H715" s="4" t="s">
        <v>195</v>
      </c>
      <c r="I715" s="4" t="s">
        <v>245</v>
      </c>
      <c r="J715" s="4" t="s">
        <v>18</v>
      </c>
      <c r="K715" s="4" t="s">
        <v>125</v>
      </c>
      <c r="L715" s="4">
        <v>2018</v>
      </c>
      <c r="M715" s="4" t="s">
        <v>267</v>
      </c>
      <c r="N715" s="4" t="s">
        <v>153</v>
      </c>
      <c r="O715" s="4" t="s">
        <v>118</v>
      </c>
      <c r="P715" s="4">
        <v>1998</v>
      </c>
      <c r="Q715" s="4">
        <v>2018</v>
      </c>
      <c r="R715" s="4" t="s">
        <v>119</v>
      </c>
      <c r="S715" s="13"/>
      <c r="T715" s="4"/>
      <c r="U715" s="4"/>
      <c r="V715" s="4" t="s">
        <v>222</v>
      </c>
      <c r="W715" s="4">
        <v>60</v>
      </c>
      <c r="X715" s="13" t="s">
        <v>221</v>
      </c>
      <c r="Y715" s="27">
        <v>0</v>
      </c>
      <c r="Z715" s="27">
        <v>58</v>
      </c>
      <c r="AA715" s="28" t="s">
        <v>282</v>
      </c>
      <c r="AB715" s="31">
        <v>0.88149999999999995</v>
      </c>
      <c r="AC715" s="32">
        <v>65.5</v>
      </c>
      <c r="AD715" s="28">
        <v>5</v>
      </c>
      <c r="AE715" s="28">
        <v>44.5</v>
      </c>
      <c r="AF715" s="33">
        <v>0.02</v>
      </c>
      <c r="AG715" s="28">
        <v>1</v>
      </c>
      <c r="AH715" s="31">
        <v>2.1999999999999999E-2</v>
      </c>
      <c r="AI715" s="31">
        <v>0.55000000000000004</v>
      </c>
      <c r="AJ715" s="31"/>
      <c r="AK715" s="75" t="str">
        <f t="shared" si="153"/>
        <v>1</v>
      </c>
      <c r="AL715" s="75" t="str">
        <f t="shared" si="154"/>
        <v>1</v>
      </c>
      <c r="AM715" s="75" t="str">
        <f t="shared" si="155"/>
        <v>1</v>
      </c>
      <c r="AN715" s="75" t="str">
        <f t="shared" si="156"/>
        <v>1</v>
      </c>
      <c r="AO715" s="75" t="str">
        <f t="shared" si="157"/>
        <v>1</v>
      </c>
      <c r="AP715" s="75" t="str">
        <f t="shared" si="158"/>
        <v>1</v>
      </c>
      <c r="AQ715" s="75" t="str">
        <f t="shared" si="159"/>
        <v>1</v>
      </c>
      <c r="AR715" s="75" t="str">
        <f t="shared" si="160"/>
        <v>1</v>
      </c>
      <c r="AS715" s="75">
        <f t="shared" si="161"/>
        <v>1</v>
      </c>
      <c r="AT715" s="75" t="str">
        <f t="shared" si="162"/>
        <v>1</v>
      </c>
      <c r="AU715" s="48" t="e">
        <f>IF(OR(AQ715="I",#REF!="I",AQ715="C",#REF!="C"),"Termovacío",IF(OR(AO715="I",AN715="I",AP715="I",AK715="I",AL715="I",AO715="C",AN715="C",AP715="C",AK715="C",AL715="C"),"Regeneración",""))</f>
        <v>#REF!</v>
      </c>
    </row>
    <row r="716" spans="1:47" s="10" customFormat="1" ht="15" customHeight="1" x14ac:dyDescent="0.2">
      <c r="A716" s="4">
        <f t="shared" si="152"/>
        <v>30</v>
      </c>
      <c r="B716" s="4">
        <v>60000103</v>
      </c>
      <c r="C716" s="4" t="s">
        <v>96</v>
      </c>
      <c r="D716" s="4" t="s">
        <v>163</v>
      </c>
      <c r="E716" s="3"/>
      <c r="F716" s="4" t="s">
        <v>322</v>
      </c>
      <c r="G716" s="4" t="s">
        <v>12</v>
      </c>
      <c r="H716" s="4" t="s">
        <v>195</v>
      </c>
      <c r="I716" s="4" t="s">
        <v>245</v>
      </c>
      <c r="J716" s="4" t="s">
        <v>18</v>
      </c>
      <c r="K716" s="4" t="s">
        <v>125</v>
      </c>
      <c r="L716" s="4">
        <v>2018</v>
      </c>
      <c r="M716" s="4" t="s">
        <v>267</v>
      </c>
      <c r="N716" s="4" t="s">
        <v>153</v>
      </c>
      <c r="O716" s="4" t="s">
        <v>118</v>
      </c>
      <c r="P716" s="4">
        <v>1998</v>
      </c>
      <c r="Q716" s="4">
        <v>2018</v>
      </c>
      <c r="R716" s="4" t="s">
        <v>119</v>
      </c>
      <c r="S716" s="13"/>
      <c r="T716" s="4"/>
      <c r="U716" s="4"/>
      <c r="V716" s="4" t="s">
        <v>222</v>
      </c>
      <c r="W716" s="4">
        <v>60</v>
      </c>
      <c r="X716" s="13" t="s">
        <v>221</v>
      </c>
      <c r="Y716" s="27">
        <v>0</v>
      </c>
      <c r="Z716" s="27">
        <v>58</v>
      </c>
      <c r="AA716" s="28" t="s">
        <v>282</v>
      </c>
      <c r="AB716" s="31">
        <v>0.88149999999999995</v>
      </c>
      <c r="AC716" s="32">
        <v>65.5</v>
      </c>
      <c r="AD716" s="28">
        <v>5</v>
      </c>
      <c r="AE716" s="28">
        <v>44.5</v>
      </c>
      <c r="AF716" s="33">
        <v>0.02</v>
      </c>
      <c r="AG716" s="28">
        <v>1</v>
      </c>
      <c r="AH716" s="31">
        <v>2.1999999999999999E-2</v>
      </c>
      <c r="AI716" s="31">
        <v>0.55000000000000004</v>
      </c>
      <c r="AJ716" s="31"/>
      <c r="AK716" s="75" t="str">
        <f t="shared" si="153"/>
        <v>1</v>
      </c>
      <c r="AL716" s="75" t="str">
        <f t="shared" si="154"/>
        <v>1</v>
      </c>
      <c r="AM716" s="75" t="str">
        <f t="shared" si="155"/>
        <v>1</v>
      </c>
      <c r="AN716" s="75" t="str">
        <f t="shared" si="156"/>
        <v>1</v>
      </c>
      <c r="AO716" s="75" t="str">
        <f t="shared" si="157"/>
        <v>1</v>
      </c>
      <c r="AP716" s="75" t="str">
        <f t="shared" si="158"/>
        <v>1</v>
      </c>
      <c r="AQ716" s="75" t="str">
        <f t="shared" si="159"/>
        <v>1</v>
      </c>
      <c r="AR716" s="75" t="str">
        <f t="shared" si="160"/>
        <v>1</v>
      </c>
      <c r="AS716" s="75">
        <f t="shared" si="161"/>
        <v>1</v>
      </c>
      <c r="AT716" s="75" t="str">
        <f t="shared" si="162"/>
        <v>1</v>
      </c>
      <c r="AU716" s="48" t="e">
        <f>IF(OR(AQ716="I",#REF!="I",AQ716="C",#REF!="C"),"Termovacío",IF(OR(AO716="I",AN716="I",AP716="I",AK716="I",AL716="I",AO716="C",AN716="C",AP716="C",AK716="C",AL716="C"),"Regeneración",""))</f>
        <v>#REF!</v>
      </c>
    </row>
    <row r="717" spans="1:47" s="10" customFormat="1" ht="15" customHeight="1" x14ac:dyDescent="0.2">
      <c r="A717" s="4">
        <f t="shared" ref="A717:A780" si="163">+IF(B716=B717,A716,A716+1)</f>
        <v>30</v>
      </c>
      <c r="B717" s="4">
        <v>60000103</v>
      </c>
      <c r="C717" s="4" t="s">
        <v>96</v>
      </c>
      <c r="D717" s="4" t="s">
        <v>163</v>
      </c>
      <c r="E717" s="3"/>
      <c r="F717" s="4" t="s">
        <v>322</v>
      </c>
      <c r="G717" s="4" t="s">
        <v>12</v>
      </c>
      <c r="H717" s="4" t="s">
        <v>195</v>
      </c>
      <c r="I717" s="4" t="s">
        <v>245</v>
      </c>
      <c r="J717" s="4" t="s">
        <v>18</v>
      </c>
      <c r="K717" s="4" t="s">
        <v>125</v>
      </c>
      <c r="L717" s="4">
        <v>2018</v>
      </c>
      <c r="M717" s="4" t="s">
        <v>267</v>
      </c>
      <c r="N717" s="4" t="s">
        <v>153</v>
      </c>
      <c r="O717" s="4" t="s">
        <v>118</v>
      </c>
      <c r="P717" s="4">
        <v>1998</v>
      </c>
      <c r="Q717" s="4">
        <v>2018</v>
      </c>
      <c r="R717" s="4" t="s">
        <v>119</v>
      </c>
      <c r="S717" s="13"/>
      <c r="T717" s="4"/>
      <c r="U717" s="4"/>
      <c r="V717" s="4" t="s">
        <v>301</v>
      </c>
      <c r="W717" s="4">
        <v>60</v>
      </c>
      <c r="X717" s="13">
        <v>44445</v>
      </c>
      <c r="Y717" s="27">
        <v>59</v>
      </c>
      <c r="Z717" s="27">
        <v>57</v>
      </c>
      <c r="AA717" s="28" t="s">
        <v>300</v>
      </c>
      <c r="AB717" s="31">
        <v>0.872</v>
      </c>
      <c r="AC717" s="32">
        <v>51</v>
      </c>
      <c r="AD717" s="28">
        <v>7</v>
      </c>
      <c r="AE717" s="28">
        <v>42</v>
      </c>
      <c r="AF717" s="33">
        <v>0.02</v>
      </c>
      <c r="AG717" s="28">
        <v>0.5</v>
      </c>
      <c r="AH717" s="31">
        <v>0.01</v>
      </c>
      <c r="AI717" s="31">
        <v>0.61</v>
      </c>
      <c r="AJ717" s="31"/>
      <c r="AK717" s="75" t="str">
        <f t="shared" si="153"/>
        <v>1</v>
      </c>
      <c r="AL717" s="75" t="str">
        <f t="shared" si="154"/>
        <v>1</v>
      </c>
      <c r="AM717" s="75" t="str">
        <f t="shared" si="155"/>
        <v>1</v>
      </c>
      <c r="AN717" s="75" t="str">
        <f t="shared" si="156"/>
        <v>1</v>
      </c>
      <c r="AO717" s="75" t="str">
        <f t="shared" si="157"/>
        <v>1</v>
      </c>
      <c r="AP717" s="75" t="str">
        <f t="shared" si="158"/>
        <v>1</v>
      </c>
      <c r="AQ717" s="75" t="str">
        <f t="shared" si="159"/>
        <v>1</v>
      </c>
      <c r="AR717" s="75" t="str">
        <f t="shared" si="160"/>
        <v>1</v>
      </c>
      <c r="AS717" s="75">
        <f t="shared" si="161"/>
        <v>1</v>
      </c>
      <c r="AT717" s="75" t="str">
        <f t="shared" si="162"/>
        <v>1</v>
      </c>
      <c r="AU717" s="48" t="e">
        <f>IF(OR(AQ717="I",#REF!="I",AQ717="C",#REF!="C"),"Termovacío",IF(OR(AO717="I",AN717="I",AP717="I",AK717="I",AL717="I",AO717="C",AN717="C",AP717="C",AK717="C",AL717="C"),"Regeneración",""))</f>
        <v>#REF!</v>
      </c>
    </row>
    <row r="718" spans="1:47" s="10" customFormat="1" ht="15" customHeight="1" x14ac:dyDescent="0.2">
      <c r="A718" s="4">
        <f t="shared" si="163"/>
        <v>30</v>
      </c>
      <c r="B718" s="4">
        <v>60000103</v>
      </c>
      <c r="C718" s="4" t="s">
        <v>96</v>
      </c>
      <c r="D718" s="4" t="s">
        <v>163</v>
      </c>
      <c r="E718" s="3"/>
      <c r="F718" s="4" t="s">
        <v>322</v>
      </c>
      <c r="G718" s="4" t="s">
        <v>12</v>
      </c>
      <c r="H718" s="4" t="s">
        <v>195</v>
      </c>
      <c r="I718" s="4" t="s">
        <v>245</v>
      </c>
      <c r="J718" s="4" t="s">
        <v>18</v>
      </c>
      <c r="K718" s="4" t="s">
        <v>125</v>
      </c>
      <c r="L718" s="4">
        <v>2018</v>
      </c>
      <c r="M718" s="4" t="s">
        <v>267</v>
      </c>
      <c r="N718" s="4" t="s">
        <v>153</v>
      </c>
      <c r="O718" s="4" t="s">
        <v>118</v>
      </c>
      <c r="P718" s="4">
        <v>1998</v>
      </c>
      <c r="Q718" s="4">
        <v>2018</v>
      </c>
      <c r="R718" s="4" t="s">
        <v>119</v>
      </c>
      <c r="S718" s="13"/>
      <c r="T718" s="4"/>
      <c r="U718" s="4"/>
      <c r="V718" s="4"/>
      <c r="W718" s="4">
        <v>60</v>
      </c>
      <c r="X718" s="13">
        <v>43581</v>
      </c>
      <c r="Y718" s="27"/>
      <c r="Z718" s="27"/>
      <c r="AA718" s="28"/>
      <c r="AB718" s="31"/>
      <c r="AC718" s="32">
        <v>40</v>
      </c>
      <c r="AD718" s="28"/>
      <c r="AE718" s="28">
        <v>45.9</v>
      </c>
      <c r="AF718" s="33">
        <v>0.01</v>
      </c>
      <c r="AG718" s="28">
        <v>0.5</v>
      </c>
      <c r="AH718" s="31">
        <v>6.3E-2</v>
      </c>
      <c r="AI718" s="31">
        <v>0.54</v>
      </c>
      <c r="AJ718" s="31"/>
      <c r="AK718" s="75" t="str">
        <f t="shared" si="153"/>
        <v>1</v>
      </c>
      <c r="AL718" s="75" t="str">
        <f t="shared" si="154"/>
        <v>1</v>
      </c>
      <c r="AM718" s="75" t="str">
        <f t="shared" si="155"/>
        <v>1</v>
      </c>
      <c r="AN718" s="75" t="str">
        <f t="shared" si="156"/>
        <v>1</v>
      </c>
      <c r="AO718" s="75" t="str">
        <f t="shared" si="157"/>
        <v>1</v>
      </c>
      <c r="AP718" s="75" t="str">
        <f t="shared" si="158"/>
        <v>1</v>
      </c>
      <c r="AQ718" s="75" t="str">
        <f t="shared" si="159"/>
        <v>1</v>
      </c>
      <c r="AR718" s="75" t="str">
        <f t="shared" si="160"/>
        <v>1</v>
      </c>
      <c r="AS718" s="75">
        <f t="shared" si="161"/>
        <v>1</v>
      </c>
      <c r="AT718" s="75" t="str">
        <f t="shared" si="162"/>
        <v>1</v>
      </c>
      <c r="AU718" s="48" t="e">
        <f>IF(OR(AQ718="I",#REF!="I",AQ718="C",#REF!="C"),"Termovacío",IF(OR(AO718="I",AN718="I",AP718="I",AK718="I",AL718="I",AO718="C",AN718="C",AP718="C",AK718="C",AL718="C"),"Regeneración",""))</f>
        <v>#REF!</v>
      </c>
    </row>
    <row r="719" spans="1:47" s="10" customFormat="1" ht="15" customHeight="1" x14ac:dyDescent="0.2">
      <c r="A719" s="4">
        <f t="shared" si="163"/>
        <v>30</v>
      </c>
      <c r="B719" s="4">
        <v>60000103</v>
      </c>
      <c r="C719" s="4" t="s">
        <v>96</v>
      </c>
      <c r="D719" s="4" t="s">
        <v>163</v>
      </c>
      <c r="E719" s="3"/>
      <c r="F719" s="4" t="s">
        <v>322</v>
      </c>
      <c r="G719" s="4" t="s">
        <v>12</v>
      </c>
      <c r="H719" s="4" t="s">
        <v>195</v>
      </c>
      <c r="I719" s="4" t="s">
        <v>245</v>
      </c>
      <c r="J719" s="4" t="s">
        <v>18</v>
      </c>
      <c r="K719" s="4" t="s">
        <v>125</v>
      </c>
      <c r="L719" s="4">
        <v>2018</v>
      </c>
      <c r="M719" s="4" t="s">
        <v>267</v>
      </c>
      <c r="N719" s="4" t="s">
        <v>153</v>
      </c>
      <c r="O719" s="4" t="s">
        <v>118</v>
      </c>
      <c r="P719" s="4">
        <v>1998</v>
      </c>
      <c r="Q719" s="4">
        <v>2018</v>
      </c>
      <c r="R719" s="4" t="s">
        <v>119</v>
      </c>
      <c r="S719" s="13"/>
      <c r="T719" s="4"/>
      <c r="U719" s="4"/>
      <c r="V719" s="4"/>
      <c r="W719" s="4">
        <v>60</v>
      </c>
      <c r="X719" s="13">
        <v>42921</v>
      </c>
      <c r="Y719" s="27"/>
      <c r="Z719" s="27"/>
      <c r="AA719" s="28"/>
      <c r="AB719" s="31"/>
      <c r="AC719" s="32">
        <v>39</v>
      </c>
      <c r="AD719" s="28"/>
      <c r="AE719" s="28">
        <v>32.4</v>
      </c>
      <c r="AF719" s="33">
        <v>0.05</v>
      </c>
      <c r="AG719" s="28">
        <v>3</v>
      </c>
      <c r="AH719" s="31">
        <v>0.2</v>
      </c>
      <c r="AI719" s="31">
        <v>3.1</v>
      </c>
      <c r="AJ719" s="31"/>
      <c r="AK719" s="75" t="str">
        <f t="shared" si="153"/>
        <v>3</v>
      </c>
      <c r="AL719" s="75" t="str">
        <f t="shared" si="154"/>
        <v>3</v>
      </c>
      <c r="AM719" s="75" t="str">
        <f t="shared" si="155"/>
        <v>1</v>
      </c>
      <c r="AN719" s="75" t="str">
        <f t="shared" si="156"/>
        <v>1</v>
      </c>
      <c r="AO719" s="75" t="str">
        <f t="shared" si="157"/>
        <v>1</v>
      </c>
      <c r="AP719" s="75" t="str">
        <f t="shared" si="158"/>
        <v>1</v>
      </c>
      <c r="AQ719" s="75" t="str">
        <f t="shared" si="159"/>
        <v>3</v>
      </c>
      <c r="AR719" s="75" t="str">
        <f t="shared" si="160"/>
        <v>1</v>
      </c>
      <c r="AS719" s="75">
        <f t="shared" si="161"/>
        <v>2</v>
      </c>
      <c r="AT719" s="75" t="str">
        <f t="shared" si="162"/>
        <v>3</v>
      </c>
      <c r="AU719" s="48" t="e">
        <f>IF(OR(AQ719="I",#REF!="I",AQ719="C",#REF!="C"),"Termovacío",IF(OR(AO719="I",AN719="I",AP719="I",AK719="I",AL719="I",AO719="C",AN719="C",AP719="C",AK719="C",AL719="C"),"Regeneración",""))</f>
        <v>#REF!</v>
      </c>
    </row>
    <row r="720" spans="1:47" s="10" customFormat="1" ht="15" customHeight="1" x14ac:dyDescent="0.2">
      <c r="A720" s="4">
        <f t="shared" si="163"/>
        <v>30</v>
      </c>
      <c r="B720" s="4">
        <v>60000103</v>
      </c>
      <c r="C720" s="4" t="s">
        <v>96</v>
      </c>
      <c r="D720" s="4" t="s">
        <v>163</v>
      </c>
      <c r="E720" s="3"/>
      <c r="F720" s="4" t="s">
        <v>322</v>
      </c>
      <c r="G720" s="4" t="s">
        <v>12</v>
      </c>
      <c r="H720" s="4" t="s">
        <v>195</v>
      </c>
      <c r="I720" s="4" t="s">
        <v>245</v>
      </c>
      <c r="J720" s="4" t="s">
        <v>18</v>
      </c>
      <c r="K720" s="4" t="s">
        <v>125</v>
      </c>
      <c r="L720" s="4">
        <v>2018</v>
      </c>
      <c r="M720" s="4" t="s">
        <v>267</v>
      </c>
      <c r="N720" s="4" t="s">
        <v>153</v>
      </c>
      <c r="O720" s="4" t="s">
        <v>118</v>
      </c>
      <c r="P720" s="4">
        <v>1998</v>
      </c>
      <c r="Q720" s="4">
        <v>2018</v>
      </c>
      <c r="R720" s="4" t="s">
        <v>119</v>
      </c>
      <c r="S720" s="13"/>
      <c r="T720" s="4"/>
      <c r="U720" s="4"/>
      <c r="V720" s="4"/>
      <c r="W720" s="4">
        <v>60</v>
      </c>
      <c r="X720" s="13">
        <v>42382</v>
      </c>
      <c r="Y720" s="27"/>
      <c r="Z720" s="27"/>
      <c r="AA720" s="28"/>
      <c r="AB720" s="31"/>
      <c r="AC720" s="32">
        <v>60</v>
      </c>
      <c r="AD720" s="28"/>
      <c r="AE720" s="28">
        <v>32</v>
      </c>
      <c r="AF720" s="33">
        <v>0.06</v>
      </c>
      <c r="AG720" s="28">
        <v>2</v>
      </c>
      <c r="AH720" s="31">
        <v>4.4999999999999998E-2</v>
      </c>
      <c r="AI720" s="31">
        <v>1.3160000000000001</v>
      </c>
      <c r="AJ720" s="31"/>
      <c r="AK720" s="75" t="str">
        <f t="shared" si="153"/>
        <v>1</v>
      </c>
      <c r="AL720" s="75" t="str">
        <f t="shared" si="154"/>
        <v>1</v>
      </c>
      <c r="AM720" s="75" t="str">
        <f t="shared" si="155"/>
        <v>1</v>
      </c>
      <c r="AN720" s="75" t="str">
        <f t="shared" si="156"/>
        <v>3</v>
      </c>
      <c r="AO720" s="75" t="str">
        <f t="shared" si="157"/>
        <v>1</v>
      </c>
      <c r="AP720" s="75" t="str">
        <f t="shared" si="158"/>
        <v>1</v>
      </c>
      <c r="AQ720" s="75" t="str">
        <f t="shared" si="159"/>
        <v>1</v>
      </c>
      <c r="AR720" s="75" t="str">
        <f t="shared" si="160"/>
        <v>1</v>
      </c>
      <c r="AS720" s="75">
        <f t="shared" si="161"/>
        <v>1.1818181818181819</v>
      </c>
      <c r="AT720" s="75" t="str">
        <f t="shared" si="162"/>
        <v>3</v>
      </c>
      <c r="AU720" s="48" t="e">
        <f>IF(OR(AQ720="I",#REF!="I",AQ720="C",#REF!="C"),"Termovacío",IF(OR(AO720="I",AN720="I",AP720="I",AK720="I",AL720="I",AO720="C",AN720="C",AP720="C",AK720="C",AL720="C"),"Regeneración",""))</f>
        <v>#REF!</v>
      </c>
    </row>
    <row r="721" spans="1:47" s="10" customFormat="1" ht="15" customHeight="1" x14ac:dyDescent="0.2">
      <c r="A721" s="4">
        <f t="shared" si="163"/>
        <v>30</v>
      </c>
      <c r="B721" s="4">
        <v>60000103</v>
      </c>
      <c r="C721" s="4" t="s">
        <v>96</v>
      </c>
      <c r="D721" s="4" t="s">
        <v>163</v>
      </c>
      <c r="E721" s="3"/>
      <c r="F721" s="4" t="s">
        <v>322</v>
      </c>
      <c r="G721" s="4" t="s">
        <v>12</v>
      </c>
      <c r="H721" s="4" t="s">
        <v>195</v>
      </c>
      <c r="I721" s="4" t="s">
        <v>245</v>
      </c>
      <c r="J721" s="4" t="s">
        <v>18</v>
      </c>
      <c r="K721" s="4" t="s">
        <v>125</v>
      </c>
      <c r="L721" s="4">
        <v>2018</v>
      </c>
      <c r="M721" s="4" t="s">
        <v>267</v>
      </c>
      <c r="N721" s="4" t="s">
        <v>153</v>
      </c>
      <c r="O721" s="4" t="s">
        <v>118</v>
      </c>
      <c r="P721" s="4">
        <v>1998</v>
      </c>
      <c r="Q721" s="4">
        <v>2018</v>
      </c>
      <c r="R721" s="4" t="s">
        <v>119</v>
      </c>
      <c r="S721" s="13"/>
      <c r="T721" s="4"/>
      <c r="U721" s="4"/>
      <c r="V721" s="4"/>
      <c r="W721" s="4">
        <v>60</v>
      </c>
      <c r="X721" s="13">
        <v>42156</v>
      </c>
      <c r="Y721" s="27"/>
      <c r="Z721" s="27"/>
      <c r="AA721" s="28"/>
      <c r="AB721" s="31"/>
      <c r="AC721" s="32">
        <v>36</v>
      </c>
      <c r="AD721" s="28"/>
      <c r="AE721" s="28">
        <v>31</v>
      </c>
      <c r="AF721" s="33">
        <v>0.02</v>
      </c>
      <c r="AG721" s="28"/>
      <c r="AH721" s="31">
        <v>4.3999999999999997E-2</v>
      </c>
      <c r="AI721" s="31"/>
      <c r="AJ721" s="31"/>
      <c r="AK721" s="75" t="str">
        <f t="shared" si="153"/>
        <v>1</v>
      </c>
      <c r="AL721" s="75" t="str">
        <f t="shared" si="154"/>
        <v>1</v>
      </c>
      <c r="AM721" s="75" t="str">
        <f t="shared" si="155"/>
        <v>1</v>
      </c>
      <c r="AN721" s="75" t="str">
        <f t="shared" si="156"/>
        <v>1</v>
      </c>
      <c r="AO721" s="75" t="str">
        <f t="shared" si="157"/>
        <v>3</v>
      </c>
      <c r="AP721" s="75" t="str">
        <f t="shared" si="158"/>
        <v>1</v>
      </c>
      <c r="AQ721" s="75" t="str">
        <f t="shared" si="159"/>
        <v>3</v>
      </c>
      <c r="AR721" s="75" t="str">
        <f t="shared" si="160"/>
        <v>1</v>
      </c>
      <c r="AS721" s="75">
        <f t="shared" si="161"/>
        <v>1.7272727272727273</v>
      </c>
      <c r="AT721" s="75" t="str">
        <f t="shared" si="162"/>
        <v>3</v>
      </c>
      <c r="AU721" s="48" t="e">
        <f>IF(OR(AQ721="I",#REF!="I",AQ721="C",#REF!="C"),"Termovacío",IF(OR(AO721="I",AN721="I",AP721="I",AK721="I",AL721="I",AO721="C",AN721="C",AP721="C",AK721="C",AL721="C"),"Regeneración",""))</f>
        <v>#REF!</v>
      </c>
    </row>
    <row r="722" spans="1:47" s="10" customFormat="1" ht="15" customHeight="1" x14ac:dyDescent="0.2">
      <c r="A722" s="4">
        <f t="shared" si="163"/>
        <v>30</v>
      </c>
      <c r="B722" s="4">
        <v>60000103</v>
      </c>
      <c r="C722" s="4" t="s">
        <v>96</v>
      </c>
      <c r="D722" s="4" t="s">
        <v>163</v>
      </c>
      <c r="E722" s="3"/>
      <c r="F722" s="4" t="s">
        <v>322</v>
      </c>
      <c r="G722" s="4" t="s">
        <v>12</v>
      </c>
      <c r="H722" s="4" t="s">
        <v>195</v>
      </c>
      <c r="I722" s="4" t="s">
        <v>245</v>
      </c>
      <c r="J722" s="4" t="s">
        <v>18</v>
      </c>
      <c r="K722" s="4" t="s">
        <v>125</v>
      </c>
      <c r="L722" s="4">
        <v>2018</v>
      </c>
      <c r="M722" s="4" t="s">
        <v>267</v>
      </c>
      <c r="N722" s="4" t="s">
        <v>153</v>
      </c>
      <c r="O722" s="4" t="s">
        <v>118</v>
      </c>
      <c r="P722" s="4">
        <v>1998</v>
      </c>
      <c r="Q722" s="4">
        <v>2018</v>
      </c>
      <c r="R722" s="4" t="s">
        <v>119</v>
      </c>
      <c r="S722" s="13"/>
      <c r="T722" s="4"/>
      <c r="U722" s="4"/>
      <c r="V722" s="4"/>
      <c r="W722" s="4">
        <v>60</v>
      </c>
      <c r="X722" s="13">
        <v>42154</v>
      </c>
      <c r="Y722" s="27"/>
      <c r="Z722" s="27"/>
      <c r="AA722" s="28"/>
      <c r="AB722" s="31"/>
      <c r="AC722" s="32">
        <v>20</v>
      </c>
      <c r="AD722" s="28"/>
      <c r="AE722" s="28">
        <v>32</v>
      </c>
      <c r="AF722" s="33">
        <v>0.02</v>
      </c>
      <c r="AG722" s="28"/>
      <c r="AH722" s="31">
        <v>4.7E-2</v>
      </c>
      <c r="AI722" s="31"/>
      <c r="AJ722" s="31"/>
      <c r="AK722" s="75" t="str">
        <f t="shared" si="153"/>
        <v>1</v>
      </c>
      <c r="AL722" s="75" t="str">
        <f t="shared" si="154"/>
        <v>1</v>
      </c>
      <c r="AM722" s="75" t="str">
        <f t="shared" si="155"/>
        <v>1</v>
      </c>
      <c r="AN722" s="75" t="str">
        <f t="shared" si="156"/>
        <v>1</v>
      </c>
      <c r="AO722" s="75" t="str">
        <f t="shared" si="157"/>
        <v>1</v>
      </c>
      <c r="AP722" s="75" t="str">
        <f t="shared" si="158"/>
        <v>1</v>
      </c>
      <c r="AQ722" s="75" t="str">
        <f t="shared" si="159"/>
        <v>5</v>
      </c>
      <c r="AR722" s="75" t="str">
        <f t="shared" si="160"/>
        <v>1</v>
      </c>
      <c r="AS722" s="75">
        <f t="shared" si="161"/>
        <v>1.9090909090909092</v>
      </c>
      <c r="AT722" s="75" t="str">
        <f t="shared" si="162"/>
        <v>3</v>
      </c>
      <c r="AU722" s="48" t="e">
        <f>IF(OR(AQ722="I",#REF!="I",AQ722="C",#REF!="C"),"Termovacío",IF(OR(AO722="I",AN722="I",AP722="I",AK722="I",AL722="I",AO722="C",AN722="C",AP722="C",AK722="C",AL722="C"),"Regeneración",""))</f>
        <v>#REF!</v>
      </c>
    </row>
    <row r="723" spans="1:47" s="10" customFormat="1" ht="15" customHeight="1" x14ac:dyDescent="0.2">
      <c r="A723" s="4">
        <f t="shared" si="163"/>
        <v>30</v>
      </c>
      <c r="B723" s="4">
        <v>60000103</v>
      </c>
      <c r="C723" s="4" t="s">
        <v>96</v>
      </c>
      <c r="D723" s="4" t="s">
        <v>163</v>
      </c>
      <c r="E723" s="3"/>
      <c r="F723" s="4" t="s">
        <v>322</v>
      </c>
      <c r="G723" s="4" t="s">
        <v>12</v>
      </c>
      <c r="H723" s="4" t="s">
        <v>195</v>
      </c>
      <c r="I723" s="4" t="s">
        <v>245</v>
      </c>
      <c r="J723" s="4" t="s">
        <v>18</v>
      </c>
      <c r="K723" s="4" t="s">
        <v>125</v>
      </c>
      <c r="L723" s="4">
        <v>2018</v>
      </c>
      <c r="M723" s="4" t="s">
        <v>267</v>
      </c>
      <c r="N723" s="4" t="s">
        <v>153</v>
      </c>
      <c r="O723" s="4" t="s">
        <v>118</v>
      </c>
      <c r="P723" s="4">
        <v>1998</v>
      </c>
      <c r="Q723" s="4">
        <v>2018</v>
      </c>
      <c r="R723" s="4" t="s">
        <v>119</v>
      </c>
      <c r="S723" s="13"/>
      <c r="T723" s="4"/>
      <c r="U723" s="4"/>
      <c r="V723" s="4"/>
      <c r="W723" s="4">
        <v>60</v>
      </c>
      <c r="X723" s="13">
        <v>41985</v>
      </c>
      <c r="Y723" s="27"/>
      <c r="Z723" s="27"/>
      <c r="AA723" s="28"/>
      <c r="AB723" s="31"/>
      <c r="AC723" s="32"/>
      <c r="AD723" s="28"/>
      <c r="AE723" s="28">
        <v>32</v>
      </c>
      <c r="AF723" s="33">
        <v>0.02</v>
      </c>
      <c r="AG723" s="28">
        <v>2</v>
      </c>
      <c r="AH723" s="31">
        <v>3.7999999999999999E-2</v>
      </c>
      <c r="AI723" s="31"/>
      <c r="AJ723" s="31"/>
      <c r="AK723" s="75" t="str">
        <f t="shared" si="153"/>
        <v>1</v>
      </c>
      <c r="AL723" s="75" t="str">
        <f t="shared" si="154"/>
        <v>1</v>
      </c>
      <c r="AM723" s="75" t="str">
        <f t="shared" si="155"/>
        <v>1</v>
      </c>
      <c r="AN723" s="75" t="str">
        <f t="shared" si="156"/>
        <v>1</v>
      </c>
      <c r="AO723" s="75" t="str">
        <f t="shared" si="157"/>
        <v>1</v>
      </c>
      <c r="AP723" s="75" t="str">
        <f t="shared" si="158"/>
        <v>1</v>
      </c>
      <c r="AQ723" s="75" t="str">
        <f t="shared" si="159"/>
        <v>1</v>
      </c>
      <c r="AR723" s="75" t="str">
        <f t="shared" si="160"/>
        <v>1</v>
      </c>
      <c r="AS723" s="75">
        <f t="shared" si="161"/>
        <v>1</v>
      </c>
      <c r="AT723" s="75" t="str">
        <f t="shared" si="162"/>
        <v>1</v>
      </c>
      <c r="AU723" s="48" t="e">
        <f>IF(OR(AQ723="I",#REF!="I",AQ723="C",#REF!="C"),"Termovacío",IF(OR(AO723="I",AN723="I",AP723="I",AK723="I",AL723="I",AO723="C",AN723="C",AP723="C",AK723="C",AL723="C"),"Regeneración",""))</f>
        <v>#REF!</v>
      </c>
    </row>
    <row r="724" spans="1:47" s="10" customFormat="1" ht="15" customHeight="1" x14ac:dyDescent="0.2">
      <c r="A724" s="4">
        <f t="shared" si="163"/>
        <v>30</v>
      </c>
      <c r="B724" s="4">
        <v>60000103</v>
      </c>
      <c r="C724" s="4" t="s">
        <v>96</v>
      </c>
      <c r="D724" s="4" t="s">
        <v>163</v>
      </c>
      <c r="E724" s="3"/>
      <c r="F724" s="4" t="s">
        <v>322</v>
      </c>
      <c r="G724" s="4" t="s">
        <v>12</v>
      </c>
      <c r="H724" s="4" t="s">
        <v>195</v>
      </c>
      <c r="I724" s="4" t="s">
        <v>245</v>
      </c>
      <c r="J724" s="4" t="s">
        <v>18</v>
      </c>
      <c r="K724" s="4" t="s">
        <v>125</v>
      </c>
      <c r="L724" s="4">
        <v>2018</v>
      </c>
      <c r="M724" s="4" t="s">
        <v>267</v>
      </c>
      <c r="N724" s="4" t="s">
        <v>153</v>
      </c>
      <c r="O724" s="4" t="s">
        <v>118</v>
      </c>
      <c r="P724" s="4">
        <v>1998</v>
      </c>
      <c r="Q724" s="4">
        <v>2018</v>
      </c>
      <c r="R724" s="4" t="s">
        <v>119</v>
      </c>
      <c r="S724" s="13"/>
      <c r="T724" s="4"/>
      <c r="U724" s="4"/>
      <c r="V724" s="4"/>
      <c r="W724" s="4">
        <v>60</v>
      </c>
      <c r="X724" s="13">
        <v>41645</v>
      </c>
      <c r="Y724" s="27"/>
      <c r="Z724" s="27"/>
      <c r="AA724" s="28"/>
      <c r="AB724" s="31"/>
      <c r="AC724" s="32"/>
      <c r="AD724" s="28"/>
      <c r="AE724" s="28">
        <v>28</v>
      </c>
      <c r="AF724" s="33">
        <v>0.02</v>
      </c>
      <c r="AG724" s="28">
        <v>2</v>
      </c>
      <c r="AH724" s="31">
        <v>3.3000000000000002E-2</v>
      </c>
      <c r="AI724" s="31">
        <v>1.05</v>
      </c>
      <c r="AJ724" s="31"/>
      <c r="AK724" s="75" t="str">
        <f t="shared" si="153"/>
        <v>1</v>
      </c>
      <c r="AL724" s="75" t="str">
        <f t="shared" si="154"/>
        <v>1</v>
      </c>
      <c r="AM724" s="75" t="str">
        <f t="shared" si="155"/>
        <v>1</v>
      </c>
      <c r="AN724" s="75" t="str">
        <f t="shared" si="156"/>
        <v>1</v>
      </c>
      <c r="AO724" s="75" t="str">
        <f t="shared" si="157"/>
        <v>3</v>
      </c>
      <c r="AP724" s="75" t="str">
        <f t="shared" si="158"/>
        <v>1</v>
      </c>
      <c r="AQ724" s="75" t="str">
        <f t="shared" si="159"/>
        <v>1</v>
      </c>
      <c r="AR724" s="75" t="str">
        <f t="shared" si="160"/>
        <v>1</v>
      </c>
      <c r="AS724" s="75">
        <f t="shared" si="161"/>
        <v>1.2727272727272727</v>
      </c>
      <c r="AT724" s="75" t="str">
        <f t="shared" si="162"/>
        <v>3</v>
      </c>
      <c r="AU724" s="48" t="e">
        <f>IF(OR(AQ724="I",#REF!="I",AQ724="C",#REF!="C"),"Termovacío",IF(OR(AO724="I",AN724="I",AP724="I",AK724="I",AL724="I",AO724="C",AN724="C",AP724="C",AK724="C",AL724="C"),"Regeneración",""))</f>
        <v>#REF!</v>
      </c>
    </row>
    <row r="725" spans="1:47" s="10" customFormat="1" ht="15" customHeight="1" x14ac:dyDescent="0.2">
      <c r="A725" s="4">
        <f t="shared" si="163"/>
        <v>30</v>
      </c>
      <c r="B725" s="4">
        <v>60000103</v>
      </c>
      <c r="C725" s="4" t="s">
        <v>96</v>
      </c>
      <c r="D725" s="4" t="s">
        <v>163</v>
      </c>
      <c r="E725" s="3"/>
      <c r="F725" s="4" t="s">
        <v>322</v>
      </c>
      <c r="G725" s="4" t="s">
        <v>12</v>
      </c>
      <c r="H725" s="4" t="s">
        <v>195</v>
      </c>
      <c r="I725" s="4" t="s">
        <v>245</v>
      </c>
      <c r="J725" s="4" t="s">
        <v>18</v>
      </c>
      <c r="K725" s="4" t="s">
        <v>125</v>
      </c>
      <c r="L725" s="4">
        <v>2018</v>
      </c>
      <c r="M725" s="4" t="s">
        <v>267</v>
      </c>
      <c r="N725" s="4" t="s">
        <v>153</v>
      </c>
      <c r="O725" s="4" t="s">
        <v>118</v>
      </c>
      <c r="P725" s="4">
        <v>1998</v>
      </c>
      <c r="Q725" s="4">
        <v>2018</v>
      </c>
      <c r="R725" s="4" t="s">
        <v>119</v>
      </c>
      <c r="S725" s="13"/>
      <c r="T725" s="4"/>
      <c r="U725" s="4"/>
      <c r="V725" s="4"/>
      <c r="W725" s="4">
        <v>60</v>
      </c>
      <c r="X725" s="13">
        <v>41346</v>
      </c>
      <c r="Y725" s="27"/>
      <c r="Z725" s="27"/>
      <c r="AA725" s="28"/>
      <c r="AB725" s="31"/>
      <c r="AC725" s="32"/>
      <c r="AD725" s="28"/>
      <c r="AE725" s="28">
        <v>31</v>
      </c>
      <c r="AF725" s="33">
        <v>0.02</v>
      </c>
      <c r="AG725" s="28">
        <v>1.5</v>
      </c>
      <c r="AH725" s="31">
        <v>3.4000000000000002E-2</v>
      </c>
      <c r="AI725" s="31">
        <v>1.29</v>
      </c>
      <c r="AJ725" s="31"/>
      <c r="AK725" s="75" t="str">
        <f t="shared" si="153"/>
        <v>1</v>
      </c>
      <c r="AL725" s="75" t="str">
        <f t="shared" si="154"/>
        <v>1</v>
      </c>
      <c r="AM725" s="75" t="str">
        <f t="shared" si="155"/>
        <v>1</v>
      </c>
      <c r="AN725" s="75" t="str">
        <f t="shared" si="156"/>
        <v>1</v>
      </c>
      <c r="AO725" s="75" t="str">
        <f t="shared" si="157"/>
        <v>3</v>
      </c>
      <c r="AP725" s="75" t="str">
        <f t="shared" si="158"/>
        <v>1</v>
      </c>
      <c r="AQ725" s="75" t="str">
        <f t="shared" si="159"/>
        <v>1</v>
      </c>
      <c r="AR725" s="75" t="str">
        <f t="shared" si="160"/>
        <v>1</v>
      </c>
      <c r="AS725" s="75">
        <f t="shared" si="161"/>
        <v>1.2727272727272727</v>
      </c>
      <c r="AT725" s="75" t="str">
        <f t="shared" si="162"/>
        <v>3</v>
      </c>
      <c r="AU725" s="48" t="e">
        <f>IF(OR(AQ725="I",#REF!="I",AQ725="C",#REF!="C"),"Termovacío",IF(OR(AO725="I",AN725="I",AP725="I",AK725="I",AL725="I",AO725="C",AN725="C",AP725="C",AK725="C",AL725="C"),"Regeneración",""))</f>
        <v>#REF!</v>
      </c>
    </row>
    <row r="726" spans="1:47" s="10" customFormat="1" ht="15" customHeight="1" x14ac:dyDescent="0.2">
      <c r="A726" s="4">
        <f t="shared" si="163"/>
        <v>30</v>
      </c>
      <c r="B726" s="4">
        <v>60000103</v>
      </c>
      <c r="C726" s="4" t="s">
        <v>96</v>
      </c>
      <c r="D726" s="4" t="s">
        <v>163</v>
      </c>
      <c r="E726" s="3"/>
      <c r="F726" s="4" t="s">
        <v>322</v>
      </c>
      <c r="G726" s="4" t="s">
        <v>12</v>
      </c>
      <c r="H726" s="4" t="s">
        <v>195</v>
      </c>
      <c r="I726" s="4" t="s">
        <v>245</v>
      </c>
      <c r="J726" s="4" t="s">
        <v>18</v>
      </c>
      <c r="K726" s="4" t="s">
        <v>125</v>
      </c>
      <c r="L726" s="4">
        <v>2018</v>
      </c>
      <c r="M726" s="4" t="s">
        <v>267</v>
      </c>
      <c r="N726" s="4" t="s">
        <v>153</v>
      </c>
      <c r="O726" s="4" t="s">
        <v>118</v>
      </c>
      <c r="P726" s="4">
        <v>1998</v>
      </c>
      <c r="Q726" s="4">
        <v>2018</v>
      </c>
      <c r="R726" s="4" t="s">
        <v>119</v>
      </c>
      <c r="S726" s="13"/>
      <c r="T726" s="4"/>
      <c r="U726" s="4"/>
      <c r="V726" s="4"/>
      <c r="W726" s="4">
        <v>60</v>
      </c>
      <c r="X726" s="13">
        <v>41113</v>
      </c>
      <c r="Y726" s="27"/>
      <c r="Z726" s="27"/>
      <c r="AA726" s="28"/>
      <c r="AB726" s="31"/>
      <c r="AC726" s="32">
        <v>59</v>
      </c>
      <c r="AD726" s="28"/>
      <c r="AE726" s="28"/>
      <c r="AF726" s="33"/>
      <c r="AG726" s="28"/>
      <c r="AH726" s="31"/>
      <c r="AI726" s="31"/>
      <c r="AJ726" s="31"/>
      <c r="AK726" s="75" t="str">
        <f t="shared" si="153"/>
        <v>1</v>
      </c>
      <c r="AL726" s="75" t="str">
        <f t="shared" si="154"/>
        <v>1</v>
      </c>
      <c r="AM726" s="75" t="str">
        <f t="shared" si="155"/>
        <v>1</v>
      </c>
      <c r="AN726" s="75" t="str">
        <f t="shared" si="156"/>
        <v>1</v>
      </c>
      <c r="AO726" s="75" t="str">
        <f t="shared" si="157"/>
        <v>1</v>
      </c>
      <c r="AP726" s="75" t="str">
        <f t="shared" si="158"/>
        <v>1</v>
      </c>
      <c r="AQ726" s="75" t="str">
        <f t="shared" si="159"/>
        <v>1</v>
      </c>
      <c r="AR726" s="75" t="str">
        <f t="shared" si="160"/>
        <v>1</v>
      </c>
      <c r="AS726" s="75">
        <f t="shared" si="161"/>
        <v>1</v>
      </c>
      <c r="AT726" s="75" t="str">
        <f t="shared" si="162"/>
        <v>1</v>
      </c>
      <c r="AU726" s="48" t="e">
        <f>IF(OR(AQ726="I",#REF!="I",AQ726="C",#REF!="C"),"Termovacío",IF(OR(AO726="I",AN726="I",AP726="I",AK726="I",AL726="I",AO726="C",AN726="C",AP726="C",AK726="C",AL726="C"),"Regeneración",""))</f>
        <v>#REF!</v>
      </c>
    </row>
    <row r="727" spans="1:47" s="10" customFormat="1" ht="15" customHeight="1" x14ac:dyDescent="0.2">
      <c r="A727" s="4">
        <f t="shared" si="163"/>
        <v>30</v>
      </c>
      <c r="B727" s="4">
        <v>60000103</v>
      </c>
      <c r="C727" s="4" t="s">
        <v>96</v>
      </c>
      <c r="D727" s="4" t="s">
        <v>163</v>
      </c>
      <c r="E727" s="3"/>
      <c r="F727" s="4" t="s">
        <v>322</v>
      </c>
      <c r="G727" s="4" t="s">
        <v>12</v>
      </c>
      <c r="H727" s="4" t="s">
        <v>195</v>
      </c>
      <c r="I727" s="4" t="s">
        <v>245</v>
      </c>
      <c r="J727" s="4" t="s">
        <v>18</v>
      </c>
      <c r="K727" s="4" t="s">
        <v>125</v>
      </c>
      <c r="L727" s="4">
        <v>2018</v>
      </c>
      <c r="M727" s="4" t="s">
        <v>267</v>
      </c>
      <c r="N727" s="4" t="s">
        <v>153</v>
      </c>
      <c r="O727" s="4" t="s">
        <v>118</v>
      </c>
      <c r="P727" s="4">
        <v>1998</v>
      </c>
      <c r="Q727" s="4">
        <v>2018</v>
      </c>
      <c r="R727" s="4" t="s">
        <v>119</v>
      </c>
      <c r="S727" s="13"/>
      <c r="T727" s="4"/>
      <c r="U727" s="4"/>
      <c r="V727" s="4"/>
      <c r="W727" s="4">
        <v>60</v>
      </c>
      <c r="X727" s="13">
        <v>40932</v>
      </c>
      <c r="Y727" s="27"/>
      <c r="Z727" s="27"/>
      <c r="AA727" s="28"/>
      <c r="AB727" s="31"/>
      <c r="AC727" s="32"/>
      <c r="AD727" s="28"/>
      <c r="AE727" s="28">
        <v>31</v>
      </c>
      <c r="AF727" s="33">
        <v>0.01</v>
      </c>
      <c r="AG727" s="28">
        <v>1.5</v>
      </c>
      <c r="AH727" s="31">
        <v>0.03</v>
      </c>
      <c r="AI727" s="31">
        <v>1.0780000000000001</v>
      </c>
      <c r="AJ727" s="31"/>
      <c r="AK727" s="75" t="str">
        <f t="shared" si="153"/>
        <v>1</v>
      </c>
      <c r="AL727" s="75" t="str">
        <f t="shared" si="154"/>
        <v>1</v>
      </c>
      <c r="AM727" s="75" t="str">
        <f t="shared" si="155"/>
        <v>1</v>
      </c>
      <c r="AN727" s="75" t="str">
        <f t="shared" si="156"/>
        <v>1</v>
      </c>
      <c r="AO727" s="75" t="str">
        <f t="shared" si="157"/>
        <v>3</v>
      </c>
      <c r="AP727" s="75" t="str">
        <f t="shared" si="158"/>
        <v>1</v>
      </c>
      <c r="AQ727" s="75" t="str">
        <f t="shared" si="159"/>
        <v>1</v>
      </c>
      <c r="AR727" s="75" t="str">
        <f t="shared" si="160"/>
        <v>1</v>
      </c>
      <c r="AS727" s="75">
        <f t="shared" si="161"/>
        <v>1.2727272727272727</v>
      </c>
      <c r="AT727" s="75" t="str">
        <f t="shared" si="162"/>
        <v>3</v>
      </c>
      <c r="AU727" s="48" t="e">
        <f>IF(OR(AQ727="I",#REF!="I",AQ727="C",#REF!="C"),"Termovacío",IF(OR(AO727="I",AN727="I",AP727="I",AK727="I",AL727="I",AO727="C",AN727="C",AP727="C",AK727="C",AL727="C"),"Regeneración",""))</f>
        <v>#REF!</v>
      </c>
    </row>
    <row r="728" spans="1:47" s="10" customFormat="1" ht="15" customHeight="1" x14ac:dyDescent="0.2">
      <c r="A728" s="4">
        <f t="shared" si="163"/>
        <v>30</v>
      </c>
      <c r="B728" s="4">
        <v>60000103</v>
      </c>
      <c r="C728" s="4" t="s">
        <v>96</v>
      </c>
      <c r="D728" s="4" t="s">
        <v>163</v>
      </c>
      <c r="E728" s="3"/>
      <c r="F728" s="4" t="s">
        <v>322</v>
      </c>
      <c r="G728" s="4" t="s">
        <v>12</v>
      </c>
      <c r="H728" s="4" t="s">
        <v>195</v>
      </c>
      <c r="I728" s="4" t="s">
        <v>245</v>
      </c>
      <c r="J728" s="4" t="s">
        <v>18</v>
      </c>
      <c r="K728" s="4" t="s">
        <v>125</v>
      </c>
      <c r="L728" s="4">
        <v>2018</v>
      </c>
      <c r="M728" s="4" t="s">
        <v>267</v>
      </c>
      <c r="N728" s="4" t="s">
        <v>153</v>
      </c>
      <c r="O728" s="4" t="s">
        <v>118</v>
      </c>
      <c r="P728" s="4">
        <v>1998</v>
      </c>
      <c r="Q728" s="4">
        <v>2018</v>
      </c>
      <c r="R728" s="4" t="s">
        <v>119</v>
      </c>
      <c r="S728" s="13"/>
      <c r="T728" s="4"/>
      <c r="U728" s="4"/>
      <c r="V728" s="4"/>
      <c r="W728" s="4">
        <v>60</v>
      </c>
      <c r="X728" s="13">
        <v>40653</v>
      </c>
      <c r="Y728" s="27"/>
      <c r="Z728" s="27"/>
      <c r="AA728" s="28"/>
      <c r="AB728" s="31"/>
      <c r="AC728" s="32"/>
      <c r="AD728" s="28"/>
      <c r="AE728" s="28">
        <v>31</v>
      </c>
      <c r="AF728" s="33">
        <v>0.01</v>
      </c>
      <c r="AG728" s="28">
        <v>2</v>
      </c>
      <c r="AH728" s="31">
        <v>2.1999999999999999E-2</v>
      </c>
      <c r="AI728" s="31">
        <v>1.012</v>
      </c>
      <c r="AJ728" s="31"/>
      <c r="AK728" s="75" t="str">
        <f t="shared" si="153"/>
        <v>1</v>
      </c>
      <c r="AL728" s="75" t="str">
        <f t="shared" si="154"/>
        <v>1</v>
      </c>
      <c r="AM728" s="75" t="str">
        <f t="shared" si="155"/>
        <v>1</v>
      </c>
      <c r="AN728" s="75" t="str">
        <f t="shared" si="156"/>
        <v>1</v>
      </c>
      <c r="AO728" s="75" t="str">
        <f t="shared" si="157"/>
        <v>3</v>
      </c>
      <c r="AP728" s="75" t="str">
        <f t="shared" si="158"/>
        <v>1</v>
      </c>
      <c r="AQ728" s="75" t="str">
        <f t="shared" si="159"/>
        <v>1</v>
      </c>
      <c r="AR728" s="75" t="str">
        <f t="shared" si="160"/>
        <v>1</v>
      </c>
      <c r="AS728" s="75">
        <f t="shared" si="161"/>
        <v>1.2727272727272727</v>
      </c>
      <c r="AT728" s="75" t="str">
        <f t="shared" si="162"/>
        <v>3</v>
      </c>
      <c r="AU728" s="48" t="e">
        <f>IF(OR(AQ728="I",#REF!="I",AQ728="C",#REF!="C"),"Termovacío",IF(OR(AO728="I",AN728="I",AP728="I",AK728="I",AL728="I",AO728="C",AN728="C",AP728="C",AK728="C",AL728="C"),"Regeneración",""))</f>
        <v>#REF!</v>
      </c>
    </row>
    <row r="729" spans="1:47" s="10" customFormat="1" ht="15" customHeight="1" x14ac:dyDescent="0.2">
      <c r="A729" s="4">
        <f t="shared" si="163"/>
        <v>30</v>
      </c>
      <c r="B729" s="4">
        <v>60000103</v>
      </c>
      <c r="C729" s="4" t="s">
        <v>96</v>
      </c>
      <c r="D729" s="4" t="s">
        <v>163</v>
      </c>
      <c r="E729" s="3"/>
      <c r="F729" s="4" t="s">
        <v>322</v>
      </c>
      <c r="G729" s="4" t="s">
        <v>12</v>
      </c>
      <c r="H729" s="4" t="s">
        <v>195</v>
      </c>
      <c r="I729" s="4" t="s">
        <v>245</v>
      </c>
      <c r="J729" s="4" t="s">
        <v>18</v>
      </c>
      <c r="K729" s="4" t="s">
        <v>125</v>
      </c>
      <c r="L729" s="4">
        <v>2018</v>
      </c>
      <c r="M729" s="4" t="s">
        <v>267</v>
      </c>
      <c r="N729" s="4" t="s">
        <v>153</v>
      </c>
      <c r="O729" s="4" t="s">
        <v>118</v>
      </c>
      <c r="P729" s="4">
        <v>1998</v>
      </c>
      <c r="Q729" s="4">
        <v>2018</v>
      </c>
      <c r="R729" s="4" t="s">
        <v>119</v>
      </c>
      <c r="S729" s="13"/>
      <c r="T729" s="4"/>
      <c r="U729" s="4"/>
      <c r="V729" s="4"/>
      <c r="W729" s="4">
        <v>60</v>
      </c>
      <c r="X729" s="13">
        <v>40317</v>
      </c>
      <c r="Y729" s="27"/>
      <c r="Z729" s="27"/>
      <c r="AA729" s="28"/>
      <c r="AB729" s="31"/>
      <c r="AC729" s="32"/>
      <c r="AD729" s="28"/>
      <c r="AE729" s="28">
        <v>32</v>
      </c>
      <c r="AF729" s="33">
        <v>0.01</v>
      </c>
      <c r="AG729" s="28">
        <v>1.5</v>
      </c>
      <c r="AH729" s="31">
        <v>6.8000000000000005E-2</v>
      </c>
      <c r="AI729" s="31">
        <v>2.2679999999999998</v>
      </c>
      <c r="AJ729" s="31"/>
      <c r="AK729" s="75" t="str">
        <f t="shared" si="153"/>
        <v>1</v>
      </c>
      <c r="AL729" s="75" t="str">
        <f t="shared" si="154"/>
        <v>1</v>
      </c>
      <c r="AM729" s="75" t="str">
        <f t="shared" si="155"/>
        <v>1</v>
      </c>
      <c r="AN729" s="75" t="str">
        <f t="shared" si="156"/>
        <v>1</v>
      </c>
      <c r="AO729" s="75" t="str">
        <f t="shared" si="157"/>
        <v>1</v>
      </c>
      <c r="AP729" s="75" t="str">
        <f t="shared" si="158"/>
        <v>1</v>
      </c>
      <c r="AQ729" s="75" t="str">
        <f t="shared" si="159"/>
        <v>1</v>
      </c>
      <c r="AR729" s="75" t="str">
        <f t="shared" si="160"/>
        <v>1</v>
      </c>
      <c r="AS729" s="75">
        <f t="shared" si="161"/>
        <v>1</v>
      </c>
      <c r="AT729" s="75" t="str">
        <f t="shared" si="162"/>
        <v>1</v>
      </c>
      <c r="AU729" s="48" t="e">
        <f>IF(OR(AQ729="I",#REF!="I",AQ729="C",#REF!="C"),"Termovacío",IF(OR(AO729="I",AN729="I",AP729="I",AK729="I",AL729="I",AO729="C",AN729="C",AP729="C",AK729="C",AL729="C"),"Regeneración",""))</f>
        <v>#REF!</v>
      </c>
    </row>
    <row r="730" spans="1:47" s="10" customFormat="1" ht="15" customHeight="1" x14ac:dyDescent="0.2">
      <c r="A730" s="4">
        <f t="shared" si="163"/>
        <v>30</v>
      </c>
      <c r="B730" s="4">
        <v>60000103</v>
      </c>
      <c r="C730" s="4" t="s">
        <v>96</v>
      </c>
      <c r="D730" s="4" t="s">
        <v>163</v>
      </c>
      <c r="E730" s="3"/>
      <c r="F730" s="4" t="s">
        <v>322</v>
      </c>
      <c r="G730" s="4" t="s">
        <v>12</v>
      </c>
      <c r="H730" s="4" t="s">
        <v>195</v>
      </c>
      <c r="I730" s="4" t="s">
        <v>245</v>
      </c>
      <c r="J730" s="4" t="s">
        <v>18</v>
      </c>
      <c r="K730" s="4" t="s">
        <v>125</v>
      </c>
      <c r="L730" s="4">
        <v>2018</v>
      </c>
      <c r="M730" s="4" t="s">
        <v>267</v>
      </c>
      <c r="N730" s="4" t="s">
        <v>153</v>
      </c>
      <c r="O730" s="4" t="s">
        <v>118</v>
      </c>
      <c r="P730" s="4">
        <v>1998</v>
      </c>
      <c r="Q730" s="4">
        <v>2018</v>
      </c>
      <c r="R730" s="4" t="s">
        <v>119</v>
      </c>
      <c r="S730" s="13"/>
      <c r="T730" s="4"/>
      <c r="U730" s="4"/>
      <c r="V730" s="4"/>
      <c r="W730" s="4">
        <v>60</v>
      </c>
      <c r="X730" s="13">
        <v>40100</v>
      </c>
      <c r="Y730" s="27"/>
      <c r="Z730" s="27"/>
      <c r="AA730" s="28"/>
      <c r="AB730" s="31"/>
      <c r="AC730" s="32"/>
      <c r="AD730" s="28"/>
      <c r="AE730" s="28">
        <v>30</v>
      </c>
      <c r="AF730" s="33">
        <v>0.01</v>
      </c>
      <c r="AG730" s="28">
        <v>2</v>
      </c>
      <c r="AH730" s="31">
        <v>2.9000000000000001E-2</v>
      </c>
      <c r="AI730" s="31">
        <v>0.97399999999999998</v>
      </c>
      <c r="AJ730" s="31"/>
      <c r="AK730" s="75" t="str">
        <f t="shared" si="153"/>
        <v>1</v>
      </c>
      <c r="AL730" s="75" t="str">
        <f t="shared" si="154"/>
        <v>1</v>
      </c>
      <c r="AM730" s="75" t="str">
        <f t="shared" si="155"/>
        <v>1</v>
      </c>
      <c r="AN730" s="75" t="str">
        <f t="shared" si="156"/>
        <v>1</v>
      </c>
      <c r="AO730" s="75" t="str">
        <f t="shared" si="157"/>
        <v>3</v>
      </c>
      <c r="AP730" s="75" t="str">
        <f t="shared" si="158"/>
        <v>1</v>
      </c>
      <c r="AQ730" s="75" t="str">
        <f t="shared" si="159"/>
        <v>1</v>
      </c>
      <c r="AR730" s="75" t="str">
        <f t="shared" si="160"/>
        <v>1</v>
      </c>
      <c r="AS730" s="75">
        <f t="shared" si="161"/>
        <v>1.2727272727272727</v>
      </c>
      <c r="AT730" s="75" t="str">
        <f t="shared" si="162"/>
        <v>3</v>
      </c>
      <c r="AU730" s="48" t="e">
        <f>IF(OR(AQ730="I",#REF!="I",AQ730="C",#REF!="C"),"Termovacío",IF(OR(AO730="I",AN730="I",AP730="I",AK730="I",AL730="I",AO730="C",AN730="C",AP730="C",AK730="C",AL730="C"),"Regeneración",""))</f>
        <v>#REF!</v>
      </c>
    </row>
    <row r="731" spans="1:47" s="10" customFormat="1" ht="15" customHeight="1" x14ac:dyDescent="0.2">
      <c r="A731" s="4">
        <f t="shared" si="163"/>
        <v>30</v>
      </c>
      <c r="B731" s="4">
        <v>60000103</v>
      </c>
      <c r="C731" s="4" t="s">
        <v>96</v>
      </c>
      <c r="D731" s="4" t="s">
        <v>163</v>
      </c>
      <c r="E731" s="3"/>
      <c r="F731" s="4" t="s">
        <v>322</v>
      </c>
      <c r="G731" s="4" t="s">
        <v>12</v>
      </c>
      <c r="H731" s="4" t="s">
        <v>195</v>
      </c>
      <c r="I731" s="4" t="s">
        <v>245</v>
      </c>
      <c r="J731" s="4" t="s">
        <v>18</v>
      </c>
      <c r="K731" s="4" t="s">
        <v>125</v>
      </c>
      <c r="L731" s="4">
        <v>2018</v>
      </c>
      <c r="M731" s="4" t="s">
        <v>267</v>
      </c>
      <c r="N731" s="4" t="s">
        <v>153</v>
      </c>
      <c r="O731" s="4" t="s">
        <v>118</v>
      </c>
      <c r="P731" s="4">
        <v>1998</v>
      </c>
      <c r="Q731" s="4">
        <v>2018</v>
      </c>
      <c r="R731" s="4" t="s">
        <v>119</v>
      </c>
      <c r="S731" s="13"/>
      <c r="T731" s="4"/>
      <c r="U731" s="4"/>
      <c r="V731" s="4"/>
      <c r="W731" s="4">
        <v>60</v>
      </c>
      <c r="X731" s="13">
        <v>39680</v>
      </c>
      <c r="Y731" s="27"/>
      <c r="Z731" s="27"/>
      <c r="AA731" s="28"/>
      <c r="AB731" s="31"/>
      <c r="AC731" s="32">
        <v>70</v>
      </c>
      <c r="AD731" s="28"/>
      <c r="AE731" s="28">
        <v>31</v>
      </c>
      <c r="AF731" s="33">
        <v>0.08</v>
      </c>
      <c r="AG731" s="28">
        <v>3.5</v>
      </c>
      <c r="AH731" s="31">
        <v>0.111</v>
      </c>
      <c r="AI731" s="31">
        <v>2.52</v>
      </c>
      <c r="AJ731" s="31"/>
      <c r="AK731" s="75" t="str">
        <f t="shared" si="153"/>
        <v>3</v>
      </c>
      <c r="AL731" s="75" t="str">
        <f t="shared" si="154"/>
        <v>1</v>
      </c>
      <c r="AM731" s="75" t="str">
        <f t="shared" si="155"/>
        <v>1</v>
      </c>
      <c r="AN731" s="75" t="str">
        <f t="shared" si="156"/>
        <v>3</v>
      </c>
      <c r="AO731" s="75" t="str">
        <f t="shared" si="157"/>
        <v>3</v>
      </c>
      <c r="AP731" s="75" t="str">
        <f t="shared" si="158"/>
        <v>1</v>
      </c>
      <c r="AQ731" s="75" t="str">
        <f t="shared" si="159"/>
        <v>1</v>
      </c>
      <c r="AR731" s="75" t="str">
        <f t="shared" si="160"/>
        <v>1</v>
      </c>
      <c r="AS731" s="75">
        <f t="shared" si="161"/>
        <v>1.7272727272727273</v>
      </c>
      <c r="AT731" s="75" t="str">
        <f t="shared" si="162"/>
        <v>3</v>
      </c>
      <c r="AU731" s="48" t="e">
        <f>IF(OR(AQ731="I",#REF!="I",AQ731="C",#REF!="C"),"Termovacío",IF(OR(AO731="I",AN731="I",AP731="I",AK731="I",AL731="I",AO731="C",AN731="C",AP731="C",AK731="C",AL731="C"),"Regeneración",""))</f>
        <v>#REF!</v>
      </c>
    </row>
    <row r="732" spans="1:47" s="10" customFormat="1" ht="15" customHeight="1" x14ac:dyDescent="0.2">
      <c r="A732" s="4">
        <f t="shared" si="163"/>
        <v>30</v>
      </c>
      <c r="B732" s="4">
        <v>60000103</v>
      </c>
      <c r="C732" s="4" t="s">
        <v>96</v>
      </c>
      <c r="D732" s="4" t="s">
        <v>163</v>
      </c>
      <c r="E732" s="3"/>
      <c r="F732" s="4" t="s">
        <v>322</v>
      </c>
      <c r="G732" s="4" t="s">
        <v>12</v>
      </c>
      <c r="H732" s="4" t="s">
        <v>195</v>
      </c>
      <c r="I732" s="4" t="s">
        <v>245</v>
      </c>
      <c r="J732" s="4" t="s">
        <v>18</v>
      </c>
      <c r="K732" s="4" t="s">
        <v>125</v>
      </c>
      <c r="L732" s="4">
        <v>2018</v>
      </c>
      <c r="M732" s="4" t="s">
        <v>267</v>
      </c>
      <c r="N732" s="4" t="s">
        <v>153</v>
      </c>
      <c r="O732" s="4" t="s">
        <v>118</v>
      </c>
      <c r="P732" s="4">
        <v>1998</v>
      </c>
      <c r="Q732" s="4">
        <v>2018</v>
      </c>
      <c r="R732" s="4" t="s">
        <v>119</v>
      </c>
      <c r="S732" s="13"/>
      <c r="T732" s="4"/>
      <c r="U732" s="4"/>
      <c r="V732" s="4"/>
      <c r="W732" s="4">
        <v>60</v>
      </c>
      <c r="X732" s="13">
        <v>39651</v>
      </c>
      <c r="Y732" s="27"/>
      <c r="Z732" s="27"/>
      <c r="AA732" s="28"/>
      <c r="AB732" s="31"/>
      <c r="AC732" s="32">
        <v>68.900000000000006</v>
      </c>
      <c r="AD732" s="28"/>
      <c r="AE732" s="28">
        <v>36.9</v>
      </c>
      <c r="AF732" s="33">
        <v>0.03</v>
      </c>
      <c r="AG732" s="28">
        <v>1.5</v>
      </c>
      <c r="AH732" s="31">
        <v>5.7000000000000002E-2</v>
      </c>
      <c r="AI732" s="31">
        <v>0.79500000000000004</v>
      </c>
      <c r="AJ732" s="31"/>
      <c r="AK732" s="75" t="str">
        <f t="shared" si="153"/>
        <v>1</v>
      </c>
      <c r="AL732" s="75" t="str">
        <f t="shared" si="154"/>
        <v>1</v>
      </c>
      <c r="AM732" s="75" t="str">
        <f t="shared" si="155"/>
        <v>1</v>
      </c>
      <c r="AN732" s="75" t="str">
        <f t="shared" si="156"/>
        <v>1</v>
      </c>
      <c r="AO732" s="75" t="str">
        <f t="shared" si="157"/>
        <v>1</v>
      </c>
      <c r="AP732" s="75" t="str">
        <f t="shared" si="158"/>
        <v>1</v>
      </c>
      <c r="AQ732" s="75" t="str">
        <f t="shared" si="159"/>
        <v>1</v>
      </c>
      <c r="AR732" s="75" t="str">
        <f t="shared" si="160"/>
        <v>1</v>
      </c>
      <c r="AS732" s="75">
        <f t="shared" si="161"/>
        <v>1</v>
      </c>
      <c r="AT732" s="75" t="str">
        <f t="shared" si="162"/>
        <v>1</v>
      </c>
      <c r="AU732" s="48" t="e">
        <f>IF(OR(AQ732="I",#REF!="I",AQ732="C",#REF!="C"),"Termovacío",IF(OR(AO732="I",AN732="I",AP732="I",AK732="I",AL732="I",AO732="C",AN732="C",AP732="C",AK732="C",AL732="C"),"Regeneración",""))</f>
        <v>#REF!</v>
      </c>
    </row>
    <row r="733" spans="1:47" s="10" customFormat="1" ht="15" customHeight="1" x14ac:dyDescent="0.2">
      <c r="A733" s="4">
        <f t="shared" si="163"/>
        <v>30</v>
      </c>
      <c r="B733" s="4">
        <v>60000103</v>
      </c>
      <c r="C733" s="4" t="s">
        <v>96</v>
      </c>
      <c r="D733" s="4" t="s">
        <v>163</v>
      </c>
      <c r="E733" s="3"/>
      <c r="F733" s="4" t="s">
        <v>322</v>
      </c>
      <c r="G733" s="4" t="s">
        <v>12</v>
      </c>
      <c r="H733" s="4" t="s">
        <v>195</v>
      </c>
      <c r="I733" s="4" t="s">
        <v>245</v>
      </c>
      <c r="J733" s="4" t="s">
        <v>18</v>
      </c>
      <c r="K733" s="4" t="s">
        <v>125</v>
      </c>
      <c r="L733" s="4">
        <v>2018</v>
      </c>
      <c r="M733" s="4" t="s">
        <v>267</v>
      </c>
      <c r="N733" s="4" t="s">
        <v>153</v>
      </c>
      <c r="O733" s="4" t="s">
        <v>118</v>
      </c>
      <c r="P733" s="4">
        <v>1998</v>
      </c>
      <c r="Q733" s="4">
        <v>2018</v>
      </c>
      <c r="R733" s="4" t="s">
        <v>119</v>
      </c>
      <c r="S733" s="13"/>
      <c r="T733" s="4"/>
      <c r="U733" s="4"/>
      <c r="V733" s="4"/>
      <c r="W733" s="4">
        <v>60</v>
      </c>
      <c r="X733" s="13">
        <v>39038</v>
      </c>
      <c r="Y733" s="27"/>
      <c r="Z733" s="27"/>
      <c r="AA733" s="28"/>
      <c r="AB733" s="31"/>
      <c r="AC733" s="32"/>
      <c r="AD733" s="28"/>
      <c r="AE733" s="28">
        <v>30.1</v>
      </c>
      <c r="AF733" s="33">
        <v>1.2999999999999999E-2</v>
      </c>
      <c r="AG733" s="28">
        <v>1.5</v>
      </c>
      <c r="AH733" s="31">
        <v>2.3E-2</v>
      </c>
      <c r="AI733" s="31">
        <v>0.65600000000000003</v>
      </c>
      <c r="AJ733" s="31"/>
      <c r="AK733" s="75" t="str">
        <f t="shared" si="153"/>
        <v>1</v>
      </c>
      <c r="AL733" s="75" t="str">
        <f t="shared" si="154"/>
        <v>1</v>
      </c>
      <c r="AM733" s="75" t="str">
        <f t="shared" si="155"/>
        <v>1</v>
      </c>
      <c r="AN733" s="75" t="str">
        <f t="shared" si="156"/>
        <v>1</v>
      </c>
      <c r="AO733" s="75" t="str">
        <f t="shared" si="157"/>
        <v>3</v>
      </c>
      <c r="AP733" s="75" t="str">
        <f t="shared" si="158"/>
        <v>1</v>
      </c>
      <c r="AQ733" s="75" t="str">
        <f t="shared" si="159"/>
        <v>1</v>
      </c>
      <c r="AR733" s="75" t="str">
        <f t="shared" si="160"/>
        <v>1</v>
      </c>
      <c r="AS733" s="75">
        <f t="shared" si="161"/>
        <v>1.2727272727272727</v>
      </c>
      <c r="AT733" s="75" t="str">
        <f t="shared" si="162"/>
        <v>3</v>
      </c>
      <c r="AU733" s="48" t="e">
        <f>IF(OR(AQ733="I",#REF!="I",AQ733="C",#REF!="C"),"Termovacío",IF(OR(AO733="I",AN733="I",AP733="I",AK733="I",AL733="I",AO733="C",AN733="C",AP733="C",AK733="C",AL733="C"),"Regeneración",""))</f>
        <v>#REF!</v>
      </c>
    </row>
    <row r="734" spans="1:47" s="10" customFormat="1" ht="15" customHeight="1" x14ac:dyDescent="0.2">
      <c r="A734" s="4">
        <f t="shared" si="163"/>
        <v>30</v>
      </c>
      <c r="B734" s="4">
        <v>60000103</v>
      </c>
      <c r="C734" s="4" t="s">
        <v>96</v>
      </c>
      <c r="D734" s="4" t="s">
        <v>163</v>
      </c>
      <c r="E734" s="3"/>
      <c r="F734" s="4" t="s">
        <v>322</v>
      </c>
      <c r="G734" s="4" t="s">
        <v>12</v>
      </c>
      <c r="H734" s="4" t="s">
        <v>195</v>
      </c>
      <c r="I734" s="4" t="s">
        <v>245</v>
      </c>
      <c r="J734" s="4" t="s">
        <v>18</v>
      </c>
      <c r="K734" s="4" t="s">
        <v>125</v>
      </c>
      <c r="L734" s="4">
        <v>2018</v>
      </c>
      <c r="M734" s="4" t="s">
        <v>267</v>
      </c>
      <c r="N734" s="4" t="s">
        <v>153</v>
      </c>
      <c r="O734" s="4" t="s">
        <v>118</v>
      </c>
      <c r="P734" s="4">
        <v>1998</v>
      </c>
      <c r="Q734" s="4">
        <v>2018</v>
      </c>
      <c r="R734" s="4" t="s">
        <v>119</v>
      </c>
      <c r="S734" s="13"/>
      <c r="T734" s="4"/>
      <c r="U734" s="4"/>
      <c r="V734" s="4"/>
      <c r="W734" s="4">
        <v>60</v>
      </c>
      <c r="X734" s="13">
        <v>38936</v>
      </c>
      <c r="Y734" s="27"/>
      <c r="Z734" s="27"/>
      <c r="AA734" s="28"/>
      <c r="AB734" s="31"/>
      <c r="AC734" s="32">
        <v>42</v>
      </c>
      <c r="AD734" s="28"/>
      <c r="AE734" s="28">
        <v>33.4</v>
      </c>
      <c r="AF734" s="33"/>
      <c r="AG734" s="28">
        <v>1</v>
      </c>
      <c r="AH734" s="31"/>
      <c r="AI734" s="31"/>
      <c r="AJ734" s="31"/>
      <c r="AK734" s="75" t="str">
        <f t="shared" si="153"/>
        <v>1</v>
      </c>
      <c r="AL734" s="75" t="str">
        <f t="shared" si="154"/>
        <v>1</v>
      </c>
      <c r="AM734" s="75" t="str">
        <f t="shared" si="155"/>
        <v>1</v>
      </c>
      <c r="AN734" s="75" t="str">
        <f t="shared" si="156"/>
        <v>1</v>
      </c>
      <c r="AO734" s="75" t="str">
        <f t="shared" si="157"/>
        <v>1</v>
      </c>
      <c r="AP734" s="75" t="str">
        <f t="shared" si="158"/>
        <v>1</v>
      </c>
      <c r="AQ734" s="75" t="str">
        <f t="shared" si="159"/>
        <v>1</v>
      </c>
      <c r="AR734" s="75" t="str">
        <f t="shared" si="160"/>
        <v>1</v>
      </c>
      <c r="AS734" s="75">
        <f t="shared" si="161"/>
        <v>1</v>
      </c>
      <c r="AT734" s="75" t="str">
        <f t="shared" si="162"/>
        <v>1</v>
      </c>
      <c r="AU734" s="48" t="e">
        <f>IF(OR(AQ734="I",#REF!="I",AQ734="C",#REF!="C"),"Termovacío",IF(OR(AO734="I",AN734="I",AP734="I",AK734="I",AL734="I",AO734="C",AN734="C",AP734="C",AK734="C",AL734="C"),"Regeneración",""))</f>
        <v>#REF!</v>
      </c>
    </row>
    <row r="735" spans="1:47" s="10" customFormat="1" ht="15" customHeight="1" x14ac:dyDescent="0.2">
      <c r="A735" s="4">
        <f t="shared" si="163"/>
        <v>30</v>
      </c>
      <c r="B735" s="4">
        <v>60000103</v>
      </c>
      <c r="C735" s="4" t="s">
        <v>96</v>
      </c>
      <c r="D735" s="4" t="s">
        <v>163</v>
      </c>
      <c r="E735" s="3"/>
      <c r="F735" s="4" t="s">
        <v>322</v>
      </c>
      <c r="G735" s="4" t="s">
        <v>12</v>
      </c>
      <c r="H735" s="4" t="s">
        <v>195</v>
      </c>
      <c r="I735" s="4" t="s">
        <v>245</v>
      </c>
      <c r="J735" s="4" t="s">
        <v>18</v>
      </c>
      <c r="K735" s="4" t="s">
        <v>125</v>
      </c>
      <c r="L735" s="4">
        <v>2018</v>
      </c>
      <c r="M735" s="4" t="s">
        <v>267</v>
      </c>
      <c r="N735" s="4" t="s">
        <v>153</v>
      </c>
      <c r="O735" s="4" t="s">
        <v>118</v>
      </c>
      <c r="P735" s="4">
        <v>1998</v>
      </c>
      <c r="Q735" s="4">
        <v>2018</v>
      </c>
      <c r="R735" s="4" t="s">
        <v>119</v>
      </c>
      <c r="S735" s="13"/>
      <c r="T735" s="4"/>
      <c r="U735" s="4"/>
      <c r="V735" s="4"/>
      <c r="W735" s="4">
        <v>60</v>
      </c>
      <c r="X735" s="13">
        <v>38572</v>
      </c>
      <c r="Y735" s="27"/>
      <c r="Z735" s="27"/>
      <c r="AA735" s="28"/>
      <c r="AB735" s="31"/>
      <c r="AC735" s="32"/>
      <c r="AD735" s="28"/>
      <c r="AE735" s="28">
        <v>40</v>
      </c>
      <c r="AF735" s="33">
        <v>0.02</v>
      </c>
      <c r="AG735" s="28"/>
      <c r="AH735" s="31">
        <v>1.6E-2</v>
      </c>
      <c r="AI735" s="31"/>
      <c r="AJ735" s="31"/>
      <c r="AK735" s="75" t="str">
        <f t="shared" si="153"/>
        <v>1</v>
      </c>
      <c r="AL735" s="75" t="str">
        <f t="shared" si="154"/>
        <v>1</v>
      </c>
      <c r="AM735" s="75" t="str">
        <f t="shared" si="155"/>
        <v>1</v>
      </c>
      <c r="AN735" s="75" t="str">
        <f t="shared" si="156"/>
        <v>1</v>
      </c>
      <c r="AO735" s="75" t="str">
        <f t="shared" si="157"/>
        <v>1</v>
      </c>
      <c r="AP735" s="75" t="str">
        <f t="shared" si="158"/>
        <v>1</v>
      </c>
      <c r="AQ735" s="75" t="str">
        <f t="shared" si="159"/>
        <v>1</v>
      </c>
      <c r="AR735" s="75" t="str">
        <f t="shared" si="160"/>
        <v>1</v>
      </c>
      <c r="AS735" s="75">
        <f t="shared" si="161"/>
        <v>1</v>
      </c>
      <c r="AT735" s="75" t="str">
        <f t="shared" si="162"/>
        <v>1</v>
      </c>
      <c r="AU735" s="48" t="e">
        <f>IF(OR(AQ735="I",#REF!="I",AQ735="C",#REF!="C"),"Termovacío",IF(OR(AO735="I",AN735="I",AP735="I",AK735="I",AL735="I",AO735="C",AN735="C",AP735="C",AK735="C",AL735="C"),"Regeneración",""))</f>
        <v>#REF!</v>
      </c>
    </row>
    <row r="736" spans="1:47" s="10" customFormat="1" ht="15" customHeight="1" x14ac:dyDescent="0.2">
      <c r="A736" s="4">
        <f t="shared" si="163"/>
        <v>30</v>
      </c>
      <c r="B736" s="4">
        <v>60000103</v>
      </c>
      <c r="C736" s="4" t="s">
        <v>96</v>
      </c>
      <c r="D736" s="4" t="s">
        <v>163</v>
      </c>
      <c r="E736" s="3"/>
      <c r="F736" s="4" t="s">
        <v>322</v>
      </c>
      <c r="G736" s="4" t="s">
        <v>12</v>
      </c>
      <c r="H736" s="4" t="s">
        <v>195</v>
      </c>
      <c r="I736" s="4" t="s">
        <v>245</v>
      </c>
      <c r="J736" s="4" t="s">
        <v>18</v>
      </c>
      <c r="K736" s="4" t="s">
        <v>125</v>
      </c>
      <c r="L736" s="4">
        <v>2018</v>
      </c>
      <c r="M736" s="4" t="s">
        <v>267</v>
      </c>
      <c r="N736" s="4" t="s">
        <v>153</v>
      </c>
      <c r="O736" s="4" t="s">
        <v>118</v>
      </c>
      <c r="P736" s="4">
        <v>1998</v>
      </c>
      <c r="Q736" s="4">
        <v>2018</v>
      </c>
      <c r="R736" s="4" t="s">
        <v>119</v>
      </c>
      <c r="S736" s="13"/>
      <c r="T736" s="4"/>
      <c r="U736" s="4"/>
      <c r="V736" s="4"/>
      <c r="W736" s="4">
        <v>60</v>
      </c>
      <c r="X736" s="13">
        <v>38566</v>
      </c>
      <c r="Y736" s="27"/>
      <c r="Z736" s="27"/>
      <c r="AA736" s="28"/>
      <c r="AB736" s="31"/>
      <c r="AC736" s="32"/>
      <c r="AD736" s="28"/>
      <c r="AE736" s="28">
        <v>16</v>
      </c>
      <c r="AF736" s="33">
        <v>0.05</v>
      </c>
      <c r="AG736" s="28"/>
      <c r="AH736" s="31">
        <v>0.21</v>
      </c>
      <c r="AI736" s="31"/>
      <c r="AJ736" s="31"/>
      <c r="AK736" s="75" t="str">
        <f t="shared" si="153"/>
        <v>3</v>
      </c>
      <c r="AL736" s="75" t="str">
        <f t="shared" si="154"/>
        <v>1</v>
      </c>
      <c r="AM736" s="75" t="str">
        <f t="shared" si="155"/>
        <v>1</v>
      </c>
      <c r="AN736" s="75" t="str">
        <f t="shared" si="156"/>
        <v>1</v>
      </c>
      <c r="AO736" s="75" t="str">
        <f t="shared" si="157"/>
        <v>5</v>
      </c>
      <c r="AP736" s="75" t="str">
        <f t="shared" si="158"/>
        <v>1</v>
      </c>
      <c r="AQ736" s="75" t="str">
        <f t="shared" si="159"/>
        <v>1</v>
      </c>
      <c r="AR736" s="75" t="str">
        <f t="shared" si="160"/>
        <v>1</v>
      </c>
      <c r="AS736" s="75">
        <f t="shared" si="161"/>
        <v>1.8181818181818181</v>
      </c>
      <c r="AT736" s="75" t="str">
        <f t="shared" si="162"/>
        <v>3</v>
      </c>
      <c r="AU736" s="48" t="e">
        <f>IF(OR(AQ736="I",#REF!="I",AQ736="C",#REF!="C"),"Termovacío",IF(OR(AO736="I",AN736="I",AP736="I",AK736="I",AL736="I",AO736="C",AN736="C",AP736="C",AK736="C",AL736="C"),"Regeneración",""))</f>
        <v>#REF!</v>
      </c>
    </row>
    <row r="737" spans="1:47" s="10" customFormat="1" ht="15" customHeight="1" x14ac:dyDescent="0.2">
      <c r="A737" s="4">
        <f t="shared" si="163"/>
        <v>30</v>
      </c>
      <c r="B737" s="4">
        <v>60000103</v>
      </c>
      <c r="C737" s="4" t="s">
        <v>96</v>
      </c>
      <c r="D737" s="4" t="s">
        <v>163</v>
      </c>
      <c r="E737" s="3"/>
      <c r="F737" s="4" t="s">
        <v>322</v>
      </c>
      <c r="G737" s="4" t="s">
        <v>12</v>
      </c>
      <c r="H737" s="4" t="s">
        <v>195</v>
      </c>
      <c r="I737" s="4" t="s">
        <v>245</v>
      </c>
      <c r="J737" s="4" t="s">
        <v>18</v>
      </c>
      <c r="K737" s="4" t="s">
        <v>125</v>
      </c>
      <c r="L737" s="4">
        <v>2018</v>
      </c>
      <c r="M737" s="4" t="s">
        <v>267</v>
      </c>
      <c r="N737" s="4" t="s">
        <v>153</v>
      </c>
      <c r="O737" s="4" t="s">
        <v>118</v>
      </c>
      <c r="P737" s="4">
        <v>1998</v>
      </c>
      <c r="Q737" s="4">
        <v>2018</v>
      </c>
      <c r="R737" s="4" t="s">
        <v>119</v>
      </c>
      <c r="S737" s="13"/>
      <c r="T737" s="4"/>
      <c r="U737" s="4"/>
      <c r="V737" s="4"/>
      <c r="W737" s="4">
        <v>60</v>
      </c>
      <c r="X737" s="13">
        <v>38512</v>
      </c>
      <c r="Y737" s="27"/>
      <c r="Z737" s="27"/>
      <c r="AA737" s="28"/>
      <c r="AB737" s="31"/>
      <c r="AC737" s="32"/>
      <c r="AD737" s="28"/>
      <c r="AE737" s="28">
        <v>20.6</v>
      </c>
      <c r="AF737" s="33">
        <v>0.14000000000000001</v>
      </c>
      <c r="AG737" s="28">
        <v>4</v>
      </c>
      <c r="AH737" s="31">
        <v>0.14599999999999999</v>
      </c>
      <c r="AI737" s="31">
        <v>5.0599999999999996</v>
      </c>
      <c r="AJ737" s="31"/>
      <c r="AK737" s="75" t="str">
        <f t="shared" si="153"/>
        <v>3</v>
      </c>
      <c r="AL737" s="75" t="str">
        <f t="shared" si="154"/>
        <v>5</v>
      </c>
      <c r="AM737" s="75" t="str">
        <f t="shared" si="155"/>
        <v>1</v>
      </c>
      <c r="AN737" s="75" t="str">
        <f t="shared" si="156"/>
        <v>5</v>
      </c>
      <c r="AO737" s="75" t="str">
        <f t="shared" si="157"/>
        <v>5</v>
      </c>
      <c r="AP737" s="75" t="str">
        <f t="shared" si="158"/>
        <v>5</v>
      </c>
      <c r="AQ737" s="75" t="str">
        <f t="shared" si="159"/>
        <v>1</v>
      </c>
      <c r="AR737" s="75" t="str">
        <f t="shared" si="160"/>
        <v>1</v>
      </c>
      <c r="AS737" s="75">
        <f t="shared" si="161"/>
        <v>2.9090909090909092</v>
      </c>
      <c r="AT737" s="75" t="str">
        <f t="shared" si="162"/>
        <v>6</v>
      </c>
      <c r="AU737" s="48" t="e">
        <f>IF(OR(AQ737="I",#REF!="I",AQ737="C",#REF!="C"),"Termovacío",IF(OR(AO737="I",AN737="I",AP737="I",AK737="I",AL737="I",AO737="C",AN737="C",AP737="C",AK737="C",AL737="C"),"Regeneración",""))</f>
        <v>#REF!</v>
      </c>
    </row>
    <row r="738" spans="1:47" s="10" customFormat="1" ht="15" customHeight="1" x14ac:dyDescent="0.2">
      <c r="A738" s="4">
        <f t="shared" si="163"/>
        <v>30</v>
      </c>
      <c r="B738" s="4">
        <v>60000103</v>
      </c>
      <c r="C738" s="4" t="s">
        <v>96</v>
      </c>
      <c r="D738" s="4" t="s">
        <v>163</v>
      </c>
      <c r="E738" s="3"/>
      <c r="F738" s="4" t="s">
        <v>322</v>
      </c>
      <c r="G738" s="4" t="s">
        <v>12</v>
      </c>
      <c r="H738" s="4" t="s">
        <v>195</v>
      </c>
      <c r="I738" s="4" t="s">
        <v>245</v>
      </c>
      <c r="J738" s="4" t="s">
        <v>18</v>
      </c>
      <c r="K738" s="4" t="s">
        <v>125</v>
      </c>
      <c r="L738" s="4">
        <v>2018</v>
      </c>
      <c r="M738" s="4" t="s">
        <v>267</v>
      </c>
      <c r="N738" s="4" t="s">
        <v>153</v>
      </c>
      <c r="O738" s="4" t="s">
        <v>118</v>
      </c>
      <c r="P738" s="4">
        <v>1998</v>
      </c>
      <c r="Q738" s="4">
        <v>2018</v>
      </c>
      <c r="R738" s="4" t="s">
        <v>119</v>
      </c>
      <c r="S738" s="13"/>
      <c r="T738" s="4"/>
      <c r="U738" s="4"/>
      <c r="V738" s="4"/>
      <c r="W738" s="4">
        <v>60</v>
      </c>
      <c r="X738" s="13">
        <v>38497</v>
      </c>
      <c r="Y738" s="27"/>
      <c r="Z738" s="27"/>
      <c r="AA738" s="28"/>
      <c r="AB738" s="31"/>
      <c r="AC738" s="32">
        <v>57</v>
      </c>
      <c r="AD738" s="28"/>
      <c r="AE738" s="28"/>
      <c r="AF738" s="33"/>
      <c r="AG738" s="28"/>
      <c r="AH738" s="31"/>
      <c r="AI738" s="31"/>
      <c r="AJ738" s="31"/>
      <c r="AK738" s="75" t="str">
        <f t="shared" si="153"/>
        <v>1</v>
      </c>
      <c r="AL738" s="75" t="str">
        <f t="shared" si="154"/>
        <v>1</v>
      </c>
      <c r="AM738" s="75" t="str">
        <f t="shared" si="155"/>
        <v>1</v>
      </c>
      <c r="AN738" s="75" t="str">
        <f t="shared" si="156"/>
        <v>1</v>
      </c>
      <c r="AO738" s="75" t="str">
        <f t="shared" si="157"/>
        <v>1</v>
      </c>
      <c r="AP738" s="75" t="str">
        <f t="shared" si="158"/>
        <v>1</v>
      </c>
      <c r="AQ738" s="75" t="str">
        <f t="shared" si="159"/>
        <v>1</v>
      </c>
      <c r="AR738" s="75" t="str">
        <f t="shared" si="160"/>
        <v>1</v>
      </c>
      <c r="AS738" s="75">
        <f t="shared" si="161"/>
        <v>1</v>
      </c>
      <c r="AT738" s="75" t="str">
        <f t="shared" si="162"/>
        <v>1</v>
      </c>
      <c r="AU738" s="48" t="e">
        <f>IF(OR(AQ738="I",#REF!="I",AQ738="C",#REF!="C"),"Termovacío",IF(OR(AO738="I",AN738="I",AP738="I",AK738="I",AL738="I",AO738="C",AN738="C",AP738="C",AK738="C",AL738="C"),"Regeneración",""))</f>
        <v>#REF!</v>
      </c>
    </row>
    <row r="739" spans="1:47" s="10" customFormat="1" ht="15" customHeight="1" x14ac:dyDescent="0.2">
      <c r="A739" s="4">
        <f t="shared" si="163"/>
        <v>30</v>
      </c>
      <c r="B739" s="4">
        <v>60000103</v>
      </c>
      <c r="C739" s="4" t="s">
        <v>96</v>
      </c>
      <c r="D739" s="4" t="s">
        <v>163</v>
      </c>
      <c r="E739" s="3"/>
      <c r="F739" s="4" t="s">
        <v>322</v>
      </c>
      <c r="G739" s="4" t="s">
        <v>12</v>
      </c>
      <c r="H739" s="4" t="s">
        <v>195</v>
      </c>
      <c r="I739" s="4" t="s">
        <v>245</v>
      </c>
      <c r="J739" s="4" t="s">
        <v>18</v>
      </c>
      <c r="K739" s="4" t="s">
        <v>125</v>
      </c>
      <c r="L739" s="4">
        <v>2018</v>
      </c>
      <c r="M739" s="4" t="s">
        <v>267</v>
      </c>
      <c r="N739" s="4" t="s">
        <v>153</v>
      </c>
      <c r="O739" s="4" t="s">
        <v>118</v>
      </c>
      <c r="P739" s="4">
        <v>1998</v>
      </c>
      <c r="Q739" s="4">
        <v>2018</v>
      </c>
      <c r="R739" s="4" t="s">
        <v>119</v>
      </c>
      <c r="S739" s="13"/>
      <c r="T739" s="4"/>
      <c r="U739" s="4"/>
      <c r="V739" s="4"/>
      <c r="W739" s="4">
        <v>60</v>
      </c>
      <c r="X739" s="13">
        <v>38418</v>
      </c>
      <c r="Y739" s="27"/>
      <c r="Z739" s="27"/>
      <c r="AA739" s="28"/>
      <c r="AB739" s="31"/>
      <c r="AC739" s="32">
        <v>44</v>
      </c>
      <c r="AD739" s="28"/>
      <c r="AE739" s="28">
        <v>18</v>
      </c>
      <c r="AF739" s="33"/>
      <c r="AG739" s="28">
        <v>4</v>
      </c>
      <c r="AH739" s="31"/>
      <c r="AI739" s="31"/>
      <c r="AJ739" s="31"/>
      <c r="AK739" s="75" t="str">
        <f t="shared" si="153"/>
        <v>1</v>
      </c>
      <c r="AL739" s="75" t="str">
        <f t="shared" si="154"/>
        <v>1</v>
      </c>
      <c r="AM739" s="75" t="str">
        <f t="shared" si="155"/>
        <v>1</v>
      </c>
      <c r="AN739" s="75" t="str">
        <f t="shared" si="156"/>
        <v>1</v>
      </c>
      <c r="AO739" s="75" t="str">
        <f t="shared" si="157"/>
        <v>5</v>
      </c>
      <c r="AP739" s="75" t="str">
        <f t="shared" si="158"/>
        <v>5</v>
      </c>
      <c r="AQ739" s="75" t="str">
        <f t="shared" si="159"/>
        <v>1</v>
      </c>
      <c r="AR739" s="75" t="str">
        <f t="shared" si="160"/>
        <v>1</v>
      </c>
      <c r="AS739" s="75">
        <f t="shared" si="161"/>
        <v>1.7272727272727273</v>
      </c>
      <c r="AT739" s="75" t="str">
        <f t="shared" si="162"/>
        <v>3</v>
      </c>
      <c r="AU739" s="48" t="e">
        <f>IF(OR(AQ739="I",#REF!="I",AQ739="C",#REF!="C"),"Termovacío",IF(OR(AO739="I",AN739="I",AP739="I",AK739="I",AL739="I",AO739="C",AN739="C",AP739="C",AK739="C",AL739="C"),"Regeneración",""))</f>
        <v>#REF!</v>
      </c>
    </row>
    <row r="740" spans="1:47" s="10" customFormat="1" ht="15" customHeight="1" x14ac:dyDescent="0.2">
      <c r="A740" s="4">
        <f t="shared" si="163"/>
        <v>30</v>
      </c>
      <c r="B740" s="4">
        <v>60000103</v>
      </c>
      <c r="C740" s="4" t="s">
        <v>96</v>
      </c>
      <c r="D740" s="4" t="s">
        <v>163</v>
      </c>
      <c r="E740" s="3"/>
      <c r="F740" s="4" t="s">
        <v>322</v>
      </c>
      <c r="G740" s="4" t="s">
        <v>12</v>
      </c>
      <c r="H740" s="4" t="s">
        <v>195</v>
      </c>
      <c r="I740" s="4" t="s">
        <v>245</v>
      </c>
      <c r="J740" s="4" t="s">
        <v>18</v>
      </c>
      <c r="K740" s="4" t="s">
        <v>125</v>
      </c>
      <c r="L740" s="4">
        <v>2018</v>
      </c>
      <c r="M740" s="4" t="s">
        <v>267</v>
      </c>
      <c r="N740" s="4" t="s">
        <v>153</v>
      </c>
      <c r="O740" s="4" t="s">
        <v>118</v>
      </c>
      <c r="P740" s="4">
        <v>1998</v>
      </c>
      <c r="Q740" s="4">
        <v>2018</v>
      </c>
      <c r="R740" s="4" t="s">
        <v>119</v>
      </c>
      <c r="S740" s="13"/>
      <c r="T740" s="4"/>
      <c r="U740" s="4"/>
      <c r="V740" s="4"/>
      <c r="W740" s="4">
        <v>60</v>
      </c>
      <c r="X740" s="13">
        <v>38053</v>
      </c>
      <c r="Y740" s="27"/>
      <c r="Z740" s="27"/>
      <c r="AA740" s="28"/>
      <c r="AB740" s="31"/>
      <c r="AC740" s="32">
        <v>68</v>
      </c>
      <c r="AD740" s="28"/>
      <c r="AE740" s="28">
        <v>18.5</v>
      </c>
      <c r="AF740" s="33"/>
      <c r="AG740" s="28">
        <v>3.1</v>
      </c>
      <c r="AH740" s="31"/>
      <c r="AI740" s="31"/>
      <c r="AJ740" s="31"/>
      <c r="AK740" s="75" t="str">
        <f t="shared" si="153"/>
        <v>1</v>
      </c>
      <c r="AL740" s="75" t="str">
        <f t="shared" si="154"/>
        <v>1</v>
      </c>
      <c r="AM740" s="75" t="str">
        <f t="shared" si="155"/>
        <v>1</v>
      </c>
      <c r="AN740" s="75" t="str">
        <f t="shared" si="156"/>
        <v>1</v>
      </c>
      <c r="AO740" s="75" t="str">
        <f t="shared" si="157"/>
        <v>5</v>
      </c>
      <c r="AP740" s="75" t="str">
        <f t="shared" si="158"/>
        <v>1</v>
      </c>
      <c r="AQ740" s="75" t="str">
        <f t="shared" si="159"/>
        <v>1</v>
      </c>
      <c r="AR740" s="75" t="str">
        <f t="shared" si="160"/>
        <v>1</v>
      </c>
      <c r="AS740" s="75">
        <f t="shared" si="161"/>
        <v>1.5454545454545454</v>
      </c>
      <c r="AT740" s="75" t="str">
        <f t="shared" si="162"/>
        <v>3</v>
      </c>
      <c r="AU740" s="48" t="e">
        <f>IF(OR(AQ740="I",#REF!="I",AQ740="C",#REF!="C"),"Termovacío",IF(OR(AO740="I",AN740="I",AP740="I",AK740="I",AL740="I",AO740="C",AN740="C",AP740="C",AK740="C",AL740="C"),"Regeneración",""))</f>
        <v>#REF!</v>
      </c>
    </row>
    <row r="741" spans="1:47" s="10" customFormat="1" ht="15" customHeight="1" x14ac:dyDescent="0.2">
      <c r="A741" s="4">
        <f t="shared" si="163"/>
        <v>30</v>
      </c>
      <c r="B741" s="4">
        <v>60000103</v>
      </c>
      <c r="C741" s="4" t="s">
        <v>96</v>
      </c>
      <c r="D741" s="4" t="s">
        <v>163</v>
      </c>
      <c r="E741" s="3"/>
      <c r="F741" s="4" t="s">
        <v>322</v>
      </c>
      <c r="G741" s="4" t="s">
        <v>12</v>
      </c>
      <c r="H741" s="4" t="s">
        <v>195</v>
      </c>
      <c r="I741" s="4" t="s">
        <v>245</v>
      </c>
      <c r="J741" s="4" t="s">
        <v>18</v>
      </c>
      <c r="K741" s="4" t="s">
        <v>125</v>
      </c>
      <c r="L741" s="4">
        <v>2018</v>
      </c>
      <c r="M741" s="4" t="s">
        <v>267</v>
      </c>
      <c r="N741" s="4" t="s">
        <v>153</v>
      </c>
      <c r="O741" s="4" t="s">
        <v>118</v>
      </c>
      <c r="P741" s="4">
        <v>1998</v>
      </c>
      <c r="Q741" s="4">
        <v>2018</v>
      </c>
      <c r="R741" s="4" t="s">
        <v>119</v>
      </c>
      <c r="S741" s="13"/>
      <c r="T741" s="4"/>
      <c r="U741" s="4"/>
      <c r="V741" s="4"/>
      <c r="W741" s="4">
        <v>60</v>
      </c>
      <c r="X741" s="13">
        <v>37907</v>
      </c>
      <c r="Y741" s="27"/>
      <c r="Z741" s="27"/>
      <c r="AA741" s="28"/>
      <c r="AB741" s="31"/>
      <c r="AC741" s="32">
        <v>68.7</v>
      </c>
      <c r="AD741" s="28"/>
      <c r="AE741" s="28">
        <v>20.2</v>
      </c>
      <c r="AF741" s="33">
        <v>7.2349999999999998E-2</v>
      </c>
      <c r="AG741" s="28">
        <v>3</v>
      </c>
      <c r="AH741" s="31"/>
      <c r="AI741" s="31"/>
      <c r="AJ741" s="31"/>
      <c r="AK741" s="75" t="str">
        <f t="shared" si="153"/>
        <v>1</v>
      </c>
      <c r="AL741" s="75" t="str">
        <f t="shared" si="154"/>
        <v>1</v>
      </c>
      <c r="AM741" s="75" t="str">
        <f t="shared" si="155"/>
        <v>1</v>
      </c>
      <c r="AN741" s="75" t="str">
        <f t="shared" si="156"/>
        <v>3</v>
      </c>
      <c r="AO741" s="75" t="str">
        <f t="shared" si="157"/>
        <v>5</v>
      </c>
      <c r="AP741" s="75" t="str">
        <f t="shared" si="158"/>
        <v>1</v>
      </c>
      <c r="AQ741" s="75" t="str">
        <f t="shared" si="159"/>
        <v>1</v>
      </c>
      <c r="AR741" s="75" t="str">
        <f t="shared" si="160"/>
        <v>1</v>
      </c>
      <c r="AS741" s="75">
        <f t="shared" si="161"/>
        <v>1.7272727272727273</v>
      </c>
      <c r="AT741" s="75" t="str">
        <f t="shared" si="162"/>
        <v>3</v>
      </c>
      <c r="AU741" s="48" t="e">
        <f>IF(OR(AQ741="I",#REF!="I",AQ741="C",#REF!="C"),"Termovacío",IF(OR(AO741="I",AN741="I",AP741="I",AK741="I",AL741="I",AO741="C",AN741="C",AP741="C",AK741="C",AL741="C"),"Regeneración",""))</f>
        <v>#REF!</v>
      </c>
    </row>
    <row r="742" spans="1:47" s="10" customFormat="1" ht="15" customHeight="1" x14ac:dyDescent="0.2">
      <c r="A742" s="4">
        <f t="shared" si="163"/>
        <v>30</v>
      </c>
      <c r="B742" s="4">
        <v>60000103</v>
      </c>
      <c r="C742" s="4" t="s">
        <v>96</v>
      </c>
      <c r="D742" s="4" t="s">
        <v>163</v>
      </c>
      <c r="E742" s="3"/>
      <c r="F742" s="4" t="s">
        <v>322</v>
      </c>
      <c r="G742" s="4" t="s">
        <v>12</v>
      </c>
      <c r="H742" s="4" t="s">
        <v>195</v>
      </c>
      <c r="I742" s="4" t="s">
        <v>245</v>
      </c>
      <c r="J742" s="4" t="s">
        <v>18</v>
      </c>
      <c r="K742" s="4" t="s">
        <v>125</v>
      </c>
      <c r="L742" s="4">
        <v>2018</v>
      </c>
      <c r="M742" s="4" t="s">
        <v>267</v>
      </c>
      <c r="N742" s="4" t="s">
        <v>153</v>
      </c>
      <c r="O742" s="4" t="s">
        <v>118</v>
      </c>
      <c r="P742" s="4">
        <v>1998</v>
      </c>
      <c r="Q742" s="4">
        <v>2018</v>
      </c>
      <c r="R742" s="4" t="s">
        <v>119</v>
      </c>
      <c r="S742" s="13"/>
      <c r="T742" s="4"/>
      <c r="U742" s="4"/>
      <c r="V742" s="4"/>
      <c r="W742" s="4">
        <v>60</v>
      </c>
      <c r="X742" s="13">
        <v>37347</v>
      </c>
      <c r="Y742" s="27"/>
      <c r="Z742" s="27"/>
      <c r="AA742" s="28"/>
      <c r="AB742" s="31"/>
      <c r="AC742" s="32">
        <v>65.099999999999994</v>
      </c>
      <c r="AD742" s="28"/>
      <c r="AE742" s="28">
        <v>23.5</v>
      </c>
      <c r="AF742" s="33">
        <v>4.8180000000000001E-2</v>
      </c>
      <c r="AG742" s="28">
        <v>1.6</v>
      </c>
      <c r="AH742" s="31"/>
      <c r="AI742" s="31"/>
      <c r="AJ742" s="31"/>
      <c r="AK742" s="75" t="str">
        <f t="shared" si="153"/>
        <v>1</v>
      </c>
      <c r="AL742" s="75" t="str">
        <f t="shared" si="154"/>
        <v>1</v>
      </c>
      <c r="AM742" s="75" t="str">
        <f t="shared" si="155"/>
        <v>1</v>
      </c>
      <c r="AN742" s="75" t="str">
        <f t="shared" si="156"/>
        <v>1</v>
      </c>
      <c r="AO742" s="75" t="str">
        <f t="shared" si="157"/>
        <v>5</v>
      </c>
      <c r="AP742" s="75" t="str">
        <f t="shared" si="158"/>
        <v>1</v>
      </c>
      <c r="AQ742" s="75" t="str">
        <f t="shared" si="159"/>
        <v>1</v>
      </c>
      <c r="AR742" s="75" t="str">
        <f t="shared" si="160"/>
        <v>1</v>
      </c>
      <c r="AS742" s="75">
        <f t="shared" si="161"/>
        <v>1.5454545454545454</v>
      </c>
      <c r="AT742" s="75" t="str">
        <f t="shared" si="162"/>
        <v>3</v>
      </c>
      <c r="AU742" s="48" t="e">
        <f>IF(OR(AQ742="I",#REF!="I",AQ742="C",#REF!="C"),"Termovacío",IF(OR(AO742="I",AN742="I",AP742="I",AK742="I",AL742="I",AO742="C",AN742="C",AP742="C",AK742="C",AL742="C"),"Regeneración",""))</f>
        <v>#REF!</v>
      </c>
    </row>
    <row r="743" spans="1:47" s="10" customFormat="1" ht="15" customHeight="1" x14ac:dyDescent="0.2">
      <c r="A743" s="4">
        <f t="shared" si="163"/>
        <v>30</v>
      </c>
      <c r="B743" s="4">
        <v>60000103</v>
      </c>
      <c r="C743" s="4" t="s">
        <v>96</v>
      </c>
      <c r="D743" s="4" t="s">
        <v>163</v>
      </c>
      <c r="E743" s="3"/>
      <c r="F743" s="4" t="s">
        <v>322</v>
      </c>
      <c r="G743" s="4" t="s">
        <v>12</v>
      </c>
      <c r="H743" s="4" t="s">
        <v>195</v>
      </c>
      <c r="I743" s="4" t="s">
        <v>245</v>
      </c>
      <c r="J743" s="4" t="s">
        <v>18</v>
      </c>
      <c r="K743" s="4" t="s">
        <v>125</v>
      </c>
      <c r="L743" s="4">
        <v>2018</v>
      </c>
      <c r="M743" s="4" t="s">
        <v>267</v>
      </c>
      <c r="N743" s="4" t="s">
        <v>153</v>
      </c>
      <c r="O743" s="4" t="s">
        <v>118</v>
      </c>
      <c r="P743" s="4">
        <v>1998</v>
      </c>
      <c r="Q743" s="4">
        <v>2018</v>
      </c>
      <c r="R743" s="4" t="s">
        <v>119</v>
      </c>
      <c r="S743" s="13"/>
      <c r="T743" s="4"/>
      <c r="U743" s="4"/>
      <c r="V743" s="4"/>
      <c r="W743" s="4">
        <v>60</v>
      </c>
      <c r="X743" s="13">
        <v>36949</v>
      </c>
      <c r="Y743" s="27"/>
      <c r="Z743" s="27"/>
      <c r="AA743" s="28"/>
      <c r="AB743" s="31"/>
      <c r="AC743" s="32">
        <v>52.4</v>
      </c>
      <c r="AD743" s="28"/>
      <c r="AE743" s="28">
        <v>27.2</v>
      </c>
      <c r="AF743" s="33">
        <v>3.8859999999999999E-2</v>
      </c>
      <c r="AG743" s="28">
        <v>1</v>
      </c>
      <c r="AH743" s="31"/>
      <c r="AI743" s="31"/>
      <c r="AJ743" s="31"/>
      <c r="AK743" s="75" t="str">
        <f t="shared" si="153"/>
        <v>1</v>
      </c>
      <c r="AL743" s="75" t="str">
        <f t="shared" si="154"/>
        <v>1</v>
      </c>
      <c r="AM743" s="75" t="str">
        <f t="shared" si="155"/>
        <v>1</v>
      </c>
      <c r="AN743" s="75" t="str">
        <f t="shared" si="156"/>
        <v>1</v>
      </c>
      <c r="AO743" s="75" t="str">
        <f t="shared" si="157"/>
        <v>5</v>
      </c>
      <c r="AP743" s="75" t="str">
        <f t="shared" si="158"/>
        <v>1</v>
      </c>
      <c r="AQ743" s="75" t="str">
        <f t="shared" si="159"/>
        <v>1</v>
      </c>
      <c r="AR743" s="75" t="str">
        <f t="shared" si="160"/>
        <v>1</v>
      </c>
      <c r="AS743" s="75">
        <f t="shared" si="161"/>
        <v>1.5454545454545454</v>
      </c>
      <c r="AT743" s="75" t="str">
        <f t="shared" si="162"/>
        <v>3</v>
      </c>
      <c r="AU743" s="48" t="e">
        <f>IF(OR(AQ743="I",#REF!="I",AQ743="C",#REF!="C"),"Termovacío",IF(OR(AO743="I",AN743="I",AP743="I",AK743="I",AL743="I",AO743="C",AN743="C",AP743="C",AK743="C",AL743="C"),"Regeneración",""))</f>
        <v>#REF!</v>
      </c>
    </row>
    <row r="744" spans="1:47" s="10" customFormat="1" ht="15" customHeight="1" x14ac:dyDescent="0.2">
      <c r="A744" s="4">
        <f t="shared" si="163"/>
        <v>30</v>
      </c>
      <c r="B744" s="4">
        <v>60000103</v>
      </c>
      <c r="C744" s="4" t="s">
        <v>96</v>
      </c>
      <c r="D744" s="4" t="s">
        <v>163</v>
      </c>
      <c r="E744" s="3"/>
      <c r="F744" s="4" t="s">
        <v>322</v>
      </c>
      <c r="G744" s="4" t="s">
        <v>12</v>
      </c>
      <c r="H744" s="4" t="s">
        <v>195</v>
      </c>
      <c r="I744" s="4" t="s">
        <v>245</v>
      </c>
      <c r="J744" s="4" t="s">
        <v>18</v>
      </c>
      <c r="K744" s="4" t="s">
        <v>125</v>
      </c>
      <c r="L744" s="4">
        <v>2018</v>
      </c>
      <c r="M744" s="4" t="s">
        <v>267</v>
      </c>
      <c r="N744" s="4" t="s">
        <v>153</v>
      </c>
      <c r="O744" s="4" t="s">
        <v>118</v>
      </c>
      <c r="P744" s="4">
        <v>1998</v>
      </c>
      <c r="Q744" s="4">
        <v>2018</v>
      </c>
      <c r="R744" s="4" t="s">
        <v>119</v>
      </c>
      <c r="S744" s="13"/>
      <c r="T744" s="4"/>
      <c r="U744" s="4"/>
      <c r="V744" s="4"/>
      <c r="W744" s="4">
        <v>60</v>
      </c>
      <c r="X744" s="13">
        <v>36580</v>
      </c>
      <c r="Y744" s="27"/>
      <c r="Z744" s="27"/>
      <c r="AA744" s="28"/>
      <c r="AB744" s="31"/>
      <c r="AC744" s="32">
        <v>67.5</v>
      </c>
      <c r="AD744" s="28"/>
      <c r="AE744" s="28">
        <v>28.9</v>
      </c>
      <c r="AF744" s="33">
        <v>2.332E-2</v>
      </c>
      <c r="AG744" s="28">
        <v>0.6</v>
      </c>
      <c r="AH744" s="31"/>
      <c r="AI744" s="31"/>
      <c r="AJ744" s="31"/>
      <c r="AK744" s="75" t="str">
        <f t="shared" si="153"/>
        <v>1</v>
      </c>
      <c r="AL744" s="75" t="str">
        <f t="shared" si="154"/>
        <v>1</v>
      </c>
      <c r="AM744" s="75" t="str">
        <f t="shared" si="155"/>
        <v>1</v>
      </c>
      <c r="AN744" s="75" t="str">
        <f t="shared" si="156"/>
        <v>1</v>
      </c>
      <c r="AO744" s="75" t="str">
        <f t="shared" si="157"/>
        <v>3</v>
      </c>
      <c r="AP744" s="75" t="str">
        <f t="shared" si="158"/>
        <v>1</v>
      </c>
      <c r="AQ744" s="75" t="str">
        <f t="shared" si="159"/>
        <v>1</v>
      </c>
      <c r="AR744" s="75" t="str">
        <f t="shared" si="160"/>
        <v>1</v>
      </c>
      <c r="AS744" s="75">
        <f t="shared" si="161"/>
        <v>1.2727272727272727</v>
      </c>
      <c r="AT744" s="75" t="str">
        <f t="shared" si="162"/>
        <v>3</v>
      </c>
      <c r="AU744" s="48" t="e">
        <f>IF(OR(AQ744="I",#REF!="I",AQ744="C",#REF!="C"),"Termovacío",IF(OR(AO744="I",AN744="I",AP744="I",AK744="I",AL744="I",AO744="C",AN744="C",AP744="C",AK744="C",AL744="C"),"Regeneración",""))</f>
        <v>#REF!</v>
      </c>
    </row>
    <row r="745" spans="1:47" s="10" customFormat="1" ht="15" customHeight="1" x14ac:dyDescent="0.2">
      <c r="A745" s="4">
        <f t="shared" si="163"/>
        <v>30</v>
      </c>
      <c r="B745" s="4">
        <v>60000103</v>
      </c>
      <c r="C745" s="4" t="s">
        <v>96</v>
      </c>
      <c r="D745" s="4" t="s">
        <v>163</v>
      </c>
      <c r="E745" s="3"/>
      <c r="F745" s="4" t="s">
        <v>322</v>
      </c>
      <c r="G745" s="4" t="s">
        <v>12</v>
      </c>
      <c r="H745" s="4" t="s">
        <v>195</v>
      </c>
      <c r="I745" s="4" t="s">
        <v>245</v>
      </c>
      <c r="J745" s="4" t="s">
        <v>18</v>
      </c>
      <c r="K745" s="4" t="s">
        <v>125</v>
      </c>
      <c r="L745" s="4">
        <v>2018</v>
      </c>
      <c r="M745" s="4" t="s">
        <v>267</v>
      </c>
      <c r="N745" s="4" t="s">
        <v>153</v>
      </c>
      <c r="O745" s="4" t="s">
        <v>118</v>
      </c>
      <c r="P745" s="4">
        <v>1998</v>
      </c>
      <c r="Q745" s="4">
        <v>2018</v>
      </c>
      <c r="R745" s="4" t="s">
        <v>119</v>
      </c>
      <c r="S745" s="13"/>
      <c r="T745" s="4"/>
      <c r="U745" s="4"/>
      <c r="V745" s="4"/>
      <c r="W745" s="4">
        <v>60</v>
      </c>
      <c r="X745" s="13">
        <v>36229</v>
      </c>
      <c r="Y745" s="27"/>
      <c r="Z745" s="27"/>
      <c r="AA745" s="28"/>
      <c r="AB745" s="31"/>
      <c r="AC745" s="32">
        <v>60.8</v>
      </c>
      <c r="AD745" s="28"/>
      <c r="AE745" s="28">
        <v>32.9</v>
      </c>
      <c r="AF745" s="33">
        <v>2.6159399999999999E-2</v>
      </c>
      <c r="AG745" s="28">
        <v>0.5</v>
      </c>
      <c r="AH745" s="31"/>
      <c r="AI745" s="31"/>
      <c r="AJ745" s="31"/>
      <c r="AK745" s="75" t="str">
        <f t="shared" si="153"/>
        <v>1</v>
      </c>
      <c r="AL745" s="75" t="str">
        <f t="shared" si="154"/>
        <v>1</v>
      </c>
      <c r="AM745" s="75" t="str">
        <f t="shared" si="155"/>
        <v>1</v>
      </c>
      <c r="AN745" s="75" t="str">
        <f t="shared" si="156"/>
        <v>1</v>
      </c>
      <c r="AO745" s="75" t="str">
        <f t="shared" si="157"/>
        <v>1</v>
      </c>
      <c r="AP745" s="75" t="str">
        <f t="shared" si="158"/>
        <v>1</v>
      </c>
      <c r="AQ745" s="75" t="str">
        <f t="shared" si="159"/>
        <v>1</v>
      </c>
      <c r="AR745" s="75" t="str">
        <f t="shared" si="160"/>
        <v>1</v>
      </c>
      <c r="AS745" s="75">
        <f t="shared" si="161"/>
        <v>1</v>
      </c>
      <c r="AT745" s="75" t="str">
        <f t="shared" si="162"/>
        <v>1</v>
      </c>
      <c r="AU745" s="48" t="e">
        <f>IF(OR(AQ745="I",#REF!="I",AQ745="C",#REF!="C"),"Termovacío",IF(OR(AO745="I",AN745="I",AP745="I",AK745="I",AL745="I",AO745="C",AN745="C",AP745="C",AK745="C",AL745="C"),"Regeneración",""))</f>
        <v>#REF!</v>
      </c>
    </row>
    <row r="746" spans="1:47" s="10" customFormat="1" ht="15" customHeight="1" x14ac:dyDescent="0.2">
      <c r="A746" s="4">
        <f t="shared" si="163"/>
        <v>30</v>
      </c>
      <c r="B746" s="4">
        <v>60000103</v>
      </c>
      <c r="C746" s="4" t="s">
        <v>96</v>
      </c>
      <c r="D746" s="4" t="s">
        <v>163</v>
      </c>
      <c r="E746" s="3"/>
      <c r="F746" s="4" t="s">
        <v>322</v>
      </c>
      <c r="G746" s="4" t="s">
        <v>12</v>
      </c>
      <c r="H746" s="4" t="s">
        <v>195</v>
      </c>
      <c r="I746" s="4" t="s">
        <v>245</v>
      </c>
      <c r="J746" s="4" t="s">
        <v>18</v>
      </c>
      <c r="K746" s="4" t="s">
        <v>125</v>
      </c>
      <c r="L746" s="4">
        <v>2018</v>
      </c>
      <c r="M746" s="4" t="s">
        <v>267</v>
      </c>
      <c r="N746" s="4" t="s">
        <v>153</v>
      </c>
      <c r="O746" s="4" t="s">
        <v>118</v>
      </c>
      <c r="P746" s="4">
        <v>1998</v>
      </c>
      <c r="Q746" s="4">
        <v>2018</v>
      </c>
      <c r="R746" s="4" t="s">
        <v>119</v>
      </c>
      <c r="S746" s="13"/>
      <c r="T746" s="4"/>
      <c r="U746" s="4"/>
      <c r="V746" s="4"/>
      <c r="W746" s="4">
        <v>60</v>
      </c>
      <c r="X746" s="13">
        <v>36042</v>
      </c>
      <c r="Y746" s="27"/>
      <c r="Z746" s="27"/>
      <c r="AA746" s="28"/>
      <c r="AB746" s="31"/>
      <c r="AC746" s="32">
        <v>63.9</v>
      </c>
      <c r="AD746" s="28"/>
      <c r="AE746" s="28">
        <v>34.299999999999997</v>
      </c>
      <c r="AF746" s="33">
        <v>2.154E-2</v>
      </c>
      <c r="AG746" s="28">
        <v>0.5</v>
      </c>
      <c r="AH746" s="31"/>
      <c r="AI746" s="31"/>
      <c r="AJ746" s="31"/>
      <c r="AK746" s="75" t="str">
        <f t="shared" si="153"/>
        <v>1</v>
      </c>
      <c r="AL746" s="75" t="str">
        <f t="shared" si="154"/>
        <v>1</v>
      </c>
      <c r="AM746" s="75" t="str">
        <f t="shared" si="155"/>
        <v>1</v>
      </c>
      <c r="AN746" s="75" t="str">
        <f t="shared" si="156"/>
        <v>1</v>
      </c>
      <c r="AO746" s="75" t="str">
        <f t="shared" si="157"/>
        <v>1</v>
      </c>
      <c r="AP746" s="75" t="str">
        <f t="shared" si="158"/>
        <v>1</v>
      </c>
      <c r="AQ746" s="75" t="str">
        <f t="shared" si="159"/>
        <v>1</v>
      </c>
      <c r="AR746" s="75" t="str">
        <f t="shared" si="160"/>
        <v>1</v>
      </c>
      <c r="AS746" s="75">
        <f t="shared" si="161"/>
        <v>1</v>
      </c>
      <c r="AT746" s="75" t="str">
        <f t="shared" si="162"/>
        <v>1</v>
      </c>
      <c r="AU746" s="48" t="e">
        <f>IF(OR(AQ746="I",#REF!="I",AQ746="C",#REF!="C"),"Termovacío",IF(OR(AO746="I",AN746="I",AP746="I",AK746="I",AL746="I",AO746="C",AN746="C",AP746="C",AK746="C",AL746="C"),"Regeneración",""))</f>
        <v>#REF!</v>
      </c>
    </row>
    <row r="747" spans="1:47" s="10" customFormat="1" ht="15" customHeight="1" x14ac:dyDescent="0.2">
      <c r="A747" s="4">
        <f t="shared" si="163"/>
        <v>30</v>
      </c>
      <c r="B747" s="4">
        <v>60000103</v>
      </c>
      <c r="C747" s="4" t="s">
        <v>96</v>
      </c>
      <c r="D747" s="4" t="s">
        <v>163</v>
      </c>
      <c r="E747" s="3"/>
      <c r="F747" s="4" t="s">
        <v>322</v>
      </c>
      <c r="G747" s="4" t="s">
        <v>12</v>
      </c>
      <c r="H747" s="4" t="s">
        <v>195</v>
      </c>
      <c r="I747" s="4" t="s">
        <v>245</v>
      </c>
      <c r="J747" s="4" t="s">
        <v>18</v>
      </c>
      <c r="K747" s="4" t="s">
        <v>125</v>
      </c>
      <c r="L747" s="4">
        <v>2018</v>
      </c>
      <c r="M747" s="4" t="s">
        <v>267</v>
      </c>
      <c r="N747" s="4" t="s">
        <v>153</v>
      </c>
      <c r="O747" s="4" t="s">
        <v>118</v>
      </c>
      <c r="P747" s="4">
        <v>1998</v>
      </c>
      <c r="Q747" s="4">
        <v>2018</v>
      </c>
      <c r="R747" s="4" t="s">
        <v>119</v>
      </c>
      <c r="S747" s="13"/>
      <c r="T747" s="4"/>
      <c r="U747" s="4"/>
      <c r="V747" s="4"/>
      <c r="W747" s="4">
        <v>60</v>
      </c>
      <c r="X747" s="13">
        <v>35929</v>
      </c>
      <c r="Y747" s="27"/>
      <c r="Z747" s="27"/>
      <c r="AA747" s="28"/>
      <c r="AB747" s="31"/>
      <c r="AC747" s="32">
        <v>55</v>
      </c>
      <c r="AD747" s="28"/>
      <c r="AE747" s="28">
        <v>37.6</v>
      </c>
      <c r="AF747" s="33">
        <v>1.077E-2</v>
      </c>
      <c r="AG747" s="28">
        <v>0.5</v>
      </c>
      <c r="AH747" s="31"/>
      <c r="AI747" s="31"/>
      <c r="AJ747" s="31"/>
      <c r="AK747" s="75" t="str">
        <f t="shared" si="153"/>
        <v>1</v>
      </c>
      <c r="AL747" s="75" t="str">
        <f t="shared" si="154"/>
        <v>1</v>
      </c>
      <c r="AM747" s="75" t="str">
        <f t="shared" si="155"/>
        <v>1</v>
      </c>
      <c r="AN747" s="75" t="str">
        <f t="shared" si="156"/>
        <v>1</v>
      </c>
      <c r="AO747" s="75" t="str">
        <f t="shared" si="157"/>
        <v>1</v>
      </c>
      <c r="AP747" s="75" t="str">
        <f t="shared" si="158"/>
        <v>1</v>
      </c>
      <c r="AQ747" s="75" t="str">
        <f t="shared" si="159"/>
        <v>1</v>
      </c>
      <c r="AR747" s="75" t="str">
        <f t="shared" si="160"/>
        <v>1</v>
      </c>
      <c r="AS747" s="75">
        <f t="shared" si="161"/>
        <v>1</v>
      </c>
      <c r="AT747" s="75" t="str">
        <f t="shared" si="162"/>
        <v>1</v>
      </c>
      <c r="AU747" s="48" t="e">
        <f>IF(OR(AQ747="I",#REF!="I",AQ747="C",#REF!="C"),"Termovacío",IF(OR(AO747="I",AN747="I",AP747="I",AK747="I",AL747="I",AO747="C",AN747="C",AP747="C",AK747="C",AL747="C"),"Regeneración",""))</f>
        <v>#REF!</v>
      </c>
    </row>
    <row r="748" spans="1:47" s="10" customFormat="1" ht="15" customHeight="1" x14ac:dyDescent="0.2">
      <c r="A748" s="4">
        <f t="shared" si="163"/>
        <v>30</v>
      </c>
      <c r="B748" s="4">
        <v>60000103</v>
      </c>
      <c r="C748" s="4" t="s">
        <v>96</v>
      </c>
      <c r="D748" s="4" t="s">
        <v>163</v>
      </c>
      <c r="E748" s="3"/>
      <c r="F748" s="4" t="s">
        <v>322</v>
      </c>
      <c r="G748" s="4" t="s">
        <v>12</v>
      </c>
      <c r="H748" s="4" t="s">
        <v>195</v>
      </c>
      <c r="I748" s="4" t="s">
        <v>245</v>
      </c>
      <c r="J748" s="4" t="s">
        <v>18</v>
      </c>
      <c r="K748" s="4" t="s">
        <v>125</v>
      </c>
      <c r="L748" s="4">
        <v>2018</v>
      </c>
      <c r="M748" s="4" t="s">
        <v>267</v>
      </c>
      <c r="N748" s="4" t="s">
        <v>153</v>
      </c>
      <c r="O748" s="4" t="s">
        <v>118</v>
      </c>
      <c r="P748" s="4">
        <v>1998</v>
      </c>
      <c r="Q748" s="4">
        <v>2018</v>
      </c>
      <c r="R748" s="4" t="s">
        <v>119</v>
      </c>
      <c r="S748" s="13"/>
      <c r="T748" s="4"/>
      <c r="U748" s="4"/>
      <c r="V748" s="4"/>
      <c r="W748" s="4">
        <v>60</v>
      </c>
      <c r="X748" s="13">
        <v>35751</v>
      </c>
      <c r="Y748" s="27"/>
      <c r="Z748" s="27"/>
      <c r="AA748" s="28"/>
      <c r="AB748" s="31"/>
      <c r="AC748" s="32">
        <v>52</v>
      </c>
      <c r="AD748" s="28"/>
      <c r="AE748" s="28">
        <v>42</v>
      </c>
      <c r="AF748" s="33">
        <v>0.02</v>
      </c>
      <c r="AG748" s="28">
        <v>0.5</v>
      </c>
      <c r="AH748" s="31">
        <v>3.3000000000000002E-2</v>
      </c>
      <c r="AI748" s="31"/>
      <c r="AJ748" s="31"/>
      <c r="AK748" s="75" t="str">
        <f t="shared" si="153"/>
        <v>1</v>
      </c>
      <c r="AL748" s="75" t="str">
        <f t="shared" si="154"/>
        <v>1</v>
      </c>
      <c r="AM748" s="75" t="str">
        <f t="shared" si="155"/>
        <v>1</v>
      </c>
      <c r="AN748" s="75" t="str">
        <f t="shared" si="156"/>
        <v>1</v>
      </c>
      <c r="AO748" s="75" t="str">
        <f t="shared" si="157"/>
        <v>1</v>
      </c>
      <c r="AP748" s="75" t="str">
        <f t="shared" si="158"/>
        <v>1</v>
      </c>
      <c r="AQ748" s="75" t="str">
        <f t="shared" si="159"/>
        <v>1</v>
      </c>
      <c r="AR748" s="75" t="str">
        <f t="shared" si="160"/>
        <v>1</v>
      </c>
      <c r="AS748" s="75">
        <f t="shared" si="161"/>
        <v>1</v>
      </c>
      <c r="AT748" s="75" t="str">
        <f t="shared" si="162"/>
        <v>1</v>
      </c>
      <c r="AU748" s="48" t="e">
        <f>IF(OR(AQ748="I",#REF!="I",AQ748="C",#REF!="C"),"Termovacío",IF(OR(AO748="I",AN748="I",AP748="I",AK748="I",AL748="I",AO748="C",AN748="C",AP748="C",AK748="C",AL748="C"),"Regeneración",""))</f>
        <v>#REF!</v>
      </c>
    </row>
    <row r="749" spans="1:47" s="10" customFormat="1" ht="15" customHeight="1" x14ac:dyDescent="0.2">
      <c r="A749" s="4">
        <f t="shared" si="163"/>
        <v>31</v>
      </c>
      <c r="B749" s="36">
        <v>60003402</v>
      </c>
      <c r="C749" s="36" t="s">
        <v>94</v>
      </c>
      <c r="D749" s="36" t="s">
        <v>155</v>
      </c>
      <c r="E749" s="37"/>
      <c r="F749" s="36" t="s">
        <v>323</v>
      </c>
      <c r="G749" s="36" t="s">
        <v>19</v>
      </c>
      <c r="H749" s="36">
        <v>185519</v>
      </c>
      <c r="I749" s="36" t="s">
        <v>249</v>
      </c>
      <c r="J749" s="36" t="s">
        <v>126</v>
      </c>
      <c r="K749" s="36" t="s">
        <v>127</v>
      </c>
      <c r="L749" s="36">
        <v>2004</v>
      </c>
      <c r="M749" s="36" t="s">
        <v>266</v>
      </c>
      <c r="N749" s="36" t="s">
        <v>304</v>
      </c>
      <c r="O749" s="36"/>
      <c r="P749" s="36"/>
      <c r="Q749" s="36"/>
      <c r="R749" s="36" t="s">
        <v>119</v>
      </c>
      <c r="S749" s="38">
        <v>44017</v>
      </c>
      <c r="T749" s="36">
        <v>137.88999999999999</v>
      </c>
      <c r="U749" s="36" t="s">
        <v>259</v>
      </c>
      <c r="V749" s="36" t="s">
        <v>448</v>
      </c>
      <c r="W749" s="36">
        <v>220</v>
      </c>
      <c r="X749" s="38">
        <v>45701</v>
      </c>
      <c r="Y749" s="39">
        <v>43</v>
      </c>
      <c r="Z749" s="39" t="s">
        <v>664</v>
      </c>
      <c r="AA749" s="40" t="s">
        <v>665</v>
      </c>
      <c r="AB749" s="41">
        <v>0.89600000000000002</v>
      </c>
      <c r="AC749" s="42">
        <v>74</v>
      </c>
      <c r="AD749" s="40">
        <v>8</v>
      </c>
      <c r="AE749" s="40">
        <v>39.5</v>
      </c>
      <c r="AF749" s="43">
        <v>3.0000000000000001E-3</v>
      </c>
      <c r="AG749" s="40">
        <v>0.5</v>
      </c>
      <c r="AH749" s="41">
        <v>4.0000000000000001E-3</v>
      </c>
      <c r="AI749" s="41">
        <v>0.23</v>
      </c>
      <c r="AJ749" s="41"/>
      <c r="AK749" s="75" t="str">
        <f t="shared" si="153"/>
        <v>1</v>
      </c>
      <c r="AL749" s="75" t="str">
        <f t="shared" si="154"/>
        <v>1</v>
      </c>
      <c r="AM749" s="75" t="str">
        <f t="shared" si="155"/>
        <v>1</v>
      </c>
      <c r="AN749" s="75" t="str">
        <f t="shared" si="156"/>
        <v>1</v>
      </c>
      <c r="AO749" s="75" t="str">
        <f t="shared" si="157"/>
        <v>1</v>
      </c>
      <c r="AP749" s="75" t="str">
        <f t="shared" si="158"/>
        <v>1</v>
      </c>
      <c r="AQ749" s="75" t="str">
        <f t="shared" si="159"/>
        <v>1</v>
      </c>
      <c r="AR749" s="75" t="str">
        <f t="shared" si="160"/>
        <v>1</v>
      </c>
      <c r="AS749" s="75">
        <f t="shared" si="161"/>
        <v>1</v>
      </c>
      <c r="AT749" s="75" t="str">
        <f t="shared" si="162"/>
        <v>1</v>
      </c>
      <c r="AU749" s="48" t="e">
        <f>IF(OR(AQ749="I",#REF!="I",AQ749="C",#REF!="C"),"Termovacío",IF(OR(AO749="I",AN749="I",AP749="I",AK749="I",AL749="I",AO749="C",AN749="C",AP749="C",AK749="C",AL749="C"),"Regeneración",""))</f>
        <v>#REF!</v>
      </c>
    </row>
    <row r="750" spans="1:47" s="10" customFormat="1" ht="15" customHeight="1" x14ac:dyDescent="0.2">
      <c r="A750" s="4">
        <f t="shared" si="163"/>
        <v>31</v>
      </c>
      <c r="B750" s="4">
        <v>60003402</v>
      </c>
      <c r="C750" s="4" t="s">
        <v>94</v>
      </c>
      <c r="D750" s="4" t="s">
        <v>155</v>
      </c>
      <c r="E750" s="3"/>
      <c r="F750" s="4" t="s">
        <v>323</v>
      </c>
      <c r="G750" s="4" t="s">
        <v>19</v>
      </c>
      <c r="H750" s="4">
        <v>185519</v>
      </c>
      <c r="I750" s="4" t="s">
        <v>249</v>
      </c>
      <c r="J750" s="4" t="s">
        <v>126</v>
      </c>
      <c r="K750" s="4" t="s">
        <v>127</v>
      </c>
      <c r="L750" s="4">
        <v>2004</v>
      </c>
      <c r="M750" s="4" t="s">
        <v>266</v>
      </c>
      <c r="N750" s="4" t="s">
        <v>304</v>
      </c>
      <c r="O750" s="4"/>
      <c r="P750" s="4"/>
      <c r="Q750" s="4"/>
      <c r="R750" s="4" t="s">
        <v>119</v>
      </c>
      <c r="S750" s="13">
        <v>44017</v>
      </c>
      <c r="T750" s="4">
        <v>137.88999999999999</v>
      </c>
      <c r="U750" s="4" t="s">
        <v>259</v>
      </c>
      <c r="V750" s="4" t="s">
        <v>448</v>
      </c>
      <c r="W750" s="4">
        <v>220</v>
      </c>
      <c r="X750" s="13">
        <v>45277</v>
      </c>
      <c r="Y750" s="27"/>
      <c r="Z750" s="27">
        <v>52</v>
      </c>
      <c r="AA750" s="28" t="s">
        <v>282</v>
      </c>
      <c r="AB750" s="31" t="s">
        <v>550</v>
      </c>
      <c r="AC750" s="32">
        <v>64</v>
      </c>
      <c r="AD750" s="28">
        <v>5</v>
      </c>
      <c r="AE750" s="28">
        <v>39.9</v>
      </c>
      <c r="AF750" s="33">
        <v>0.01</v>
      </c>
      <c r="AG750" s="28">
        <v>0.5</v>
      </c>
      <c r="AH750" s="31">
        <v>4.0000000000000001E-3</v>
      </c>
      <c r="AI750" s="31">
        <v>0.311</v>
      </c>
      <c r="AJ750" s="31"/>
      <c r="AK750" s="75" t="str">
        <f t="shared" si="153"/>
        <v>1</v>
      </c>
      <c r="AL750" s="75" t="str">
        <f t="shared" si="154"/>
        <v>1</v>
      </c>
      <c r="AM750" s="75" t="str">
        <f t="shared" si="155"/>
        <v>1</v>
      </c>
      <c r="AN750" s="75" t="str">
        <f t="shared" si="156"/>
        <v>1</v>
      </c>
      <c r="AO750" s="75" t="str">
        <f t="shared" si="157"/>
        <v>1</v>
      </c>
      <c r="AP750" s="75" t="str">
        <f t="shared" si="158"/>
        <v>1</v>
      </c>
      <c r="AQ750" s="75" t="str">
        <f t="shared" si="159"/>
        <v>1</v>
      </c>
      <c r="AR750" s="75" t="str">
        <f t="shared" si="160"/>
        <v>1</v>
      </c>
      <c r="AS750" s="75">
        <f t="shared" si="161"/>
        <v>1</v>
      </c>
      <c r="AT750" s="75" t="str">
        <f t="shared" si="162"/>
        <v>1</v>
      </c>
      <c r="AU750" s="48" t="e">
        <f>IF(OR(AQ750="I",#REF!="I",AQ750="C",#REF!="C"),"Termovacío",IF(OR(AO750="I",AN750="I",AP750="I",AK750="I",AL750="I",AO750="C",AN750="C",AP750="C",AK750="C",AL750="C"),"Regeneración",""))</f>
        <v>#REF!</v>
      </c>
    </row>
    <row r="751" spans="1:47" s="10" customFormat="1" ht="15" customHeight="1" x14ac:dyDescent="0.2">
      <c r="A751" s="4">
        <f t="shared" si="163"/>
        <v>31</v>
      </c>
      <c r="B751" s="4">
        <v>60003402</v>
      </c>
      <c r="C751" s="4" t="s">
        <v>94</v>
      </c>
      <c r="D751" s="4" t="s">
        <v>155</v>
      </c>
      <c r="E751" s="3"/>
      <c r="F751" s="4" t="s">
        <v>323</v>
      </c>
      <c r="G751" s="4" t="s">
        <v>19</v>
      </c>
      <c r="H751" s="4">
        <v>185519</v>
      </c>
      <c r="I751" s="4" t="s">
        <v>249</v>
      </c>
      <c r="J751" s="4" t="s">
        <v>126</v>
      </c>
      <c r="K751" s="4" t="s">
        <v>127</v>
      </c>
      <c r="L751" s="4">
        <v>2004</v>
      </c>
      <c r="M751" s="4" t="s">
        <v>266</v>
      </c>
      <c r="N751" s="4" t="s">
        <v>304</v>
      </c>
      <c r="O751" s="4"/>
      <c r="P751" s="4"/>
      <c r="Q751" s="4"/>
      <c r="R751" s="4" t="s">
        <v>119</v>
      </c>
      <c r="S751" s="13">
        <v>44017</v>
      </c>
      <c r="T751" s="4">
        <v>137.88999999999999</v>
      </c>
      <c r="U751" s="4" t="s">
        <v>259</v>
      </c>
      <c r="V751" s="4" t="s">
        <v>222</v>
      </c>
      <c r="W751" s="4">
        <v>220</v>
      </c>
      <c r="X751" s="13" t="s">
        <v>224</v>
      </c>
      <c r="Y751" s="27">
        <v>0</v>
      </c>
      <c r="Z751" s="27">
        <v>55.5</v>
      </c>
      <c r="AA751" s="28" t="s">
        <v>282</v>
      </c>
      <c r="AB751" s="31">
        <v>0.89370000000000005</v>
      </c>
      <c r="AC751" s="32">
        <v>58</v>
      </c>
      <c r="AD751" s="28">
        <v>10</v>
      </c>
      <c r="AE751" s="28">
        <v>41.6</v>
      </c>
      <c r="AF751" s="33">
        <v>0.02</v>
      </c>
      <c r="AG751" s="28">
        <v>1</v>
      </c>
      <c r="AH751" s="31">
        <v>6.0000000000000001E-3</v>
      </c>
      <c r="AI751" s="31">
        <v>0.19</v>
      </c>
      <c r="AJ751" s="31"/>
      <c r="AK751" s="75" t="str">
        <f t="shared" si="153"/>
        <v>1</v>
      </c>
      <c r="AL751" s="75" t="str">
        <f t="shared" si="154"/>
        <v>1</v>
      </c>
      <c r="AM751" s="75" t="str">
        <f t="shared" si="155"/>
        <v>1</v>
      </c>
      <c r="AN751" s="75" t="str">
        <f t="shared" si="156"/>
        <v>1</v>
      </c>
      <c r="AO751" s="75" t="str">
        <f t="shared" si="157"/>
        <v>1</v>
      </c>
      <c r="AP751" s="75" t="str">
        <f t="shared" si="158"/>
        <v>1</v>
      </c>
      <c r="AQ751" s="75" t="str">
        <f t="shared" si="159"/>
        <v>1</v>
      </c>
      <c r="AR751" s="75" t="str">
        <f t="shared" si="160"/>
        <v>1</v>
      </c>
      <c r="AS751" s="75">
        <f t="shared" si="161"/>
        <v>1</v>
      </c>
      <c r="AT751" s="75" t="str">
        <f t="shared" si="162"/>
        <v>1</v>
      </c>
      <c r="AU751" s="48" t="e">
        <f>IF(OR(AQ751="I",#REF!="I",AQ751="C",#REF!="C"),"Termovacío",IF(OR(AO751="I",AN751="I",AP751="I",AK751="I",AL751="I",AO751="C",AN751="C",AP751="C",AK751="C",AL751="C"),"Regeneración",""))</f>
        <v>#REF!</v>
      </c>
    </row>
    <row r="752" spans="1:47" s="10" customFormat="1" ht="15" customHeight="1" x14ac:dyDescent="0.2">
      <c r="A752" s="4">
        <f t="shared" si="163"/>
        <v>31</v>
      </c>
      <c r="B752" s="4">
        <v>60003402</v>
      </c>
      <c r="C752" s="4" t="s">
        <v>94</v>
      </c>
      <c r="D752" s="4" t="s">
        <v>155</v>
      </c>
      <c r="E752" s="3"/>
      <c r="F752" s="4" t="s">
        <v>323</v>
      </c>
      <c r="G752" s="4" t="s">
        <v>19</v>
      </c>
      <c r="H752" s="4">
        <v>185519</v>
      </c>
      <c r="I752" s="4" t="s">
        <v>249</v>
      </c>
      <c r="J752" s="4" t="s">
        <v>126</v>
      </c>
      <c r="K752" s="4" t="s">
        <v>127</v>
      </c>
      <c r="L752" s="4">
        <v>2004</v>
      </c>
      <c r="M752" s="4" t="s">
        <v>266</v>
      </c>
      <c r="N752" s="4" t="s">
        <v>304</v>
      </c>
      <c r="O752" s="4"/>
      <c r="P752" s="4"/>
      <c r="Q752" s="4"/>
      <c r="R752" s="4" t="s">
        <v>119</v>
      </c>
      <c r="S752" s="13">
        <v>44017</v>
      </c>
      <c r="T752" s="4">
        <v>137.88999999999999</v>
      </c>
      <c r="U752" s="4" t="s">
        <v>259</v>
      </c>
      <c r="V752" s="4" t="s">
        <v>301</v>
      </c>
      <c r="W752" s="4">
        <v>220</v>
      </c>
      <c r="X752" s="13">
        <v>44443</v>
      </c>
      <c r="Y752" s="27">
        <v>62.2</v>
      </c>
      <c r="Z752" s="27">
        <v>40</v>
      </c>
      <c r="AA752" s="28" t="s">
        <v>300</v>
      </c>
      <c r="AB752" s="31">
        <v>0.88400000000000001</v>
      </c>
      <c r="AC752" s="32">
        <v>63</v>
      </c>
      <c r="AD752" s="28">
        <v>9</v>
      </c>
      <c r="AE752" s="28">
        <v>39</v>
      </c>
      <c r="AF752" s="33">
        <v>0.02</v>
      </c>
      <c r="AG752" s="28">
        <v>0.5</v>
      </c>
      <c r="AH752" s="31">
        <v>1.2E-2</v>
      </c>
      <c r="AI752" s="31">
        <v>0.77800000000000002</v>
      </c>
      <c r="AJ752" s="31"/>
      <c r="AK752" s="75" t="str">
        <f t="shared" si="153"/>
        <v>1</v>
      </c>
      <c r="AL752" s="75" t="str">
        <f t="shared" si="154"/>
        <v>1</v>
      </c>
      <c r="AM752" s="75" t="str">
        <f t="shared" si="155"/>
        <v>1</v>
      </c>
      <c r="AN752" s="75" t="str">
        <f t="shared" si="156"/>
        <v>1</v>
      </c>
      <c r="AO752" s="75" t="str">
        <f t="shared" si="157"/>
        <v>1</v>
      </c>
      <c r="AP752" s="75" t="str">
        <f t="shared" si="158"/>
        <v>1</v>
      </c>
      <c r="AQ752" s="75" t="str">
        <f t="shared" si="159"/>
        <v>1</v>
      </c>
      <c r="AR752" s="75" t="str">
        <f t="shared" si="160"/>
        <v>1</v>
      </c>
      <c r="AS752" s="75">
        <f t="shared" si="161"/>
        <v>1</v>
      </c>
      <c r="AT752" s="75" t="str">
        <f t="shared" si="162"/>
        <v>1</v>
      </c>
      <c r="AU752" s="48" t="e">
        <f>IF(OR(AQ752="I",#REF!="I",AQ752="C",#REF!="C"),"Termovacío",IF(OR(AO752="I",AN752="I",AP752="I",AK752="I",AL752="I",AO752="C",AN752="C",AP752="C",AK752="C",AL752="C"),"Regeneración",""))</f>
        <v>#REF!</v>
      </c>
    </row>
    <row r="753" spans="1:47" s="10" customFormat="1" ht="15" customHeight="1" x14ac:dyDescent="0.2">
      <c r="A753" s="4">
        <f t="shared" si="163"/>
        <v>31</v>
      </c>
      <c r="B753" s="4">
        <v>60003402</v>
      </c>
      <c r="C753" s="4" t="s">
        <v>94</v>
      </c>
      <c r="D753" s="4" t="s">
        <v>155</v>
      </c>
      <c r="E753" s="3"/>
      <c r="F753" s="4" t="s">
        <v>323</v>
      </c>
      <c r="G753" s="4" t="s">
        <v>19</v>
      </c>
      <c r="H753" s="4">
        <v>185519</v>
      </c>
      <c r="I753" s="4" t="s">
        <v>249</v>
      </c>
      <c r="J753" s="4" t="s">
        <v>126</v>
      </c>
      <c r="K753" s="4" t="s">
        <v>127</v>
      </c>
      <c r="L753" s="4">
        <v>2004</v>
      </c>
      <c r="M753" s="4" t="s">
        <v>266</v>
      </c>
      <c r="N753" s="4" t="s">
        <v>304</v>
      </c>
      <c r="O753" s="4"/>
      <c r="P753" s="4"/>
      <c r="Q753" s="4"/>
      <c r="R753" s="4" t="s">
        <v>119</v>
      </c>
      <c r="S753" s="13">
        <v>44017</v>
      </c>
      <c r="T753" s="4">
        <v>137.88999999999999</v>
      </c>
      <c r="U753" s="4" t="s">
        <v>259</v>
      </c>
      <c r="V753" s="4"/>
      <c r="W753" s="4">
        <v>220</v>
      </c>
      <c r="X753" s="13">
        <v>43581</v>
      </c>
      <c r="Y753" s="27"/>
      <c r="Z753" s="27"/>
      <c r="AA753" s="28"/>
      <c r="AB753" s="31"/>
      <c r="AC753" s="32">
        <v>58</v>
      </c>
      <c r="AD753" s="28"/>
      <c r="AE753" s="28">
        <v>42.8</v>
      </c>
      <c r="AF753" s="33">
        <v>0.01</v>
      </c>
      <c r="AG753" s="28">
        <v>1</v>
      </c>
      <c r="AH753" s="31">
        <v>0.01</v>
      </c>
      <c r="AI753" s="31">
        <v>0.44</v>
      </c>
      <c r="AJ753" s="31"/>
      <c r="AK753" s="75" t="str">
        <f t="shared" si="153"/>
        <v>1</v>
      </c>
      <c r="AL753" s="75" t="str">
        <f t="shared" si="154"/>
        <v>1</v>
      </c>
      <c r="AM753" s="75" t="str">
        <f t="shared" si="155"/>
        <v>1</v>
      </c>
      <c r="AN753" s="75" t="str">
        <f t="shared" si="156"/>
        <v>1</v>
      </c>
      <c r="AO753" s="75" t="str">
        <f t="shared" si="157"/>
        <v>1</v>
      </c>
      <c r="AP753" s="75" t="str">
        <f t="shared" si="158"/>
        <v>1</v>
      </c>
      <c r="AQ753" s="75" t="str">
        <f t="shared" si="159"/>
        <v>1</v>
      </c>
      <c r="AR753" s="75" t="str">
        <f t="shared" si="160"/>
        <v>1</v>
      </c>
      <c r="AS753" s="75">
        <f t="shared" si="161"/>
        <v>1</v>
      </c>
      <c r="AT753" s="75" t="str">
        <f t="shared" si="162"/>
        <v>1</v>
      </c>
      <c r="AU753" s="48" t="e">
        <f>IF(OR(AQ753="I",#REF!="I",AQ753="C",#REF!="C"),"Termovacío",IF(OR(AO753="I",AN753="I",AP753="I",AK753="I",AL753="I",AO753="C",AN753="C",AP753="C",AK753="C",AL753="C"),"Regeneración",""))</f>
        <v>#REF!</v>
      </c>
    </row>
    <row r="754" spans="1:47" s="10" customFormat="1" ht="15" customHeight="1" x14ac:dyDescent="0.2">
      <c r="A754" s="4">
        <f t="shared" si="163"/>
        <v>31</v>
      </c>
      <c r="B754" s="4">
        <v>60003402</v>
      </c>
      <c r="C754" s="4" t="s">
        <v>94</v>
      </c>
      <c r="D754" s="4" t="s">
        <v>155</v>
      </c>
      <c r="E754" s="3"/>
      <c r="F754" s="4" t="s">
        <v>323</v>
      </c>
      <c r="G754" s="4" t="s">
        <v>19</v>
      </c>
      <c r="H754" s="4">
        <v>185519</v>
      </c>
      <c r="I754" s="4" t="s">
        <v>249</v>
      </c>
      <c r="J754" s="4" t="s">
        <v>126</v>
      </c>
      <c r="K754" s="4" t="s">
        <v>127</v>
      </c>
      <c r="L754" s="4">
        <v>2004</v>
      </c>
      <c r="M754" s="4" t="s">
        <v>266</v>
      </c>
      <c r="N754" s="4" t="s">
        <v>304</v>
      </c>
      <c r="O754" s="4"/>
      <c r="P754" s="4"/>
      <c r="Q754" s="4"/>
      <c r="R754" s="4" t="s">
        <v>119</v>
      </c>
      <c r="S754" s="13">
        <v>44017</v>
      </c>
      <c r="T754" s="4">
        <v>137.88999999999999</v>
      </c>
      <c r="U754" s="4" t="s">
        <v>259</v>
      </c>
      <c r="V754" s="4"/>
      <c r="W754" s="4">
        <v>220</v>
      </c>
      <c r="X754" s="13">
        <v>43319</v>
      </c>
      <c r="Y754" s="27"/>
      <c r="Z754" s="27"/>
      <c r="AA754" s="28"/>
      <c r="AB754" s="31"/>
      <c r="AC754" s="32">
        <v>57</v>
      </c>
      <c r="AD754" s="28"/>
      <c r="AE754" s="28">
        <v>40.200000000000003</v>
      </c>
      <c r="AF754" s="33">
        <v>0.01</v>
      </c>
      <c r="AG754" s="28">
        <v>1</v>
      </c>
      <c r="AH754" s="31">
        <v>5.0000000000000001E-3</v>
      </c>
      <c r="AI754" s="31">
        <v>0.24</v>
      </c>
      <c r="AJ754" s="31"/>
      <c r="AK754" s="75" t="str">
        <f t="shared" si="153"/>
        <v>1</v>
      </c>
      <c r="AL754" s="75" t="str">
        <f t="shared" si="154"/>
        <v>1</v>
      </c>
      <c r="AM754" s="75" t="str">
        <f t="shared" si="155"/>
        <v>1</v>
      </c>
      <c r="AN754" s="75" t="str">
        <f t="shared" si="156"/>
        <v>1</v>
      </c>
      <c r="AO754" s="75" t="str">
        <f t="shared" si="157"/>
        <v>1</v>
      </c>
      <c r="AP754" s="75" t="str">
        <f t="shared" si="158"/>
        <v>1</v>
      </c>
      <c r="AQ754" s="75" t="str">
        <f t="shared" si="159"/>
        <v>1</v>
      </c>
      <c r="AR754" s="75" t="str">
        <f t="shared" si="160"/>
        <v>1</v>
      </c>
      <c r="AS754" s="75">
        <f t="shared" si="161"/>
        <v>1</v>
      </c>
      <c r="AT754" s="75" t="str">
        <f t="shared" si="162"/>
        <v>1</v>
      </c>
      <c r="AU754" s="48" t="e">
        <f>IF(OR(AQ754="I",#REF!="I",AQ754="C",#REF!="C"),"Termovacío",IF(OR(AO754="I",AN754="I",AP754="I",AK754="I",AL754="I",AO754="C",AN754="C",AP754="C",AK754="C",AL754="C"),"Regeneración",""))</f>
        <v>#REF!</v>
      </c>
    </row>
    <row r="755" spans="1:47" s="10" customFormat="1" ht="15" customHeight="1" x14ac:dyDescent="0.2">
      <c r="A755" s="4">
        <f t="shared" si="163"/>
        <v>31</v>
      </c>
      <c r="B755" s="4">
        <v>60003402</v>
      </c>
      <c r="C755" s="4" t="s">
        <v>94</v>
      </c>
      <c r="D755" s="4" t="s">
        <v>155</v>
      </c>
      <c r="E755" s="3"/>
      <c r="F755" s="4" t="s">
        <v>323</v>
      </c>
      <c r="G755" s="4" t="s">
        <v>19</v>
      </c>
      <c r="H755" s="4">
        <v>185519</v>
      </c>
      <c r="I755" s="4" t="s">
        <v>249</v>
      </c>
      <c r="J755" s="4" t="s">
        <v>126</v>
      </c>
      <c r="K755" s="4" t="s">
        <v>127</v>
      </c>
      <c r="L755" s="4">
        <v>2004</v>
      </c>
      <c r="M755" s="4" t="s">
        <v>266</v>
      </c>
      <c r="N755" s="4" t="s">
        <v>304</v>
      </c>
      <c r="O755" s="4"/>
      <c r="P755" s="4"/>
      <c r="Q755" s="4"/>
      <c r="R755" s="4" t="s">
        <v>119</v>
      </c>
      <c r="S755" s="13">
        <v>44017</v>
      </c>
      <c r="T755" s="4">
        <v>137.88999999999999</v>
      </c>
      <c r="U755" s="4" t="s">
        <v>259</v>
      </c>
      <c r="V755" s="4"/>
      <c r="W755" s="4">
        <v>220</v>
      </c>
      <c r="X755" s="13">
        <v>42926</v>
      </c>
      <c r="Y755" s="27"/>
      <c r="Z755" s="27"/>
      <c r="AA755" s="28"/>
      <c r="AB755" s="31"/>
      <c r="AC755" s="32">
        <v>65</v>
      </c>
      <c r="AD755" s="28"/>
      <c r="AE755" s="28">
        <v>36.799999999999997</v>
      </c>
      <c r="AF755" s="33">
        <v>0.01</v>
      </c>
      <c r="AG755" s="28">
        <v>0.5</v>
      </c>
      <c r="AH755" s="31">
        <v>0.02</v>
      </c>
      <c r="AI755" s="31">
        <v>0.6</v>
      </c>
      <c r="AJ755" s="31"/>
      <c r="AK755" s="75" t="str">
        <f t="shared" si="153"/>
        <v>1</v>
      </c>
      <c r="AL755" s="75" t="str">
        <f t="shared" si="154"/>
        <v>1</v>
      </c>
      <c r="AM755" s="75" t="str">
        <f t="shared" si="155"/>
        <v>1</v>
      </c>
      <c r="AN755" s="75" t="str">
        <f t="shared" si="156"/>
        <v>1</v>
      </c>
      <c r="AO755" s="75" t="str">
        <f t="shared" si="157"/>
        <v>1</v>
      </c>
      <c r="AP755" s="75" t="str">
        <f t="shared" si="158"/>
        <v>1</v>
      </c>
      <c r="AQ755" s="75" t="str">
        <f t="shared" si="159"/>
        <v>1</v>
      </c>
      <c r="AR755" s="75" t="str">
        <f t="shared" si="160"/>
        <v>1</v>
      </c>
      <c r="AS755" s="75">
        <f t="shared" si="161"/>
        <v>1</v>
      </c>
      <c r="AT755" s="75" t="str">
        <f t="shared" si="162"/>
        <v>1</v>
      </c>
      <c r="AU755" s="48" t="e">
        <f>IF(OR(AQ755="I",#REF!="I",AQ755="C",#REF!="C"),"Termovacío",IF(OR(AO755="I",AN755="I",AP755="I",AK755="I",AL755="I",AO755="C",AN755="C",AP755="C",AK755="C",AL755="C"),"Regeneración",""))</f>
        <v>#REF!</v>
      </c>
    </row>
    <row r="756" spans="1:47" s="10" customFormat="1" ht="15" customHeight="1" x14ac:dyDescent="0.2">
      <c r="A756" s="4">
        <f t="shared" si="163"/>
        <v>31</v>
      </c>
      <c r="B756" s="4">
        <v>60003402</v>
      </c>
      <c r="C756" s="4" t="s">
        <v>94</v>
      </c>
      <c r="D756" s="4" t="s">
        <v>155</v>
      </c>
      <c r="E756" s="3"/>
      <c r="F756" s="4" t="s">
        <v>323</v>
      </c>
      <c r="G756" s="4" t="s">
        <v>19</v>
      </c>
      <c r="H756" s="4">
        <v>185519</v>
      </c>
      <c r="I756" s="4" t="s">
        <v>249</v>
      </c>
      <c r="J756" s="4" t="s">
        <v>126</v>
      </c>
      <c r="K756" s="4" t="s">
        <v>127</v>
      </c>
      <c r="L756" s="4">
        <v>2004</v>
      </c>
      <c r="M756" s="4" t="s">
        <v>266</v>
      </c>
      <c r="N756" s="4" t="s">
        <v>304</v>
      </c>
      <c r="O756" s="4"/>
      <c r="P756" s="4"/>
      <c r="Q756" s="4"/>
      <c r="R756" s="4" t="s">
        <v>119</v>
      </c>
      <c r="S756" s="13">
        <v>44017</v>
      </c>
      <c r="T756" s="4">
        <v>137.88999999999999</v>
      </c>
      <c r="U756" s="4" t="s">
        <v>259</v>
      </c>
      <c r="V756" s="4"/>
      <c r="W756" s="4">
        <v>220</v>
      </c>
      <c r="X756" s="13">
        <v>42385</v>
      </c>
      <c r="Y756" s="27"/>
      <c r="Z756" s="27"/>
      <c r="AA756" s="28"/>
      <c r="AB756" s="31"/>
      <c r="AC756" s="32">
        <v>25</v>
      </c>
      <c r="AD756" s="28"/>
      <c r="AE756" s="28">
        <v>42</v>
      </c>
      <c r="AF756" s="33">
        <v>0.01</v>
      </c>
      <c r="AG756" s="28">
        <v>0.5</v>
      </c>
      <c r="AH756" s="31">
        <v>1.0999999999999999E-2</v>
      </c>
      <c r="AI756" s="31">
        <v>0.31900000000000001</v>
      </c>
      <c r="AJ756" s="31"/>
      <c r="AK756" s="75" t="str">
        <f t="shared" si="153"/>
        <v>1</v>
      </c>
      <c r="AL756" s="75" t="str">
        <f t="shared" si="154"/>
        <v>1</v>
      </c>
      <c r="AM756" s="75" t="str">
        <f t="shared" si="155"/>
        <v>1</v>
      </c>
      <c r="AN756" s="75" t="str">
        <f t="shared" si="156"/>
        <v>1</v>
      </c>
      <c r="AO756" s="75" t="str">
        <f t="shared" si="157"/>
        <v>1</v>
      </c>
      <c r="AP756" s="75" t="str">
        <f t="shared" si="158"/>
        <v>1</v>
      </c>
      <c r="AQ756" s="75" t="str">
        <f t="shared" si="159"/>
        <v>5</v>
      </c>
      <c r="AR756" s="75" t="str">
        <f t="shared" si="160"/>
        <v>1</v>
      </c>
      <c r="AS756" s="75">
        <f t="shared" si="161"/>
        <v>1.9090909090909092</v>
      </c>
      <c r="AT756" s="75" t="str">
        <f t="shared" si="162"/>
        <v>3</v>
      </c>
      <c r="AU756" s="48" t="e">
        <f>IF(OR(AQ756="I",#REF!="I",AQ756="C",#REF!="C"),"Termovacío",IF(OR(AO756="I",AN756="I",AP756="I",AK756="I",AL756="I",AO756="C",AN756="C",AP756="C",AK756="C",AL756="C"),"Regeneración",""))</f>
        <v>#REF!</v>
      </c>
    </row>
    <row r="757" spans="1:47" s="10" customFormat="1" ht="15" customHeight="1" x14ac:dyDescent="0.2">
      <c r="A757" s="4">
        <f t="shared" si="163"/>
        <v>31</v>
      </c>
      <c r="B757" s="4">
        <v>60003402</v>
      </c>
      <c r="C757" s="4" t="s">
        <v>94</v>
      </c>
      <c r="D757" s="4" t="s">
        <v>155</v>
      </c>
      <c r="E757" s="3"/>
      <c r="F757" s="4" t="s">
        <v>323</v>
      </c>
      <c r="G757" s="4" t="s">
        <v>19</v>
      </c>
      <c r="H757" s="4">
        <v>185519</v>
      </c>
      <c r="I757" s="4" t="s">
        <v>249</v>
      </c>
      <c r="J757" s="4" t="s">
        <v>126</v>
      </c>
      <c r="K757" s="4" t="s">
        <v>127</v>
      </c>
      <c r="L757" s="4">
        <v>2004</v>
      </c>
      <c r="M757" s="4" t="s">
        <v>266</v>
      </c>
      <c r="N757" s="4" t="s">
        <v>304</v>
      </c>
      <c r="O757" s="4"/>
      <c r="P757" s="4"/>
      <c r="Q757" s="4"/>
      <c r="R757" s="4" t="s">
        <v>119</v>
      </c>
      <c r="S757" s="13">
        <v>44017</v>
      </c>
      <c r="T757" s="4">
        <v>137.88999999999999</v>
      </c>
      <c r="U757" s="4" t="s">
        <v>259</v>
      </c>
      <c r="V757" s="4"/>
      <c r="W757" s="4">
        <v>220</v>
      </c>
      <c r="X757" s="13">
        <v>42010</v>
      </c>
      <c r="Y757" s="27"/>
      <c r="Z757" s="27"/>
      <c r="AA757" s="28"/>
      <c r="AB757" s="31"/>
      <c r="AC757" s="32">
        <v>56.5</v>
      </c>
      <c r="AD757" s="28"/>
      <c r="AE757" s="28">
        <v>41</v>
      </c>
      <c r="AF757" s="33">
        <v>0.01</v>
      </c>
      <c r="AG757" s="28">
        <v>0.5</v>
      </c>
      <c r="AH757" s="31">
        <v>1.2E-2</v>
      </c>
      <c r="AI757" s="31"/>
      <c r="AJ757" s="31"/>
      <c r="AK757" s="75" t="str">
        <f t="shared" si="153"/>
        <v>1</v>
      </c>
      <c r="AL757" s="75" t="str">
        <f t="shared" si="154"/>
        <v>1</v>
      </c>
      <c r="AM757" s="75" t="str">
        <f t="shared" si="155"/>
        <v>1</v>
      </c>
      <c r="AN757" s="75" t="str">
        <f t="shared" si="156"/>
        <v>1</v>
      </c>
      <c r="AO757" s="75" t="str">
        <f t="shared" si="157"/>
        <v>1</v>
      </c>
      <c r="AP757" s="75" t="str">
        <f t="shared" si="158"/>
        <v>1</v>
      </c>
      <c r="AQ757" s="75" t="str">
        <f t="shared" si="159"/>
        <v>1</v>
      </c>
      <c r="AR757" s="75" t="str">
        <f t="shared" si="160"/>
        <v>1</v>
      </c>
      <c r="AS757" s="75">
        <f t="shared" si="161"/>
        <v>1</v>
      </c>
      <c r="AT757" s="75" t="str">
        <f t="shared" si="162"/>
        <v>1</v>
      </c>
      <c r="AU757" s="48" t="e">
        <f>IF(OR(AQ757="I",#REF!="I",AQ757="C",#REF!="C"),"Termovacío",IF(OR(AO757="I",AN757="I",AP757="I",AK757="I",AL757="I",AO757="C",AN757="C",AP757="C",AK757="C",AL757="C"),"Regeneración",""))</f>
        <v>#REF!</v>
      </c>
    </row>
    <row r="758" spans="1:47" s="10" customFormat="1" ht="15" customHeight="1" x14ac:dyDescent="0.2">
      <c r="A758" s="4">
        <f t="shared" si="163"/>
        <v>31</v>
      </c>
      <c r="B758" s="4">
        <v>60003402</v>
      </c>
      <c r="C758" s="4" t="s">
        <v>94</v>
      </c>
      <c r="D758" s="4" t="s">
        <v>155</v>
      </c>
      <c r="E758" s="3"/>
      <c r="F758" s="4" t="s">
        <v>323</v>
      </c>
      <c r="G758" s="4" t="s">
        <v>19</v>
      </c>
      <c r="H758" s="4">
        <v>185519</v>
      </c>
      <c r="I758" s="4" t="s">
        <v>249</v>
      </c>
      <c r="J758" s="4" t="s">
        <v>126</v>
      </c>
      <c r="K758" s="4" t="s">
        <v>127</v>
      </c>
      <c r="L758" s="4">
        <v>2004</v>
      </c>
      <c r="M758" s="4" t="s">
        <v>266</v>
      </c>
      <c r="N758" s="4" t="s">
        <v>304</v>
      </c>
      <c r="O758" s="4"/>
      <c r="P758" s="4"/>
      <c r="Q758" s="4"/>
      <c r="R758" s="4" t="s">
        <v>119</v>
      </c>
      <c r="S758" s="13">
        <v>44017</v>
      </c>
      <c r="T758" s="4">
        <v>137.88999999999999</v>
      </c>
      <c r="U758" s="4" t="s">
        <v>259</v>
      </c>
      <c r="V758" s="4"/>
      <c r="W758" s="4">
        <v>220</v>
      </c>
      <c r="X758" s="13">
        <v>41635</v>
      </c>
      <c r="Y758" s="27"/>
      <c r="Z758" s="27"/>
      <c r="AA758" s="28"/>
      <c r="AB758" s="31"/>
      <c r="AC758" s="32">
        <v>58.2</v>
      </c>
      <c r="AD758" s="28"/>
      <c r="AE758" s="28">
        <v>39.700000000000003</v>
      </c>
      <c r="AF758" s="33">
        <v>0.01</v>
      </c>
      <c r="AG758" s="28">
        <v>1.5</v>
      </c>
      <c r="AH758" s="31">
        <v>1.0999999999999999E-2</v>
      </c>
      <c r="AI758" s="31">
        <v>0.4</v>
      </c>
      <c r="AJ758" s="31"/>
      <c r="AK758" s="75" t="str">
        <f t="shared" si="153"/>
        <v>1</v>
      </c>
      <c r="AL758" s="75" t="str">
        <f t="shared" si="154"/>
        <v>1</v>
      </c>
      <c r="AM758" s="75" t="str">
        <f t="shared" si="155"/>
        <v>1</v>
      </c>
      <c r="AN758" s="75" t="str">
        <f t="shared" si="156"/>
        <v>1</v>
      </c>
      <c r="AO758" s="75" t="str">
        <f t="shared" si="157"/>
        <v>1</v>
      </c>
      <c r="AP758" s="75" t="str">
        <f t="shared" si="158"/>
        <v>1</v>
      </c>
      <c r="AQ758" s="75" t="str">
        <f t="shared" si="159"/>
        <v>1</v>
      </c>
      <c r="AR758" s="75" t="str">
        <f t="shared" si="160"/>
        <v>1</v>
      </c>
      <c r="AS758" s="75">
        <f t="shared" si="161"/>
        <v>1</v>
      </c>
      <c r="AT758" s="75" t="str">
        <f t="shared" si="162"/>
        <v>1</v>
      </c>
      <c r="AU758" s="48" t="e">
        <f>IF(OR(AQ758="I",#REF!="I",AQ758="C",#REF!="C"),"Termovacío",IF(OR(AO758="I",AN758="I",AP758="I",AK758="I",AL758="I",AO758="C",AN758="C",AP758="C",AK758="C",AL758="C"),"Regeneración",""))</f>
        <v>#REF!</v>
      </c>
    </row>
    <row r="759" spans="1:47" s="10" customFormat="1" ht="15" customHeight="1" x14ac:dyDescent="0.2">
      <c r="A759" s="4">
        <f t="shared" si="163"/>
        <v>31</v>
      </c>
      <c r="B759" s="4">
        <v>60003402</v>
      </c>
      <c r="C759" s="4" t="s">
        <v>94</v>
      </c>
      <c r="D759" s="4" t="s">
        <v>155</v>
      </c>
      <c r="E759" s="3"/>
      <c r="F759" s="4" t="s">
        <v>323</v>
      </c>
      <c r="G759" s="4" t="s">
        <v>19</v>
      </c>
      <c r="H759" s="4">
        <v>185519</v>
      </c>
      <c r="I759" s="4" t="s">
        <v>249</v>
      </c>
      <c r="J759" s="4" t="s">
        <v>126</v>
      </c>
      <c r="K759" s="4" t="s">
        <v>127</v>
      </c>
      <c r="L759" s="4">
        <v>2004</v>
      </c>
      <c r="M759" s="4" t="s">
        <v>266</v>
      </c>
      <c r="N759" s="4" t="s">
        <v>304</v>
      </c>
      <c r="O759" s="4"/>
      <c r="P759" s="4"/>
      <c r="Q759" s="4"/>
      <c r="R759" s="4" t="s">
        <v>119</v>
      </c>
      <c r="S759" s="13">
        <v>44017</v>
      </c>
      <c r="T759" s="4">
        <v>137.88999999999999</v>
      </c>
      <c r="U759" s="4" t="s">
        <v>259</v>
      </c>
      <c r="V759" s="4"/>
      <c r="W759" s="4">
        <v>220</v>
      </c>
      <c r="X759" s="13">
        <v>41344</v>
      </c>
      <c r="Y759" s="27"/>
      <c r="Z759" s="27"/>
      <c r="AA759" s="28"/>
      <c r="AB759" s="31"/>
      <c r="AC759" s="32">
        <v>52.5</v>
      </c>
      <c r="AD759" s="28"/>
      <c r="AE759" s="28">
        <v>46</v>
      </c>
      <c r="AF759" s="33">
        <v>0.01</v>
      </c>
      <c r="AG759" s="28">
        <v>1</v>
      </c>
      <c r="AH759" s="31">
        <v>0.01</v>
      </c>
      <c r="AI759" s="31">
        <v>0.33800000000000002</v>
      </c>
      <c r="AJ759" s="31"/>
      <c r="AK759" s="75" t="str">
        <f t="shared" si="153"/>
        <v>1</v>
      </c>
      <c r="AL759" s="75" t="str">
        <f t="shared" si="154"/>
        <v>1</v>
      </c>
      <c r="AM759" s="75" t="str">
        <f t="shared" si="155"/>
        <v>1</v>
      </c>
      <c r="AN759" s="75" t="str">
        <f t="shared" si="156"/>
        <v>1</v>
      </c>
      <c r="AO759" s="75" t="str">
        <f t="shared" si="157"/>
        <v>1</v>
      </c>
      <c r="AP759" s="75" t="str">
        <f t="shared" si="158"/>
        <v>1</v>
      </c>
      <c r="AQ759" s="75" t="str">
        <f t="shared" si="159"/>
        <v>1</v>
      </c>
      <c r="AR759" s="75" t="str">
        <f t="shared" si="160"/>
        <v>1</v>
      </c>
      <c r="AS759" s="75">
        <f t="shared" si="161"/>
        <v>1</v>
      </c>
      <c r="AT759" s="75" t="str">
        <f t="shared" si="162"/>
        <v>1</v>
      </c>
      <c r="AU759" s="48" t="e">
        <f>IF(OR(AQ759="I",#REF!="I",AQ759="C",#REF!="C"),"Termovacío",IF(OR(AO759="I",AN759="I",AP759="I",AK759="I",AL759="I",AO759="C",AN759="C",AP759="C",AK759="C",AL759="C"),"Regeneración",""))</f>
        <v>#REF!</v>
      </c>
    </row>
    <row r="760" spans="1:47" s="10" customFormat="1" ht="15" customHeight="1" x14ac:dyDescent="0.2">
      <c r="A760" s="4">
        <f t="shared" si="163"/>
        <v>31</v>
      </c>
      <c r="B760" s="4">
        <v>60003402</v>
      </c>
      <c r="C760" s="4" t="s">
        <v>94</v>
      </c>
      <c r="D760" s="4" t="s">
        <v>155</v>
      </c>
      <c r="E760" s="3"/>
      <c r="F760" s="4" t="s">
        <v>323</v>
      </c>
      <c r="G760" s="4" t="s">
        <v>19</v>
      </c>
      <c r="H760" s="4">
        <v>185519</v>
      </c>
      <c r="I760" s="4" t="s">
        <v>249</v>
      </c>
      <c r="J760" s="4" t="s">
        <v>126</v>
      </c>
      <c r="K760" s="4" t="s">
        <v>127</v>
      </c>
      <c r="L760" s="4">
        <v>2004</v>
      </c>
      <c r="M760" s="4" t="s">
        <v>266</v>
      </c>
      <c r="N760" s="4" t="s">
        <v>304</v>
      </c>
      <c r="O760" s="4"/>
      <c r="P760" s="4"/>
      <c r="Q760" s="4"/>
      <c r="R760" s="4" t="s">
        <v>119</v>
      </c>
      <c r="S760" s="13">
        <v>44017</v>
      </c>
      <c r="T760" s="4">
        <v>137.88999999999999</v>
      </c>
      <c r="U760" s="4" t="s">
        <v>259</v>
      </c>
      <c r="V760" s="4"/>
      <c r="W760" s="4">
        <v>220</v>
      </c>
      <c r="X760" s="13">
        <v>41163</v>
      </c>
      <c r="Y760" s="27"/>
      <c r="Z760" s="27"/>
      <c r="AA760" s="28"/>
      <c r="AB760" s="31"/>
      <c r="AC760" s="32">
        <v>73.900000000000006</v>
      </c>
      <c r="AD760" s="28"/>
      <c r="AE760" s="28">
        <v>44</v>
      </c>
      <c r="AF760" s="33">
        <v>0.01</v>
      </c>
      <c r="AG760" s="28">
        <v>1</v>
      </c>
      <c r="AH760" s="31">
        <v>5.0000000000000001E-3</v>
      </c>
      <c r="AI760" s="31">
        <v>0.24</v>
      </c>
      <c r="AJ760" s="31"/>
      <c r="AK760" s="75" t="str">
        <f t="shared" si="153"/>
        <v>1</v>
      </c>
      <c r="AL760" s="75" t="str">
        <f t="shared" si="154"/>
        <v>1</v>
      </c>
      <c r="AM760" s="75" t="str">
        <f t="shared" si="155"/>
        <v>1</v>
      </c>
      <c r="AN760" s="75" t="str">
        <f t="shared" si="156"/>
        <v>1</v>
      </c>
      <c r="AO760" s="75" t="str">
        <f t="shared" si="157"/>
        <v>1</v>
      </c>
      <c r="AP760" s="75" t="str">
        <f t="shared" si="158"/>
        <v>1</v>
      </c>
      <c r="AQ760" s="75" t="str">
        <f t="shared" si="159"/>
        <v>1</v>
      </c>
      <c r="AR760" s="75" t="str">
        <f t="shared" si="160"/>
        <v>1</v>
      </c>
      <c r="AS760" s="75">
        <f t="shared" si="161"/>
        <v>1</v>
      </c>
      <c r="AT760" s="75" t="str">
        <f t="shared" si="162"/>
        <v>1</v>
      </c>
      <c r="AU760" s="48" t="e">
        <f>IF(OR(AQ760="I",#REF!="I",AQ760="C",#REF!="C"),"Termovacío",IF(OR(AO760="I",AN760="I",AP760="I",AK760="I",AL760="I",AO760="C",AN760="C",AP760="C",AK760="C",AL760="C"),"Regeneración",""))</f>
        <v>#REF!</v>
      </c>
    </row>
    <row r="761" spans="1:47" s="10" customFormat="1" ht="15" customHeight="1" x14ac:dyDescent="0.2">
      <c r="A761" s="4">
        <f t="shared" si="163"/>
        <v>31</v>
      </c>
      <c r="B761" s="4">
        <v>60003402</v>
      </c>
      <c r="C761" s="4" t="s">
        <v>94</v>
      </c>
      <c r="D761" s="4" t="s">
        <v>155</v>
      </c>
      <c r="E761" s="3"/>
      <c r="F761" s="4" t="s">
        <v>323</v>
      </c>
      <c r="G761" s="4" t="s">
        <v>19</v>
      </c>
      <c r="H761" s="4">
        <v>185519</v>
      </c>
      <c r="I761" s="4" t="s">
        <v>249</v>
      </c>
      <c r="J761" s="4" t="s">
        <v>126</v>
      </c>
      <c r="K761" s="4" t="s">
        <v>127</v>
      </c>
      <c r="L761" s="4">
        <v>2004</v>
      </c>
      <c r="M761" s="4" t="s">
        <v>266</v>
      </c>
      <c r="N761" s="4" t="s">
        <v>304</v>
      </c>
      <c r="O761" s="4"/>
      <c r="P761" s="4"/>
      <c r="Q761" s="4"/>
      <c r="R761" s="4" t="s">
        <v>119</v>
      </c>
      <c r="S761" s="13">
        <v>44017</v>
      </c>
      <c r="T761" s="4">
        <v>137.88999999999999</v>
      </c>
      <c r="U761" s="4" t="s">
        <v>259</v>
      </c>
      <c r="V761" s="4"/>
      <c r="W761" s="4">
        <v>220</v>
      </c>
      <c r="X761" s="13">
        <v>41137</v>
      </c>
      <c r="Y761" s="27"/>
      <c r="Z761" s="27"/>
      <c r="AA761" s="28"/>
      <c r="AB761" s="31"/>
      <c r="AC761" s="32">
        <v>61.7</v>
      </c>
      <c r="AD761" s="28"/>
      <c r="AE761" s="28">
        <v>39.5</v>
      </c>
      <c r="AF761" s="33">
        <v>8.9999999999999993E-3</v>
      </c>
      <c r="AG761" s="28">
        <v>0.5</v>
      </c>
      <c r="AH761" s="31"/>
      <c r="AI761" s="31"/>
      <c r="AJ761" s="31"/>
      <c r="AK761" s="75" t="str">
        <f t="shared" si="153"/>
        <v>1</v>
      </c>
      <c r="AL761" s="75" t="str">
        <f t="shared" si="154"/>
        <v>1</v>
      </c>
      <c r="AM761" s="75" t="str">
        <f t="shared" si="155"/>
        <v>1</v>
      </c>
      <c r="AN761" s="75" t="str">
        <f t="shared" si="156"/>
        <v>1</v>
      </c>
      <c r="AO761" s="75" t="str">
        <f t="shared" si="157"/>
        <v>1</v>
      </c>
      <c r="AP761" s="75" t="str">
        <f t="shared" si="158"/>
        <v>1</v>
      </c>
      <c r="AQ761" s="75" t="str">
        <f t="shared" si="159"/>
        <v>1</v>
      </c>
      <c r="AR761" s="75" t="str">
        <f t="shared" si="160"/>
        <v>1</v>
      </c>
      <c r="AS761" s="75">
        <f t="shared" si="161"/>
        <v>1</v>
      </c>
      <c r="AT761" s="75" t="str">
        <f t="shared" si="162"/>
        <v>1</v>
      </c>
      <c r="AU761" s="48" t="e">
        <f>IF(OR(AQ761="I",#REF!="I",AQ761="C",#REF!="C"),"Termovacío",IF(OR(AO761="I",AN761="I",AP761="I",AK761="I",AL761="I",AO761="C",AN761="C",AP761="C",AK761="C",AL761="C"),"Regeneración",""))</f>
        <v>#REF!</v>
      </c>
    </row>
    <row r="762" spans="1:47" s="10" customFormat="1" ht="15" customHeight="1" x14ac:dyDescent="0.2">
      <c r="A762" s="4">
        <f t="shared" si="163"/>
        <v>31</v>
      </c>
      <c r="B762" s="4">
        <v>60003402</v>
      </c>
      <c r="C762" s="4" t="s">
        <v>94</v>
      </c>
      <c r="D762" s="4" t="s">
        <v>155</v>
      </c>
      <c r="E762" s="3"/>
      <c r="F762" s="4" t="s">
        <v>323</v>
      </c>
      <c r="G762" s="4" t="s">
        <v>19</v>
      </c>
      <c r="H762" s="4">
        <v>185519</v>
      </c>
      <c r="I762" s="4" t="s">
        <v>249</v>
      </c>
      <c r="J762" s="4" t="s">
        <v>126</v>
      </c>
      <c r="K762" s="4" t="s">
        <v>127</v>
      </c>
      <c r="L762" s="4">
        <v>2004</v>
      </c>
      <c r="M762" s="4" t="s">
        <v>266</v>
      </c>
      <c r="N762" s="4" t="s">
        <v>304</v>
      </c>
      <c r="O762" s="4"/>
      <c r="P762" s="4"/>
      <c r="Q762" s="4"/>
      <c r="R762" s="4" t="s">
        <v>119</v>
      </c>
      <c r="S762" s="13">
        <v>44017</v>
      </c>
      <c r="T762" s="4">
        <v>137.88999999999999</v>
      </c>
      <c r="U762" s="4" t="s">
        <v>259</v>
      </c>
      <c r="V762" s="4"/>
      <c r="W762" s="4">
        <v>220</v>
      </c>
      <c r="X762" s="13">
        <v>40889</v>
      </c>
      <c r="Y762" s="27"/>
      <c r="Z762" s="27"/>
      <c r="AA762" s="28"/>
      <c r="AB762" s="31"/>
      <c r="AC762" s="32">
        <v>70.400000000000006</v>
      </c>
      <c r="AD762" s="28"/>
      <c r="AE762" s="28">
        <v>42</v>
      </c>
      <c r="AF762" s="33">
        <v>0.01</v>
      </c>
      <c r="AG762" s="28">
        <v>1</v>
      </c>
      <c r="AH762" s="31">
        <v>6.0000000000000001E-3</v>
      </c>
      <c r="AI762" s="31">
        <v>0.52800000000000002</v>
      </c>
      <c r="AJ762" s="31"/>
      <c r="AK762" s="75" t="str">
        <f t="shared" si="153"/>
        <v>1</v>
      </c>
      <c r="AL762" s="75" t="str">
        <f t="shared" si="154"/>
        <v>1</v>
      </c>
      <c r="AM762" s="75" t="str">
        <f t="shared" si="155"/>
        <v>1</v>
      </c>
      <c r="AN762" s="75" t="str">
        <f t="shared" si="156"/>
        <v>1</v>
      </c>
      <c r="AO762" s="75" t="str">
        <f t="shared" si="157"/>
        <v>1</v>
      </c>
      <c r="AP762" s="75" t="str">
        <f t="shared" si="158"/>
        <v>1</v>
      </c>
      <c r="AQ762" s="75" t="str">
        <f t="shared" si="159"/>
        <v>1</v>
      </c>
      <c r="AR762" s="75" t="str">
        <f t="shared" si="160"/>
        <v>1</v>
      </c>
      <c r="AS762" s="75">
        <f t="shared" si="161"/>
        <v>1</v>
      </c>
      <c r="AT762" s="75" t="str">
        <f t="shared" si="162"/>
        <v>1</v>
      </c>
      <c r="AU762" s="48" t="e">
        <f>IF(OR(AQ762="I",#REF!="I",AQ762="C",#REF!="C"),"Termovacío",IF(OR(AO762="I",AN762="I",AP762="I",AK762="I",AL762="I",AO762="C",AN762="C",AP762="C",AK762="C",AL762="C"),"Regeneración",""))</f>
        <v>#REF!</v>
      </c>
    </row>
    <row r="763" spans="1:47" s="10" customFormat="1" ht="15" customHeight="1" x14ac:dyDescent="0.2">
      <c r="A763" s="4">
        <f t="shared" si="163"/>
        <v>31</v>
      </c>
      <c r="B763" s="4">
        <v>60003402</v>
      </c>
      <c r="C763" s="4" t="s">
        <v>94</v>
      </c>
      <c r="D763" s="4" t="s">
        <v>155</v>
      </c>
      <c r="E763" s="3"/>
      <c r="F763" s="4" t="s">
        <v>323</v>
      </c>
      <c r="G763" s="4" t="s">
        <v>19</v>
      </c>
      <c r="H763" s="4">
        <v>185519</v>
      </c>
      <c r="I763" s="4" t="s">
        <v>249</v>
      </c>
      <c r="J763" s="4" t="s">
        <v>126</v>
      </c>
      <c r="K763" s="4" t="s">
        <v>127</v>
      </c>
      <c r="L763" s="4">
        <v>2004</v>
      </c>
      <c r="M763" s="4" t="s">
        <v>266</v>
      </c>
      <c r="N763" s="4" t="s">
        <v>304</v>
      </c>
      <c r="O763" s="4"/>
      <c r="P763" s="4"/>
      <c r="Q763" s="4"/>
      <c r="R763" s="4" t="s">
        <v>119</v>
      </c>
      <c r="S763" s="13">
        <v>44017</v>
      </c>
      <c r="T763" s="4">
        <v>137.88999999999999</v>
      </c>
      <c r="U763" s="4" t="s">
        <v>259</v>
      </c>
      <c r="V763" s="4"/>
      <c r="W763" s="4">
        <v>220</v>
      </c>
      <c r="X763" s="13">
        <v>40718</v>
      </c>
      <c r="Y763" s="27"/>
      <c r="Z763" s="27"/>
      <c r="AA763" s="28"/>
      <c r="AB763" s="31"/>
      <c r="AC763" s="32">
        <v>55</v>
      </c>
      <c r="AD763" s="28"/>
      <c r="AE763" s="28">
        <v>43</v>
      </c>
      <c r="AF763" s="33">
        <v>0.01</v>
      </c>
      <c r="AG763" s="28"/>
      <c r="AH763" s="31">
        <v>3.0000000000000001E-3</v>
      </c>
      <c r="AI763" s="31">
        <v>0.30099999999999999</v>
      </c>
      <c r="AJ763" s="31"/>
      <c r="AK763" s="75" t="str">
        <f t="shared" si="153"/>
        <v>1</v>
      </c>
      <c r="AL763" s="75" t="str">
        <f t="shared" si="154"/>
        <v>1</v>
      </c>
      <c r="AM763" s="75" t="str">
        <f t="shared" si="155"/>
        <v>1</v>
      </c>
      <c r="AN763" s="75" t="str">
        <f t="shared" si="156"/>
        <v>1</v>
      </c>
      <c r="AO763" s="75" t="str">
        <f t="shared" si="157"/>
        <v>1</v>
      </c>
      <c r="AP763" s="75" t="str">
        <f t="shared" si="158"/>
        <v>1</v>
      </c>
      <c r="AQ763" s="75" t="str">
        <f t="shared" si="159"/>
        <v>1</v>
      </c>
      <c r="AR763" s="75" t="str">
        <f t="shared" si="160"/>
        <v>1</v>
      </c>
      <c r="AS763" s="75">
        <f t="shared" si="161"/>
        <v>1</v>
      </c>
      <c r="AT763" s="75" t="str">
        <f t="shared" si="162"/>
        <v>1</v>
      </c>
      <c r="AU763" s="48" t="e">
        <f>IF(OR(AQ763="I",#REF!="I",AQ763="C",#REF!="C"),"Termovacío",IF(OR(AO763="I",AN763="I",AP763="I",AK763="I",AL763="I",AO763="C",AN763="C",AP763="C",AK763="C",AL763="C"),"Regeneración",""))</f>
        <v>#REF!</v>
      </c>
    </row>
    <row r="764" spans="1:47" s="10" customFormat="1" ht="15" customHeight="1" x14ac:dyDescent="0.2">
      <c r="A764" s="4">
        <f t="shared" si="163"/>
        <v>31</v>
      </c>
      <c r="B764" s="4">
        <v>60003402</v>
      </c>
      <c r="C764" s="4" t="s">
        <v>94</v>
      </c>
      <c r="D764" s="4" t="s">
        <v>155</v>
      </c>
      <c r="E764" s="3"/>
      <c r="F764" s="4" t="s">
        <v>323</v>
      </c>
      <c r="G764" s="4" t="s">
        <v>19</v>
      </c>
      <c r="H764" s="4">
        <v>185519</v>
      </c>
      <c r="I764" s="4" t="s">
        <v>249</v>
      </c>
      <c r="J764" s="4" t="s">
        <v>126</v>
      </c>
      <c r="K764" s="4" t="s">
        <v>127</v>
      </c>
      <c r="L764" s="4">
        <v>2004</v>
      </c>
      <c r="M764" s="4" t="s">
        <v>266</v>
      </c>
      <c r="N764" s="4" t="s">
        <v>304</v>
      </c>
      <c r="O764" s="4"/>
      <c r="P764" s="4"/>
      <c r="Q764" s="4"/>
      <c r="R764" s="4" t="s">
        <v>119</v>
      </c>
      <c r="S764" s="13">
        <v>44017</v>
      </c>
      <c r="T764" s="4">
        <v>137.88999999999999</v>
      </c>
      <c r="U764" s="4" t="s">
        <v>259</v>
      </c>
      <c r="V764" s="4"/>
      <c r="W764" s="4">
        <v>220</v>
      </c>
      <c r="X764" s="13">
        <v>40681</v>
      </c>
      <c r="Y764" s="27"/>
      <c r="Z764" s="27"/>
      <c r="AA764" s="28"/>
      <c r="AB764" s="31"/>
      <c r="AC764" s="32">
        <v>64.400000000000006</v>
      </c>
      <c r="AD764" s="28"/>
      <c r="AE764" s="28">
        <v>45</v>
      </c>
      <c r="AF764" s="33">
        <v>0.01</v>
      </c>
      <c r="AG764" s="28">
        <v>1</v>
      </c>
      <c r="AH764" s="31">
        <v>6.0000000000000001E-3</v>
      </c>
      <c r="AI764" s="31">
        <v>0.28899999999999998</v>
      </c>
      <c r="AJ764" s="31"/>
      <c r="AK764" s="75" t="str">
        <f t="shared" si="153"/>
        <v>1</v>
      </c>
      <c r="AL764" s="75" t="str">
        <f t="shared" si="154"/>
        <v>1</v>
      </c>
      <c r="AM764" s="75" t="str">
        <f t="shared" si="155"/>
        <v>1</v>
      </c>
      <c r="AN764" s="75" t="str">
        <f t="shared" si="156"/>
        <v>1</v>
      </c>
      <c r="AO764" s="75" t="str">
        <f t="shared" si="157"/>
        <v>1</v>
      </c>
      <c r="AP764" s="75" t="str">
        <f t="shared" si="158"/>
        <v>1</v>
      </c>
      <c r="AQ764" s="75" t="str">
        <f t="shared" si="159"/>
        <v>1</v>
      </c>
      <c r="AR764" s="75" t="str">
        <f t="shared" si="160"/>
        <v>1</v>
      </c>
      <c r="AS764" s="75">
        <f t="shared" si="161"/>
        <v>1</v>
      </c>
      <c r="AT764" s="75" t="str">
        <f t="shared" si="162"/>
        <v>1</v>
      </c>
      <c r="AU764" s="48" t="e">
        <f>IF(OR(AQ764="I",#REF!="I",AQ764="C",#REF!="C"),"Termovacío",IF(OR(AO764="I",AN764="I",AP764="I",AK764="I",AL764="I",AO764="C",AN764="C",AP764="C",AK764="C",AL764="C"),"Regeneración",""))</f>
        <v>#REF!</v>
      </c>
    </row>
    <row r="765" spans="1:47" s="10" customFormat="1" ht="15" customHeight="1" x14ac:dyDescent="0.2">
      <c r="A765" s="4">
        <f t="shared" si="163"/>
        <v>31</v>
      </c>
      <c r="B765" s="4">
        <v>60003402</v>
      </c>
      <c r="C765" s="4" t="s">
        <v>94</v>
      </c>
      <c r="D765" s="4" t="s">
        <v>155</v>
      </c>
      <c r="E765" s="3"/>
      <c r="F765" s="4" t="s">
        <v>323</v>
      </c>
      <c r="G765" s="4" t="s">
        <v>19</v>
      </c>
      <c r="H765" s="4">
        <v>185519</v>
      </c>
      <c r="I765" s="4" t="s">
        <v>249</v>
      </c>
      <c r="J765" s="4" t="s">
        <v>126</v>
      </c>
      <c r="K765" s="4" t="s">
        <v>127</v>
      </c>
      <c r="L765" s="4">
        <v>2004</v>
      </c>
      <c r="M765" s="4" t="s">
        <v>266</v>
      </c>
      <c r="N765" s="4" t="s">
        <v>304</v>
      </c>
      <c r="O765" s="4"/>
      <c r="P765" s="4"/>
      <c r="Q765" s="4"/>
      <c r="R765" s="4" t="s">
        <v>119</v>
      </c>
      <c r="S765" s="13">
        <v>44017</v>
      </c>
      <c r="T765" s="4">
        <v>137.88999999999999</v>
      </c>
      <c r="U765" s="4" t="s">
        <v>259</v>
      </c>
      <c r="V765" s="4"/>
      <c r="W765" s="4">
        <v>220</v>
      </c>
      <c r="X765" s="13">
        <v>40485</v>
      </c>
      <c r="Y765" s="27"/>
      <c r="Z765" s="27"/>
      <c r="AA765" s="28"/>
      <c r="AB765" s="31"/>
      <c r="AC765" s="32">
        <v>52.5</v>
      </c>
      <c r="AD765" s="28"/>
      <c r="AE765" s="28">
        <v>42</v>
      </c>
      <c r="AF765" s="33">
        <v>0.01</v>
      </c>
      <c r="AG765" s="28">
        <v>1</v>
      </c>
      <c r="AH765" s="31">
        <v>7.0000000000000001E-3</v>
      </c>
      <c r="AI765" s="31">
        <v>0.20799999999999999</v>
      </c>
      <c r="AJ765" s="31"/>
      <c r="AK765" s="75" t="str">
        <f t="shared" si="153"/>
        <v>1</v>
      </c>
      <c r="AL765" s="75" t="str">
        <f t="shared" si="154"/>
        <v>1</v>
      </c>
      <c r="AM765" s="75" t="str">
        <f t="shared" si="155"/>
        <v>1</v>
      </c>
      <c r="AN765" s="75" t="str">
        <f t="shared" si="156"/>
        <v>1</v>
      </c>
      <c r="AO765" s="75" t="str">
        <f t="shared" si="157"/>
        <v>1</v>
      </c>
      <c r="AP765" s="75" t="str">
        <f t="shared" si="158"/>
        <v>1</v>
      </c>
      <c r="AQ765" s="75" t="str">
        <f t="shared" si="159"/>
        <v>1</v>
      </c>
      <c r="AR765" s="75" t="str">
        <f t="shared" si="160"/>
        <v>1</v>
      </c>
      <c r="AS765" s="75">
        <f t="shared" si="161"/>
        <v>1</v>
      </c>
      <c r="AT765" s="75" t="str">
        <f t="shared" si="162"/>
        <v>1</v>
      </c>
      <c r="AU765" s="48" t="e">
        <f>IF(OR(AQ765="I",#REF!="I",AQ765="C",#REF!="C"),"Termovacío",IF(OR(AO765="I",AN765="I",AP765="I",AK765="I",AL765="I",AO765="C",AN765="C",AP765="C",AK765="C",AL765="C"),"Regeneración",""))</f>
        <v>#REF!</v>
      </c>
    </row>
    <row r="766" spans="1:47" s="10" customFormat="1" ht="15" customHeight="1" x14ac:dyDescent="0.2">
      <c r="A766" s="4">
        <f t="shared" si="163"/>
        <v>31</v>
      </c>
      <c r="B766" s="4">
        <v>60003402</v>
      </c>
      <c r="C766" s="4" t="s">
        <v>94</v>
      </c>
      <c r="D766" s="4" t="s">
        <v>155</v>
      </c>
      <c r="E766" s="3"/>
      <c r="F766" s="4" t="s">
        <v>323</v>
      </c>
      <c r="G766" s="4" t="s">
        <v>19</v>
      </c>
      <c r="H766" s="4">
        <v>185519</v>
      </c>
      <c r="I766" s="4" t="s">
        <v>249</v>
      </c>
      <c r="J766" s="4" t="s">
        <v>126</v>
      </c>
      <c r="K766" s="4" t="s">
        <v>127</v>
      </c>
      <c r="L766" s="4">
        <v>2004</v>
      </c>
      <c r="M766" s="4" t="s">
        <v>266</v>
      </c>
      <c r="N766" s="4" t="s">
        <v>304</v>
      </c>
      <c r="O766" s="4"/>
      <c r="P766" s="4"/>
      <c r="Q766" s="4"/>
      <c r="R766" s="4" t="s">
        <v>119</v>
      </c>
      <c r="S766" s="13">
        <v>44017</v>
      </c>
      <c r="T766" s="4">
        <v>137.88999999999999</v>
      </c>
      <c r="U766" s="4" t="s">
        <v>259</v>
      </c>
      <c r="V766" s="4"/>
      <c r="W766" s="4">
        <v>220</v>
      </c>
      <c r="X766" s="13">
        <v>40315</v>
      </c>
      <c r="Y766" s="27"/>
      <c r="Z766" s="27"/>
      <c r="AA766" s="28"/>
      <c r="AB766" s="31"/>
      <c r="AC766" s="32">
        <v>62.9</v>
      </c>
      <c r="AD766" s="28"/>
      <c r="AE766" s="28">
        <v>43</v>
      </c>
      <c r="AF766" s="33">
        <v>0.01</v>
      </c>
      <c r="AG766" s="28">
        <v>1</v>
      </c>
      <c r="AH766" s="31">
        <v>1.4E-2</v>
      </c>
      <c r="AI766" s="31">
        <v>0.23200000000000001</v>
      </c>
      <c r="AJ766" s="31"/>
      <c r="AK766" s="75" t="str">
        <f t="shared" si="153"/>
        <v>1</v>
      </c>
      <c r="AL766" s="75" t="str">
        <f t="shared" si="154"/>
        <v>1</v>
      </c>
      <c r="AM766" s="75" t="str">
        <f t="shared" si="155"/>
        <v>1</v>
      </c>
      <c r="AN766" s="75" t="str">
        <f t="shared" si="156"/>
        <v>1</v>
      </c>
      <c r="AO766" s="75" t="str">
        <f t="shared" si="157"/>
        <v>1</v>
      </c>
      <c r="AP766" s="75" t="str">
        <f t="shared" si="158"/>
        <v>1</v>
      </c>
      <c r="AQ766" s="75" t="str">
        <f t="shared" si="159"/>
        <v>1</v>
      </c>
      <c r="AR766" s="75" t="str">
        <f t="shared" si="160"/>
        <v>1</v>
      </c>
      <c r="AS766" s="75">
        <f t="shared" si="161"/>
        <v>1</v>
      </c>
      <c r="AT766" s="75" t="str">
        <f t="shared" si="162"/>
        <v>1</v>
      </c>
      <c r="AU766" s="48" t="e">
        <f>IF(OR(AQ766="I",#REF!="I",AQ766="C",#REF!="C"),"Termovacío",IF(OR(AO766="I",AN766="I",AP766="I",AK766="I",AL766="I",AO766="C",AN766="C",AP766="C",AK766="C",AL766="C"),"Regeneración",""))</f>
        <v>#REF!</v>
      </c>
    </row>
    <row r="767" spans="1:47" s="10" customFormat="1" ht="15" customHeight="1" x14ac:dyDescent="0.2">
      <c r="A767" s="4">
        <f t="shared" si="163"/>
        <v>31</v>
      </c>
      <c r="B767" s="4">
        <v>60003402</v>
      </c>
      <c r="C767" s="4" t="s">
        <v>94</v>
      </c>
      <c r="D767" s="4" t="s">
        <v>155</v>
      </c>
      <c r="E767" s="3"/>
      <c r="F767" s="4" t="s">
        <v>323</v>
      </c>
      <c r="G767" s="4" t="s">
        <v>19</v>
      </c>
      <c r="H767" s="4">
        <v>185519</v>
      </c>
      <c r="I767" s="4" t="s">
        <v>249</v>
      </c>
      <c r="J767" s="4" t="s">
        <v>126</v>
      </c>
      <c r="K767" s="4" t="s">
        <v>127</v>
      </c>
      <c r="L767" s="4">
        <v>2004</v>
      </c>
      <c r="M767" s="4" t="s">
        <v>266</v>
      </c>
      <c r="N767" s="4" t="s">
        <v>304</v>
      </c>
      <c r="O767" s="4"/>
      <c r="P767" s="4"/>
      <c r="Q767" s="4"/>
      <c r="R767" s="4" t="s">
        <v>119</v>
      </c>
      <c r="S767" s="13">
        <v>44017</v>
      </c>
      <c r="T767" s="4">
        <v>137.88999999999999</v>
      </c>
      <c r="U767" s="4" t="s">
        <v>259</v>
      </c>
      <c r="V767" s="4"/>
      <c r="W767" s="4">
        <v>220</v>
      </c>
      <c r="X767" s="13">
        <v>40046</v>
      </c>
      <c r="Y767" s="27"/>
      <c r="Z767" s="27"/>
      <c r="AA767" s="28"/>
      <c r="AB767" s="31"/>
      <c r="AC767" s="32">
        <v>73</v>
      </c>
      <c r="AD767" s="28"/>
      <c r="AE767" s="28">
        <v>41</v>
      </c>
      <c r="AF767" s="33">
        <v>0.01</v>
      </c>
      <c r="AG767" s="28">
        <v>1</v>
      </c>
      <c r="AH767" s="31">
        <v>8.0000000000000002E-3</v>
      </c>
      <c r="AI767" s="31">
        <v>0.72699999999999998</v>
      </c>
      <c r="AJ767" s="31"/>
      <c r="AK767" s="75" t="str">
        <f t="shared" si="153"/>
        <v>1</v>
      </c>
      <c r="AL767" s="75" t="str">
        <f t="shared" si="154"/>
        <v>1</v>
      </c>
      <c r="AM767" s="75" t="str">
        <f t="shared" si="155"/>
        <v>1</v>
      </c>
      <c r="AN767" s="75" t="str">
        <f t="shared" si="156"/>
        <v>1</v>
      </c>
      <c r="AO767" s="75" t="str">
        <f t="shared" si="157"/>
        <v>1</v>
      </c>
      <c r="AP767" s="75" t="str">
        <f t="shared" si="158"/>
        <v>1</v>
      </c>
      <c r="AQ767" s="75" t="str">
        <f t="shared" si="159"/>
        <v>1</v>
      </c>
      <c r="AR767" s="75" t="str">
        <f t="shared" si="160"/>
        <v>1</v>
      </c>
      <c r="AS767" s="75">
        <f t="shared" si="161"/>
        <v>1</v>
      </c>
      <c r="AT767" s="75" t="str">
        <f t="shared" si="162"/>
        <v>1</v>
      </c>
      <c r="AU767" s="48" t="e">
        <f>IF(OR(AQ767="I",#REF!="I",AQ767="C",#REF!="C"),"Termovacío",IF(OR(AO767="I",AN767="I",AP767="I",AK767="I",AL767="I",AO767="C",AN767="C",AP767="C",AK767="C",AL767="C"),"Regeneración",""))</f>
        <v>#REF!</v>
      </c>
    </row>
    <row r="768" spans="1:47" s="10" customFormat="1" ht="15" customHeight="1" x14ac:dyDescent="0.2">
      <c r="A768" s="4">
        <f t="shared" si="163"/>
        <v>31</v>
      </c>
      <c r="B768" s="4">
        <v>60003402</v>
      </c>
      <c r="C768" s="4" t="s">
        <v>94</v>
      </c>
      <c r="D768" s="4" t="s">
        <v>155</v>
      </c>
      <c r="E768" s="3"/>
      <c r="F768" s="4" t="s">
        <v>323</v>
      </c>
      <c r="G768" s="4" t="s">
        <v>19</v>
      </c>
      <c r="H768" s="4">
        <v>185519</v>
      </c>
      <c r="I768" s="4" t="s">
        <v>249</v>
      </c>
      <c r="J768" s="4" t="s">
        <v>126</v>
      </c>
      <c r="K768" s="4" t="s">
        <v>127</v>
      </c>
      <c r="L768" s="4">
        <v>2004</v>
      </c>
      <c r="M768" s="4" t="s">
        <v>266</v>
      </c>
      <c r="N768" s="4" t="s">
        <v>304</v>
      </c>
      <c r="O768" s="4"/>
      <c r="P768" s="4"/>
      <c r="Q768" s="4"/>
      <c r="R768" s="4" t="s">
        <v>119</v>
      </c>
      <c r="S768" s="13">
        <v>44017</v>
      </c>
      <c r="T768" s="4">
        <v>137.88999999999999</v>
      </c>
      <c r="U768" s="4" t="s">
        <v>259</v>
      </c>
      <c r="V768" s="4"/>
      <c r="W768" s="4">
        <v>220</v>
      </c>
      <c r="X768" s="13">
        <v>39679</v>
      </c>
      <c r="Y768" s="27"/>
      <c r="Z768" s="27"/>
      <c r="AA768" s="28"/>
      <c r="AB768" s="31"/>
      <c r="AC768" s="32">
        <v>67.599999999999994</v>
      </c>
      <c r="AD768" s="28"/>
      <c r="AE768" s="28">
        <v>38</v>
      </c>
      <c r="AF768" s="33">
        <v>0.01</v>
      </c>
      <c r="AG768" s="28"/>
      <c r="AH768" s="31"/>
      <c r="AI768" s="31"/>
      <c r="AJ768" s="31"/>
      <c r="AK768" s="75" t="str">
        <f t="shared" si="153"/>
        <v>1</v>
      </c>
      <c r="AL768" s="75" t="str">
        <f t="shared" si="154"/>
        <v>1</v>
      </c>
      <c r="AM768" s="75" t="str">
        <f t="shared" si="155"/>
        <v>1</v>
      </c>
      <c r="AN768" s="75" t="str">
        <f t="shared" si="156"/>
        <v>1</v>
      </c>
      <c r="AO768" s="75" t="str">
        <f t="shared" si="157"/>
        <v>1</v>
      </c>
      <c r="AP768" s="75" t="str">
        <f t="shared" si="158"/>
        <v>1</v>
      </c>
      <c r="AQ768" s="75" t="str">
        <f t="shared" si="159"/>
        <v>1</v>
      </c>
      <c r="AR768" s="75" t="str">
        <f t="shared" si="160"/>
        <v>1</v>
      </c>
      <c r="AS768" s="75">
        <f t="shared" si="161"/>
        <v>1</v>
      </c>
      <c r="AT768" s="75" t="str">
        <f t="shared" si="162"/>
        <v>1</v>
      </c>
      <c r="AU768" s="48" t="e">
        <f>IF(OR(AQ768="I",#REF!="I",AQ768="C",#REF!="C"),"Termovacío",IF(OR(AO768="I",AN768="I",AP768="I",AK768="I",AL768="I",AO768="C",AN768="C",AP768="C",AK768="C",AL768="C"),"Regeneración",""))</f>
        <v>#REF!</v>
      </c>
    </row>
    <row r="769" spans="1:47" s="10" customFormat="1" ht="15" customHeight="1" x14ac:dyDescent="0.2">
      <c r="A769" s="4">
        <f t="shared" si="163"/>
        <v>31</v>
      </c>
      <c r="B769" s="4">
        <v>60003402</v>
      </c>
      <c r="C769" s="4" t="s">
        <v>94</v>
      </c>
      <c r="D769" s="4" t="s">
        <v>155</v>
      </c>
      <c r="E769" s="3"/>
      <c r="F769" s="4" t="s">
        <v>323</v>
      </c>
      <c r="G769" s="4" t="s">
        <v>19</v>
      </c>
      <c r="H769" s="4">
        <v>185519</v>
      </c>
      <c r="I769" s="4" t="s">
        <v>249</v>
      </c>
      <c r="J769" s="4" t="s">
        <v>126</v>
      </c>
      <c r="K769" s="4" t="s">
        <v>127</v>
      </c>
      <c r="L769" s="4">
        <v>2004</v>
      </c>
      <c r="M769" s="4" t="s">
        <v>266</v>
      </c>
      <c r="N769" s="4" t="s">
        <v>304</v>
      </c>
      <c r="O769" s="4"/>
      <c r="P769" s="4"/>
      <c r="Q769" s="4"/>
      <c r="R769" s="4" t="s">
        <v>119</v>
      </c>
      <c r="S769" s="13">
        <v>44017</v>
      </c>
      <c r="T769" s="4">
        <v>137.88999999999999</v>
      </c>
      <c r="U769" s="4" t="s">
        <v>259</v>
      </c>
      <c r="V769" s="4"/>
      <c r="W769" s="4">
        <v>220</v>
      </c>
      <c r="X769" s="13">
        <v>39644</v>
      </c>
      <c r="Y769" s="27"/>
      <c r="Z769" s="27"/>
      <c r="AA769" s="28"/>
      <c r="AB769" s="31"/>
      <c r="AC769" s="32">
        <v>60.9</v>
      </c>
      <c r="AD769" s="28"/>
      <c r="AE769" s="28">
        <v>44.6</v>
      </c>
      <c r="AF769" s="33">
        <v>0.01</v>
      </c>
      <c r="AG769" s="28">
        <v>0.5</v>
      </c>
      <c r="AH769" s="31">
        <v>1.4999999999999999E-2</v>
      </c>
      <c r="AI769" s="31">
        <v>0.30199999999999999</v>
      </c>
      <c r="AJ769" s="31"/>
      <c r="AK769" s="75" t="str">
        <f t="shared" si="153"/>
        <v>1</v>
      </c>
      <c r="AL769" s="75" t="str">
        <f t="shared" si="154"/>
        <v>1</v>
      </c>
      <c r="AM769" s="75" t="str">
        <f t="shared" si="155"/>
        <v>1</v>
      </c>
      <c r="AN769" s="75" t="str">
        <f t="shared" si="156"/>
        <v>1</v>
      </c>
      <c r="AO769" s="75" t="str">
        <f t="shared" si="157"/>
        <v>1</v>
      </c>
      <c r="AP769" s="75" t="str">
        <f t="shared" si="158"/>
        <v>1</v>
      </c>
      <c r="AQ769" s="75" t="str">
        <f t="shared" si="159"/>
        <v>1</v>
      </c>
      <c r="AR769" s="75" t="str">
        <f t="shared" si="160"/>
        <v>1</v>
      </c>
      <c r="AS769" s="75">
        <f t="shared" si="161"/>
        <v>1</v>
      </c>
      <c r="AT769" s="75" t="str">
        <f t="shared" si="162"/>
        <v>1</v>
      </c>
      <c r="AU769" s="48" t="e">
        <f>IF(OR(AQ769="I",#REF!="I",AQ769="C",#REF!="C"),"Termovacío",IF(OR(AO769="I",AN769="I",AP769="I",AK769="I",AL769="I",AO769="C",AN769="C",AP769="C",AK769="C",AL769="C"),"Regeneración",""))</f>
        <v>#REF!</v>
      </c>
    </row>
    <row r="770" spans="1:47" s="10" customFormat="1" ht="15" customHeight="1" x14ac:dyDescent="0.2">
      <c r="A770" s="4">
        <f t="shared" si="163"/>
        <v>31</v>
      </c>
      <c r="B770" s="4">
        <v>60003402</v>
      </c>
      <c r="C770" s="4" t="s">
        <v>94</v>
      </c>
      <c r="D770" s="4" t="s">
        <v>155</v>
      </c>
      <c r="E770" s="3"/>
      <c r="F770" s="4" t="s">
        <v>323</v>
      </c>
      <c r="G770" s="4" t="s">
        <v>19</v>
      </c>
      <c r="H770" s="4">
        <v>185519</v>
      </c>
      <c r="I770" s="4" t="s">
        <v>249</v>
      </c>
      <c r="J770" s="4" t="s">
        <v>126</v>
      </c>
      <c r="K770" s="4" t="s">
        <v>127</v>
      </c>
      <c r="L770" s="4">
        <v>2004</v>
      </c>
      <c r="M770" s="4" t="s">
        <v>266</v>
      </c>
      <c r="N770" s="4" t="s">
        <v>304</v>
      </c>
      <c r="O770" s="4"/>
      <c r="P770" s="4"/>
      <c r="Q770" s="4"/>
      <c r="R770" s="4" t="s">
        <v>119</v>
      </c>
      <c r="S770" s="13">
        <v>44017</v>
      </c>
      <c r="T770" s="4">
        <v>137.88999999999999</v>
      </c>
      <c r="U770" s="4" t="s">
        <v>259</v>
      </c>
      <c r="V770" s="4"/>
      <c r="W770" s="4">
        <v>220</v>
      </c>
      <c r="X770" s="13">
        <v>39041</v>
      </c>
      <c r="Y770" s="27"/>
      <c r="Z770" s="27"/>
      <c r="AA770" s="28"/>
      <c r="AB770" s="31"/>
      <c r="AC770" s="32">
        <v>65.599999999999994</v>
      </c>
      <c r="AD770" s="28"/>
      <c r="AE770" s="28">
        <v>40.200000000000003</v>
      </c>
      <c r="AF770" s="33">
        <v>3.0000000000000001E-3</v>
      </c>
      <c r="AG770" s="28">
        <v>0.5</v>
      </c>
      <c r="AH770" s="31">
        <v>3.0000000000000001E-3</v>
      </c>
      <c r="AI770" s="31">
        <v>0.52400000000000002</v>
      </c>
      <c r="AJ770" s="31"/>
      <c r="AK770" s="75" t="str">
        <f t="shared" si="153"/>
        <v>1</v>
      </c>
      <c r="AL770" s="75" t="str">
        <f t="shared" si="154"/>
        <v>1</v>
      </c>
      <c r="AM770" s="75" t="str">
        <f t="shared" si="155"/>
        <v>1</v>
      </c>
      <c r="AN770" s="75" t="str">
        <f t="shared" si="156"/>
        <v>1</v>
      </c>
      <c r="AO770" s="75" t="str">
        <f t="shared" si="157"/>
        <v>1</v>
      </c>
      <c r="AP770" s="75" t="str">
        <f t="shared" si="158"/>
        <v>1</v>
      </c>
      <c r="AQ770" s="75" t="str">
        <f t="shared" si="159"/>
        <v>1</v>
      </c>
      <c r="AR770" s="75" t="str">
        <f t="shared" si="160"/>
        <v>1</v>
      </c>
      <c r="AS770" s="75">
        <f t="shared" si="161"/>
        <v>1</v>
      </c>
      <c r="AT770" s="75" t="str">
        <f t="shared" si="162"/>
        <v>1</v>
      </c>
      <c r="AU770" s="48" t="e">
        <f>IF(OR(AQ770="I",#REF!="I",AQ770="C",#REF!="C"),"Termovacío",IF(OR(AO770="I",AN770="I",AP770="I",AK770="I",AL770="I",AO770="C",AN770="C",AP770="C",AK770="C",AL770="C"),"Regeneración",""))</f>
        <v>#REF!</v>
      </c>
    </row>
    <row r="771" spans="1:47" s="10" customFormat="1" ht="15" customHeight="1" x14ac:dyDescent="0.2">
      <c r="A771" s="4">
        <f t="shared" si="163"/>
        <v>31</v>
      </c>
      <c r="B771" s="4">
        <v>60003402</v>
      </c>
      <c r="C771" s="4" t="s">
        <v>94</v>
      </c>
      <c r="D771" s="4" t="s">
        <v>155</v>
      </c>
      <c r="E771" s="3"/>
      <c r="F771" s="4" t="s">
        <v>323</v>
      </c>
      <c r="G771" s="4" t="s">
        <v>19</v>
      </c>
      <c r="H771" s="4">
        <v>185519</v>
      </c>
      <c r="I771" s="4" t="s">
        <v>249</v>
      </c>
      <c r="J771" s="4" t="s">
        <v>126</v>
      </c>
      <c r="K771" s="4" t="s">
        <v>127</v>
      </c>
      <c r="L771" s="4">
        <v>2004</v>
      </c>
      <c r="M771" s="4" t="s">
        <v>266</v>
      </c>
      <c r="N771" s="4" t="s">
        <v>304</v>
      </c>
      <c r="O771" s="4"/>
      <c r="P771" s="4"/>
      <c r="Q771" s="4"/>
      <c r="R771" s="4" t="s">
        <v>119</v>
      </c>
      <c r="S771" s="13">
        <v>44017</v>
      </c>
      <c r="T771" s="4">
        <v>137.88999999999999</v>
      </c>
      <c r="U771" s="4" t="s">
        <v>259</v>
      </c>
      <c r="V771" s="4"/>
      <c r="W771" s="4">
        <v>220</v>
      </c>
      <c r="X771" s="13">
        <v>38566</v>
      </c>
      <c r="Y771" s="27"/>
      <c r="Z771" s="27"/>
      <c r="AA771" s="28"/>
      <c r="AB771" s="31"/>
      <c r="AC771" s="32">
        <v>68</v>
      </c>
      <c r="AD771" s="28"/>
      <c r="AE771" s="28">
        <v>42.5</v>
      </c>
      <c r="AF771" s="33">
        <v>3.0000000000000001E-3</v>
      </c>
      <c r="AG771" s="28">
        <v>0.4</v>
      </c>
      <c r="AH771" s="31">
        <v>4.0000000000000001E-3</v>
      </c>
      <c r="AI771" s="31">
        <v>0.11700000000000001</v>
      </c>
      <c r="AJ771" s="31"/>
      <c r="AK771" s="75" t="str">
        <f t="shared" si="153"/>
        <v>1</v>
      </c>
      <c r="AL771" s="75" t="str">
        <f t="shared" si="154"/>
        <v>1</v>
      </c>
      <c r="AM771" s="75" t="str">
        <f t="shared" si="155"/>
        <v>1</v>
      </c>
      <c r="AN771" s="75" t="str">
        <f t="shared" si="156"/>
        <v>1</v>
      </c>
      <c r="AO771" s="75" t="str">
        <f t="shared" si="157"/>
        <v>1</v>
      </c>
      <c r="AP771" s="75" t="str">
        <f t="shared" si="158"/>
        <v>1</v>
      </c>
      <c r="AQ771" s="75" t="str">
        <f t="shared" si="159"/>
        <v>1</v>
      </c>
      <c r="AR771" s="75" t="str">
        <f t="shared" si="160"/>
        <v>1</v>
      </c>
      <c r="AS771" s="75">
        <f t="shared" si="161"/>
        <v>1</v>
      </c>
      <c r="AT771" s="75" t="str">
        <f t="shared" si="162"/>
        <v>1</v>
      </c>
      <c r="AU771" s="48" t="e">
        <f>IF(OR(AQ771="I",#REF!="I",AQ771="C",#REF!="C"),"Termovacío",IF(OR(AO771="I",AN771="I",AP771="I",AK771="I",AL771="I",AO771="C",AN771="C",AP771="C",AK771="C",AL771="C"),"Regeneración",""))</f>
        <v>#REF!</v>
      </c>
    </row>
    <row r="772" spans="1:47" s="10" customFormat="1" ht="15" customHeight="1" x14ac:dyDescent="0.2">
      <c r="A772" s="4">
        <f t="shared" si="163"/>
        <v>31</v>
      </c>
      <c r="B772" s="4">
        <v>60003402</v>
      </c>
      <c r="C772" s="4" t="s">
        <v>94</v>
      </c>
      <c r="D772" s="4" t="s">
        <v>155</v>
      </c>
      <c r="E772" s="3"/>
      <c r="F772" s="4" t="s">
        <v>323</v>
      </c>
      <c r="G772" s="4" t="s">
        <v>19</v>
      </c>
      <c r="H772" s="4">
        <v>185519</v>
      </c>
      <c r="I772" s="4" t="s">
        <v>249</v>
      </c>
      <c r="J772" s="4" t="s">
        <v>126</v>
      </c>
      <c r="K772" s="4" t="s">
        <v>127</v>
      </c>
      <c r="L772" s="4">
        <v>2004</v>
      </c>
      <c r="M772" s="4" t="s">
        <v>266</v>
      </c>
      <c r="N772" s="4" t="s">
        <v>304</v>
      </c>
      <c r="O772" s="4"/>
      <c r="P772" s="4"/>
      <c r="Q772" s="4"/>
      <c r="R772" s="4" t="s">
        <v>119</v>
      </c>
      <c r="S772" s="13">
        <v>44017</v>
      </c>
      <c r="T772" s="4">
        <v>137.88999999999999</v>
      </c>
      <c r="U772" s="4" t="s">
        <v>259</v>
      </c>
      <c r="V772" s="4"/>
      <c r="W772" s="4">
        <v>220</v>
      </c>
      <c r="X772" s="13">
        <v>38546</v>
      </c>
      <c r="Y772" s="27"/>
      <c r="Z772" s="27"/>
      <c r="AA772" s="28"/>
      <c r="AB772" s="31"/>
      <c r="AC772" s="32">
        <v>62.1</v>
      </c>
      <c r="AD772" s="28"/>
      <c r="AE772" s="28">
        <v>44.4</v>
      </c>
      <c r="AF772" s="33">
        <v>5.0000000000000001E-3</v>
      </c>
      <c r="AG772" s="28">
        <v>0.4</v>
      </c>
      <c r="AH772" s="31"/>
      <c r="AI772" s="31"/>
      <c r="AJ772" s="31"/>
      <c r="AK772" s="75" t="str">
        <f t="shared" ref="AK772:AK835" si="164">IF(AH772&lt;&gt;"",IF(AH772&lt;=0.1,"1",IF(AND(AH772&gt;0.1,AH772&lt;=0.3),"3",IF(AH772&gt;0.3,"5",""))),"1")</f>
        <v>1</v>
      </c>
      <c r="AL772" s="75" t="str">
        <f t="shared" ref="AL772:AL835" si="165">IF(AI772&lt;&gt;"",IF(AI772&lt;=3,"1",IF(AND(AI772&gt;3,AI772&lt;=4),"3",IF(AI772&gt;4,"5",""))),"1")</f>
        <v>1</v>
      </c>
      <c r="AM772" s="75" t="str">
        <f t="shared" ref="AM772:AM835" si="166">IF(AD772&lt;&gt;"",IF(AD772&lt;=20,"1",IF(AND(AD772&gt;20,AD772&lt;=30),"3",IF(AD772&gt;30,"5",""))),"1")</f>
        <v>1</v>
      </c>
      <c r="AN772" s="75" t="str">
        <f t="shared" ref="AN772:AN835" si="167">IF(AF772&lt;&gt;"",IF(AF772&lt;=0.05,"1",IF(AND(AF772&gt;0.05,AF772&lt;=0.1),"3",IF(AF772&gt;0.1,"5",""))),"1")</f>
        <v>1</v>
      </c>
      <c r="AO772" s="75" t="str">
        <f t="shared" ref="AO772:AO835" si="168">IF(AE772&lt;&gt;"",IF(AE772&gt;=32,"1",IF(AND(AE772&gt;=28,AE772&lt;32),"3",IF(AE772&lt;28,"5",""))),"1")</f>
        <v>1</v>
      </c>
      <c r="AP772" s="75" t="str">
        <f t="shared" ref="AP772:AP835" si="169">IF(AG772&lt;&gt;"",IF(AG772&lt;=3.5,"1",IF(AG772&gt;3.5,"5","")),"1")</f>
        <v>1</v>
      </c>
      <c r="AQ772" s="75" t="str">
        <f t="shared" si="159"/>
        <v>1</v>
      </c>
      <c r="AR772" s="75" t="str">
        <f t="shared" si="160"/>
        <v>1</v>
      </c>
      <c r="AS772" s="75">
        <f t="shared" si="161"/>
        <v>1</v>
      </c>
      <c r="AT772" s="75" t="str">
        <f t="shared" si="162"/>
        <v>1</v>
      </c>
      <c r="AU772" s="48" t="e">
        <f>IF(OR(AQ772="I",#REF!="I",AQ772="C",#REF!="C"),"Termovacío",IF(OR(AO772="I",AN772="I",AP772="I",AK772="I",AL772="I",AO772="C",AN772="C",AP772="C",AK772="C",AL772="C"),"Regeneración",""))</f>
        <v>#REF!</v>
      </c>
    </row>
    <row r="773" spans="1:47" s="10" customFormat="1" ht="15" customHeight="1" x14ac:dyDescent="0.2">
      <c r="A773" s="4">
        <f t="shared" si="163"/>
        <v>32</v>
      </c>
      <c r="B773" s="36">
        <v>60006625</v>
      </c>
      <c r="C773" s="36" t="s">
        <v>94</v>
      </c>
      <c r="D773" s="36" t="s">
        <v>158</v>
      </c>
      <c r="E773" s="37"/>
      <c r="F773" s="36" t="s">
        <v>324</v>
      </c>
      <c r="G773" s="36" t="s">
        <v>19</v>
      </c>
      <c r="H773" s="36">
        <v>100138</v>
      </c>
      <c r="I773" s="36" t="s">
        <v>249</v>
      </c>
      <c r="J773" s="36" t="s">
        <v>126</v>
      </c>
      <c r="K773" s="36" t="s">
        <v>128</v>
      </c>
      <c r="L773" s="36">
        <v>2014</v>
      </c>
      <c r="M773" s="36" t="s">
        <v>267</v>
      </c>
      <c r="N773" s="36" t="s">
        <v>153</v>
      </c>
      <c r="O773" s="36"/>
      <c r="P773" s="36">
        <v>2017</v>
      </c>
      <c r="Q773" s="36"/>
      <c r="R773" s="36" t="s">
        <v>123</v>
      </c>
      <c r="S773" s="38"/>
      <c r="T773" s="36"/>
      <c r="U773" s="36"/>
      <c r="V773" s="36" t="s">
        <v>448</v>
      </c>
      <c r="W773" s="36">
        <v>220</v>
      </c>
      <c r="X773" s="38">
        <v>45701</v>
      </c>
      <c r="Y773" s="39">
        <v>53</v>
      </c>
      <c r="Z773" s="39" t="s">
        <v>664</v>
      </c>
      <c r="AA773" s="40" t="s">
        <v>665</v>
      </c>
      <c r="AB773" s="41">
        <v>0.876</v>
      </c>
      <c r="AC773" s="42">
        <v>74</v>
      </c>
      <c r="AD773" s="40">
        <v>5</v>
      </c>
      <c r="AE773" s="40">
        <v>45.5</v>
      </c>
      <c r="AF773" s="43">
        <v>1E-3</v>
      </c>
      <c r="AG773" s="40">
        <v>0.5</v>
      </c>
      <c r="AH773" s="41">
        <v>0</v>
      </c>
      <c r="AI773" s="41">
        <v>4.2999999999999997E-2</v>
      </c>
      <c r="AJ773" s="41"/>
      <c r="AK773" s="75" t="str">
        <f t="shared" si="164"/>
        <v>1</v>
      </c>
      <c r="AL773" s="75" t="str">
        <f t="shared" si="165"/>
        <v>1</v>
      </c>
      <c r="AM773" s="75" t="str">
        <f t="shared" si="166"/>
        <v>1</v>
      </c>
      <c r="AN773" s="75" t="str">
        <f t="shared" si="167"/>
        <v>1</v>
      </c>
      <c r="AO773" s="75" t="str">
        <f t="shared" si="168"/>
        <v>1</v>
      </c>
      <c r="AP773" s="75" t="str">
        <f t="shared" si="169"/>
        <v>1</v>
      </c>
      <c r="AQ773" s="75" t="str">
        <f t="shared" ref="AQ773:AQ836" si="170">IF(AC773&lt;&gt;"",IF(AND(W773=60,AC773&gt;=40),"1",IF(AND(W773=60,AC773&gt;=35,AC773&lt;40),"3",IF(AND(W773=60,AC773&lt;35),"5",IF(AND(W773=220,AC773&gt;=50),"1",IF(AND(W773=220,AC773&gt;=45,AC773&lt;50),"2",IF(AND(W773=220,AC773&lt;45),"5","")))))),"1")</f>
        <v>1</v>
      </c>
      <c r="AR773" s="75" t="str">
        <f t="shared" ref="AR773:AR836" si="171">IF(AJ773&lt;&gt;"",IF(AJ773&gt;=0.2,"1",IF(AND(AJ773&gt;=0.1,AJ773&lt;0.2),"3",IF(AJ773&lt;0.1,"5",""))),"1")</f>
        <v>1</v>
      </c>
      <c r="AS773" s="75">
        <f t="shared" ref="AS773:AS836" si="172">+(3*AK773+3*AL773+4*AM773+2*AN773+3*AO773+1*AP773+5*AQ773+1*AR773)/22</f>
        <v>1</v>
      </c>
      <c r="AT773" s="75" t="str">
        <f t="shared" ref="AT773:AT836" si="173">IF(AND(AS773&gt;0,AS773&lt;=1),"1",IF(AND(AS773&gt;1,AS773&lt;=2),"3",IF(AND(AS773&gt;2,AS773&lt;=3),"6",IF(AND(AS773&gt;3,AS773&lt;=4),"8",IF(AND(AS773&gt;4,AS773&lt;=5),"10","")))))</f>
        <v>1</v>
      </c>
      <c r="AU773" s="48" t="e">
        <f>IF(OR(AQ773="I",#REF!="I",AQ773="C",#REF!="C"),"Termovacío",IF(OR(AO773="I",AN773="I",AP773="I",AK773="I",AL773="I",AO773="C",AN773="C",AP773="C",AK773="C",AL773="C"),"Regeneración",""))</f>
        <v>#REF!</v>
      </c>
    </row>
    <row r="774" spans="1:47" s="10" customFormat="1" ht="15" customHeight="1" x14ac:dyDescent="0.2">
      <c r="A774" s="4">
        <f t="shared" si="163"/>
        <v>32</v>
      </c>
      <c r="B774" s="4">
        <v>60006625</v>
      </c>
      <c r="C774" s="4" t="s">
        <v>94</v>
      </c>
      <c r="D774" s="4" t="s">
        <v>158</v>
      </c>
      <c r="E774" s="3"/>
      <c r="F774" s="4" t="s">
        <v>324</v>
      </c>
      <c r="G774" s="4" t="s">
        <v>19</v>
      </c>
      <c r="H774" s="4">
        <v>100138</v>
      </c>
      <c r="I774" s="4" t="s">
        <v>249</v>
      </c>
      <c r="J774" s="4" t="s">
        <v>126</v>
      </c>
      <c r="K774" s="4" t="s">
        <v>128</v>
      </c>
      <c r="L774" s="4">
        <v>2014</v>
      </c>
      <c r="M774" s="4" t="s">
        <v>267</v>
      </c>
      <c r="N774" s="4" t="s">
        <v>153</v>
      </c>
      <c r="O774" s="4"/>
      <c r="P774" s="4">
        <v>2017</v>
      </c>
      <c r="Q774" s="4"/>
      <c r="R774" s="4" t="s">
        <v>123</v>
      </c>
      <c r="S774" s="13"/>
      <c r="T774" s="4"/>
      <c r="U774" s="4"/>
      <c r="V774" s="4" t="s">
        <v>448</v>
      </c>
      <c r="W774" s="4">
        <v>220</v>
      </c>
      <c r="X774" s="13">
        <v>45277</v>
      </c>
      <c r="Y774" s="27">
        <v>52</v>
      </c>
      <c r="Z774" s="27"/>
      <c r="AA774" s="28" t="s">
        <v>450</v>
      </c>
      <c r="AB774" s="31">
        <v>0.876</v>
      </c>
      <c r="AC774" s="32">
        <v>62</v>
      </c>
      <c r="AD774" s="28">
        <v>3</v>
      </c>
      <c r="AE774" s="28">
        <v>46.5</v>
      </c>
      <c r="AF774" s="33">
        <v>0.01</v>
      </c>
      <c r="AG774" s="28">
        <v>0.5</v>
      </c>
      <c r="AH774" s="31">
        <v>2E-3</v>
      </c>
      <c r="AI774" s="31">
        <v>0.185</v>
      </c>
      <c r="AJ774" s="31"/>
      <c r="AK774" s="75" t="str">
        <f t="shared" si="164"/>
        <v>1</v>
      </c>
      <c r="AL774" s="75" t="str">
        <f t="shared" si="165"/>
        <v>1</v>
      </c>
      <c r="AM774" s="75" t="str">
        <f t="shared" si="166"/>
        <v>1</v>
      </c>
      <c r="AN774" s="75" t="str">
        <f t="shared" si="167"/>
        <v>1</v>
      </c>
      <c r="AO774" s="75" t="str">
        <f t="shared" si="168"/>
        <v>1</v>
      </c>
      <c r="AP774" s="75" t="str">
        <f t="shared" si="169"/>
        <v>1</v>
      </c>
      <c r="AQ774" s="75" t="str">
        <f t="shared" si="170"/>
        <v>1</v>
      </c>
      <c r="AR774" s="75" t="str">
        <f t="shared" si="171"/>
        <v>1</v>
      </c>
      <c r="AS774" s="75">
        <f t="shared" si="172"/>
        <v>1</v>
      </c>
      <c r="AT774" s="75" t="str">
        <f t="shared" si="173"/>
        <v>1</v>
      </c>
      <c r="AU774" s="48" t="e">
        <f>IF(OR(AQ774="I",#REF!="I",AQ774="C",#REF!="C"),"Termovacío",IF(OR(AO774="I",AN774="I",AP774="I",AK774="I",AL774="I",AO774="C",AN774="C",AP774="C",AK774="C",AL774="C"),"Regeneración",""))</f>
        <v>#REF!</v>
      </c>
    </row>
    <row r="775" spans="1:47" s="10" customFormat="1" ht="15" customHeight="1" x14ac:dyDescent="0.2">
      <c r="A775" s="4">
        <f t="shared" si="163"/>
        <v>32</v>
      </c>
      <c r="B775" s="4">
        <v>60006625</v>
      </c>
      <c r="C775" s="4" t="s">
        <v>94</v>
      </c>
      <c r="D775" s="4" t="s">
        <v>158</v>
      </c>
      <c r="E775" s="3"/>
      <c r="F775" s="4" t="s">
        <v>324</v>
      </c>
      <c r="G775" s="4" t="s">
        <v>19</v>
      </c>
      <c r="H775" s="4">
        <v>100138</v>
      </c>
      <c r="I775" s="4" t="s">
        <v>249</v>
      </c>
      <c r="J775" s="4" t="s">
        <v>126</v>
      </c>
      <c r="K775" s="4" t="s">
        <v>128</v>
      </c>
      <c r="L775" s="4">
        <v>2014</v>
      </c>
      <c r="M775" s="4" t="s">
        <v>267</v>
      </c>
      <c r="N775" s="4" t="s">
        <v>153</v>
      </c>
      <c r="O775" s="4"/>
      <c r="P775" s="4">
        <v>2017</v>
      </c>
      <c r="Q775" s="4"/>
      <c r="R775" s="4" t="s">
        <v>123</v>
      </c>
      <c r="S775" s="13"/>
      <c r="T775" s="4"/>
      <c r="U775" s="4"/>
      <c r="V775" s="4" t="s">
        <v>222</v>
      </c>
      <c r="W775" s="4">
        <v>220</v>
      </c>
      <c r="X775" s="13" t="s">
        <v>224</v>
      </c>
      <c r="Y775" s="27">
        <v>0</v>
      </c>
      <c r="Z775" s="27">
        <v>46</v>
      </c>
      <c r="AA775" s="28" t="s">
        <v>282</v>
      </c>
      <c r="AB775" s="31">
        <v>0.873</v>
      </c>
      <c r="AC775" s="32">
        <v>44.3</v>
      </c>
      <c r="AD775" s="28">
        <v>6</v>
      </c>
      <c r="AE775" s="28">
        <v>49.5</v>
      </c>
      <c r="AF775" s="33">
        <v>0.02</v>
      </c>
      <c r="AG775" s="28">
        <v>1</v>
      </c>
      <c r="AH775" s="31">
        <v>2E-3</v>
      </c>
      <c r="AI775" s="31">
        <v>0.06</v>
      </c>
      <c r="AJ775" s="31"/>
      <c r="AK775" s="75" t="str">
        <f t="shared" si="164"/>
        <v>1</v>
      </c>
      <c r="AL775" s="75" t="str">
        <f t="shared" si="165"/>
        <v>1</v>
      </c>
      <c r="AM775" s="75" t="str">
        <f t="shared" si="166"/>
        <v>1</v>
      </c>
      <c r="AN775" s="75" t="str">
        <f t="shared" si="167"/>
        <v>1</v>
      </c>
      <c r="AO775" s="75" t="str">
        <f t="shared" si="168"/>
        <v>1</v>
      </c>
      <c r="AP775" s="75" t="str">
        <f t="shared" si="169"/>
        <v>1</v>
      </c>
      <c r="AQ775" s="75" t="str">
        <f t="shared" si="170"/>
        <v>5</v>
      </c>
      <c r="AR775" s="75" t="str">
        <f t="shared" si="171"/>
        <v>1</v>
      </c>
      <c r="AS775" s="75">
        <f t="shared" si="172"/>
        <v>1.9090909090909092</v>
      </c>
      <c r="AT775" s="75" t="str">
        <f t="shared" si="173"/>
        <v>3</v>
      </c>
      <c r="AU775" s="48" t="e">
        <f>IF(OR(AQ775="I",#REF!="I",AQ775="C",#REF!="C"),"Termovacío",IF(OR(AO775="I",AN775="I",AP775="I",AK775="I",AL775="I",AO775="C",AN775="C",AP775="C",AK775="C",AL775="C"),"Regeneración",""))</f>
        <v>#REF!</v>
      </c>
    </row>
    <row r="776" spans="1:47" s="10" customFormat="1" ht="15" customHeight="1" x14ac:dyDescent="0.2">
      <c r="A776" s="4">
        <f t="shared" si="163"/>
        <v>32</v>
      </c>
      <c r="B776" s="4">
        <v>60006625</v>
      </c>
      <c r="C776" s="4" t="s">
        <v>94</v>
      </c>
      <c r="D776" s="4" t="s">
        <v>158</v>
      </c>
      <c r="E776" s="3"/>
      <c r="F776" s="4" t="s">
        <v>324</v>
      </c>
      <c r="G776" s="4" t="s">
        <v>19</v>
      </c>
      <c r="H776" s="4">
        <v>100138</v>
      </c>
      <c r="I776" s="4" t="s">
        <v>249</v>
      </c>
      <c r="J776" s="4" t="s">
        <v>126</v>
      </c>
      <c r="K776" s="4" t="s">
        <v>128</v>
      </c>
      <c r="L776" s="4">
        <v>2014</v>
      </c>
      <c r="M776" s="4" t="s">
        <v>267</v>
      </c>
      <c r="N776" s="4" t="s">
        <v>153</v>
      </c>
      <c r="O776" s="4"/>
      <c r="P776" s="4">
        <v>2017</v>
      </c>
      <c r="Q776" s="4"/>
      <c r="R776" s="4" t="s">
        <v>123</v>
      </c>
      <c r="S776" s="13"/>
      <c r="T776" s="4"/>
      <c r="U776" s="4"/>
      <c r="V776" s="4" t="s">
        <v>301</v>
      </c>
      <c r="W776" s="4">
        <v>220</v>
      </c>
      <c r="X776" s="13">
        <v>44443</v>
      </c>
      <c r="Y776" s="27">
        <v>62.2</v>
      </c>
      <c r="Z776" s="27">
        <v>32</v>
      </c>
      <c r="AA776" s="28" t="s">
        <v>300</v>
      </c>
      <c r="AB776" s="31">
        <v>0.86299999999999999</v>
      </c>
      <c r="AC776" s="32">
        <v>50</v>
      </c>
      <c r="AD776" s="28">
        <v>8</v>
      </c>
      <c r="AE776" s="28">
        <v>45</v>
      </c>
      <c r="AF776" s="33">
        <v>0.02</v>
      </c>
      <c r="AG776" s="28">
        <v>0.5</v>
      </c>
      <c r="AH776" s="31">
        <v>6.0000000000000001E-3</v>
      </c>
      <c r="AI776" s="31">
        <v>0.31</v>
      </c>
      <c r="AJ776" s="31"/>
      <c r="AK776" s="75" t="str">
        <f t="shared" si="164"/>
        <v>1</v>
      </c>
      <c r="AL776" s="75" t="str">
        <f t="shared" si="165"/>
        <v>1</v>
      </c>
      <c r="AM776" s="75" t="str">
        <f t="shared" si="166"/>
        <v>1</v>
      </c>
      <c r="AN776" s="75" t="str">
        <f t="shared" si="167"/>
        <v>1</v>
      </c>
      <c r="AO776" s="75" t="str">
        <f t="shared" si="168"/>
        <v>1</v>
      </c>
      <c r="AP776" s="75" t="str">
        <f t="shared" si="169"/>
        <v>1</v>
      </c>
      <c r="AQ776" s="75" t="str">
        <f t="shared" si="170"/>
        <v>1</v>
      </c>
      <c r="AR776" s="75" t="str">
        <f t="shared" si="171"/>
        <v>1</v>
      </c>
      <c r="AS776" s="75">
        <f t="shared" si="172"/>
        <v>1</v>
      </c>
      <c r="AT776" s="75" t="str">
        <f t="shared" si="173"/>
        <v>1</v>
      </c>
      <c r="AU776" s="48" t="e">
        <f>IF(OR(AQ776="I",#REF!="I",AQ776="C",#REF!="C"),"Termovacío",IF(OR(AO776="I",AN776="I",AP776="I",AK776="I",AL776="I",AO776="C",AN776="C",AP776="C",AK776="C",AL776="C"),"Regeneración",""))</f>
        <v>#REF!</v>
      </c>
    </row>
    <row r="777" spans="1:47" s="10" customFormat="1" ht="15" customHeight="1" x14ac:dyDescent="0.2">
      <c r="A777" s="4">
        <f t="shared" si="163"/>
        <v>32</v>
      </c>
      <c r="B777" s="4">
        <v>60006625</v>
      </c>
      <c r="C777" s="4" t="s">
        <v>94</v>
      </c>
      <c r="D777" s="4" t="s">
        <v>158</v>
      </c>
      <c r="E777" s="3"/>
      <c r="F777" s="4" t="s">
        <v>324</v>
      </c>
      <c r="G777" s="4" t="s">
        <v>19</v>
      </c>
      <c r="H777" s="4">
        <v>100138</v>
      </c>
      <c r="I777" s="4" t="s">
        <v>249</v>
      </c>
      <c r="J777" s="4" t="s">
        <v>126</v>
      </c>
      <c r="K777" s="4" t="s">
        <v>128</v>
      </c>
      <c r="L777" s="4">
        <v>2014</v>
      </c>
      <c r="M777" s="4" t="s">
        <v>267</v>
      </c>
      <c r="N777" s="4" t="s">
        <v>153</v>
      </c>
      <c r="O777" s="4"/>
      <c r="P777" s="4">
        <v>2017</v>
      </c>
      <c r="Q777" s="4"/>
      <c r="R777" s="4" t="s">
        <v>123</v>
      </c>
      <c r="S777" s="13"/>
      <c r="T777" s="4"/>
      <c r="U777" s="4"/>
      <c r="V777" s="4"/>
      <c r="W777" s="4">
        <v>220</v>
      </c>
      <c r="X777" s="13">
        <v>43581</v>
      </c>
      <c r="Y777" s="27"/>
      <c r="Z777" s="27"/>
      <c r="AA777" s="28"/>
      <c r="AB777" s="31"/>
      <c r="AC777" s="32">
        <v>57</v>
      </c>
      <c r="AD777" s="28"/>
      <c r="AE777" s="28">
        <v>47.7</v>
      </c>
      <c r="AF777" s="33">
        <v>0.01</v>
      </c>
      <c r="AG777" s="28">
        <v>0.5</v>
      </c>
      <c r="AH777" s="31">
        <v>0.01</v>
      </c>
      <c r="AI777" s="31">
        <v>0.27</v>
      </c>
      <c r="AJ777" s="31"/>
      <c r="AK777" s="75" t="str">
        <f t="shared" si="164"/>
        <v>1</v>
      </c>
      <c r="AL777" s="75" t="str">
        <f t="shared" si="165"/>
        <v>1</v>
      </c>
      <c r="AM777" s="75" t="str">
        <f t="shared" si="166"/>
        <v>1</v>
      </c>
      <c r="AN777" s="75" t="str">
        <f t="shared" si="167"/>
        <v>1</v>
      </c>
      <c r="AO777" s="75" t="str">
        <f t="shared" si="168"/>
        <v>1</v>
      </c>
      <c r="AP777" s="75" t="str">
        <f t="shared" si="169"/>
        <v>1</v>
      </c>
      <c r="AQ777" s="75" t="str">
        <f t="shared" si="170"/>
        <v>1</v>
      </c>
      <c r="AR777" s="75" t="str">
        <f t="shared" si="171"/>
        <v>1</v>
      </c>
      <c r="AS777" s="75">
        <f t="shared" si="172"/>
        <v>1</v>
      </c>
      <c r="AT777" s="75" t="str">
        <f t="shared" si="173"/>
        <v>1</v>
      </c>
      <c r="AU777" s="48" t="e">
        <f>IF(OR(AQ777="I",#REF!="I",AQ777="C",#REF!="C"),"Termovacío",IF(OR(AO777="I",AN777="I",AP777="I",AK777="I",AL777="I",AO777="C",AN777="C",AP777="C",AK777="C",AL777="C"),"Regeneración",""))</f>
        <v>#REF!</v>
      </c>
    </row>
    <row r="778" spans="1:47" s="10" customFormat="1" ht="15" customHeight="1" x14ac:dyDescent="0.2">
      <c r="A778" s="4">
        <f t="shared" si="163"/>
        <v>32</v>
      </c>
      <c r="B778" s="4">
        <v>60006625</v>
      </c>
      <c r="C778" s="4" t="s">
        <v>94</v>
      </c>
      <c r="D778" s="4" t="s">
        <v>158</v>
      </c>
      <c r="E778" s="3"/>
      <c r="F778" s="4" t="s">
        <v>324</v>
      </c>
      <c r="G778" s="4" t="s">
        <v>19</v>
      </c>
      <c r="H778" s="4">
        <v>100138</v>
      </c>
      <c r="I778" s="4" t="s">
        <v>249</v>
      </c>
      <c r="J778" s="4" t="s">
        <v>126</v>
      </c>
      <c r="K778" s="4" t="s">
        <v>128</v>
      </c>
      <c r="L778" s="4">
        <v>2014</v>
      </c>
      <c r="M778" s="4" t="s">
        <v>267</v>
      </c>
      <c r="N778" s="4" t="s">
        <v>153</v>
      </c>
      <c r="O778" s="4"/>
      <c r="P778" s="4">
        <v>2017</v>
      </c>
      <c r="Q778" s="4"/>
      <c r="R778" s="4" t="s">
        <v>123</v>
      </c>
      <c r="S778" s="13"/>
      <c r="T778" s="4"/>
      <c r="U778" s="4"/>
      <c r="V778" s="4"/>
      <c r="W778" s="4">
        <v>220</v>
      </c>
      <c r="X778" s="13">
        <v>43319</v>
      </c>
      <c r="Y778" s="27"/>
      <c r="Z778" s="27"/>
      <c r="AA778" s="28"/>
      <c r="AB778" s="31"/>
      <c r="AC778" s="32">
        <v>68</v>
      </c>
      <c r="AD778" s="28"/>
      <c r="AE778" s="28">
        <v>44.6</v>
      </c>
      <c r="AF778" s="33">
        <v>0.01</v>
      </c>
      <c r="AG778" s="28">
        <v>0.5</v>
      </c>
      <c r="AH778" s="31">
        <v>0.01</v>
      </c>
      <c r="AI778" s="31">
        <v>0.23</v>
      </c>
      <c r="AJ778" s="31"/>
      <c r="AK778" s="75" t="str">
        <f t="shared" si="164"/>
        <v>1</v>
      </c>
      <c r="AL778" s="75" t="str">
        <f t="shared" si="165"/>
        <v>1</v>
      </c>
      <c r="AM778" s="75" t="str">
        <f t="shared" si="166"/>
        <v>1</v>
      </c>
      <c r="AN778" s="75" t="str">
        <f t="shared" si="167"/>
        <v>1</v>
      </c>
      <c r="AO778" s="75" t="str">
        <f t="shared" si="168"/>
        <v>1</v>
      </c>
      <c r="AP778" s="75" t="str">
        <f t="shared" si="169"/>
        <v>1</v>
      </c>
      <c r="AQ778" s="75" t="str">
        <f t="shared" si="170"/>
        <v>1</v>
      </c>
      <c r="AR778" s="75" t="str">
        <f t="shared" si="171"/>
        <v>1</v>
      </c>
      <c r="AS778" s="75">
        <f t="shared" si="172"/>
        <v>1</v>
      </c>
      <c r="AT778" s="75" t="str">
        <f t="shared" si="173"/>
        <v>1</v>
      </c>
      <c r="AU778" s="48" t="e">
        <f>IF(OR(AQ778="I",#REF!="I",AQ778="C",#REF!="C"),"Termovacío",IF(OR(AO778="I",AN778="I",AP778="I",AK778="I",AL778="I",AO778="C",AN778="C",AP778="C",AK778="C",AL778="C"),"Regeneración",""))</f>
        <v>#REF!</v>
      </c>
    </row>
    <row r="779" spans="1:47" s="10" customFormat="1" ht="15" customHeight="1" x14ac:dyDescent="0.2">
      <c r="A779" s="4">
        <f t="shared" si="163"/>
        <v>32</v>
      </c>
      <c r="B779" s="4">
        <v>60006625</v>
      </c>
      <c r="C779" s="4" t="s">
        <v>94</v>
      </c>
      <c r="D779" s="4" t="s">
        <v>158</v>
      </c>
      <c r="E779" s="3"/>
      <c r="F779" s="4" t="s">
        <v>324</v>
      </c>
      <c r="G779" s="4" t="s">
        <v>19</v>
      </c>
      <c r="H779" s="4">
        <v>100138</v>
      </c>
      <c r="I779" s="4" t="s">
        <v>249</v>
      </c>
      <c r="J779" s="4" t="s">
        <v>126</v>
      </c>
      <c r="K779" s="4" t="s">
        <v>128</v>
      </c>
      <c r="L779" s="4">
        <v>2014</v>
      </c>
      <c r="M779" s="4" t="s">
        <v>267</v>
      </c>
      <c r="N779" s="4" t="s">
        <v>153</v>
      </c>
      <c r="O779" s="4"/>
      <c r="P779" s="4">
        <v>2017</v>
      </c>
      <c r="Q779" s="4"/>
      <c r="R779" s="4" t="s">
        <v>123</v>
      </c>
      <c r="S779" s="13"/>
      <c r="T779" s="4"/>
      <c r="U779" s="4"/>
      <c r="V779" s="4"/>
      <c r="W779" s="4">
        <v>220</v>
      </c>
      <c r="X779" s="13">
        <v>43026</v>
      </c>
      <c r="Y779" s="27"/>
      <c r="Z779" s="27"/>
      <c r="AA779" s="28"/>
      <c r="AB779" s="31"/>
      <c r="AC779" s="32">
        <v>52</v>
      </c>
      <c r="AD779" s="28"/>
      <c r="AE779" s="28">
        <v>46</v>
      </c>
      <c r="AF779" s="33">
        <v>0.01</v>
      </c>
      <c r="AG779" s="28">
        <v>0.5</v>
      </c>
      <c r="AH779" s="31"/>
      <c r="AI779" s="31">
        <v>0.1</v>
      </c>
      <c r="AJ779" s="31"/>
      <c r="AK779" s="75" t="str">
        <f t="shared" si="164"/>
        <v>1</v>
      </c>
      <c r="AL779" s="75" t="str">
        <f t="shared" si="165"/>
        <v>1</v>
      </c>
      <c r="AM779" s="75" t="str">
        <f t="shared" si="166"/>
        <v>1</v>
      </c>
      <c r="AN779" s="75" t="str">
        <f t="shared" si="167"/>
        <v>1</v>
      </c>
      <c r="AO779" s="75" t="str">
        <f t="shared" si="168"/>
        <v>1</v>
      </c>
      <c r="AP779" s="75" t="str">
        <f t="shared" si="169"/>
        <v>1</v>
      </c>
      <c r="AQ779" s="75" t="str">
        <f t="shared" si="170"/>
        <v>1</v>
      </c>
      <c r="AR779" s="75" t="str">
        <f t="shared" si="171"/>
        <v>1</v>
      </c>
      <c r="AS779" s="75">
        <f t="shared" si="172"/>
        <v>1</v>
      </c>
      <c r="AT779" s="75" t="str">
        <f t="shared" si="173"/>
        <v>1</v>
      </c>
      <c r="AU779" s="48" t="e">
        <f>IF(OR(AQ779="I",#REF!="I",AQ779="C",#REF!="C"),"Termovacío",IF(OR(AO779="I",AN779="I",AP779="I",AK779="I",AL779="I",AO779="C",AN779="C",AP779="C",AK779="C",AL779="C"),"Regeneración",""))</f>
        <v>#REF!</v>
      </c>
    </row>
    <row r="780" spans="1:47" s="10" customFormat="1" ht="15" customHeight="1" x14ac:dyDescent="0.2">
      <c r="A780" s="4">
        <f t="shared" si="163"/>
        <v>32</v>
      </c>
      <c r="B780" s="4">
        <v>60006625</v>
      </c>
      <c r="C780" s="4" t="s">
        <v>94</v>
      </c>
      <c r="D780" s="4" t="s">
        <v>158</v>
      </c>
      <c r="E780" s="3"/>
      <c r="F780" s="4" t="s">
        <v>324</v>
      </c>
      <c r="G780" s="4" t="s">
        <v>19</v>
      </c>
      <c r="H780" s="4">
        <v>100138</v>
      </c>
      <c r="I780" s="4" t="s">
        <v>249</v>
      </c>
      <c r="J780" s="4" t="s">
        <v>126</v>
      </c>
      <c r="K780" s="4" t="s">
        <v>128</v>
      </c>
      <c r="L780" s="4">
        <v>2014</v>
      </c>
      <c r="M780" s="4" t="s">
        <v>267</v>
      </c>
      <c r="N780" s="4" t="s">
        <v>153</v>
      </c>
      <c r="O780" s="4"/>
      <c r="P780" s="4">
        <v>2017</v>
      </c>
      <c r="Q780" s="4"/>
      <c r="R780" s="4" t="s">
        <v>123</v>
      </c>
      <c r="S780" s="13"/>
      <c r="T780" s="4"/>
      <c r="U780" s="4"/>
      <c r="V780" s="4"/>
      <c r="W780" s="4">
        <v>220</v>
      </c>
      <c r="X780" s="13">
        <v>42926</v>
      </c>
      <c r="Y780" s="27"/>
      <c r="Z780" s="27"/>
      <c r="AA780" s="28"/>
      <c r="AB780" s="31"/>
      <c r="AC780" s="32">
        <v>58</v>
      </c>
      <c r="AD780" s="28"/>
      <c r="AE780" s="28">
        <v>47</v>
      </c>
      <c r="AF780" s="33">
        <v>0.01</v>
      </c>
      <c r="AG780" s="28">
        <v>0.5</v>
      </c>
      <c r="AH780" s="31">
        <v>7.0000000000000001E-3</v>
      </c>
      <c r="AI780" s="31">
        <v>0.3</v>
      </c>
      <c r="AJ780" s="31"/>
      <c r="AK780" s="75" t="str">
        <f t="shared" si="164"/>
        <v>1</v>
      </c>
      <c r="AL780" s="75" t="str">
        <f t="shared" si="165"/>
        <v>1</v>
      </c>
      <c r="AM780" s="75" t="str">
        <f t="shared" si="166"/>
        <v>1</v>
      </c>
      <c r="AN780" s="75" t="str">
        <f t="shared" si="167"/>
        <v>1</v>
      </c>
      <c r="AO780" s="75" t="str">
        <f t="shared" si="168"/>
        <v>1</v>
      </c>
      <c r="AP780" s="75" t="str">
        <f t="shared" si="169"/>
        <v>1</v>
      </c>
      <c r="AQ780" s="75" t="str">
        <f t="shared" si="170"/>
        <v>1</v>
      </c>
      <c r="AR780" s="75" t="str">
        <f t="shared" si="171"/>
        <v>1</v>
      </c>
      <c r="AS780" s="75">
        <f t="shared" si="172"/>
        <v>1</v>
      </c>
      <c r="AT780" s="75" t="str">
        <f t="shared" si="173"/>
        <v>1</v>
      </c>
      <c r="AU780" s="48" t="e">
        <f>IF(OR(AQ780="I",#REF!="I",AQ780="C",#REF!="C"),"Termovacío",IF(OR(AO780="I",AN780="I",AP780="I",AK780="I",AL780="I",AO780="C",AN780="C",AP780="C",AK780="C",AL780="C"),"Regeneración",""))</f>
        <v>#REF!</v>
      </c>
    </row>
    <row r="781" spans="1:47" s="10" customFormat="1" ht="15" customHeight="1" x14ac:dyDescent="0.2">
      <c r="A781" s="4">
        <f t="shared" ref="A781:A844" si="174">+IF(B780=B781,A780,A780+1)</f>
        <v>33</v>
      </c>
      <c r="B781" s="36">
        <v>60007200</v>
      </c>
      <c r="C781" s="36" t="s">
        <v>99</v>
      </c>
      <c r="D781" s="36" t="s">
        <v>156</v>
      </c>
      <c r="E781" s="37"/>
      <c r="F781" s="36" t="s">
        <v>325</v>
      </c>
      <c r="G781" s="36" t="s">
        <v>19</v>
      </c>
      <c r="H781" s="36" t="s">
        <v>58</v>
      </c>
      <c r="I781" s="36" t="s">
        <v>10</v>
      </c>
      <c r="J781" s="36">
        <v>50</v>
      </c>
      <c r="K781" s="36" t="s">
        <v>129</v>
      </c>
      <c r="L781" s="36">
        <v>2016</v>
      </c>
      <c r="M781" s="36" t="s">
        <v>267</v>
      </c>
      <c r="N781" s="36" t="s">
        <v>153</v>
      </c>
      <c r="O781" s="36" t="s">
        <v>118</v>
      </c>
      <c r="P781" s="36">
        <v>2016</v>
      </c>
      <c r="Q781" s="36"/>
      <c r="R781" s="36" t="s">
        <v>119</v>
      </c>
      <c r="S781" s="38"/>
      <c r="T781" s="36"/>
      <c r="U781" s="36"/>
      <c r="V781" s="36" t="s">
        <v>448</v>
      </c>
      <c r="W781" s="36">
        <v>60</v>
      </c>
      <c r="X781" s="38">
        <v>45694</v>
      </c>
      <c r="Y781" s="39">
        <v>61</v>
      </c>
      <c r="Z781" s="39">
        <v>26</v>
      </c>
      <c r="AA781" s="40" t="s">
        <v>665</v>
      </c>
      <c r="AB781" s="41">
        <v>0.88</v>
      </c>
      <c r="AC781" s="42">
        <v>69</v>
      </c>
      <c r="AD781" s="40">
        <v>5</v>
      </c>
      <c r="AE781" s="40">
        <v>39.6</v>
      </c>
      <c r="AF781" s="43">
        <v>2E-3</v>
      </c>
      <c r="AG781" s="40">
        <v>0.5</v>
      </c>
      <c r="AH781" s="41">
        <v>1E-3</v>
      </c>
      <c r="AI781" s="41">
        <v>0.109</v>
      </c>
      <c r="AJ781" s="41"/>
      <c r="AK781" s="75" t="str">
        <f t="shared" si="164"/>
        <v>1</v>
      </c>
      <c r="AL781" s="75" t="str">
        <f t="shared" si="165"/>
        <v>1</v>
      </c>
      <c r="AM781" s="75" t="str">
        <f t="shared" si="166"/>
        <v>1</v>
      </c>
      <c r="AN781" s="75" t="str">
        <f t="shared" si="167"/>
        <v>1</v>
      </c>
      <c r="AO781" s="75" t="str">
        <f t="shared" si="168"/>
        <v>1</v>
      </c>
      <c r="AP781" s="75" t="str">
        <f t="shared" si="169"/>
        <v>1</v>
      </c>
      <c r="AQ781" s="75" t="str">
        <f t="shared" si="170"/>
        <v>1</v>
      </c>
      <c r="AR781" s="75" t="str">
        <f t="shared" si="171"/>
        <v>1</v>
      </c>
      <c r="AS781" s="75">
        <f t="shared" si="172"/>
        <v>1</v>
      </c>
      <c r="AT781" s="75" t="str">
        <f t="shared" si="173"/>
        <v>1</v>
      </c>
      <c r="AU781" s="48" t="e">
        <f>IF(OR(AQ781="I",#REF!="I",AQ781="C",#REF!="C"),"Termovacío",IF(OR(AO781="I",AN781="I",AP781="I",AK781="I",AL781="I",AO781="C",AN781="C",AP781="C",AK781="C",AL781="C"),"Regeneración",""))</f>
        <v>#REF!</v>
      </c>
    </row>
    <row r="782" spans="1:47" s="10" customFormat="1" ht="15" customHeight="1" x14ac:dyDescent="0.2">
      <c r="A782" s="4">
        <f t="shared" si="174"/>
        <v>33</v>
      </c>
      <c r="B782" s="4">
        <v>60007200</v>
      </c>
      <c r="C782" s="4" t="s">
        <v>99</v>
      </c>
      <c r="D782" s="4" t="s">
        <v>156</v>
      </c>
      <c r="E782" s="3"/>
      <c r="F782" s="4" t="s">
        <v>325</v>
      </c>
      <c r="G782" s="4" t="s">
        <v>19</v>
      </c>
      <c r="H782" s="4" t="s">
        <v>58</v>
      </c>
      <c r="I782" s="4" t="s">
        <v>10</v>
      </c>
      <c r="J782" s="4">
        <v>50</v>
      </c>
      <c r="K782" s="4" t="s">
        <v>129</v>
      </c>
      <c r="L782" s="4">
        <v>2016</v>
      </c>
      <c r="M782" s="4" t="s">
        <v>267</v>
      </c>
      <c r="N782" s="4" t="s">
        <v>153</v>
      </c>
      <c r="O782" s="4" t="s">
        <v>118</v>
      </c>
      <c r="P782" s="4">
        <v>2016</v>
      </c>
      <c r="Q782" s="4"/>
      <c r="R782" s="4" t="s">
        <v>119</v>
      </c>
      <c r="S782" s="13"/>
      <c r="T782" s="4"/>
      <c r="U782" s="4"/>
      <c r="V782" s="4" t="s">
        <v>448</v>
      </c>
      <c r="W782" s="4">
        <v>60</v>
      </c>
      <c r="X782" s="13">
        <v>45181</v>
      </c>
      <c r="Y782" s="27">
        <v>76.400000000000006</v>
      </c>
      <c r="Z782" s="27"/>
      <c r="AA782" s="28" t="s">
        <v>450</v>
      </c>
      <c r="AB782" s="31">
        <v>0.879</v>
      </c>
      <c r="AC782" s="32">
        <v>75</v>
      </c>
      <c r="AD782" s="28">
        <v>8</v>
      </c>
      <c r="AE782" s="28">
        <v>39.6</v>
      </c>
      <c r="AF782" s="33">
        <v>0.01</v>
      </c>
      <c r="AG782" s="28">
        <v>0.5</v>
      </c>
      <c r="AH782" s="31">
        <v>2E-3</v>
      </c>
      <c r="AI782" s="31">
        <v>6.8000000000000005E-2</v>
      </c>
      <c r="AJ782" s="31"/>
      <c r="AK782" s="75" t="str">
        <f t="shared" si="164"/>
        <v>1</v>
      </c>
      <c r="AL782" s="75" t="str">
        <f t="shared" si="165"/>
        <v>1</v>
      </c>
      <c r="AM782" s="75" t="str">
        <f t="shared" si="166"/>
        <v>1</v>
      </c>
      <c r="AN782" s="75" t="str">
        <f t="shared" si="167"/>
        <v>1</v>
      </c>
      <c r="AO782" s="75" t="str">
        <f t="shared" si="168"/>
        <v>1</v>
      </c>
      <c r="AP782" s="75" t="str">
        <f t="shared" si="169"/>
        <v>1</v>
      </c>
      <c r="AQ782" s="75" t="str">
        <f t="shared" si="170"/>
        <v>1</v>
      </c>
      <c r="AR782" s="75" t="str">
        <f t="shared" si="171"/>
        <v>1</v>
      </c>
      <c r="AS782" s="75">
        <f t="shared" si="172"/>
        <v>1</v>
      </c>
      <c r="AT782" s="75" t="str">
        <f t="shared" si="173"/>
        <v>1</v>
      </c>
      <c r="AU782" s="48" t="e">
        <f>IF(OR(AQ782="I",#REF!="I",AQ782="C",#REF!="C"),"Termovacío",IF(OR(AO782="I",AN782="I",AP782="I",AK782="I",AL782="I",AO782="C",AN782="C",AP782="C",AK782="C",AL782="C"),"Regeneración",""))</f>
        <v>#REF!</v>
      </c>
    </row>
    <row r="783" spans="1:47" s="10" customFormat="1" ht="15" customHeight="1" x14ac:dyDescent="0.2">
      <c r="A783" s="4">
        <f t="shared" si="174"/>
        <v>33</v>
      </c>
      <c r="B783" s="4">
        <v>60007200</v>
      </c>
      <c r="C783" s="4" t="s">
        <v>99</v>
      </c>
      <c r="D783" s="4" t="s">
        <v>156</v>
      </c>
      <c r="E783" s="3"/>
      <c r="F783" s="4" t="s">
        <v>325</v>
      </c>
      <c r="G783" s="4" t="s">
        <v>19</v>
      </c>
      <c r="H783" s="4" t="s">
        <v>58</v>
      </c>
      <c r="I783" s="4" t="s">
        <v>10</v>
      </c>
      <c r="J783" s="4">
        <v>50</v>
      </c>
      <c r="K783" s="4" t="s">
        <v>129</v>
      </c>
      <c r="L783" s="4">
        <v>2016</v>
      </c>
      <c r="M783" s="4" t="s">
        <v>267</v>
      </c>
      <c r="N783" s="4" t="s">
        <v>153</v>
      </c>
      <c r="O783" s="4" t="s">
        <v>118</v>
      </c>
      <c r="P783" s="4">
        <v>2016</v>
      </c>
      <c r="Q783" s="4"/>
      <c r="R783" s="4" t="s">
        <v>119</v>
      </c>
      <c r="S783" s="13"/>
      <c r="T783" s="4"/>
      <c r="U783" s="4"/>
      <c r="V783" s="4" t="s">
        <v>222</v>
      </c>
      <c r="W783" s="4">
        <v>60</v>
      </c>
      <c r="X783" s="13" t="s">
        <v>226</v>
      </c>
      <c r="Y783" s="27">
        <v>0</v>
      </c>
      <c r="Z783" s="27">
        <v>46.9</v>
      </c>
      <c r="AA783" s="28" t="s">
        <v>282</v>
      </c>
      <c r="AB783" s="31">
        <v>0.87160000000000004</v>
      </c>
      <c r="AC783" s="32">
        <v>66.400000000000006</v>
      </c>
      <c r="AD783" s="28">
        <v>8</v>
      </c>
      <c r="AE783" s="28">
        <v>40.200000000000003</v>
      </c>
      <c r="AF783" s="33">
        <v>0.02</v>
      </c>
      <c r="AG783" s="28">
        <v>1</v>
      </c>
      <c r="AH783" s="31">
        <v>7.0000000000000001E-3</v>
      </c>
      <c r="AI783" s="31">
        <v>0.12</v>
      </c>
      <c r="AJ783" s="31"/>
      <c r="AK783" s="75" t="str">
        <f t="shared" si="164"/>
        <v>1</v>
      </c>
      <c r="AL783" s="75" t="str">
        <f t="shared" si="165"/>
        <v>1</v>
      </c>
      <c r="AM783" s="75" t="str">
        <f t="shared" si="166"/>
        <v>1</v>
      </c>
      <c r="AN783" s="75" t="str">
        <f t="shared" si="167"/>
        <v>1</v>
      </c>
      <c r="AO783" s="75" t="str">
        <f t="shared" si="168"/>
        <v>1</v>
      </c>
      <c r="AP783" s="75" t="str">
        <f t="shared" si="169"/>
        <v>1</v>
      </c>
      <c r="AQ783" s="75" t="str">
        <f t="shared" si="170"/>
        <v>1</v>
      </c>
      <c r="AR783" s="75" t="str">
        <f t="shared" si="171"/>
        <v>1</v>
      </c>
      <c r="AS783" s="75">
        <f t="shared" si="172"/>
        <v>1</v>
      </c>
      <c r="AT783" s="75" t="str">
        <f t="shared" si="173"/>
        <v>1</v>
      </c>
      <c r="AU783" s="48" t="e">
        <f>IF(OR(AQ783="I",#REF!="I",AQ783="C",#REF!="C"),"Termovacío",IF(OR(AO783="I",AN783="I",AP783="I",AK783="I",AL783="I",AO783="C",AN783="C",AP783="C",AK783="C",AL783="C"),"Regeneración",""))</f>
        <v>#REF!</v>
      </c>
    </row>
    <row r="784" spans="1:47" s="10" customFormat="1" ht="15" customHeight="1" x14ac:dyDescent="0.2">
      <c r="A784" s="4">
        <f t="shared" si="174"/>
        <v>33</v>
      </c>
      <c r="B784" s="4">
        <v>60007200</v>
      </c>
      <c r="C784" s="4" t="s">
        <v>99</v>
      </c>
      <c r="D784" s="4" t="s">
        <v>156</v>
      </c>
      <c r="E784" s="3"/>
      <c r="F784" s="4" t="s">
        <v>325</v>
      </c>
      <c r="G784" s="4" t="s">
        <v>19</v>
      </c>
      <c r="H784" s="4" t="s">
        <v>58</v>
      </c>
      <c r="I784" s="4" t="s">
        <v>10</v>
      </c>
      <c r="J784" s="4">
        <v>50</v>
      </c>
      <c r="K784" s="4" t="s">
        <v>129</v>
      </c>
      <c r="L784" s="4">
        <v>2016</v>
      </c>
      <c r="M784" s="4" t="s">
        <v>267</v>
      </c>
      <c r="N784" s="4" t="s">
        <v>153</v>
      </c>
      <c r="O784" s="4" t="s">
        <v>118</v>
      </c>
      <c r="P784" s="4">
        <v>2016</v>
      </c>
      <c r="Q784" s="4"/>
      <c r="R784" s="4" t="s">
        <v>119</v>
      </c>
      <c r="S784" s="13"/>
      <c r="T784" s="4"/>
      <c r="U784" s="4"/>
      <c r="V784" s="4" t="s">
        <v>301</v>
      </c>
      <c r="W784" s="4">
        <v>60</v>
      </c>
      <c r="X784" s="13">
        <v>44382</v>
      </c>
      <c r="Y784" s="27">
        <v>64.7</v>
      </c>
      <c r="Z784" s="27">
        <v>43.6</v>
      </c>
      <c r="AA784" s="28" t="s">
        <v>283</v>
      </c>
      <c r="AB784" s="31">
        <v>0.871</v>
      </c>
      <c r="AC784" s="32">
        <v>59</v>
      </c>
      <c r="AD784" s="28">
        <v>6</v>
      </c>
      <c r="AE784" s="28">
        <v>41</v>
      </c>
      <c r="AF784" s="33">
        <v>0.02</v>
      </c>
      <c r="AG784" s="28">
        <v>0.5</v>
      </c>
      <c r="AH784" s="31">
        <v>5.0000000000000001E-3</v>
      </c>
      <c r="AI784" s="31">
        <v>0.187</v>
      </c>
      <c r="AJ784" s="31"/>
      <c r="AK784" s="75" t="str">
        <f t="shared" si="164"/>
        <v>1</v>
      </c>
      <c r="AL784" s="75" t="str">
        <f t="shared" si="165"/>
        <v>1</v>
      </c>
      <c r="AM784" s="75" t="str">
        <f t="shared" si="166"/>
        <v>1</v>
      </c>
      <c r="AN784" s="75" t="str">
        <f t="shared" si="167"/>
        <v>1</v>
      </c>
      <c r="AO784" s="75" t="str">
        <f t="shared" si="168"/>
        <v>1</v>
      </c>
      <c r="AP784" s="75" t="str">
        <f t="shared" si="169"/>
        <v>1</v>
      </c>
      <c r="AQ784" s="75" t="str">
        <f t="shared" si="170"/>
        <v>1</v>
      </c>
      <c r="AR784" s="75" t="str">
        <f t="shared" si="171"/>
        <v>1</v>
      </c>
      <c r="AS784" s="75">
        <f t="shared" si="172"/>
        <v>1</v>
      </c>
      <c r="AT784" s="75" t="str">
        <f t="shared" si="173"/>
        <v>1</v>
      </c>
      <c r="AU784" s="48" t="e">
        <f>IF(OR(AQ784="I",#REF!="I",AQ784="C",#REF!="C"),"Termovacío",IF(OR(AO784="I",AN784="I",AP784="I",AK784="I",AL784="I",AO784="C",AN784="C",AP784="C",AK784="C",AL784="C"),"Regeneración",""))</f>
        <v>#REF!</v>
      </c>
    </row>
    <row r="785" spans="1:47" s="10" customFormat="1" ht="15" customHeight="1" x14ac:dyDescent="0.2">
      <c r="A785" s="4">
        <f t="shared" si="174"/>
        <v>33</v>
      </c>
      <c r="B785" s="4">
        <v>60007200</v>
      </c>
      <c r="C785" s="4" t="s">
        <v>99</v>
      </c>
      <c r="D785" s="4" t="s">
        <v>156</v>
      </c>
      <c r="E785" s="3"/>
      <c r="F785" s="4" t="s">
        <v>325</v>
      </c>
      <c r="G785" s="4" t="s">
        <v>19</v>
      </c>
      <c r="H785" s="4" t="s">
        <v>58</v>
      </c>
      <c r="I785" s="4" t="s">
        <v>10</v>
      </c>
      <c r="J785" s="4">
        <v>50</v>
      </c>
      <c r="K785" s="4" t="s">
        <v>129</v>
      </c>
      <c r="L785" s="4">
        <v>2016</v>
      </c>
      <c r="M785" s="4" t="s">
        <v>267</v>
      </c>
      <c r="N785" s="4" t="s">
        <v>153</v>
      </c>
      <c r="O785" s="4" t="s">
        <v>118</v>
      </c>
      <c r="P785" s="4">
        <v>2016</v>
      </c>
      <c r="Q785" s="4"/>
      <c r="R785" s="4" t="s">
        <v>119</v>
      </c>
      <c r="S785" s="13"/>
      <c r="T785" s="4"/>
      <c r="U785" s="4"/>
      <c r="V785" s="4"/>
      <c r="W785" s="4">
        <v>60</v>
      </c>
      <c r="X785" s="13">
        <v>43572</v>
      </c>
      <c r="Y785" s="27"/>
      <c r="Z785" s="27"/>
      <c r="AA785" s="28"/>
      <c r="AB785" s="31"/>
      <c r="AC785" s="32">
        <v>50</v>
      </c>
      <c r="AD785" s="28"/>
      <c r="AE785" s="28">
        <v>40.700000000000003</v>
      </c>
      <c r="AF785" s="33">
        <v>0.01</v>
      </c>
      <c r="AG785" s="28">
        <v>0.5</v>
      </c>
      <c r="AH785" s="31">
        <v>1.7000000000000001E-2</v>
      </c>
      <c r="AI785" s="31">
        <v>0.25</v>
      </c>
      <c r="AJ785" s="31"/>
      <c r="AK785" s="75" t="str">
        <f t="shared" si="164"/>
        <v>1</v>
      </c>
      <c r="AL785" s="75" t="str">
        <f t="shared" si="165"/>
        <v>1</v>
      </c>
      <c r="AM785" s="75" t="str">
        <f t="shared" si="166"/>
        <v>1</v>
      </c>
      <c r="AN785" s="75" t="str">
        <f t="shared" si="167"/>
        <v>1</v>
      </c>
      <c r="AO785" s="75" t="str">
        <f t="shared" si="168"/>
        <v>1</v>
      </c>
      <c r="AP785" s="75" t="str">
        <f t="shared" si="169"/>
        <v>1</v>
      </c>
      <c r="AQ785" s="75" t="str">
        <f t="shared" si="170"/>
        <v>1</v>
      </c>
      <c r="AR785" s="75" t="str">
        <f t="shared" si="171"/>
        <v>1</v>
      </c>
      <c r="AS785" s="75">
        <f t="shared" si="172"/>
        <v>1</v>
      </c>
      <c r="AT785" s="75" t="str">
        <f t="shared" si="173"/>
        <v>1</v>
      </c>
      <c r="AU785" s="48" t="e">
        <f>IF(OR(AQ785="I",#REF!="I",AQ785="C",#REF!="C"),"Termovacío",IF(OR(AO785="I",AN785="I",AP785="I",AK785="I",AL785="I",AO785="C",AN785="C",AP785="C",AK785="C",AL785="C"),"Regeneración",""))</f>
        <v>#REF!</v>
      </c>
    </row>
    <row r="786" spans="1:47" s="10" customFormat="1" ht="15" customHeight="1" x14ac:dyDescent="0.2">
      <c r="A786" s="4">
        <f t="shared" si="174"/>
        <v>33</v>
      </c>
      <c r="B786" s="4">
        <v>60007200</v>
      </c>
      <c r="C786" s="4" t="s">
        <v>99</v>
      </c>
      <c r="D786" s="4" t="s">
        <v>156</v>
      </c>
      <c r="E786" s="3"/>
      <c r="F786" s="4" t="s">
        <v>325</v>
      </c>
      <c r="G786" s="4" t="s">
        <v>19</v>
      </c>
      <c r="H786" s="4" t="s">
        <v>58</v>
      </c>
      <c r="I786" s="4" t="s">
        <v>10</v>
      </c>
      <c r="J786" s="4">
        <v>50</v>
      </c>
      <c r="K786" s="4" t="s">
        <v>129</v>
      </c>
      <c r="L786" s="4">
        <v>2016</v>
      </c>
      <c r="M786" s="4" t="s">
        <v>267</v>
      </c>
      <c r="N786" s="4" t="s">
        <v>153</v>
      </c>
      <c r="O786" s="4" t="s">
        <v>118</v>
      </c>
      <c r="P786" s="4">
        <v>2016</v>
      </c>
      <c r="Q786" s="4"/>
      <c r="R786" s="4" t="s">
        <v>119</v>
      </c>
      <c r="S786" s="13"/>
      <c r="T786" s="4"/>
      <c r="U786" s="4"/>
      <c r="V786" s="4"/>
      <c r="W786" s="4">
        <v>60</v>
      </c>
      <c r="X786" s="13">
        <v>43312</v>
      </c>
      <c r="Y786" s="27"/>
      <c r="Z786" s="27"/>
      <c r="AA786" s="28"/>
      <c r="AB786" s="31"/>
      <c r="AC786" s="32">
        <v>41</v>
      </c>
      <c r="AD786" s="28"/>
      <c r="AE786" s="28">
        <v>42.1</v>
      </c>
      <c r="AF786" s="33">
        <v>0.01</v>
      </c>
      <c r="AG786" s="28">
        <v>0.5</v>
      </c>
      <c r="AH786" s="31">
        <v>8.0000000000000002E-3</v>
      </c>
      <c r="AI786" s="31">
        <v>0.17</v>
      </c>
      <c r="AJ786" s="31"/>
      <c r="AK786" s="75" t="str">
        <f t="shared" si="164"/>
        <v>1</v>
      </c>
      <c r="AL786" s="75" t="str">
        <f t="shared" si="165"/>
        <v>1</v>
      </c>
      <c r="AM786" s="75" t="str">
        <f t="shared" si="166"/>
        <v>1</v>
      </c>
      <c r="AN786" s="75" t="str">
        <f t="shared" si="167"/>
        <v>1</v>
      </c>
      <c r="AO786" s="75" t="str">
        <f t="shared" si="168"/>
        <v>1</v>
      </c>
      <c r="AP786" s="75" t="str">
        <f t="shared" si="169"/>
        <v>1</v>
      </c>
      <c r="AQ786" s="75" t="str">
        <f t="shared" si="170"/>
        <v>1</v>
      </c>
      <c r="AR786" s="75" t="str">
        <f t="shared" si="171"/>
        <v>1</v>
      </c>
      <c r="AS786" s="75">
        <f t="shared" si="172"/>
        <v>1</v>
      </c>
      <c r="AT786" s="75" t="str">
        <f t="shared" si="173"/>
        <v>1</v>
      </c>
      <c r="AU786" s="48" t="e">
        <f>IF(OR(AQ786="I",#REF!="I",AQ786="C",#REF!="C"),"Termovacío",IF(OR(AO786="I",AN786="I",AP786="I",AK786="I",AL786="I",AO786="C",AN786="C",AP786="C",AK786="C",AL786="C"),"Regeneración",""))</f>
        <v>#REF!</v>
      </c>
    </row>
    <row r="787" spans="1:47" s="10" customFormat="1" ht="15" customHeight="1" x14ac:dyDescent="0.2">
      <c r="A787" s="4">
        <f t="shared" si="174"/>
        <v>33</v>
      </c>
      <c r="B787" s="4">
        <v>60007200</v>
      </c>
      <c r="C787" s="4" t="s">
        <v>99</v>
      </c>
      <c r="D787" s="4" t="s">
        <v>156</v>
      </c>
      <c r="E787" s="3"/>
      <c r="F787" s="4" t="s">
        <v>325</v>
      </c>
      <c r="G787" s="4" t="s">
        <v>19</v>
      </c>
      <c r="H787" s="4" t="s">
        <v>58</v>
      </c>
      <c r="I787" s="4" t="s">
        <v>10</v>
      </c>
      <c r="J787" s="4">
        <v>50</v>
      </c>
      <c r="K787" s="4" t="s">
        <v>129</v>
      </c>
      <c r="L787" s="4">
        <v>2016</v>
      </c>
      <c r="M787" s="4" t="s">
        <v>267</v>
      </c>
      <c r="N787" s="4" t="s">
        <v>153</v>
      </c>
      <c r="O787" s="4" t="s">
        <v>118</v>
      </c>
      <c r="P787" s="4">
        <v>2016</v>
      </c>
      <c r="Q787" s="4"/>
      <c r="R787" s="4" t="s">
        <v>119</v>
      </c>
      <c r="S787" s="13"/>
      <c r="T787" s="4"/>
      <c r="U787" s="4"/>
      <c r="V787" s="4"/>
      <c r="W787" s="4">
        <v>60</v>
      </c>
      <c r="X787" s="13">
        <v>42970</v>
      </c>
      <c r="Y787" s="27"/>
      <c r="Z787" s="27"/>
      <c r="AA787" s="28"/>
      <c r="AB787" s="31"/>
      <c r="AC787" s="32">
        <v>46</v>
      </c>
      <c r="AD787" s="28"/>
      <c r="AE787" s="28">
        <v>45</v>
      </c>
      <c r="AF787" s="33">
        <v>0.01</v>
      </c>
      <c r="AG787" s="28">
        <v>0.5</v>
      </c>
      <c r="AH787" s="31">
        <v>0.02</v>
      </c>
      <c r="AI787" s="31">
        <v>0.4</v>
      </c>
      <c r="AJ787" s="31"/>
      <c r="AK787" s="75" t="str">
        <f t="shared" si="164"/>
        <v>1</v>
      </c>
      <c r="AL787" s="75" t="str">
        <f t="shared" si="165"/>
        <v>1</v>
      </c>
      <c r="AM787" s="75" t="str">
        <f t="shared" si="166"/>
        <v>1</v>
      </c>
      <c r="AN787" s="75" t="str">
        <f t="shared" si="167"/>
        <v>1</v>
      </c>
      <c r="AO787" s="75" t="str">
        <f t="shared" si="168"/>
        <v>1</v>
      </c>
      <c r="AP787" s="75" t="str">
        <f t="shared" si="169"/>
        <v>1</v>
      </c>
      <c r="AQ787" s="75" t="str">
        <f t="shared" si="170"/>
        <v>1</v>
      </c>
      <c r="AR787" s="75" t="str">
        <f t="shared" si="171"/>
        <v>1</v>
      </c>
      <c r="AS787" s="75">
        <f t="shared" si="172"/>
        <v>1</v>
      </c>
      <c r="AT787" s="75" t="str">
        <f t="shared" si="173"/>
        <v>1</v>
      </c>
      <c r="AU787" s="48" t="e">
        <f>IF(OR(AQ787="I",#REF!="I",AQ787="C",#REF!="C"),"Termovacío",IF(OR(AO787="I",AN787="I",AP787="I",AK787="I",AL787="I",AO787="C",AN787="C",AP787="C",AK787="C",AL787="C"),"Regeneración",""))</f>
        <v>#REF!</v>
      </c>
    </row>
    <row r="788" spans="1:47" s="10" customFormat="1" ht="15" customHeight="1" x14ac:dyDescent="0.2">
      <c r="A788" s="4">
        <f t="shared" si="174"/>
        <v>34</v>
      </c>
      <c r="B788" s="36">
        <v>60006086</v>
      </c>
      <c r="C788" s="36" t="s">
        <v>99</v>
      </c>
      <c r="D788" s="36" t="s">
        <v>163</v>
      </c>
      <c r="E788" s="37"/>
      <c r="F788" s="36" t="s">
        <v>326</v>
      </c>
      <c r="G788" s="36" t="s">
        <v>29</v>
      </c>
      <c r="H788" s="36">
        <v>146916</v>
      </c>
      <c r="I788" s="36" t="s">
        <v>10</v>
      </c>
      <c r="J788" s="36" t="s">
        <v>147</v>
      </c>
      <c r="K788" s="36" t="s">
        <v>129</v>
      </c>
      <c r="L788" s="36">
        <v>2014</v>
      </c>
      <c r="M788" s="36" t="s">
        <v>267</v>
      </c>
      <c r="N788" s="36" t="s">
        <v>153</v>
      </c>
      <c r="O788" s="36"/>
      <c r="P788" s="36">
        <v>2015</v>
      </c>
      <c r="Q788" s="36"/>
      <c r="R788" s="36" t="s">
        <v>119</v>
      </c>
      <c r="S788" s="38"/>
      <c r="T788" s="36"/>
      <c r="U788" s="36"/>
      <c r="V788" s="36" t="s">
        <v>448</v>
      </c>
      <c r="W788" s="36">
        <v>60</v>
      </c>
      <c r="X788" s="38">
        <v>45694</v>
      </c>
      <c r="Y788" s="39">
        <v>62</v>
      </c>
      <c r="Z788" s="39">
        <v>25</v>
      </c>
      <c r="AA788" s="40" t="s">
        <v>665</v>
      </c>
      <c r="AB788" s="41">
        <v>0.88400000000000001</v>
      </c>
      <c r="AC788" s="42">
        <v>68</v>
      </c>
      <c r="AD788" s="40">
        <v>5</v>
      </c>
      <c r="AE788" s="40">
        <v>32.4</v>
      </c>
      <c r="AF788" s="43">
        <v>0.01</v>
      </c>
      <c r="AG788" s="40">
        <v>0.5</v>
      </c>
      <c r="AH788" s="41">
        <v>2E-3</v>
      </c>
      <c r="AI788" s="41">
        <v>0.11</v>
      </c>
      <c r="AJ788" s="41"/>
      <c r="AK788" s="75" t="str">
        <f t="shared" si="164"/>
        <v>1</v>
      </c>
      <c r="AL788" s="75" t="str">
        <f t="shared" si="165"/>
        <v>1</v>
      </c>
      <c r="AM788" s="75" t="str">
        <f t="shared" si="166"/>
        <v>1</v>
      </c>
      <c r="AN788" s="75" t="str">
        <f t="shared" si="167"/>
        <v>1</v>
      </c>
      <c r="AO788" s="75" t="str">
        <f t="shared" si="168"/>
        <v>1</v>
      </c>
      <c r="AP788" s="75" t="str">
        <f t="shared" si="169"/>
        <v>1</v>
      </c>
      <c r="AQ788" s="75" t="str">
        <f t="shared" si="170"/>
        <v>1</v>
      </c>
      <c r="AR788" s="75" t="str">
        <f t="shared" si="171"/>
        <v>1</v>
      </c>
      <c r="AS788" s="75">
        <f t="shared" si="172"/>
        <v>1</v>
      </c>
      <c r="AT788" s="75" t="str">
        <f t="shared" si="173"/>
        <v>1</v>
      </c>
      <c r="AU788" s="48" t="e">
        <f>IF(OR(AQ788="I",#REF!="I",AQ788="C",#REF!="C"),"Termovacío",IF(OR(AO788="I",AN788="I",AP788="I",AK788="I",AL788="I",AO788="C",AN788="C",AP788="C",AK788="C",AL788="C"),"Regeneración",""))</f>
        <v>#REF!</v>
      </c>
    </row>
    <row r="789" spans="1:47" s="10" customFormat="1" ht="15" customHeight="1" x14ac:dyDescent="0.2">
      <c r="A789" s="4">
        <f t="shared" si="174"/>
        <v>34</v>
      </c>
      <c r="B789" s="4">
        <v>60006086</v>
      </c>
      <c r="C789" s="4" t="s">
        <v>99</v>
      </c>
      <c r="D789" s="4" t="s">
        <v>163</v>
      </c>
      <c r="E789" s="3"/>
      <c r="F789" s="4" t="s">
        <v>326</v>
      </c>
      <c r="G789" s="4" t="s">
        <v>29</v>
      </c>
      <c r="H789" s="4">
        <v>146916</v>
      </c>
      <c r="I789" s="4" t="s">
        <v>10</v>
      </c>
      <c r="J789" s="4" t="s">
        <v>147</v>
      </c>
      <c r="K789" s="4" t="s">
        <v>129</v>
      </c>
      <c r="L789" s="4">
        <v>2014</v>
      </c>
      <c r="M789" s="4" t="s">
        <v>267</v>
      </c>
      <c r="N789" s="4" t="s">
        <v>153</v>
      </c>
      <c r="O789" s="4"/>
      <c r="P789" s="4">
        <v>2015</v>
      </c>
      <c r="Q789" s="4"/>
      <c r="R789" s="4" t="s">
        <v>119</v>
      </c>
      <c r="S789" s="13"/>
      <c r="T789" s="4"/>
      <c r="U789" s="4"/>
      <c r="V789" s="4" t="s">
        <v>448</v>
      </c>
      <c r="W789" s="4">
        <v>60</v>
      </c>
      <c r="X789" s="13">
        <v>45169</v>
      </c>
      <c r="Y789" s="27">
        <v>70</v>
      </c>
      <c r="Z789" s="27"/>
      <c r="AA789" s="28" t="s">
        <v>456</v>
      </c>
      <c r="AB789" s="31">
        <v>0.8841</v>
      </c>
      <c r="AC789" s="32">
        <v>73</v>
      </c>
      <c r="AD789" s="28">
        <v>4</v>
      </c>
      <c r="AE789" s="28">
        <v>33.200000000000003</v>
      </c>
      <c r="AF789" s="33">
        <v>0.01</v>
      </c>
      <c r="AG789" s="28">
        <v>0.5</v>
      </c>
      <c r="AH789" s="31">
        <v>5.0000000000000001E-3</v>
      </c>
      <c r="AI789" s="31">
        <v>0.10299999999999999</v>
      </c>
      <c r="AJ789" s="31"/>
      <c r="AK789" s="75" t="str">
        <f t="shared" si="164"/>
        <v>1</v>
      </c>
      <c r="AL789" s="75" t="str">
        <f t="shared" si="165"/>
        <v>1</v>
      </c>
      <c r="AM789" s="75" t="str">
        <f t="shared" si="166"/>
        <v>1</v>
      </c>
      <c r="AN789" s="75" t="str">
        <f t="shared" si="167"/>
        <v>1</v>
      </c>
      <c r="AO789" s="75" t="str">
        <f t="shared" si="168"/>
        <v>1</v>
      </c>
      <c r="AP789" s="75" t="str">
        <f t="shared" si="169"/>
        <v>1</v>
      </c>
      <c r="AQ789" s="75" t="str">
        <f t="shared" si="170"/>
        <v>1</v>
      </c>
      <c r="AR789" s="75" t="str">
        <f t="shared" si="171"/>
        <v>1</v>
      </c>
      <c r="AS789" s="75">
        <f t="shared" si="172"/>
        <v>1</v>
      </c>
      <c r="AT789" s="75" t="str">
        <f t="shared" si="173"/>
        <v>1</v>
      </c>
      <c r="AU789" s="48" t="e">
        <f>IF(OR(AQ789="I",#REF!="I",AQ789="C",#REF!="C"),"Termovacío",IF(OR(AO789="I",AN789="I",AP789="I",AK789="I",AL789="I",AO789="C",AN789="C",AP789="C",AK789="C",AL789="C"),"Regeneración",""))</f>
        <v>#REF!</v>
      </c>
    </row>
    <row r="790" spans="1:47" s="10" customFormat="1" ht="15" customHeight="1" x14ac:dyDescent="0.2">
      <c r="A790" s="4">
        <f t="shared" si="174"/>
        <v>34</v>
      </c>
      <c r="B790" s="4">
        <v>60006086</v>
      </c>
      <c r="C790" s="4" t="s">
        <v>99</v>
      </c>
      <c r="D790" s="4" t="s">
        <v>163</v>
      </c>
      <c r="E790" s="3"/>
      <c r="F790" s="4" t="s">
        <v>326</v>
      </c>
      <c r="G790" s="4" t="s">
        <v>29</v>
      </c>
      <c r="H790" s="4">
        <v>146916</v>
      </c>
      <c r="I790" s="4" t="s">
        <v>10</v>
      </c>
      <c r="J790" s="4" t="s">
        <v>147</v>
      </c>
      <c r="K790" s="4" t="s">
        <v>129</v>
      </c>
      <c r="L790" s="4">
        <v>2014</v>
      </c>
      <c r="M790" s="4" t="s">
        <v>267</v>
      </c>
      <c r="N790" s="4" t="s">
        <v>153</v>
      </c>
      <c r="O790" s="4"/>
      <c r="P790" s="4">
        <v>2015</v>
      </c>
      <c r="Q790" s="4"/>
      <c r="R790" s="4" t="s">
        <v>119</v>
      </c>
      <c r="S790" s="13"/>
      <c r="T790" s="4"/>
      <c r="U790" s="4"/>
      <c r="V790" s="4"/>
      <c r="W790" s="4">
        <v>60</v>
      </c>
      <c r="X790" s="13" t="s">
        <v>288</v>
      </c>
      <c r="Y790" s="27">
        <v>0</v>
      </c>
      <c r="Z790" s="27">
        <v>64.400000000000006</v>
      </c>
      <c r="AA790" s="28" t="s">
        <v>282</v>
      </c>
      <c r="AB790" s="31">
        <v>0.88270000000000004</v>
      </c>
      <c r="AC790" s="32">
        <v>55.3</v>
      </c>
      <c r="AD790" s="28">
        <v>8</v>
      </c>
      <c r="AE790" s="28">
        <v>36.4</v>
      </c>
      <c r="AF790" s="33">
        <v>0.02</v>
      </c>
      <c r="AG790" s="28">
        <v>1</v>
      </c>
      <c r="AH790" s="31">
        <v>6.0000000000000001E-3</v>
      </c>
      <c r="AI790" s="31">
        <v>0.16</v>
      </c>
      <c r="AJ790" s="31"/>
      <c r="AK790" s="75" t="str">
        <f t="shared" si="164"/>
        <v>1</v>
      </c>
      <c r="AL790" s="75" t="str">
        <f t="shared" si="165"/>
        <v>1</v>
      </c>
      <c r="AM790" s="75" t="str">
        <f t="shared" si="166"/>
        <v>1</v>
      </c>
      <c r="AN790" s="75" t="str">
        <f t="shared" si="167"/>
        <v>1</v>
      </c>
      <c r="AO790" s="75" t="str">
        <f t="shared" si="168"/>
        <v>1</v>
      </c>
      <c r="AP790" s="75" t="str">
        <f t="shared" si="169"/>
        <v>1</v>
      </c>
      <c r="AQ790" s="75" t="str">
        <f t="shared" si="170"/>
        <v>1</v>
      </c>
      <c r="AR790" s="75" t="str">
        <f t="shared" si="171"/>
        <v>1</v>
      </c>
      <c r="AS790" s="75">
        <f t="shared" si="172"/>
        <v>1</v>
      </c>
      <c r="AT790" s="75" t="str">
        <f t="shared" si="173"/>
        <v>1</v>
      </c>
      <c r="AU790" s="48" t="e">
        <f>IF(OR(AQ790="I",#REF!="I",AQ790="C",#REF!="C"),"Termovacío",IF(OR(AO790="I",AN790="I",AP790="I",AK790="I",AL790="I",AO790="C",AN790="C",AP790="C",AK790="C",AL790="C"),"Regeneración",""))</f>
        <v>#REF!</v>
      </c>
    </row>
    <row r="791" spans="1:47" s="10" customFormat="1" ht="15" customHeight="1" x14ac:dyDescent="0.2">
      <c r="A791" s="4">
        <f t="shared" si="174"/>
        <v>34</v>
      </c>
      <c r="B791" s="4">
        <v>60006086</v>
      </c>
      <c r="C791" s="4" t="s">
        <v>99</v>
      </c>
      <c r="D791" s="4" t="s">
        <v>163</v>
      </c>
      <c r="E791" s="3"/>
      <c r="F791" s="4" t="s">
        <v>326</v>
      </c>
      <c r="G791" s="4" t="s">
        <v>29</v>
      </c>
      <c r="H791" s="4">
        <v>146916</v>
      </c>
      <c r="I791" s="4" t="s">
        <v>10</v>
      </c>
      <c r="J791" s="4" t="s">
        <v>147</v>
      </c>
      <c r="K791" s="4" t="s">
        <v>129</v>
      </c>
      <c r="L791" s="4">
        <v>2014</v>
      </c>
      <c r="M791" s="4" t="s">
        <v>267</v>
      </c>
      <c r="N791" s="4" t="s">
        <v>153</v>
      </c>
      <c r="O791" s="4"/>
      <c r="P791" s="4">
        <v>2015</v>
      </c>
      <c r="Q791" s="4"/>
      <c r="R791" s="4" t="s">
        <v>119</v>
      </c>
      <c r="S791" s="13"/>
      <c r="T791" s="4"/>
      <c r="U791" s="4"/>
      <c r="V791" s="4" t="s">
        <v>301</v>
      </c>
      <c r="W791" s="4">
        <v>60</v>
      </c>
      <c r="X791" s="13">
        <v>44383</v>
      </c>
      <c r="Y791" s="27">
        <v>58</v>
      </c>
      <c r="Z791" s="27">
        <v>56.6</v>
      </c>
      <c r="AA791" s="28" t="s">
        <v>283</v>
      </c>
      <c r="AB791" s="31">
        <v>0.874</v>
      </c>
      <c r="AC791" s="32">
        <v>37</v>
      </c>
      <c r="AD791" s="28">
        <v>13</v>
      </c>
      <c r="AE791" s="28">
        <v>32</v>
      </c>
      <c r="AF791" s="33">
        <v>0.02</v>
      </c>
      <c r="AG791" s="28">
        <v>0.5</v>
      </c>
      <c r="AH791" s="31">
        <v>2.7E-2</v>
      </c>
      <c r="AI791" s="31">
        <v>0.51100000000000001</v>
      </c>
      <c r="AJ791" s="31"/>
      <c r="AK791" s="75" t="str">
        <f t="shared" si="164"/>
        <v>1</v>
      </c>
      <c r="AL791" s="75" t="str">
        <f t="shared" si="165"/>
        <v>1</v>
      </c>
      <c r="AM791" s="75" t="str">
        <f t="shared" si="166"/>
        <v>1</v>
      </c>
      <c r="AN791" s="75" t="str">
        <f t="shared" si="167"/>
        <v>1</v>
      </c>
      <c r="AO791" s="75" t="str">
        <f t="shared" si="168"/>
        <v>1</v>
      </c>
      <c r="AP791" s="75" t="str">
        <f t="shared" si="169"/>
        <v>1</v>
      </c>
      <c r="AQ791" s="75" t="str">
        <f t="shared" si="170"/>
        <v>3</v>
      </c>
      <c r="AR791" s="75" t="str">
        <f t="shared" si="171"/>
        <v>1</v>
      </c>
      <c r="AS791" s="75">
        <f t="shared" si="172"/>
        <v>1.4545454545454546</v>
      </c>
      <c r="AT791" s="75" t="str">
        <f t="shared" si="173"/>
        <v>3</v>
      </c>
      <c r="AU791" s="48" t="e">
        <f>IF(OR(AQ791="I",#REF!="I",AQ791="C",#REF!="C"),"Termovacío",IF(OR(AO791="I",AN791="I",AP791="I",AK791="I",AL791="I",AO791="C",AN791="C",AP791="C",AK791="C",AL791="C"),"Regeneración",""))</f>
        <v>#REF!</v>
      </c>
    </row>
    <row r="792" spans="1:47" s="10" customFormat="1" ht="15" customHeight="1" x14ac:dyDescent="0.2">
      <c r="A792" s="4">
        <f t="shared" si="174"/>
        <v>34</v>
      </c>
      <c r="B792" s="4">
        <v>60006086</v>
      </c>
      <c r="C792" s="4" t="s">
        <v>99</v>
      </c>
      <c r="D792" s="4" t="s">
        <v>163</v>
      </c>
      <c r="E792" s="3"/>
      <c r="F792" s="4" t="s">
        <v>326</v>
      </c>
      <c r="G792" s="4" t="s">
        <v>29</v>
      </c>
      <c r="H792" s="4">
        <v>146916</v>
      </c>
      <c r="I792" s="4" t="s">
        <v>10</v>
      </c>
      <c r="J792" s="4" t="s">
        <v>147</v>
      </c>
      <c r="K792" s="4" t="s">
        <v>129</v>
      </c>
      <c r="L792" s="4">
        <v>2014</v>
      </c>
      <c r="M792" s="4" t="s">
        <v>267</v>
      </c>
      <c r="N792" s="4" t="s">
        <v>153</v>
      </c>
      <c r="O792" s="4"/>
      <c r="P792" s="4">
        <v>2015</v>
      </c>
      <c r="Q792" s="4"/>
      <c r="R792" s="4" t="s">
        <v>119</v>
      </c>
      <c r="S792" s="13"/>
      <c r="T792" s="4"/>
      <c r="U792" s="4"/>
      <c r="V792" s="4"/>
      <c r="W792" s="4">
        <v>60</v>
      </c>
      <c r="X792" s="13">
        <v>43998</v>
      </c>
      <c r="Y792" s="27"/>
      <c r="Z792" s="27"/>
      <c r="AA792" s="28"/>
      <c r="AB792" s="31"/>
      <c r="AC792" s="32">
        <v>31</v>
      </c>
      <c r="AD792" s="28"/>
      <c r="AE792" s="28"/>
      <c r="AF792" s="33"/>
      <c r="AG792" s="28"/>
      <c r="AH792" s="31"/>
      <c r="AI792" s="31"/>
      <c r="AJ792" s="31"/>
      <c r="AK792" s="75" t="str">
        <f t="shared" si="164"/>
        <v>1</v>
      </c>
      <c r="AL792" s="75" t="str">
        <f t="shared" si="165"/>
        <v>1</v>
      </c>
      <c r="AM792" s="75" t="str">
        <f t="shared" si="166"/>
        <v>1</v>
      </c>
      <c r="AN792" s="75" t="str">
        <f t="shared" si="167"/>
        <v>1</v>
      </c>
      <c r="AO792" s="75" t="str">
        <f t="shared" si="168"/>
        <v>1</v>
      </c>
      <c r="AP792" s="75" t="str">
        <f t="shared" si="169"/>
        <v>1</v>
      </c>
      <c r="AQ792" s="75" t="str">
        <f t="shared" si="170"/>
        <v>5</v>
      </c>
      <c r="AR792" s="75" t="str">
        <f t="shared" si="171"/>
        <v>1</v>
      </c>
      <c r="AS792" s="75">
        <f t="shared" si="172"/>
        <v>1.9090909090909092</v>
      </c>
      <c r="AT792" s="75" t="str">
        <f t="shared" si="173"/>
        <v>3</v>
      </c>
      <c r="AU792" s="48" t="e">
        <f>IF(OR(AQ792="I",#REF!="I",AQ792="C",#REF!="C"),"Termovacío",IF(OR(AO792="I",AN792="I",AP792="I",AK792="I",AL792="I",AO792="C",AN792="C",AP792="C",AK792="C",AL792="C"),"Regeneración",""))</f>
        <v>#REF!</v>
      </c>
    </row>
    <row r="793" spans="1:47" s="10" customFormat="1" ht="15" customHeight="1" x14ac:dyDescent="0.2">
      <c r="A793" s="4">
        <f t="shared" si="174"/>
        <v>34</v>
      </c>
      <c r="B793" s="4">
        <v>60006086</v>
      </c>
      <c r="C793" s="4" t="s">
        <v>99</v>
      </c>
      <c r="D793" s="4" t="s">
        <v>163</v>
      </c>
      <c r="E793" s="3"/>
      <c r="F793" s="4" t="s">
        <v>326</v>
      </c>
      <c r="G793" s="4" t="s">
        <v>29</v>
      </c>
      <c r="H793" s="4">
        <v>146916</v>
      </c>
      <c r="I793" s="4" t="s">
        <v>10</v>
      </c>
      <c r="J793" s="4" t="s">
        <v>147</v>
      </c>
      <c r="K793" s="4" t="s">
        <v>129</v>
      </c>
      <c r="L793" s="4">
        <v>2014</v>
      </c>
      <c r="M793" s="4" t="s">
        <v>267</v>
      </c>
      <c r="N793" s="4" t="s">
        <v>153</v>
      </c>
      <c r="O793" s="4"/>
      <c r="P793" s="4">
        <v>2015</v>
      </c>
      <c r="Q793" s="4"/>
      <c r="R793" s="4" t="s">
        <v>119</v>
      </c>
      <c r="S793" s="13"/>
      <c r="T793" s="4"/>
      <c r="U793" s="4"/>
      <c r="V793" s="4"/>
      <c r="W793" s="4">
        <v>60</v>
      </c>
      <c r="X793" s="13">
        <v>43578</v>
      </c>
      <c r="Y793" s="27"/>
      <c r="Z793" s="27"/>
      <c r="AA793" s="28"/>
      <c r="AB793" s="31"/>
      <c r="AC793" s="32">
        <v>52</v>
      </c>
      <c r="AD793" s="28"/>
      <c r="AE793" s="28">
        <v>37.9</v>
      </c>
      <c r="AF793" s="33">
        <v>0.01</v>
      </c>
      <c r="AG793" s="28">
        <v>0.5</v>
      </c>
      <c r="AH793" s="31">
        <v>0.05</v>
      </c>
      <c r="AI793" s="31">
        <v>0.62</v>
      </c>
      <c r="AJ793" s="31"/>
      <c r="AK793" s="75" t="str">
        <f t="shared" si="164"/>
        <v>1</v>
      </c>
      <c r="AL793" s="75" t="str">
        <f t="shared" si="165"/>
        <v>1</v>
      </c>
      <c r="AM793" s="75" t="str">
        <f t="shared" si="166"/>
        <v>1</v>
      </c>
      <c r="AN793" s="75" t="str">
        <f t="shared" si="167"/>
        <v>1</v>
      </c>
      <c r="AO793" s="75" t="str">
        <f t="shared" si="168"/>
        <v>1</v>
      </c>
      <c r="AP793" s="75" t="str">
        <f t="shared" si="169"/>
        <v>1</v>
      </c>
      <c r="AQ793" s="75" t="str">
        <f t="shared" si="170"/>
        <v>1</v>
      </c>
      <c r="AR793" s="75" t="str">
        <f t="shared" si="171"/>
        <v>1</v>
      </c>
      <c r="AS793" s="75">
        <f t="shared" si="172"/>
        <v>1</v>
      </c>
      <c r="AT793" s="75" t="str">
        <f t="shared" si="173"/>
        <v>1</v>
      </c>
      <c r="AU793" s="48" t="e">
        <f>IF(OR(AQ793="I",#REF!="I",AQ793="C",#REF!="C"),"Termovacío",IF(OR(AO793="I",AN793="I",AP793="I",AK793="I",AL793="I",AO793="C",AN793="C",AP793="C",AK793="C",AL793="C"),"Regeneración",""))</f>
        <v>#REF!</v>
      </c>
    </row>
    <row r="794" spans="1:47" s="10" customFormat="1" ht="15" customHeight="1" x14ac:dyDescent="0.2">
      <c r="A794" s="4">
        <f t="shared" si="174"/>
        <v>34</v>
      </c>
      <c r="B794" s="4">
        <v>60006086</v>
      </c>
      <c r="C794" s="4" t="s">
        <v>99</v>
      </c>
      <c r="D794" s="4" t="s">
        <v>163</v>
      </c>
      <c r="E794" s="3"/>
      <c r="F794" s="4" t="s">
        <v>326</v>
      </c>
      <c r="G794" s="4" t="s">
        <v>29</v>
      </c>
      <c r="H794" s="4">
        <v>146916</v>
      </c>
      <c r="I794" s="4" t="s">
        <v>10</v>
      </c>
      <c r="J794" s="4" t="s">
        <v>147</v>
      </c>
      <c r="K794" s="4" t="s">
        <v>129</v>
      </c>
      <c r="L794" s="4">
        <v>2014</v>
      </c>
      <c r="M794" s="4" t="s">
        <v>267</v>
      </c>
      <c r="N794" s="4" t="s">
        <v>153</v>
      </c>
      <c r="O794" s="4"/>
      <c r="P794" s="4">
        <v>2015</v>
      </c>
      <c r="Q794" s="4"/>
      <c r="R794" s="4" t="s">
        <v>119</v>
      </c>
      <c r="S794" s="13"/>
      <c r="T794" s="4"/>
      <c r="U794" s="4"/>
      <c r="V794" s="4"/>
      <c r="W794" s="4">
        <v>60</v>
      </c>
      <c r="X794" s="13">
        <v>43313</v>
      </c>
      <c r="Y794" s="27"/>
      <c r="Z794" s="27"/>
      <c r="AA794" s="28"/>
      <c r="AB794" s="31"/>
      <c r="AC794" s="32">
        <v>70</v>
      </c>
      <c r="AD794" s="28"/>
      <c r="AE794" s="28">
        <v>39.200000000000003</v>
      </c>
      <c r="AF794" s="33">
        <v>0.01</v>
      </c>
      <c r="AG794" s="28">
        <v>0.5</v>
      </c>
      <c r="AH794" s="31">
        <v>8.0000000000000002E-3</v>
      </c>
      <c r="AI794" s="31">
        <v>0.87</v>
      </c>
      <c r="AJ794" s="31"/>
      <c r="AK794" s="75" t="str">
        <f t="shared" si="164"/>
        <v>1</v>
      </c>
      <c r="AL794" s="75" t="str">
        <f t="shared" si="165"/>
        <v>1</v>
      </c>
      <c r="AM794" s="75" t="str">
        <f t="shared" si="166"/>
        <v>1</v>
      </c>
      <c r="AN794" s="75" t="str">
        <f t="shared" si="167"/>
        <v>1</v>
      </c>
      <c r="AO794" s="75" t="str">
        <f t="shared" si="168"/>
        <v>1</v>
      </c>
      <c r="AP794" s="75" t="str">
        <f t="shared" si="169"/>
        <v>1</v>
      </c>
      <c r="AQ794" s="75" t="str">
        <f t="shared" si="170"/>
        <v>1</v>
      </c>
      <c r="AR794" s="75" t="str">
        <f t="shared" si="171"/>
        <v>1</v>
      </c>
      <c r="AS794" s="75">
        <f t="shared" si="172"/>
        <v>1</v>
      </c>
      <c r="AT794" s="75" t="str">
        <f t="shared" si="173"/>
        <v>1</v>
      </c>
      <c r="AU794" s="48" t="e">
        <f>IF(OR(AQ794="I",#REF!="I",AQ794="C",#REF!="C"),"Termovacío",IF(OR(AO794="I",AN794="I",AP794="I",AK794="I",AL794="I",AO794="C",AN794="C",AP794="C",AK794="C",AL794="C"),"Regeneración",""))</f>
        <v>#REF!</v>
      </c>
    </row>
    <row r="795" spans="1:47" s="10" customFormat="1" ht="15" customHeight="1" x14ac:dyDescent="0.2">
      <c r="A795" s="4">
        <f t="shared" si="174"/>
        <v>34</v>
      </c>
      <c r="B795" s="4">
        <v>60006086</v>
      </c>
      <c r="C795" s="4" t="s">
        <v>99</v>
      </c>
      <c r="D795" s="4" t="s">
        <v>163</v>
      </c>
      <c r="E795" s="3"/>
      <c r="F795" s="4" t="s">
        <v>326</v>
      </c>
      <c r="G795" s="4" t="s">
        <v>29</v>
      </c>
      <c r="H795" s="4">
        <v>146916</v>
      </c>
      <c r="I795" s="4" t="s">
        <v>10</v>
      </c>
      <c r="J795" s="4" t="s">
        <v>147</v>
      </c>
      <c r="K795" s="4" t="s">
        <v>129</v>
      </c>
      <c r="L795" s="4">
        <v>2014</v>
      </c>
      <c r="M795" s="4" t="s">
        <v>267</v>
      </c>
      <c r="N795" s="4" t="s">
        <v>153</v>
      </c>
      <c r="O795" s="4"/>
      <c r="P795" s="4">
        <v>2015</v>
      </c>
      <c r="Q795" s="4"/>
      <c r="R795" s="4" t="s">
        <v>119</v>
      </c>
      <c r="S795" s="13"/>
      <c r="T795" s="4"/>
      <c r="U795" s="4"/>
      <c r="V795" s="4"/>
      <c r="W795" s="4">
        <v>60</v>
      </c>
      <c r="X795" s="13">
        <v>42921</v>
      </c>
      <c r="Y795" s="27"/>
      <c r="Z795" s="27"/>
      <c r="AA795" s="28"/>
      <c r="AB795" s="31"/>
      <c r="AC795" s="32">
        <v>46</v>
      </c>
      <c r="AD795" s="28"/>
      <c r="AE795" s="28">
        <v>39.5</v>
      </c>
      <c r="AF795" s="33">
        <v>0.01</v>
      </c>
      <c r="AG795" s="28">
        <v>0.5</v>
      </c>
      <c r="AH795" s="31">
        <v>0.02</v>
      </c>
      <c r="AI795" s="31">
        <v>0.5</v>
      </c>
      <c r="AJ795" s="31"/>
      <c r="AK795" s="75" t="str">
        <f t="shared" si="164"/>
        <v>1</v>
      </c>
      <c r="AL795" s="75" t="str">
        <f t="shared" si="165"/>
        <v>1</v>
      </c>
      <c r="AM795" s="75" t="str">
        <f t="shared" si="166"/>
        <v>1</v>
      </c>
      <c r="AN795" s="75" t="str">
        <f t="shared" si="167"/>
        <v>1</v>
      </c>
      <c r="AO795" s="75" t="str">
        <f t="shared" si="168"/>
        <v>1</v>
      </c>
      <c r="AP795" s="75" t="str">
        <f t="shared" si="169"/>
        <v>1</v>
      </c>
      <c r="AQ795" s="75" t="str">
        <f t="shared" si="170"/>
        <v>1</v>
      </c>
      <c r="AR795" s="75" t="str">
        <f t="shared" si="171"/>
        <v>1</v>
      </c>
      <c r="AS795" s="75">
        <f t="shared" si="172"/>
        <v>1</v>
      </c>
      <c r="AT795" s="75" t="str">
        <f t="shared" si="173"/>
        <v>1</v>
      </c>
      <c r="AU795" s="48" t="e">
        <f>IF(OR(AQ795="I",#REF!="I",AQ795="C",#REF!="C"),"Termovacío",IF(OR(AO795="I",AN795="I",AP795="I",AK795="I",AL795="I",AO795="C",AN795="C",AP795="C",AK795="C",AL795="C"),"Regeneración",""))</f>
        <v>#REF!</v>
      </c>
    </row>
    <row r="796" spans="1:47" s="10" customFormat="1" ht="15" customHeight="1" x14ac:dyDescent="0.2">
      <c r="A796" s="4">
        <f t="shared" si="174"/>
        <v>34</v>
      </c>
      <c r="B796" s="4">
        <v>60006086</v>
      </c>
      <c r="C796" s="4" t="s">
        <v>99</v>
      </c>
      <c r="D796" s="4" t="s">
        <v>163</v>
      </c>
      <c r="E796" s="3"/>
      <c r="F796" s="4" t="s">
        <v>326</v>
      </c>
      <c r="G796" s="4" t="s">
        <v>29</v>
      </c>
      <c r="H796" s="4">
        <v>146916</v>
      </c>
      <c r="I796" s="4" t="s">
        <v>10</v>
      </c>
      <c r="J796" s="4" t="s">
        <v>147</v>
      </c>
      <c r="K796" s="4" t="s">
        <v>129</v>
      </c>
      <c r="L796" s="4">
        <v>2014</v>
      </c>
      <c r="M796" s="4" t="s">
        <v>267</v>
      </c>
      <c r="N796" s="4" t="s">
        <v>153</v>
      </c>
      <c r="O796" s="4"/>
      <c r="P796" s="4">
        <v>2015</v>
      </c>
      <c r="Q796" s="4"/>
      <c r="R796" s="4" t="s">
        <v>119</v>
      </c>
      <c r="S796" s="13"/>
      <c r="T796" s="4"/>
      <c r="U796" s="4"/>
      <c r="V796" s="4"/>
      <c r="W796" s="4">
        <v>60</v>
      </c>
      <c r="X796" s="13">
        <v>42382</v>
      </c>
      <c r="Y796" s="27"/>
      <c r="Z796" s="27"/>
      <c r="AA796" s="28"/>
      <c r="AB796" s="31"/>
      <c r="AC796" s="32">
        <v>63</v>
      </c>
      <c r="AD796" s="28"/>
      <c r="AE796" s="28">
        <v>37</v>
      </c>
      <c r="AF796" s="33">
        <v>0.01</v>
      </c>
      <c r="AG796" s="28">
        <v>0.5</v>
      </c>
      <c r="AH796" s="31">
        <v>2.3E-2</v>
      </c>
      <c r="AI796" s="31">
        <v>0.20799999999999999</v>
      </c>
      <c r="AJ796" s="31"/>
      <c r="AK796" s="75" t="str">
        <f t="shared" si="164"/>
        <v>1</v>
      </c>
      <c r="AL796" s="75" t="str">
        <f t="shared" si="165"/>
        <v>1</v>
      </c>
      <c r="AM796" s="75" t="str">
        <f t="shared" si="166"/>
        <v>1</v>
      </c>
      <c r="AN796" s="75" t="str">
        <f t="shared" si="167"/>
        <v>1</v>
      </c>
      <c r="AO796" s="75" t="str">
        <f t="shared" si="168"/>
        <v>1</v>
      </c>
      <c r="AP796" s="75" t="str">
        <f t="shared" si="169"/>
        <v>1</v>
      </c>
      <c r="AQ796" s="75" t="str">
        <f t="shared" si="170"/>
        <v>1</v>
      </c>
      <c r="AR796" s="75" t="str">
        <f t="shared" si="171"/>
        <v>1</v>
      </c>
      <c r="AS796" s="75">
        <f t="shared" si="172"/>
        <v>1</v>
      </c>
      <c r="AT796" s="75" t="str">
        <f t="shared" si="173"/>
        <v>1</v>
      </c>
      <c r="AU796" s="48" t="e">
        <f>IF(OR(AQ796="I",#REF!="I",AQ796="C",#REF!="C"),"Termovacío",IF(OR(AO796="I",AN796="I",AP796="I",AK796="I",AL796="I",AO796="C",AN796="C",AP796="C",AK796="C",AL796="C"),"Regeneración",""))</f>
        <v>#REF!</v>
      </c>
    </row>
    <row r="797" spans="1:47" s="10" customFormat="1" ht="15" customHeight="1" x14ac:dyDescent="0.2">
      <c r="A797" s="4">
        <f t="shared" si="174"/>
        <v>35</v>
      </c>
      <c r="B797" s="36">
        <v>60007202</v>
      </c>
      <c r="C797" s="36" t="s">
        <v>99</v>
      </c>
      <c r="D797" s="36" t="s">
        <v>162</v>
      </c>
      <c r="E797" s="37"/>
      <c r="F797" s="36" t="s">
        <v>327</v>
      </c>
      <c r="G797" s="36" t="s">
        <v>19</v>
      </c>
      <c r="H797" s="36" t="s">
        <v>76</v>
      </c>
      <c r="I797" s="36" t="s">
        <v>244</v>
      </c>
      <c r="J797" s="36">
        <v>50</v>
      </c>
      <c r="K797" s="36" t="s">
        <v>130</v>
      </c>
      <c r="L797" s="36">
        <v>2016</v>
      </c>
      <c r="M797" s="36" t="s">
        <v>267</v>
      </c>
      <c r="N797" s="36" t="s">
        <v>153</v>
      </c>
      <c r="O797" s="36" t="s">
        <v>118</v>
      </c>
      <c r="P797" s="36">
        <v>2016</v>
      </c>
      <c r="Q797" s="36"/>
      <c r="R797" s="36" t="s">
        <v>119</v>
      </c>
      <c r="S797" s="38"/>
      <c r="T797" s="36"/>
      <c r="U797" s="36"/>
      <c r="V797" s="36" t="s">
        <v>448</v>
      </c>
      <c r="W797" s="36">
        <v>60</v>
      </c>
      <c r="X797" s="38">
        <v>45694</v>
      </c>
      <c r="Y797" s="39">
        <v>62</v>
      </c>
      <c r="Z797" s="39">
        <v>25</v>
      </c>
      <c r="AA797" s="40" t="s">
        <v>665</v>
      </c>
      <c r="AB797" s="41">
        <v>0.88</v>
      </c>
      <c r="AC797" s="42">
        <v>72</v>
      </c>
      <c r="AD797" s="40">
        <v>5</v>
      </c>
      <c r="AE797" s="40">
        <v>39.9</v>
      </c>
      <c r="AF797" s="43">
        <v>3.0000000000000001E-3</v>
      </c>
      <c r="AG797" s="40">
        <v>0.5</v>
      </c>
      <c r="AH797" s="41">
        <v>4.0000000000000001E-3</v>
      </c>
      <c r="AI797" s="41">
        <v>7.5999999999999998E-2</v>
      </c>
      <c r="AJ797" s="41"/>
      <c r="AK797" s="75" t="str">
        <f t="shared" si="164"/>
        <v>1</v>
      </c>
      <c r="AL797" s="75" t="str">
        <f t="shared" si="165"/>
        <v>1</v>
      </c>
      <c r="AM797" s="75" t="str">
        <f t="shared" si="166"/>
        <v>1</v>
      </c>
      <c r="AN797" s="75" t="str">
        <f t="shared" si="167"/>
        <v>1</v>
      </c>
      <c r="AO797" s="75" t="str">
        <f t="shared" si="168"/>
        <v>1</v>
      </c>
      <c r="AP797" s="75" t="str">
        <f t="shared" si="169"/>
        <v>1</v>
      </c>
      <c r="AQ797" s="75" t="str">
        <f t="shared" si="170"/>
        <v>1</v>
      </c>
      <c r="AR797" s="75" t="str">
        <f t="shared" si="171"/>
        <v>1</v>
      </c>
      <c r="AS797" s="75">
        <f t="shared" si="172"/>
        <v>1</v>
      </c>
      <c r="AT797" s="75" t="str">
        <f t="shared" si="173"/>
        <v>1</v>
      </c>
      <c r="AU797" s="48" t="e">
        <f>IF(OR(AQ797="I",#REF!="I",AQ797="C",#REF!="C"),"Termovacío",IF(OR(AO797="I",AN797="I",AP797="I",AK797="I",AL797="I",AO797="C",AN797="C",AP797="C",AK797="C",AL797="C"),"Regeneración",""))</f>
        <v>#REF!</v>
      </c>
    </row>
    <row r="798" spans="1:47" s="10" customFormat="1" ht="15" customHeight="1" x14ac:dyDescent="0.2">
      <c r="A798" s="4">
        <f t="shared" si="174"/>
        <v>35</v>
      </c>
      <c r="B798" s="4">
        <v>60007202</v>
      </c>
      <c r="C798" s="4" t="s">
        <v>99</v>
      </c>
      <c r="D798" s="4" t="s">
        <v>162</v>
      </c>
      <c r="E798" s="3"/>
      <c r="F798" s="4" t="s">
        <v>327</v>
      </c>
      <c r="G798" s="4" t="s">
        <v>19</v>
      </c>
      <c r="H798" s="4" t="s">
        <v>76</v>
      </c>
      <c r="I798" s="4" t="s">
        <v>244</v>
      </c>
      <c r="J798" s="4">
        <v>50</v>
      </c>
      <c r="K798" s="4" t="s">
        <v>130</v>
      </c>
      <c r="L798" s="4">
        <v>2016</v>
      </c>
      <c r="M798" s="4" t="s">
        <v>267</v>
      </c>
      <c r="N798" s="4" t="s">
        <v>153</v>
      </c>
      <c r="O798" s="4" t="s">
        <v>118</v>
      </c>
      <c r="P798" s="4">
        <v>2016</v>
      </c>
      <c r="Q798" s="4"/>
      <c r="R798" s="4" t="s">
        <v>119</v>
      </c>
      <c r="S798" s="13"/>
      <c r="T798" s="4"/>
      <c r="U798" s="4"/>
      <c r="V798" s="4" t="s">
        <v>448</v>
      </c>
      <c r="W798" s="4">
        <v>60</v>
      </c>
      <c r="X798" s="13">
        <v>45151</v>
      </c>
      <c r="Y798" s="27">
        <v>67</v>
      </c>
      <c r="Z798" s="27">
        <v>32</v>
      </c>
      <c r="AA798" s="28" t="s">
        <v>450</v>
      </c>
      <c r="AB798" s="31">
        <v>0.88</v>
      </c>
      <c r="AC798" s="32">
        <v>75</v>
      </c>
      <c r="AD798" s="28">
        <v>3</v>
      </c>
      <c r="AE798" s="28">
        <v>40.6</v>
      </c>
      <c r="AF798" s="33">
        <v>0.01</v>
      </c>
      <c r="AG798" s="28">
        <v>0.5</v>
      </c>
      <c r="AH798" s="31">
        <v>8.9999999999999993E-3</v>
      </c>
      <c r="AI798" s="31">
        <v>4.5999999999999999E-2</v>
      </c>
      <c r="AJ798" s="31"/>
      <c r="AK798" s="75" t="str">
        <f t="shared" si="164"/>
        <v>1</v>
      </c>
      <c r="AL798" s="75" t="str">
        <f t="shared" si="165"/>
        <v>1</v>
      </c>
      <c r="AM798" s="75" t="str">
        <f t="shared" si="166"/>
        <v>1</v>
      </c>
      <c r="AN798" s="75" t="str">
        <f t="shared" si="167"/>
        <v>1</v>
      </c>
      <c r="AO798" s="75" t="str">
        <f t="shared" si="168"/>
        <v>1</v>
      </c>
      <c r="AP798" s="75" t="str">
        <f t="shared" si="169"/>
        <v>1</v>
      </c>
      <c r="AQ798" s="75" t="str">
        <f t="shared" si="170"/>
        <v>1</v>
      </c>
      <c r="AR798" s="75" t="str">
        <f t="shared" si="171"/>
        <v>1</v>
      </c>
      <c r="AS798" s="75">
        <f t="shared" si="172"/>
        <v>1</v>
      </c>
      <c r="AT798" s="75" t="str">
        <f t="shared" si="173"/>
        <v>1</v>
      </c>
      <c r="AU798" s="48" t="e">
        <f>IF(OR(AQ798="I",#REF!="I",AQ798="C",#REF!="C"),"Termovacío",IF(OR(AO798="I",AN798="I",AP798="I",AK798="I",AL798="I",AO798="C",AN798="C",AP798="C",AK798="C",AL798="C"),"Regeneración",""))</f>
        <v>#REF!</v>
      </c>
    </row>
    <row r="799" spans="1:47" s="10" customFormat="1" ht="15" customHeight="1" x14ac:dyDescent="0.2">
      <c r="A799" s="4">
        <f t="shared" si="174"/>
        <v>35</v>
      </c>
      <c r="B799" s="4">
        <v>60007202</v>
      </c>
      <c r="C799" s="4" t="s">
        <v>99</v>
      </c>
      <c r="D799" s="4" t="s">
        <v>162</v>
      </c>
      <c r="E799" s="3"/>
      <c r="F799" s="4" t="s">
        <v>327</v>
      </c>
      <c r="G799" s="4" t="s">
        <v>19</v>
      </c>
      <c r="H799" s="4" t="s">
        <v>76</v>
      </c>
      <c r="I799" s="4" t="s">
        <v>244</v>
      </c>
      <c r="J799" s="4">
        <v>50</v>
      </c>
      <c r="K799" s="4" t="s">
        <v>130</v>
      </c>
      <c r="L799" s="4">
        <v>2016</v>
      </c>
      <c r="M799" s="4" t="s">
        <v>267</v>
      </c>
      <c r="N799" s="4" t="s">
        <v>153</v>
      </c>
      <c r="O799" s="4" t="s">
        <v>118</v>
      </c>
      <c r="P799" s="4">
        <v>2016</v>
      </c>
      <c r="Q799" s="4"/>
      <c r="R799" s="4" t="s">
        <v>119</v>
      </c>
      <c r="S799" s="13"/>
      <c r="T799" s="4"/>
      <c r="U799" s="4"/>
      <c r="V799" s="4" t="s">
        <v>222</v>
      </c>
      <c r="W799" s="4">
        <v>60</v>
      </c>
      <c r="X799" s="13" t="s">
        <v>226</v>
      </c>
      <c r="Y799" s="27">
        <v>0</v>
      </c>
      <c r="Z799" s="27">
        <v>32</v>
      </c>
      <c r="AA799" s="28" t="s">
        <v>282</v>
      </c>
      <c r="AB799" s="31">
        <v>0.87709999999999999</v>
      </c>
      <c r="AC799" s="32">
        <v>60.5</v>
      </c>
      <c r="AD799" s="28">
        <v>7</v>
      </c>
      <c r="AE799" s="28">
        <v>40.5</v>
      </c>
      <c r="AF799" s="33">
        <v>0.02</v>
      </c>
      <c r="AG799" s="28">
        <v>1</v>
      </c>
      <c r="AH799" s="31">
        <v>8.9999999999999993E-3</v>
      </c>
      <c r="AI799" s="31">
        <v>0.15</v>
      </c>
      <c r="AJ799" s="31"/>
      <c r="AK799" s="75" t="str">
        <f t="shared" si="164"/>
        <v>1</v>
      </c>
      <c r="AL799" s="75" t="str">
        <f t="shared" si="165"/>
        <v>1</v>
      </c>
      <c r="AM799" s="75" t="str">
        <f t="shared" si="166"/>
        <v>1</v>
      </c>
      <c r="AN799" s="75" t="str">
        <f t="shared" si="167"/>
        <v>1</v>
      </c>
      <c r="AO799" s="75" t="str">
        <f t="shared" si="168"/>
        <v>1</v>
      </c>
      <c r="AP799" s="75" t="str">
        <f t="shared" si="169"/>
        <v>1</v>
      </c>
      <c r="AQ799" s="75" t="str">
        <f t="shared" si="170"/>
        <v>1</v>
      </c>
      <c r="AR799" s="75" t="str">
        <f t="shared" si="171"/>
        <v>1</v>
      </c>
      <c r="AS799" s="75">
        <f t="shared" si="172"/>
        <v>1</v>
      </c>
      <c r="AT799" s="75" t="str">
        <f t="shared" si="173"/>
        <v>1</v>
      </c>
      <c r="AU799" s="48" t="e">
        <f>IF(OR(AQ799="I",#REF!="I",AQ799="C",#REF!="C"),"Termovacío",IF(OR(AO799="I",AN799="I",AP799="I",AK799="I",AL799="I",AO799="C",AN799="C",AP799="C",AK799="C",AL799="C"),"Regeneración",""))</f>
        <v>#REF!</v>
      </c>
    </row>
    <row r="800" spans="1:47" s="10" customFormat="1" ht="15" customHeight="1" x14ac:dyDescent="0.2">
      <c r="A800" s="4">
        <f t="shared" si="174"/>
        <v>35</v>
      </c>
      <c r="B800" s="4">
        <v>60007202</v>
      </c>
      <c r="C800" s="4" t="s">
        <v>99</v>
      </c>
      <c r="D800" s="4" t="s">
        <v>162</v>
      </c>
      <c r="E800" s="3"/>
      <c r="F800" s="4" t="s">
        <v>327</v>
      </c>
      <c r="G800" s="4" t="s">
        <v>19</v>
      </c>
      <c r="H800" s="4" t="s">
        <v>76</v>
      </c>
      <c r="I800" s="4" t="s">
        <v>244</v>
      </c>
      <c r="J800" s="4">
        <v>50</v>
      </c>
      <c r="K800" s="4" t="s">
        <v>130</v>
      </c>
      <c r="L800" s="4">
        <v>2016</v>
      </c>
      <c r="M800" s="4" t="s">
        <v>267</v>
      </c>
      <c r="N800" s="4" t="s">
        <v>153</v>
      </c>
      <c r="O800" s="4" t="s">
        <v>118</v>
      </c>
      <c r="P800" s="4">
        <v>2016</v>
      </c>
      <c r="Q800" s="4"/>
      <c r="R800" s="4" t="s">
        <v>119</v>
      </c>
      <c r="S800" s="13"/>
      <c r="T800" s="4"/>
      <c r="U800" s="4"/>
      <c r="V800" s="4" t="s">
        <v>301</v>
      </c>
      <c r="W800" s="4">
        <v>60</v>
      </c>
      <c r="X800" s="13">
        <v>44382</v>
      </c>
      <c r="Y800" s="27">
        <v>65.400000000000006</v>
      </c>
      <c r="Z800" s="27">
        <v>32</v>
      </c>
      <c r="AA800" s="28" t="s">
        <v>283</v>
      </c>
      <c r="AB800" s="31">
        <v>0.871</v>
      </c>
      <c r="AC800" s="32">
        <v>18</v>
      </c>
      <c r="AD800" s="28">
        <v>11</v>
      </c>
      <c r="AE800" s="28">
        <v>39</v>
      </c>
      <c r="AF800" s="33">
        <v>0.02</v>
      </c>
      <c r="AG800" s="28">
        <v>0.5</v>
      </c>
      <c r="AH800" s="31">
        <v>8.0000000000000002E-3</v>
      </c>
      <c r="AI800" s="31">
        <v>0.18099999999999999</v>
      </c>
      <c r="AJ800" s="31"/>
      <c r="AK800" s="75" t="str">
        <f t="shared" si="164"/>
        <v>1</v>
      </c>
      <c r="AL800" s="75" t="str">
        <f t="shared" si="165"/>
        <v>1</v>
      </c>
      <c r="AM800" s="75" t="str">
        <f t="shared" si="166"/>
        <v>1</v>
      </c>
      <c r="AN800" s="75" t="str">
        <f t="shared" si="167"/>
        <v>1</v>
      </c>
      <c r="AO800" s="75" t="str">
        <f t="shared" si="168"/>
        <v>1</v>
      </c>
      <c r="AP800" s="75" t="str">
        <f t="shared" si="169"/>
        <v>1</v>
      </c>
      <c r="AQ800" s="75" t="str">
        <f t="shared" si="170"/>
        <v>5</v>
      </c>
      <c r="AR800" s="75" t="str">
        <f t="shared" si="171"/>
        <v>1</v>
      </c>
      <c r="AS800" s="75">
        <f t="shared" si="172"/>
        <v>1.9090909090909092</v>
      </c>
      <c r="AT800" s="75" t="str">
        <f t="shared" si="173"/>
        <v>3</v>
      </c>
      <c r="AU800" s="48" t="e">
        <f>IF(OR(AQ800="I",#REF!="I",AQ800="C",#REF!="C"),"Termovacío",IF(OR(AO800="I",AN800="I",AP800="I",AK800="I",AL800="I",AO800="C",AN800="C",AP800="C",AK800="C",AL800="C"),"Regeneración",""))</f>
        <v>#REF!</v>
      </c>
    </row>
    <row r="801" spans="1:47" s="10" customFormat="1" ht="15" customHeight="1" x14ac:dyDescent="0.2">
      <c r="A801" s="4">
        <f t="shared" si="174"/>
        <v>35</v>
      </c>
      <c r="B801" s="4">
        <v>60007202</v>
      </c>
      <c r="C801" s="4" t="s">
        <v>99</v>
      </c>
      <c r="D801" s="4" t="s">
        <v>162</v>
      </c>
      <c r="E801" s="3"/>
      <c r="F801" s="4" t="s">
        <v>327</v>
      </c>
      <c r="G801" s="4" t="s">
        <v>19</v>
      </c>
      <c r="H801" s="4" t="s">
        <v>76</v>
      </c>
      <c r="I801" s="4" t="s">
        <v>244</v>
      </c>
      <c r="J801" s="4">
        <v>50</v>
      </c>
      <c r="K801" s="4" t="s">
        <v>130</v>
      </c>
      <c r="L801" s="4">
        <v>2016</v>
      </c>
      <c r="M801" s="4" t="s">
        <v>267</v>
      </c>
      <c r="N801" s="4" t="s">
        <v>153</v>
      </c>
      <c r="O801" s="4" t="s">
        <v>118</v>
      </c>
      <c r="P801" s="4">
        <v>2016</v>
      </c>
      <c r="Q801" s="4"/>
      <c r="R801" s="4" t="s">
        <v>119</v>
      </c>
      <c r="S801" s="13"/>
      <c r="T801" s="4"/>
      <c r="U801" s="4"/>
      <c r="V801" s="4"/>
      <c r="W801" s="4">
        <v>60</v>
      </c>
      <c r="X801" s="13">
        <v>43997</v>
      </c>
      <c r="Y801" s="27"/>
      <c r="Z801" s="27"/>
      <c r="AA801" s="28"/>
      <c r="AB801" s="31"/>
      <c r="AC801" s="32">
        <v>63.9</v>
      </c>
      <c r="AD801" s="28"/>
      <c r="AE801" s="28">
        <v>37.1</v>
      </c>
      <c r="AF801" s="33">
        <v>0.01</v>
      </c>
      <c r="AG801" s="28">
        <v>0.5</v>
      </c>
      <c r="AH801" s="31">
        <v>1.0999999999999999E-2</v>
      </c>
      <c r="AI801" s="31">
        <v>0.14000000000000001</v>
      </c>
      <c r="AJ801" s="31"/>
      <c r="AK801" s="75" t="str">
        <f t="shared" si="164"/>
        <v>1</v>
      </c>
      <c r="AL801" s="75" t="str">
        <f t="shared" si="165"/>
        <v>1</v>
      </c>
      <c r="AM801" s="75" t="str">
        <f t="shared" si="166"/>
        <v>1</v>
      </c>
      <c r="AN801" s="75" t="str">
        <f t="shared" si="167"/>
        <v>1</v>
      </c>
      <c r="AO801" s="75" t="str">
        <f t="shared" si="168"/>
        <v>1</v>
      </c>
      <c r="AP801" s="75" t="str">
        <f t="shared" si="169"/>
        <v>1</v>
      </c>
      <c r="AQ801" s="75" t="str">
        <f t="shared" si="170"/>
        <v>1</v>
      </c>
      <c r="AR801" s="75" t="str">
        <f t="shared" si="171"/>
        <v>1</v>
      </c>
      <c r="AS801" s="75">
        <f t="shared" si="172"/>
        <v>1</v>
      </c>
      <c r="AT801" s="75" t="str">
        <f t="shared" si="173"/>
        <v>1</v>
      </c>
      <c r="AU801" s="48" t="e">
        <f>IF(OR(AQ801="I",#REF!="I",AQ801="C",#REF!="C"),"Termovacío",IF(OR(AO801="I",AN801="I",AP801="I",AK801="I",AL801="I",AO801="C",AN801="C",AP801="C",AK801="C",AL801="C"),"Regeneración",""))</f>
        <v>#REF!</v>
      </c>
    </row>
    <row r="802" spans="1:47" s="10" customFormat="1" ht="15" customHeight="1" x14ac:dyDescent="0.2">
      <c r="A802" s="4">
        <f t="shared" si="174"/>
        <v>35</v>
      </c>
      <c r="B802" s="4">
        <v>60007202</v>
      </c>
      <c r="C802" s="4" t="s">
        <v>99</v>
      </c>
      <c r="D802" s="4" t="s">
        <v>162</v>
      </c>
      <c r="E802" s="3"/>
      <c r="F802" s="4" t="s">
        <v>327</v>
      </c>
      <c r="G802" s="4" t="s">
        <v>19</v>
      </c>
      <c r="H802" s="4" t="s">
        <v>76</v>
      </c>
      <c r="I802" s="4" t="s">
        <v>244</v>
      </c>
      <c r="J802" s="4">
        <v>50</v>
      </c>
      <c r="K802" s="4" t="s">
        <v>130</v>
      </c>
      <c r="L802" s="4">
        <v>2016</v>
      </c>
      <c r="M802" s="4" t="s">
        <v>267</v>
      </c>
      <c r="N802" s="4" t="s">
        <v>153</v>
      </c>
      <c r="O802" s="4" t="s">
        <v>118</v>
      </c>
      <c r="P802" s="4">
        <v>2016</v>
      </c>
      <c r="Q802" s="4"/>
      <c r="R802" s="4" t="s">
        <v>119</v>
      </c>
      <c r="S802" s="13"/>
      <c r="T802" s="4"/>
      <c r="U802" s="4"/>
      <c r="V802" s="4"/>
      <c r="W802" s="4">
        <v>60</v>
      </c>
      <c r="X802" s="13">
        <v>43572</v>
      </c>
      <c r="Y802" s="27"/>
      <c r="Z802" s="27"/>
      <c r="AA802" s="28"/>
      <c r="AB802" s="31"/>
      <c r="AC802" s="32">
        <v>26</v>
      </c>
      <c r="AD802" s="28"/>
      <c r="AE802" s="28">
        <v>44.7</v>
      </c>
      <c r="AF802" s="33">
        <v>0.01</v>
      </c>
      <c r="AG802" s="28">
        <v>0.5</v>
      </c>
      <c r="AH802" s="31">
        <v>1.4999999999999999E-2</v>
      </c>
      <c r="AI802" s="31">
        <v>0.25</v>
      </c>
      <c r="AJ802" s="31"/>
      <c r="AK802" s="75" t="str">
        <f t="shared" si="164"/>
        <v>1</v>
      </c>
      <c r="AL802" s="75" t="str">
        <f t="shared" si="165"/>
        <v>1</v>
      </c>
      <c r="AM802" s="75" t="str">
        <f t="shared" si="166"/>
        <v>1</v>
      </c>
      <c r="AN802" s="75" t="str">
        <f t="shared" si="167"/>
        <v>1</v>
      </c>
      <c r="AO802" s="75" t="str">
        <f t="shared" si="168"/>
        <v>1</v>
      </c>
      <c r="AP802" s="75" t="str">
        <f t="shared" si="169"/>
        <v>1</v>
      </c>
      <c r="AQ802" s="75" t="str">
        <f t="shared" si="170"/>
        <v>5</v>
      </c>
      <c r="AR802" s="75" t="str">
        <f t="shared" si="171"/>
        <v>1</v>
      </c>
      <c r="AS802" s="75">
        <f t="shared" si="172"/>
        <v>1.9090909090909092</v>
      </c>
      <c r="AT802" s="75" t="str">
        <f t="shared" si="173"/>
        <v>3</v>
      </c>
      <c r="AU802" s="48" t="e">
        <f>IF(OR(AQ802="I",#REF!="I",AQ802="C",#REF!="C"),"Termovacío",IF(OR(AO802="I",AN802="I",AP802="I",AK802="I",AL802="I",AO802="C",AN802="C",AP802="C",AK802="C",AL802="C"),"Regeneración",""))</f>
        <v>#REF!</v>
      </c>
    </row>
    <row r="803" spans="1:47" s="10" customFormat="1" ht="15" customHeight="1" x14ac:dyDescent="0.2">
      <c r="A803" s="4">
        <f t="shared" si="174"/>
        <v>35</v>
      </c>
      <c r="B803" s="4">
        <v>60007202</v>
      </c>
      <c r="C803" s="4" t="s">
        <v>99</v>
      </c>
      <c r="D803" s="4" t="s">
        <v>162</v>
      </c>
      <c r="E803" s="3"/>
      <c r="F803" s="4" t="s">
        <v>327</v>
      </c>
      <c r="G803" s="4" t="s">
        <v>19</v>
      </c>
      <c r="H803" s="4" t="s">
        <v>76</v>
      </c>
      <c r="I803" s="4" t="s">
        <v>244</v>
      </c>
      <c r="J803" s="4">
        <v>50</v>
      </c>
      <c r="K803" s="4" t="s">
        <v>130</v>
      </c>
      <c r="L803" s="4">
        <v>2016</v>
      </c>
      <c r="M803" s="4" t="s">
        <v>267</v>
      </c>
      <c r="N803" s="4" t="s">
        <v>153</v>
      </c>
      <c r="O803" s="4" t="s">
        <v>118</v>
      </c>
      <c r="P803" s="4">
        <v>2016</v>
      </c>
      <c r="Q803" s="4"/>
      <c r="R803" s="4" t="s">
        <v>119</v>
      </c>
      <c r="S803" s="13"/>
      <c r="T803" s="4"/>
      <c r="U803" s="4"/>
      <c r="V803" s="4"/>
      <c r="W803" s="4">
        <v>60</v>
      </c>
      <c r="X803" s="13">
        <v>43312</v>
      </c>
      <c r="Y803" s="27"/>
      <c r="Z803" s="27"/>
      <c r="AA803" s="28"/>
      <c r="AB803" s="31"/>
      <c r="AC803" s="32">
        <v>33</v>
      </c>
      <c r="AD803" s="28"/>
      <c r="AE803" s="28">
        <v>40.9</v>
      </c>
      <c r="AF803" s="33">
        <v>0.01</v>
      </c>
      <c r="AG803" s="28">
        <v>0.5</v>
      </c>
      <c r="AH803" s="31">
        <v>8.0000000000000002E-3</v>
      </c>
      <c r="AI803" s="31">
        <v>0.3</v>
      </c>
      <c r="AJ803" s="31"/>
      <c r="AK803" s="75" t="str">
        <f t="shared" si="164"/>
        <v>1</v>
      </c>
      <c r="AL803" s="75" t="str">
        <f t="shared" si="165"/>
        <v>1</v>
      </c>
      <c r="AM803" s="75" t="str">
        <f t="shared" si="166"/>
        <v>1</v>
      </c>
      <c r="AN803" s="75" t="str">
        <f t="shared" si="167"/>
        <v>1</v>
      </c>
      <c r="AO803" s="75" t="str">
        <f t="shared" si="168"/>
        <v>1</v>
      </c>
      <c r="AP803" s="75" t="str">
        <f t="shared" si="169"/>
        <v>1</v>
      </c>
      <c r="AQ803" s="75" t="str">
        <f t="shared" si="170"/>
        <v>5</v>
      </c>
      <c r="AR803" s="75" t="str">
        <f t="shared" si="171"/>
        <v>1</v>
      </c>
      <c r="AS803" s="75">
        <f t="shared" si="172"/>
        <v>1.9090909090909092</v>
      </c>
      <c r="AT803" s="75" t="str">
        <f t="shared" si="173"/>
        <v>3</v>
      </c>
      <c r="AU803" s="48" t="e">
        <f>IF(OR(AQ803="I",#REF!="I",AQ803="C",#REF!="C"),"Termovacío",IF(OR(AO803="I",AN803="I",AP803="I",AK803="I",AL803="I",AO803="C",AN803="C",AP803="C",AK803="C",AL803="C"),"Regeneración",""))</f>
        <v>#REF!</v>
      </c>
    </row>
    <row r="804" spans="1:47" s="10" customFormat="1" ht="15" customHeight="1" x14ac:dyDescent="0.2">
      <c r="A804" s="4">
        <f t="shared" si="174"/>
        <v>35</v>
      </c>
      <c r="B804" s="4">
        <v>60007202</v>
      </c>
      <c r="C804" s="4" t="s">
        <v>99</v>
      </c>
      <c r="D804" s="4" t="s">
        <v>162</v>
      </c>
      <c r="E804" s="3"/>
      <c r="F804" s="4" t="s">
        <v>327</v>
      </c>
      <c r="G804" s="4" t="s">
        <v>19</v>
      </c>
      <c r="H804" s="4" t="s">
        <v>76</v>
      </c>
      <c r="I804" s="4" t="s">
        <v>244</v>
      </c>
      <c r="J804" s="4">
        <v>50</v>
      </c>
      <c r="K804" s="4" t="s">
        <v>130</v>
      </c>
      <c r="L804" s="4">
        <v>2016</v>
      </c>
      <c r="M804" s="4" t="s">
        <v>267</v>
      </c>
      <c r="N804" s="4" t="s">
        <v>153</v>
      </c>
      <c r="O804" s="4" t="s">
        <v>118</v>
      </c>
      <c r="P804" s="4">
        <v>2016</v>
      </c>
      <c r="Q804" s="4"/>
      <c r="R804" s="4" t="s">
        <v>119</v>
      </c>
      <c r="S804" s="13"/>
      <c r="T804" s="4"/>
      <c r="U804" s="4"/>
      <c r="V804" s="4"/>
      <c r="W804" s="4">
        <v>60</v>
      </c>
      <c r="X804" s="13">
        <v>42970</v>
      </c>
      <c r="Y804" s="27"/>
      <c r="Z804" s="27"/>
      <c r="AA804" s="28"/>
      <c r="AB804" s="31"/>
      <c r="AC804" s="32">
        <v>32</v>
      </c>
      <c r="AD804" s="28"/>
      <c r="AE804" s="28">
        <v>45.8</v>
      </c>
      <c r="AF804" s="33">
        <v>0.01</v>
      </c>
      <c r="AG804" s="28">
        <v>0.5</v>
      </c>
      <c r="AH804" s="31">
        <v>0.01</v>
      </c>
      <c r="AI804" s="31">
        <v>0.3</v>
      </c>
      <c r="AJ804" s="31"/>
      <c r="AK804" s="75" t="str">
        <f t="shared" si="164"/>
        <v>1</v>
      </c>
      <c r="AL804" s="75" t="str">
        <f t="shared" si="165"/>
        <v>1</v>
      </c>
      <c r="AM804" s="75" t="str">
        <f t="shared" si="166"/>
        <v>1</v>
      </c>
      <c r="AN804" s="75" t="str">
        <f t="shared" si="167"/>
        <v>1</v>
      </c>
      <c r="AO804" s="75" t="str">
        <f t="shared" si="168"/>
        <v>1</v>
      </c>
      <c r="AP804" s="75" t="str">
        <f t="shared" si="169"/>
        <v>1</v>
      </c>
      <c r="AQ804" s="75" t="str">
        <f t="shared" si="170"/>
        <v>5</v>
      </c>
      <c r="AR804" s="75" t="str">
        <f t="shared" si="171"/>
        <v>1</v>
      </c>
      <c r="AS804" s="75">
        <f t="shared" si="172"/>
        <v>1.9090909090909092</v>
      </c>
      <c r="AT804" s="75" t="str">
        <f t="shared" si="173"/>
        <v>3</v>
      </c>
      <c r="AU804" s="48" t="e">
        <f>IF(OR(AQ804="I",#REF!="I",AQ804="C",#REF!="C"),"Termovacío",IF(OR(AO804="I",AN804="I",AP804="I",AK804="I",AL804="I",AO804="C",AN804="C",AP804="C",AK804="C",AL804="C"),"Regeneración",""))</f>
        <v>#REF!</v>
      </c>
    </row>
    <row r="805" spans="1:47" s="10" customFormat="1" ht="15" customHeight="1" x14ac:dyDescent="0.2">
      <c r="A805" s="4">
        <f t="shared" si="174"/>
        <v>36</v>
      </c>
      <c r="B805" s="36">
        <v>600038</v>
      </c>
      <c r="C805" s="36" t="s">
        <v>86</v>
      </c>
      <c r="D805" s="36" t="s">
        <v>155</v>
      </c>
      <c r="E805" s="37" t="s">
        <v>152</v>
      </c>
      <c r="F805" s="36" t="s">
        <v>328</v>
      </c>
      <c r="G805" s="36" t="s">
        <v>40</v>
      </c>
      <c r="H805" s="36" t="s">
        <v>593</v>
      </c>
      <c r="I805" s="36" t="s">
        <v>249</v>
      </c>
      <c r="J805" s="36" t="s">
        <v>131</v>
      </c>
      <c r="K805" s="36" t="s">
        <v>117</v>
      </c>
      <c r="L805" s="36">
        <v>1976</v>
      </c>
      <c r="M805" s="36" t="s">
        <v>266</v>
      </c>
      <c r="N805" s="36" t="s">
        <v>304</v>
      </c>
      <c r="O805" s="36"/>
      <c r="P805" s="36"/>
      <c r="Q805" s="36"/>
      <c r="R805" s="36" t="s">
        <v>123</v>
      </c>
      <c r="S805" s="38"/>
      <c r="T805" s="36"/>
      <c r="U805" s="36"/>
      <c r="V805" s="36" t="s">
        <v>448</v>
      </c>
      <c r="W805" s="36">
        <v>220</v>
      </c>
      <c r="X805" s="38">
        <v>45701</v>
      </c>
      <c r="Y805" s="39">
        <v>60</v>
      </c>
      <c r="Z805" s="39" t="s">
        <v>664</v>
      </c>
      <c r="AA805" s="40" t="s">
        <v>665</v>
      </c>
      <c r="AB805" s="41">
        <v>0.871</v>
      </c>
      <c r="AC805" s="42">
        <v>68</v>
      </c>
      <c r="AD805" s="40">
        <v>10</v>
      </c>
      <c r="AE805" s="40">
        <v>33.799999999999997</v>
      </c>
      <c r="AF805" s="43">
        <v>0.02</v>
      </c>
      <c r="AG805" s="40">
        <v>2</v>
      </c>
      <c r="AH805" s="41">
        <v>0.08</v>
      </c>
      <c r="AI805" s="41">
        <v>2.6440000000000001</v>
      </c>
      <c r="AJ805" s="41">
        <v>0.435</v>
      </c>
      <c r="AK805" s="75" t="str">
        <f t="shared" si="164"/>
        <v>1</v>
      </c>
      <c r="AL805" s="75" t="str">
        <f t="shared" si="165"/>
        <v>1</v>
      </c>
      <c r="AM805" s="75" t="str">
        <f t="shared" si="166"/>
        <v>1</v>
      </c>
      <c r="AN805" s="75" t="str">
        <f t="shared" si="167"/>
        <v>1</v>
      </c>
      <c r="AO805" s="75" t="str">
        <f t="shared" si="168"/>
        <v>1</v>
      </c>
      <c r="AP805" s="75" t="str">
        <f t="shared" si="169"/>
        <v>1</v>
      </c>
      <c r="AQ805" s="75" t="str">
        <f t="shared" si="170"/>
        <v>1</v>
      </c>
      <c r="AR805" s="75" t="str">
        <f t="shared" si="171"/>
        <v>1</v>
      </c>
      <c r="AS805" s="75">
        <f t="shared" si="172"/>
        <v>1</v>
      </c>
      <c r="AT805" s="75" t="str">
        <f t="shared" si="173"/>
        <v>1</v>
      </c>
      <c r="AU805" s="48" t="e">
        <f>IF(OR(AQ805="I",#REF!="I",AQ805="C",#REF!="C"),"Termovacío",IF(OR(AO805="I",AN805="I",AP805="I",AK805="I",AL805="I",AO805="C",AN805="C",AP805="C",AK805="C",AL805="C"),"Regeneración",""))</f>
        <v>#REF!</v>
      </c>
    </row>
    <row r="806" spans="1:47" s="10" customFormat="1" ht="15" customHeight="1" x14ac:dyDescent="0.2">
      <c r="A806" s="4">
        <f t="shared" si="174"/>
        <v>36</v>
      </c>
      <c r="B806" s="4">
        <v>600038</v>
      </c>
      <c r="C806" s="4" t="s">
        <v>86</v>
      </c>
      <c r="D806" s="4" t="s">
        <v>155</v>
      </c>
      <c r="E806" s="3" t="s">
        <v>152</v>
      </c>
      <c r="F806" s="4" t="s">
        <v>328</v>
      </c>
      <c r="G806" s="4" t="s">
        <v>40</v>
      </c>
      <c r="H806" s="4" t="s">
        <v>593</v>
      </c>
      <c r="I806" s="4" t="s">
        <v>249</v>
      </c>
      <c r="J806" s="4" t="s">
        <v>131</v>
      </c>
      <c r="K806" s="4" t="s">
        <v>117</v>
      </c>
      <c r="L806" s="4">
        <v>1976</v>
      </c>
      <c r="M806" s="4" t="s">
        <v>266</v>
      </c>
      <c r="N806" s="4" t="s">
        <v>304</v>
      </c>
      <c r="O806" s="4"/>
      <c r="P806" s="4"/>
      <c r="Q806" s="4"/>
      <c r="R806" s="4" t="s">
        <v>123</v>
      </c>
      <c r="S806" s="13"/>
      <c r="T806" s="4"/>
      <c r="U806" s="4"/>
      <c r="V806" s="4" t="s">
        <v>448</v>
      </c>
      <c r="W806" s="4">
        <v>220</v>
      </c>
      <c r="X806" s="13">
        <v>45186</v>
      </c>
      <c r="Y806" s="27">
        <v>60</v>
      </c>
      <c r="Z806" s="27"/>
      <c r="AA806" s="28" t="s">
        <v>456</v>
      </c>
      <c r="AB806" s="31">
        <v>0.871</v>
      </c>
      <c r="AC806" s="32">
        <v>73</v>
      </c>
      <c r="AD806" s="28">
        <v>9</v>
      </c>
      <c r="AE806" s="28">
        <v>34.700000000000003</v>
      </c>
      <c r="AF806" s="33">
        <v>0.02</v>
      </c>
      <c r="AG806" s="28">
        <v>2</v>
      </c>
      <c r="AH806" s="31">
        <v>5.7000000000000002E-2</v>
      </c>
      <c r="AI806" s="31">
        <v>2.0099999999999998</v>
      </c>
      <c r="AJ806" s="31"/>
      <c r="AK806" s="75" t="str">
        <f t="shared" si="164"/>
        <v>1</v>
      </c>
      <c r="AL806" s="75" t="str">
        <f t="shared" si="165"/>
        <v>1</v>
      </c>
      <c r="AM806" s="75" t="str">
        <f t="shared" si="166"/>
        <v>1</v>
      </c>
      <c r="AN806" s="75" t="str">
        <f t="shared" si="167"/>
        <v>1</v>
      </c>
      <c r="AO806" s="75" t="str">
        <f t="shared" si="168"/>
        <v>1</v>
      </c>
      <c r="AP806" s="75" t="str">
        <f t="shared" si="169"/>
        <v>1</v>
      </c>
      <c r="AQ806" s="75" t="str">
        <f t="shared" si="170"/>
        <v>1</v>
      </c>
      <c r="AR806" s="75" t="str">
        <f t="shared" si="171"/>
        <v>1</v>
      </c>
      <c r="AS806" s="75">
        <f t="shared" si="172"/>
        <v>1</v>
      </c>
      <c r="AT806" s="75" t="str">
        <f t="shared" si="173"/>
        <v>1</v>
      </c>
      <c r="AU806" s="48" t="e">
        <f>IF(OR(AQ806="I",#REF!="I",AQ806="C",#REF!="C"),"Termovacío",IF(OR(AO806="I",AN806="I",AP806="I",AK806="I",AL806="I",AO806="C",AN806="C",AP806="C",AK806="C",AL806="C"),"Regeneración",""))</f>
        <v>#REF!</v>
      </c>
    </row>
    <row r="807" spans="1:47" s="10" customFormat="1" x14ac:dyDescent="0.2">
      <c r="A807" s="4">
        <f t="shared" si="174"/>
        <v>36</v>
      </c>
      <c r="B807" s="4">
        <v>600038</v>
      </c>
      <c r="C807" s="4" t="s">
        <v>86</v>
      </c>
      <c r="D807" s="4" t="s">
        <v>155</v>
      </c>
      <c r="E807" s="3" t="s">
        <v>152</v>
      </c>
      <c r="F807" s="4" t="s">
        <v>328</v>
      </c>
      <c r="G807" s="4" t="s">
        <v>40</v>
      </c>
      <c r="H807" s="4" t="s">
        <v>593</v>
      </c>
      <c r="I807" s="4" t="s">
        <v>249</v>
      </c>
      <c r="J807" s="4" t="s">
        <v>131</v>
      </c>
      <c r="K807" s="4" t="s">
        <v>117</v>
      </c>
      <c r="L807" s="4">
        <v>1976</v>
      </c>
      <c r="M807" s="4" t="s">
        <v>266</v>
      </c>
      <c r="N807" s="4" t="s">
        <v>304</v>
      </c>
      <c r="O807" s="4"/>
      <c r="P807" s="4"/>
      <c r="Q807" s="4"/>
      <c r="R807" s="4" t="s">
        <v>123</v>
      </c>
      <c r="S807" s="13"/>
      <c r="T807" s="4"/>
      <c r="U807" s="4"/>
      <c r="V807" s="4" t="s">
        <v>222</v>
      </c>
      <c r="W807" s="4">
        <v>220</v>
      </c>
      <c r="X807" s="13" t="s">
        <v>221</v>
      </c>
      <c r="Y807" s="27">
        <v>0</v>
      </c>
      <c r="Z807" s="27">
        <v>62</v>
      </c>
      <c r="AA807" s="28" t="s">
        <v>283</v>
      </c>
      <c r="AB807" s="31">
        <v>0.87080000000000002</v>
      </c>
      <c r="AC807" s="32">
        <v>44</v>
      </c>
      <c r="AD807" s="28">
        <v>14</v>
      </c>
      <c r="AE807" s="28">
        <v>37.9</v>
      </c>
      <c r="AF807" s="33">
        <v>0.02</v>
      </c>
      <c r="AG807" s="28">
        <v>2</v>
      </c>
      <c r="AH807" s="31">
        <v>0.127</v>
      </c>
      <c r="AI807" s="31">
        <v>3.19</v>
      </c>
      <c r="AJ807" s="31"/>
      <c r="AK807" s="75" t="str">
        <f t="shared" si="164"/>
        <v>3</v>
      </c>
      <c r="AL807" s="75" t="str">
        <f t="shared" si="165"/>
        <v>3</v>
      </c>
      <c r="AM807" s="75" t="str">
        <f t="shared" si="166"/>
        <v>1</v>
      </c>
      <c r="AN807" s="75" t="str">
        <f t="shared" si="167"/>
        <v>1</v>
      </c>
      <c r="AO807" s="75" t="str">
        <f t="shared" si="168"/>
        <v>1</v>
      </c>
      <c r="AP807" s="75" t="str">
        <f t="shared" si="169"/>
        <v>1</v>
      </c>
      <c r="AQ807" s="75" t="str">
        <f t="shared" si="170"/>
        <v>5</v>
      </c>
      <c r="AR807" s="75" t="str">
        <f t="shared" si="171"/>
        <v>1</v>
      </c>
      <c r="AS807" s="75">
        <f t="shared" si="172"/>
        <v>2.4545454545454546</v>
      </c>
      <c r="AT807" s="75" t="str">
        <f t="shared" si="173"/>
        <v>6</v>
      </c>
      <c r="AU807" s="48" t="e">
        <f>IF(OR(AQ807="I",#REF!="I",AQ807="C",#REF!="C"),"Termovacío",IF(OR(AO807="I",AN807="I",AP807="I",AK807="I",AL807="I",AO807="C",AN807="C",AP807="C",AK807="C",AL807="C"),"Regeneración",""))</f>
        <v>#REF!</v>
      </c>
    </row>
    <row r="808" spans="1:47" s="10" customFormat="1" ht="15" customHeight="1" x14ac:dyDescent="0.2">
      <c r="A808" s="4">
        <f t="shared" si="174"/>
        <v>36</v>
      </c>
      <c r="B808" s="4">
        <v>600038</v>
      </c>
      <c r="C808" s="4" t="s">
        <v>86</v>
      </c>
      <c r="D808" s="4" t="s">
        <v>155</v>
      </c>
      <c r="E808" s="3" t="s">
        <v>152</v>
      </c>
      <c r="F808" s="4" t="s">
        <v>328</v>
      </c>
      <c r="G808" s="4" t="s">
        <v>40</v>
      </c>
      <c r="H808" s="4" t="s">
        <v>593</v>
      </c>
      <c r="I808" s="4" t="s">
        <v>249</v>
      </c>
      <c r="J808" s="4" t="s">
        <v>131</v>
      </c>
      <c r="K808" s="4" t="s">
        <v>117</v>
      </c>
      <c r="L808" s="4">
        <v>1976</v>
      </c>
      <c r="M808" s="4" t="s">
        <v>266</v>
      </c>
      <c r="N808" s="4" t="s">
        <v>304</v>
      </c>
      <c r="O808" s="4"/>
      <c r="P808" s="4"/>
      <c r="Q808" s="4"/>
      <c r="R808" s="4" t="s">
        <v>123</v>
      </c>
      <c r="S808" s="13"/>
      <c r="T808" s="4"/>
      <c r="U808" s="4"/>
      <c r="V808" s="4" t="s">
        <v>301</v>
      </c>
      <c r="W808" s="4">
        <v>220</v>
      </c>
      <c r="X808" s="13">
        <v>44445</v>
      </c>
      <c r="Y808" s="63" t="s">
        <v>537</v>
      </c>
      <c r="Z808" s="27">
        <v>52</v>
      </c>
      <c r="AA808" s="28" t="s">
        <v>300</v>
      </c>
      <c r="AB808" s="31">
        <v>0.86199999999999999</v>
      </c>
      <c r="AC808" s="32">
        <v>37</v>
      </c>
      <c r="AD808" s="28">
        <v>8</v>
      </c>
      <c r="AE808" s="28">
        <v>35</v>
      </c>
      <c r="AF808" s="33">
        <v>0.02</v>
      </c>
      <c r="AG808" s="28">
        <v>2.5</v>
      </c>
      <c r="AH808" s="31">
        <v>5.7000000000000002E-2</v>
      </c>
      <c r="AI808" s="31">
        <v>1.823</v>
      </c>
      <c r="AJ808" s="31"/>
      <c r="AK808" s="75" t="str">
        <f t="shared" si="164"/>
        <v>1</v>
      </c>
      <c r="AL808" s="75" t="str">
        <f t="shared" si="165"/>
        <v>1</v>
      </c>
      <c r="AM808" s="75" t="str">
        <f t="shared" si="166"/>
        <v>1</v>
      </c>
      <c r="AN808" s="75" t="str">
        <f t="shared" si="167"/>
        <v>1</v>
      </c>
      <c r="AO808" s="75" t="str">
        <f t="shared" si="168"/>
        <v>1</v>
      </c>
      <c r="AP808" s="75" t="str">
        <f t="shared" si="169"/>
        <v>1</v>
      </c>
      <c r="AQ808" s="75" t="str">
        <f t="shared" si="170"/>
        <v>5</v>
      </c>
      <c r="AR808" s="75" t="str">
        <f t="shared" si="171"/>
        <v>1</v>
      </c>
      <c r="AS808" s="75">
        <f t="shared" si="172"/>
        <v>1.9090909090909092</v>
      </c>
      <c r="AT808" s="75" t="str">
        <f t="shared" si="173"/>
        <v>3</v>
      </c>
      <c r="AU808" s="48" t="e">
        <f>IF(OR(AQ808="I",#REF!="I",AQ808="C",#REF!="C"),"Termovacío",IF(OR(AO808="I",AN808="I",AP808="I",AK808="I",AL808="I",AO808="C",AN808="C",AP808="C",AK808="C",AL808="C"),"Regeneración",""))</f>
        <v>#REF!</v>
      </c>
    </row>
    <row r="809" spans="1:47" s="10" customFormat="1" ht="15" customHeight="1" x14ac:dyDescent="0.2">
      <c r="A809" s="4">
        <f t="shared" si="174"/>
        <v>36</v>
      </c>
      <c r="B809" s="4">
        <v>600038</v>
      </c>
      <c r="C809" s="4" t="s">
        <v>86</v>
      </c>
      <c r="D809" s="4" t="s">
        <v>155</v>
      </c>
      <c r="E809" s="3" t="s">
        <v>152</v>
      </c>
      <c r="F809" s="4" t="s">
        <v>328</v>
      </c>
      <c r="G809" s="4" t="s">
        <v>40</v>
      </c>
      <c r="H809" s="4" t="s">
        <v>593</v>
      </c>
      <c r="I809" s="4" t="s">
        <v>249</v>
      </c>
      <c r="J809" s="4" t="s">
        <v>131</v>
      </c>
      <c r="K809" s="4" t="s">
        <v>117</v>
      </c>
      <c r="L809" s="4">
        <v>1976</v>
      </c>
      <c r="M809" s="4" t="s">
        <v>266</v>
      </c>
      <c r="N809" s="4" t="s">
        <v>304</v>
      </c>
      <c r="O809" s="4"/>
      <c r="P809" s="4"/>
      <c r="Q809" s="4"/>
      <c r="R809" s="4" t="s">
        <v>123</v>
      </c>
      <c r="S809" s="13"/>
      <c r="T809" s="4"/>
      <c r="U809" s="4"/>
      <c r="V809" s="4"/>
      <c r="W809" s="4">
        <v>220</v>
      </c>
      <c r="X809" s="13">
        <v>43580</v>
      </c>
      <c r="Y809" s="27"/>
      <c r="Z809" s="27"/>
      <c r="AA809" s="28"/>
      <c r="AB809" s="31"/>
      <c r="AC809" s="32">
        <v>50.3</v>
      </c>
      <c r="AD809" s="28"/>
      <c r="AE809" s="28">
        <v>40.9</v>
      </c>
      <c r="AF809" s="33">
        <v>0.01</v>
      </c>
      <c r="AG809" s="28">
        <v>2</v>
      </c>
      <c r="AH809" s="31">
        <v>0.10199999999999999</v>
      </c>
      <c r="AI809" s="31">
        <v>2.38</v>
      </c>
      <c r="AJ809" s="31"/>
      <c r="AK809" s="75" t="str">
        <f t="shared" si="164"/>
        <v>3</v>
      </c>
      <c r="AL809" s="75" t="str">
        <f t="shared" si="165"/>
        <v>1</v>
      </c>
      <c r="AM809" s="75" t="str">
        <f t="shared" si="166"/>
        <v>1</v>
      </c>
      <c r="AN809" s="75" t="str">
        <f t="shared" si="167"/>
        <v>1</v>
      </c>
      <c r="AO809" s="75" t="str">
        <f t="shared" si="168"/>
        <v>1</v>
      </c>
      <c r="AP809" s="75" t="str">
        <f t="shared" si="169"/>
        <v>1</v>
      </c>
      <c r="AQ809" s="75" t="str">
        <f t="shared" si="170"/>
        <v>1</v>
      </c>
      <c r="AR809" s="75" t="str">
        <f t="shared" si="171"/>
        <v>1</v>
      </c>
      <c r="AS809" s="75">
        <f t="shared" si="172"/>
        <v>1.2727272727272727</v>
      </c>
      <c r="AT809" s="75" t="str">
        <f t="shared" si="173"/>
        <v>3</v>
      </c>
      <c r="AU809" s="48" t="e">
        <f>IF(OR(AQ809="I",#REF!="I",AQ809="C",#REF!="C"),"Termovacío",IF(OR(AO809="I",AN809="I",AP809="I",AK809="I",AL809="I",AO809="C",AN809="C",AP809="C",AK809="C",AL809="C"),"Regeneración",""))</f>
        <v>#REF!</v>
      </c>
    </row>
    <row r="810" spans="1:47" s="10" customFormat="1" ht="15" customHeight="1" x14ac:dyDescent="0.2">
      <c r="A810" s="4">
        <f t="shared" si="174"/>
        <v>36</v>
      </c>
      <c r="B810" s="4">
        <v>600038</v>
      </c>
      <c r="C810" s="4" t="s">
        <v>86</v>
      </c>
      <c r="D810" s="4" t="s">
        <v>155</v>
      </c>
      <c r="E810" s="3" t="s">
        <v>152</v>
      </c>
      <c r="F810" s="4" t="s">
        <v>328</v>
      </c>
      <c r="G810" s="4" t="s">
        <v>40</v>
      </c>
      <c r="H810" s="4" t="s">
        <v>593</v>
      </c>
      <c r="I810" s="4" t="s">
        <v>249</v>
      </c>
      <c r="J810" s="4" t="s">
        <v>131</v>
      </c>
      <c r="K810" s="4" t="s">
        <v>117</v>
      </c>
      <c r="L810" s="4">
        <v>1976</v>
      </c>
      <c r="M810" s="4" t="s">
        <v>266</v>
      </c>
      <c r="N810" s="4" t="s">
        <v>304</v>
      </c>
      <c r="O810" s="4"/>
      <c r="P810" s="4"/>
      <c r="Q810" s="4"/>
      <c r="R810" s="4" t="s">
        <v>123</v>
      </c>
      <c r="S810" s="13"/>
      <c r="T810" s="4"/>
      <c r="U810" s="4"/>
      <c r="V810" s="4"/>
      <c r="W810" s="4">
        <v>220</v>
      </c>
      <c r="X810" s="13">
        <v>43315</v>
      </c>
      <c r="Y810" s="27"/>
      <c r="Z810" s="27"/>
      <c r="AA810" s="28"/>
      <c r="AB810" s="31"/>
      <c r="AC810" s="32">
        <v>29.1</v>
      </c>
      <c r="AD810" s="28"/>
      <c r="AE810" s="28">
        <v>36.299999999999997</v>
      </c>
      <c r="AF810" s="33">
        <v>0.03</v>
      </c>
      <c r="AG810" s="28">
        <v>2</v>
      </c>
      <c r="AH810" s="31">
        <v>7.4999999999999997E-2</v>
      </c>
      <c r="AI810" s="31">
        <v>1.8</v>
      </c>
      <c r="AJ810" s="31"/>
      <c r="AK810" s="75" t="str">
        <f t="shared" si="164"/>
        <v>1</v>
      </c>
      <c r="AL810" s="75" t="str">
        <f t="shared" si="165"/>
        <v>1</v>
      </c>
      <c r="AM810" s="75" t="str">
        <f t="shared" si="166"/>
        <v>1</v>
      </c>
      <c r="AN810" s="75" t="str">
        <f t="shared" si="167"/>
        <v>1</v>
      </c>
      <c r="AO810" s="75" t="str">
        <f t="shared" si="168"/>
        <v>1</v>
      </c>
      <c r="AP810" s="75" t="str">
        <f t="shared" si="169"/>
        <v>1</v>
      </c>
      <c r="AQ810" s="75" t="str">
        <f t="shared" si="170"/>
        <v>5</v>
      </c>
      <c r="AR810" s="75" t="str">
        <f t="shared" si="171"/>
        <v>1</v>
      </c>
      <c r="AS810" s="75">
        <f t="shared" si="172"/>
        <v>1.9090909090909092</v>
      </c>
      <c r="AT810" s="75" t="str">
        <f t="shared" si="173"/>
        <v>3</v>
      </c>
      <c r="AU810" s="48" t="e">
        <f>IF(OR(AQ810="I",#REF!="I",AQ810="C",#REF!="C"),"Termovacío",IF(OR(AO810="I",AN810="I",AP810="I",AK810="I",AL810="I",AO810="C",AN810="C",AP810="C",AK810="C",AL810="C"),"Regeneración",""))</f>
        <v>#REF!</v>
      </c>
    </row>
    <row r="811" spans="1:47" s="10" customFormat="1" ht="15" customHeight="1" x14ac:dyDescent="0.2">
      <c r="A811" s="4">
        <f t="shared" si="174"/>
        <v>36</v>
      </c>
      <c r="B811" s="4">
        <v>600038</v>
      </c>
      <c r="C811" s="4" t="s">
        <v>86</v>
      </c>
      <c r="D811" s="4" t="s">
        <v>155</v>
      </c>
      <c r="E811" s="3" t="s">
        <v>152</v>
      </c>
      <c r="F811" s="4" t="s">
        <v>328</v>
      </c>
      <c r="G811" s="4" t="s">
        <v>40</v>
      </c>
      <c r="H811" s="4" t="s">
        <v>593</v>
      </c>
      <c r="I811" s="4" t="s">
        <v>249</v>
      </c>
      <c r="J811" s="4" t="s">
        <v>131</v>
      </c>
      <c r="K811" s="4" t="s">
        <v>117</v>
      </c>
      <c r="L811" s="4">
        <v>1976</v>
      </c>
      <c r="M811" s="4" t="s">
        <v>266</v>
      </c>
      <c r="N811" s="4" t="s">
        <v>304</v>
      </c>
      <c r="O811" s="4"/>
      <c r="P811" s="4"/>
      <c r="Q811" s="4"/>
      <c r="R811" s="4" t="s">
        <v>123</v>
      </c>
      <c r="S811" s="13"/>
      <c r="T811" s="4"/>
      <c r="U811" s="4"/>
      <c r="V811" s="4"/>
      <c r="W811" s="4">
        <v>220</v>
      </c>
      <c r="X811" s="13">
        <v>42927</v>
      </c>
      <c r="Y811" s="27"/>
      <c r="Z811" s="27"/>
      <c r="AA811" s="28"/>
      <c r="AB811" s="31"/>
      <c r="AC811" s="32"/>
      <c r="AD811" s="28"/>
      <c r="AE811" s="28">
        <v>37.799999999999997</v>
      </c>
      <c r="AF811" s="33">
        <v>0.02</v>
      </c>
      <c r="AG811" s="28">
        <v>2</v>
      </c>
      <c r="AH811" s="31">
        <v>0.1</v>
      </c>
      <c r="AI811" s="31">
        <v>3.4</v>
      </c>
      <c r="AJ811" s="31"/>
      <c r="AK811" s="75" t="str">
        <f t="shared" si="164"/>
        <v>1</v>
      </c>
      <c r="AL811" s="75" t="str">
        <f t="shared" si="165"/>
        <v>3</v>
      </c>
      <c r="AM811" s="75" t="str">
        <f t="shared" si="166"/>
        <v>1</v>
      </c>
      <c r="AN811" s="75" t="str">
        <f t="shared" si="167"/>
        <v>1</v>
      </c>
      <c r="AO811" s="75" t="str">
        <f t="shared" si="168"/>
        <v>1</v>
      </c>
      <c r="AP811" s="75" t="str">
        <f t="shared" si="169"/>
        <v>1</v>
      </c>
      <c r="AQ811" s="75" t="str">
        <f t="shared" si="170"/>
        <v>1</v>
      </c>
      <c r="AR811" s="75" t="str">
        <f t="shared" si="171"/>
        <v>1</v>
      </c>
      <c r="AS811" s="75">
        <f t="shared" si="172"/>
        <v>1.2727272727272727</v>
      </c>
      <c r="AT811" s="75" t="str">
        <f t="shared" si="173"/>
        <v>3</v>
      </c>
      <c r="AU811" s="48" t="e">
        <f>IF(OR(AQ811="I",#REF!="I",AQ811="C",#REF!="C"),"Termovacío",IF(OR(AO811="I",AN811="I",AP811="I",AK811="I",AL811="I",AO811="C",AN811="C",AP811="C",AK811="C",AL811="C"),"Regeneración",""))</f>
        <v>#REF!</v>
      </c>
    </row>
    <row r="812" spans="1:47" s="10" customFormat="1" ht="15" customHeight="1" x14ac:dyDescent="0.2">
      <c r="A812" s="4">
        <f t="shared" si="174"/>
        <v>36</v>
      </c>
      <c r="B812" s="4">
        <v>600038</v>
      </c>
      <c r="C812" s="4" t="s">
        <v>86</v>
      </c>
      <c r="D812" s="4" t="s">
        <v>155</v>
      </c>
      <c r="E812" s="3" t="s">
        <v>152</v>
      </c>
      <c r="F812" s="4" t="s">
        <v>328</v>
      </c>
      <c r="G812" s="4" t="s">
        <v>40</v>
      </c>
      <c r="H812" s="4" t="s">
        <v>593</v>
      </c>
      <c r="I812" s="4" t="s">
        <v>249</v>
      </c>
      <c r="J812" s="4" t="s">
        <v>131</v>
      </c>
      <c r="K812" s="4" t="s">
        <v>117</v>
      </c>
      <c r="L812" s="4">
        <v>1976</v>
      </c>
      <c r="M812" s="4" t="s">
        <v>266</v>
      </c>
      <c r="N812" s="4" t="s">
        <v>304</v>
      </c>
      <c r="O812" s="4"/>
      <c r="P812" s="4"/>
      <c r="Q812" s="4"/>
      <c r="R812" s="4" t="s">
        <v>123</v>
      </c>
      <c r="S812" s="13"/>
      <c r="T812" s="4"/>
      <c r="U812" s="4"/>
      <c r="V812" s="4"/>
      <c r="W812" s="4">
        <v>220</v>
      </c>
      <c r="X812" s="13">
        <v>42384</v>
      </c>
      <c r="Y812" s="27"/>
      <c r="Z812" s="27"/>
      <c r="AA812" s="28"/>
      <c r="AB812" s="31"/>
      <c r="AC812" s="32"/>
      <c r="AD812" s="28"/>
      <c r="AE812" s="28">
        <v>36</v>
      </c>
      <c r="AF812" s="33">
        <v>0.01</v>
      </c>
      <c r="AG812" s="28">
        <v>1.5</v>
      </c>
      <c r="AH812" s="31">
        <v>0.04</v>
      </c>
      <c r="AI812" s="31">
        <v>1.2270000000000001</v>
      </c>
      <c r="AJ812" s="31"/>
      <c r="AK812" s="75" t="str">
        <f t="shared" si="164"/>
        <v>1</v>
      </c>
      <c r="AL812" s="75" t="str">
        <f t="shared" si="165"/>
        <v>1</v>
      </c>
      <c r="AM812" s="75" t="str">
        <f t="shared" si="166"/>
        <v>1</v>
      </c>
      <c r="AN812" s="75" t="str">
        <f t="shared" si="167"/>
        <v>1</v>
      </c>
      <c r="AO812" s="75" t="str">
        <f t="shared" si="168"/>
        <v>1</v>
      </c>
      <c r="AP812" s="75" t="str">
        <f t="shared" si="169"/>
        <v>1</v>
      </c>
      <c r="AQ812" s="75" t="str">
        <f t="shared" si="170"/>
        <v>1</v>
      </c>
      <c r="AR812" s="75" t="str">
        <f t="shared" si="171"/>
        <v>1</v>
      </c>
      <c r="AS812" s="75">
        <f t="shared" si="172"/>
        <v>1</v>
      </c>
      <c r="AT812" s="75" t="str">
        <f t="shared" si="173"/>
        <v>1</v>
      </c>
      <c r="AU812" s="48" t="e">
        <f>IF(OR(AQ812="I",#REF!="I",AQ812="C",#REF!="C"),"Termovacío",IF(OR(AO812="I",AN812="I",AP812="I",AK812="I",AL812="I",AO812="C",AN812="C",AP812="C",AK812="C",AL812="C"),"Regeneración",""))</f>
        <v>#REF!</v>
      </c>
    </row>
    <row r="813" spans="1:47" s="10" customFormat="1" ht="15" customHeight="1" x14ac:dyDescent="0.2">
      <c r="A813" s="4">
        <f t="shared" si="174"/>
        <v>36</v>
      </c>
      <c r="B813" s="4">
        <v>600038</v>
      </c>
      <c r="C813" s="4" t="s">
        <v>86</v>
      </c>
      <c r="D813" s="4" t="s">
        <v>155</v>
      </c>
      <c r="E813" s="3" t="s">
        <v>152</v>
      </c>
      <c r="F813" s="4" t="s">
        <v>328</v>
      </c>
      <c r="G813" s="4" t="s">
        <v>40</v>
      </c>
      <c r="H813" s="4" t="s">
        <v>593</v>
      </c>
      <c r="I813" s="4" t="s">
        <v>249</v>
      </c>
      <c r="J813" s="4" t="s">
        <v>131</v>
      </c>
      <c r="K813" s="4" t="s">
        <v>117</v>
      </c>
      <c r="L813" s="4">
        <v>1976</v>
      </c>
      <c r="M813" s="4" t="s">
        <v>266</v>
      </c>
      <c r="N813" s="4" t="s">
        <v>304</v>
      </c>
      <c r="O813" s="4"/>
      <c r="P813" s="4"/>
      <c r="Q813" s="4"/>
      <c r="R813" s="4" t="s">
        <v>123</v>
      </c>
      <c r="S813" s="13"/>
      <c r="T813" s="4"/>
      <c r="U813" s="4"/>
      <c r="V813" s="4"/>
      <c r="W813" s="4">
        <v>220</v>
      </c>
      <c r="X813" s="13">
        <v>41989</v>
      </c>
      <c r="Y813" s="27"/>
      <c r="Z813" s="27"/>
      <c r="AA813" s="28"/>
      <c r="AB813" s="31"/>
      <c r="AC813" s="32"/>
      <c r="AD813" s="28"/>
      <c r="AE813" s="28">
        <v>41</v>
      </c>
      <c r="AF813" s="33">
        <v>0.01</v>
      </c>
      <c r="AG813" s="28">
        <v>1.5</v>
      </c>
      <c r="AH813" s="31">
        <v>3.5999999999999997E-2</v>
      </c>
      <c r="AI813" s="31"/>
      <c r="AJ813" s="31"/>
      <c r="AK813" s="75" t="str">
        <f t="shared" si="164"/>
        <v>1</v>
      </c>
      <c r="AL813" s="75" t="str">
        <f t="shared" si="165"/>
        <v>1</v>
      </c>
      <c r="AM813" s="75" t="str">
        <f t="shared" si="166"/>
        <v>1</v>
      </c>
      <c r="AN813" s="75" t="str">
        <f t="shared" si="167"/>
        <v>1</v>
      </c>
      <c r="AO813" s="75" t="str">
        <f t="shared" si="168"/>
        <v>1</v>
      </c>
      <c r="AP813" s="75" t="str">
        <f t="shared" si="169"/>
        <v>1</v>
      </c>
      <c r="AQ813" s="75" t="str">
        <f t="shared" si="170"/>
        <v>1</v>
      </c>
      <c r="AR813" s="75" t="str">
        <f t="shared" si="171"/>
        <v>1</v>
      </c>
      <c r="AS813" s="75">
        <f t="shared" si="172"/>
        <v>1</v>
      </c>
      <c r="AT813" s="75" t="str">
        <f t="shared" si="173"/>
        <v>1</v>
      </c>
      <c r="AU813" s="48" t="e">
        <f>IF(OR(AQ813="I",#REF!="I",AQ813="C",#REF!="C"),"Termovacío",IF(OR(AO813="I",AN813="I",AP813="I",AK813="I",AL813="I",AO813="C",AN813="C",AP813="C",AK813="C",AL813="C"),"Regeneración",""))</f>
        <v>#REF!</v>
      </c>
    </row>
    <row r="814" spans="1:47" s="10" customFormat="1" ht="15" customHeight="1" x14ac:dyDescent="0.2">
      <c r="A814" s="4">
        <f t="shared" si="174"/>
        <v>36</v>
      </c>
      <c r="B814" s="4">
        <v>600038</v>
      </c>
      <c r="C814" s="4" t="s">
        <v>86</v>
      </c>
      <c r="D814" s="4" t="s">
        <v>155</v>
      </c>
      <c r="E814" s="3" t="s">
        <v>152</v>
      </c>
      <c r="F814" s="4" t="s">
        <v>328</v>
      </c>
      <c r="G814" s="4" t="s">
        <v>40</v>
      </c>
      <c r="H814" s="4" t="s">
        <v>593</v>
      </c>
      <c r="I814" s="4" t="s">
        <v>249</v>
      </c>
      <c r="J814" s="4" t="s">
        <v>131</v>
      </c>
      <c r="K814" s="4" t="s">
        <v>117</v>
      </c>
      <c r="L814" s="4">
        <v>1976</v>
      </c>
      <c r="M814" s="4" t="s">
        <v>266</v>
      </c>
      <c r="N814" s="4" t="s">
        <v>304</v>
      </c>
      <c r="O814" s="4"/>
      <c r="P814" s="4"/>
      <c r="Q814" s="4"/>
      <c r="R814" s="4" t="s">
        <v>123</v>
      </c>
      <c r="S814" s="13"/>
      <c r="T814" s="4"/>
      <c r="U814" s="4"/>
      <c r="V814" s="4"/>
      <c r="W814" s="4">
        <v>220</v>
      </c>
      <c r="X814" s="13">
        <v>41631</v>
      </c>
      <c r="Y814" s="27"/>
      <c r="Z814" s="27"/>
      <c r="AA814" s="28"/>
      <c r="AB814" s="31"/>
      <c r="AC814" s="32"/>
      <c r="AD814" s="28"/>
      <c r="AE814" s="28">
        <v>37.299999999999997</v>
      </c>
      <c r="AF814" s="33">
        <v>0.01</v>
      </c>
      <c r="AG814" s="28">
        <v>2</v>
      </c>
      <c r="AH814" s="31">
        <v>4.2999999999999997E-2</v>
      </c>
      <c r="AI814" s="31">
        <v>0.9</v>
      </c>
      <c r="AJ814" s="31"/>
      <c r="AK814" s="75" t="str">
        <f t="shared" si="164"/>
        <v>1</v>
      </c>
      <c r="AL814" s="75" t="str">
        <f t="shared" si="165"/>
        <v>1</v>
      </c>
      <c r="AM814" s="75" t="str">
        <f t="shared" si="166"/>
        <v>1</v>
      </c>
      <c r="AN814" s="75" t="str">
        <f t="shared" si="167"/>
        <v>1</v>
      </c>
      <c r="AO814" s="75" t="str">
        <f t="shared" si="168"/>
        <v>1</v>
      </c>
      <c r="AP814" s="75" t="str">
        <f t="shared" si="169"/>
        <v>1</v>
      </c>
      <c r="AQ814" s="75" t="str">
        <f t="shared" si="170"/>
        <v>1</v>
      </c>
      <c r="AR814" s="75" t="str">
        <f t="shared" si="171"/>
        <v>1</v>
      </c>
      <c r="AS814" s="75">
        <f t="shared" si="172"/>
        <v>1</v>
      </c>
      <c r="AT814" s="75" t="str">
        <f t="shared" si="173"/>
        <v>1</v>
      </c>
      <c r="AU814" s="48" t="e">
        <f>IF(OR(AQ814="I",#REF!="I",AQ814="C",#REF!="C"),"Termovacío",IF(OR(AO814="I",AN814="I",AP814="I",AK814="I",AL814="I",AO814="C",AN814="C",AP814="C",AK814="C",AL814="C"),"Regeneración",""))</f>
        <v>#REF!</v>
      </c>
    </row>
    <row r="815" spans="1:47" s="10" customFormat="1" ht="15" customHeight="1" x14ac:dyDescent="0.2">
      <c r="A815" s="4">
        <f t="shared" si="174"/>
        <v>36</v>
      </c>
      <c r="B815" s="4">
        <v>600038</v>
      </c>
      <c r="C815" s="4" t="s">
        <v>86</v>
      </c>
      <c r="D815" s="4" t="s">
        <v>155</v>
      </c>
      <c r="E815" s="3" t="s">
        <v>152</v>
      </c>
      <c r="F815" s="4" t="s">
        <v>328</v>
      </c>
      <c r="G815" s="4" t="s">
        <v>40</v>
      </c>
      <c r="H815" s="4" t="s">
        <v>593</v>
      </c>
      <c r="I815" s="4" t="s">
        <v>249</v>
      </c>
      <c r="J815" s="4" t="s">
        <v>131</v>
      </c>
      <c r="K815" s="4" t="s">
        <v>117</v>
      </c>
      <c r="L815" s="4">
        <v>1976</v>
      </c>
      <c r="M815" s="4" t="s">
        <v>266</v>
      </c>
      <c r="N815" s="4" t="s">
        <v>304</v>
      </c>
      <c r="O815" s="4"/>
      <c r="P815" s="4"/>
      <c r="Q815" s="4"/>
      <c r="R815" s="4" t="s">
        <v>123</v>
      </c>
      <c r="S815" s="13"/>
      <c r="T815" s="4"/>
      <c r="U815" s="4"/>
      <c r="V815" s="4"/>
      <c r="W815" s="4">
        <v>220</v>
      </c>
      <c r="X815" s="13">
        <v>41340</v>
      </c>
      <c r="Y815" s="27"/>
      <c r="Z815" s="27"/>
      <c r="AA815" s="28"/>
      <c r="AB815" s="31"/>
      <c r="AC815" s="32"/>
      <c r="AD815" s="28"/>
      <c r="AE815" s="28">
        <v>41</v>
      </c>
      <c r="AF815" s="33">
        <v>0.01</v>
      </c>
      <c r="AG815" s="28">
        <v>1</v>
      </c>
      <c r="AH815" s="31">
        <v>3.4000000000000002E-2</v>
      </c>
      <c r="AI815" s="31">
        <v>0.95199999999999996</v>
      </c>
      <c r="AJ815" s="31"/>
      <c r="AK815" s="75" t="str">
        <f t="shared" si="164"/>
        <v>1</v>
      </c>
      <c r="AL815" s="75" t="str">
        <f t="shared" si="165"/>
        <v>1</v>
      </c>
      <c r="AM815" s="75" t="str">
        <f t="shared" si="166"/>
        <v>1</v>
      </c>
      <c r="AN815" s="75" t="str">
        <f t="shared" si="167"/>
        <v>1</v>
      </c>
      <c r="AO815" s="75" t="str">
        <f t="shared" si="168"/>
        <v>1</v>
      </c>
      <c r="AP815" s="75" t="str">
        <f t="shared" si="169"/>
        <v>1</v>
      </c>
      <c r="AQ815" s="75" t="str">
        <f t="shared" si="170"/>
        <v>1</v>
      </c>
      <c r="AR815" s="75" t="str">
        <f t="shared" si="171"/>
        <v>1</v>
      </c>
      <c r="AS815" s="75">
        <f t="shared" si="172"/>
        <v>1</v>
      </c>
      <c r="AT815" s="75" t="str">
        <f t="shared" si="173"/>
        <v>1</v>
      </c>
      <c r="AU815" s="48" t="e">
        <f>IF(OR(AQ815="I",#REF!="I",AQ815="C",#REF!="C"),"Termovacío",IF(OR(AO815="I",AN815="I",AP815="I",AK815="I",AL815="I",AO815="C",AN815="C",AP815="C",AK815="C",AL815="C"),"Regeneración",""))</f>
        <v>#REF!</v>
      </c>
    </row>
    <row r="816" spans="1:47" s="10" customFormat="1" ht="15" customHeight="1" x14ac:dyDescent="0.2">
      <c r="A816" s="4">
        <f t="shared" si="174"/>
        <v>36</v>
      </c>
      <c r="B816" s="4">
        <v>600038</v>
      </c>
      <c r="C816" s="4" t="s">
        <v>86</v>
      </c>
      <c r="D816" s="4" t="s">
        <v>155</v>
      </c>
      <c r="E816" s="3" t="s">
        <v>152</v>
      </c>
      <c r="F816" s="4" t="s">
        <v>328</v>
      </c>
      <c r="G816" s="4" t="s">
        <v>40</v>
      </c>
      <c r="H816" s="4" t="s">
        <v>593</v>
      </c>
      <c r="I816" s="4" t="s">
        <v>249</v>
      </c>
      <c r="J816" s="4" t="s">
        <v>131</v>
      </c>
      <c r="K816" s="4" t="s">
        <v>117</v>
      </c>
      <c r="L816" s="4">
        <v>1976</v>
      </c>
      <c r="M816" s="4" t="s">
        <v>266</v>
      </c>
      <c r="N816" s="4" t="s">
        <v>304</v>
      </c>
      <c r="O816" s="4"/>
      <c r="P816" s="4"/>
      <c r="Q816" s="4"/>
      <c r="R816" s="4" t="s">
        <v>123</v>
      </c>
      <c r="S816" s="13"/>
      <c r="T816" s="4"/>
      <c r="U816" s="4"/>
      <c r="V816" s="4"/>
      <c r="W816" s="4">
        <v>220</v>
      </c>
      <c r="X816" s="13">
        <v>40638</v>
      </c>
      <c r="Y816" s="27"/>
      <c r="Z816" s="27"/>
      <c r="AA816" s="28"/>
      <c r="AB816" s="31"/>
      <c r="AC816" s="32"/>
      <c r="AD816" s="28"/>
      <c r="AE816" s="28">
        <v>40</v>
      </c>
      <c r="AF816" s="33">
        <v>0.01</v>
      </c>
      <c r="AG816" s="28">
        <v>1.5</v>
      </c>
      <c r="AH816" s="31">
        <v>4.7E-2</v>
      </c>
      <c r="AI816" s="31">
        <v>0.92800000000000005</v>
      </c>
      <c r="AJ816" s="31"/>
      <c r="AK816" s="75" t="str">
        <f t="shared" si="164"/>
        <v>1</v>
      </c>
      <c r="AL816" s="75" t="str">
        <f t="shared" si="165"/>
        <v>1</v>
      </c>
      <c r="AM816" s="75" t="str">
        <f t="shared" si="166"/>
        <v>1</v>
      </c>
      <c r="AN816" s="75" t="str">
        <f t="shared" si="167"/>
        <v>1</v>
      </c>
      <c r="AO816" s="75" t="str">
        <f t="shared" si="168"/>
        <v>1</v>
      </c>
      <c r="AP816" s="75" t="str">
        <f t="shared" si="169"/>
        <v>1</v>
      </c>
      <c r="AQ816" s="75" t="str">
        <f t="shared" si="170"/>
        <v>1</v>
      </c>
      <c r="AR816" s="75" t="str">
        <f t="shared" si="171"/>
        <v>1</v>
      </c>
      <c r="AS816" s="75">
        <f t="shared" si="172"/>
        <v>1</v>
      </c>
      <c r="AT816" s="75" t="str">
        <f t="shared" si="173"/>
        <v>1</v>
      </c>
      <c r="AU816" s="48" t="e">
        <f>IF(OR(AQ816="I",#REF!="I",AQ816="C",#REF!="C"),"Termovacío",IF(OR(AO816="I",AN816="I",AP816="I",AK816="I",AL816="I",AO816="C",AN816="C",AP816="C",AK816="C",AL816="C"),"Regeneración",""))</f>
        <v>#REF!</v>
      </c>
    </row>
    <row r="817" spans="1:47" s="10" customFormat="1" ht="15" customHeight="1" x14ac:dyDescent="0.2">
      <c r="A817" s="4">
        <f t="shared" si="174"/>
        <v>36</v>
      </c>
      <c r="B817" s="4">
        <v>600038</v>
      </c>
      <c r="C817" s="4" t="s">
        <v>86</v>
      </c>
      <c r="D817" s="4" t="s">
        <v>155</v>
      </c>
      <c r="E817" s="3" t="s">
        <v>152</v>
      </c>
      <c r="F817" s="4" t="s">
        <v>328</v>
      </c>
      <c r="G817" s="4" t="s">
        <v>40</v>
      </c>
      <c r="H817" s="4" t="s">
        <v>593</v>
      </c>
      <c r="I817" s="4" t="s">
        <v>249</v>
      </c>
      <c r="J817" s="4" t="s">
        <v>131</v>
      </c>
      <c r="K817" s="4" t="s">
        <v>117</v>
      </c>
      <c r="L817" s="4">
        <v>1976</v>
      </c>
      <c r="M817" s="4" t="s">
        <v>266</v>
      </c>
      <c r="N817" s="4" t="s">
        <v>304</v>
      </c>
      <c r="O817" s="4"/>
      <c r="P817" s="4"/>
      <c r="Q817" s="4"/>
      <c r="R817" s="4" t="s">
        <v>123</v>
      </c>
      <c r="S817" s="13"/>
      <c r="T817" s="4"/>
      <c r="U817" s="4"/>
      <c r="V817" s="4"/>
      <c r="W817" s="4">
        <v>220</v>
      </c>
      <c r="X817" s="13">
        <v>40318</v>
      </c>
      <c r="Y817" s="27"/>
      <c r="Z817" s="27"/>
      <c r="AA817" s="28"/>
      <c r="AB817" s="31"/>
      <c r="AC817" s="32"/>
      <c r="AD817" s="28"/>
      <c r="AE817" s="28">
        <v>42</v>
      </c>
      <c r="AF817" s="33">
        <v>0.01</v>
      </c>
      <c r="AG817" s="28">
        <v>1.5</v>
      </c>
      <c r="AH817" s="31">
        <v>3.4000000000000002E-2</v>
      </c>
      <c r="AI817" s="31">
        <v>1.3340000000000001</v>
      </c>
      <c r="AJ817" s="31"/>
      <c r="AK817" s="75" t="str">
        <f t="shared" si="164"/>
        <v>1</v>
      </c>
      <c r="AL817" s="75" t="str">
        <f t="shared" si="165"/>
        <v>1</v>
      </c>
      <c r="AM817" s="75" t="str">
        <f t="shared" si="166"/>
        <v>1</v>
      </c>
      <c r="AN817" s="75" t="str">
        <f t="shared" si="167"/>
        <v>1</v>
      </c>
      <c r="AO817" s="75" t="str">
        <f t="shared" si="168"/>
        <v>1</v>
      </c>
      <c r="AP817" s="75" t="str">
        <f t="shared" si="169"/>
        <v>1</v>
      </c>
      <c r="AQ817" s="75" t="str">
        <f t="shared" si="170"/>
        <v>1</v>
      </c>
      <c r="AR817" s="75" t="str">
        <f t="shared" si="171"/>
        <v>1</v>
      </c>
      <c r="AS817" s="75">
        <f t="shared" si="172"/>
        <v>1</v>
      </c>
      <c r="AT817" s="75" t="str">
        <f t="shared" si="173"/>
        <v>1</v>
      </c>
      <c r="AU817" s="48" t="e">
        <f>IF(OR(AQ817="I",#REF!="I",AQ817="C",#REF!="C"),"Termovacío",IF(OR(AO817="I",AN817="I",AP817="I",AK817="I",AL817="I",AO817="C",AN817="C",AP817="C",AK817="C",AL817="C"),"Regeneración",""))</f>
        <v>#REF!</v>
      </c>
    </row>
    <row r="818" spans="1:47" s="10" customFormat="1" ht="15" customHeight="1" x14ac:dyDescent="0.2">
      <c r="A818" s="4">
        <f t="shared" si="174"/>
        <v>36</v>
      </c>
      <c r="B818" s="4">
        <v>600038</v>
      </c>
      <c r="C818" s="4" t="s">
        <v>86</v>
      </c>
      <c r="D818" s="4" t="s">
        <v>155</v>
      </c>
      <c r="E818" s="3" t="s">
        <v>152</v>
      </c>
      <c r="F818" s="4" t="s">
        <v>328</v>
      </c>
      <c r="G818" s="4" t="s">
        <v>40</v>
      </c>
      <c r="H818" s="4" t="s">
        <v>593</v>
      </c>
      <c r="I818" s="4" t="s">
        <v>249</v>
      </c>
      <c r="J818" s="4" t="s">
        <v>131</v>
      </c>
      <c r="K818" s="4" t="s">
        <v>117</v>
      </c>
      <c r="L818" s="4">
        <v>1976</v>
      </c>
      <c r="M818" s="4" t="s">
        <v>266</v>
      </c>
      <c r="N818" s="4" t="s">
        <v>304</v>
      </c>
      <c r="O818" s="4"/>
      <c r="P818" s="4"/>
      <c r="Q818" s="4"/>
      <c r="R818" s="4" t="s">
        <v>123</v>
      </c>
      <c r="S818" s="13"/>
      <c r="T818" s="4"/>
      <c r="U818" s="4"/>
      <c r="V818" s="4"/>
      <c r="W818" s="4">
        <v>220</v>
      </c>
      <c r="X818" s="13">
        <v>40046</v>
      </c>
      <c r="Y818" s="27"/>
      <c r="Z818" s="27"/>
      <c r="AA818" s="28"/>
      <c r="AB818" s="31"/>
      <c r="AC818" s="32"/>
      <c r="AD818" s="28"/>
      <c r="AE818" s="28">
        <v>44</v>
      </c>
      <c r="AF818" s="33">
        <v>0.01</v>
      </c>
      <c r="AG818" s="28">
        <v>2</v>
      </c>
      <c r="AH818" s="31">
        <v>2.3E-2</v>
      </c>
      <c r="AI818" s="31">
        <v>0.69899999999999995</v>
      </c>
      <c r="AJ818" s="31"/>
      <c r="AK818" s="75" t="str">
        <f t="shared" si="164"/>
        <v>1</v>
      </c>
      <c r="AL818" s="75" t="str">
        <f t="shared" si="165"/>
        <v>1</v>
      </c>
      <c r="AM818" s="75" t="str">
        <f t="shared" si="166"/>
        <v>1</v>
      </c>
      <c r="AN818" s="75" t="str">
        <f t="shared" si="167"/>
        <v>1</v>
      </c>
      <c r="AO818" s="75" t="str">
        <f t="shared" si="168"/>
        <v>1</v>
      </c>
      <c r="AP818" s="75" t="str">
        <f t="shared" si="169"/>
        <v>1</v>
      </c>
      <c r="AQ818" s="75" t="str">
        <f t="shared" si="170"/>
        <v>1</v>
      </c>
      <c r="AR818" s="75" t="str">
        <f t="shared" si="171"/>
        <v>1</v>
      </c>
      <c r="AS818" s="75">
        <f t="shared" si="172"/>
        <v>1</v>
      </c>
      <c r="AT818" s="75" t="str">
        <f t="shared" si="173"/>
        <v>1</v>
      </c>
      <c r="AU818" s="48" t="e">
        <f>IF(OR(AQ818="I",#REF!="I",AQ818="C",#REF!="C"),"Termovacío",IF(OR(AO818="I",AN818="I",AP818="I",AK818="I",AL818="I",AO818="C",AN818="C",AP818="C",AK818="C",AL818="C"),"Regeneración",""))</f>
        <v>#REF!</v>
      </c>
    </row>
    <row r="819" spans="1:47" s="10" customFormat="1" ht="15" customHeight="1" x14ac:dyDescent="0.2">
      <c r="A819" s="4">
        <f t="shared" si="174"/>
        <v>36</v>
      </c>
      <c r="B819" s="4">
        <v>600038</v>
      </c>
      <c r="C819" s="4" t="s">
        <v>86</v>
      </c>
      <c r="D819" s="4" t="s">
        <v>155</v>
      </c>
      <c r="E819" s="3" t="s">
        <v>152</v>
      </c>
      <c r="F819" s="4" t="s">
        <v>328</v>
      </c>
      <c r="G819" s="4" t="s">
        <v>40</v>
      </c>
      <c r="H819" s="4" t="s">
        <v>593</v>
      </c>
      <c r="I819" s="4" t="s">
        <v>249</v>
      </c>
      <c r="J819" s="4" t="s">
        <v>131</v>
      </c>
      <c r="K819" s="4" t="s">
        <v>117</v>
      </c>
      <c r="L819" s="4">
        <v>1976</v>
      </c>
      <c r="M819" s="4" t="s">
        <v>266</v>
      </c>
      <c r="N819" s="4" t="s">
        <v>304</v>
      </c>
      <c r="O819" s="4"/>
      <c r="P819" s="4"/>
      <c r="Q819" s="4"/>
      <c r="R819" s="4" t="s">
        <v>123</v>
      </c>
      <c r="S819" s="13"/>
      <c r="T819" s="4"/>
      <c r="U819" s="4"/>
      <c r="V819" s="4"/>
      <c r="W819" s="4">
        <v>220</v>
      </c>
      <c r="X819" s="13">
        <v>40004</v>
      </c>
      <c r="Y819" s="27"/>
      <c r="Z819" s="27"/>
      <c r="AA819" s="28"/>
      <c r="AB819" s="31"/>
      <c r="AC819" s="32"/>
      <c r="AD819" s="28"/>
      <c r="AE819" s="28">
        <v>29</v>
      </c>
      <c r="AF819" s="33">
        <v>0.04</v>
      </c>
      <c r="AG819" s="28">
        <v>3.5</v>
      </c>
      <c r="AH819" s="31">
        <v>0.29799999999999999</v>
      </c>
      <c r="AI819" s="31">
        <v>6.45</v>
      </c>
      <c r="AJ819" s="31"/>
      <c r="AK819" s="75" t="str">
        <f t="shared" si="164"/>
        <v>3</v>
      </c>
      <c r="AL819" s="75" t="str">
        <f t="shared" si="165"/>
        <v>5</v>
      </c>
      <c r="AM819" s="75" t="str">
        <f t="shared" si="166"/>
        <v>1</v>
      </c>
      <c r="AN819" s="75" t="str">
        <f t="shared" si="167"/>
        <v>1</v>
      </c>
      <c r="AO819" s="75" t="str">
        <f t="shared" si="168"/>
        <v>3</v>
      </c>
      <c r="AP819" s="75" t="str">
        <f t="shared" si="169"/>
        <v>1</v>
      </c>
      <c r="AQ819" s="75" t="str">
        <f t="shared" si="170"/>
        <v>1</v>
      </c>
      <c r="AR819" s="75" t="str">
        <f t="shared" si="171"/>
        <v>1</v>
      </c>
      <c r="AS819" s="75">
        <f t="shared" si="172"/>
        <v>2.0909090909090908</v>
      </c>
      <c r="AT819" s="75" t="str">
        <f t="shared" si="173"/>
        <v>6</v>
      </c>
      <c r="AU819" s="48" t="e">
        <f>IF(OR(AQ819="I",#REF!="I",AQ819="C",#REF!="C"),"Termovacío",IF(OR(AO819="I",AN819="I",AP819="I",AK819="I",AL819="I",AO819="C",AN819="C",AP819="C",AK819="C",AL819="C"),"Regeneración",""))</f>
        <v>#REF!</v>
      </c>
    </row>
    <row r="820" spans="1:47" s="10" customFormat="1" ht="15" customHeight="1" x14ac:dyDescent="0.2">
      <c r="A820" s="4">
        <f t="shared" si="174"/>
        <v>36</v>
      </c>
      <c r="B820" s="4">
        <v>600038</v>
      </c>
      <c r="C820" s="4" t="s">
        <v>86</v>
      </c>
      <c r="D820" s="4" t="s">
        <v>155</v>
      </c>
      <c r="E820" s="3" t="s">
        <v>152</v>
      </c>
      <c r="F820" s="4" t="s">
        <v>328</v>
      </c>
      <c r="G820" s="4" t="s">
        <v>40</v>
      </c>
      <c r="H820" s="4" t="s">
        <v>593</v>
      </c>
      <c r="I820" s="4" t="s">
        <v>249</v>
      </c>
      <c r="J820" s="4" t="s">
        <v>131</v>
      </c>
      <c r="K820" s="4" t="s">
        <v>117</v>
      </c>
      <c r="L820" s="4">
        <v>1976</v>
      </c>
      <c r="M820" s="4" t="s">
        <v>266</v>
      </c>
      <c r="N820" s="4" t="s">
        <v>304</v>
      </c>
      <c r="O820" s="4"/>
      <c r="P820" s="4"/>
      <c r="Q820" s="4"/>
      <c r="R820" s="4" t="s">
        <v>123</v>
      </c>
      <c r="S820" s="13"/>
      <c r="T820" s="4"/>
      <c r="U820" s="4"/>
      <c r="V820" s="4"/>
      <c r="W820" s="4">
        <v>220</v>
      </c>
      <c r="X820" s="13">
        <v>39694</v>
      </c>
      <c r="Y820" s="27"/>
      <c r="Z820" s="27"/>
      <c r="AA820" s="28"/>
      <c r="AB820" s="31"/>
      <c r="AC820" s="32">
        <v>60</v>
      </c>
      <c r="AD820" s="28"/>
      <c r="AE820" s="28">
        <v>28</v>
      </c>
      <c r="AF820" s="33"/>
      <c r="AG820" s="28"/>
      <c r="AH820" s="31"/>
      <c r="AI820" s="31"/>
      <c r="AJ820" s="31"/>
      <c r="AK820" s="75" t="str">
        <f t="shared" si="164"/>
        <v>1</v>
      </c>
      <c r="AL820" s="75" t="str">
        <f t="shared" si="165"/>
        <v>1</v>
      </c>
      <c r="AM820" s="75" t="str">
        <f t="shared" si="166"/>
        <v>1</v>
      </c>
      <c r="AN820" s="75" t="str">
        <f t="shared" si="167"/>
        <v>1</v>
      </c>
      <c r="AO820" s="75" t="str">
        <f t="shared" si="168"/>
        <v>3</v>
      </c>
      <c r="AP820" s="75" t="str">
        <f t="shared" si="169"/>
        <v>1</v>
      </c>
      <c r="AQ820" s="75" t="str">
        <f t="shared" si="170"/>
        <v>1</v>
      </c>
      <c r="AR820" s="75" t="str">
        <f t="shared" si="171"/>
        <v>1</v>
      </c>
      <c r="AS820" s="75">
        <f t="shared" si="172"/>
        <v>1.2727272727272727</v>
      </c>
      <c r="AT820" s="75" t="str">
        <f t="shared" si="173"/>
        <v>3</v>
      </c>
      <c r="AU820" s="48" t="e">
        <f>IF(OR(AQ820="I",#REF!="I",AQ820="C",#REF!="C"),"Termovacío",IF(OR(AO820="I",AN820="I",AP820="I",AK820="I",AL820="I",AO820="C",AN820="C",AP820="C",AK820="C",AL820="C"),"Regeneración",""))</f>
        <v>#REF!</v>
      </c>
    </row>
    <row r="821" spans="1:47" s="10" customFormat="1" ht="15" customHeight="1" x14ac:dyDescent="0.2">
      <c r="A821" s="4">
        <f t="shared" si="174"/>
        <v>36</v>
      </c>
      <c r="B821" s="4">
        <v>600038</v>
      </c>
      <c r="C821" s="4" t="s">
        <v>86</v>
      </c>
      <c r="D821" s="4" t="s">
        <v>155</v>
      </c>
      <c r="E821" s="3" t="s">
        <v>152</v>
      </c>
      <c r="F821" s="4" t="s">
        <v>328</v>
      </c>
      <c r="G821" s="4" t="s">
        <v>40</v>
      </c>
      <c r="H821" s="4" t="s">
        <v>593</v>
      </c>
      <c r="I821" s="4" t="s">
        <v>249</v>
      </c>
      <c r="J821" s="4" t="s">
        <v>131</v>
      </c>
      <c r="K821" s="4" t="s">
        <v>117</v>
      </c>
      <c r="L821" s="4">
        <v>1976</v>
      </c>
      <c r="M821" s="4" t="s">
        <v>266</v>
      </c>
      <c r="N821" s="4" t="s">
        <v>304</v>
      </c>
      <c r="O821" s="4"/>
      <c r="P821" s="4"/>
      <c r="Q821" s="4"/>
      <c r="R821" s="4" t="s">
        <v>123</v>
      </c>
      <c r="S821" s="13"/>
      <c r="T821" s="4"/>
      <c r="U821" s="4"/>
      <c r="V821" s="4"/>
      <c r="W821" s="4">
        <v>220</v>
      </c>
      <c r="X821" s="13">
        <v>39679</v>
      </c>
      <c r="Y821" s="27"/>
      <c r="Z821" s="27"/>
      <c r="AA821" s="28"/>
      <c r="AB821" s="31"/>
      <c r="AC821" s="32"/>
      <c r="AD821" s="28"/>
      <c r="AE821" s="28">
        <v>27</v>
      </c>
      <c r="AF821" s="33">
        <v>0.05</v>
      </c>
      <c r="AG821" s="28"/>
      <c r="AH821" s="31">
        <v>0.218</v>
      </c>
      <c r="AI821" s="31"/>
      <c r="AJ821" s="31"/>
      <c r="AK821" s="75" t="str">
        <f t="shared" si="164"/>
        <v>3</v>
      </c>
      <c r="AL821" s="75" t="str">
        <f t="shared" si="165"/>
        <v>1</v>
      </c>
      <c r="AM821" s="75" t="str">
        <f t="shared" si="166"/>
        <v>1</v>
      </c>
      <c r="AN821" s="75" t="str">
        <f t="shared" si="167"/>
        <v>1</v>
      </c>
      <c r="AO821" s="75" t="str">
        <f t="shared" si="168"/>
        <v>5</v>
      </c>
      <c r="AP821" s="75" t="str">
        <f t="shared" si="169"/>
        <v>1</v>
      </c>
      <c r="AQ821" s="75" t="str">
        <f t="shared" si="170"/>
        <v>1</v>
      </c>
      <c r="AR821" s="75" t="str">
        <f t="shared" si="171"/>
        <v>1</v>
      </c>
      <c r="AS821" s="75">
        <f t="shared" si="172"/>
        <v>1.8181818181818181</v>
      </c>
      <c r="AT821" s="75" t="str">
        <f t="shared" si="173"/>
        <v>3</v>
      </c>
      <c r="AU821" s="48" t="e">
        <f>IF(OR(AQ821="I",#REF!="I",AQ821="C",#REF!="C"),"Termovacío",IF(OR(AO821="I",AN821="I",AP821="I",AK821="I",AL821="I",AO821="C",AN821="C",AP821="C",AK821="C",AL821="C"),"Regeneración",""))</f>
        <v>#REF!</v>
      </c>
    </row>
    <row r="822" spans="1:47" s="10" customFormat="1" ht="15" customHeight="1" x14ac:dyDescent="0.2">
      <c r="A822" s="4">
        <f t="shared" si="174"/>
        <v>36</v>
      </c>
      <c r="B822" s="4">
        <v>600038</v>
      </c>
      <c r="C822" s="4" t="s">
        <v>86</v>
      </c>
      <c r="D822" s="4" t="s">
        <v>155</v>
      </c>
      <c r="E822" s="3" t="s">
        <v>152</v>
      </c>
      <c r="F822" s="4" t="s">
        <v>328</v>
      </c>
      <c r="G822" s="4" t="s">
        <v>40</v>
      </c>
      <c r="H822" s="4" t="s">
        <v>593</v>
      </c>
      <c r="I822" s="4" t="s">
        <v>249</v>
      </c>
      <c r="J822" s="4" t="s">
        <v>131</v>
      </c>
      <c r="K822" s="4" t="s">
        <v>117</v>
      </c>
      <c r="L822" s="4">
        <v>1976</v>
      </c>
      <c r="M822" s="4" t="s">
        <v>266</v>
      </c>
      <c r="N822" s="4" t="s">
        <v>304</v>
      </c>
      <c r="O822" s="4"/>
      <c r="P822" s="4"/>
      <c r="Q822" s="4"/>
      <c r="R822" s="4" t="s">
        <v>123</v>
      </c>
      <c r="S822" s="13"/>
      <c r="T822" s="4"/>
      <c r="U822" s="4"/>
      <c r="V822" s="4"/>
      <c r="W822" s="4">
        <v>220</v>
      </c>
      <c r="X822" s="13">
        <v>39644</v>
      </c>
      <c r="Y822" s="27"/>
      <c r="Z822" s="27"/>
      <c r="AA822" s="28"/>
      <c r="AB822" s="31"/>
      <c r="AC822" s="32"/>
      <c r="AD822" s="28"/>
      <c r="AE822" s="28">
        <v>36.1</v>
      </c>
      <c r="AF822" s="33">
        <v>0.06</v>
      </c>
      <c r="AG822" s="28">
        <v>3.5</v>
      </c>
      <c r="AH822" s="31">
        <v>0.17699999999999999</v>
      </c>
      <c r="AI822" s="31">
        <v>4.63</v>
      </c>
      <c r="AJ822" s="31"/>
      <c r="AK822" s="75" t="str">
        <f t="shared" si="164"/>
        <v>3</v>
      </c>
      <c r="AL822" s="75" t="str">
        <f t="shared" si="165"/>
        <v>5</v>
      </c>
      <c r="AM822" s="75" t="str">
        <f t="shared" si="166"/>
        <v>1</v>
      </c>
      <c r="AN822" s="75" t="str">
        <f t="shared" si="167"/>
        <v>3</v>
      </c>
      <c r="AO822" s="75" t="str">
        <f t="shared" si="168"/>
        <v>1</v>
      </c>
      <c r="AP822" s="75" t="str">
        <f t="shared" si="169"/>
        <v>1</v>
      </c>
      <c r="AQ822" s="75" t="str">
        <f t="shared" si="170"/>
        <v>1</v>
      </c>
      <c r="AR822" s="75" t="str">
        <f t="shared" si="171"/>
        <v>1</v>
      </c>
      <c r="AS822" s="75">
        <f t="shared" si="172"/>
        <v>2</v>
      </c>
      <c r="AT822" s="75" t="str">
        <f t="shared" si="173"/>
        <v>3</v>
      </c>
      <c r="AU822" s="48" t="e">
        <f>IF(OR(AQ822="I",#REF!="I",AQ822="C",#REF!="C"),"Termovacío",IF(OR(AO822="I",AN822="I",AP822="I",AK822="I",AL822="I",AO822="C",AN822="C",AP822="C",AK822="C",AL822="C"),"Regeneración",""))</f>
        <v>#REF!</v>
      </c>
    </row>
    <row r="823" spans="1:47" s="10" customFormat="1" ht="15" customHeight="1" x14ac:dyDescent="0.2">
      <c r="A823" s="4">
        <f t="shared" si="174"/>
        <v>36</v>
      </c>
      <c r="B823" s="4">
        <v>600038</v>
      </c>
      <c r="C823" s="4" t="s">
        <v>86</v>
      </c>
      <c r="D823" s="4" t="s">
        <v>155</v>
      </c>
      <c r="E823" s="3" t="s">
        <v>152</v>
      </c>
      <c r="F823" s="4" t="s">
        <v>328</v>
      </c>
      <c r="G823" s="4" t="s">
        <v>40</v>
      </c>
      <c r="H823" s="4" t="s">
        <v>593</v>
      </c>
      <c r="I823" s="4" t="s">
        <v>249</v>
      </c>
      <c r="J823" s="4" t="s">
        <v>131</v>
      </c>
      <c r="K823" s="4" t="s">
        <v>117</v>
      </c>
      <c r="L823" s="4">
        <v>1976</v>
      </c>
      <c r="M823" s="4" t="s">
        <v>266</v>
      </c>
      <c r="N823" s="4" t="s">
        <v>304</v>
      </c>
      <c r="O823" s="4"/>
      <c r="P823" s="4"/>
      <c r="Q823" s="4"/>
      <c r="R823" s="4" t="s">
        <v>123</v>
      </c>
      <c r="S823" s="13"/>
      <c r="T823" s="4"/>
      <c r="U823" s="4"/>
      <c r="V823" s="4"/>
      <c r="W823" s="4">
        <v>220</v>
      </c>
      <c r="X823" s="13">
        <v>39036</v>
      </c>
      <c r="Y823" s="27"/>
      <c r="Z823" s="27"/>
      <c r="AA823" s="28"/>
      <c r="AB823" s="31"/>
      <c r="AC823" s="32"/>
      <c r="AD823" s="28"/>
      <c r="AE823" s="28">
        <v>28.4</v>
      </c>
      <c r="AF823" s="33">
        <v>3.5000000000000003E-2</v>
      </c>
      <c r="AG823" s="28">
        <v>3.5</v>
      </c>
      <c r="AH823" s="31">
        <v>0.161</v>
      </c>
      <c r="AI823" s="31">
        <v>3.5449999999999999</v>
      </c>
      <c r="AJ823" s="31"/>
      <c r="AK823" s="75" t="str">
        <f t="shared" si="164"/>
        <v>3</v>
      </c>
      <c r="AL823" s="75" t="str">
        <f t="shared" si="165"/>
        <v>3</v>
      </c>
      <c r="AM823" s="75" t="str">
        <f t="shared" si="166"/>
        <v>1</v>
      </c>
      <c r="AN823" s="75" t="str">
        <f t="shared" si="167"/>
        <v>1</v>
      </c>
      <c r="AO823" s="75" t="str">
        <f t="shared" si="168"/>
        <v>3</v>
      </c>
      <c r="AP823" s="75" t="str">
        <f t="shared" si="169"/>
        <v>1</v>
      </c>
      <c r="AQ823" s="75" t="str">
        <f t="shared" si="170"/>
        <v>1</v>
      </c>
      <c r="AR823" s="75" t="str">
        <f t="shared" si="171"/>
        <v>1</v>
      </c>
      <c r="AS823" s="75">
        <f t="shared" si="172"/>
        <v>1.8181818181818181</v>
      </c>
      <c r="AT823" s="75" t="str">
        <f t="shared" si="173"/>
        <v>3</v>
      </c>
      <c r="AU823" s="48" t="e">
        <f>IF(OR(AQ823="I",#REF!="I",AQ823="C",#REF!="C"),"Termovacío",IF(OR(AO823="I",AN823="I",AP823="I",AK823="I",AL823="I",AO823="C",AN823="C",AP823="C",AK823="C",AL823="C"),"Regeneración",""))</f>
        <v>#REF!</v>
      </c>
    </row>
    <row r="824" spans="1:47" s="10" customFormat="1" ht="15" customHeight="1" x14ac:dyDescent="0.2">
      <c r="A824" s="4">
        <f t="shared" si="174"/>
        <v>36</v>
      </c>
      <c r="B824" s="4">
        <v>600038</v>
      </c>
      <c r="C824" s="4" t="s">
        <v>86</v>
      </c>
      <c r="D824" s="4" t="s">
        <v>155</v>
      </c>
      <c r="E824" s="3" t="s">
        <v>152</v>
      </c>
      <c r="F824" s="4" t="s">
        <v>328</v>
      </c>
      <c r="G824" s="4" t="s">
        <v>40</v>
      </c>
      <c r="H824" s="4" t="s">
        <v>593</v>
      </c>
      <c r="I824" s="4" t="s">
        <v>249</v>
      </c>
      <c r="J824" s="4" t="s">
        <v>131</v>
      </c>
      <c r="K824" s="4" t="s">
        <v>117</v>
      </c>
      <c r="L824" s="4">
        <v>1976</v>
      </c>
      <c r="M824" s="4" t="s">
        <v>266</v>
      </c>
      <c r="N824" s="4" t="s">
        <v>304</v>
      </c>
      <c r="O824" s="4"/>
      <c r="P824" s="4"/>
      <c r="Q824" s="4"/>
      <c r="R824" s="4" t="s">
        <v>123</v>
      </c>
      <c r="S824" s="13"/>
      <c r="T824" s="4"/>
      <c r="U824" s="4"/>
      <c r="V824" s="4"/>
      <c r="W824" s="4">
        <v>220</v>
      </c>
      <c r="X824" s="13">
        <v>38707</v>
      </c>
      <c r="Y824" s="27"/>
      <c r="Z824" s="27"/>
      <c r="AA824" s="28"/>
      <c r="AB824" s="31"/>
      <c r="AC824" s="32"/>
      <c r="AD824" s="28"/>
      <c r="AE824" s="28">
        <v>30.1</v>
      </c>
      <c r="AF824" s="33">
        <v>0.03</v>
      </c>
      <c r="AG824" s="28">
        <v>3</v>
      </c>
      <c r="AH824" s="31">
        <v>0.17</v>
      </c>
      <c r="AI824" s="31">
        <v>3.3490000000000002</v>
      </c>
      <c r="AJ824" s="31"/>
      <c r="AK824" s="75" t="str">
        <f t="shared" si="164"/>
        <v>3</v>
      </c>
      <c r="AL824" s="75" t="str">
        <f t="shared" si="165"/>
        <v>3</v>
      </c>
      <c r="AM824" s="75" t="str">
        <f t="shared" si="166"/>
        <v>1</v>
      </c>
      <c r="AN824" s="75" t="str">
        <f t="shared" si="167"/>
        <v>1</v>
      </c>
      <c r="AO824" s="75" t="str">
        <f t="shared" si="168"/>
        <v>3</v>
      </c>
      <c r="AP824" s="75" t="str">
        <f t="shared" si="169"/>
        <v>1</v>
      </c>
      <c r="AQ824" s="75" t="str">
        <f t="shared" si="170"/>
        <v>1</v>
      </c>
      <c r="AR824" s="75" t="str">
        <f t="shared" si="171"/>
        <v>1</v>
      </c>
      <c r="AS824" s="75">
        <f t="shared" si="172"/>
        <v>1.8181818181818181</v>
      </c>
      <c r="AT824" s="75" t="str">
        <f t="shared" si="173"/>
        <v>3</v>
      </c>
      <c r="AU824" s="48" t="e">
        <f>IF(OR(AQ824="I",#REF!="I",AQ824="C",#REF!="C"),"Termovacío",IF(OR(AO824="I",AN824="I",AP824="I",AK824="I",AL824="I",AO824="C",AN824="C",AP824="C",AK824="C",AL824="C"),"Regeneración",""))</f>
        <v>#REF!</v>
      </c>
    </row>
    <row r="825" spans="1:47" s="10" customFormat="1" ht="15" customHeight="1" x14ac:dyDescent="0.2">
      <c r="A825" s="4">
        <f t="shared" si="174"/>
        <v>36</v>
      </c>
      <c r="B825" s="4">
        <v>600038</v>
      </c>
      <c r="C825" s="4" t="s">
        <v>86</v>
      </c>
      <c r="D825" s="4" t="s">
        <v>155</v>
      </c>
      <c r="E825" s="3" t="s">
        <v>152</v>
      </c>
      <c r="F825" s="4" t="s">
        <v>328</v>
      </c>
      <c r="G825" s="4" t="s">
        <v>40</v>
      </c>
      <c r="H825" s="4" t="s">
        <v>593</v>
      </c>
      <c r="I825" s="4" t="s">
        <v>249</v>
      </c>
      <c r="J825" s="4" t="s">
        <v>131</v>
      </c>
      <c r="K825" s="4" t="s">
        <v>117</v>
      </c>
      <c r="L825" s="4">
        <v>1976</v>
      </c>
      <c r="M825" s="4" t="s">
        <v>266</v>
      </c>
      <c r="N825" s="4" t="s">
        <v>304</v>
      </c>
      <c r="O825" s="4"/>
      <c r="P825" s="4"/>
      <c r="Q825" s="4"/>
      <c r="R825" s="4" t="s">
        <v>123</v>
      </c>
      <c r="S825" s="13"/>
      <c r="T825" s="4"/>
      <c r="U825" s="4"/>
      <c r="V825" s="4"/>
      <c r="W825" s="4">
        <v>220</v>
      </c>
      <c r="X825" s="13">
        <v>38485</v>
      </c>
      <c r="Y825" s="27"/>
      <c r="Z825" s="27"/>
      <c r="AA825" s="28"/>
      <c r="AB825" s="31"/>
      <c r="AC825" s="32">
        <v>51</v>
      </c>
      <c r="AD825" s="28"/>
      <c r="AE825" s="28"/>
      <c r="AF825" s="33"/>
      <c r="AG825" s="28"/>
      <c r="AH825" s="31"/>
      <c r="AI825" s="31"/>
      <c r="AJ825" s="31"/>
      <c r="AK825" s="75" t="str">
        <f t="shared" si="164"/>
        <v>1</v>
      </c>
      <c r="AL825" s="75" t="str">
        <f t="shared" si="165"/>
        <v>1</v>
      </c>
      <c r="AM825" s="75" t="str">
        <f t="shared" si="166"/>
        <v>1</v>
      </c>
      <c r="AN825" s="75" t="str">
        <f t="shared" si="167"/>
        <v>1</v>
      </c>
      <c r="AO825" s="75" t="str">
        <f t="shared" si="168"/>
        <v>1</v>
      </c>
      <c r="AP825" s="75" t="str">
        <f t="shared" si="169"/>
        <v>1</v>
      </c>
      <c r="AQ825" s="75" t="str">
        <f t="shared" si="170"/>
        <v>1</v>
      </c>
      <c r="AR825" s="75" t="str">
        <f t="shared" si="171"/>
        <v>1</v>
      </c>
      <c r="AS825" s="75">
        <f t="shared" si="172"/>
        <v>1</v>
      </c>
      <c r="AT825" s="75" t="str">
        <f t="shared" si="173"/>
        <v>1</v>
      </c>
      <c r="AU825" s="48" t="e">
        <f>IF(OR(AQ825="I",#REF!="I",AQ825="C",#REF!="C"),"Termovacío",IF(OR(AO825="I",AN825="I",AP825="I",AK825="I",AL825="I",AO825="C",AN825="C",AP825="C",AK825="C",AL825="C"),"Regeneración",""))</f>
        <v>#REF!</v>
      </c>
    </row>
    <row r="826" spans="1:47" s="10" customFormat="1" ht="15" customHeight="1" x14ac:dyDescent="0.2">
      <c r="A826" s="4">
        <f t="shared" si="174"/>
        <v>36</v>
      </c>
      <c r="B826" s="4">
        <v>600038</v>
      </c>
      <c r="C826" s="4" t="s">
        <v>86</v>
      </c>
      <c r="D826" s="4" t="s">
        <v>155</v>
      </c>
      <c r="E826" s="3" t="s">
        <v>152</v>
      </c>
      <c r="F826" s="4" t="s">
        <v>328</v>
      </c>
      <c r="G826" s="4" t="s">
        <v>40</v>
      </c>
      <c r="H826" s="4" t="s">
        <v>593</v>
      </c>
      <c r="I826" s="4" t="s">
        <v>249</v>
      </c>
      <c r="J826" s="4" t="s">
        <v>131</v>
      </c>
      <c r="K826" s="4" t="s">
        <v>117</v>
      </c>
      <c r="L826" s="4">
        <v>1976</v>
      </c>
      <c r="M826" s="4" t="s">
        <v>266</v>
      </c>
      <c r="N826" s="4" t="s">
        <v>304</v>
      </c>
      <c r="O826" s="4"/>
      <c r="P826" s="4"/>
      <c r="Q826" s="4"/>
      <c r="R826" s="4" t="s">
        <v>123</v>
      </c>
      <c r="S826" s="13"/>
      <c r="T826" s="4"/>
      <c r="U826" s="4"/>
      <c r="V826" s="4"/>
      <c r="W826" s="4">
        <v>220</v>
      </c>
      <c r="X826" s="13">
        <v>38148</v>
      </c>
      <c r="Y826" s="27"/>
      <c r="Z826" s="27"/>
      <c r="AA826" s="28"/>
      <c r="AB826" s="31"/>
      <c r="AC826" s="32">
        <v>66</v>
      </c>
      <c r="AD826" s="28"/>
      <c r="AE826" s="28">
        <v>31.3</v>
      </c>
      <c r="AF826" s="33"/>
      <c r="AG826" s="28"/>
      <c r="AH826" s="31"/>
      <c r="AI826" s="31"/>
      <c r="AJ826" s="31"/>
      <c r="AK826" s="75" t="str">
        <f t="shared" si="164"/>
        <v>1</v>
      </c>
      <c r="AL826" s="75" t="str">
        <f t="shared" si="165"/>
        <v>1</v>
      </c>
      <c r="AM826" s="75" t="str">
        <f t="shared" si="166"/>
        <v>1</v>
      </c>
      <c r="AN826" s="75" t="str">
        <f t="shared" si="167"/>
        <v>1</v>
      </c>
      <c r="AO826" s="75" t="str">
        <f t="shared" si="168"/>
        <v>3</v>
      </c>
      <c r="AP826" s="75" t="str">
        <f t="shared" si="169"/>
        <v>1</v>
      </c>
      <c r="AQ826" s="75" t="str">
        <f t="shared" si="170"/>
        <v>1</v>
      </c>
      <c r="AR826" s="75" t="str">
        <f t="shared" si="171"/>
        <v>1</v>
      </c>
      <c r="AS826" s="75">
        <f t="shared" si="172"/>
        <v>1.2727272727272727</v>
      </c>
      <c r="AT826" s="75" t="str">
        <f t="shared" si="173"/>
        <v>3</v>
      </c>
      <c r="AU826" s="48" t="e">
        <f>IF(OR(AQ826="I",#REF!="I",AQ826="C",#REF!="C"),"Termovacío",IF(OR(AO826="I",AN826="I",AP826="I",AK826="I",AL826="I",AO826="C",AN826="C",AP826="C",AK826="C",AL826="C"),"Regeneración",""))</f>
        <v>#REF!</v>
      </c>
    </row>
    <row r="827" spans="1:47" s="10" customFormat="1" ht="15" customHeight="1" x14ac:dyDescent="0.2">
      <c r="A827" s="4">
        <f t="shared" si="174"/>
        <v>36</v>
      </c>
      <c r="B827" s="4">
        <v>600038</v>
      </c>
      <c r="C827" s="4" t="s">
        <v>86</v>
      </c>
      <c r="D827" s="4" t="s">
        <v>155</v>
      </c>
      <c r="E827" s="3" t="s">
        <v>152</v>
      </c>
      <c r="F827" s="4" t="s">
        <v>328</v>
      </c>
      <c r="G827" s="4" t="s">
        <v>40</v>
      </c>
      <c r="H827" s="4" t="s">
        <v>593</v>
      </c>
      <c r="I827" s="4" t="s">
        <v>249</v>
      </c>
      <c r="J827" s="4" t="s">
        <v>131</v>
      </c>
      <c r="K827" s="4" t="s">
        <v>117</v>
      </c>
      <c r="L827" s="4">
        <v>1976</v>
      </c>
      <c r="M827" s="4" t="s">
        <v>266</v>
      </c>
      <c r="N827" s="4" t="s">
        <v>304</v>
      </c>
      <c r="O827" s="4"/>
      <c r="P827" s="4"/>
      <c r="Q827" s="4"/>
      <c r="R827" s="4" t="s">
        <v>123</v>
      </c>
      <c r="S827" s="13"/>
      <c r="T827" s="4"/>
      <c r="U827" s="4"/>
      <c r="V827" s="4"/>
      <c r="W827" s="4">
        <v>220</v>
      </c>
      <c r="X827" s="13">
        <v>38147</v>
      </c>
      <c r="Y827" s="27"/>
      <c r="Z827" s="27"/>
      <c r="AA827" s="28"/>
      <c r="AB827" s="31"/>
      <c r="AC827" s="32">
        <v>75</v>
      </c>
      <c r="AD827" s="28"/>
      <c r="AE827" s="28">
        <v>29.5</v>
      </c>
      <c r="AF827" s="33"/>
      <c r="AG827" s="28"/>
      <c r="AH827" s="31"/>
      <c r="AI827" s="31"/>
      <c r="AJ827" s="31"/>
      <c r="AK827" s="75" t="str">
        <f t="shared" si="164"/>
        <v>1</v>
      </c>
      <c r="AL827" s="75" t="str">
        <f t="shared" si="165"/>
        <v>1</v>
      </c>
      <c r="AM827" s="75" t="str">
        <f t="shared" si="166"/>
        <v>1</v>
      </c>
      <c r="AN827" s="75" t="str">
        <f t="shared" si="167"/>
        <v>1</v>
      </c>
      <c r="AO827" s="75" t="str">
        <f t="shared" si="168"/>
        <v>3</v>
      </c>
      <c r="AP827" s="75" t="str">
        <f t="shared" si="169"/>
        <v>1</v>
      </c>
      <c r="AQ827" s="75" t="str">
        <f t="shared" si="170"/>
        <v>1</v>
      </c>
      <c r="AR827" s="75" t="str">
        <f t="shared" si="171"/>
        <v>1</v>
      </c>
      <c r="AS827" s="75">
        <f t="shared" si="172"/>
        <v>1.2727272727272727</v>
      </c>
      <c r="AT827" s="75" t="str">
        <f t="shared" si="173"/>
        <v>3</v>
      </c>
      <c r="AU827" s="48" t="e">
        <f>IF(OR(AQ827="I",#REF!="I",AQ827="C",#REF!="C"),"Termovacío",IF(OR(AO827="I",AN827="I",AP827="I",AK827="I",AL827="I",AO827="C",AN827="C",AP827="C",AK827="C",AL827="C"),"Regeneración",""))</f>
        <v>#REF!</v>
      </c>
    </row>
    <row r="828" spans="1:47" s="10" customFormat="1" ht="15" customHeight="1" x14ac:dyDescent="0.2">
      <c r="A828" s="4">
        <f t="shared" si="174"/>
        <v>36</v>
      </c>
      <c r="B828" s="4">
        <v>600038</v>
      </c>
      <c r="C828" s="4" t="s">
        <v>86</v>
      </c>
      <c r="D828" s="4" t="s">
        <v>155</v>
      </c>
      <c r="E828" s="3" t="s">
        <v>152</v>
      </c>
      <c r="F828" s="4" t="s">
        <v>328</v>
      </c>
      <c r="G828" s="4" t="s">
        <v>40</v>
      </c>
      <c r="H828" s="4" t="s">
        <v>593</v>
      </c>
      <c r="I828" s="4" t="s">
        <v>249</v>
      </c>
      <c r="J828" s="4" t="s">
        <v>131</v>
      </c>
      <c r="K828" s="4" t="s">
        <v>117</v>
      </c>
      <c r="L828" s="4">
        <v>1976</v>
      </c>
      <c r="M828" s="4" t="s">
        <v>266</v>
      </c>
      <c r="N828" s="4" t="s">
        <v>304</v>
      </c>
      <c r="O828" s="4"/>
      <c r="P828" s="4"/>
      <c r="Q828" s="4"/>
      <c r="R828" s="4" t="s">
        <v>123</v>
      </c>
      <c r="S828" s="13"/>
      <c r="T828" s="4"/>
      <c r="U828" s="4"/>
      <c r="V828" s="4"/>
      <c r="W828" s="4">
        <v>220</v>
      </c>
      <c r="X828" s="13">
        <v>38146</v>
      </c>
      <c r="Y828" s="27"/>
      <c r="Z828" s="27"/>
      <c r="AA828" s="28"/>
      <c r="AB828" s="31"/>
      <c r="AC828" s="32">
        <v>17</v>
      </c>
      <c r="AD828" s="28"/>
      <c r="AE828" s="28">
        <v>27.6</v>
      </c>
      <c r="AF828" s="33"/>
      <c r="AG828" s="28"/>
      <c r="AH828" s="31"/>
      <c r="AI828" s="31"/>
      <c r="AJ828" s="31"/>
      <c r="AK828" s="75" t="str">
        <f t="shared" si="164"/>
        <v>1</v>
      </c>
      <c r="AL828" s="75" t="str">
        <f t="shared" si="165"/>
        <v>1</v>
      </c>
      <c r="AM828" s="75" t="str">
        <f t="shared" si="166"/>
        <v>1</v>
      </c>
      <c r="AN828" s="75" t="str">
        <f t="shared" si="167"/>
        <v>1</v>
      </c>
      <c r="AO828" s="75" t="str">
        <f t="shared" si="168"/>
        <v>5</v>
      </c>
      <c r="AP828" s="75" t="str">
        <f t="shared" si="169"/>
        <v>1</v>
      </c>
      <c r="AQ828" s="75" t="str">
        <f t="shared" si="170"/>
        <v>5</v>
      </c>
      <c r="AR828" s="75" t="str">
        <f t="shared" si="171"/>
        <v>1</v>
      </c>
      <c r="AS828" s="75">
        <f t="shared" si="172"/>
        <v>2.4545454545454546</v>
      </c>
      <c r="AT828" s="75" t="str">
        <f t="shared" si="173"/>
        <v>6</v>
      </c>
      <c r="AU828" s="48" t="e">
        <f>IF(OR(AQ828="I",#REF!="I",AQ828="C",#REF!="C"),"Termovacío",IF(OR(AO828="I",AN828="I",AP828="I",AK828="I",AL828="I",AO828="C",AN828="C",AP828="C",AK828="C",AL828="C"),"Regeneración",""))</f>
        <v>#REF!</v>
      </c>
    </row>
    <row r="829" spans="1:47" s="10" customFormat="1" ht="15" customHeight="1" x14ac:dyDescent="0.2">
      <c r="A829" s="4">
        <f t="shared" si="174"/>
        <v>36</v>
      </c>
      <c r="B829" s="4">
        <v>600038</v>
      </c>
      <c r="C829" s="4" t="s">
        <v>86</v>
      </c>
      <c r="D829" s="4" t="s">
        <v>155</v>
      </c>
      <c r="E829" s="3" t="s">
        <v>152</v>
      </c>
      <c r="F829" s="4" t="s">
        <v>328</v>
      </c>
      <c r="G829" s="4" t="s">
        <v>40</v>
      </c>
      <c r="H829" s="4" t="s">
        <v>593</v>
      </c>
      <c r="I829" s="4" t="s">
        <v>249</v>
      </c>
      <c r="J829" s="4" t="s">
        <v>131</v>
      </c>
      <c r="K829" s="4" t="s">
        <v>117</v>
      </c>
      <c r="L829" s="4">
        <v>1976</v>
      </c>
      <c r="M829" s="4" t="s">
        <v>266</v>
      </c>
      <c r="N829" s="4" t="s">
        <v>304</v>
      </c>
      <c r="O829" s="4"/>
      <c r="P829" s="4"/>
      <c r="Q829" s="4"/>
      <c r="R829" s="4" t="s">
        <v>123</v>
      </c>
      <c r="S829" s="13"/>
      <c r="T829" s="4"/>
      <c r="U829" s="4"/>
      <c r="V829" s="4"/>
      <c r="W829" s="4">
        <v>220</v>
      </c>
      <c r="X829" s="13">
        <v>38049</v>
      </c>
      <c r="Y829" s="27"/>
      <c r="Z829" s="27"/>
      <c r="AA829" s="28"/>
      <c r="AB829" s="31"/>
      <c r="AC829" s="32">
        <v>65</v>
      </c>
      <c r="AD829" s="28"/>
      <c r="AE829" s="28">
        <v>28</v>
      </c>
      <c r="AF829" s="33"/>
      <c r="AG829" s="28">
        <v>3.6</v>
      </c>
      <c r="AH829" s="31"/>
      <c r="AI829" s="31"/>
      <c r="AJ829" s="31"/>
      <c r="AK829" s="75" t="str">
        <f t="shared" si="164"/>
        <v>1</v>
      </c>
      <c r="AL829" s="75" t="str">
        <f t="shared" si="165"/>
        <v>1</v>
      </c>
      <c r="AM829" s="75" t="str">
        <f t="shared" si="166"/>
        <v>1</v>
      </c>
      <c r="AN829" s="75" t="str">
        <f t="shared" si="167"/>
        <v>1</v>
      </c>
      <c r="AO829" s="75" t="str">
        <f t="shared" si="168"/>
        <v>3</v>
      </c>
      <c r="AP829" s="75" t="str">
        <f t="shared" si="169"/>
        <v>5</v>
      </c>
      <c r="AQ829" s="75" t="str">
        <f t="shared" si="170"/>
        <v>1</v>
      </c>
      <c r="AR829" s="75" t="str">
        <f t="shared" si="171"/>
        <v>1</v>
      </c>
      <c r="AS829" s="75">
        <f t="shared" si="172"/>
        <v>1.4545454545454546</v>
      </c>
      <c r="AT829" s="75" t="str">
        <f t="shared" si="173"/>
        <v>3</v>
      </c>
      <c r="AU829" s="48" t="e">
        <f>IF(OR(AQ829="I",#REF!="I",AQ829="C",#REF!="C"),"Termovacío",IF(OR(AO829="I",AN829="I",AP829="I",AK829="I",AL829="I",AO829="C",AN829="C",AP829="C",AK829="C",AL829="C"),"Regeneración",""))</f>
        <v>#REF!</v>
      </c>
    </row>
    <row r="830" spans="1:47" s="10" customFormat="1" ht="15" customHeight="1" x14ac:dyDescent="0.2">
      <c r="A830" s="4">
        <f t="shared" si="174"/>
        <v>36</v>
      </c>
      <c r="B830" s="4">
        <v>600038</v>
      </c>
      <c r="C830" s="4" t="s">
        <v>86</v>
      </c>
      <c r="D830" s="4" t="s">
        <v>155</v>
      </c>
      <c r="E830" s="3" t="s">
        <v>152</v>
      </c>
      <c r="F830" s="4" t="s">
        <v>328</v>
      </c>
      <c r="G830" s="4" t="s">
        <v>40</v>
      </c>
      <c r="H830" s="4" t="s">
        <v>593</v>
      </c>
      <c r="I830" s="4" t="s">
        <v>249</v>
      </c>
      <c r="J830" s="4" t="s">
        <v>131</v>
      </c>
      <c r="K830" s="4" t="s">
        <v>117</v>
      </c>
      <c r="L830" s="4">
        <v>1976</v>
      </c>
      <c r="M830" s="4" t="s">
        <v>266</v>
      </c>
      <c r="N830" s="4" t="s">
        <v>304</v>
      </c>
      <c r="O830" s="4"/>
      <c r="P830" s="4"/>
      <c r="Q830" s="4"/>
      <c r="R830" s="4" t="s">
        <v>123</v>
      </c>
      <c r="S830" s="13"/>
      <c r="T830" s="4"/>
      <c r="U830" s="4"/>
      <c r="V830" s="4"/>
      <c r="W830" s="4">
        <v>220</v>
      </c>
      <c r="X830" s="13">
        <v>37676</v>
      </c>
      <c r="Y830" s="27"/>
      <c r="Z830" s="27"/>
      <c r="AA830" s="28"/>
      <c r="AB830" s="31"/>
      <c r="AC830" s="32"/>
      <c r="AD830" s="28"/>
      <c r="AE830" s="28">
        <v>28.6</v>
      </c>
      <c r="AF830" s="33">
        <v>4.1399999999999999E-2</v>
      </c>
      <c r="AG830" s="28">
        <v>3.5</v>
      </c>
      <c r="AH830" s="31"/>
      <c r="AI830" s="31"/>
      <c r="AJ830" s="31"/>
      <c r="AK830" s="75" t="str">
        <f t="shared" si="164"/>
        <v>1</v>
      </c>
      <c r="AL830" s="75" t="str">
        <f t="shared" si="165"/>
        <v>1</v>
      </c>
      <c r="AM830" s="75" t="str">
        <f t="shared" si="166"/>
        <v>1</v>
      </c>
      <c r="AN830" s="75" t="str">
        <f t="shared" si="167"/>
        <v>1</v>
      </c>
      <c r="AO830" s="75" t="str">
        <f t="shared" si="168"/>
        <v>3</v>
      </c>
      <c r="AP830" s="75" t="str">
        <f t="shared" si="169"/>
        <v>1</v>
      </c>
      <c r="AQ830" s="75" t="str">
        <f t="shared" si="170"/>
        <v>1</v>
      </c>
      <c r="AR830" s="75" t="str">
        <f t="shared" si="171"/>
        <v>1</v>
      </c>
      <c r="AS830" s="75">
        <f t="shared" si="172"/>
        <v>1.2727272727272727</v>
      </c>
      <c r="AT830" s="75" t="str">
        <f t="shared" si="173"/>
        <v>3</v>
      </c>
      <c r="AU830" s="48" t="e">
        <f>IF(OR(AQ830="I",#REF!="I",AQ830="C",#REF!="C"),"Termovacío",IF(OR(AO830="I",AN830="I",AP830="I",AK830="I",AL830="I",AO830="C",AN830="C",AP830="C",AK830="C",AL830="C"),"Regeneración",""))</f>
        <v>#REF!</v>
      </c>
    </row>
    <row r="831" spans="1:47" s="10" customFormat="1" ht="15" customHeight="1" x14ac:dyDescent="0.2">
      <c r="A831" s="4">
        <f t="shared" si="174"/>
        <v>36</v>
      </c>
      <c r="B831" s="4">
        <v>600038</v>
      </c>
      <c r="C831" s="4" t="s">
        <v>86</v>
      </c>
      <c r="D831" s="4" t="s">
        <v>155</v>
      </c>
      <c r="E831" s="3" t="s">
        <v>152</v>
      </c>
      <c r="F831" s="4" t="s">
        <v>328</v>
      </c>
      <c r="G831" s="4" t="s">
        <v>40</v>
      </c>
      <c r="H831" s="4" t="s">
        <v>593</v>
      </c>
      <c r="I831" s="4" t="s">
        <v>249</v>
      </c>
      <c r="J831" s="4" t="s">
        <v>131</v>
      </c>
      <c r="K831" s="4" t="s">
        <v>117</v>
      </c>
      <c r="L831" s="4">
        <v>1976</v>
      </c>
      <c r="M831" s="4" t="s">
        <v>266</v>
      </c>
      <c r="N831" s="4" t="s">
        <v>304</v>
      </c>
      <c r="O831" s="4"/>
      <c r="P831" s="4"/>
      <c r="Q831" s="4"/>
      <c r="R831" s="4" t="s">
        <v>123</v>
      </c>
      <c r="S831" s="13"/>
      <c r="T831" s="4"/>
      <c r="U831" s="4"/>
      <c r="V831" s="4"/>
      <c r="W831" s="4">
        <v>220</v>
      </c>
      <c r="X831" s="13">
        <v>37298</v>
      </c>
      <c r="Y831" s="27"/>
      <c r="Z831" s="27"/>
      <c r="AA831" s="28"/>
      <c r="AB831" s="31"/>
      <c r="AC831" s="32"/>
      <c r="AD831" s="28"/>
      <c r="AE831" s="28">
        <v>29.5</v>
      </c>
      <c r="AF831" s="33">
        <v>5.2819999999999999E-2</v>
      </c>
      <c r="AG831" s="28">
        <v>3.1</v>
      </c>
      <c r="AH831" s="31"/>
      <c r="AI831" s="31"/>
      <c r="AJ831" s="31"/>
      <c r="AK831" s="75" t="str">
        <f t="shared" si="164"/>
        <v>1</v>
      </c>
      <c r="AL831" s="75" t="str">
        <f t="shared" si="165"/>
        <v>1</v>
      </c>
      <c r="AM831" s="75" t="str">
        <f t="shared" si="166"/>
        <v>1</v>
      </c>
      <c r="AN831" s="75" t="str">
        <f t="shared" si="167"/>
        <v>3</v>
      </c>
      <c r="AO831" s="75" t="str">
        <f t="shared" si="168"/>
        <v>3</v>
      </c>
      <c r="AP831" s="75" t="str">
        <f t="shared" si="169"/>
        <v>1</v>
      </c>
      <c r="AQ831" s="75" t="str">
        <f t="shared" si="170"/>
        <v>1</v>
      </c>
      <c r="AR831" s="75" t="str">
        <f t="shared" si="171"/>
        <v>1</v>
      </c>
      <c r="AS831" s="75">
        <f t="shared" si="172"/>
        <v>1.4545454545454546</v>
      </c>
      <c r="AT831" s="75" t="str">
        <f t="shared" si="173"/>
        <v>3</v>
      </c>
      <c r="AU831" s="48" t="e">
        <f>IF(OR(AQ831="I",#REF!="I",AQ831="C",#REF!="C"),"Termovacío",IF(OR(AO831="I",AN831="I",AP831="I",AK831="I",AL831="I",AO831="C",AN831="C",AP831="C",AK831="C",AL831="C"),"Regeneración",""))</f>
        <v>#REF!</v>
      </c>
    </row>
    <row r="832" spans="1:47" s="10" customFormat="1" ht="15" customHeight="1" x14ac:dyDescent="0.2">
      <c r="A832" s="4">
        <f t="shared" si="174"/>
        <v>36</v>
      </c>
      <c r="B832" s="4">
        <v>600038</v>
      </c>
      <c r="C832" s="4" t="s">
        <v>86</v>
      </c>
      <c r="D832" s="4" t="s">
        <v>155</v>
      </c>
      <c r="E832" s="3" t="s">
        <v>152</v>
      </c>
      <c r="F832" s="4" t="s">
        <v>328</v>
      </c>
      <c r="G832" s="4" t="s">
        <v>40</v>
      </c>
      <c r="H832" s="4" t="s">
        <v>593</v>
      </c>
      <c r="I832" s="4" t="s">
        <v>249</v>
      </c>
      <c r="J832" s="4" t="s">
        <v>131</v>
      </c>
      <c r="K832" s="4" t="s">
        <v>117</v>
      </c>
      <c r="L832" s="4">
        <v>1976</v>
      </c>
      <c r="M832" s="4" t="s">
        <v>266</v>
      </c>
      <c r="N832" s="4" t="s">
        <v>304</v>
      </c>
      <c r="O832" s="4"/>
      <c r="P832" s="4"/>
      <c r="Q832" s="4"/>
      <c r="R832" s="4" t="s">
        <v>123</v>
      </c>
      <c r="S832" s="13"/>
      <c r="T832" s="4"/>
      <c r="U832" s="4"/>
      <c r="V832" s="4"/>
      <c r="W832" s="4">
        <v>220</v>
      </c>
      <c r="X832" s="13">
        <v>36902</v>
      </c>
      <c r="Y832" s="27"/>
      <c r="Z832" s="27"/>
      <c r="AA832" s="28"/>
      <c r="AB832" s="31"/>
      <c r="AC832" s="32"/>
      <c r="AD832" s="28"/>
      <c r="AE832" s="28">
        <v>29.4</v>
      </c>
      <c r="AF832" s="33">
        <v>4.6640000000000001E-2</v>
      </c>
      <c r="AG832" s="28">
        <v>3.1</v>
      </c>
      <c r="AH832" s="31"/>
      <c r="AI832" s="31"/>
      <c r="AJ832" s="31"/>
      <c r="AK832" s="75" t="str">
        <f t="shared" si="164"/>
        <v>1</v>
      </c>
      <c r="AL832" s="75" t="str">
        <f t="shared" si="165"/>
        <v>1</v>
      </c>
      <c r="AM832" s="75" t="str">
        <f t="shared" si="166"/>
        <v>1</v>
      </c>
      <c r="AN832" s="75" t="str">
        <f t="shared" si="167"/>
        <v>1</v>
      </c>
      <c r="AO832" s="75" t="str">
        <f t="shared" si="168"/>
        <v>3</v>
      </c>
      <c r="AP832" s="75" t="str">
        <f t="shared" si="169"/>
        <v>1</v>
      </c>
      <c r="AQ832" s="75" t="str">
        <f t="shared" si="170"/>
        <v>1</v>
      </c>
      <c r="AR832" s="75" t="str">
        <f t="shared" si="171"/>
        <v>1</v>
      </c>
      <c r="AS832" s="75">
        <f t="shared" si="172"/>
        <v>1.2727272727272727</v>
      </c>
      <c r="AT832" s="75" t="str">
        <f t="shared" si="173"/>
        <v>3</v>
      </c>
      <c r="AU832" s="48" t="e">
        <f>IF(OR(AQ832="I",#REF!="I",AQ832="C",#REF!="C"),"Termovacío",IF(OR(AO832="I",AN832="I",AP832="I",AK832="I",AL832="I",AO832="C",AN832="C",AP832="C",AK832="C",AL832="C"),"Regeneración",""))</f>
        <v>#REF!</v>
      </c>
    </row>
    <row r="833" spans="1:47" s="10" customFormat="1" ht="15" customHeight="1" x14ac:dyDescent="0.2">
      <c r="A833" s="4">
        <f t="shared" si="174"/>
        <v>36</v>
      </c>
      <c r="B833" s="4">
        <v>600038</v>
      </c>
      <c r="C833" s="4" t="s">
        <v>86</v>
      </c>
      <c r="D833" s="4" t="s">
        <v>155</v>
      </c>
      <c r="E833" s="3" t="s">
        <v>152</v>
      </c>
      <c r="F833" s="4" t="s">
        <v>328</v>
      </c>
      <c r="G833" s="4" t="s">
        <v>40</v>
      </c>
      <c r="H833" s="4" t="s">
        <v>593</v>
      </c>
      <c r="I833" s="4" t="s">
        <v>249</v>
      </c>
      <c r="J833" s="4" t="s">
        <v>131</v>
      </c>
      <c r="K833" s="4" t="s">
        <v>117</v>
      </c>
      <c r="L833" s="4">
        <v>1976</v>
      </c>
      <c r="M833" s="4" t="s">
        <v>266</v>
      </c>
      <c r="N833" s="4" t="s">
        <v>304</v>
      </c>
      <c r="O833" s="4"/>
      <c r="P833" s="4"/>
      <c r="Q833" s="4"/>
      <c r="R833" s="4" t="s">
        <v>123</v>
      </c>
      <c r="S833" s="13"/>
      <c r="T833" s="4"/>
      <c r="U833" s="4"/>
      <c r="V833" s="4"/>
      <c r="W833" s="4">
        <v>220</v>
      </c>
      <c r="X833" s="13">
        <v>36865</v>
      </c>
      <c r="Y833" s="27"/>
      <c r="Z833" s="27"/>
      <c r="AA833" s="28"/>
      <c r="AB833" s="31"/>
      <c r="AC833" s="32"/>
      <c r="AD833" s="28"/>
      <c r="AE833" s="28">
        <v>29.2</v>
      </c>
      <c r="AF833" s="33">
        <v>4.6640000000000001E-2</v>
      </c>
      <c r="AG833" s="28">
        <v>3.1</v>
      </c>
      <c r="AH833" s="31"/>
      <c r="AI833" s="31"/>
      <c r="AJ833" s="31"/>
      <c r="AK833" s="75" t="str">
        <f t="shared" si="164"/>
        <v>1</v>
      </c>
      <c r="AL833" s="75" t="str">
        <f t="shared" si="165"/>
        <v>1</v>
      </c>
      <c r="AM833" s="75" t="str">
        <f t="shared" si="166"/>
        <v>1</v>
      </c>
      <c r="AN833" s="75" t="str">
        <f t="shared" si="167"/>
        <v>1</v>
      </c>
      <c r="AO833" s="75" t="str">
        <f t="shared" si="168"/>
        <v>3</v>
      </c>
      <c r="AP833" s="75" t="str">
        <f t="shared" si="169"/>
        <v>1</v>
      </c>
      <c r="AQ833" s="75" t="str">
        <f t="shared" si="170"/>
        <v>1</v>
      </c>
      <c r="AR833" s="75" t="str">
        <f t="shared" si="171"/>
        <v>1</v>
      </c>
      <c r="AS833" s="75">
        <f t="shared" si="172"/>
        <v>1.2727272727272727</v>
      </c>
      <c r="AT833" s="75" t="str">
        <f t="shared" si="173"/>
        <v>3</v>
      </c>
      <c r="AU833" s="48" t="e">
        <f>IF(OR(AQ833="I",#REF!="I",AQ833="C",#REF!="C"),"Termovacío",IF(OR(AO833="I",AN833="I",AP833="I",AK833="I",AL833="I",AO833="C",AN833="C",AP833="C",AK833="C",AL833="C"),"Regeneración",""))</f>
        <v>#REF!</v>
      </c>
    </row>
    <row r="834" spans="1:47" s="10" customFormat="1" ht="15" customHeight="1" x14ac:dyDescent="0.2">
      <c r="A834" s="4">
        <f t="shared" si="174"/>
        <v>36</v>
      </c>
      <c r="B834" s="4">
        <v>600038</v>
      </c>
      <c r="C834" s="4" t="s">
        <v>86</v>
      </c>
      <c r="D834" s="4" t="s">
        <v>155</v>
      </c>
      <c r="E834" s="3" t="s">
        <v>152</v>
      </c>
      <c r="F834" s="4" t="s">
        <v>328</v>
      </c>
      <c r="G834" s="4" t="s">
        <v>40</v>
      </c>
      <c r="H834" s="4" t="s">
        <v>593</v>
      </c>
      <c r="I834" s="4" t="s">
        <v>249</v>
      </c>
      <c r="J834" s="4" t="s">
        <v>131</v>
      </c>
      <c r="K834" s="4" t="s">
        <v>117</v>
      </c>
      <c r="L834" s="4">
        <v>1976</v>
      </c>
      <c r="M834" s="4" t="s">
        <v>266</v>
      </c>
      <c r="N834" s="4" t="s">
        <v>304</v>
      </c>
      <c r="O834" s="4"/>
      <c r="P834" s="4"/>
      <c r="Q834" s="4"/>
      <c r="R834" s="4" t="s">
        <v>123</v>
      </c>
      <c r="S834" s="13"/>
      <c r="T834" s="4"/>
      <c r="U834" s="4"/>
      <c r="V834" s="4"/>
      <c r="W834" s="4">
        <v>220</v>
      </c>
      <c r="X834" s="13">
        <v>36523</v>
      </c>
      <c r="Y834" s="27"/>
      <c r="Z834" s="27"/>
      <c r="AA834" s="28"/>
      <c r="AB834" s="31"/>
      <c r="AC834" s="32">
        <v>59.2</v>
      </c>
      <c r="AD834" s="28"/>
      <c r="AE834" s="28">
        <v>30.1</v>
      </c>
      <c r="AF834" s="33">
        <v>4.1849999999999998E-2</v>
      </c>
      <c r="AG834" s="28">
        <v>3.1</v>
      </c>
      <c r="AH834" s="31"/>
      <c r="AI834" s="31"/>
      <c r="AJ834" s="31"/>
      <c r="AK834" s="75" t="str">
        <f t="shared" si="164"/>
        <v>1</v>
      </c>
      <c r="AL834" s="75" t="str">
        <f t="shared" si="165"/>
        <v>1</v>
      </c>
      <c r="AM834" s="75" t="str">
        <f t="shared" si="166"/>
        <v>1</v>
      </c>
      <c r="AN834" s="75" t="str">
        <f t="shared" si="167"/>
        <v>1</v>
      </c>
      <c r="AO834" s="75" t="str">
        <f t="shared" si="168"/>
        <v>3</v>
      </c>
      <c r="AP834" s="75" t="str">
        <f t="shared" si="169"/>
        <v>1</v>
      </c>
      <c r="AQ834" s="75" t="str">
        <f t="shared" si="170"/>
        <v>1</v>
      </c>
      <c r="AR834" s="75" t="str">
        <f t="shared" si="171"/>
        <v>1</v>
      </c>
      <c r="AS834" s="75">
        <f t="shared" si="172"/>
        <v>1.2727272727272727</v>
      </c>
      <c r="AT834" s="75" t="str">
        <f t="shared" si="173"/>
        <v>3</v>
      </c>
      <c r="AU834" s="48" t="e">
        <f>IF(OR(AQ834="I",#REF!="I",AQ834="C",#REF!="C"),"Termovacío",IF(OR(AO834="I",AN834="I",AP834="I",AK834="I",AL834="I",AO834="C",AN834="C",AP834="C",AK834="C",AL834="C"),"Regeneración",""))</f>
        <v>#REF!</v>
      </c>
    </row>
    <row r="835" spans="1:47" s="10" customFormat="1" ht="15" customHeight="1" x14ac:dyDescent="0.2">
      <c r="A835" s="4">
        <f t="shared" si="174"/>
        <v>36</v>
      </c>
      <c r="B835" s="4">
        <v>600038</v>
      </c>
      <c r="C835" s="4" t="s">
        <v>86</v>
      </c>
      <c r="D835" s="4" t="s">
        <v>155</v>
      </c>
      <c r="E835" s="3" t="s">
        <v>152</v>
      </c>
      <c r="F835" s="4" t="s">
        <v>328</v>
      </c>
      <c r="G835" s="4" t="s">
        <v>40</v>
      </c>
      <c r="H835" s="4" t="s">
        <v>593</v>
      </c>
      <c r="I835" s="4" t="s">
        <v>249</v>
      </c>
      <c r="J835" s="4" t="s">
        <v>131</v>
      </c>
      <c r="K835" s="4" t="s">
        <v>117</v>
      </c>
      <c r="L835" s="4">
        <v>1976</v>
      </c>
      <c r="M835" s="4" t="s">
        <v>266</v>
      </c>
      <c r="N835" s="4" t="s">
        <v>304</v>
      </c>
      <c r="O835" s="4"/>
      <c r="P835" s="4"/>
      <c r="Q835" s="4"/>
      <c r="R835" s="4" t="s">
        <v>123</v>
      </c>
      <c r="S835" s="13"/>
      <c r="T835" s="4"/>
      <c r="U835" s="4"/>
      <c r="V835" s="4"/>
      <c r="W835" s="4">
        <v>220</v>
      </c>
      <c r="X835" s="13">
        <v>36159</v>
      </c>
      <c r="Y835" s="27"/>
      <c r="Z835" s="27"/>
      <c r="AA835" s="28"/>
      <c r="AB835" s="31"/>
      <c r="AC835" s="32">
        <v>59.9</v>
      </c>
      <c r="AD835" s="28"/>
      <c r="AE835" s="28">
        <v>32</v>
      </c>
      <c r="AF835" s="33">
        <v>4.7086000000000003E-2</v>
      </c>
      <c r="AG835" s="28">
        <v>3</v>
      </c>
      <c r="AH835" s="31"/>
      <c r="AI835" s="31"/>
      <c r="AJ835" s="31"/>
      <c r="AK835" s="75" t="str">
        <f t="shared" si="164"/>
        <v>1</v>
      </c>
      <c r="AL835" s="75" t="str">
        <f t="shared" si="165"/>
        <v>1</v>
      </c>
      <c r="AM835" s="75" t="str">
        <f t="shared" si="166"/>
        <v>1</v>
      </c>
      <c r="AN835" s="75" t="str">
        <f t="shared" si="167"/>
        <v>1</v>
      </c>
      <c r="AO835" s="75" t="str">
        <f t="shared" si="168"/>
        <v>1</v>
      </c>
      <c r="AP835" s="75" t="str">
        <f t="shared" si="169"/>
        <v>1</v>
      </c>
      <c r="AQ835" s="75" t="str">
        <f t="shared" si="170"/>
        <v>1</v>
      </c>
      <c r="AR835" s="75" t="str">
        <f t="shared" si="171"/>
        <v>1</v>
      </c>
      <c r="AS835" s="75">
        <f t="shared" si="172"/>
        <v>1</v>
      </c>
      <c r="AT835" s="75" t="str">
        <f t="shared" si="173"/>
        <v>1</v>
      </c>
      <c r="AU835" s="48" t="e">
        <f>IF(OR(AQ835="I",#REF!="I",AQ835="C",#REF!="C"),"Termovacío",IF(OR(AO835="I",AN835="I",AP835="I",AK835="I",AL835="I",AO835="C",AN835="C",AP835="C",AK835="C",AL835="C"),"Regeneración",""))</f>
        <v>#REF!</v>
      </c>
    </row>
    <row r="836" spans="1:47" s="10" customFormat="1" ht="15" customHeight="1" x14ac:dyDescent="0.2">
      <c r="A836" s="4">
        <f t="shared" si="174"/>
        <v>36</v>
      </c>
      <c r="B836" s="4">
        <v>600038</v>
      </c>
      <c r="C836" s="4" t="s">
        <v>86</v>
      </c>
      <c r="D836" s="4" t="s">
        <v>155</v>
      </c>
      <c r="E836" s="3" t="s">
        <v>152</v>
      </c>
      <c r="F836" s="4" t="s">
        <v>328</v>
      </c>
      <c r="G836" s="4" t="s">
        <v>40</v>
      </c>
      <c r="H836" s="4" t="s">
        <v>593</v>
      </c>
      <c r="I836" s="4" t="s">
        <v>249</v>
      </c>
      <c r="J836" s="4" t="s">
        <v>131</v>
      </c>
      <c r="K836" s="4" t="s">
        <v>117</v>
      </c>
      <c r="L836" s="4">
        <v>1976</v>
      </c>
      <c r="M836" s="4" t="s">
        <v>266</v>
      </c>
      <c r="N836" s="4" t="s">
        <v>304</v>
      </c>
      <c r="O836" s="4"/>
      <c r="P836" s="4"/>
      <c r="Q836" s="4"/>
      <c r="R836" s="4" t="s">
        <v>123</v>
      </c>
      <c r="S836" s="13"/>
      <c r="T836" s="4"/>
      <c r="U836" s="4"/>
      <c r="V836" s="4"/>
      <c r="W836" s="4">
        <v>220</v>
      </c>
      <c r="X836" s="13">
        <v>35768</v>
      </c>
      <c r="Y836" s="27"/>
      <c r="Z836" s="27"/>
      <c r="AA836" s="28"/>
      <c r="AB836" s="31"/>
      <c r="AC836" s="32">
        <v>57.5</v>
      </c>
      <c r="AD836" s="28"/>
      <c r="AE836" s="28">
        <v>33</v>
      </c>
      <c r="AF836" s="33">
        <v>6.769E-2</v>
      </c>
      <c r="AG836" s="28">
        <v>2.6</v>
      </c>
      <c r="AH836" s="31"/>
      <c r="AI836" s="31"/>
      <c r="AJ836" s="31"/>
      <c r="AK836" s="75" t="str">
        <f t="shared" ref="AK836:AK899" si="175">IF(AH836&lt;&gt;"",IF(AH836&lt;=0.1,"1",IF(AND(AH836&gt;0.1,AH836&lt;=0.3),"3",IF(AH836&gt;0.3,"5",""))),"1")</f>
        <v>1</v>
      </c>
      <c r="AL836" s="75" t="str">
        <f t="shared" ref="AL836:AL899" si="176">IF(AI836&lt;&gt;"",IF(AI836&lt;=3,"1",IF(AND(AI836&gt;3,AI836&lt;=4),"3",IF(AI836&gt;4,"5",""))),"1")</f>
        <v>1</v>
      </c>
      <c r="AM836" s="75" t="str">
        <f t="shared" ref="AM836:AM899" si="177">IF(AD836&lt;&gt;"",IF(AD836&lt;=20,"1",IF(AND(AD836&gt;20,AD836&lt;=30),"3",IF(AD836&gt;30,"5",""))),"1")</f>
        <v>1</v>
      </c>
      <c r="AN836" s="75" t="str">
        <f t="shared" ref="AN836:AN899" si="178">IF(AF836&lt;&gt;"",IF(AF836&lt;=0.05,"1",IF(AND(AF836&gt;0.05,AF836&lt;=0.1),"3",IF(AF836&gt;0.1,"5",""))),"1")</f>
        <v>3</v>
      </c>
      <c r="AO836" s="75" t="str">
        <f t="shared" ref="AO836:AO899" si="179">IF(AE836&lt;&gt;"",IF(AE836&gt;=32,"1",IF(AND(AE836&gt;=28,AE836&lt;32),"3",IF(AE836&lt;28,"5",""))),"1")</f>
        <v>1</v>
      </c>
      <c r="AP836" s="75" t="str">
        <f t="shared" ref="AP836:AP899" si="180">IF(AG836&lt;&gt;"",IF(AG836&lt;=3.5,"1",IF(AG836&gt;3.5,"5","")),"1")</f>
        <v>1</v>
      </c>
      <c r="AQ836" s="75" t="str">
        <f t="shared" si="170"/>
        <v>1</v>
      </c>
      <c r="AR836" s="75" t="str">
        <f t="shared" si="171"/>
        <v>1</v>
      </c>
      <c r="AS836" s="75">
        <f t="shared" si="172"/>
        <v>1.1818181818181819</v>
      </c>
      <c r="AT836" s="75" t="str">
        <f t="shared" si="173"/>
        <v>3</v>
      </c>
      <c r="AU836" s="48" t="e">
        <f>IF(OR(AQ836="I",#REF!="I",AQ836="C",#REF!="C"),"Termovacío",IF(OR(AO836="I",AN836="I",AP836="I",AK836="I",AL836="I",AO836="C",AN836="C",AP836="C",AK836="C",AL836="C"),"Regeneración",""))</f>
        <v>#REF!</v>
      </c>
    </row>
    <row r="837" spans="1:47" s="10" customFormat="1" ht="15" customHeight="1" x14ac:dyDescent="0.2">
      <c r="A837" s="4">
        <f t="shared" si="174"/>
        <v>36</v>
      </c>
      <c r="B837" s="4">
        <v>600038</v>
      </c>
      <c r="C837" s="4" t="s">
        <v>86</v>
      </c>
      <c r="D837" s="4" t="s">
        <v>155</v>
      </c>
      <c r="E837" s="3" t="s">
        <v>152</v>
      </c>
      <c r="F837" s="4" t="s">
        <v>328</v>
      </c>
      <c r="G837" s="4" t="s">
        <v>40</v>
      </c>
      <c r="H837" s="4" t="s">
        <v>593</v>
      </c>
      <c r="I837" s="4" t="s">
        <v>249</v>
      </c>
      <c r="J837" s="4" t="s">
        <v>131</v>
      </c>
      <c r="K837" s="4" t="s">
        <v>117</v>
      </c>
      <c r="L837" s="4">
        <v>1976</v>
      </c>
      <c r="M837" s="4" t="s">
        <v>266</v>
      </c>
      <c r="N837" s="4" t="s">
        <v>304</v>
      </c>
      <c r="O837" s="4"/>
      <c r="P837" s="4"/>
      <c r="Q837" s="4"/>
      <c r="R837" s="4" t="s">
        <v>123</v>
      </c>
      <c r="S837" s="13"/>
      <c r="T837" s="4"/>
      <c r="U837" s="4"/>
      <c r="V837" s="4"/>
      <c r="W837" s="4">
        <v>220</v>
      </c>
      <c r="X837" s="13">
        <v>35394</v>
      </c>
      <c r="Y837" s="27"/>
      <c r="Z837" s="27"/>
      <c r="AA837" s="28"/>
      <c r="AB837" s="31"/>
      <c r="AC837" s="32">
        <v>66</v>
      </c>
      <c r="AD837" s="28"/>
      <c r="AE837" s="28">
        <v>33</v>
      </c>
      <c r="AF837" s="33">
        <v>2.615E-2</v>
      </c>
      <c r="AG837" s="28">
        <v>2.5</v>
      </c>
      <c r="AH837" s="31"/>
      <c r="AI837" s="31"/>
      <c r="AJ837" s="31"/>
      <c r="AK837" s="75" t="str">
        <f t="shared" si="175"/>
        <v>1</v>
      </c>
      <c r="AL837" s="75" t="str">
        <f t="shared" si="176"/>
        <v>1</v>
      </c>
      <c r="AM837" s="75" t="str">
        <f t="shared" si="177"/>
        <v>1</v>
      </c>
      <c r="AN837" s="75" t="str">
        <f t="shared" si="178"/>
        <v>1</v>
      </c>
      <c r="AO837" s="75" t="str">
        <f t="shared" si="179"/>
        <v>1</v>
      </c>
      <c r="AP837" s="75" t="str">
        <f t="shared" si="180"/>
        <v>1</v>
      </c>
      <c r="AQ837" s="75" t="str">
        <f t="shared" ref="AQ837:AQ900" si="181">IF(AC837&lt;&gt;"",IF(AND(W837=60,AC837&gt;=40),"1",IF(AND(W837=60,AC837&gt;=35,AC837&lt;40),"3",IF(AND(W837=60,AC837&lt;35),"5",IF(AND(W837=220,AC837&gt;=50),"1",IF(AND(W837=220,AC837&gt;=45,AC837&lt;50),"2",IF(AND(W837=220,AC837&lt;45),"5","")))))),"1")</f>
        <v>1</v>
      </c>
      <c r="AR837" s="75" t="str">
        <f t="shared" ref="AR837:AR900" si="182">IF(AJ837&lt;&gt;"",IF(AJ837&gt;=0.2,"1",IF(AND(AJ837&gt;=0.1,AJ837&lt;0.2),"3",IF(AJ837&lt;0.1,"5",""))),"1")</f>
        <v>1</v>
      </c>
      <c r="AS837" s="75">
        <f t="shared" ref="AS837:AS900" si="183">+(3*AK837+3*AL837+4*AM837+2*AN837+3*AO837+1*AP837+5*AQ837+1*AR837)/22</f>
        <v>1</v>
      </c>
      <c r="AT837" s="75" t="str">
        <f t="shared" ref="AT837:AT900" si="184">IF(AND(AS837&gt;0,AS837&lt;=1),"1",IF(AND(AS837&gt;1,AS837&lt;=2),"3",IF(AND(AS837&gt;2,AS837&lt;=3),"6",IF(AND(AS837&gt;3,AS837&lt;=4),"8",IF(AND(AS837&gt;4,AS837&lt;=5),"10","")))))</f>
        <v>1</v>
      </c>
      <c r="AU837" s="48" t="e">
        <f>IF(OR(AQ837="I",#REF!="I",AQ837="C",#REF!="C"),"Termovacío",IF(OR(AO837="I",AN837="I",AP837="I",AK837="I",AL837="I",AO837="C",AN837="C",AP837="C",AK837="C",AL837="C"),"Regeneración",""))</f>
        <v>#REF!</v>
      </c>
    </row>
    <row r="838" spans="1:47" s="10" customFormat="1" ht="15" customHeight="1" x14ac:dyDescent="0.2">
      <c r="A838" s="4">
        <f t="shared" si="174"/>
        <v>36</v>
      </c>
      <c r="B838" s="4">
        <v>600038</v>
      </c>
      <c r="C838" s="4" t="s">
        <v>86</v>
      </c>
      <c r="D838" s="4" t="s">
        <v>155</v>
      </c>
      <c r="E838" s="3" t="s">
        <v>152</v>
      </c>
      <c r="F838" s="4" t="s">
        <v>328</v>
      </c>
      <c r="G838" s="4" t="s">
        <v>40</v>
      </c>
      <c r="H838" s="4" t="s">
        <v>593</v>
      </c>
      <c r="I838" s="4" t="s">
        <v>249</v>
      </c>
      <c r="J838" s="4" t="s">
        <v>131</v>
      </c>
      <c r="K838" s="4" t="s">
        <v>117</v>
      </c>
      <c r="L838" s="4">
        <v>1976</v>
      </c>
      <c r="M838" s="4" t="s">
        <v>266</v>
      </c>
      <c r="N838" s="4" t="s">
        <v>304</v>
      </c>
      <c r="O838" s="4"/>
      <c r="P838" s="4"/>
      <c r="Q838" s="4"/>
      <c r="R838" s="4" t="s">
        <v>123</v>
      </c>
      <c r="S838" s="13"/>
      <c r="T838" s="4"/>
      <c r="U838" s="4"/>
      <c r="V838" s="4"/>
      <c r="W838" s="4">
        <v>220</v>
      </c>
      <c r="X838" s="13">
        <v>35060</v>
      </c>
      <c r="Y838" s="27"/>
      <c r="Z838" s="27"/>
      <c r="AA838" s="28"/>
      <c r="AB838" s="31"/>
      <c r="AC838" s="32">
        <v>60</v>
      </c>
      <c r="AD838" s="28"/>
      <c r="AE838" s="28"/>
      <c r="AF838" s="33">
        <v>5.8000000000000003E-2</v>
      </c>
      <c r="AG838" s="28"/>
      <c r="AH838" s="31"/>
      <c r="AI838" s="31"/>
      <c r="AJ838" s="31"/>
      <c r="AK838" s="75" t="str">
        <f t="shared" si="175"/>
        <v>1</v>
      </c>
      <c r="AL838" s="75" t="str">
        <f t="shared" si="176"/>
        <v>1</v>
      </c>
      <c r="AM838" s="75" t="str">
        <f t="shared" si="177"/>
        <v>1</v>
      </c>
      <c r="AN838" s="75" t="str">
        <f t="shared" si="178"/>
        <v>3</v>
      </c>
      <c r="AO838" s="75" t="str">
        <f t="shared" si="179"/>
        <v>1</v>
      </c>
      <c r="AP838" s="75" t="str">
        <f t="shared" si="180"/>
        <v>1</v>
      </c>
      <c r="AQ838" s="75" t="str">
        <f t="shared" si="181"/>
        <v>1</v>
      </c>
      <c r="AR838" s="75" t="str">
        <f t="shared" si="182"/>
        <v>1</v>
      </c>
      <c r="AS838" s="75">
        <f t="shared" si="183"/>
        <v>1.1818181818181819</v>
      </c>
      <c r="AT838" s="75" t="str">
        <f t="shared" si="184"/>
        <v>3</v>
      </c>
      <c r="AU838" s="48" t="e">
        <f>IF(OR(AQ838="I",#REF!="I",AQ838="C",#REF!="C"),"Termovacío",IF(OR(AO838="I",AN838="I",AP838="I",AK838="I",AL838="I",AO838="C",AN838="C",AP838="C",AK838="C",AL838="C"),"Regeneración",""))</f>
        <v>#REF!</v>
      </c>
    </row>
    <row r="839" spans="1:47" s="10" customFormat="1" ht="15" customHeight="1" x14ac:dyDescent="0.2">
      <c r="A839" s="4">
        <f t="shared" si="174"/>
        <v>36</v>
      </c>
      <c r="B839" s="4">
        <v>600038</v>
      </c>
      <c r="C839" s="4" t="s">
        <v>86</v>
      </c>
      <c r="D839" s="4" t="s">
        <v>155</v>
      </c>
      <c r="E839" s="3" t="s">
        <v>152</v>
      </c>
      <c r="F839" s="4" t="s">
        <v>328</v>
      </c>
      <c r="G839" s="4" t="s">
        <v>40</v>
      </c>
      <c r="H839" s="4" t="s">
        <v>593</v>
      </c>
      <c r="I839" s="4" t="s">
        <v>249</v>
      </c>
      <c r="J839" s="4" t="s">
        <v>131</v>
      </c>
      <c r="K839" s="4" t="s">
        <v>117</v>
      </c>
      <c r="L839" s="4">
        <v>1976</v>
      </c>
      <c r="M839" s="4" t="s">
        <v>266</v>
      </c>
      <c r="N839" s="4" t="s">
        <v>304</v>
      </c>
      <c r="O839" s="4"/>
      <c r="P839" s="4"/>
      <c r="Q839" s="4"/>
      <c r="R839" s="4" t="s">
        <v>123</v>
      </c>
      <c r="S839" s="13"/>
      <c r="T839" s="4"/>
      <c r="U839" s="4"/>
      <c r="V839" s="4"/>
      <c r="W839" s="4">
        <v>220</v>
      </c>
      <c r="X839" s="13">
        <v>34694</v>
      </c>
      <c r="Y839" s="27"/>
      <c r="Z839" s="27"/>
      <c r="AA839" s="28"/>
      <c r="AB839" s="31"/>
      <c r="AC839" s="32">
        <v>52</v>
      </c>
      <c r="AD839" s="28"/>
      <c r="AE839" s="28"/>
      <c r="AF839" s="33">
        <v>0.05</v>
      </c>
      <c r="AG839" s="28"/>
      <c r="AH839" s="31"/>
      <c r="AI839" s="31"/>
      <c r="AJ839" s="31"/>
      <c r="AK839" s="75" t="str">
        <f t="shared" si="175"/>
        <v>1</v>
      </c>
      <c r="AL839" s="75" t="str">
        <f t="shared" si="176"/>
        <v>1</v>
      </c>
      <c r="AM839" s="75" t="str">
        <f t="shared" si="177"/>
        <v>1</v>
      </c>
      <c r="AN839" s="75" t="str">
        <f t="shared" si="178"/>
        <v>1</v>
      </c>
      <c r="AO839" s="75" t="str">
        <f t="shared" si="179"/>
        <v>1</v>
      </c>
      <c r="AP839" s="75" t="str">
        <f t="shared" si="180"/>
        <v>1</v>
      </c>
      <c r="AQ839" s="75" t="str">
        <f t="shared" si="181"/>
        <v>1</v>
      </c>
      <c r="AR839" s="75" t="str">
        <f t="shared" si="182"/>
        <v>1</v>
      </c>
      <c r="AS839" s="75">
        <f t="shared" si="183"/>
        <v>1</v>
      </c>
      <c r="AT839" s="75" t="str">
        <f t="shared" si="184"/>
        <v>1</v>
      </c>
      <c r="AU839" s="48" t="e">
        <f>IF(OR(AQ839="I",#REF!="I",AQ839="C",#REF!="C"),"Termovacío",IF(OR(AO839="I",AN839="I",AP839="I",AK839="I",AL839="I",AO839="C",AN839="C",AP839="C",AK839="C",AL839="C"),"Regeneración",""))</f>
        <v>#REF!</v>
      </c>
    </row>
    <row r="840" spans="1:47" s="10" customFormat="1" x14ac:dyDescent="0.2">
      <c r="A840" s="4">
        <f t="shared" si="174"/>
        <v>36</v>
      </c>
      <c r="B840" s="4">
        <v>600038</v>
      </c>
      <c r="C840" s="4" t="s">
        <v>86</v>
      </c>
      <c r="D840" s="4" t="s">
        <v>155</v>
      </c>
      <c r="E840" s="3" t="s">
        <v>152</v>
      </c>
      <c r="F840" s="4" t="s">
        <v>328</v>
      </c>
      <c r="G840" s="4" t="s">
        <v>40</v>
      </c>
      <c r="H840" s="4" t="s">
        <v>593</v>
      </c>
      <c r="I840" s="4" t="s">
        <v>249</v>
      </c>
      <c r="J840" s="4" t="s">
        <v>131</v>
      </c>
      <c r="K840" s="4" t="s">
        <v>117</v>
      </c>
      <c r="L840" s="4">
        <v>1976</v>
      </c>
      <c r="M840" s="4" t="s">
        <v>266</v>
      </c>
      <c r="N840" s="4" t="s">
        <v>304</v>
      </c>
      <c r="O840" s="4"/>
      <c r="P840" s="4"/>
      <c r="Q840" s="4"/>
      <c r="R840" s="4" t="s">
        <v>123</v>
      </c>
      <c r="S840" s="13"/>
      <c r="T840" s="4"/>
      <c r="U840" s="4"/>
      <c r="V840" s="4"/>
      <c r="W840" s="4">
        <v>220</v>
      </c>
      <c r="X840" s="13">
        <v>34305</v>
      </c>
      <c r="Y840" s="27"/>
      <c r="Z840" s="27"/>
      <c r="AA840" s="28"/>
      <c r="AB840" s="31"/>
      <c r="AC840" s="32">
        <v>59</v>
      </c>
      <c r="AD840" s="28"/>
      <c r="AE840" s="28"/>
      <c r="AF840" s="33">
        <v>3.5999999999999997E-2</v>
      </c>
      <c r="AG840" s="28"/>
      <c r="AH840" s="31"/>
      <c r="AI840" s="31"/>
      <c r="AJ840" s="31"/>
      <c r="AK840" s="75" t="str">
        <f t="shared" si="175"/>
        <v>1</v>
      </c>
      <c r="AL840" s="75" t="str">
        <f t="shared" si="176"/>
        <v>1</v>
      </c>
      <c r="AM840" s="75" t="str">
        <f t="shared" si="177"/>
        <v>1</v>
      </c>
      <c r="AN840" s="75" t="str">
        <f t="shared" si="178"/>
        <v>1</v>
      </c>
      <c r="AO840" s="75" t="str">
        <f t="shared" si="179"/>
        <v>1</v>
      </c>
      <c r="AP840" s="75" t="str">
        <f t="shared" si="180"/>
        <v>1</v>
      </c>
      <c r="AQ840" s="75" t="str">
        <f t="shared" si="181"/>
        <v>1</v>
      </c>
      <c r="AR840" s="75" t="str">
        <f t="shared" si="182"/>
        <v>1</v>
      </c>
      <c r="AS840" s="75">
        <f t="shared" si="183"/>
        <v>1</v>
      </c>
      <c r="AT840" s="75" t="str">
        <f t="shared" si="184"/>
        <v>1</v>
      </c>
      <c r="AU840" s="48" t="e">
        <f>IF(OR(AQ840="I",#REF!="I",AQ840="C",#REF!="C"),"Termovacío",IF(OR(AO840="I",AN840="I",AP840="I",AK840="I",AL840="I",AO840="C",AN840="C",AP840="C",AK840="C",AL840="C"),"Regeneración",""))</f>
        <v>#REF!</v>
      </c>
    </row>
    <row r="841" spans="1:47" s="10" customFormat="1" ht="15" customHeight="1" x14ac:dyDescent="0.2">
      <c r="A841" s="4">
        <f t="shared" si="174"/>
        <v>37</v>
      </c>
      <c r="B841" s="36">
        <v>600037</v>
      </c>
      <c r="C841" s="36" t="s">
        <v>86</v>
      </c>
      <c r="D841" s="36" t="s">
        <v>155</v>
      </c>
      <c r="E841" s="37" t="s">
        <v>153</v>
      </c>
      <c r="F841" s="36" t="s">
        <v>329</v>
      </c>
      <c r="G841" s="36" t="s">
        <v>40</v>
      </c>
      <c r="H841" s="36" t="s">
        <v>594</v>
      </c>
      <c r="I841" s="36" t="s">
        <v>249</v>
      </c>
      <c r="J841" s="36" t="s">
        <v>131</v>
      </c>
      <c r="K841" s="36" t="s">
        <v>117</v>
      </c>
      <c r="L841" s="36">
        <v>1976</v>
      </c>
      <c r="M841" s="36" t="s">
        <v>266</v>
      </c>
      <c r="N841" s="36" t="s">
        <v>304</v>
      </c>
      <c r="O841" s="36"/>
      <c r="P841" s="36"/>
      <c r="Q841" s="36"/>
      <c r="R841" s="36" t="s">
        <v>123</v>
      </c>
      <c r="S841" s="38"/>
      <c r="T841" s="36"/>
      <c r="U841" s="36"/>
      <c r="V841" s="36" t="s">
        <v>448</v>
      </c>
      <c r="W841" s="36">
        <v>220</v>
      </c>
      <c r="X841" s="38">
        <v>45696</v>
      </c>
      <c r="Y841" s="39">
        <v>60</v>
      </c>
      <c r="Z841" s="39">
        <v>33</v>
      </c>
      <c r="AA841" s="40" t="s">
        <v>665</v>
      </c>
      <c r="AB841" s="41">
        <v>0.873</v>
      </c>
      <c r="AC841" s="42">
        <v>70</v>
      </c>
      <c r="AD841" s="40">
        <v>9</v>
      </c>
      <c r="AE841" s="40">
        <v>34.9</v>
      </c>
      <c r="AF841" s="43">
        <v>1.9E-2</v>
      </c>
      <c r="AG841" s="40">
        <v>2</v>
      </c>
      <c r="AH841" s="41">
        <v>7.4999999999999997E-2</v>
      </c>
      <c r="AI841" s="41">
        <v>1.9810000000000001</v>
      </c>
      <c r="AJ841" s="41">
        <v>0.41499999999999998</v>
      </c>
      <c r="AK841" s="75" t="str">
        <f t="shared" si="175"/>
        <v>1</v>
      </c>
      <c r="AL841" s="75" t="str">
        <f t="shared" si="176"/>
        <v>1</v>
      </c>
      <c r="AM841" s="75" t="str">
        <f t="shared" si="177"/>
        <v>1</v>
      </c>
      <c r="AN841" s="75" t="str">
        <f t="shared" si="178"/>
        <v>1</v>
      </c>
      <c r="AO841" s="75" t="str">
        <f t="shared" si="179"/>
        <v>1</v>
      </c>
      <c r="AP841" s="75" t="str">
        <f t="shared" si="180"/>
        <v>1</v>
      </c>
      <c r="AQ841" s="75" t="str">
        <f t="shared" si="181"/>
        <v>1</v>
      </c>
      <c r="AR841" s="75" t="str">
        <f t="shared" si="182"/>
        <v>1</v>
      </c>
      <c r="AS841" s="75">
        <f t="shared" si="183"/>
        <v>1</v>
      </c>
      <c r="AT841" s="75" t="str">
        <f t="shared" si="184"/>
        <v>1</v>
      </c>
      <c r="AU841" s="48" t="e">
        <f>IF(OR(AQ841="I",#REF!="I",AQ841="C",#REF!="C"),"Termovacío",IF(OR(AO841="I",AN841="I",AP841="I",AK841="I",AL841="I",AO841="C",AN841="C",AP841="C",AK841="C",AL841="C"),"Regeneración",""))</f>
        <v>#REF!</v>
      </c>
    </row>
    <row r="842" spans="1:47" s="10" customFormat="1" ht="15" customHeight="1" x14ac:dyDescent="0.2">
      <c r="A842" s="4">
        <f t="shared" si="174"/>
        <v>37</v>
      </c>
      <c r="B842" s="4">
        <v>600037</v>
      </c>
      <c r="C842" s="4" t="s">
        <v>86</v>
      </c>
      <c r="D842" s="4" t="s">
        <v>155</v>
      </c>
      <c r="E842" s="3" t="s">
        <v>153</v>
      </c>
      <c r="F842" s="4" t="s">
        <v>329</v>
      </c>
      <c r="G842" s="4" t="s">
        <v>40</v>
      </c>
      <c r="H842" s="4" t="s">
        <v>594</v>
      </c>
      <c r="I842" s="4" t="s">
        <v>249</v>
      </c>
      <c r="J842" s="4" t="s">
        <v>131</v>
      </c>
      <c r="K842" s="4" t="s">
        <v>117</v>
      </c>
      <c r="L842" s="4">
        <v>1976</v>
      </c>
      <c r="M842" s="4" t="s">
        <v>266</v>
      </c>
      <c r="N842" s="4" t="s">
        <v>304</v>
      </c>
      <c r="O842" s="4"/>
      <c r="P842" s="4"/>
      <c r="Q842" s="4"/>
      <c r="R842" s="4" t="s">
        <v>123</v>
      </c>
      <c r="S842" s="13"/>
      <c r="T842" s="4"/>
      <c r="U842" s="4"/>
      <c r="V842" s="4" t="s">
        <v>448</v>
      </c>
      <c r="W842" s="4">
        <v>220</v>
      </c>
      <c r="X842" s="13">
        <v>45186</v>
      </c>
      <c r="Y842" s="27">
        <v>60</v>
      </c>
      <c r="Z842" s="27"/>
      <c r="AA842" s="28" t="s">
        <v>456</v>
      </c>
      <c r="AB842" s="31">
        <v>0.872</v>
      </c>
      <c r="AC842" s="32">
        <v>58</v>
      </c>
      <c r="AD842" s="28">
        <v>11</v>
      </c>
      <c r="AE842" s="28">
        <v>35.799999999999997</v>
      </c>
      <c r="AF842" s="33">
        <v>0.02</v>
      </c>
      <c r="AG842" s="28">
        <v>2</v>
      </c>
      <c r="AH842" s="31">
        <v>5.2999999999999999E-2</v>
      </c>
      <c r="AI842" s="31">
        <v>1.514</v>
      </c>
      <c r="AJ842" s="31"/>
      <c r="AK842" s="75" t="str">
        <f t="shared" si="175"/>
        <v>1</v>
      </c>
      <c r="AL842" s="75" t="str">
        <f t="shared" si="176"/>
        <v>1</v>
      </c>
      <c r="AM842" s="75" t="str">
        <f t="shared" si="177"/>
        <v>1</v>
      </c>
      <c r="AN842" s="75" t="str">
        <f t="shared" si="178"/>
        <v>1</v>
      </c>
      <c r="AO842" s="75" t="str">
        <f t="shared" si="179"/>
        <v>1</v>
      </c>
      <c r="AP842" s="75" t="str">
        <f t="shared" si="180"/>
        <v>1</v>
      </c>
      <c r="AQ842" s="75" t="str">
        <f t="shared" si="181"/>
        <v>1</v>
      </c>
      <c r="AR842" s="75" t="str">
        <f t="shared" si="182"/>
        <v>1</v>
      </c>
      <c r="AS842" s="75">
        <f t="shared" si="183"/>
        <v>1</v>
      </c>
      <c r="AT842" s="75" t="str">
        <f t="shared" si="184"/>
        <v>1</v>
      </c>
      <c r="AU842" s="48" t="e">
        <f>IF(OR(AQ842="I",#REF!="I",AQ842="C",#REF!="C"),"Termovacío",IF(OR(AO842="I",AN842="I",AP842="I",AK842="I",AL842="I",AO842="C",AN842="C",AP842="C",AK842="C",AL842="C"),"Regeneración",""))</f>
        <v>#REF!</v>
      </c>
    </row>
    <row r="843" spans="1:47" s="10" customFormat="1" ht="15" customHeight="1" x14ac:dyDescent="0.2">
      <c r="A843" s="4">
        <f t="shared" si="174"/>
        <v>37</v>
      </c>
      <c r="B843" s="4">
        <v>600037</v>
      </c>
      <c r="C843" s="4" t="s">
        <v>86</v>
      </c>
      <c r="D843" s="4" t="s">
        <v>155</v>
      </c>
      <c r="E843" s="3" t="s">
        <v>153</v>
      </c>
      <c r="F843" s="4" t="s">
        <v>329</v>
      </c>
      <c r="G843" s="4" t="s">
        <v>40</v>
      </c>
      <c r="H843" s="4" t="s">
        <v>594</v>
      </c>
      <c r="I843" s="4" t="s">
        <v>249</v>
      </c>
      <c r="J843" s="4" t="s">
        <v>131</v>
      </c>
      <c r="K843" s="4" t="s">
        <v>117</v>
      </c>
      <c r="L843" s="4">
        <v>1976</v>
      </c>
      <c r="M843" s="4" t="s">
        <v>266</v>
      </c>
      <c r="N843" s="4" t="s">
        <v>304</v>
      </c>
      <c r="O843" s="4"/>
      <c r="P843" s="4"/>
      <c r="Q843" s="4"/>
      <c r="R843" s="4" t="s">
        <v>123</v>
      </c>
      <c r="S843" s="13"/>
      <c r="T843" s="4"/>
      <c r="U843" s="4"/>
      <c r="V843" s="4" t="s">
        <v>222</v>
      </c>
      <c r="W843" s="4">
        <v>220</v>
      </c>
      <c r="X843" s="13" t="s">
        <v>221</v>
      </c>
      <c r="Y843" s="27">
        <v>0</v>
      </c>
      <c r="Z843" s="27">
        <v>62</v>
      </c>
      <c r="AA843" s="28" t="s">
        <v>283</v>
      </c>
      <c r="AB843" s="31">
        <v>0.87129999999999996</v>
      </c>
      <c r="AC843" s="32">
        <v>45</v>
      </c>
      <c r="AD843" s="28">
        <v>14</v>
      </c>
      <c r="AE843" s="28">
        <v>38.299999999999997</v>
      </c>
      <c r="AF843" s="33">
        <v>0.02</v>
      </c>
      <c r="AG843" s="28">
        <v>2</v>
      </c>
      <c r="AH843" s="31">
        <v>7.5999999999999998E-2</v>
      </c>
      <c r="AI843" s="31">
        <v>2.02</v>
      </c>
      <c r="AJ843" s="31"/>
      <c r="AK843" s="75" t="str">
        <f t="shared" si="175"/>
        <v>1</v>
      </c>
      <c r="AL843" s="75" t="str">
        <f t="shared" si="176"/>
        <v>1</v>
      </c>
      <c r="AM843" s="75" t="str">
        <f t="shared" si="177"/>
        <v>1</v>
      </c>
      <c r="AN843" s="75" t="str">
        <f t="shared" si="178"/>
        <v>1</v>
      </c>
      <c r="AO843" s="75" t="str">
        <f t="shared" si="179"/>
        <v>1</v>
      </c>
      <c r="AP843" s="75" t="str">
        <f t="shared" si="180"/>
        <v>1</v>
      </c>
      <c r="AQ843" s="75" t="str">
        <f t="shared" si="181"/>
        <v>2</v>
      </c>
      <c r="AR843" s="75" t="str">
        <f t="shared" si="182"/>
        <v>1</v>
      </c>
      <c r="AS843" s="75">
        <f t="shared" si="183"/>
        <v>1.2272727272727273</v>
      </c>
      <c r="AT843" s="75" t="str">
        <f t="shared" si="184"/>
        <v>3</v>
      </c>
      <c r="AU843" s="48" t="e">
        <f>IF(OR(AQ843="I",#REF!="I",AQ843="C",#REF!="C"),"Termovacío",IF(OR(AO843="I",AN843="I",AP843="I",AK843="I",AL843="I",AO843="C",AN843="C",AP843="C",AK843="C",AL843="C"),"Regeneración",""))</f>
        <v>#REF!</v>
      </c>
    </row>
    <row r="844" spans="1:47" s="10" customFormat="1" ht="15" customHeight="1" x14ac:dyDescent="0.2">
      <c r="A844" s="4">
        <f t="shared" si="174"/>
        <v>37</v>
      </c>
      <c r="B844" s="4">
        <v>600037</v>
      </c>
      <c r="C844" s="4" t="s">
        <v>86</v>
      </c>
      <c r="D844" s="4" t="s">
        <v>155</v>
      </c>
      <c r="E844" s="3" t="s">
        <v>153</v>
      </c>
      <c r="F844" s="4" t="s">
        <v>329</v>
      </c>
      <c r="G844" s="4" t="s">
        <v>40</v>
      </c>
      <c r="H844" s="4" t="s">
        <v>594</v>
      </c>
      <c r="I844" s="4" t="s">
        <v>249</v>
      </c>
      <c r="J844" s="4" t="s">
        <v>131</v>
      </c>
      <c r="K844" s="4" t="s">
        <v>117</v>
      </c>
      <c r="L844" s="4">
        <v>1976</v>
      </c>
      <c r="M844" s="4" t="s">
        <v>266</v>
      </c>
      <c r="N844" s="4" t="s">
        <v>304</v>
      </c>
      <c r="O844" s="4"/>
      <c r="P844" s="4"/>
      <c r="Q844" s="4"/>
      <c r="R844" s="4" t="s">
        <v>123</v>
      </c>
      <c r="S844" s="13"/>
      <c r="T844" s="4"/>
      <c r="U844" s="4"/>
      <c r="V844" s="4" t="s">
        <v>301</v>
      </c>
      <c r="W844" s="4">
        <v>220</v>
      </c>
      <c r="X844" s="13">
        <v>44445</v>
      </c>
      <c r="Y844" s="63" t="s">
        <v>537</v>
      </c>
      <c r="Z844" s="27">
        <v>57</v>
      </c>
      <c r="AA844" s="28" t="s">
        <v>300</v>
      </c>
      <c r="AB844" s="31">
        <v>0.86299999999999999</v>
      </c>
      <c r="AC844" s="32">
        <v>44</v>
      </c>
      <c r="AD844" s="28">
        <v>10</v>
      </c>
      <c r="AE844" s="28">
        <v>36</v>
      </c>
      <c r="AF844" s="33">
        <v>0.02</v>
      </c>
      <c r="AG844" s="28">
        <v>2</v>
      </c>
      <c r="AH844" s="31">
        <v>5.3999999999999999E-2</v>
      </c>
      <c r="AI844" s="31">
        <v>1.3169999999999999</v>
      </c>
      <c r="AJ844" s="31"/>
      <c r="AK844" s="75" t="str">
        <f t="shared" si="175"/>
        <v>1</v>
      </c>
      <c r="AL844" s="75" t="str">
        <f t="shared" si="176"/>
        <v>1</v>
      </c>
      <c r="AM844" s="75" t="str">
        <f t="shared" si="177"/>
        <v>1</v>
      </c>
      <c r="AN844" s="75" t="str">
        <f t="shared" si="178"/>
        <v>1</v>
      </c>
      <c r="AO844" s="75" t="str">
        <f t="shared" si="179"/>
        <v>1</v>
      </c>
      <c r="AP844" s="75" t="str">
        <f t="shared" si="180"/>
        <v>1</v>
      </c>
      <c r="AQ844" s="75" t="str">
        <f t="shared" si="181"/>
        <v>5</v>
      </c>
      <c r="AR844" s="75" t="str">
        <f t="shared" si="182"/>
        <v>1</v>
      </c>
      <c r="AS844" s="75">
        <f t="shared" si="183"/>
        <v>1.9090909090909092</v>
      </c>
      <c r="AT844" s="75" t="str">
        <f t="shared" si="184"/>
        <v>3</v>
      </c>
      <c r="AU844" s="48" t="e">
        <f>IF(OR(AQ844="I",#REF!="I",AQ844="C",#REF!="C"),"Termovacío",IF(OR(AO844="I",AN844="I",AP844="I",AK844="I",AL844="I",AO844="C",AN844="C",AP844="C",AK844="C",AL844="C"),"Regeneración",""))</f>
        <v>#REF!</v>
      </c>
    </row>
    <row r="845" spans="1:47" s="10" customFormat="1" ht="15" customHeight="1" x14ac:dyDescent="0.2">
      <c r="A845" s="4">
        <f t="shared" ref="A845:A908" si="185">+IF(B844=B845,A844,A844+1)</f>
        <v>37</v>
      </c>
      <c r="B845" s="4">
        <v>600037</v>
      </c>
      <c r="C845" s="4" t="s">
        <v>86</v>
      </c>
      <c r="D845" s="4" t="s">
        <v>155</v>
      </c>
      <c r="E845" s="3" t="s">
        <v>153</v>
      </c>
      <c r="F845" s="4" t="s">
        <v>329</v>
      </c>
      <c r="G845" s="4" t="s">
        <v>40</v>
      </c>
      <c r="H845" s="4" t="s">
        <v>594</v>
      </c>
      <c r="I845" s="4" t="s">
        <v>249</v>
      </c>
      <c r="J845" s="4" t="s">
        <v>131</v>
      </c>
      <c r="K845" s="4" t="s">
        <v>117</v>
      </c>
      <c r="L845" s="4">
        <v>1976</v>
      </c>
      <c r="M845" s="4" t="s">
        <v>266</v>
      </c>
      <c r="N845" s="4" t="s">
        <v>304</v>
      </c>
      <c r="O845" s="4"/>
      <c r="P845" s="4"/>
      <c r="Q845" s="4"/>
      <c r="R845" s="4" t="s">
        <v>123</v>
      </c>
      <c r="S845" s="13"/>
      <c r="T845" s="4"/>
      <c r="U845" s="4"/>
      <c r="V845" s="4"/>
      <c r="W845" s="4">
        <v>220</v>
      </c>
      <c r="X845" s="13">
        <v>43580</v>
      </c>
      <c r="Y845" s="27"/>
      <c r="Z845" s="27"/>
      <c r="AA845" s="28"/>
      <c r="AB845" s="31"/>
      <c r="AC845" s="32">
        <v>61.7</v>
      </c>
      <c r="AD845" s="28"/>
      <c r="AE845" s="28">
        <v>41.4</v>
      </c>
      <c r="AF845" s="33">
        <v>0.01</v>
      </c>
      <c r="AG845" s="28">
        <v>2</v>
      </c>
      <c r="AH845" s="31">
        <v>8.3000000000000004E-2</v>
      </c>
      <c r="AI845" s="31">
        <v>1.73</v>
      </c>
      <c r="AJ845" s="31"/>
      <c r="AK845" s="75" t="str">
        <f t="shared" si="175"/>
        <v>1</v>
      </c>
      <c r="AL845" s="75" t="str">
        <f t="shared" si="176"/>
        <v>1</v>
      </c>
      <c r="AM845" s="75" t="str">
        <f t="shared" si="177"/>
        <v>1</v>
      </c>
      <c r="AN845" s="75" t="str">
        <f t="shared" si="178"/>
        <v>1</v>
      </c>
      <c r="AO845" s="75" t="str">
        <f t="shared" si="179"/>
        <v>1</v>
      </c>
      <c r="AP845" s="75" t="str">
        <f t="shared" si="180"/>
        <v>1</v>
      </c>
      <c r="AQ845" s="75" t="str">
        <f t="shared" si="181"/>
        <v>1</v>
      </c>
      <c r="AR845" s="75" t="str">
        <f t="shared" si="182"/>
        <v>1</v>
      </c>
      <c r="AS845" s="75">
        <f t="shared" si="183"/>
        <v>1</v>
      </c>
      <c r="AT845" s="75" t="str">
        <f t="shared" si="184"/>
        <v>1</v>
      </c>
      <c r="AU845" s="48" t="e">
        <f>IF(OR(AQ845="I",#REF!="I",AQ845="C",#REF!="C"),"Termovacío",IF(OR(AO845="I",AN845="I",AP845="I",AK845="I",AL845="I",AO845="C",AN845="C",AP845="C",AK845="C",AL845="C"),"Regeneración",""))</f>
        <v>#REF!</v>
      </c>
    </row>
    <row r="846" spans="1:47" s="10" customFormat="1" ht="15" customHeight="1" x14ac:dyDescent="0.2">
      <c r="A846" s="4">
        <f t="shared" si="185"/>
        <v>37</v>
      </c>
      <c r="B846" s="4">
        <v>600037</v>
      </c>
      <c r="C846" s="4" t="s">
        <v>86</v>
      </c>
      <c r="D846" s="4" t="s">
        <v>155</v>
      </c>
      <c r="E846" s="3" t="s">
        <v>153</v>
      </c>
      <c r="F846" s="4" t="s">
        <v>329</v>
      </c>
      <c r="G846" s="4" t="s">
        <v>40</v>
      </c>
      <c r="H846" s="4" t="s">
        <v>594</v>
      </c>
      <c r="I846" s="4" t="s">
        <v>249</v>
      </c>
      <c r="J846" s="4" t="s">
        <v>131</v>
      </c>
      <c r="K846" s="4" t="s">
        <v>117</v>
      </c>
      <c r="L846" s="4">
        <v>1976</v>
      </c>
      <c r="M846" s="4" t="s">
        <v>266</v>
      </c>
      <c r="N846" s="4" t="s">
        <v>304</v>
      </c>
      <c r="O846" s="4"/>
      <c r="P846" s="4"/>
      <c r="Q846" s="4"/>
      <c r="R846" s="4" t="s">
        <v>123</v>
      </c>
      <c r="S846" s="13"/>
      <c r="T846" s="4"/>
      <c r="U846" s="4"/>
      <c r="V846" s="4"/>
      <c r="W846" s="4">
        <v>220</v>
      </c>
      <c r="X846" s="13">
        <v>43315</v>
      </c>
      <c r="Y846" s="27"/>
      <c r="Z846" s="27"/>
      <c r="AA846" s="28"/>
      <c r="AB846" s="31"/>
      <c r="AC846" s="32">
        <v>42.3</v>
      </c>
      <c r="AD846" s="28"/>
      <c r="AE846" s="28">
        <v>34.799999999999997</v>
      </c>
      <c r="AF846" s="33">
        <v>0.01</v>
      </c>
      <c r="AG846" s="28">
        <v>2</v>
      </c>
      <c r="AH846" s="31">
        <v>5.8000000000000003E-2</v>
      </c>
      <c r="AI846" s="31">
        <v>1.32</v>
      </c>
      <c r="AJ846" s="31"/>
      <c r="AK846" s="75" t="str">
        <f t="shared" si="175"/>
        <v>1</v>
      </c>
      <c r="AL846" s="75" t="str">
        <f t="shared" si="176"/>
        <v>1</v>
      </c>
      <c r="AM846" s="75" t="str">
        <f t="shared" si="177"/>
        <v>1</v>
      </c>
      <c r="AN846" s="75" t="str">
        <f t="shared" si="178"/>
        <v>1</v>
      </c>
      <c r="AO846" s="75" t="str">
        <f t="shared" si="179"/>
        <v>1</v>
      </c>
      <c r="AP846" s="75" t="str">
        <f t="shared" si="180"/>
        <v>1</v>
      </c>
      <c r="AQ846" s="75" t="str">
        <f t="shared" si="181"/>
        <v>5</v>
      </c>
      <c r="AR846" s="75" t="str">
        <f t="shared" si="182"/>
        <v>1</v>
      </c>
      <c r="AS846" s="75">
        <f t="shared" si="183"/>
        <v>1.9090909090909092</v>
      </c>
      <c r="AT846" s="75" t="str">
        <f t="shared" si="184"/>
        <v>3</v>
      </c>
      <c r="AU846" s="48" t="e">
        <f>IF(OR(AQ846="I",#REF!="I",AQ846="C",#REF!="C"),"Termovacío",IF(OR(AO846="I",AN846="I",AP846="I",AK846="I",AL846="I",AO846="C",AN846="C",AP846="C",AK846="C",AL846="C"),"Regeneración",""))</f>
        <v>#REF!</v>
      </c>
    </row>
    <row r="847" spans="1:47" s="10" customFormat="1" ht="15" customHeight="1" x14ac:dyDescent="0.2">
      <c r="A847" s="4">
        <f t="shared" si="185"/>
        <v>37</v>
      </c>
      <c r="B847" s="4">
        <v>600037</v>
      </c>
      <c r="C847" s="4" t="s">
        <v>86</v>
      </c>
      <c r="D847" s="4" t="s">
        <v>155</v>
      </c>
      <c r="E847" s="3" t="s">
        <v>153</v>
      </c>
      <c r="F847" s="4" t="s">
        <v>329</v>
      </c>
      <c r="G847" s="4" t="s">
        <v>40</v>
      </c>
      <c r="H847" s="4" t="s">
        <v>594</v>
      </c>
      <c r="I847" s="4" t="s">
        <v>249</v>
      </c>
      <c r="J847" s="4" t="s">
        <v>131</v>
      </c>
      <c r="K847" s="4" t="s">
        <v>117</v>
      </c>
      <c r="L847" s="4">
        <v>1976</v>
      </c>
      <c r="M847" s="4" t="s">
        <v>266</v>
      </c>
      <c r="N847" s="4" t="s">
        <v>304</v>
      </c>
      <c r="O847" s="4"/>
      <c r="P847" s="4"/>
      <c r="Q847" s="4"/>
      <c r="R847" s="4" t="s">
        <v>123</v>
      </c>
      <c r="S847" s="13"/>
      <c r="T847" s="4"/>
      <c r="U847" s="4"/>
      <c r="V847" s="4"/>
      <c r="W847" s="4">
        <v>220</v>
      </c>
      <c r="X847" s="13">
        <v>42927</v>
      </c>
      <c r="Y847" s="27"/>
      <c r="Z847" s="27"/>
      <c r="AA847" s="28"/>
      <c r="AB847" s="31"/>
      <c r="AC847" s="32">
        <v>57</v>
      </c>
      <c r="AD847" s="28"/>
      <c r="AE847" s="28">
        <v>38.9</v>
      </c>
      <c r="AF847" s="33">
        <v>0.02</v>
      </c>
      <c r="AG847" s="28">
        <v>2</v>
      </c>
      <c r="AH847" s="31">
        <v>0.1</v>
      </c>
      <c r="AI847" s="31">
        <v>3.3</v>
      </c>
      <c r="AJ847" s="31"/>
      <c r="AK847" s="75" t="str">
        <f t="shared" si="175"/>
        <v>1</v>
      </c>
      <c r="AL847" s="75" t="str">
        <f t="shared" si="176"/>
        <v>3</v>
      </c>
      <c r="AM847" s="75" t="str">
        <f t="shared" si="177"/>
        <v>1</v>
      </c>
      <c r="AN847" s="75" t="str">
        <f t="shared" si="178"/>
        <v>1</v>
      </c>
      <c r="AO847" s="75" t="str">
        <f t="shared" si="179"/>
        <v>1</v>
      </c>
      <c r="AP847" s="75" t="str">
        <f t="shared" si="180"/>
        <v>1</v>
      </c>
      <c r="AQ847" s="75" t="str">
        <f t="shared" si="181"/>
        <v>1</v>
      </c>
      <c r="AR847" s="75" t="str">
        <f t="shared" si="182"/>
        <v>1</v>
      </c>
      <c r="AS847" s="75">
        <f t="shared" si="183"/>
        <v>1.2727272727272727</v>
      </c>
      <c r="AT847" s="75" t="str">
        <f t="shared" si="184"/>
        <v>3</v>
      </c>
      <c r="AU847" s="48" t="e">
        <f>IF(OR(AQ847="I",#REF!="I",AQ847="C",#REF!="C"),"Termovacío",IF(OR(AO847="I",AN847="I",AP847="I",AK847="I",AL847="I",AO847="C",AN847="C",AP847="C",AK847="C",AL847="C"),"Regeneración",""))</f>
        <v>#REF!</v>
      </c>
    </row>
    <row r="848" spans="1:47" s="10" customFormat="1" ht="15" customHeight="1" x14ac:dyDescent="0.2">
      <c r="A848" s="4">
        <f t="shared" si="185"/>
        <v>37</v>
      </c>
      <c r="B848" s="4">
        <v>600037</v>
      </c>
      <c r="C848" s="4" t="s">
        <v>86</v>
      </c>
      <c r="D848" s="4" t="s">
        <v>155</v>
      </c>
      <c r="E848" s="3" t="s">
        <v>153</v>
      </c>
      <c r="F848" s="4" t="s">
        <v>329</v>
      </c>
      <c r="G848" s="4" t="s">
        <v>40</v>
      </c>
      <c r="H848" s="4" t="s">
        <v>594</v>
      </c>
      <c r="I848" s="4" t="s">
        <v>249</v>
      </c>
      <c r="J848" s="4" t="s">
        <v>131</v>
      </c>
      <c r="K848" s="4" t="s">
        <v>117</v>
      </c>
      <c r="L848" s="4">
        <v>1976</v>
      </c>
      <c r="M848" s="4" t="s">
        <v>266</v>
      </c>
      <c r="N848" s="4" t="s">
        <v>304</v>
      </c>
      <c r="O848" s="4"/>
      <c r="P848" s="4"/>
      <c r="Q848" s="4"/>
      <c r="R848" s="4" t="s">
        <v>123</v>
      </c>
      <c r="S848" s="13"/>
      <c r="T848" s="4"/>
      <c r="U848" s="4"/>
      <c r="V848" s="4"/>
      <c r="W848" s="4">
        <v>220</v>
      </c>
      <c r="X848" s="13">
        <v>42384</v>
      </c>
      <c r="Y848" s="27"/>
      <c r="Z848" s="27"/>
      <c r="AA848" s="28"/>
      <c r="AB848" s="31"/>
      <c r="AC848" s="32">
        <v>42.4</v>
      </c>
      <c r="AD848" s="28"/>
      <c r="AE848" s="28">
        <v>40</v>
      </c>
      <c r="AF848" s="33">
        <v>0.01</v>
      </c>
      <c r="AG848" s="28">
        <v>1.5</v>
      </c>
      <c r="AH848" s="31">
        <v>4.7E-2</v>
      </c>
      <c r="AI848" s="31">
        <v>1.1180000000000001</v>
      </c>
      <c r="AJ848" s="31"/>
      <c r="AK848" s="75" t="str">
        <f t="shared" si="175"/>
        <v>1</v>
      </c>
      <c r="AL848" s="75" t="str">
        <f t="shared" si="176"/>
        <v>1</v>
      </c>
      <c r="AM848" s="75" t="str">
        <f t="shared" si="177"/>
        <v>1</v>
      </c>
      <c r="AN848" s="75" t="str">
        <f t="shared" si="178"/>
        <v>1</v>
      </c>
      <c r="AO848" s="75" t="str">
        <f t="shared" si="179"/>
        <v>1</v>
      </c>
      <c r="AP848" s="75" t="str">
        <f t="shared" si="180"/>
        <v>1</v>
      </c>
      <c r="AQ848" s="75" t="str">
        <f t="shared" si="181"/>
        <v>5</v>
      </c>
      <c r="AR848" s="75" t="str">
        <f t="shared" si="182"/>
        <v>1</v>
      </c>
      <c r="AS848" s="75">
        <f t="shared" si="183"/>
        <v>1.9090909090909092</v>
      </c>
      <c r="AT848" s="75" t="str">
        <f t="shared" si="184"/>
        <v>3</v>
      </c>
      <c r="AU848" s="48" t="e">
        <f>IF(OR(AQ848="I",#REF!="I",AQ848="C",#REF!="C"),"Termovacío",IF(OR(AO848="I",AN848="I",AP848="I",AK848="I",AL848="I",AO848="C",AN848="C",AP848="C",AK848="C",AL848="C"),"Regeneración",""))</f>
        <v>#REF!</v>
      </c>
    </row>
    <row r="849" spans="1:47" s="10" customFormat="1" ht="15" customHeight="1" x14ac:dyDescent="0.2">
      <c r="A849" s="4">
        <f t="shared" si="185"/>
        <v>37</v>
      </c>
      <c r="B849" s="4">
        <v>600037</v>
      </c>
      <c r="C849" s="4" t="s">
        <v>86</v>
      </c>
      <c r="D849" s="4" t="s">
        <v>155</v>
      </c>
      <c r="E849" s="3" t="s">
        <v>153</v>
      </c>
      <c r="F849" s="4" t="s">
        <v>329</v>
      </c>
      <c r="G849" s="4" t="s">
        <v>40</v>
      </c>
      <c r="H849" s="4" t="s">
        <v>594</v>
      </c>
      <c r="I849" s="4" t="s">
        <v>249</v>
      </c>
      <c r="J849" s="4" t="s">
        <v>131</v>
      </c>
      <c r="K849" s="4" t="s">
        <v>117</v>
      </c>
      <c r="L849" s="4">
        <v>1976</v>
      </c>
      <c r="M849" s="4" t="s">
        <v>266</v>
      </c>
      <c r="N849" s="4" t="s">
        <v>304</v>
      </c>
      <c r="O849" s="4"/>
      <c r="P849" s="4"/>
      <c r="Q849" s="4"/>
      <c r="R849" s="4" t="s">
        <v>123</v>
      </c>
      <c r="S849" s="13"/>
      <c r="T849" s="4"/>
      <c r="U849" s="4"/>
      <c r="V849" s="4"/>
      <c r="W849" s="4">
        <v>220</v>
      </c>
      <c r="X849" s="13">
        <v>41989</v>
      </c>
      <c r="Y849" s="27"/>
      <c r="Z849" s="27"/>
      <c r="AA849" s="28"/>
      <c r="AB849" s="31"/>
      <c r="AC849" s="32"/>
      <c r="AD849" s="28"/>
      <c r="AE849" s="28">
        <v>41</v>
      </c>
      <c r="AF849" s="33">
        <v>0.01</v>
      </c>
      <c r="AG849" s="28">
        <v>1</v>
      </c>
      <c r="AH849" s="31">
        <v>2.9000000000000001E-2</v>
      </c>
      <c r="AI849" s="31"/>
      <c r="AJ849" s="31"/>
      <c r="AK849" s="75" t="str">
        <f t="shared" si="175"/>
        <v>1</v>
      </c>
      <c r="AL849" s="75" t="str">
        <f t="shared" si="176"/>
        <v>1</v>
      </c>
      <c r="AM849" s="75" t="str">
        <f t="shared" si="177"/>
        <v>1</v>
      </c>
      <c r="AN849" s="75" t="str">
        <f t="shared" si="178"/>
        <v>1</v>
      </c>
      <c r="AO849" s="75" t="str">
        <f t="shared" si="179"/>
        <v>1</v>
      </c>
      <c r="AP849" s="75" t="str">
        <f t="shared" si="180"/>
        <v>1</v>
      </c>
      <c r="AQ849" s="75" t="str">
        <f t="shared" si="181"/>
        <v>1</v>
      </c>
      <c r="AR849" s="75" t="str">
        <f t="shared" si="182"/>
        <v>1</v>
      </c>
      <c r="AS849" s="75">
        <f t="shared" si="183"/>
        <v>1</v>
      </c>
      <c r="AT849" s="75" t="str">
        <f t="shared" si="184"/>
        <v>1</v>
      </c>
      <c r="AU849" s="48" t="e">
        <f>IF(OR(AQ849="I",#REF!="I",AQ849="C",#REF!="C"),"Termovacío",IF(OR(AO849="I",AN849="I",AP849="I",AK849="I",AL849="I",AO849="C",AN849="C",AP849="C",AK849="C",AL849="C"),"Regeneración",""))</f>
        <v>#REF!</v>
      </c>
    </row>
    <row r="850" spans="1:47" s="10" customFormat="1" ht="15" customHeight="1" x14ac:dyDescent="0.2">
      <c r="A850" s="4">
        <f t="shared" si="185"/>
        <v>37</v>
      </c>
      <c r="B850" s="4">
        <v>600037</v>
      </c>
      <c r="C850" s="4" t="s">
        <v>86</v>
      </c>
      <c r="D850" s="4" t="s">
        <v>155</v>
      </c>
      <c r="E850" s="3" t="s">
        <v>153</v>
      </c>
      <c r="F850" s="4" t="s">
        <v>329</v>
      </c>
      <c r="G850" s="4" t="s">
        <v>40</v>
      </c>
      <c r="H850" s="4" t="s">
        <v>594</v>
      </c>
      <c r="I850" s="4" t="s">
        <v>249</v>
      </c>
      <c r="J850" s="4" t="s">
        <v>131</v>
      </c>
      <c r="K850" s="4" t="s">
        <v>117</v>
      </c>
      <c r="L850" s="4">
        <v>1976</v>
      </c>
      <c r="M850" s="4" t="s">
        <v>266</v>
      </c>
      <c r="N850" s="4" t="s">
        <v>304</v>
      </c>
      <c r="O850" s="4"/>
      <c r="P850" s="4"/>
      <c r="Q850" s="4"/>
      <c r="R850" s="4" t="s">
        <v>123</v>
      </c>
      <c r="S850" s="13"/>
      <c r="T850" s="4"/>
      <c r="U850" s="4"/>
      <c r="V850" s="4"/>
      <c r="W850" s="4">
        <v>220</v>
      </c>
      <c r="X850" s="13">
        <v>41691</v>
      </c>
      <c r="Y850" s="27"/>
      <c r="Z850" s="27"/>
      <c r="AA850" s="28"/>
      <c r="AB850" s="31"/>
      <c r="AC850" s="32"/>
      <c r="AD850" s="28"/>
      <c r="AE850" s="28">
        <v>37.9</v>
      </c>
      <c r="AF850" s="33">
        <v>0.01</v>
      </c>
      <c r="AG850" s="28">
        <v>1.5</v>
      </c>
      <c r="AH850" s="31">
        <v>2.4E-2</v>
      </c>
      <c r="AI850" s="31">
        <v>0.64</v>
      </c>
      <c r="AJ850" s="31"/>
      <c r="AK850" s="75" t="str">
        <f t="shared" si="175"/>
        <v>1</v>
      </c>
      <c r="AL850" s="75" t="str">
        <f t="shared" si="176"/>
        <v>1</v>
      </c>
      <c r="AM850" s="75" t="str">
        <f t="shared" si="177"/>
        <v>1</v>
      </c>
      <c r="AN850" s="75" t="str">
        <f t="shared" si="178"/>
        <v>1</v>
      </c>
      <c r="AO850" s="75" t="str">
        <f t="shared" si="179"/>
        <v>1</v>
      </c>
      <c r="AP850" s="75" t="str">
        <f t="shared" si="180"/>
        <v>1</v>
      </c>
      <c r="AQ850" s="75" t="str">
        <f t="shared" si="181"/>
        <v>1</v>
      </c>
      <c r="AR850" s="75" t="str">
        <f t="shared" si="182"/>
        <v>1</v>
      </c>
      <c r="AS850" s="75">
        <f t="shared" si="183"/>
        <v>1</v>
      </c>
      <c r="AT850" s="75" t="str">
        <f t="shared" si="184"/>
        <v>1</v>
      </c>
      <c r="AU850" s="48" t="e">
        <f>IF(OR(AQ850="I",#REF!="I",AQ850="C",#REF!="C"),"Termovacío",IF(OR(AO850="I",AN850="I",AP850="I",AK850="I",AL850="I",AO850="C",AN850="C",AP850="C",AK850="C",AL850="C"),"Regeneración",""))</f>
        <v>#REF!</v>
      </c>
    </row>
    <row r="851" spans="1:47" s="10" customFormat="1" ht="15" customHeight="1" x14ac:dyDescent="0.2">
      <c r="A851" s="4">
        <f t="shared" si="185"/>
        <v>37</v>
      </c>
      <c r="B851" s="4">
        <v>600037</v>
      </c>
      <c r="C851" s="4" t="s">
        <v>86</v>
      </c>
      <c r="D851" s="4" t="s">
        <v>155</v>
      </c>
      <c r="E851" s="3" t="s">
        <v>153</v>
      </c>
      <c r="F851" s="4" t="s">
        <v>329</v>
      </c>
      <c r="G851" s="4" t="s">
        <v>40</v>
      </c>
      <c r="H851" s="4" t="s">
        <v>594</v>
      </c>
      <c r="I851" s="4" t="s">
        <v>249</v>
      </c>
      <c r="J851" s="4" t="s">
        <v>131</v>
      </c>
      <c r="K851" s="4" t="s">
        <v>117</v>
      </c>
      <c r="L851" s="4">
        <v>1976</v>
      </c>
      <c r="M851" s="4" t="s">
        <v>266</v>
      </c>
      <c r="N851" s="4" t="s">
        <v>304</v>
      </c>
      <c r="O851" s="4"/>
      <c r="P851" s="4"/>
      <c r="Q851" s="4"/>
      <c r="R851" s="4" t="s">
        <v>123</v>
      </c>
      <c r="S851" s="13"/>
      <c r="T851" s="4"/>
      <c r="U851" s="4"/>
      <c r="V851" s="4"/>
      <c r="W851" s="4">
        <v>220</v>
      </c>
      <c r="X851" s="13">
        <v>41631</v>
      </c>
      <c r="Y851" s="27"/>
      <c r="Z851" s="27"/>
      <c r="AA851" s="28"/>
      <c r="AB851" s="31"/>
      <c r="AC851" s="32"/>
      <c r="AD851" s="28"/>
      <c r="AE851" s="28">
        <v>37.200000000000003</v>
      </c>
      <c r="AF851" s="33">
        <v>0.01</v>
      </c>
      <c r="AG851" s="28">
        <v>2</v>
      </c>
      <c r="AH851" s="31">
        <v>2.9000000000000001E-2</v>
      </c>
      <c r="AI851" s="31">
        <v>0.75</v>
      </c>
      <c r="AJ851" s="31"/>
      <c r="AK851" s="75" t="str">
        <f t="shared" si="175"/>
        <v>1</v>
      </c>
      <c r="AL851" s="75" t="str">
        <f t="shared" si="176"/>
        <v>1</v>
      </c>
      <c r="AM851" s="75" t="str">
        <f t="shared" si="177"/>
        <v>1</v>
      </c>
      <c r="AN851" s="75" t="str">
        <f t="shared" si="178"/>
        <v>1</v>
      </c>
      <c r="AO851" s="75" t="str">
        <f t="shared" si="179"/>
        <v>1</v>
      </c>
      <c r="AP851" s="75" t="str">
        <f t="shared" si="180"/>
        <v>1</v>
      </c>
      <c r="AQ851" s="75" t="str">
        <f t="shared" si="181"/>
        <v>1</v>
      </c>
      <c r="AR851" s="75" t="str">
        <f t="shared" si="182"/>
        <v>1</v>
      </c>
      <c r="AS851" s="75">
        <f t="shared" si="183"/>
        <v>1</v>
      </c>
      <c r="AT851" s="75" t="str">
        <f t="shared" si="184"/>
        <v>1</v>
      </c>
      <c r="AU851" s="48" t="e">
        <f>IF(OR(AQ851="I",#REF!="I",AQ851="C",#REF!="C"),"Termovacío",IF(OR(AO851="I",AN851="I",AP851="I",AK851="I",AL851="I",AO851="C",AN851="C",AP851="C",AK851="C",AL851="C"),"Regeneración",""))</f>
        <v>#REF!</v>
      </c>
    </row>
    <row r="852" spans="1:47" s="10" customFormat="1" ht="15" customHeight="1" x14ac:dyDescent="0.2">
      <c r="A852" s="4">
        <f t="shared" si="185"/>
        <v>37</v>
      </c>
      <c r="B852" s="4">
        <v>600037</v>
      </c>
      <c r="C852" s="4" t="s">
        <v>86</v>
      </c>
      <c r="D852" s="4" t="s">
        <v>155</v>
      </c>
      <c r="E852" s="3" t="s">
        <v>153</v>
      </c>
      <c r="F852" s="4" t="s">
        <v>329</v>
      </c>
      <c r="G852" s="4" t="s">
        <v>40</v>
      </c>
      <c r="H852" s="4" t="s">
        <v>594</v>
      </c>
      <c r="I852" s="4" t="s">
        <v>249</v>
      </c>
      <c r="J852" s="4" t="s">
        <v>131</v>
      </c>
      <c r="K852" s="4" t="s">
        <v>117</v>
      </c>
      <c r="L852" s="4">
        <v>1976</v>
      </c>
      <c r="M852" s="4" t="s">
        <v>266</v>
      </c>
      <c r="N852" s="4" t="s">
        <v>304</v>
      </c>
      <c r="O852" s="4"/>
      <c r="P852" s="4"/>
      <c r="Q852" s="4"/>
      <c r="R852" s="4" t="s">
        <v>123</v>
      </c>
      <c r="S852" s="13"/>
      <c r="T852" s="4"/>
      <c r="U852" s="4"/>
      <c r="V852" s="4"/>
      <c r="W852" s="4">
        <v>220</v>
      </c>
      <c r="X852" s="13">
        <v>41340</v>
      </c>
      <c r="Y852" s="27"/>
      <c r="Z852" s="27"/>
      <c r="AA852" s="28"/>
      <c r="AB852" s="31"/>
      <c r="AC852" s="32"/>
      <c r="AD852" s="28"/>
      <c r="AE852" s="28">
        <v>40</v>
      </c>
      <c r="AF852" s="33">
        <v>0.01</v>
      </c>
      <c r="AG852" s="28">
        <v>1</v>
      </c>
      <c r="AH852" s="31">
        <v>5.8999999999999997E-2</v>
      </c>
      <c r="AI852" s="31">
        <v>1.784</v>
      </c>
      <c r="AJ852" s="31"/>
      <c r="AK852" s="75" t="str">
        <f t="shared" si="175"/>
        <v>1</v>
      </c>
      <c r="AL852" s="75" t="str">
        <f t="shared" si="176"/>
        <v>1</v>
      </c>
      <c r="AM852" s="75" t="str">
        <f t="shared" si="177"/>
        <v>1</v>
      </c>
      <c r="AN852" s="75" t="str">
        <f t="shared" si="178"/>
        <v>1</v>
      </c>
      <c r="AO852" s="75" t="str">
        <f t="shared" si="179"/>
        <v>1</v>
      </c>
      <c r="AP852" s="75" t="str">
        <f t="shared" si="180"/>
        <v>1</v>
      </c>
      <c r="AQ852" s="75" t="str">
        <f t="shared" si="181"/>
        <v>1</v>
      </c>
      <c r="AR852" s="75" t="str">
        <f t="shared" si="182"/>
        <v>1</v>
      </c>
      <c r="AS852" s="75">
        <f t="shared" si="183"/>
        <v>1</v>
      </c>
      <c r="AT852" s="75" t="str">
        <f t="shared" si="184"/>
        <v>1</v>
      </c>
      <c r="AU852" s="48" t="e">
        <f>IF(OR(AQ852="I",#REF!="I",AQ852="C",#REF!="C"),"Termovacío",IF(OR(AO852="I",AN852="I",AP852="I",AK852="I",AL852="I",AO852="C",AN852="C",AP852="C",AK852="C",AL852="C"),"Regeneración",""))</f>
        <v>#REF!</v>
      </c>
    </row>
    <row r="853" spans="1:47" s="10" customFormat="1" ht="15" customHeight="1" x14ac:dyDescent="0.2">
      <c r="A853" s="4">
        <f t="shared" si="185"/>
        <v>37</v>
      </c>
      <c r="B853" s="4">
        <v>600037</v>
      </c>
      <c r="C853" s="4" t="s">
        <v>86</v>
      </c>
      <c r="D853" s="4" t="s">
        <v>155</v>
      </c>
      <c r="E853" s="3" t="s">
        <v>153</v>
      </c>
      <c r="F853" s="4" t="s">
        <v>329</v>
      </c>
      <c r="G853" s="4" t="s">
        <v>40</v>
      </c>
      <c r="H853" s="4" t="s">
        <v>594</v>
      </c>
      <c r="I853" s="4" t="s">
        <v>249</v>
      </c>
      <c r="J853" s="4" t="s">
        <v>131</v>
      </c>
      <c r="K853" s="4" t="s">
        <v>117</v>
      </c>
      <c r="L853" s="4">
        <v>1976</v>
      </c>
      <c r="M853" s="4" t="s">
        <v>266</v>
      </c>
      <c r="N853" s="4" t="s">
        <v>304</v>
      </c>
      <c r="O853" s="4"/>
      <c r="P853" s="4"/>
      <c r="Q853" s="4"/>
      <c r="R853" s="4" t="s">
        <v>123</v>
      </c>
      <c r="S853" s="13"/>
      <c r="T853" s="4"/>
      <c r="U853" s="4"/>
      <c r="V853" s="4"/>
      <c r="W853" s="4">
        <v>220</v>
      </c>
      <c r="X853" s="13">
        <v>40649</v>
      </c>
      <c r="Y853" s="27"/>
      <c r="Z853" s="27"/>
      <c r="AA853" s="28"/>
      <c r="AB853" s="31"/>
      <c r="AC853" s="32"/>
      <c r="AD853" s="28"/>
      <c r="AE853" s="28">
        <v>40</v>
      </c>
      <c r="AF853" s="33">
        <v>0.01</v>
      </c>
      <c r="AG853" s="28">
        <v>1</v>
      </c>
      <c r="AH853" s="31">
        <v>2.5999999999999999E-2</v>
      </c>
      <c r="AI853" s="31">
        <v>0.73199999999999998</v>
      </c>
      <c r="AJ853" s="31"/>
      <c r="AK853" s="75" t="str">
        <f t="shared" si="175"/>
        <v>1</v>
      </c>
      <c r="AL853" s="75" t="str">
        <f t="shared" si="176"/>
        <v>1</v>
      </c>
      <c r="AM853" s="75" t="str">
        <f t="shared" si="177"/>
        <v>1</v>
      </c>
      <c r="AN853" s="75" t="str">
        <f t="shared" si="178"/>
        <v>1</v>
      </c>
      <c r="AO853" s="75" t="str">
        <f t="shared" si="179"/>
        <v>1</v>
      </c>
      <c r="AP853" s="75" t="str">
        <f t="shared" si="180"/>
        <v>1</v>
      </c>
      <c r="AQ853" s="75" t="str">
        <f t="shared" si="181"/>
        <v>1</v>
      </c>
      <c r="AR853" s="75" t="str">
        <f t="shared" si="182"/>
        <v>1</v>
      </c>
      <c r="AS853" s="75">
        <f t="shared" si="183"/>
        <v>1</v>
      </c>
      <c r="AT853" s="75" t="str">
        <f t="shared" si="184"/>
        <v>1</v>
      </c>
      <c r="AU853" s="48" t="e">
        <f>IF(OR(AQ853="I",#REF!="I",AQ853="C",#REF!="C"),"Termovacío",IF(OR(AO853="I",AN853="I",AP853="I",AK853="I",AL853="I",AO853="C",AN853="C",AP853="C",AK853="C",AL853="C"),"Regeneración",""))</f>
        <v>#REF!</v>
      </c>
    </row>
    <row r="854" spans="1:47" s="10" customFormat="1" ht="15" customHeight="1" x14ac:dyDescent="0.2">
      <c r="A854" s="4">
        <f t="shared" si="185"/>
        <v>37</v>
      </c>
      <c r="B854" s="4">
        <v>600037</v>
      </c>
      <c r="C854" s="4" t="s">
        <v>86</v>
      </c>
      <c r="D854" s="4" t="s">
        <v>155</v>
      </c>
      <c r="E854" s="3" t="s">
        <v>153</v>
      </c>
      <c r="F854" s="4" t="s">
        <v>329</v>
      </c>
      <c r="G854" s="4" t="s">
        <v>40</v>
      </c>
      <c r="H854" s="4" t="s">
        <v>594</v>
      </c>
      <c r="I854" s="4" t="s">
        <v>249</v>
      </c>
      <c r="J854" s="4" t="s">
        <v>131</v>
      </c>
      <c r="K854" s="4" t="s">
        <v>117</v>
      </c>
      <c r="L854" s="4">
        <v>1976</v>
      </c>
      <c r="M854" s="4" t="s">
        <v>266</v>
      </c>
      <c r="N854" s="4" t="s">
        <v>304</v>
      </c>
      <c r="O854" s="4"/>
      <c r="P854" s="4"/>
      <c r="Q854" s="4"/>
      <c r="R854" s="4" t="s">
        <v>123</v>
      </c>
      <c r="S854" s="13"/>
      <c r="T854" s="4"/>
      <c r="U854" s="4"/>
      <c r="V854" s="4"/>
      <c r="W854" s="4">
        <v>220</v>
      </c>
      <c r="X854" s="13">
        <v>40318</v>
      </c>
      <c r="Y854" s="27"/>
      <c r="Z854" s="27"/>
      <c r="AA854" s="28"/>
      <c r="AB854" s="31"/>
      <c r="AC854" s="32"/>
      <c r="AD854" s="28"/>
      <c r="AE854" s="28">
        <v>42</v>
      </c>
      <c r="AF854" s="33">
        <v>0.01</v>
      </c>
      <c r="AG854" s="28">
        <v>1.5</v>
      </c>
      <c r="AH854" s="31">
        <v>2.3E-2</v>
      </c>
      <c r="AI854" s="31">
        <v>0.94</v>
      </c>
      <c r="AJ854" s="31"/>
      <c r="AK854" s="75" t="str">
        <f t="shared" si="175"/>
        <v>1</v>
      </c>
      <c r="AL854" s="75" t="str">
        <f t="shared" si="176"/>
        <v>1</v>
      </c>
      <c r="AM854" s="75" t="str">
        <f t="shared" si="177"/>
        <v>1</v>
      </c>
      <c r="AN854" s="75" t="str">
        <f t="shared" si="178"/>
        <v>1</v>
      </c>
      <c r="AO854" s="75" t="str">
        <f t="shared" si="179"/>
        <v>1</v>
      </c>
      <c r="AP854" s="75" t="str">
        <f t="shared" si="180"/>
        <v>1</v>
      </c>
      <c r="AQ854" s="75" t="str">
        <f t="shared" si="181"/>
        <v>1</v>
      </c>
      <c r="AR854" s="75" t="str">
        <f t="shared" si="182"/>
        <v>1</v>
      </c>
      <c r="AS854" s="75">
        <f t="shared" si="183"/>
        <v>1</v>
      </c>
      <c r="AT854" s="75" t="str">
        <f t="shared" si="184"/>
        <v>1</v>
      </c>
      <c r="AU854" s="48" t="e">
        <f>IF(OR(AQ854="I",#REF!="I",AQ854="C",#REF!="C"),"Termovacío",IF(OR(AO854="I",AN854="I",AP854="I",AK854="I",AL854="I",AO854="C",AN854="C",AP854="C",AK854="C",AL854="C"),"Regeneración",""))</f>
        <v>#REF!</v>
      </c>
    </row>
    <row r="855" spans="1:47" s="10" customFormat="1" ht="15" customHeight="1" x14ac:dyDescent="0.2">
      <c r="A855" s="4">
        <f t="shared" si="185"/>
        <v>37</v>
      </c>
      <c r="B855" s="4">
        <v>600037</v>
      </c>
      <c r="C855" s="4" t="s">
        <v>86</v>
      </c>
      <c r="D855" s="4" t="s">
        <v>155</v>
      </c>
      <c r="E855" s="3" t="s">
        <v>153</v>
      </c>
      <c r="F855" s="4" t="s">
        <v>329</v>
      </c>
      <c r="G855" s="4" t="s">
        <v>40</v>
      </c>
      <c r="H855" s="4" t="s">
        <v>594</v>
      </c>
      <c r="I855" s="4" t="s">
        <v>249</v>
      </c>
      <c r="J855" s="4" t="s">
        <v>131</v>
      </c>
      <c r="K855" s="4" t="s">
        <v>117</v>
      </c>
      <c r="L855" s="4">
        <v>1976</v>
      </c>
      <c r="M855" s="4" t="s">
        <v>266</v>
      </c>
      <c r="N855" s="4" t="s">
        <v>304</v>
      </c>
      <c r="O855" s="4"/>
      <c r="P855" s="4"/>
      <c r="Q855" s="4"/>
      <c r="R855" s="4" t="s">
        <v>123</v>
      </c>
      <c r="S855" s="13"/>
      <c r="T855" s="4"/>
      <c r="U855" s="4"/>
      <c r="V855" s="4"/>
      <c r="W855" s="4">
        <v>220</v>
      </c>
      <c r="X855" s="13">
        <v>40004</v>
      </c>
      <c r="Y855" s="27"/>
      <c r="Z855" s="27"/>
      <c r="AA855" s="28"/>
      <c r="AB855" s="31"/>
      <c r="AC855" s="32"/>
      <c r="AD855" s="28"/>
      <c r="AE855" s="28">
        <v>43</v>
      </c>
      <c r="AF855" s="33">
        <v>0.01</v>
      </c>
      <c r="AG855" s="28">
        <v>1</v>
      </c>
      <c r="AH855" s="31">
        <v>2.3E-2</v>
      </c>
      <c r="AI855" s="31">
        <v>0.89</v>
      </c>
      <c r="AJ855" s="31"/>
      <c r="AK855" s="75" t="str">
        <f t="shared" si="175"/>
        <v>1</v>
      </c>
      <c r="AL855" s="75" t="str">
        <f t="shared" si="176"/>
        <v>1</v>
      </c>
      <c r="AM855" s="75" t="str">
        <f t="shared" si="177"/>
        <v>1</v>
      </c>
      <c r="AN855" s="75" t="str">
        <f t="shared" si="178"/>
        <v>1</v>
      </c>
      <c r="AO855" s="75" t="str">
        <f t="shared" si="179"/>
        <v>1</v>
      </c>
      <c r="AP855" s="75" t="str">
        <f t="shared" si="180"/>
        <v>1</v>
      </c>
      <c r="AQ855" s="75" t="str">
        <f t="shared" si="181"/>
        <v>1</v>
      </c>
      <c r="AR855" s="75" t="str">
        <f t="shared" si="182"/>
        <v>1</v>
      </c>
      <c r="AS855" s="75">
        <f t="shared" si="183"/>
        <v>1</v>
      </c>
      <c r="AT855" s="75" t="str">
        <f t="shared" si="184"/>
        <v>1</v>
      </c>
      <c r="AU855" s="48" t="e">
        <f>IF(OR(AQ855="I",#REF!="I",AQ855="C",#REF!="C"),"Termovacío",IF(OR(AO855="I",AN855="I",AP855="I",AK855="I",AL855="I",AO855="C",AN855="C",AP855="C",AK855="C",AL855="C"),"Regeneración",""))</f>
        <v>#REF!</v>
      </c>
    </row>
    <row r="856" spans="1:47" s="10" customFormat="1" ht="15" customHeight="1" x14ac:dyDescent="0.2">
      <c r="A856" s="4">
        <f t="shared" si="185"/>
        <v>37</v>
      </c>
      <c r="B856" s="4">
        <v>600037</v>
      </c>
      <c r="C856" s="4" t="s">
        <v>86</v>
      </c>
      <c r="D856" s="4" t="s">
        <v>155</v>
      </c>
      <c r="E856" s="3" t="s">
        <v>153</v>
      </c>
      <c r="F856" s="4" t="s">
        <v>329</v>
      </c>
      <c r="G856" s="4" t="s">
        <v>40</v>
      </c>
      <c r="H856" s="4" t="s">
        <v>594</v>
      </c>
      <c r="I856" s="4" t="s">
        <v>249</v>
      </c>
      <c r="J856" s="4" t="s">
        <v>131</v>
      </c>
      <c r="K856" s="4" t="s">
        <v>117</v>
      </c>
      <c r="L856" s="4">
        <v>1976</v>
      </c>
      <c r="M856" s="4" t="s">
        <v>266</v>
      </c>
      <c r="N856" s="4" t="s">
        <v>304</v>
      </c>
      <c r="O856" s="4"/>
      <c r="P856" s="4"/>
      <c r="Q856" s="4"/>
      <c r="R856" s="4" t="s">
        <v>123</v>
      </c>
      <c r="S856" s="13"/>
      <c r="T856" s="4"/>
      <c r="U856" s="4"/>
      <c r="V856" s="4"/>
      <c r="W856" s="4">
        <v>220</v>
      </c>
      <c r="X856" s="13">
        <v>39679</v>
      </c>
      <c r="Y856" s="27"/>
      <c r="Z856" s="27"/>
      <c r="AA856" s="28"/>
      <c r="AB856" s="31"/>
      <c r="AC856" s="32"/>
      <c r="AD856" s="28"/>
      <c r="AE856" s="28">
        <v>40</v>
      </c>
      <c r="AF856" s="33">
        <v>0.01</v>
      </c>
      <c r="AG856" s="28"/>
      <c r="AH856" s="31">
        <v>3.1E-2</v>
      </c>
      <c r="AI856" s="31"/>
      <c r="AJ856" s="31"/>
      <c r="AK856" s="75" t="str">
        <f t="shared" si="175"/>
        <v>1</v>
      </c>
      <c r="AL856" s="75" t="str">
        <f t="shared" si="176"/>
        <v>1</v>
      </c>
      <c r="AM856" s="75" t="str">
        <f t="shared" si="177"/>
        <v>1</v>
      </c>
      <c r="AN856" s="75" t="str">
        <f t="shared" si="178"/>
        <v>1</v>
      </c>
      <c r="AO856" s="75" t="str">
        <f t="shared" si="179"/>
        <v>1</v>
      </c>
      <c r="AP856" s="75" t="str">
        <f t="shared" si="180"/>
        <v>1</v>
      </c>
      <c r="AQ856" s="75" t="str">
        <f t="shared" si="181"/>
        <v>1</v>
      </c>
      <c r="AR856" s="75" t="str">
        <f t="shared" si="182"/>
        <v>1</v>
      </c>
      <c r="AS856" s="75">
        <f t="shared" si="183"/>
        <v>1</v>
      </c>
      <c r="AT856" s="75" t="str">
        <f t="shared" si="184"/>
        <v>1</v>
      </c>
      <c r="AU856" s="48" t="e">
        <f>IF(OR(AQ856="I",#REF!="I",AQ856="C",#REF!="C"),"Termovacío",IF(OR(AO856="I",AN856="I",AP856="I",AK856="I",AL856="I",AO856="C",AN856="C",AP856="C",AK856="C",AL856="C"),"Regeneración",""))</f>
        <v>#REF!</v>
      </c>
    </row>
    <row r="857" spans="1:47" s="10" customFormat="1" ht="15" customHeight="1" x14ac:dyDescent="0.2">
      <c r="A857" s="4">
        <f t="shared" si="185"/>
        <v>37</v>
      </c>
      <c r="B857" s="4">
        <v>600037</v>
      </c>
      <c r="C857" s="4" t="s">
        <v>86</v>
      </c>
      <c r="D857" s="4" t="s">
        <v>155</v>
      </c>
      <c r="E857" s="3" t="s">
        <v>153</v>
      </c>
      <c r="F857" s="4" t="s">
        <v>329</v>
      </c>
      <c r="G857" s="4" t="s">
        <v>40</v>
      </c>
      <c r="H857" s="4" t="s">
        <v>594</v>
      </c>
      <c r="I857" s="4" t="s">
        <v>249</v>
      </c>
      <c r="J857" s="4" t="s">
        <v>131</v>
      </c>
      <c r="K857" s="4" t="s">
        <v>117</v>
      </c>
      <c r="L857" s="4">
        <v>1976</v>
      </c>
      <c r="M857" s="4" t="s">
        <v>266</v>
      </c>
      <c r="N857" s="4" t="s">
        <v>304</v>
      </c>
      <c r="O857" s="4"/>
      <c r="P857" s="4"/>
      <c r="Q857" s="4"/>
      <c r="R857" s="4" t="s">
        <v>123</v>
      </c>
      <c r="S857" s="13"/>
      <c r="T857" s="4"/>
      <c r="U857" s="4"/>
      <c r="V857" s="4"/>
      <c r="W857" s="4">
        <v>220</v>
      </c>
      <c r="X857" s="13">
        <v>39644</v>
      </c>
      <c r="Y857" s="27"/>
      <c r="Z857" s="27"/>
      <c r="AA857" s="28"/>
      <c r="AB857" s="31"/>
      <c r="AC857" s="32"/>
      <c r="AD857" s="28"/>
      <c r="AE857" s="28">
        <v>46.1</v>
      </c>
      <c r="AF857" s="33">
        <v>0.01</v>
      </c>
      <c r="AG857" s="28">
        <v>1.5</v>
      </c>
      <c r="AH857" s="31">
        <v>4.1000000000000002E-2</v>
      </c>
      <c r="AI857" s="31">
        <v>1.57</v>
      </c>
      <c r="AJ857" s="31"/>
      <c r="AK857" s="75" t="str">
        <f t="shared" si="175"/>
        <v>1</v>
      </c>
      <c r="AL857" s="75" t="str">
        <f t="shared" si="176"/>
        <v>1</v>
      </c>
      <c r="AM857" s="75" t="str">
        <f t="shared" si="177"/>
        <v>1</v>
      </c>
      <c r="AN857" s="75" t="str">
        <f t="shared" si="178"/>
        <v>1</v>
      </c>
      <c r="AO857" s="75" t="str">
        <f t="shared" si="179"/>
        <v>1</v>
      </c>
      <c r="AP857" s="75" t="str">
        <f t="shared" si="180"/>
        <v>1</v>
      </c>
      <c r="AQ857" s="75" t="str">
        <f t="shared" si="181"/>
        <v>1</v>
      </c>
      <c r="AR857" s="75" t="str">
        <f t="shared" si="182"/>
        <v>1</v>
      </c>
      <c r="AS857" s="75">
        <f t="shared" si="183"/>
        <v>1</v>
      </c>
      <c r="AT857" s="75" t="str">
        <f t="shared" si="184"/>
        <v>1</v>
      </c>
      <c r="AU857" s="48" t="e">
        <f>IF(OR(AQ857="I",#REF!="I",AQ857="C",#REF!="C"),"Termovacío",IF(OR(AO857="I",AN857="I",AP857="I",AK857="I",AL857="I",AO857="C",AN857="C",AP857="C",AK857="C",AL857="C"),"Regeneración",""))</f>
        <v>#REF!</v>
      </c>
    </row>
    <row r="858" spans="1:47" s="10" customFormat="1" ht="15" customHeight="1" x14ac:dyDescent="0.2">
      <c r="A858" s="4">
        <f t="shared" si="185"/>
        <v>37</v>
      </c>
      <c r="B858" s="4">
        <v>600037</v>
      </c>
      <c r="C858" s="4" t="s">
        <v>86</v>
      </c>
      <c r="D858" s="4" t="s">
        <v>155</v>
      </c>
      <c r="E858" s="3" t="s">
        <v>153</v>
      </c>
      <c r="F858" s="4" t="s">
        <v>329</v>
      </c>
      <c r="G858" s="4" t="s">
        <v>40</v>
      </c>
      <c r="H858" s="4" t="s">
        <v>594</v>
      </c>
      <c r="I858" s="4" t="s">
        <v>249</v>
      </c>
      <c r="J858" s="4" t="s">
        <v>131</v>
      </c>
      <c r="K858" s="4" t="s">
        <v>117</v>
      </c>
      <c r="L858" s="4">
        <v>1976</v>
      </c>
      <c r="M858" s="4" t="s">
        <v>266</v>
      </c>
      <c r="N858" s="4" t="s">
        <v>304</v>
      </c>
      <c r="O858" s="4"/>
      <c r="P858" s="4"/>
      <c r="Q858" s="4"/>
      <c r="R858" s="4" t="s">
        <v>123</v>
      </c>
      <c r="S858" s="13"/>
      <c r="T858" s="4"/>
      <c r="U858" s="4"/>
      <c r="V858" s="4"/>
      <c r="W858" s="4">
        <v>220</v>
      </c>
      <c r="X858" s="13">
        <v>39036</v>
      </c>
      <c r="Y858" s="27"/>
      <c r="Z858" s="27"/>
      <c r="AA858" s="28"/>
      <c r="AB858" s="31"/>
      <c r="AC858" s="32"/>
      <c r="AD858" s="28"/>
      <c r="AE858" s="28">
        <v>22.9</v>
      </c>
      <c r="AF858" s="33">
        <v>3.5000000000000003E-2</v>
      </c>
      <c r="AG858" s="28">
        <v>3.5</v>
      </c>
      <c r="AH858" s="31">
        <v>0.193</v>
      </c>
      <c r="AI858" s="31">
        <v>4.125</v>
      </c>
      <c r="AJ858" s="31"/>
      <c r="AK858" s="75" t="str">
        <f t="shared" si="175"/>
        <v>3</v>
      </c>
      <c r="AL858" s="75" t="str">
        <f t="shared" si="176"/>
        <v>5</v>
      </c>
      <c r="AM858" s="75" t="str">
        <f t="shared" si="177"/>
        <v>1</v>
      </c>
      <c r="AN858" s="75" t="str">
        <f t="shared" si="178"/>
        <v>1</v>
      </c>
      <c r="AO858" s="75" t="str">
        <f t="shared" si="179"/>
        <v>5</v>
      </c>
      <c r="AP858" s="75" t="str">
        <f t="shared" si="180"/>
        <v>1</v>
      </c>
      <c r="AQ858" s="75" t="str">
        <f t="shared" si="181"/>
        <v>1</v>
      </c>
      <c r="AR858" s="75" t="str">
        <f t="shared" si="182"/>
        <v>1</v>
      </c>
      <c r="AS858" s="75">
        <f t="shared" si="183"/>
        <v>2.3636363636363638</v>
      </c>
      <c r="AT858" s="75" t="str">
        <f t="shared" si="184"/>
        <v>6</v>
      </c>
      <c r="AU858" s="48" t="e">
        <f>IF(OR(AQ858="I",#REF!="I",AQ858="C",#REF!="C"),"Termovacío",IF(OR(AO858="I",AN858="I",AP858="I",AK858="I",AL858="I",AO858="C",AN858="C",AP858="C",AK858="C",AL858="C"),"Regeneración",""))</f>
        <v>#REF!</v>
      </c>
    </row>
    <row r="859" spans="1:47" s="10" customFormat="1" ht="15" customHeight="1" x14ac:dyDescent="0.2">
      <c r="A859" s="4">
        <f t="shared" si="185"/>
        <v>37</v>
      </c>
      <c r="B859" s="4">
        <v>600037</v>
      </c>
      <c r="C859" s="4" t="s">
        <v>86</v>
      </c>
      <c r="D859" s="4" t="s">
        <v>155</v>
      </c>
      <c r="E859" s="3" t="s">
        <v>153</v>
      </c>
      <c r="F859" s="4" t="s">
        <v>329</v>
      </c>
      <c r="G859" s="4" t="s">
        <v>40</v>
      </c>
      <c r="H859" s="4" t="s">
        <v>594</v>
      </c>
      <c r="I859" s="4" t="s">
        <v>249</v>
      </c>
      <c r="J859" s="4" t="s">
        <v>131</v>
      </c>
      <c r="K859" s="4" t="s">
        <v>117</v>
      </c>
      <c r="L859" s="4">
        <v>1976</v>
      </c>
      <c r="M859" s="4" t="s">
        <v>266</v>
      </c>
      <c r="N859" s="4" t="s">
        <v>304</v>
      </c>
      <c r="O859" s="4"/>
      <c r="P859" s="4"/>
      <c r="Q859" s="4"/>
      <c r="R859" s="4" t="s">
        <v>123</v>
      </c>
      <c r="S859" s="13"/>
      <c r="T859" s="4"/>
      <c r="U859" s="4"/>
      <c r="V859" s="4"/>
      <c r="W859" s="4">
        <v>220</v>
      </c>
      <c r="X859" s="13">
        <v>38707</v>
      </c>
      <c r="Y859" s="27"/>
      <c r="Z859" s="27"/>
      <c r="AA859" s="28"/>
      <c r="AB859" s="31"/>
      <c r="AC859" s="32"/>
      <c r="AD859" s="28"/>
      <c r="AE859" s="28">
        <v>26.8</v>
      </c>
      <c r="AF859" s="33">
        <v>3.5000000000000003E-2</v>
      </c>
      <c r="AG859" s="28">
        <v>3.5</v>
      </c>
      <c r="AH859" s="31">
        <v>0.16700000000000001</v>
      </c>
      <c r="AI859" s="31">
        <v>3.84</v>
      </c>
      <c r="AJ859" s="31"/>
      <c r="AK859" s="75" t="str">
        <f t="shared" si="175"/>
        <v>3</v>
      </c>
      <c r="AL859" s="75" t="str">
        <f t="shared" si="176"/>
        <v>3</v>
      </c>
      <c r="AM859" s="75" t="str">
        <f t="shared" si="177"/>
        <v>1</v>
      </c>
      <c r="AN859" s="75" t="str">
        <f t="shared" si="178"/>
        <v>1</v>
      </c>
      <c r="AO859" s="75" t="str">
        <f t="shared" si="179"/>
        <v>5</v>
      </c>
      <c r="AP859" s="75" t="str">
        <f t="shared" si="180"/>
        <v>1</v>
      </c>
      <c r="AQ859" s="75" t="str">
        <f t="shared" si="181"/>
        <v>1</v>
      </c>
      <c r="AR859" s="75" t="str">
        <f t="shared" si="182"/>
        <v>1</v>
      </c>
      <c r="AS859" s="75">
        <f t="shared" si="183"/>
        <v>2.0909090909090908</v>
      </c>
      <c r="AT859" s="75" t="str">
        <f t="shared" si="184"/>
        <v>6</v>
      </c>
      <c r="AU859" s="48" t="e">
        <f>IF(OR(AQ859="I",#REF!="I",AQ859="C",#REF!="C"),"Termovacío",IF(OR(AO859="I",AN859="I",AP859="I",AK859="I",AL859="I",AO859="C",AN859="C",AP859="C",AK859="C",AL859="C"),"Regeneración",""))</f>
        <v>#REF!</v>
      </c>
    </row>
    <row r="860" spans="1:47" s="10" customFormat="1" ht="15" customHeight="1" x14ac:dyDescent="0.2">
      <c r="A860" s="4">
        <f t="shared" si="185"/>
        <v>37</v>
      </c>
      <c r="B860" s="4">
        <v>600037</v>
      </c>
      <c r="C860" s="4" t="s">
        <v>86</v>
      </c>
      <c r="D860" s="4" t="s">
        <v>155</v>
      </c>
      <c r="E860" s="3" t="s">
        <v>153</v>
      </c>
      <c r="F860" s="4" t="s">
        <v>329</v>
      </c>
      <c r="G860" s="4" t="s">
        <v>40</v>
      </c>
      <c r="H860" s="4" t="s">
        <v>594</v>
      </c>
      <c r="I860" s="4" t="s">
        <v>249</v>
      </c>
      <c r="J860" s="4" t="s">
        <v>131</v>
      </c>
      <c r="K860" s="4" t="s">
        <v>117</v>
      </c>
      <c r="L860" s="4">
        <v>1976</v>
      </c>
      <c r="M860" s="4" t="s">
        <v>266</v>
      </c>
      <c r="N860" s="4" t="s">
        <v>304</v>
      </c>
      <c r="O860" s="4"/>
      <c r="P860" s="4"/>
      <c r="Q860" s="4"/>
      <c r="R860" s="4" t="s">
        <v>123</v>
      </c>
      <c r="S860" s="13"/>
      <c r="T860" s="4"/>
      <c r="U860" s="4"/>
      <c r="V860" s="4"/>
      <c r="W860" s="4">
        <v>220</v>
      </c>
      <c r="X860" s="13">
        <v>38635</v>
      </c>
      <c r="Y860" s="27"/>
      <c r="Z860" s="27"/>
      <c r="AA860" s="28"/>
      <c r="AB860" s="31"/>
      <c r="AC860" s="32"/>
      <c r="AD860" s="28"/>
      <c r="AE860" s="28"/>
      <c r="AF860" s="33"/>
      <c r="AG860" s="28"/>
      <c r="AH860" s="31"/>
      <c r="AI860" s="31"/>
      <c r="AJ860" s="31"/>
      <c r="AK860" s="75" t="str">
        <f t="shared" si="175"/>
        <v>1</v>
      </c>
      <c r="AL860" s="75" t="str">
        <f t="shared" si="176"/>
        <v>1</v>
      </c>
      <c r="AM860" s="75" t="str">
        <f t="shared" si="177"/>
        <v>1</v>
      </c>
      <c r="AN860" s="75" t="str">
        <f t="shared" si="178"/>
        <v>1</v>
      </c>
      <c r="AO860" s="75" t="str">
        <f t="shared" si="179"/>
        <v>1</v>
      </c>
      <c r="AP860" s="75" t="str">
        <f t="shared" si="180"/>
        <v>1</v>
      </c>
      <c r="AQ860" s="75" t="str">
        <f t="shared" si="181"/>
        <v>1</v>
      </c>
      <c r="AR860" s="75" t="str">
        <f t="shared" si="182"/>
        <v>1</v>
      </c>
      <c r="AS860" s="75">
        <f t="shared" si="183"/>
        <v>1</v>
      </c>
      <c r="AT860" s="75" t="str">
        <f t="shared" si="184"/>
        <v>1</v>
      </c>
      <c r="AU860" s="48" t="e">
        <f>IF(OR(AQ860="I",#REF!="I",AQ860="C",#REF!="C"),"Termovacío",IF(OR(AO860="I",AN860="I",AP860="I",AK860="I",AL860="I",AO860="C",AN860="C",AP860="C",AK860="C",AL860="C"),"Regeneración",""))</f>
        <v>#REF!</v>
      </c>
    </row>
    <row r="861" spans="1:47" s="10" customFormat="1" ht="15" customHeight="1" x14ac:dyDescent="0.2">
      <c r="A861" s="4">
        <f t="shared" si="185"/>
        <v>37</v>
      </c>
      <c r="B861" s="4">
        <v>600037</v>
      </c>
      <c r="C861" s="4" t="s">
        <v>86</v>
      </c>
      <c r="D861" s="4" t="s">
        <v>155</v>
      </c>
      <c r="E861" s="3" t="s">
        <v>153</v>
      </c>
      <c r="F861" s="4" t="s">
        <v>329</v>
      </c>
      <c r="G861" s="4" t="s">
        <v>40</v>
      </c>
      <c r="H861" s="4" t="s">
        <v>594</v>
      </c>
      <c r="I861" s="4" t="s">
        <v>249</v>
      </c>
      <c r="J861" s="4" t="s">
        <v>131</v>
      </c>
      <c r="K861" s="4" t="s">
        <v>117</v>
      </c>
      <c r="L861" s="4">
        <v>1976</v>
      </c>
      <c r="M861" s="4" t="s">
        <v>266</v>
      </c>
      <c r="N861" s="4" t="s">
        <v>304</v>
      </c>
      <c r="O861" s="4"/>
      <c r="P861" s="4"/>
      <c r="Q861" s="4"/>
      <c r="R861" s="4" t="s">
        <v>123</v>
      </c>
      <c r="S861" s="13"/>
      <c r="T861" s="4"/>
      <c r="U861" s="4"/>
      <c r="V861" s="4"/>
      <c r="W861" s="4">
        <v>220</v>
      </c>
      <c r="X861" s="13">
        <v>38534</v>
      </c>
      <c r="Y861" s="27"/>
      <c r="Z861" s="27"/>
      <c r="AA861" s="28"/>
      <c r="AB861" s="31"/>
      <c r="AC861" s="32"/>
      <c r="AD861" s="28"/>
      <c r="AE861" s="28">
        <v>27.8</v>
      </c>
      <c r="AF861" s="33">
        <v>4.1000000000000002E-2</v>
      </c>
      <c r="AG861" s="28">
        <v>3.5</v>
      </c>
      <c r="AH861" s="31">
        <v>0.14899999999999999</v>
      </c>
      <c r="AI861" s="31">
        <v>3.4289999999999998</v>
      </c>
      <c r="AJ861" s="31"/>
      <c r="AK861" s="75" t="str">
        <f t="shared" si="175"/>
        <v>3</v>
      </c>
      <c r="AL861" s="75" t="str">
        <f t="shared" si="176"/>
        <v>3</v>
      </c>
      <c r="AM861" s="75" t="str">
        <f t="shared" si="177"/>
        <v>1</v>
      </c>
      <c r="AN861" s="75" t="str">
        <f t="shared" si="178"/>
        <v>1</v>
      </c>
      <c r="AO861" s="75" t="str">
        <f t="shared" si="179"/>
        <v>5</v>
      </c>
      <c r="AP861" s="75" t="str">
        <f t="shared" si="180"/>
        <v>1</v>
      </c>
      <c r="AQ861" s="75" t="str">
        <f t="shared" si="181"/>
        <v>1</v>
      </c>
      <c r="AR861" s="75" t="str">
        <f t="shared" si="182"/>
        <v>1</v>
      </c>
      <c r="AS861" s="75">
        <f t="shared" si="183"/>
        <v>2.0909090909090908</v>
      </c>
      <c r="AT861" s="75" t="str">
        <f t="shared" si="184"/>
        <v>6</v>
      </c>
      <c r="AU861" s="48" t="e">
        <f>IF(OR(AQ861="I",#REF!="I",AQ861="C",#REF!="C"),"Termovacío",IF(OR(AO861="I",AN861="I",AP861="I",AK861="I",AL861="I",AO861="C",AN861="C",AP861="C",AK861="C",AL861="C"),"Regeneración",""))</f>
        <v>#REF!</v>
      </c>
    </row>
    <row r="862" spans="1:47" s="10" customFormat="1" ht="15" customHeight="1" x14ac:dyDescent="0.2">
      <c r="A862" s="4">
        <f t="shared" si="185"/>
        <v>37</v>
      </c>
      <c r="B862" s="4">
        <v>600037</v>
      </c>
      <c r="C862" s="4" t="s">
        <v>86</v>
      </c>
      <c r="D862" s="4" t="s">
        <v>155</v>
      </c>
      <c r="E862" s="3" t="s">
        <v>153</v>
      </c>
      <c r="F862" s="4" t="s">
        <v>329</v>
      </c>
      <c r="G862" s="4" t="s">
        <v>40</v>
      </c>
      <c r="H862" s="4" t="s">
        <v>594</v>
      </c>
      <c r="I862" s="4" t="s">
        <v>249</v>
      </c>
      <c r="J862" s="4" t="s">
        <v>131</v>
      </c>
      <c r="K862" s="4" t="s">
        <v>117</v>
      </c>
      <c r="L862" s="4">
        <v>1976</v>
      </c>
      <c r="M862" s="4" t="s">
        <v>266</v>
      </c>
      <c r="N862" s="4" t="s">
        <v>304</v>
      </c>
      <c r="O862" s="4"/>
      <c r="P862" s="4"/>
      <c r="Q862" s="4"/>
      <c r="R862" s="4" t="s">
        <v>123</v>
      </c>
      <c r="S862" s="13"/>
      <c r="T862" s="4"/>
      <c r="U862" s="4"/>
      <c r="V862" s="4"/>
      <c r="W862" s="4">
        <v>220</v>
      </c>
      <c r="X862" s="13">
        <v>38049</v>
      </c>
      <c r="Y862" s="27"/>
      <c r="Z862" s="27"/>
      <c r="AA862" s="28"/>
      <c r="AB862" s="31"/>
      <c r="AC862" s="32">
        <v>60.1</v>
      </c>
      <c r="AD862" s="28"/>
      <c r="AE862" s="28">
        <v>29.7</v>
      </c>
      <c r="AF862" s="33"/>
      <c r="AG862" s="28">
        <v>3</v>
      </c>
      <c r="AH862" s="31"/>
      <c r="AI862" s="31"/>
      <c r="AJ862" s="31"/>
      <c r="AK862" s="75" t="str">
        <f t="shared" si="175"/>
        <v>1</v>
      </c>
      <c r="AL862" s="75" t="str">
        <f t="shared" si="176"/>
        <v>1</v>
      </c>
      <c r="AM862" s="75" t="str">
        <f t="shared" si="177"/>
        <v>1</v>
      </c>
      <c r="AN862" s="75" t="str">
        <f t="shared" si="178"/>
        <v>1</v>
      </c>
      <c r="AO862" s="75" t="str">
        <f t="shared" si="179"/>
        <v>3</v>
      </c>
      <c r="AP862" s="75" t="str">
        <f t="shared" si="180"/>
        <v>1</v>
      </c>
      <c r="AQ862" s="75" t="str">
        <f t="shared" si="181"/>
        <v>1</v>
      </c>
      <c r="AR862" s="75" t="str">
        <f t="shared" si="182"/>
        <v>1</v>
      </c>
      <c r="AS862" s="75">
        <f t="shared" si="183"/>
        <v>1.2727272727272727</v>
      </c>
      <c r="AT862" s="75" t="str">
        <f t="shared" si="184"/>
        <v>3</v>
      </c>
      <c r="AU862" s="48" t="e">
        <f>IF(OR(AQ862="I",#REF!="I",AQ862="C",#REF!="C"),"Termovacío",IF(OR(AO862="I",AN862="I",AP862="I",AK862="I",AL862="I",AO862="C",AN862="C",AP862="C",AK862="C",AL862="C"),"Regeneración",""))</f>
        <v>#REF!</v>
      </c>
    </row>
    <row r="863" spans="1:47" s="10" customFormat="1" ht="15" customHeight="1" x14ac:dyDescent="0.2">
      <c r="A863" s="4">
        <f t="shared" si="185"/>
        <v>37</v>
      </c>
      <c r="B863" s="4">
        <v>600037</v>
      </c>
      <c r="C863" s="4" t="s">
        <v>86</v>
      </c>
      <c r="D863" s="4" t="s">
        <v>155</v>
      </c>
      <c r="E863" s="3" t="s">
        <v>153</v>
      </c>
      <c r="F863" s="4" t="s">
        <v>329</v>
      </c>
      <c r="G863" s="4" t="s">
        <v>40</v>
      </c>
      <c r="H863" s="4" t="s">
        <v>594</v>
      </c>
      <c r="I863" s="4" t="s">
        <v>249</v>
      </c>
      <c r="J863" s="4" t="s">
        <v>131</v>
      </c>
      <c r="K863" s="4" t="s">
        <v>117</v>
      </c>
      <c r="L863" s="4">
        <v>1976</v>
      </c>
      <c r="M863" s="4" t="s">
        <v>266</v>
      </c>
      <c r="N863" s="4" t="s">
        <v>304</v>
      </c>
      <c r="O863" s="4"/>
      <c r="P863" s="4"/>
      <c r="Q863" s="4"/>
      <c r="R863" s="4" t="s">
        <v>123</v>
      </c>
      <c r="S863" s="13"/>
      <c r="T863" s="4"/>
      <c r="U863" s="4"/>
      <c r="V863" s="4"/>
      <c r="W863" s="4">
        <v>220</v>
      </c>
      <c r="X863" s="13">
        <v>37676</v>
      </c>
      <c r="Y863" s="27"/>
      <c r="Z863" s="27"/>
      <c r="AA863" s="28"/>
      <c r="AB863" s="31"/>
      <c r="AC863" s="32">
        <v>70.900000000000006</v>
      </c>
      <c r="AD863" s="28"/>
      <c r="AE863" s="28">
        <v>31.2</v>
      </c>
      <c r="AF863" s="33">
        <v>4.1399999999999999E-2</v>
      </c>
      <c r="AG863" s="28">
        <v>3.1</v>
      </c>
      <c r="AH863" s="31"/>
      <c r="AI863" s="31"/>
      <c r="AJ863" s="31"/>
      <c r="AK863" s="75" t="str">
        <f t="shared" si="175"/>
        <v>1</v>
      </c>
      <c r="AL863" s="75" t="str">
        <f t="shared" si="176"/>
        <v>1</v>
      </c>
      <c r="AM863" s="75" t="str">
        <f t="shared" si="177"/>
        <v>1</v>
      </c>
      <c r="AN863" s="75" t="str">
        <f t="shared" si="178"/>
        <v>1</v>
      </c>
      <c r="AO863" s="75" t="str">
        <f t="shared" si="179"/>
        <v>3</v>
      </c>
      <c r="AP863" s="75" t="str">
        <f t="shared" si="180"/>
        <v>1</v>
      </c>
      <c r="AQ863" s="75" t="str">
        <f t="shared" si="181"/>
        <v>1</v>
      </c>
      <c r="AR863" s="75" t="str">
        <f t="shared" si="182"/>
        <v>1</v>
      </c>
      <c r="AS863" s="75">
        <f t="shared" si="183"/>
        <v>1.2727272727272727</v>
      </c>
      <c r="AT863" s="75" t="str">
        <f t="shared" si="184"/>
        <v>3</v>
      </c>
      <c r="AU863" s="48" t="e">
        <f>IF(OR(AQ863="I",#REF!="I",AQ863="C",#REF!="C"),"Termovacío",IF(OR(AO863="I",AN863="I",AP863="I",AK863="I",AL863="I",AO863="C",AN863="C",AP863="C",AK863="C",AL863="C"),"Regeneración",""))</f>
        <v>#REF!</v>
      </c>
    </row>
    <row r="864" spans="1:47" s="10" customFormat="1" ht="15" customHeight="1" x14ac:dyDescent="0.2">
      <c r="A864" s="4">
        <f t="shared" si="185"/>
        <v>37</v>
      </c>
      <c r="B864" s="4">
        <v>600037</v>
      </c>
      <c r="C864" s="4" t="s">
        <v>86</v>
      </c>
      <c r="D864" s="4" t="s">
        <v>155</v>
      </c>
      <c r="E864" s="3" t="s">
        <v>153</v>
      </c>
      <c r="F864" s="4" t="s">
        <v>329</v>
      </c>
      <c r="G864" s="4" t="s">
        <v>40</v>
      </c>
      <c r="H864" s="4" t="s">
        <v>594</v>
      </c>
      <c r="I864" s="4" t="s">
        <v>249</v>
      </c>
      <c r="J864" s="4" t="s">
        <v>131</v>
      </c>
      <c r="K864" s="4" t="s">
        <v>117</v>
      </c>
      <c r="L864" s="4">
        <v>1976</v>
      </c>
      <c r="M864" s="4" t="s">
        <v>266</v>
      </c>
      <c r="N864" s="4" t="s">
        <v>304</v>
      </c>
      <c r="O864" s="4"/>
      <c r="P864" s="4"/>
      <c r="Q864" s="4"/>
      <c r="R864" s="4" t="s">
        <v>123</v>
      </c>
      <c r="S864" s="13"/>
      <c r="T864" s="4"/>
      <c r="U864" s="4"/>
      <c r="V864" s="4"/>
      <c r="W864" s="4">
        <v>220</v>
      </c>
      <c r="X864" s="13">
        <v>37298</v>
      </c>
      <c r="Y864" s="27"/>
      <c r="Z864" s="27"/>
      <c r="AA864" s="28"/>
      <c r="AB864" s="31"/>
      <c r="AC864" s="32">
        <v>61.1</v>
      </c>
      <c r="AD864" s="28"/>
      <c r="AE864" s="28">
        <v>30.7</v>
      </c>
      <c r="AF864" s="33">
        <v>4.4900000000000002E-2</v>
      </c>
      <c r="AG864" s="28">
        <v>3</v>
      </c>
      <c r="AH864" s="31"/>
      <c r="AI864" s="31"/>
      <c r="AJ864" s="31"/>
      <c r="AK864" s="75" t="str">
        <f t="shared" si="175"/>
        <v>1</v>
      </c>
      <c r="AL864" s="75" t="str">
        <f t="shared" si="176"/>
        <v>1</v>
      </c>
      <c r="AM864" s="75" t="str">
        <f t="shared" si="177"/>
        <v>1</v>
      </c>
      <c r="AN864" s="75" t="str">
        <f t="shared" si="178"/>
        <v>1</v>
      </c>
      <c r="AO864" s="75" t="str">
        <f t="shared" si="179"/>
        <v>3</v>
      </c>
      <c r="AP864" s="75" t="str">
        <f t="shared" si="180"/>
        <v>1</v>
      </c>
      <c r="AQ864" s="75" t="str">
        <f t="shared" si="181"/>
        <v>1</v>
      </c>
      <c r="AR864" s="75" t="str">
        <f t="shared" si="182"/>
        <v>1</v>
      </c>
      <c r="AS864" s="75">
        <f t="shared" si="183"/>
        <v>1.2727272727272727</v>
      </c>
      <c r="AT864" s="75" t="str">
        <f t="shared" si="184"/>
        <v>3</v>
      </c>
      <c r="AU864" s="48" t="e">
        <f>IF(OR(AQ864="I",#REF!="I",AQ864="C",#REF!="C"),"Termovacío",IF(OR(AO864="I",AN864="I",AP864="I",AK864="I",AL864="I",AO864="C",AN864="C",AP864="C",AK864="C",AL864="C"),"Regeneración",""))</f>
        <v>#REF!</v>
      </c>
    </row>
    <row r="865" spans="1:47" s="10" customFormat="1" ht="15" customHeight="1" x14ac:dyDescent="0.2">
      <c r="A865" s="4">
        <f t="shared" si="185"/>
        <v>37</v>
      </c>
      <c r="B865" s="4">
        <v>600037</v>
      </c>
      <c r="C865" s="4" t="s">
        <v>86</v>
      </c>
      <c r="D865" s="4" t="s">
        <v>155</v>
      </c>
      <c r="E865" s="3" t="s">
        <v>153</v>
      </c>
      <c r="F865" s="4" t="s">
        <v>329</v>
      </c>
      <c r="G865" s="4" t="s">
        <v>40</v>
      </c>
      <c r="H865" s="4" t="s">
        <v>594</v>
      </c>
      <c r="I865" s="4" t="s">
        <v>249</v>
      </c>
      <c r="J865" s="4" t="s">
        <v>131</v>
      </c>
      <c r="K865" s="4" t="s">
        <v>117</v>
      </c>
      <c r="L865" s="4">
        <v>1976</v>
      </c>
      <c r="M865" s="4" t="s">
        <v>266</v>
      </c>
      <c r="N865" s="4" t="s">
        <v>304</v>
      </c>
      <c r="O865" s="4"/>
      <c r="P865" s="4"/>
      <c r="Q865" s="4"/>
      <c r="R865" s="4" t="s">
        <v>123</v>
      </c>
      <c r="S865" s="13"/>
      <c r="T865" s="4"/>
      <c r="U865" s="4"/>
      <c r="V865" s="4"/>
      <c r="W865" s="4">
        <v>220</v>
      </c>
      <c r="X865" s="13">
        <v>36902</v>
      </c>
      <c r="Y865" s="27"/>
      <c r="Z865" s="27"/>
      <c r="AA865" s="28"/>
      <c r="AB865" s="31"/>
      <c r="AC865" s="32">
        <v>53</v>
      </c>
      <c r="AD865" s="28"/>
      <c r="AE865" s="28">
        <v>30.9</v>
      </c>
      <c r="AF865" s="33">
        <v>4.1459999999999997E-2</v>
      </c>
      <c r="AG865" s="28">
        <v>3</v>
      </c>
      <c r="AH865" s="31"/>
      <c r="AI865" s="31"/>
      <c r="AJ865" s="31"/>
      <c r="AK865" s="75" t="str">
        <f t="shared" si="175"/>
        <v>1</v>
      </c>
      <c r="AL865" s="75" t="str">
        <f t="shared" si="176"/>
        <v>1</v>
      </c>
      <c r="AM865" s="75" t="str">
        <f t="shared" si="177"/>
        <v>1</v>
      </c>
      <c r="AN865" s="75" t="str">
        <f t="shared" si="178"/>
        <v>1</v>
      </c>
      <c r="AO865" s="75" t="str">
        <f t="shared" si="179"/>
        <v>3</v>
      </c>
      <c r="AP865" s="75" t="str">
        <f t="shared" si="180"/>
        <v>1</v>
      </c>
      <c r="AQ865" s="75" t="str">
        <f t="shared" si="181"/>
        <v>1</v>
      </c>
      <c r="AR865" s="75" t="str">
        <f t="shared" si="182"/>
        <v>1</v>
      </c>
      <c r="AS865" s="75">
        <f t="shared" si="183"/>
        <v>1.2727272727272727</v>
      </c>
      <c r="AT865" s="75" t="str">
        <f t="shared" si="184"/>
        <v>3</v>
      </c>
      <c r="AU865" s="48" t="e">
        <f>IF(OR(AQ865="I",#REF!="I",AQ865="C",#REF!="C"),"Termovacío",IF(OR(AO865="I",AN865="I",AP865="I",AK865="I",AL865="I",AO865="C",AN865="C",AP865="C",AK865="C",AL865="C"),"Regeneración",""))</f>
        <v>#REF!</v>
      </c>
    </row>
    <row r="866" spans="1:47" s="10" customFormat="1" ht="15" customHeight="1" x14ac:dyDescent="0.2">
      <c r="A866" s="4">
        <f t="shared" si="185"/>
        <v>37</v>
      </c>
      <c r="B866" s="4">
        <v>600037</v>
      </c>
      <c r="C866" s="4" t="s">
        <v>86</v>
      </c>
      <c r="D866" s="4" t="s">
        <v>155</v>
      </c>
      <c r="E866" s="3" t="s">
        <v>153</v>
      </c>
      <c r="F866" s="4" t="s">
        <v>329</v>
      </c>
      <c r="G866" s="4" t="s">
        <v>40</v>
      </c>
      <c r="H866" s="4" t="s">
        <v>594</v>
      </c>
      <c r="I866" s="4" t="s">
        <v>249</v>
      </c>
      <c r="J866" s="4" t="s">
        <v>131</v>
      </c>
      <c r="K866" s="4" t="s">
        <v>117</v>
      </c>
      <c r="L866" s="4">
        <v>1976</v>
      </c>
      <c r="M866" s="4" t="s">
        <v>266</v>
      </c>
      <c r="N866" s="4" t="s">
        <v>304</v>
      </c>
      <c r="O866" s="4"/>
      <c r="P866" s="4"/>
      <c r="Q866" s="4"/>
      <c r="R866" s="4" t="s">
        <v>123</v>
      </c>
      <c r="S866" s="13"/>
      <c r="T866" s="4"/>
      <c r="U866" s="4"/>
      <c r="V866" s="4"/>
      <c r="W866" s="4">
        <v>220</v>
      </c>
      <c r="X866" s="13">
        <v>36865</v>
      </c>
      <c r="Y866" s="27"/>
      <c r="Z866" s="27"/>
      <c r="AA866" s="28"/>
      <c r="AB866" s="31"/>
      <c r="AC866" s="32">
        <v>66</v>
      </c>
      <c r="AD866" s="28"/>
      <c r="AE866" s="28">
        <v>31</v>
      </c>
      <c r="AF866" s="33">
        <v>4.6640000000000001E-2</v>
      </c>
      <c r="AG866" s="28">
        <v>3</v>
      </c>
      <c r="AH866" s="31"/>
      <c r="AI866" s="31"/>
      <c r="AJ866" s="31"/>
      <c r="AK866" s="75" t="str">
        <f t="shared" si="175"/>
        <v>1</v>
      </c>
      <c r="AL866" s="75" t="str">
        <f t="shared" si="176"/>
        <v>1</v>
      </c>
      <c r="AM866" s="75" t="str">
        <f t="shared" si="177"/>
        <v>1</v>
      </c>
      <c r="AN866" s="75" t="str">
        <f t="shared" si="178"/>
        <v>1</v>
      </c>
      <c r="AO866" s="75" t="str">
        <f t="shared" si="179"/>
        <v>3</v>
      </c>
      <c r="AP866" s="75" t="str">
        <f t="shared" si="180"/>
        <v>1</v>
      </c>
      <c r="AQ866" s="75" t="str">
        <f t="shared" si="181"/>
        <v>1</v>
      </c>
      <c r="AR866" s="75" t="str">
        <f t="shared" si="182"/>
        <v>1</v>
      </c>
      <c r="AS866" s="75">
        <f t="shared" si="183"/>
        <v>1.2727272727272727</v>
      </c>
      <c r="AT866" s="75" t="str">
        <f t="shared" si="184"/>
        <v>3</v>
      </c>
      <c r="AU866" s="48" t="e">
        <f>IF(OR(AQ866="I",#REF!="I",AQ866="C",#REF!="C"),"Termovacío",IF(OR(AO866="I",AN866="I",AP866="I",AK866="I",AL866="I",AO866="C",AN866="C",AP866="C",AK866="C",AL866="C"),"Regeneración",""))</f>
        <v>#REF!</v>
      </c>
    </row>
    <row r="867" spans="1:47" s="10" customFormat="1" ht="15" customHeight="1" x14ac:dyDescent="0.2">
      <c r="A867" s="4">
        <f t="shared" si="185"/>
        <v>37</v>
      </c>
      <c r="B867" s="4">
        <v>600037</v>
      </c>
      <c r="C867" s="4" t="s">
        <v>86</v>
      </c>
      <c r="D867" s="4" t="s">
        <v>155</v>
      </c>
      <c r="E867" s="3" t="s">
        <v>153</v>
      </c>
      <c r="F867" s="4" t="s">
        <v>329</v>
      </c>
      <c r="G867" s="4" t="s">
        <v>40</v>
      </c>
      <c r="H867" s="4" t="s">
        <v>594</v>
      </c>
      <c r="I867" s="4" t="s">
        <v>249</v>
      </c>
      <c r="J867" s="4" t="s">
        <v>131</v>
      </c>
      <c r="K867" s="4" t="s">
        <v>117</v>
      </c>
      <c r="L867" s="4">
        <v>1976</v>
      </c>
      <c r="M867" s="4" t="s">
        <v>266</v>
      </c>
      <c r="N867" s="4" t="s">
        <v>304</v>
      </c>
      <c r="O867" s="4"/>
      <c r="P867" s="4"/>
      <c r="Q867" s="4"/>
      <c r="R867" s="4" t="s">
        <v>123</v>
      </c>
      <c r="S867" s="13"/>
      <c r="T867" s="4"/>
      <c r="U867" s="4"/>
      <c r="V867" s="4"/>
      <c r="W867" s="4">
        <v>220</v>
      </c>
      <c r="X867" s="13">
        <v>36523</v>
      </c>
      <c r="Y867" s="27"/>
      <c r="Z867" s="27"/>
      <c r="AA867" s="28"/>
      <c r="AB867" s="31"/>
      <c r="AC867" s="32">
        <v>50</v>
      </c>
      <c r="AD867" s="28"/>
      <c r="AE867" s="28">
        <v>30.9</v>
      </c>
      <c r="AF867" s="33">
        <v>3.662E-2</v>
      </c>
      <c r="AG867" s="28">
        <v>3</v>
      </c>
      <c r="AH867" s="31"/>
      <c r="AI867" s="31"/>
      <c r="AJ867" s="31"/>
      <c r="AK867" s="75" t="str">
        <f t="shared" si="175"/>
        <v>1</v>
      </c>
      <c r="AL867" s="75" t="str">
        <f t="shared" si="176"/>
        <v>1</v>
      </c>
      <c r="AM867" s="75" t="str">
        <f t="shared" si="177"/>
        <v>1</v>
      </c>
      <c r="AN867" s="75" t="str">
        <f t="shared" si="178"/>
        <v>1</v>
      </c>
      <c r="AO867" s="75" t="str">
        <f t="shared" si="179"/>
        <v>3</v>
      </c>
      <c r="AP867" s="75" t="str">
        <f t="shared" si="180"/>
        <v>1</v>
      </c>
      <c r="AQ867" s="75" t="str">
        <f t="shared" si="181"/>
        <v>1</v>
      </c>
      <c r="AR867" s="75" t="str">
        <f t="shared" si="182"/>
        <v>1</v>
      </c>
      <c r="AS867" s="75">
        <f t="shared" si="183"/>
        <v>1.2727272727272727</v>
      </c>
      <c r="AT867" s="75" t="str">
        <f t="shared" si="184"/>
        <v>3</v>
      </c>
      <c r="AU867" s="48" t="e">
        <f>IF(OR(AQ867="I",#REF!="I",AQ867="C",#REF!="C"),"Termovacío",IF(OR(AO867="I",AN867="I",AP867="I",AK867="I",AL867="I",AO867="C",AN867="C",AP867="C",AK867="C",AL867="C"),"Regeneración",""))</f>
        <v>#REF!</v>
      </c>
    </row>
    <row r="868" spans="1:47" s="10" customFormat="1" ht="15" customHeight="1" x14ac:dyDescent="0.2">
      <c r="A868" s="4">
        <f t="shared" si="185"/>
        <v>37</v>
      </c>
      <c r="B868" s="4">
        <v>600037</v>
      </c>
      <c r="C868" s="4" t="s">
        <v>86</v>
      </c>
      <c r="D868" s="4" t="s">
        <v>155</v>
      </c>
      <c r="E868" s="3" t="s">
        <v>153</v>
      </c>
      <c r="F868" s="4" t="s">
        <v>329</v>
      </c>
      <c r="G868" s="4" t="s">
        <v>40</v>
      </c>
      <c r="H868" s="4" t="s">
        <v>594</v>
      </c>
      <c r="I868" s="4" t="s">
        <v>249</v>
      </c>
      <c r="J868" s="4" t="s">
        <v>131</v>
      </c>
      <c r="K868" s="4" t="s">
        <v>117</v>
      </c>
      <c r="L868" s="4">
        <v>1976</v>
      </c>
      <c r="M868" s="4" t="s">
        <v>266</v>
      </c>
      <c r="N868" s="4" t="s">
        <v>304</v>
      </c>
      <c r="O868" s="4"/>
      <c r="P868" s="4"/>
      <c r="Q868" s="4"/>
      <c r="R868" s="4" t="s">
        <v>123</v>
      </c>
      <c r="S868" s="13"/>
      <c r="T868" s="4"/>
      <c r="U868" s="4"/>
      <c r="V868" s="4"/>
      <c r="W868" s="4">
        <v>220</v>
      </c>
      <c r="X868" s="13">
        <v>36159</v>
      </c>
      <c r="Y868" s="27"/>
      <c r="Z868" s="27"/>
      <c r="AA868" s="28"/>
      <c r="AB868" s="31"/>
      <c r="AC868" s="32">
        <v>64</v>
      </c>
      <c r="AD868" s="28"/>
      <c r="AE868" s="28">
        <v>32.299999999999997</v>
      </c>
      <c r="AF868" s="33">
        <v>4.4470999999999997E-2</v>
      </c>
      <c r="AG868" s="28">
        <v>3</v>
      </c>
      <c r="AH868" s="31"/>
      <c r="AI868" s="31"/>
      <c r="AJ868" s="31"/>
      <c r="AK868" s="75" t="str">
        <f t="shared" si="175"/>
        <v>1</v>
      </c>
      <c r="AL868" s="75" t="str">
        <f t="shared" si="176"/>
        <v>1</v>
      </c>
      <c r="AM868" s="75" t="str">
        <f t="shared" si="177"/>
        <v>1</v>
      </c>
      <c r="AN868" s="75" t="str">
        <f t="shared" si="178"/>
        <v>1</v>
      </c>
      <c r="AO868" s="75" t="str">
        <f t="shared" si="179"/>
        <v>1</v>
      </c>
      <c r="AP868" s="75" t="str">
        <f t="shared" si="180"/>
        <v>1</v>
      </c>
      <c r="AQ868" s="75" t="str">
        <f t="shared" si="181"/>
        <v>1</v>
      </c>
      <c r="AR868" s="75" t="str">
        <f t="shared" si="182"/>
        <v>1</v>
      </c>
      <c r="AS868" s="75">
        <f t="shared" si="183"/>
        <v>1</v>
      </c>
      <c r="AT868" s="75" t="str">
        <f t="shared" si="184"/>
        <v>1</v>
      </c>
      <c r="AU868" s="48" t="e">
        <f>IF(OR(AQ868="I",#REF!="I",AQ868="C",#REF!="C"),"Termovacío",IF(OR(AO868="I",AN868="I",AP868="I",AK868="I",AL868="I",AO868="C",AN868="C",AP868="C",AK868="C",AL868="C"),"Regeneración",""))</f>
        <v>#REF!</v>
      </c>
    </row>
    <row r="869" spans="1:47" s="10" customFormat="1" ht="15" customHeight="1" x14ac:dyDescent="0.2">
      <c r="A869" s="4">
        <f t="shared" si="185"/>
        <v>37</v>
      </c>
      <c r="B869" s="4">
        <v>600037</v>
      </c>
      <c r="C869" s="4" t="s">
        <v>86</v>
      </c>
      <c r="D869" s="4" t="s">
        <v>155</v>
      </c>
      <c r="E869" s="3" t="s">
        <v>153</v>
      </c>
      <c r="F869" s="4" t="s">
        <v>329</v>
      </c>
      <c r="G869" s="4" t="s">
        <v>40</v>
      </c>
      <c r="H869" s="4" t="s">
        <v>594</v>
      </c>
      <c r="I869" s="4" t="s">
        <v>249</v>
      </c>
      <c r="J869" s="4" t="s">
        <v>131</v>
      </c>
      <c r="K869" s="4" t="s">
        <v>117</v>
      </c>
      <c r="L869" s="4">
        <v>1976</v>
      </c>
      <c r="M869" s="4" t="s">
        <v>266</v>
      </c>
      <c r="N869" s="4" t="s">
        <v>304</v>
      </c>
      <c r="O869" s="4"/>
      <c r="P869" s="4"/>
      <c r="Q869" s="4"/>
      <c r="R869" s="4" t="s">
        <v>123</v>
      </c>
      <c r="S869" s="13"/>
      <c r="T869" s="4"/>
      <c r="U869" s="4"/>
      <c r="V869" s="4"/>
      <c r="W869" s="4">
        <v>220</v>
      </c>
      <c r="X869" s="13">
        <v>35768</v>
      </c>
      <c r="Y869" s="27"/>
      <c r="Z869" s="27"/>
      <c r="AA869" s="28"/>
      <c r="AB869" s="31"/>
      <c r="AC869" s="32">
        <v>57</v>
      </c>
      <c r="AD869" s="28"/>
      <c r="AE869" s="28">
        <v>33.6</v>
      </c>
      <c r="AF869" s="33">
        <v>3.9050000000000001E-2</v>
      </c>
      <c r="AG869" s="28">
        <v>2.6</v>
      </c>
      <c r="AH869" s="31"/>
      <c r="AI869" s="31"/>
      <c r="AJ869" s="31"/>
      <c r="AK869" s="75" t="str">
        <f t="shared" si="175"/>
        <v>1</v>
      </c>
      <c r="AL869" s="75" t="str">
        <f t="shared" si="176"/>
        <v>1</v>
      </c>
      <c r="AM869" s="75" t="str">
        <f t="shared" si="177"/>
        <v>1</v>
      </c>
      <c r="AN869" s="75" t="str">
        <f t="shared" si="178"/>
        <v>1</v>
      </c>
      <c r="AO869" s="75" t="str">
        <f t="shared" si="179"/>
        <v>1</v>
      </c>
      <c r="AP869" s="75" t="str">
        <f t="shared" si="180"/>
        <v>1</v>
      </c>
      <c r="AQ869" s="75" t="str">
        <f t="shared" si="181"/>
        <v>1</v>
      </c>
      <c r="AR869" s="75" t="str">
        <f t="shared" si="182"/>
        <v>1</v>
      </c>
      <c r="AS869" s="75">
        <f t="shared" si="183"/>
        <v>1</v>
      </c>
      <c r="AT869" s="75" t="str">
        <f t="shared" si="184"/>
        <v>1</v>
      </c>
      <c r="AU869" s="48" t="e">
        <f>IF(OR(AQ869="I",#REF!="I",AQ869="C",#REF!="C"),"Termovacío",IF(OR(AO869="I",AN869="I",AP869="I",AK869="I",AL869="I",AO869="C",AN869="C",AP869="C",AK869="C",AL869="C"),"Regeneración",""))</f>
        <v>#REF!</v>
      </c>
    </row>
    <row r="870" spans="1:47" s="10" customFormat="1" ht="15" customHeight="1" x14ac:dyDescent="0.2">
      <c r="A870" s="4">
        <f t="shared" si="185"/>
        <v>37</v>
      </c>
      <c r="B870" s="4">
        <v>600037</v>
      </c>
      <c r="C870" s="4" t="s">
        <v>86</v>
      </c>
      <c r="D870" s="4" t="s">
        <v>155</v>
      </c>
      <c r="E870" s="3" t="s">
        <v>153</v>
      </c>
      <c r="F870" s="4" t="s">
        <v>329</v>
      </c>
      <c r="G870" s="4" t="s">
        <v>40</v>
      </c>
      <c r="H870" s="4" t="s">
        <v>594</v>
      </c>
      <c r="I870" s="4" t="s">
        <v>249</v>
      </c>
      <c r="J870" s="4" t="s">
        <v>131</v>
      </c>
      <c r="K870" s="4" t="s">
        <v>117</v>
      </c>
      <c r="L870" s="4">
        <v>1976</v>
      </c>
      <c r="M870" s="4" t="s">
        <v>266</v>
      </c>
      <c r="N870" s="4" t="s">
        <v>304</v>
      </c>
      <c r="O870" s="4"/>
      <c r="P870" s="4"/>
      <c r="Q870" s="4"/>
      <c r="R870" s="4" t="s">
        <v>123</v>
      </c>
      <c r="S870" s="13"/>
      <c r="T870" s="4"/>
      <c r="U870" s="4"/>
      <c r="V870" s="4"/>
      <c r="W870" s="4">
        <v>220</v>
      </c>
      <c r="X870" s="13">
        <v>35394</v>
      </c>
      <c r="Y870" s="27"/>
      <c r="Z870" s="27"/>
      <c r="AA870" s="28"/>
      <c r="AB870" s="31"/>
      <c r="AC870" s="32">
        <v>60</v>
      </c>
      <c r="AD870" s="28"/>
      <c r="AE870" s="28">
        <v>32.4</v>
      </c>
      <c r="AF870" s="33">
        <v>2.9059999999999999E-2</v>
      </c>
      <c r="AG870" s="28">
        <v>2.5</v>
      </c>
      <c r="AH870" s="31"/>
      <c r="AI870" s="31"/>
      <c r="AJ870" s="31"/>
      <c r="AK870" s="75" t="str">
        <f t="shared" si="175"/>
        <v>1</v>
      </c>
      <c r="AL870" s="75" t="str">
        <f t="shared" si="176"/>
        <v>1</v>
      </c>
      <c r="AM870" s="75" t="str">
        <f t="shared" si="177"/>
        <v>1</v>
      </c>
      <c r="AN870" s="75" t="str">
        <f t="shared" si="178"/>
        <v>1</v>
      </c>
      <c r="AO870" s="75" t="str">
        <f t="shared" si="179"/>
        <v>1</v>
      </c>
      <c r="AP870" s="75" t="str">
        <f t="shared" si="180"/>
        <v>1</v>
      </c>
      <c r="AQ870" s="75" t="str">
        <f t="shared" si="181"/>
        <v>1</v>
      </c>
      <c r="AR870" s="75" t="str">
        <f t="shared" si="182"/>
        <v>1</v>
      </c>
      <c r="AS870" s="75">
        <f t="shared" si="183"/>
        <v>1</v>
      </c>
      <c r="AT870" s="75" t="str">
        <f t="shared" si="184"/>
        <v>1</v>
      </c>
      <c r="AU870" s="48" t="e">
        <f>IF(OR(AQ870="I",#REF!="I",AQ870="C",#REF!="C"),"Termovacío",IF(OR(AO870="I",AN870="I",AP870="I",AK870="I",AL870="I",AO870="C",AN870="C",AP870="C",AK870="C",AL870="C"),"Regeneración",""))</f>
        <v>#REF!</v>
      </c>
    </row>
    <row r="871" spans="1:47" s="10" customFormat="1" ht="15" customHeight="1" x14ac:dyDescent="0.2">
      <c r="A871" s="4">
        <f t="shared" si="185"/>
        <v>37</v>
      </c>
      <c r="B871" s="4">
        <v>600037</v>
      </c>
      <c r="C871" s="4" t="s">
        <v>86</v>
      </c>
      <c r="D871" s="4" t="s">
        <v>155</v>
      </c>
      <c r="E871" s="3" t="s">
        <v>153</v>
      </c>
      <c r="F871" s="4" t="s">
        <v>329</v>
      </c>
      <c r="G871" s="4" t="s">
        <v>40</v>
      </c>
      <c r="H871" s="4" t="s">
        <v>594</v>
      </c>
      <c r="I871" s="4" t="s">
        <v>249</v>
      </c>
      <c r="J871" s="4" t="s">
        <v>131</v>
      </c>
      <c r="K871" s="4" t="s">
        <v>117</v>
      </c>
      <c r="L871" s="4">
        <v>1976</v>
      </c>
      <c r="M871" s="4" t="s">
        <v>266</v>
      </c>
      <c r="N871" s="4" t="s">
        <v>304</v>
      </c>
      <c r="O871" s="4"/>
      <c r="P871" s="4"/>
      <c r="Q871" s="4"/>
      <c r="R871" s="4" t="s">
        <v>123</v>
      </c>
      <c r="S871" s="13"/>
      <c r="T871" s="4"/>
      <c r="U871" s="4"/>
      <c r="V871" s="4"/>
      <c r="W871" s="4">
        <v>220</v>
      </c>
      <c r="X871" s="13">
        <v>35060</v>
      </c>
      <c r="Y871" s="27"/>
      <c r="Z871" s="27"/>
      <c r="AA871" s="28"/>
      <c r="AB871" s="31"/>
      <c r="AC871" s="32">
        <v>64</v>
      </c>
      <c r="AD871" s="28"/>
      <c r="AE871" s="28"/>
      <c r="AF871" s="33">
        <v>5.6000000000000001E-2</v>
      </c>
      <c r="AG871" s="28"/>
      <c r="AH871" s="31"/>
      <c r="AI871" s="31"/>
      <c r="AJ871" s="31"/>
      <c r="AK871" s="75" t="str">
        <f t="shared" si="175"/>
        <v>1</v>
      </c>
      <c r="AL871" s="75" t="str">
        <f t="shared" si="176"/>
        <v>1</v>
      </c>
      <c r="AM871" s="75" t="str">
        <f t="shared" si="177"/>
        <v>1</v>
      </c>
      <c r="AN871" s="75" t="str">
        <f t="shared" si="178"/>
        <v>3</v>
      </c>
      <c r="AO871" s="75" t="str">
        <f t="shared" si="179"/>
        <v>1</v>
      </c>
      <c r="AP871" s="75" t="str">
        <f t="shared" si="180"/>
        <v>1</v>
      </c>
      <c r="AQ871" s="75" t="str">
        <f t="shared" si="181"/>
        <v>1</v>
      </c>
      <c r="AR871" s="75" t="str">
        <f t="shared" si="182"/>
        <v>1</v>
      </c>
      <c r="AS871" s="75">
        <f t="shared" si="183"/>
        <v>1.1818181818181819</v>
      </c>
      <c r="AT871" s="75" t="str">
        <f t="shared" si="184"/>
        <v>3</v>
      </c>
      <c r="AU871" s="48" t="e">
        <f>IF(OR(AQ871="I",#REF!="I",AQ871="C",#REF!="C"),"Termovacío",IF(OR(AO871="I",AN871="I",AP871="I",AK871="I",AL871="I",AO871="C",AN871="C",AP871="C",AK871="C",AL871="C"),"Regeneración",""))</f>
        <v>#REF!</v>
      </c>
    </row>
    <row r="872" spans="1:47" s="10" customFormat="1" ht="15" customHeight="1" x14ac:dyDescent="0.2">
      <c r="A872" s="4">
        <f t="shared" si="185"/>
        <v>37</v>
      </c>
      <c r="B872" s="4">
        <v>600037</v>
      </c>
      <c r="C872" s="4" t="s">
        <v>86</v>
      </c>
      <c r="D872" s="4" t="s">
        <v>155</v>
      </c>
      <c r="E872" s="3" t="s">
        <v>153</v>
      </c>
      <c r="F872" s="4" t="s">
        <v>329</v>
      </c>
      <c r="G872" s="4" t="s">
        <v>40</v>
      </c>
      <c r="H872" s="4" t="s">
        <v>594</v>
      </c>
      <c r="I872" s="4" t="s">
        <v>249</v>
      </c>
      <c r="J872" s="4" t="s">
        <v>131</v>
      </c>
      <c r="K872" s="4" t="s">
        <v>117</v>
      </c>
      <c r="L872" s="4">
        <v>1976</v>
      </c>
      <c r="M872" s="4" t="s">
        <v>266</v>
      </c>
      <c r="N872" s="4" t="s">
        <v>304</v>
      </c>
      <c r="O872" s="4"/>
      <c r="P872" s="4"/>
      <c r="Q872" s="4"/>
      <c r="R872" s="4" t="s">
        <v>123</v>
      </c>
      <c r="S872" s="13"/>
      <c r="T872" s="4"/>
      <c r="U872" s="4"/>
      <c r="V872" s="4"/>
      <c r="W872" s="4">
        <v>220</v>
      </c>
      <c r="X872" s="13">
        <v>34694</v>
      </c>
      <c r="Y872" s="27"/>
      <c r="Z872" s="27"/>
      <c r="AA872" s="28"/>
      <c r="AB872" s="31"/>
      <c r="AC872" s="32">
        <v>57</v>
      </c>
      <c r="AD872" s="28"/>
      <c r="AE872" s="28"/>
      <c r="AF872" s="33">
        <v>0.05</v>
      </c>
      <c r="AG872" s="28"/>
      <c r="AH872" s="31"/>
      <c r="AI872" s="31"/>
      <c r="AJ872" s="31"/>
      <c r="AK872" s="75" t="str">
        <f t="shared" si="175"/>
        <v>1</v>
      </c>
      <c r="AL872" s="75" t="str">
        <f t="shared" si="176"/>
        <v>1</v>
      </c>
      <c r="AM872" s="75" t="str">
        <f t="shared" si="177"/>
        <v>1</v>
      </c>
      <c r="AN872" s="75" t="str">
        <f t="shared" si="178"/>
        <v>1</v>
      </c>
      <c r="AO872" s="75" t="str">
        <f t="shared" si="179"/>
        <v>1</v>
      </c>
      <c r="AP872" s="75" t="str">
        <f t="shared" si="180"/>
        <v>1</v>
      </c>
      <c r="AQ872" s="75" t="str">
        <f t="shared" si="181"/>
        <v>1</v>
      </c>
      <c r="AR872" s="75" t="str">
        <f t="shared" si="182"/>
        <v>1</v>
      </c>
      <c r="AS872" s="75">
        <f t="shared" si="183"/>
        <v>1</v>
      </c>
      <c r="AT872" s="75" t="str">
        <f t="shared" si="184"/>
        <v>1</v>
      </c>
      <c r="AU872" s="48" t="e">
        <f>IF(OR(AQ872="I",#REF!="I",AQ872="C",#REF!="C"),"Termovacío",IF(OR(AO872="I",AN872="I",AP872="I",AK872="I",AL872="I",AO872="C",AN872="C",AP872="C",AK872="C",AL872="C"),"Regeneración",""))</f>
        <v>#REF!</v>
      </c>
    </row>
    <row r="873" spans="1:47" s="10" customFormat="1" ht="15" customHeight="1" x14ac:dyDescent="0.2">
      <c r="A873" s="4">
        <f t="shared" si="185"/>
        <v>37</v>
      </c>
      <c r="B873" s="4">
        <v>600037</v>
      </c>
      <c r="C873" s="4" t="s">
        <v>86</v>
      </c>
      <c r="D873" s="4" t="s">
        <v>155</v>
      </c>
      <c r="E873" s="3" t="s">
        <v>153</v>
      </c>
      <c r="F873" s="4" t="s">
        <v>329</v>
      </c>
      <c r="G873" s="4" t="s">
        <v>40</v>
      </c>
      <c r="H873" s="4" t="s">
        <v>594</v>
      </c>
      <c r="I873" s="4" t="s">
        <v>249</v>
      </c>
      <c r="J873" s="4" t="s">
        <v>131</v>
      </c>
      <c r="K873" s="4" t="s">
        <v>117</v>
      </c>
      <c r="L873" s="4">
        <v>1976</v>
      </c>
      <c r="M873" s="4" t="s">
        <v>266</v>
      </c>
      <c r="N873" s="4" t="s">
        <v>304</v>
      </c>
      <c r="O873" s="4"/>
      <c r="P873" s="4"/>
      <c r="Q873" s="4"/>
      <c r="R873" s="4" t="s">
        <v>123</v>
      </c>
      <c r="S873" s="13"/>
      <c r="T873" s="4"/>
      <c r="U873" s="4"/>
      <c r="V873" s="4"/>
      <c r="W873" s="4">
        <v>220</v>
      </c>
      <c r="X873" s="13">
        <v>34305</v>
      </c>
      <c r="Y873" s="27"/>
      <c r="Z873" s="27"/>
      <c r="AA873" s="28"/>
      <c r="AB873" s="31"/>
      <c r="AC873" s="32">
        <v>66</v>
      </c>
      <c r="AD873" s="28"/>
      <c r="AE873" s="28"/>
      <c r="AF873" s="33">
        <v>3.3000000000000002E-2</v>
      </c>
      <c r="AG873" s="28"/>
      <c r="AH873" s="31"/>
      <c r="AI873" s="31"/>
      <c r="AJ873" s="31"/>
      <c r="AK873" s="75" t="str">
        <f t="shared" si="175"/>
        <v>1</v>
      </c>
      <c r="AL873" s="75" t="str">
        <f t="shared" si="176"/>
        <v>1</v>
      </c>
      <c r="AM873" s="75" t="str">
        <f t="shared" si="177"/>
        <v>1</v>
      </c>
      <c r="AN873" s="75" t="str">
        <f t="shared" si="178"/>
        <v>1</v>
      </c>
      <c r="AO873" s="75" t="str">
        <f t="shared" si="179"/>
        <v>1</v>
      </c>
      <c r="AP873" s="75" t="str">
        <f t="shared" si="180"/>
        <v>1</v>
      </c>
      <c r="AQ873" s="75" t="str">
        <f t="shared" si="181"/>
        <v>1</v>
      </c>
      <c r="AR873" s="75" t="str">
        <f t="shared" si="182"/>
        <v>1</v>
      </c>
      <c r="AS873" s="75">
        <f t="shared" si="183"/>
        <v>1</v>
      </c>
      <c r="AT873" s="75" t="str">
        <f t="shared" si="184"/>
        <v>1</v>
      </c>
      <c r="AU873" s="48" t="e">
        <f>IF(OR(AQ873="I",#REF!="I",AQ873="C",#REF!="C"),"Termovacío",IF(OR(AO873="I",AN873="I",AP873="I",AK873="I",AL873="I",AO873="C",AN873="C",AP873="C",AK873="C",AL873="C"),"Regeneración",""))</f>
        <v>#REF!</v>
      </c>
    </row>
    <row r="874" spans="1:47" s="10" customFormat="1" ht="15" customHeight="1" x14ac:dyDescent="0.2">
      <c r="A874" s="4">
        <f t="shared" si="185"/>
        <v>37</v>
      </c>
      <c r="B874" s="4">
        <v>600037</v>
      </c>
      <c r="C874" s="4" t="s">
        <v>86</v>
      </c>
      <c r="D874" s="4" t="s">
        <v>155</v>
      </c>
      <c r="E874" s="3" t="s">
        <v>153</v>
      </c>
      <c r="F874" s="4" t="s">
        <v>329</v>
      </c>
      <c r="G874" s="4" t="s">
        <v>40</v>
      </c>
      <c r="H874" s="4" t="s">
        <v>594</v>
      </c>
      <c r="I874" s="4" t="s">
        <v>249</v>
      </c>
      <c r="J874" s="4" t="s">
        <v>131</v>
      </c>
      <c r="K874" s="4" t="s">
        <v>117</v>
      </c>
      <c r="L874" s="4">
        <v>1976</v>
      </c>
      <c r="M874" s="4" t="s">
        <v>266</v>
      </c>
      <c r="N874" s="4" t="s">
        <v>304</v>
      </c>
      <c r="O874" s="4"/>
      <c r="P874" s="4"/>
      <c r="Q874" s="4"/>
      <c r="R874" s="4" t="s">
        <v>123</v>
      </c>
      <c r="S874" s="13"/>
      <c r="T874" s="4"/>
      <c r="U874" s="4"/>
      <c r="V874" s="4"/>
      <c r="W874" s="4">
        <v>220</v>
      </c>
      <c r="X874" s="13">
        <v>33892</v>
      </c>
      <c r="Y874" s="27"/>
      <c r="Z874" s="27"/>
      <c r="AA874" s="28"/>
      <c r="AB874" s="31"/>
      <c r="AC874" s="32">
        <v>19</v>
      </c>
      <c r="AD874" s="28"/>
      <c r="AE874" s="28"/>
      <c r="AF874" s="33">
        <v>2.3E-2</v>
      </c>
      <c r="AG874" s="28"/>
      <c r="AH874" s="31"/>
      <c r="AI874" s="31"/>
      <c r="AJ874" s="31"/>
      <c r="AK874" s="75" t="str">
        <f t="shared" si="175"/>
        <v>1</v>
      </c>
      <c r="AL874" s="75" t="str">
        <f t="shared" si="176"/>
        <v>1</v>
      </c>
      <c r="AM874" s="75" t="str">
        <f t="shared" si="177"/>
        <v>1</v>
      </c>
      <c r="AN874" s="75" t="str">
        <f t="shared" si="178"/>
        <v>1</v>
      </c>
      <c r="AO874" s="75" t="str">
        <f t="shared" si="179"/>
        <v>1</v>
      </c>
      <c r="AP874" s="75" t="str">
        <f t="shared" si="180"/>
        <v>1</v>
      </c>
      <c r="AQ874" s="75" t="str">
        <f t="shared" si="181"/>
        <v>5</v>
      </c>
      <c r="AR874" s="75" t="str">
        <f t="shared" si="182"/>
        <v>1</v>
      </c>
      <c r="AS874" s="75">
        <f t="shared" si="183"/>
        <v>1.9090909090909092</v>
      </c>
      <c r="AT874" s="75" t="str">
        <f t="shared" si="184"/>
        <v>3</v>
      </c>
      <c r="AU874" s="48" t="e">
        <f>IF(OR(AQ874="I",#REF!="I",AQ874="C",#REF!="C"),"Termovacío",IF(OR(AO874="I",AN874="I",AP874="I",AK874="I",AL874="I",AO874="C",AN874="C",AP874="C",AK874="C",AL874="C"),"Regeneración",""))</f>
        <v>#REF!</v>
      </c>
    </row>
    <row r="875" spans="1:47" s="10" customFormat="1" ht="15" customHeight="1" x14ac:dyDescent="0.2">
      <c r="A875" s="4">
        <f t="shared" si="185"/>
        <v>38</v>
      </c>
      <c r="B875" s="36">
        <v>600040</v>
      </c>
      <c r="C875" s="36" t="s">
        <v>86</v>
      </c>
      <c r="D875" s="36" t="s">
        <v>155</v>
      </c>
      <c r="E875" s="37" t="s">
        <v>154</v>
      </c>
      <c r="F875" s="36" t="s">
        <v>330</v>
      </c>
      <c r="G875" s="36" t="s">
        <v>40</v>
      </c>
      <c r="H875" s="36" t="s">
        <v>595</v>
      </c>
      <c r="I875" s="36" t="s">
        <v>249</v>
      </c>
      <c r="J875" s="36" t="s">
        <v>131</v>
      </c>
      <c r="K875" s="36" t="s">
        <v>117</v>
      </c>
      <c r="L875" s="36">
        <v>1976</v>
      </c>
      <c r="M875" s="36" t="s">
        <v>266</v>
      </c>
      <c r="N875" s="36" t="s">
        <v>304</v>
      </c>
      <c r="O875" s="36"/>
      <c r="P875" s="36"/>
      <c r="Q875" s="36"/>
      <c r="R875" s="36" t="s">
        <v>123</v>
      </c>
      <c r="S875" s="38"/>
      <c r="T875" s="36"/>
      <c r="U875" s="36"/>
      <c r="V875" s="36" t="s">
        <v>448</v>
      </c>
      <c r="W875" s="36">
        <v>220</v>
      </c>
      <c r="X875" s="38">
        <v>45696</v>
      </c>
      <c r="Y875" s="39">
        <v>62</v>
      </c>
      <c r="Z875" s="39">
        <v>30</v>
      </c>
      <c r="AA875" s="40" t="s">
        <v>665</v>
      </c>
      <c r="AB875" s="41">
        <v>0.872</v>
      </c>
      <c r="AC875" s="42">
        <v>69</v>
      </c>
      <c r="AD875" s="40">
        <v>8</v>
      </c>
      <c r="AE875" s="40">
        <v>33.5</v>
      </c>
      <c r="AF875" s="43">
        <v>0.01</v>
      </c>
      <c r="AG875" s="40">
        <v>2</v>
      </c>
      <c r="AH875" s="41">
        <v>3.1E-2</v>
      </c>
      <c r="AI875" s="41">
        <v>1.228</v>
      </c>
      <c r="AJ875" s="41">
        <v>0.36</v>
      </c>
      <c r="AK875" s="75" t="str">
        <f t="shared" si="175"/>
        <v>1</v>
      </c>
      <c r="AL875" s="75" t="str">
        <f t="shared" si="176"/>
        <v>1</v>
      </c>
      <c r="AM875" s="75" t="str">
        <f t="shared" si="177"/>
        <v>1</v>
      </c>
      <c r="AN875" s="75" t="str">
        <f t="shared" si="178"/>
        <v>1</v>
      </c>
      <c r="AO875" s="75" t="str">
        <f t="shared" si="179"/>
        <v>1</v>
      </c>
      <c r="AP875" s="75" t="str">
        <f t="shared" si="180"/>
        <v>1</v>
      </c>
      <c r="AQ875" s="75" t="str">
        <f t="shared" si="181"/>
        <v>1</v>
      </c>
      <c r="AR875" s="75" t="str">
        <f t="shared" si="182"/>
        <v>1</v>
      </c>
      <c r="AS875" s="75">
        <f t="shared" si="183"/>
        <v>1</v>
      </c>
      <c r="AT875" s="75" t="str">
        <f t="shared" si="184"/>
        <v>1</v>
      </c>
      <c r="AU875" s="48" t="e">
        <f>IF(OR(AQ875="I",#REF!="I",AQ875="C",#REF!="C"),"Termovacío",IF(OR(AO875="I",AN875="I",AP875="I",AK875="I",AL875="I",AO875="C",AN875="C",AP875="C",AK875="C",AL875="C"),"Regeneración",""))</f>
        <v>#REF!</v>
      </c>
    </row>
    <row r="876" spans="1:47" s="10" customFormat="1" ht="15" customHeight="1" x14ac:dyDescent="0.2">
      <c r="A876" s="4">
        <f t="shared" si="185"/>
        <v>38</v>
      </c>
      <c r="B876" s="4">
        <v>600040</v>
      </c>
      <c r="C876" s="4" t="s">
        <v>86</v>
      </c>
      <c r="D876" s="4" t="s">
        <v>155</v>
      </c>
      <c r="E876" s="3" t="s">
        <v>154</v>
      </c>
      <c r="F876" s="4" t="s">
        <v>330</v>
      </c>
      <c r="G876" s="4" t="s">
        <v>40</v>
      </c>
      <c r="H876" s="4" t="s">
        <v>595</v>
      </c>
      <c r="I876" s="4" t="s">
        <v>249</v>
      </c>
      <c r="J876" s="4" t="s">
        <v>131</v>
      </c>
      <c r="K876" s="4" t="s">
        <v>117</v>
      </c>
      <c r="L876" s="4">
        <v>1976</v>
      </c>
      <c r="M876" s="4" t="s">
        <v>266</v>
      </c>
      <c r="N876" s="4" t="s">
        <v>304</v>
      </c>
      <c r="O876" s="4"/>
      <c r="P876" s="4"/>
      <c r="Q876" s="4"/>
      <c r="R876" s="4" t="s">
        <v>123</v>
      </c>
      <c r="S876" s="13"/>
      <c r="T876" s="4"/>
      <c r="U876" s="4"/>
      <c r="V876" s="4" t="s">
        <v>448</v>
      </c>
      <c r="W876" s="4">
        <v>220</v>
      </c>
      <c r="X876" s="13">
        <v>45186</v>
      </c>
      <c r="Y876" s="27">
        <v>60</v>
      </c>
      <c r="Z876" s="27"/>
      <c r="AA876" s="28" t="s">
        <v>456</v>
      </c>
      <c r="AB876" s="31">
        <v>0.871</v>
      </c>
      <c r="AC876" s="32">
        <v>65</v>
      </c>
      <c r="AD876" s="28">
        <v>7</v>
      </c>
      <c r="AE876" s="28">
        <v>34.200000000000003</v>
      </c>
      <c r="AF876" s="33">
        <v>0.01</v>
      </c>
      <c r="AG876" s="28">
        <v>2</v>
      </c>
      <c r="AH876" s="31">
        <v>0.03</v>
      </c>
      <c r="AI876" s="31">
        <v>1.139</v>
      </c>
      <c r="AJ876" s="31"/>
      <c r="AK876" s="75" t="str">
        <f t="shared" si="175"/>
        <v>1</v>
      </c>
      <c r="AL876" s="75" t="str">
        <f t="shared" si="176"/>
        <v>1</v>
      </c>
      <c r="AM876" s="75" t="str">
        <f t="shared" si="177"/>
        <v>1</v>
      </c>
      <c r="AN876" s="75" t="str">
        <f t="shared" si="178"/>
        <v>1</v>
      </c>
      <c r="AO876" s="75" t="str">
        <f t="shared" si="179"/>
        <v>1</v>
      </c>
      <c r="AP876" s="75" t="str">
        <f t="shared" si="180"/>
        <v>1</v>
      </c>
      <c r="AQ876" s="75" t="str">
        <f t="shared" si="181"/>
        <v>1</v>
      </c>
      <c r="AR876" s="75" t="str">
        <f t="shared" si="182"/>
        <v>1</v>
      </c>
      <c r="AS876" s="75">
        <f t="shared" si="183"/>
        <v>1</v>
      </c>
      <c r="AT876" s="75" t="str">
        <f t="shared" si="184"/>
        <v>1</v>
      </c>
      <c r="AU876" s="48" t="e">
        <f>IF(OR(AQ876="I",#REF!="I",AQ876="C",#REF!="C"),"Termovacío",IF(OR(AO876="I",AN876="I",AP876="I",AK876="I",AL876="I",AO876="C",AN876="C",AP876="C",AK876="C",AL876="C"),"Regeneración",""))</f>
        <v>#REF!</v>
      </c>
    </row>
    <row r="877" spans="1:47" s="10" customFormat="1" ht="15" customHeight="1" x14ac:dyDescent="0.2">
      <c r="A877" s="4">
        <f t="shared" si="185"/>
        <v>38</v>
      </c>
      <c r="B877" s="4">
        <v>600040</v>
      </c>
      <c r="C877" s="4" t="s">
        <v>86</v>
      </c>
      <c r="D877" s="4" t="s">
        <v>155</v>
      </c>
      <c r="E877" s="3" t="s">
        <v>154</v>
      </c>
      <c r="F877" s="4" t="s">
        <v>330</v>
      </c>
      <c r="G877" s="4" t="s">
        <v>40</v>
      </c>
      <c r="H877" s="4" t="s">
        <v>595</v>
      </c>
      <c r="I877" s="4" t="s">
        <v>249</v>
      </c>
      <c r="J877" s="4" t="s">
        <v>131</v>
      </c>
      <c r="K877" s="4" t="s">
        <v>117</v>
      </c>
      <c r="L877" s="4">
        <v>1976</v>
      </c>
      <c r="M877" s="4" t="s">
        <v>266</v>
      </c>
      <c r="N877" s="4" t="s">
        <v>304</v>
      </c>
      <c r="O877" s="4"/>
      <c r="P877" s="4"/>
      <c r="Q877" s="4"/>
      <c r="R877" s="4" t="s">
        <v>123</v>
      </c>
      <c r="S877" s="13"/>
      <c r="T877" s="4"/>
      <c r="U877" s="4"/>
      <c r="V877" s="4" t="s">
        <v>222</v>
      </c>
      <c r="W877" s="4">
        <v>220</v>
      </c>
      <c r="X877" s="13" t="s">
        <v>221</v>
      </c>
      <c r="Y877" s="27">
        <v>0</v>
      </c>
      <c r="Z877" s="27">
        <v>60</v>
      </c>
      <c r="AA877" s="28" t="s">
        <v>283</v>
      </c>
      <c r="AB877" s="31">
        <v>0.87080000000000002</v>
      </c>
      <c r="AC877" s="32">
        <v>56.7</v>
      </c>
      <c r="AD877" s="28">
        <v>11</v>
      </c>
      <c r="AE877" s="28">
        <v>37.4</v>
      </c>
      <c r="AF877" s="33">
        <v>0.02</v>
      </c>
      <c r="AG877" s="28">
        <v>2</v>
      </c>
      <c r="AH877" s="31">
        <v>6.8000000000000005E-2</v>
      </c>
      <c r="AI877" s="31">
        <v>1.91</v>
      </c>
      <c r="AJ877" s="31"/>
      <c r="AK877" s="75" t="str">
        <f t="shared" si="175"/>
        <v>1</v>
      </c>
      <c r="AL877" s="75" t="str">
        <f t="shared" si="176"/>
        <v>1</v>
      </c>
      <c r="AM877" s="75" t="str">
        <f t="shared" si="177"/>
        <v>1</v>
      </c>
      <c r="AN877" s="75" t="str">
        <f t="shared" si="178"/>
        <v>1</v>
      </c>
      <c r="AO877" s="75" t="str">
        <f t="shared" si="179"/>
        <v>1</v>
      </c>
      <c r="AP877" s="75" t="str">
        <f t="shared" si="180"/>
        <v>1</v>
      </c>
      <c r="AQ877" s="75" t="str">
        <f t="shared" si="181"/>
        <v>1</v>
      </c>
      <c r="AR877" s="75" t="str">
        <f t="shared" si="182"/>
        <v>1</v>
      </c>
      <c r="AS877" s="75">
        <f t="shared" si="183"/>
        <v>1</v>
      </c>
      <c r="AT877" s="75" t="str">
        <f t="shared" si="184"/>
        <v>1</v>
      </c>
      <c r="AU877" s="48" t="e">
        <f>IF(OR(AQ877="I",#REF!="I",AQ877="C",#REF!="C"),"Termovacío",IF(OR(AO877="I",AN877="I",AP877="I",AK877="I",AL877="I",AO877="C",AN877="C",AP877="C",AK877="C",AL877="C"),"Regeneración",""))</f>
        <v>#REF!</v>
      </c>
    </row>
    <row r="878" spans="1:47" s="10" customFormat="1" ht="15" customHeight="1" x14ac:dyDescent="0.2">
      <c r="A878" s="4">
        <f t="shared" si="185"/>
        <v>38</v>
      </c>
      <c r="B878" s="4">
        <v>600040</v>
      </c>
      <c r="C878" s="4" t="s">
        <v>86</v>
      </c>
      <c r="D878" s="4" t="s">
        <v>155</v>
      </c>
      <c r="E878" s="3" t="s">
        <v>154</v>
      </c>
      <c r="F878" s="4" t="s">
        <v>330</v>
      </c>
      <c r="G878" s="4" t="s">
        <v>40</v>
      </c>
      <c r="H878" s="4" t="s">
        <v>595</v>
      </c>
      <c r="I878" s="4" t="s">
        <v>249</v>
      </c>
      <c r="J878" s="4" t="s">
        <v>131</v>
      </c>
      <c r="K878" s="4" t="s">
        <v>117</v>
      </c>
      <c r="L878" s="4">
        <v>1976</v>
      </c>
      <c r="M878" s="4" t="s">
        <v>266</v>
      </c>
      <c r="N878" s="4" t="s">
        <v>304</v>
      </c>
      <c r="O878" s="4"/>
      <c r="P878" s="4"/>
      <c r="Q878" s="4"/>
      <c r="R878" s="4" t="s">
        <v>123</v>
      </c>
      <c r="S878" s="13"/>
      <c r="T878" s="4"/>
      <c r="U878" s="4"/>
      <c r="V878" s="4" t="s">
        <v>301</v>
      </c>
      <c r="W878" s="4">
        <v>220</v>
      </c>
      <c r="X878" s="13">
        <v>44445</v>
      </c>
      <c r="Y878" s="27">
        <v>69.7</v>
      </c>
      <c r="Z878" s="27">
        <v>55</v>
      </c>
      <c r="AA878" s="28" t="s">
        <v>300</v>
      </c>
      <c r="AB878" s="31">
        <v>0.86199999999999999</v>
      </c>
      <c r="AC878" s="32">
        <v>48</v>
      </c>
      <c r="AD878" s="28">
        <v>9</v>
      </c>
      <c r="AE878" s="28">
        <v>35</v>
      </c>
      <c r="AF878" s="33">
        <v>0.02</v>
      </c>
      <c r="AG878" s="28">
        <v>2</v>
      </c>
      <c r="AH878" s="31">
        <v>3.1E-2</v>
      </c>
      <c r="AI878" s="31">
        <v>1.22</v>
      </c>
      <c r="AJ878" s="31"/>
      <c r="AK878" s="75" t="str">
        <f t="shared" si="175"/>
        <v>1</v>
      </c>
      <c r="AL878" s="75" t="str">
        <f t="shared" si="176"/>
        <v>1</v>
      </c>
      <c r="AM878" s="75" t="str">
        <f t="shared" si="177"/>
        <v>1</v>
      </c>
      <c r="AN878" s="75" t="str">
        <f t="shared" si="178"/>
        <v>1</v>
      </c>
      <c r="AO878" s="75" t="str">
        <f t="shared" si="179"/>
        <v>1</v>
      </c>
      <c r="AP878" s="75" t="str">
        <f t="shared" si="180"/>
        <v>1</v>
      </c>
      <c r="AQ878" s="75" t="str">
        <f t="shared" si="181"/>
        <v>2</v>
      </c>
      <c r="AR878" s="75" t="str">
        <f t="shared" si="182"/>
        <v>1</v>
      </c>
      <c r="AS878" s="75">
        <f t="shared" si="183"/>
        <v>1.2272727272727273</v>
      </c>
      <c r="AT878" s="75" t="str">
        <f t="shared" si="184"/>
        <v>3</v>
      </c>
      <c r="AU878" s="48" t="e">
        <f>IF(OR(AQ878="I",#REF!="I",AQ878="C",#REF!="C"),"Termovacío",IF(OR(AO878="I",AN878="I",AP878="I",AK878="I",AL878="I",AO878="C",AN878="C",AP878="C",AK878="C",AL878="C"),"Regeneración",""))</f>
        <v>#REF!</v>
      </c>
    </row>
    <row r="879" spans="1:47" s="10" customFormat="1" ht="15" customHeight="1" x14ac:dyDescent="0.2">
      <c r="A879" s="4">
        <f t="shared" si="185"/>
        <v>38</v>
      </c>
      <c r="B879" s="4">
        <v>600040</v>
      </c>
      <c r="C879" s="4" t="s">
        <v>86</v>
      </c>
      <c r="D879" s="4" t="s">
        <v>155</v>
      </c>
      <c r="E879" s="3" t="s">
        <v>154</v>
      </c>
      <c r="F879" s="4" t="s">
        <v>330</v>
      </c>
      <c r="G879" s="4" t="s">
        <v>40</v>
      </c>
      <c r="H879" s="4" t="s">
        <v>595</v>
      </c>
      <c r="I879" s="4" t="s">
        <v>249</v>
      </c>
      <c r="J879" s="4" t="s">
        <v>131</v>
      </c>
      <c r="K879" s="4" t="s">
        <v>117</v>
      </c>
      <c r="L879" s="4">
        <v>1976</v>
      </c>
      <c r="M879" s="4" t="s">
        <v>266</v>
      </c>
      <c r="N879" s="4" t="s">
        <v>304</v>
      </c>
      <c r="O879" s="4"/>
      <c r="P879" s="4"/>
      <c r="Q879" s="4"/>
      <c r="R879" s="4" t="s">
        <v>123</v>
      </c>
      <c r="S879" s="13"/>
      <c r="T879" s="4"/>
      <c r="U879" s="4"/>
      <c r="V879" s="4"/>
      <c r="W879" s="4">
        <v>220</v>
      </c>
      <c r="X879" s="13">
        <v>43580</v>
      </c>
      <c r="Y879" s="27"/>
      <c r="Z879" s="27"/>
      <c r="AA879" s="28"/>
      <c r="AB879" s="31"/>
      <c r="AC879" s="32">
        <v>55.1</v>
      </c>
      <c r="AD879" s="28"/>
      <c r="AE879" s="28">
        <v>41.2</v>
      </c>
      <c r="AF879" s="33">
        <v>0.01</v>
      </c>
      <c r="AG879" s="28">
        <v>2</v>
      </c>
      <c r="AH879" s="31">
        <v>5.8000000000000003E-2</v>
      </c>
      <c r="AI879" s="31">
        <v>1.57</v>
      </c>
      <c r="AJ879" s="31"/>
      <c r="AK879" s="75" t="str">
        <f t="shared" si="175"/>
        <v>1</v>
      </c>
      <c r="AL879" s="75" t="str">
        <f t="shared" si="176"/>
        <v>1</v>
      </c>
      <c r="AM879" s="75" t="str">
        <f t="shared" si="177"/>
        <v>1</v>
      </c>
      <c r="AN879" s="75" t="str">
        <f t="shared" si="178"/>
        <v>1</v>
      </c>
      <c r="AO879" s="75" t="str">
        <f t="shared" si="179"/>
        <v>1</v>
      </c>
      <c r="AP879" s="75" t="str">
        <f t="shared" si="180"/>
        <v>1</v>
      </c>
      <c r="AQ879" s="75" t="str">
        <f t="shared" si="181"/>
        <v>1</v>
      </c>
      <c r="AR879" s="75" t="str">
        <f t="shared" si="182"/>
        <v>1</v>
      </c>
      <c r="AS879" s="75">
        <f t="shared" si="183"/>
        <v>1</v>
      </c>
      <c r="AT879" s="75" t="str">
        <f t="shared" si="184"/>
        <v>1</v>
      </c>
      <c r="AU879" s="48" t="e">
        <f>IF(OR(AQ879="I",#REF!="I",AQ879="C",#REF!="C"),"Termovacío",IF(OR(AO879="I",AN879="I",AP879="I",AK879="I",AL879="I",AO879="C",AN879="C",AP879="C",AK879="C",AL879="C"),"Regeneración",""))</f>
        <v>#REF!</v>
      </c>
    </row>
    <row r="880" spans="1:47" s="10" customFormat="1" ht="15" customHeight="1" x14ac:dyDescent="0.2">
      <c r="A880" s="4">
        <f t="shared" si="185"/>
        <v>38</v>
      </c>
      <c r="B880" s="4">
        <v>600040</v>
      </c>
      <c r="C880" s="4" t="s">
        <v>86</v>
      </c>
      <c r="D880" s="4" t="s">
        <v>155</v>
      </c>
      <c r="E880" s="3" t="s">
        <v>154</v>
      </c>
      <c r="F880" s="4" t="s">
        <v>330</v>
      </c>
      <c r="G880" s="4" t="s">
        <v>40</v>
      </c>
      <c r="H880" s="4" t="s">
        <v>595</v>
      </c>
      <c r="I880" s="4" t="s">
        <v>249</v>
      </c>
      <c r="J880" s="4" t="s">
        <v>131</v>
      </c>
      <c r="K880" s="4" t="s">
        <v>117</v>
      </c>
      <c r="L880" s="4">
        <v>1976</v>
      </c>
      <c r="M880" s="4" t="s">
        <v>266</v>
      </c>
      <c r="N880" s="4" t="s">
        <v>304</v>
      </c>
      <c r="O880" s="4"/>
      <c r="P880" s="4"/>
      <c r="Q880" s="4"/>
      <c r="R880" s="4" t="s">
        <v>123</v>
      </c>
      <c r="S880" s="13"/>
      <c r="T880" s="4"/>
      <c r="U880" s="4"/>
      <c r="V880" s="4"/>
      <c r="W880" s="4">
        <v>220</v>
      </c>
      <c r="X880" s="13">
        <v>43315</v>
      </c>
      <c r="Y880" s="27"/>
      <c r="Z880" s="27"/>
      <c r="AA880" s="28"/>
      <c r="AB880" s="31"/>
      <c r="AC880" s="32">
        <v>44.5</v>
      </c>
      <c r="AD880" s="28"/>
      <c r="AE880" s="28">
        <v>37.299999999999997</v>
      </c>
      <c r="AF880" s="33">
        <v>0.03</v>
      </c>
      <c r="AG880" s="28">
        <v>2</v>
      </c>
      <c r="AH880" s="31">
        <v>4.3999999999999997E-2</v>
      </c>
      <c r="AI880" s="31">
        <v>1.19</v>
      </c>
      <c r="AJ880" s="31"/>
      <c r="AK880" s="75" t="str">
        <f t="shared" si="175"/>
        <v>1</v>
      </c>
      <c r="AL880" s="75" t="str">
        <f t="shared" si="176"/>
        <v>1</v>
      </c>
      <c r="AM880" s="75" t="str">
        <f t="shared" si="177"/>
        <v>1</v>
      </c>
      <c r="AN880" s="75" t="str">
        <f t="shared" si="178"/>
        <v>1</v>
      </c>
      <c r="AO880" s="75" t="str">
        <f t="shared" si="179"/>
        <v>1</v>
      </c>
      <c r="AP880" s="75" t="str">
        <f t="shared" si="180"/>
        <v>1</v>
      </c>
      <c r="AQ880" s="75" t="str">
        <f t="shared" si="181"/>
        <v>5</v>
      </c>
      <c r="AR880" s="75" t="str">
        <f t="shared" si="182"/>
        <v>1</v>
      </c>
      <c r="AS880" s="75">
        <f t="shared" si="183"/>
        <v>1.9090909090909092</v>
      </c>
      <c r="AT880" s="75" t="str">
        <f t="shared" si="184"/>
        <v>3</v>
      </c>
      <c r="AU880" s="48" t="e">
        <f>IF(OR(AQ880="I",#REF!="I",AQ880="C",#REF!="C"),"Termovacío",IF(OR(AO880="I",AN880="I",AP880="I",AK880="I",AL880="I",AO880="C",AN880="C",AP880="C",AK880="C",AL880="C"),"Regeneración",""))</f>
        <v>#REF!</v>
      </c>
    </row>
    <row r="881" spans="1:47" s="10" customFormat="1" ht="15" customHeight="1" x14ac:dyDescent="0.2">
      <c r="A881" s="4">
        <f t="shared" si="185"/>
        <v>38</v>
      </c>
      <c r="B881" s="4">
        <v>600040</v>
      </c>
      <c r="C881" s="4" t="s">
        <v>86</v>
      </c>
      <c r="D881" s="4" t="s">
        <v>155</v>
      </c>
      <c r="E881" s="3" t="s">
        <v>154</v>
      </c>
      <c r="F881" s="4" t="s">
        <v>330</v>
      </c>
      <c r="G881" s="4" t="s">
        <v>40</v>
      </c>
      <c r="H881" s="4" t="s">
        <v>595</v>
      </c>
      <c r="I881" s="4" t="s">
        <v>249</v>
      </c>
      <c r="J881" s="4" t="s">
        <v>131</v>
      </c>
      <c r="K881" s="4" t="s">
        <v>117</v>
      </c>
      <c r="L881" s="4">
        <v>1976</v>
      </c>
      <c r="M881" s="4" t="s">
        <v>266</v>
      </c>
      <c r="N881" s="4" t="s">
        <v>304</v>
      </c>
      <c r="O881" s="4"/>
      <c r="P881" s="4"/>
      <c r="Q881" s="4"/>
      <c r="R881" s="4" t="s">
        <v>123</v>
      </c>
      <c r="S881" s="13"/>
      <c r="T881" s="4"/>
      <c r="U881" s="4"/>
      <c r="V881" s="4"/>
      <c r="W881" s="4">
        <v>220</v>
      </c>
      <c r="X881" s="13">
        <v>42927</v>
      </c>
      <c r="Y881" s="27"/>
      <c r="Z881" s="27"/>
      <c r="AA881" s="28"/>
      <c r="AB881" s="31"/>
      <c r="AC881" s="32"/>
      <c r="AD881" s="28"/>
      <c r="AE881" s="28">
        <v>38</v>
      </c>
      <c r="AF881" s="33">
        <v>0.02</v>
      </c>
      <c r="AG881" s="28">
        <v>2</v>
      </c>
      <c r="AH881" s="31">
        <v>0.1</v>
      </c>
      <c r="AI881" s="31">
        <v>3.5</v>
      </c>
      <c r="AJ881" s="31"/>
      <c r="AK881" s="75" t="str">
        <f t="shared" si="175"/>
        <v>1</v>
      </c>
      <c r="AL881" s="75" t="str">
        <f t="shared" si="176"/>
        <v>3</v>
      </c>
      <c r="AM881" s="75" t="str">
        <f t="shared" si="177"/>
        <v>1</v>
      </c>
      <c r="AN881" s="75" t="str">
        <f t="shared" si="178"/>
        <v>1</v>
      </c>
      <c r="AO881" s="75" t="str">
        <f t="shared" si="179"/>
        <v>1</v>
      </c>
      <c r="AP881" s="75" t="str">
        <f t="shared" si="180"/>
        <v>1</v>
      </c>
      <c r="AQ881" s="75" t="str">
        <f t="shared" si="181"/>
        <v>1</v>
      </c>
      <c r="AR881" s="75" t="str">
        <f t="shared" si="182"/>
        <v>1</v>
      </c>
      <c r="AS881" s="75">
        <f t="shared" si="183"/>
        <v>1.2727272727272727</v>
      </c>
      <c r="AT881" s="75" t="str">
        <f t="shared" si="184"/>
        <v>3</v>
      </c>
      <c r="AU881" s="48" t="e">
        <f>IF(OR(AQ881="I",#REF!="I",AQ881="C",#REF!="C"),"Termovacío",IF(OR(AO881="I",AN881="I",AP881="I",AK881="I",AL881="I",AO881="C",AN881="C",AP881="C",AK881="C",AL881="C"),"Regeneración",""))</f>
        <v>#REF!</v>
      </c>
    </row>
    <row r="882" spans="1:47" s="10" customFormat="1" ht="15" customHeight="1" x14ac:dyDescent="0.2">
      <c r="A882" s="4">
        <f t="shared" si="185"/>
        <v>38</v>
      </c>
      <c r="B882" s="4">
        <v>600040</v>
      </c>
      <c r="C882" s="4" t="s">
        <v>86</v>
      </c>
      <c r="D882" s="4" t="s">
        <v>155</v>
      </c>
      <c r="E882" s="3" t="s">
        <v>154</v>
      </c>
      <c r="F882" s="4" t="s">
        <v>330</v>
      </c>
      <c r="G882" s="4" t="s">
        <v>40</v>
      </c>
      <c r="H882" s="4" t="s">
        <v>595</v>
      </c>
      <c r="I882" s="4" t="s">
        <v>249</v>
      </c>
      <c r="J882" s="4" t="s">
        <v>131</v>
      </c>
      <c r="K882" s="4" t="s">
        <v>117</v>
      </c>
      <c r="L882" s="4">
        <v>1976</v>
      </c>
      <c r="M882" s="4" t="s">
        <v>266</v>
      </c>
      <c r="N882" s="4" t="s">
        <v>304</v>
      </c>
      <c r="O882" s="4"/>
      <c r="P882" s="4"/>
      <c r="Q882" s="4"/>
      <c r="R882" s="4" t="s">
        <v>123</v>
      </c>
      <c r="S882" s="13"/>
      <c r="T882" s="4"/>
      <c r="U882" s="4"/>
      <c r="V882" s="4"/>
      <c r="W882" s="4">
        <v>220</v>
      </c>
      <c r="X882" s="13">
        <v>42384</v>
      </c>
      <c r="Y882" s="27"/>
      <c r="Z882" s="27"/>
      <c r="AA882" s="28"/>
      <c r="AB882" s="31"/>
      <c r="AC882" s="32"/>
      <c r="AD882" s="28"/>
      <c r="AE882" s="28">
        <v>40</v>
      </c>
      <c r="AF882" s="33">
        <v>0.01</v>
      </c>
      <c r="AG882" s="28">
        <v>1.5</v>
      </c>
      <c r="AH882" s="31">
        <v>3.1E-2</v>
      </c>
      <c r="AI882" s="31">
        <v>0.748</v>
      </c>
      <c r="AJ882" s="31"/>
      <c r="AK882" s="75" t="str">
        <f t="shared" si="175"/>
        <v>1</v>
      </c>
      <c r="AL882" s="75" t="str">
        <f t="shared" si="176"/>
        <v>1</v>
      </c>
      <c r="AM882" s="75" t="str">
        <f t="shared" si="177"/>
        <v>1</v>
      </c>
      <c r="AN882" s="75" t="str">
        <f t="shared" si="178"/>
        <v>1</v>
      </c>
      <c r="AO882" s="75" t="str">
        <f t="shared" si="179"/>
        <v>1</v>
      </c>
      <c r="AP882" s="75" t="str">
        <f t="shared" si="180"/>
        <v>1</v>
      </c>
      <c r="AQ882" s="75" t="str">
        <f t="shared" si="181"/>
        <v>1</v>
      </c>
      <c r="AR882" s="75" t="str">
        <f t="shared" si="182"/>
        <v>1</v>
      </c>
      <c r="AS882" s="75">
        <f t="shared" si="183"/>
        <v>1</v>
      </c>
      <c r="AT882" s="75" t="str">
        <f t="shared" si="184"/>
        <v>1</v>
      </c>
      <c r="AU882" s="48" t="e">
        <f>IF(OR(AQ882="I",#REF!="I",AQ882="C",#REF!="C"),"Termovacío",IF(OR(AO882="I",AN882="I",AP882="I",AK882="I",AL882="I",AO882="C",AN882="C",AP882="C",AK882="C",AL882="C"),"Regeneración",""))</f>
        <v>#REF!</v>
      </c>
    </row>
    <row r="883" spans="1:47" s="10" customFormat="1" ht="15" customHeight="1" x14ac:dyDescent="0.2">
      <c r="A883" s="4">
        <f t="shared" si="185"/>
        <v>38</v>
      </c>
      <c r="B883" s="4">
        <v>600040</v>
      </c>
      <c r="C883" s="4" t="s">
        <v>86</v>
      </c>
      <c r="D883" s="4" t="s">
        <v>155</v>
      </c>
      <c r="E883" s="3" t="s">
        <v>154</v>
      </c>
      <c r="F883" s="4" t="s">
        <v>330</v>
      </c>
      <c r="G883" s="4" t="s">
        <v>40</v>
      </c>
      <c r="H883" s="4" t="s">
        <v>595</v>
      </c>
      <c r="I883" s="4" t="s">
        <v>249</v>
      </c>
      <c r="J883" s="4" t="s">
        <v>131</v>
      </c>
      <c r="K883" s="4" t="s">
        <v>117</v>
      </c>
      <c r="L883" s="4">
        <v>1976</v>
      </c>
      <c r="M883" s="4" t="s">
        <v>266</v>
      </c>
      <c r="N883" s="4" t="s">
        <v>304</v>
      </c>
      <c r="O883" s="4"/>
      <c r="P883" s="4"/>
      <c r="Q883" s="4"/>
      <c r="R883" s="4" t="s">
        <v>123</v>
      </c>
      <c r="S883" s="13"/>
      <c r="T883" s="4"/>
      <c r="U883" s="4"/>
      <c r="V883" s="4"/>
      <c r="W883" s="4">
        <v>220</v>
      </c>
      <c r="X883" s="13">
        <v>41989</v>
      </c>
      <c r="Y883" s="27"/>
      <c r="Z883" s="27"/>
      <c r="AA883" s="28"/>
      <c r="AB883" s="31"/>
      <c r="AC883" s="32"/>
      <c r="AD883" s="28"/>
      <c r="AE883" s="28">
        <v>41</v>
      </c>
      <c r="AF883" s="33">
        <v>0.01</v>
      </c>
      <c r="AG883" s="28">
        <v>1.5</v>
      </c>
      <c r="AH883" s="31">
        <v>2.1000000000000001E-2</v>
      </c>
      <c r="AI883" s="31"/>
      <c r="AJ883" s="31"/>
      <c r="AK883" s="75" t="str">
        <f t="shared" si="175"/>
        <v>1</v>
      </c>
      <c r="AL883" s="75" t="str">
        <f t="shared" si="176"/>
        <v>1</v>
      </c>
      <c r="AM883" s="75" t="str">
        <f t="shared" si="177"/>
        <v>1</v>
      </c>
      <c r="AN883" s="75" t="str">
        <f t="shared" si="178"/>
        <v>1</v>
      </c>
      <c r="AO883" s="75" t="str">
        <f t="shared" si="179"/>
        <v>1</v>
      </c>
      <c r="AP883" s="75" t="str">
        <f t="shared" si="180"/>
        <v>1</v>
      </c>
      <c r="AQ883" s="75" t="str">
        <f t="shared" si="181"/>
        <v>1</v>
      </c>
      <c r="AR883" s="75" t="str">
        <f t="shared" si="182"/>
        <v>1</v>
      </c>
      <c r="AS883" s="75">
        <f t="shared" si="183"/>
        <v>1</v>
      </c>
      <c r="AT883" s="75" t="str">
        <f t="shared" si="184"/>
        <v>1</v>
      </c>
      <c r="AU883" s="48" t="e">
        <f>IF(OR(AQ883="I",#REF!="I",AQ883="C",#REF!="C"),"Termovacío",IF(OR(AO883="I",AN883="I",AP883="I",AK883="I",AL883="I",AO883="C",AN883="C",AP883="C",AK883="C",AL883="C"),"Regeneración",""))</f>
        <v>#REF!</v>
      </c>
    </row>
    <row r="884" spans="1:47" s="10" customFormat="1" ht="15" customHeight="1" x14ac:dyDescent="0.2">
      <c r="A884" s="4">
        <f t="shared" si="185"/>
        <v>38</v>
      </c>
      <c r="B884" s="4">
        <v>600040</v>
      </c>
      <c r="C884" s="4" t="s">
        <v>86</v>
      </c>
      <c r="D884" s="4" t="s">
        <v>155</v>
      </c>
      <c r="E884" s="3" t="s">
        <v>154</v>
      </c>
      <c r="F884" s="4" t="s">
        <v>330</v>
      </c>
      <c r="G884" s="4" t="s">
        <v>40</v>
      </c>
      <c r="H884" s="4" t="s">
        <v>595</v>
      </c>
      <c r="I884" s="4" t="s">
        <v>249</v>
      </c>
      <c r="J884" s="4" t="s">
        <v>131</v>
      </c>
      <c r="K884" s="4" t="s">
        <v>117</v>
      </c>
      <c r="L884" s="4">
        <v>1976</v>
      </c>
      <c r="M884" s="4" t="s">
        <v>266</v>
      </c>
      <c r="N884" s="4" t="s">
        <v>304</v>
      </c>
      <c r="O884" s="4"/>
      <c r="P884" s="4"/>
      <c r="Q884" s="4"/>
      <c r="R884" s="4" t="s">
        <v>123</v>
      </c>
      <c r="S884" s="13"/>
      <c r="T884" s="4"/>
      <c r="U884" s="4"/>
      <c r="V884" s="4"/>
      <c r="W884" s="4">
        <v>220</v>
      </c>
      <c r="X884" s="13">
        <v>41631</v>
      </c>
      <c r="Y884" s="27"/>
      <c r="Z884" s="27"/>
      <c r="AA884" s="28"/>
      <c r="AB884" s="31"/>
      <c r="AC884" s="32"/>
      <c r="AD884" s="28"/>
      <c r="AE884" s="28">
        <v>37.4</v>
      </c>
      <c r="AF884" s="33">
        <v>0.01</v>
      </c>
      <c r="AG884" s="28">
        <v>2</v>
      </c>
      <c r="AH884" s="31">
        <v>2.5999999999999999E-2</v>
      </c>
      <c r="AI884" s="31">
        <v>0.62</v>
      </c>
      <c r="AJ884" s="31"/>
      <c r="AK884" s="75" t="str">
        <f t="shared" si="175"/>
        <v>1</v>
      </c>
      <c r="AL884" s="75" t="str">
        <f t="shared" si="176"/>
        <v>1</v>
      </c>
      <c r="AM884" s="75" t="str">
        <f t="shared" si="177"/>
        <v>1</v>
      </c>
      <c r="AN884" s="75" t="str">
        <f t="shared" si="178"/>
        <v>1</v>
      </c>
      <c r="AO884" s="75" t="str">
        <f t="shared" si="179"/>
        <v>1</v>
      </c>
      <c r="AP884" s="75" t="str">
        <f t="shared" si="180"/>
        <v>1</v>
      </c>
      <c r="AQ884" s="75" t="str">
        <f t="shared" si="181"/>
        <v>1</v>
      </c>
      <c r="AR884" s="75" t="str">
        <f t="shared" si="182"/>
        <v>1</v>
      </c>
      <c r="AS884" s="75">
        <f t="shared" si="183"/>
        <v>1</v>
      </c>
      <c r="AT884" s="75" t="str">
        <f t="shared" si="184"/>
        <v>1</v>
      </c>
      <c r="AU884" s="48" t="e">
        <f>IF(OR(AQ884="I",#REF!="I",AQ884="C",#REF!="C"),"Termovacío",IF(OR(AO884="I",AN884="I",AP884="I",AK884="I",AL884="I",AO884="C",AN884="C",AP884="C",AK884="C",AL884="C"),"Regeneración",""))</f>
        <v>#REF!</v>
      </c>
    </row>
    <row r="885" spans="1:47" s="10" customFormat="1" ht="15" customHeight="1" x14ac:dyDescent="0.2">
      <c r="A885" s="4">
        <f t="shared" si="185"/>
        <v>38</v>
      </c>
      <c r="B885" s="4">
        <v>600040</v>
      </c>
      <c r="C885" s="4" t="s">
        <v>86</v>
      </c>
      <c r="D885" s="4" t="s">
        <v>155</v>
      </c>
      <c r="E885" s="3" t="s">
        <v>154</v>
      </c>
      <c r="F885" s="4" t="s">
        <v>330</v>
      </c>
      <c r="G885" s="4" t="s">
        <v>40</v>
      </c>
      <c r="H885" s="4" t="s">
        <v>595</v>
      </c>
      <c r="I885" s="4" t="s">
        <v>249</v>
      </c>
      <c r="J885" s="4" t="s">
        <v>131</v>
      </c>
      <c r="K885" s="4" t="s">
        <v>117</v>
      </c>
      <c r="L885" s="4">
        <v>1976</v>
      </c>
      <c r="M885" s="4" t="s">
        <v>266</v>
      </c>
      <c r="N885" s="4" t="s">
        <v>304</v>
      </c>
      <c r="O885" s="4"/>
      <c r="P885" s="4"/>
      <c r="Q885" s="4"/>
      <c r="R885" s="4" t="s">
        <v>123</v>
      </c>
      <c r="S885" s="13"/>
      <c r="T885" s="4"/>
      <c r="U885" s="4"/>
      <c r="V885" s="4"/>
      <c r="W885" s="4">
        <v>220</v>
      </c>
      <c r="X885" s="13">
        <v>41340</v>
      </c>
      <c r="Y885" s="27"/>
      <c r="Z885" s="27"/>
      <c r="AA885" s="28"/>
      <c r="AB885" s="31"/>
      <c r="AC885" s="32"/>
      <c r="AD885" s="28"/>
      <c r="AE885" s="28">
        <v>42</v>
      </c>
      <c r="AF885" s="33">
        <v>0.01</v>
      </c>
      <c r="AG885" s="28">
        <v>1</v>
      </c>
      <c r="AH885" s="31">
        <v>2.3E-2</v>
      </c>
      <c r="AI885" s="31">
        <v>0.70899999999999996</v>
      </c>
      <c r="AJ885" s="31"/>
      <c r="AK885" s="75" t="str">
        <f t="shared" si="175"/>
        <v>1</v>
      </c>
      <c r="AL885" s="75" t="str">
        <f t="shared" si="176"/>
        <v>1</v>
      </c>
      <c r="AM885" s="75" t="str">
        <f t="shared" si="177"/>
        <v>1</v>
      </c>
      <c r="AN885" s="75" t="str">
        <f t="shared" si="178"/>
        <v>1</v>
      </c>
      <c r="AO885" s="75" t="str">
        <f t="shared" si="179"/>
        <v>1</v>
      </c>
      <c r="AP885" s="75" t="str">
        <f t="shared" si="180"/>
        <v>1</v>
      </c>
      <c r="AQ885" s="75" t="str">
        <f t="shared" si="181"/>
        <v>1</v>
      </c>
      <c r="AR885" s="75" t="str">
        <f t="shared" si="182"/>
        <v>1</v>
      </c>
      <c r="AS885" s="75">
        <f t="shared" si="183"/>
        <v>1</v>
      </c>
      <c r="AT885" s="75" t="str">
        <f t="shared" si="184"/>
        <v>1</v>
      </c>
      <c r="AU885" s="48" t="e">
        <f>IF(OR(AQ885="I",#REF!="I",AQ885="C",#REF!="C"),"Termovacío",IF(OR(AO885="I",AN885="I",AP885="I",AK885="I",AL885="I",AO885="C",AN885="C",AP885="C",AK885="C",AL885="C"),"Regeneración",""))</f>
        <v>#REF!</v>
      </c>
    </row>
    <row r="886" spans="1:47" s="10" customFormat="1" ht="15" customHeight="1" x14ac:dyDescent="0.2">
      <c r="A886" s="4">
        <f t="shared" si="185"/>
        <v>38</v>
      </c>
      <c r="B886" s="4">
        <v>600040</v>
      </c>
      <c r="C886" s="4" t="s">
        <v>86</v>
      </c>
      <c r="D886" s="4" t="s">
        <v>155</v>
      </c>
      <c r="E886" s="3" t="s">
        <v>154</v>
      </c>
      <c r="F886" s="4" t="s">
        <v>330</v>
      </c>
      <c r="G886" s="4" t="s">
        <v>40</v>
      </c>
      <c r="H886" s="4" t="s">
        <v>595</v>
      </c>
      <c r="I886" s="4" t="s">
        <v>249</v>
      </c>
      <c r="J886" s="4" t="s">
        <v>131</v>
      </c>
      <c r="K886" s="4" t="s">
        <v>117</v>
      </c>
      <c r="L886" s="4">
        <v>1976</v>
      </c>
      <c r="M886" s="4" t="s">
        <v>266</v>
      </c>
      <c r="N886" s="4" t="s">
        <v>304</v>
      </c>
      <c r="O886" s="4"/>
      <c r="P886" s="4"/>
      <c r="Q886" s="4"/>
      <c r="R886" s="4" t="s">
        <v>123</v>
      </c>
      <c r="S886" s="13"/>
      <c r="T886" s="4"/>
      <c r="U886" s="4"/>
      <c r="V886" s="4"/>
      <c r="W886" s="4">
        <v>220</v>
      </c>
      <c r="X886" s="13">
        <v>40649</v>
      </c>
      <c r="Y886" s="27"/>
      <c r="Z886" s="27"/>
      <c r="AA886" s="28"/>
      <c r="AB886" s="31"/>
      <c r="AC886" s="32"/>
      <c r="AD886" s="28"/>
      <c r="AE886" s="28">
        <v>39</v>
      </c>
      <c r="AF886" s="33">
        <v>0.01</v>
      </c>
      <c r="AG886" s="28">
        <v>1</v>
      </c>
      <c r="AH886" s="31">
        <v>3.3000000000000002E-2</v>
      </c>
      <c r="AI886" s="31">
        <v>0.83399999999999996</v>
      </c>
      <c r="AJ886" s="31"/>
      <c r="AK886" s="75" t="str">
        <f t="shared" si="175"/>
        <v>1</v>
      </c>
      <c r="AL886" s="75" t="str">
        <f t="shared" si="176"/>
        <v>1</v>
      </c>
      <c r="AM886" s="75" t="str">
        <f t="shared" si="177"/>
        <v>1</v>
      </c>
      <c r="AN886" s="75" t="str">
        <f t="shared" si="178"/>
        <v>1</v>
      </c>
      <c r="AO886" s="75" t="str">
        <f t="shared" si="179"/>
        <v>1</v>
      </c>
      <c r="AP886" s="75" t="str">
        <f t="shared" si="180"/>
        <v>1</v>
      </c>
      <c r="AQ886" s="75" t="str">
        <f t="shared" si="181"/>
        <v>1</v>
      </c>
      <c r="AR886" s="75" t="str">
        <f t="shared" si="182"/>
        <v>1</v>
      </c>
      <c r="AS886" s="75">
        <f t="shared" si="183"/>
        <v>1</v>
      </c>
      <c r="AT886" s="75" t="str">
        <f t="shared" si="184"/>
        <v>1</v>
      </c>
      <c r="AU886" s="48" t="e">
        <f>IF(OR(AQ886="I",#REF!="I",AQ886="C",#REF!="C"),"Termovacío",IF(OR(AO886="I",AN886="I",AP886="I",AK886="I",AL886="I",AO886="C",AN886="C",AP886="C",AK886="C",AL886="C"),"Regeneración",""))</f>
        <v>#REF!</v>
      </c>
    </row>
    <row r="887" spans="1:47" s="10" customFormat="1" ht="15" customHeight="1" x14ac:dyDescent="0.2">
      <c r="A887" s="4">
        <f t="shared" si="185"/>
        <v>38</v>
      </c>
      <c r="B887" s="4">
        <v>600040</v>
      </c>
      <c r="C887" s="4" t="s">
        <v>86</v>
      </c>
      <c r="D887" s="4" t="s">
        <v>155</v>
      </c>
      <c r="E887" s="3" t="s">
        <v>154</v>
      </c>
      <c r="F887" s="4" t="s">
        <v>330</v>
      </c>
      <c r="G887" s="4" t="s">
        <v>40</v>
      </c>
      <c r="H887" s="4" t="s">
        <v>595</v>
      </c>
      <c r="I887" s="4" t="s">
        <v>249</v>
      </c>
      <c r="J887" s="4" t="s">
        <v>131</v>
      </c>
      <c r="K887" s="4" t="s">
        <v>117</v>
      </c>
      <c r="L887" s="4">
        <v>1976</v>
      </c>
      <c r="M887" s="4" t="s">
        <v>266</v>
      </c>
      <c r="N887" s="4" t="s">
        <v>304</v>
      </c>
      <c r="O887" s="4"/>
      <c r="P887" s="4"/>
      <c r="Q887" s="4"/>
      <c r="R887" s="4" t="s">
        <v>123</v>
      </c>
      <c r="S887" s="13"/>
      <c r="T887" s="4"/>
      <c r="U887" s="4"/>
      <c r="V887" s="4"/>
      <c r="W887" s="4">
        <v>220</v>
      </c>
      <c r="X887" s="13">
        <v>40318</v>
      </c>
      <c r="Y887" s="27"/>
      <c r="Z887" s="27"/>
      <c r="AA887" s="28"/>
      <c r="AB887" s="31"/>
      <c r="AC887" s="32"/>
      <c r="AD887" s="28"/>
      <c r="AE887" s="28">
        <v>43</v>
      </c>
      <c r="AF887" s="33">
        <v>0.01</v>
      </c>
      <c r="AG887" s="28">
        <v>1</v>
      </c>
      <c r="AH887" s="31">
        <v>1.7000000000000001E-2</v>
      </c>
      <c r="AI887" s="31">
        <v>0.66600000000000004</v>
      </c>
      <c r="AJ887" s="31"/>
      <c r="AK887" s="75" t="str">
        <f t="shared" si="175"/>
        <v>1</v>
      </c>
      <c r="AL887" s="75" t="str">
        <f t="shared" si="176"/>
        <v>1</v>
      </c>
      <c r="AM887" s="75" t="str">
        <f t="shared" si="177"/>
        <v>1</v>
      </c>
      <c r="AN887" s="75" t="str">
        <f t="shared" si="178"/>
        <v>1</v>
      </c>
      <c r="AO887" s="75" t="str">
        <f t="shared" si="179"/>
        <v>1</v>
      </c>
      <c r="AP887" s="75" t="str">
        <f t="shared" si="180"/>
        <v>1</v>
      </c>
      <c r="AQ887" s="75" t="str">
        <f t="shared" si="181"/>
        <v>1</v>
      </c>
      <c r="AR887" s="75" t="str">
        <f t="shared" si="182"/>
        <v>1</v>
      </c>
      <c r="AS887" s="75">
        <f t="shared" si="183"/>
        <v>1</v>
      </c>
      <c r="AT887" s="75" t="str">
        <f t="shared" si="184"/>
        <v>1</v>
      </c>
      <c r="AU887" s="48" t="e">
        <f>IF(OR(AQ887="I",#REF!="I",AQ887="C",#REF!="C"),"Termovacío",IF(OR(AO887="I",AN887="I",AP887="I",AK887="I",AL887="I",AO887="C",AN887="C",AP887="C",AK887="C",AL887="C"),"Regeneración",""))</f>
        <v>#REF!</v>
      </c>
    </row>
    <row r="888" spans="1:47" s="10" customFormat="1" ht="15" customHeight="1" x14ac:dyDescent="0.2">
      <c r="A888" s="4">
        <f t="shared" si="185"/>
        <v>38</v>
      </c>
      <c r="B888" s="4">
        <v>600040</v>
      </c>
      <c r="C888" s="4" t="s">
        <v>86</v>
      </c>
      <c r="D888" s="4" t="s">
        <v>155</v>
      </c>
      <c r="E888" s="3" t="s">
        <v>154</v>
      </c>
      <c r="F888" s="4" t="s">
        <v>330</v>
      </c>
      <c r="G888" s="4" t="s">
        <v>40</v>
      </c>
      <c r="H888" s="4" t="s">
        <v>595</v>
      </c>
      <c r="I888" s="4" t="s">
        <v>249</v>
      </c>
      <c r="J888" s="4" t="s">
        <v>131</v>
      </c>
      <c r="K888" s="4" t="s">
        <v>117</v>
      </c>
      <c r="L888" s="4">
        <v>1976</v>
      </c>
      <c r="M888" s="4" t="s">
        <v>266</v>
      </c>
      <c r="N888" s="4" t="s">
        <v>304</v>
      </c>
      <c r="O888" s="4"/>
      <c r="P888" s="4"/>
      <c r="Q888" s="4"/>
      <c r="R888" s="4" t="s">
        <v>123</v>
      </c>
      <c r="S888" s="13"/>
      <c r="T888" s="4"/>
      <c r="U888" s="4"/>
      <c r="V888" s="4"/>
      <c r="W888" s="4">
        <v>220</v>
      </c>
      <c r="X888" s="13">
        <v>40053</v>
      </c>
      <c r="Y888" s="27"/>
      <c r="Z888" s="27"/>
      <c r="AA888" s="28"/>
      <c r="AB888" s="31"/>
      <c r="AC888" s="32"/>
      <c r="AD888" s="28"/>
      <c r="AE888" s="28">
        <v>43</v>
      </c>
      <c r="AF888" s="33">
        <v>0.01</v>
      </c>
      <c r="AG888" s="28">
        <v>1.5</v>
      </c>
      <c r="AH888" s="31">
        <v>1.0999999999999999E-2</v>
      </c>
      <c r="AI888" s="31">
        <v>0.45700000000000002</v>
      </c>
      <c r="AJ888" s="31"/>
      <c r="AK888" s="75" t="str">
        <f t="shared" si="175"/>
        <v>1</v>
      </c>
      <c r="AL888" s="75" t="str">
        <f t="shared" si="176"/>
        <v>1</v>
      </c>
      <c r="AM888" s="75" t="str">
        <f t="shared" si="177"/>
        <v>1</v>
      </c>
      <c r="AN888" s="75" t="str">
        <f t="shared" si="178"/>
        <v>1</v>
      </c>
      <c r="AO888" s="75" t="str">
        <f t="shared" si="179"/>
        <v>1</v>
      </c>
      <c r="AP888" s="75" t="str">
        <f t="shared" si="180"/>
        <v>1</v>
      </c>
      <c r="AQ888" s="75" t="str">
        <f t="shared" si="181"/>
        <v>1</v>
      </c>
      <c r="AR888" s="75" t="str">
        <f t="shared" si="182"/>
        <v>1</v>
      </c>
      <c r="AS888" s="75">
        <f t="shared" si="183"/>
        <v>1</v>
      </c>
      <c r="AT888" s="75" t="str">
        <f t="shared" si="184"/>
        <v>1</v>
      </c>
      <c r="AU888" s="48" t="e">
        <f>IF(OR(AQ888="I",#REF!="I",AQ888="C",#REF!="C"),"Termovacío",IF(OR(AO888="I",AN888="I",AP888="I",AK888="I",AL888="I",AO888="C",AN888="C",AP888="C",AK888="C",AL888="C"),"Regeneración",""))</f>
        <v>#REF!</v>
      </c>
    </row>
    <row r="889" spans="1:47" s="10" customFormat="1" ht="15" customHeight="1" x14ac:dyDescent="0.2">
      <c r="A889" s="4">
        <f t="shared" si="185"/>
        <v>38</v>
      </c>
      <c r="B889" s="4">
        <v>600040</v>
      </c>
      <c r="C889" s="4" t="s">
        <v>86</v>
      </c>
      <c r="D889" s="4" t="s">
        <v>155</v>
      </c>
      <c r="E889" s="3" t="s">
        <v>154</v>
      </c>
      <c r="F889" s="4" t="s">
        <v>330</v>
      </c>
      <c r="G889" s="4" t="s">
        <v>40</v>
      </c>
      <c r="H889" s="4" t="s">
        <v>595</v>
      </c>
      <c r="I889" s="4" t="s">
        <v>249</v>
      </c>
      <c r="J889" s="4" t="s">
        <v>131</v>
      </c>
      <c r="K889" s="4" t="s">
        <v>117</v>
      </c>
      <c r="L889" s="4">
        <v>1976</v>
      </c>
      <c r="M889" s="4" t="s">
        <v>266</v>
      </c>
      <c r="N889" s="4" t="s">
        <v>304</v>
      </c>
      <c r="O889" s="4"/>
      <c r="P889" s="4"/>
      <c r="Q889" s="4"/>
      <c r="R889" s="4" t="s">
        <v>123</v>
      </c>
      <c r="S889" s="13"/>
      <c r="T889" s="4"/>
      <c r="U889" s="4"/>
      <c r="V889" s="4"/>
      <c r="W889" s="4">
        <v>220</v>
      </c>
      <c r="X889" s="13">
        <v>40004</v>
      </c>
      <c r="Y889" s="27"/>
      <c r="Z889" s="27"/>
      <c r="AA889" s="28"/>
      <c r="AB889" s="31"/>
      <c r="AC889" s="32"/>
      <c r="AD889" s="28"/>
      <c r="AE889" s="28">
        <v>29</v>
      </c>
      <c r="AF889" s="33">
        <v>0.04</v>
      </c>
      <c r="AG889" s="28">
        <v>3.5</v>
      </c>
      <c r="AH889" s="31">
        <v>0.10100000000000001</v>
      </c>
      <c r="AI889" s="31">
        <v>3.3090000000000002</v>
      </c>
      <c r="AJ889" s="31"/>
      <c r="AK889" s="75" t="str">
        <f t="shared" si="175"/>
        <v>3</v>
      </c>
      <c r="AL889" s="75" t="str">
        <f t="shared" si="176"/>
        <v>3</v>
      </c>
      <c r="AM889" s="75" t="str">
        <f t="shared" si="177"/>
        <v>1</v>
      </c>
      <c r="AN889" s="75" t="str">
        <f t="shared" si="178"/>
        <v>1</v>
      </c>
      <c r="AO889" s="75" t="str">
        <f t="shared" si="179"/>
        <v>3</v>
      </c>
      <c r="AP889" s="75" t="str">
        <f t="shared" si="180"/>
        <v>1</v>
      </c>
      <c r="AQ889" s="75" t="str">
        <f t="shared" si="181"/>
        <v>1</v>
      </c>
      <c r="AR889" s="75" t="str">
        <f t="shared" si="182"/>
        <v>1</v>
      </c>
      <c r="AS889" s="75">
        <f t="shared" si="183"/>
        <v>1.8181818181818181</v>
      </c>
      <c r="AT889" s="75" t="str">
        <f t="shared" si="184"/>
        <v>3</v>
      </c>
      <c r="AU889" s="48" t="e">
        <f>IF(OR(AQ889="I",#REF!="I",AQ889="C",#REF!="C"),"Termovacío",IF(OR(AO889="I",AN889="I",AP889="I",AK889="I",AL889="I",AO889="C",AN889="C",AP889="C",AK889="C",AL889="C"),"Regeneración",""))</f>
        <v>#REF!</v>
      </c>
    </row>
    <row r="890" spans="1:47" s="10" customFormat="1" ht="15" customHeight="1" x14ac:dyDescent="0.2">
      <c r="A890" s="4">
        <f t="shared" si="185"/>
        <v>38</v>
      </c>
      <c r="B890" s="4">
        <v>600040</v>
      </c>
      <c r="C890" s="4" t="s">
        <v>86</v>
      </c>
      <c r="D890" s="4" t="s">
        <v>155</v>
      </c>
      <c r="E890" s="3" t="s">
        <v>154</v>
      </c>
      <c r="F890" s="4" t="s">
        <v>330</v>
      </c>
      <c r="G890" s="4" t="s">
        <v>40</v>
      </c>
      <c r="H890" s="4" t="s">
        <v>595</v>
      </c>
      <c r="I890" s="4" t="s">
        <v>249</v>
      </c>
      <c r="J890" s="4" t="s">
        <v>131</v>
      </c>
      <c r="K890" s="4" t="s">
        <v>117</v>
      </c>
      <c r="L890" s="4">
        <v>1976</v>
      </c>
      <c r="M890" s="4" t="s">
        <v>266</v>
      </c>
      <c r="N890" s="4" t="s">
        <v>304</v>
      </c>
      <c r="O890" s="4"/>
      <c r="P890" s="4"/>
      <c r="Q890" s="4"/>
      <c r="R890" s="4" t="s">
        <v>123</v>
      </c>
      <c r="S890" s="13"/>
      <c r="T890" s="4"/>
      <c r="U890" s="4"/>
      <c r="V890" s="4"/>
      <c r="W890" s="4">
        <v>220</v>
      </c>
      <c r="X890" s="13">
        <v>39694</v>
      </c>
      <c r="Y890" s="27"/>
      <c r="Z890" s="27"/>
      <c r="AA890" s="28"/>
      <c r="AB890" s="31"/>
      <c r="AC890" s="32">
        <v>62</v>
      </c>
      <c r="AD890" s="28"/>
      <c r="AE890" s="28">
        <v>29</v>
      </c>
      <c r="AF890" s="33"/>
      <c r="AG890" s="28"/>
      <c r="AH890" s="31"/>
      <c r="AI890" s="31"/>
      <c r="AJ890" s="31"/>
      <c r="AK890" s="75" t="str">
        <f t="shared" si="175"/>
        <v>1</v>
      </c>
      <c r="AL890" s="75" t="str">
        <f t="shared" si="176"/>
        <v>1</v>
      </c>
      <c r="AM890" s="75" t="str">
        <f t="shared" si="177"/>
        <v>1</v>
      </c>
      <c r="AN890" s="75" t="str">
        <f t="shared" si="178"/>
        <v>1</v>
      </c>
      <c r="AO890" s="75" t="str">
        <f t="shared" si="179"/>
        <v>3</v>
      </c>
      <c r="AP890" s="75" t="str">
        <f t="shared" si="180"/>
        <v>1</v>
      </c>
      <c r="AQ890" s="75" t="str">
        <f t="shared" si="181"/>
        <v>1</v>
      </c>
      <c r="AR890" s="75" t="str">
        <f t="shared" si="182"/>
        <v>1</v>
      </c>
      <c r="AS890" s="75">
        <f t="shared" si="183"/>
        <v>1.2727272727272727</v>
      </c>
      <c r="AT890" s="75" t="str">
        <f t="shared" si="184"/>
        <v>3</v>
      </c>
      <c r="AU890" s="48" t="e">
        <f>IF(OR(AQ890="I",#REF!="I",AQ890="C",#REF!="C"),"Termovacío",IF(OR(AO890="I",AN890="I",AP890="I",AK890="I",AL890="I",AO890="C",AN890="C",AP890="C",AK890="C",AL890="C"),"Regeneración",""))</f>
        <v>#REF!</v>
      </c>
    </row>
    <row r="891" spans="1:47" s="10" customFormat="1" ht="15" customHeight="1" x14ac:dyDescent="0.2">
      <c r="A891" s="4">
        <f t="shared" si="185"/>
        <v>38</v>
      </c>
      <c r="B891" s="4">
        <v>600040</v>
      </c>
      <c r="C891" s="4" t="s">
        <v>86</v>
      </c>
      <c r="D891" s="4" t="s">
        <v>155</v>
      </c>
      <c r="E891" s="3" t="s">
        <v>154</v>
      </c>
      <c r="F891" s="4" t="s">
        <v>330</v>
      </c>
      <c r="G891" s="4" t="s">
        <v>40</v>
      </c>
      <c r="H891" s="4" t="s">
        <v>595</v>
      </c>
      <c r="I891" s="4" t="s">
        <v>249</v>
      </c>
      <c r="J891" s="4" t="s">
        <v>131</v>
      </c>
      <c r="K891" s="4" t="s">
        <v>117</v>
      </c>
      <c r="L891" s="4">
        <v>1976</v>
      </c>
      <c r="M891" s="4" t="s">
        <v>266</v>
      </c>
      <c r="N891" s="4" t="s">
        <v>304</v>
      </c>
      <c r="O891" s="4"/>
      <c r="P891" s="4"/>
      <c r="Q891" s="4"/>
      <c r="R891" s="4" t="s">
        <v>123</v>
      </c>
      <c r="S891" s="13"/>
      <c r="T891" s="4"/>
      <c r="U891" s="4"/>
      <c r="V891" s="4"/>
      <c r="W891" s="4">
        <v>220</v>
      </c>
      <c r="X891" s="13">
        <v>39679</v>
      </c>
      <c r="Y891" s="27"/>
      <c r="Z891" s="27"/>
      <c r="AA891" s="28"/>
      <c r="AB891" s="31"/>
      <c r="AC891" s="32"/>
      <c r="AD891" s="28"/>
      <c r="AE891" s="28">
        <v>28</v>
      </c>
      <c r="AF891" s="33">
        <v>0.06</v>
      </c>
      <c r="AG891" s="28"/>
      <c r="AH891" s="31">
        <v>0.09</v>
      </c>
      <c r="AI891" s="31"/>
      <c r="AJ891" s="31"/>
      <c r="AK891" s="75" t="str">
        <f t="shared" si="175"/>
        <v>1</v>
      </c>
      <c r="AL891" s="75" t="str">
        <f t="shared" si="176"/>
        <v>1</v>
      </c>
      <c r="AM891" s="75" t="str">
        <f t="shared" si="177"/>
        <v>1</v>
      </c>
      <c r="AN891" s="75" t="str">
        <f t="shared" si="178"/>
        <v>3</v>
      </c>
      <c r="AO891" s="75" t="str">
        <f t="shared" si="179"/>
        <v>3</v>
      </c>
      <c r="AP891" s="75" t="str">
        <f t="shared" si="180"/>
        <v>1</v>
      </c>
      <c r="AQ891" s="75" t="str">
        <f t="shared" si="181"/>
        <v>1</v>
      </c>
      <c r="AR891" s="75" t="str">
        <f t="shared" si="182"/>
        <v>1</v>
      </c>
      <c r="AS891" s="75">
        <f t="shared" si="183"/>
        <v>1.4545454545454546</v>
      </c>
      <c r="AT891" s="75" t="str">
        <f t="shared" si="184"/>
        <v>3</v>
      </c>
      <c r="AU891" s="48" t="e">
        <f>IF(OR(AQ891="I",#REF!="I",AQ891="C",#REF!="C"),"Termovacío",IF(OR(AO891="I",AN891="I",AP891="I",AK891="I",AL891="I",AO891="C",AN891="C",AP891="C",AK891="C",AL891="C"),"Regeneración",""))</f>
        <v>#REF!</v>
      </c>
    </row>
    <row r="892" spans="1:47" s="10" customFormat="1" ht="15" customHeight="1" x14ac:dyDescent="0.2">
      <c r="A892" s="4">
        <f t="shared" si="185"/>
        <v>38</v>
      </c>
      <c r="B892" s="4">
        <v>600040</v>
      </c>
      <c r="C892" s="4" t="s">
        <v>86</v>
      </c>
      <c r="D892" s="4" t="s">
        <v>155</v>
      </c>
      <c r="E892" s="3" t="s">
        <v>154</v>
      </c>
      <c r="F892" s="4" t="s">
        <v>330</v>
      </c>
      <c r="G892" s="4" t="s">
        <v>40</v>
      </c>
      <c r="H892" s="4" t="s">
        <v>595</v>
      </c>
      <c r="I892" s="4" t="s">
        <v>249</v>
      </c>
      <c r="J892" s="4" t="s">
        <v>131</v>
      </c>
      <c r="K892" s="4" t="s">
        <v>117</v>
      </c>
      <c r="L892" s="4">
        <v>1976</v>
      </c>
      <c r="M892" s="4" t="s">
        <v>266</v>
      </c>
      <c r="N892" s="4" t="s">
        <v>304</v>
      </c>
      <c r="O892" s="4"/>
      <c r="P892" s="4"/>
      <c r="Q892" s="4"/>
      <c r="R892" s="4" t="s">
        <v>123</v>
      </c>
      <c r="S892" s="13"/>
      <c r="T892" s="4"/>
      <c r="U892" s="4"/>
      <c r="V892" s="4"/>
      <c r="W892" s="4">
        <v>220</v>
      </c>
      <c r="X892" s="13">
        <v>39644</v>
      </c>
      <c r="Y892" s="27"/>
      <c r="Z892" s="27"/>
      <c r="AA892" s="28"/>
      <c r="AB892" s="31"/>
      <c r="AC892" s="32"/>
      <c r="AD892" s="28"/>
      <c r="AE892" s="28">
        <v>36.1</v>
      </c>
      <c r="AF892" s="33">
        <v>0.04</v>
      </c>
      <c r="AG892" s="28">
        <v>3</v>
      </c>
      <c r="AH892" s="31">
        <v>6.2E-2</v>
      </c>
      <c r="AI892" s="31">
        <v>2.09</v>
      </c>
      <c r="AJ892" s="31"/>
      <c r="AK892" s="75" t="str">
        <f t="shared" si="175"/>
        <v>1</v>
      </c>
      <c r="AL892" s="75" t="str">
        <f t="shared" si="176"/>
        <v>1</v>
      </c>
      <c r="AM892" s="75" t="str">
        <f t="shared" si="177"/>
        <v>1</v>
      </c>
      <c r="AN892" s="75" t="str">
        <f t="shared" si="178"/>
        <v>1</v>
      </c>
      <c r="AO892" s="75" t="str">
        <f t="shared" si="179"/>
        <v>1</v>
      </c>
      <c r="AP892" s="75" t="str">
        <f t="shared" si="180"/>
        <v>1</v>
      </c>
      <c r="AQ892" s="75" t="str">
        <f t="shared" si="181"/>
        <v>1</v>
      </c>
      <c r="AR892" s="75" t="str">
        <f t="shared" si="182"/>
        <v>1</v>
      </c>
      <c r="AS892" s="75">
        <f t="shared" si="183"/>
        <v>1</v>
      </c>
      <c r="AT892" s="75" t="str">
        <f t="shared" si="184"/>
        <v>1</v>
      </c>
      <c r="AU892" s="48" t="e">
        <f>IF(OR(AQ892="I",#REF!="I",AQ892="C",#REF!="C"),"Termovacío",IF(OR(AO892="I",AN892="I",AP892="I",AK892="I",AL892="I",AO892="C",AN892="C",AP892="C",AK892="C",AL892="C"),"Regeneración",""))</f>
        <v>#REF!</v>
      </c>
    </row>
    <row r="893" spans="1:47" s="10" customFormat="1" ht="15" customHeight="1" x14ac:dyDescent="0.2">
      <c r="A893" s="4">
        <f t="shared" si="185"/>
        <v>38</v>
      </c>
      <c r="B893" s="4">
        <v>600040</v>
      </c>
      <c r="C893" s="4" t="s">
        <v>86</v>
      </c>
      <c r="D893" s="4" t="s">
        <v>155</v>
      </c>
      <c r="E893" s="3" t="s">
        <v>154</v>
      </c>
      <c r="F893" s="4" t="s">
        <v>330</v>
      </c>
      <c r="G893" s="4" t="s">
        <v>40</v>
      </c>
      <c r="H893" s="4" t="s">
        <v>595</v>
      </c>
      <c r="I893" s="4" t="s">
        <v>249</v>
      </c>
      <c r="J893" s="4" t="s">
        <v>131</v>
      </c>
      <c r="K893" s="4" t="s">
        <v>117</v>
      </c>
      <c r="L893" s="4">
        <v>1976</v>
      </c>
      <c r="M893" s="4" t="s">
        <v>266</v>
      </c>
      <c r="N893" s="4" t="s">
        <v>304</v>
      </c>
      <c r="O893" s="4"/>
      <c r="P893" s="4"/>
      <c r="Q893" s="4"/>
      <c r="R893" s="4" t="s">
        <v>123</v>
      </c>
      <c r="S893" s="13"/>
      <c r="T893" s="4"/>
      <c r="U893" s="4"/>
      <c r="V893" s="4"/>
      <c r="W893" s="4">
        <v>220</v>
      </c>
      <c r="X893" s="13">
        <v>39036</v>
      </c>
      <c r="Y893" s="27"/>
      <c r="Z893" s="27"/>
      <c r="AA893" s="28"/>
      <c r="AB893" s="31"/>
      <c r="AC893" s="32">
        <v>63.5</v>
      </c>
      <c r="AD893" s="28"/>
      <c r="AE893" s="28">
        <v>25.7</v>
      </c>
      <c r="AF893" s="33">
        <v>2.7E-2</v>
      </c>
      <c r="AG893" s="28">
        <v>3</v>
      </c>
      <c r="AH893" s="31">
        <v>6.2E-2</v>
      </c>
      <c r="AI893" s="31">
        <v>1.7190000000000001</v>
      </c>
      <c r="AJ893" s="31"/>
      <c r="AK893" s="75" t="str">
        <f t="shared" si="175"/>
        <v>1</v>
      </c>
      <c r="AL893" s="75" t="str">
        <f t="shared" si="176"/>
        <v>1</v>
      </c>
      <c r="AM893" s="75" t="str">
        <f t="shared" si="177"/>
        <v>1</v>
      </c>
      <c r="AN893" s="75" t="str">
        <f t="shared" si="178"/>
        <v>1</v>
      </c>
      <c r="AO893" s="75" t="str">
        <f t="shared" si="179"/>
        <v>5</v>
      </c>
      <c r="AP893" s="75" t="str">
        <f t="shared" si="180"/>
        <v>1</v>
      </c>
      <c r="AQ893" s="75" t="str">
        <f t="shared" si="181"/>
        <v>1</v>
      </c>
      <c r="AR893" s="75" t="str">
        <f t="shared" si="182"/>
        <v>1</v>
      </c>
      <c r="AS893" s="75">
        <f t="shared" si="183"/>
        <v>1.5454545454545454</v>
      </c>
      <c r="AT893" s="75" t="str">
        <f t="shared" si="184"/>
        <v>3</v>
      </c>
      <c r="AU893" s="48" t="e">
        <f>IF(OR(AQ893="I",#REF!="I",AQ893="C",#REF!="C"),"Termovacío",IF(OR(AO893="I",AN893="I",AP893="I",AK893="I",AL893="I",AO893="C",AN893="C",AP893="C",AK893="C",AL893="C"),"Regeneración",""))</f>
        <v>#REF!</v>
      </c>
    </row>
    <row r="894" spans="1:47" s="10" customFormat="1" ht="15" customHeight="1" x14ac:dyDescent="0.2">
      <c r="A894" s="4">
        <f t="shared" si="185"/>
        <v>38</v>
      </c>
      <c r="B894" s="4">
        <v>600040</v>
      </c>
      <c r="C894" s="4" t="s">
        <v>86</v>
      </c>
      <c r="D894" s="4" t="s">
        <v>155</v>
      </c>
      <c r="E894" s="3" t="s">
        <v>154</v>
      </c>
      <c r="F894" s="4" t="s">
        <v>330</v>
      </c>
      <c r="G894" s="4" t="s">
        <v>40</v>
      </c>
      <c r="H894" s="4" t="s">
        <v>595</v>
      </c>
      <c r="I894" s="4" t="s">
        <v>249</v>
      </c>
      <c r="J894" s="4" t="s">
        <v>131</v>
      </c>
      <c r="K894" s="4" t="s">
        <v>117</v>
      </c>
      <c r="L894" s="4">
        <v>1976</v>
      </c>
      <c r="M894" s="4" t="s">
        <v>266</v>
      </c>
      <c r="N894" s="4" t="s">
        <v>304</v>
      </c>
      <c r="O894" s="4"/>
      <c r="P894" s="4"/>
      <c r="Q894" s="4"/>
      <c r="R894" s="4" t="s">
        <v>123</v>
      </c>
      <c r="S894" s="13"/>
      <c r="T894" s="4"/>
      <c r="U894" s="4"/>
      <c r="V894" s="4"/>
      <c r="W894" s="4">
        <v>220</v>
      </c>
      <c r="X894" s="13">
        <v>38707</v>
      </c>
      <c r="Y894" s="27"/>
      <c r="Z894" s="27"/>
      <c r="AA894" s="28"/>
      <c r="AB894" s="31"/>
      <c r="AC894" s="32">
        <v>73.599999999999994</v>
      </c>
      <c r="AD894" s="28"/>
      <c r="AE894" s="28">
        <v>28.1</v>
      </c>
      <c r="AF894" s="33">
        <v>0.03</v>
      </c>
      <c r="AG894" s="28">
        <v>3</v>
      </c>
      <c r="AH894" s="31">
        <v>5.5E-2</v>
      </c>
      <c r="AI894" s="31">
        <v>1.804</v>
      </c>
      <c r="AJ894" s="31"/>
      <c r="AK894" s="75" t="str">
        <f t="shared" si="175"/>
        <v>1</v>
      </c>
      <c r="AL894" s="75" t="str">
        <f t="shared" si="176"/>
        <v>1</v>
      </c>
      <c r="AM894" s="75" t="str">
        <f t="shared" si="177"/>
        <v>1</v>
      </c>
      <c r="AN894" s="75" t="str">
        <f t="shared" si="178"/>
        <v>1</v>
      </c>
      <c r="AO894" s="75" t="str">
        <f t="shared" si="179"/>
        <v>3</v>
      </c>
      <c r="AP894" s="75" t="str">
        <f t="shared" si="180"/>
        <v>1</v>
      </c>
      <c r="AQ894" s="75" t="str">
        <f t="shared" si="181"/>
        <v>1</v>
      </c>
      <c r="AR894" s="75" t="str">
        <f t="shared" si="182"/>
        <v>1</v>
      </c>
      <c r="AS894" s="75">
        <f t="shared" si="183"/>
        <v>1.2727272727272727</v>
      </c>
      <c r="AT894" s="75" t="str">
        <f t="shared" si="184"/>
        <v>3</v>
      </c>
      <c r="AU894" s="48" t="e">
        <f>IF(OR(AQ894="I",#REF!="I",AQ894="C",#REF!="C"),"Termovacío",IF(OR(AO894="I",AN894="I",AP894="I",AK894="I",AL894="I",AO894="C",AN894="C",AP894="C",AK894="C",AL894="C"),"Regeneración",""))</f>
        <v>#REF!</v>
      </c>
    </row>
    <row r="895" spans="1:47" s="10" customFormat="1" ht="15" customHeight="1" x14ac:dyDescent="0.2">
      <c r="A895" s="4">
        <f t="shared" si="185"/>
        <v>38</v>
      </c>
      <c r="B895" s="4">
        <v>600040</v>
      </c>
      <c r="C895" s="4" t="s">
        <v>86</v>
      </c>
      <c r="D895" s="4" t="s">
        <v>155</v>
      </c>
      <c r="E895" s="3" t="s">
        <v>154</v>
      </c>
      <c r="F895" s="4" t="s">
        <v>330</v>
      </c>
      <c r="G895" s="4" t="s">
        <v>40</v>
      </c>
      <c r="H895" s="4" t="s">
        <v>595</v>
      </c>
      <c r="I895" s="4" t="s">
        <v>249</v>
      </c>
      <c r="J895" s="4" t="s">
        <v>131</v>
      </c>
      <c r="K895" s="4" t="s">
        <v>117</v>
      </c>
      <c r="L895" s="4">
        <v>1976</v>
      </c>
      <c r="M895" s="4" t="s">
        <v>266</v>
      </c>
      <c r="N895" s="4" t="s">
        <v>304</v>
      </c>
      <c r="O895" s="4"/>
      <c r="P895" s="4"/>
      <c r="Q895" s="4"/>
      <c r="R895" s="4" t="s">
        <v>123</v>
      </c>
      <c r="S895" s="13"/>
      <c r="T895" s="4"/>
      <c r="U895" s="4"/>
      <c r="V895" s="4"/>
      <c r="W895" s="4">
        <v>220</v>
      </c>
      <c r="X895" s="13">
        <v>38485</v>
      </c>
      <c r="Y895" s="27"/>
      <c r="Z895" s="27"/>
      <c r="AA895" s="28"/>
      <c r="AB895" s="31"/>
      <c r="AC895" s="32">
        <v>70</v>
      </c>
      <c r="AD895" s="28"/>
      <c r="AE895" s="28"/>
      <c r="AF895" s="33"/>
      <c r="AG895" s="28"/>
      <c r="AH895" s="31"/>
      <c r="AI895" s="31"/>
      <c r="AJ895" s="31"/>
      <c r="AK895" s="75" t="str">
        <f t="shared" si="175"/>
        <v>1</v>
      </c>
      <c r="AL895" s="75" t="str">
        <f t="shared" si="176"/>
        <v>1</v>
      </c>
      <c r="AM895" s="75" t="str">
        <f t="shared" si="177"/>
        <v>1</v>
      </c>
      <c r="AN895" s="75" t="str">
        <f t="shared" si="178"/>
        <v>1</v>
      </c>
      <c r="AO895" s="75" t="str">
        <f t="shared" si="179"/>
        <v>1</v>
      </c>
      <c r="AP895" s="75" t="str">
        <f t="shared" si="180"/>
        <v>1</v>
      </c>
      <c r="AQ895" s="75" t="str">
        <f t="shared" si="181"/>
        <v>1</v>
      </c>
      <c r="AR895" s="75" t="str">
        <f t="shared" si="182"/>
        <v>1</v>
      </c>
      <c r="AS895" s="75">
        <f t="shared" si="183"/>
        <v>1</v>
      </c>
      <c r="AT895" s="75" t="str">
        <f t="shared" si="184"/>
        <v>1</v>
      </c>
      <c r="AU895" s="48" t="e">
        <f>IF(OR(AQ895="I",#REF!="I",AQ895="C",#REF!="C"),"Termovacío",IF(OR(AO895="I",AN895="I",AP895="I",AK895="I",AL895="I",AO895="C",AN895="C",AP895="C",AK895="C",AL895="C"),"Regeneración",""))</f>
        <v>#REF!</v>
      </c>
    </row>
    <row r="896" spans="1:47" s="10" customFormat="1" ht="15" customHeight="1" x14ac:dyDescent="0.2">
      <c r="A896" s="4">
        <f t="shared" si="185"/>
        <v>38</v>
      </c>
      <c r="B896" s="4">
        <v>600040</v>
      </c>
      <c r="C896" s="4" t="s">
        <v>86</v>
      </c>
      <c r="D896" s="4" t="s">
        <v>155</v>
      </c>
      <c r="E896" s="3" t="s">
        <v>154</v>
      </c>
      <c r="F896" s="4" t="s">
        <v>330</v>
      </c>
      <c r="G896" s="4" t="s">
        <v>40</v>
      </c>
      <c r="H896" s="4" t="s">
        <v>595</v>
      </c>
      <c r="I896" s="4" t="s">
        <v>249</v>
      </c>
      <c r="J896" s="4" t="s">
        <v>131</v>
      </c>
      <c r="K896" s="4" t="s">
        <v>117</v>
      </c>
      <c r="L896" s="4">
        <v>1976</v>
      </c>
      <c r="M896" s="4" t="s">
        <v>266</v>
      </c>
      <c r="N896" s="4" t="s">
        <v>304</v>
      </c>
      <c r="O896" s="4"/>
      <c r="P896" s="4"/>
      <c r="Q896" s="4"/>
      <c r="R896" s="4" t="s">
        <v>123</v>
      </c>
      <c r="S896" s="13"/>
      <c r="T896" s="4"/>
      <c r="U896" s="4"/>
      <c r="V896" s="4"/>
      <c r="W896" s="4">
        <v>220</v>
      </c>
      <c r="X896" s="13">
        <v>38049</v>
      </c>
      <c r="Y896" s="27"/>
      <c r="Z896" s="27"/>
      <c r="AA896" s="28"/>
      <c r="AB896" s="31"/>
      <c r="AC896" s="32">
        <v>60</v>
      </c>
      <c r="AD896" s="28"/>
      <c r="AE896" s="28">
        <v>31.1</v>
      </c>
      <c r="AF896" s="33"/>
      <c r="AG896" s="28">
        <v>2.5</v>
      </c>
      <c r="AH896" s="31"/>
      <c r="AI896" s="31"/>
      <c r="AJ896" s="31"/>
      <c r="AK896" s="75" t="str">
        <f t="shared" si="175"/>
        <v>1</v>
      </c>
      <c r="AL896" s="75" t="str">
        <f t="shared" si="176"/>
        <v>1</v>
      </c>
      <c r="AM896" s="75" t="str">
        <f t="shared" si="177"/>
        <v>1</v>
      </c>
      <c r="AN896" s="75" t="str">
        <f t="shared" si="178"/>
        <v>1</v>
      </c>
      <c r="AO896" s="75" t="str">
        <f t="shared" si="179"/>
        <v>3</v>
      </c>
      <c r="AP896" s="75" t="str">
        <f t="shared" si="180"/>
        <v>1</v>
      </c>
      <c r="AQ896" s="75" t="str">
        <f t="shared" si="181"/>
        <v>1</v>
      </c>
      <c r="AR896" s="75" t="str">
        <f t="shared" si="182"/>
        <v>1</v>
      </c>
      <c r="AS896" s="75">
        <f t="shared" si="183"/>
        <v>1.2727272727272727</v>
      </c>
      <c r="AT896" s="75" t="str">
        <f t="shared" si="184"/>
        <v>3</v>
      </c>
      <c r="AU896" s="48" t="e">
        <f>IF(OR(AQ896="I",#REF!="I",AQ896="C",#REF!="C"),"Termovacío",IF(OR(AO896="I",AN896="I",AP896="I",AK896="I",AL896="I",AO896="C",AN896="C",AP896="C",AK896="C",AL896="C"),"Regeneración",""))</f>
        <v>#REF!</v>
      </c>
    </row>
    <row r="897" spans="1:47" s="10" customFormat="1" ht="15" customHeight="1" x14ac:dyDescent="0.2">
      <c r="A897" s="4">
        <f t="shared" si="185"/>
        <v>38</v>
      </c>
      <c r="B897" s="4">
        <v>600040</v>
      </c>
      <c r="C897" s="4" t="s">
        <v>86</v>
      </c>
      <c r="D897" s="4" t="s">
        <v>155</v>
      </c>
      <c r="E897" s="3" t="s">
        <v>154</v>
      </c>
      <c r="F897" s="4" t="s">
        <v>330</v>
      </c>
      <c r="G897" s="4" t="s">
        <v>40</v>
      </c>
      <c r="H897" s="4" t="s">
        <v>595</v>
      </c>
      <c r="I897" s="4" t="s">
        <v>249</v>
      </c>
      <c r="J897" s="4" t="s">
        <v>131</v>
      </c>
      <c r="K897" s="4" t="s">
        <v>117</v>
      </c>
      <c r="L897" s="4">
        <v>1976</v>
      </c>
      <c r="M897" s="4" t="s">
        <v>266</v>
      </c>
      <c r="N897" s="4" t="s">
        <v>304</v>
      </c>
      <c r="O897" s="4"/>
      <c r="P897" s="4"/>
      <c r="Q897" s="4"/>
      <c r="R897" s="4" t="s">
        <v>123</v>
      </c>
      <c r="S897" s="13"/>
      <c r="T897" s="4"/>
      <c r="U897" s="4"/>
      <c r="V897" s="4"/>
      <c r="W897" s="4">
        <v>220</v>
      </c>
      <c r="X897" s="13">
        <v>37676</v>
      </c>
      <c r="Y897" s="27"/>
      <c r="Z897" s="27"/>
      <c r="AA897" s="28"/>
      <c r="AB897" s="31"/>
      <c r="AC897" s="32">
        <v>54.3</v>
      </c>
      <c r="AD897" s="28"/>
      <c r="AE897" s="28">
        <v>32.299999999999997</v>
      </c>
      <c r="AF897" s="33">
        <v>3.3640000000000003E-2</v>
      </c>
      <c r="AG897" s="28">
        <v>2.5</v>
      </c>
      <c r="AH897" s="31"/>
      <c r="AI897" s="31"/>
      <c r="AJ897" s="31"/>
      <c r="AK897" s="75" t="str">
        <f t="shared" si="175"/>
        <v>1</v>
      </c>
      <c r="AL897" s="75" t="str">
        <f t="shared" si="176"/>
        <v>1</v>
      </c>
      <c r="AM897" s="75" t="str">
        <f t="shared" si="177"/>
        <v>1</v>
      </c>
      <c r="AN897" s="75" t="str">
        <f t="shared" si="178"/>
        <v>1</v>
      </c>
      <c r="AO897" s="75" t="str">
        <f t="shared" si="179"/>
        <v>1</v>
      </c>
      <c r="AP897" s="75" t="str">
        <f t="shared" si="180"/>
        <v>1</v>
      </c>
      <c r="AQ897" s="75" t="str">
        <f t="shared" si="181"/>
        <v>1</v>
      </c>
      <c r="AR897" s="75" t="str">
        <f t="shared" si="182"/>
        <v>1</v>
      </c>
      <c r="AS897" s="75">
        <f t="shared" si="183"/>
        <v>1</v>
      </c>
      <c r="AT897" s="75" t="str">
        <f t="shared" si="184"/>
        <v>1</v>
      </c>
      <c r="AU897" s="48" t="e">
        <f>IF(OR(AQ897="I",#REF!="I",AQ897="C",#REF!="C"),"Termovacío",IF(OR(AO897="I",AN897="I",AP897="I",AK897="I",AL897="I",AO897="C",AN897="C",AP897="C",AK897="C",AL897="C"),"Regeneración",""))</f>
        <v>#REF!</v>
      </c>
    </row>
    <row r="898" spans="1:47" s="10" customFormat="1" ht="15" customHeight="1" x14ac:dyDescent="0.2">
      <c r="A898" s="4">
        <f t="shared" si="185"/>
        <v>38</v>
      </c>
      <c r="B898" s="4">
        <v>600040</v>
      </c>
      <c r="C898" s="4" t="s">
        <v>86</v>
      </c>
      <c r="D898" s="4" t="s">
        <v>155</v>
      </c>
      <c r="E898" s="3" t="s">
        <v>154</v>
      </c>
      <c r="F898" s="4" t="s">
        <v>330</v>
      </c>
      <c r="G898" s="4" t="s">
        <v>40</v>
      </c>
      <c r="H898" s="4" t="s">
        <v>595</v>
      </c>
      <c r="I898" s="4" t="s">
        <v>249</v>
      </c>
      <c r="J898" s="4" t="s">
        <v>131</v>
      </c>
      <c r="K898" s="4" t="s">
        <v>117</v>
      </c>
      <c r="L898" s="4">
        <v>1976</v>
      </c>
      <c r="M898" s="4" t="s">
        <v>266</v>
      </c>
      <c r="N898" s="4" t="s">
        <v>304</v>
      </c>
      <c r="O898" s="4"/>
      <c r="P898" s="4"/>
      <c r="Q898" s="4"/>
      <c r="R898" s="4" t="s">
        <v>123</v>
      </c>
      <c r="S898" s="13"/>
      <c r="T898" s="4"/>
      <c r="U898" s="4"/>
      <c r="V898" s="4"/>
      <c r="W898" s="4">
        <v>220</v>
      </c>
      <c r="X898" s="13">
        <v>37298</v>
      </c>
      <c r="Y898" s="27"/>
      <c r="Z898" s="27"/>
      <c r="AA898" s="28"/>
      <c r="AB898" s="31"/>
      <c r="AC898" s="32">
        <v>59</v>
      </c>
      <c r="AD898" s="28"/>
      <c r="AE898" s="28">
        <v>31.5</v>
      </c>
      <c r="AF898" s="33">
        <v>3.9609999999999999E-2</v>
      </c>
      <c r="AG898" s="28">
        <v>2.5</v>
      </c>
      <c r="AH898" s="31"/>
      <c r="AI898" s="31"/>
      <c r="AJ898" s="31"/>
      <c r="AK898" s="75" t="str">
        <f t="shared" si="175"/>
        <v>1</v>
      </c>
      <c r="AL898" s="75" t="str">
        <f t="shared" si="176"/>
        <v>1</v>
      </c>
      <c r="AM898" s="75" t="str">
        <f t="shared" si="177"/>
        <v>1</v>
      </c>
      <c r="AN898" s="75" t="str">
        <f t="shared" si="178"/>
        <v>1</v>
      </c>
      <c r="AO898" s="75" t="str">
        <f t="shared" si="179"/>
        <v>3</v>
      </c>
      <c r="AP898" s="75" t="str">
        <f t="shared" si="180"/>
        <v>1</v>
      </c>
      <c r="AQ898" s="75" t="str">
        <f t="shared" si="181"/>
        <v>1</v>
      </c>
      <c r="AR898" s="75" t="str">
        <f t="shared" si="182"/>
        <v>1</v>
      </c>
      <c r="AS898" s="75">
        <f t="shared" si="183"/>
        <v>1.2727272727272727</v>
      </c>
      <c r="AT898" s="75" t="str">
        <f t="shared" si="184"/>
        <v>3</v>
      </c>
      <c r="AU898" s="48" t="e">
        <f>IF(OR(AQ898="I",#REF!="I",AQ898="C",#REF!="C"),"Termovacío",IF(OR(AO898="I",AN898="I",AP898="I",AK898="I",AL898="I",AO898="C",AN898="C",AP898="C",AK898="C",AL898="C"),"Regeneración",""))</f>
        <v>#REF!</v>
      </c>
    </row>
    <row r="899" spans="1:47" s="10" customFormat="1" ht="15" customHeight="1" x14ac:dyDescent="0.2">
      <c r="A899" s="4">
        <f t="shared" si="185"/>
        <v>38</v>
      </c>
      <c r="B899" s="4">
        <v>600040</v>
      </c>
      <c r="C899" s="4" t="s">
        <v>86</v>
      </c>
      <c r="D899" s="4" t="s">
        <v>155</v>
      </c>
      <c r="E899" s="3" t="s">
        <v>154</v>
      </c>
      <c r="F899" s="4" t="s">
        <v>330</v>
      </c>
      <c r="G899" s="4" t="s">
        <v>40</v>
      </c>
      <c r="H899" s="4" t="s">
        <v>595</v>
      </c>
      <c r="I899" s="4" t="s">
        <v>249</v>
      </c>
      <c r="J899" s="4" t="s">
        <v>131</v>
      </c>
      <c r="K899" s="4" t="s">
        <v>117</v>
      </c>
      <c r="L899" s="4">
        <v>1976</v>
      </c>
      <c r="M899" s="4" t="s">
        <v>266</v>
      </c>
      <c r="N899" s="4" t="s">
        <v>304</v>
      </c>
      <c r="O899" s="4"/>
      <c r="P899" s="4"/>
      <c r="Q899" s="4"/>
      <c r="R899" s="4" t="s">
        <v>123</v>
      </c>
      <c r="S899" s="13"/>
      <c r="T899" s="4"/>
      <c r="U899" s="4"/>
      <c r="V899" s="4"/>
      <c r="W899" s="4">
        <v>220</v>
      </c>
      <c r="X899" s="13">
        <v>36907</v>
      </c>
      <c r="Y899" s="27"/>
      <c r="Z899" s="27"/>
      <c r="AA899" s="28"/>
      <c r="AB899" s="31"/>
      <c r="AC899" s="32">
        <v>52</v>
      </c>
      <c r="AD899" s="28"/>
      <c r="AE899" s="28">
        <v>31.7</v>
      </c>
      <c r="AF899" s="33">
        <v>3.3680000000000002E-2</v>
      </c>
      <c r="AG899" s="28">
        <v>2.5</v>
      </c>
      <c r="AH899" s="31"/>
      <c r="AI899" s="31"/>
      <c r="AJ899" s="31"/>
      <c r="AK899" s="75" t="str">
        <f t="shared" si="175"/>
        <v>1</v>
      </c>
      <c r="AL899" s="75" t="str">
        <f t="shared" si="176"/>
        <v>1</v>
      </c>
      <c r="AM899" s="75" t="str">
        <f t="shared" si="177"/>
        <v>1</v>
      </c>
      <c r="AN899" s="75" t="str">
        <f t="shared" si="178"/>
        <v>1</v>
      </c>
      <c r="AO899" s="75" t="str">
        <f t="shared" si="179"/>
        <v>3</v>
      </c>
      <c r="AP899" s="75" t="str">
        <f t="shared" si="180"/>
        <v>1</v>
      </c>
      <c r="AQ899" s="75" t="str">
        <f t="shared" si="181"/>
        <v>1</v>
      </c>
      <c r="AR899" s="75" t="str">
        <f t="shared" si="182"/>
        <v>1</v>
      </c>
      <c r="AS899" s="75">
        <f t="shared" si="183"/>
        <v>1.2727272727272727</v>
      </c>
      <c r="AT899" s="75" t="str">
        <f t="shared" si="184"/>
        <v>3</v>
      </c>
      <c r="AU899" s="48" t="e">
        <f>IF(OR(AQ899="I",#REF!="I",AQ899="C",#REF!="C"),"Termovacío",IF(OR(AO899="I",AN899="I",AP899="I",AK899="I",AL899="I",AO899="C",AN899="C",AP899="C",AK899="C",AL899="C"),"Regeneración",""))</f>
        <v>#REF!</v>
      </c>
    </row>
    <row r="900" spans="1:47" s="10" customFormat="1" ht="15" customHeight="1" x14ac:dyDescent="0.2">
      <c r="A900" s="4">
        <f t="shared" si="185"/>
        <v>38</v>
      </c>
      <c r="B900" s="4">
        <v>600040</v>
      </c>
      <c r="C900" s="4" t="s">
        <v>86</v>
      </c>
      <c r="D900" s="4" t="s">
        <v>155</v>
      </c>
      <c r="E900" s="3" t="s">
        <v>154</v>
      </c>
      <c r="F900" s="4" t="s">
        <v>330</v>
      </c>
      <c r="G900" s="4" t="s">
        <v>40</v>
      </c>
      <c r="H900" s="4" t="s">
        <v>595</v>
      </c>
      <c r="I900" s="4" t="s">
        <v>249</v>
      </c>
      <c r="J900" s="4" t="s">
        <v>131</v>
      </c>
      <c r="K900" s="4" t="s">
        <v>117</v>
      </c>
      <c r="L900" s="4">
        <v>1976</v>
      </c>
      <c r="M900" s="4" t="s">
        <v>266</v>
      </c>
      <c r="N900" s="4" t="s">
        <v>304</v>
      </c>
      <c r="O900" s="4"/>
      <c r="P900" s="4"/>
      <c r="Q900" s="4"/>
      <c r="R900" s="4" t="s">
        <v>123</v>
      </c>
      <c r="S900" s="13"/>
      <c r="T900" s="4"/>
      <c r="U900" s="4"/>
      <c r="V900" s="4"/>
      <c r="W900" s="4">
        <v>220</v>
      </c>
      <c r="X900" s="13">
        <v>36641</v>
      </c>
      <c r="Y900" s="27"/>
      <c r="Z900" s="27"/>
      <c r="AA900" s="28"/>
      <c r="AB900" s="31"/>
      <c r="AC900" s="32">
        <v>53</v>
      </c>
      <c r="AD900" s="28"/>
      <c r="AE900" s="28">
        <v>31.2</v>
      </c>
      <c r="AF900" s="33">
        <v>3.109E-2</v>
      </c>
      <c r="AG900" s="28">
        <v>2.5</v>
      </c>
      <c r="AH900" s="31"/>
      <c r="AI900" s="31"/>
      <c r="AJ900" s="31"/>
      <c r="AK900" s="75" t="str">
        <f t="shared" ref="AK900:AK963" si="186">IF(AH900&lt;&gt;"",IF(AH900&lt;=0.1,"1",IF(AND(AH900&gt;0.1,AH900&lt;=0.3),"3",IF(AH900&gt;0.3,"5",""))),"1")</f>
        <v>1</v>
      </c>
      <c r="AL900" s="75" t="str">
        <f t="shared" ref="AL900:AL963" si="187">IF(AI900&lt;&gt;"",IF(AI900&lt;=3,"1",IF(AND(AI900&gt;3,AI900&lt;=4),"3",IF(AI900&gt;4,"5",""))),"1")</f>
        <v>1</v>
      </c>
      <c r="AM900" s="75" t="str">
        <f t="shared" ref="AM900:AM963" si="188">IF(AD900&lt;&gt;"",IF(AD900&lt;=20,"1",IF(AND(AD900&gt;20,AD900&lt;=30),"3",IF(AD900&gt;30,"5",""))),"1")</f>
        <v>1</v>
      </c>
      <c r="AN900" s="75" t="str">
        <f t="shared" ref="AN900:AN963" si="189">IF(AF900&lt;&gt;"",IF(AF900&lt;=0.05,"1",IF(AND(AF900&gt;0.05,AF900&lt;=0.1),"3",IF(AF900&gt;0.1,"5",""))),"1")</f>
        <v>1</v>
      </c>
      <c r="AO900" s="75" t="str">
        <f t="shared" ref="AO900:AO963" si="190">IF(AE900&lt;&gt;"",IF(AE900&gt;=32,"1",IF(AND(AE900&gt;=28,AE900&lt;32),"3",IF(AE900&lt;28,"5",""))),"1")</f>
        <v>3</v>
      </c>
      <c r="AP900" s="75" t="str">
        <f t="shared" ref="AP900:AP963" si="191">IF(AG900&lt;&gt;"",IF(AG900&lt;=3.5,"1",IF(AG900&gt;3.5,"5","")),"1")</f>
        <v>1</v>
      </c>
      <c r="AQ900" s="75" t="str">
        <f t="shared" si="181"/>
        <v>1</v>
      </c>
      <c r="AR900" s="75" t="str">
        <f t="shared" si="182"/>
        <v>1</v>
      </c>
      <c r="AS900" s="75">
        <f t="shared" si="183"/>
        <v>1.2727272727272727</v>
      </c>
      <c r="AT900" s="75" t="str">
        <f t="shared" si="184"/>
        <v>3</v>
      </c>
      <c r="AU900" s="48" t="e">
        <f>IF(OR(AQ900="I",#REF!="I",AQ900="C",#REF!="C"),"Termovacío",IF(OR(AO900="I",AN900="I",AP900="I",AK900="I",AL900="I",AO900="C",AN900="C",AP900="C",AK900="C",AL900="C"),"Regeneración",""))</f>
        <v>#REF!</v>
      </c>
    </row>
    <row r="901" spans="1:47" s="10" customFormat="1" ht="15" customHeight="1" x14ac:dyDescent="0.2">
      <c r="A901" s="4">
        <f t="shared" si="185"/>
        <v>38</v>
      </c>
      <c r="B901" s="4">
        <v>600040</v>
      </c>
      <c r="C901" s="4" t="s">
        <v>86</v>
      </c>
      <c r="D901" s="4" t="s">
        <v>155</v>
      </c>
      <c r="E901" s="3" t="s">
        <v>154</v>
      </c>
      <c r="F901" s="4" t="s">
        <v>330</v>
      </c>
      <c r="G901" s="4" t="s">
        <v>40</v>
      </c>
      <c r="H901" s="4" t="s">
        <v>595</v>
      </c>
      <c r="I901" s="4" t="s">
        <v>249</v>
      </c>
      <c r="J901" s="4" t="s">
        <v>131</v>
      </c>
      <c r="K901" s="4" t="s">
        <v>117</v>
      </c>
      <c r="L901" s="4">
        <v>1976</v>
      </c>
      <c r="M901" s="4" t="s">
        <v>266</v>
      </c>
      <c r="N901" s="4" t="s">
        <v>304</v>
      </c>
      <c r="O901" s="4"/>
      <c r="P901" s="4"/>
      <c r="Q901" s="4"/>
      <c r="R901" s="4" t="s">
        <v>123</v>
      </c>
      <c r="S901" s="13"/>
      <c r="T901" s="4"/>
      <c r="U901" s="4"/>
      <c r="V901" s="4"/>
      <c r="W901" s="4">
        <v>220</v>
      </c>
      <c r="X901" s="13">
        <v>36257</v>
      </c>
      <c r="Y901" s="27"/>
      <c r="Z901" s="27"/>
      <c r="AA901" s="28"/>
      <c r="AB901" s="31"/>
      <c r="AC901" s="32">
        <v>61</v>
      </c>
      <c r="AD901" s="28"/>
      <c r="AE901" s="28">
        <v>30.7</v>
      </c>
      <c r="AF901" s="33">
        <v>3.4007200000000001E-2</v>
      </c>
      <c r="AG901" s="28">
        <v>2.5</v>
      </c>
      <c r="AH901" s="31"/>
      <c r="AI901" s="31"/>
      <c r="AJ901" s="31"/>
      <c r="AK901" s="75" t="str">
        <f t="shared" si="186"/>
        <v>1</v>
      </c>
      <c r="AL901" s="75" t="str">
        <f t="shared" si="187"/>
        <v>1</v>
      </c>
      <c r="AM901" s="75" t="str">
        <f t="shared" si="188"/>
        <v>1</v>
      </c>
      <c r="AN901" s="75" t="str">
        <f t="shared" si="189"/>
        <v>1</v>
      </c>
      <c r="AO901" s="75" t="str">
        <f t="shared" si="190"/>
        <v>3</v>
      </c>
      <c r="AP901" s="75" t="str">
        <f t="shared" si="191"/>
        <v>1</v>
      </c>
      <c r="AQ901" s="75" t="str">
        <f t="shared" ref="AQ901:AQ964" si="192">IF(AC901&lt;&gt;"",IF(AND(W901=60,AC901&gt;=40),"1",IF(AND(W901=60,AC901&gt;=35,AC901&lt;40),"3",IF(AND(W901=60,AC901&lt;35),"5",IF(AND(W901=220,AC901&gt;=50),"1",IF(AND(W901=220,AC901&gt;=45,AC901&lt;50),"2",IF(AND(W901=220,AC901&lt;45),"5","")))))),"1")</f>
        <v>1</v>
      </c>
      <c r="AR901" s="75" t="str">
        <f t="shared" ref="AR901:AR964" si="193">IF(AJ901&lt;&gt;"",IF(AJ901&gt;=0.2,"1",IF(AND(AJ901&gt;=0.1,AJ901&lt;0.2),"3",IF(AJ901&lt;0.1,"5",""))),"1")</f>
        <v>1</v>
      </c>
      <c r="AS901" s="75">
        <f t="shared" ref="AS901:AS964" si="194">+(3*AK901+3*AL901+4*AM901+2*AN901+3*AO901+1*AP901+5*AQ901+1*AR901)/22</f>
        <v>1.2727272727272727</v>
      </c>
      <c r="AT901" s="75" t="str">
        <f t="shared" ref="AT901:AT964" si="195">IF(AND(AS901&gt;0,AS901&lt;=1),"1",IF(AND(AS901&gt;1,AS901&lt;=2),"3",IF(AND(AS901&gt;2,AS901&lt;=3),"6",IF(AND(AS901&gt;3,AS901&lt;=4),"8",IF(AND(AS901&gt;4,AS901&lt;=5),"10","")))))</f>
        <v>3</v>
      </c>
      <c r="AU901" s="48" t="e">
        <f>IF(OR(AQ901="I",#REF!="I",AQ901="C",#REF!="C"),"Termovacío",IF(OR(AO901="I",AN901="I",AP901="I",AK901="I",AL901="I",AO901="C",AN901="C",AP901="C",AK901="C",AL901="C"),"Regeneración",""))</f>
        <v>#REF!</v>
      </c>
    </row>
    <row r="902" spans="1:47" s="10" customFormat="1" ht="15" customHeight="1" x14ac:dyDescent="0.2">
      <c r="A902" s="4">
        <f t="shared" si="185"/>
        <v>38</v>
      </c>
      <c r="B902" s="4">
        <v>600040</v>
      </c>
      <c r="C902" s="4" t="s">
        <v>86</v>
      </c>
      <c r="D902" s="4" t="s">
        <v>155</v>
      </c>
      <c r="E902" s="3" t="s">
        <v>154</v>
      </c>
      <c r="F902" s="4" t="s">
        <v>330</v>
      </c>
      <c r="G902" s="4" t="s">
        <v>40</v>
      </c>
      <c r="H902" s="4" t="s">
        <v>595</v>
      </c>
      <c r="I902" s="4" t="s">
        <v>249</v>
      </c>
      <c r="J902" s="4" t="s">
        <v>131</v>
      </c>
      <c r="K902" s="4" t="s">
        <v>117</v>
      </c>
      <c r="L902" s="4">
        <v>1976</v>
      </c>
      <c r="M902" s="4" t="s">
        <v>266</v>
      </c>
      <c r="N902" s="4" t="s">
        <v>304</v>
      </c>
      <c r="O902" s="4"/>
      <c r="P902" s="4"/>
      <c r="Q902" s="4"/>
      <c r="R902" s="4" t="s">
        <v>123</v>
      </c>
      <c r="S902" s="13"/>
      <c r="T902" s="4"/>
      <c r="U902" s="4"/>
      <c r="V902" s="4"/>
      <c r="W902" s="4">
        <v>220</v>
      </c>
      <c r="X902" s="13">
        <v>35898</v>
      </c>
      <c r="Y902" s="27"/>
      <c r="Z902" s="27"/>
      <c r="AA902" s="28"/>
      <c r="AB902" s="31"/>
      <c r="AC902" s="32">
        <v>56</v>
      </c>
      <c r="AD902" s="28"/>
      <c r="AE902" s="28">
        <v>32.200000000000003</v>
      </c>
      <c r="AF902" s="33">
        <v>2.6919999999999999E-2</v>
      </c>
      <c r="AG902" s="28">
        <v>2.4</v>
      </c>
      <c r="AH902" s="31"/>
      <c r="AI902" s="31"/>
      <c r="AJ902" s="31"/>
      <c r="AK902" s="75" t="str">
        <f t="shared" si="186"/>
        <v>1</v>
      </c>
      <c r="AL902" s="75" t="str">
        <f t="shared" si="187"/>
        <v>1</v>
      </c>
      <c r="AM902" s="75" t="str">
        <f t="shared" si="188"/>
        <v>1</v>
      </c>
      <c r="AN902" s="75" t="str">
        <f t="shared" si="189"/>
        <v>1</v>
      </c>
      <c r="AO902" s="75" t="str">
        <f t="shared" si="190"/>
        <v>1</v>
      </c>
      <c r="AP902" s="75" t="str">
        <f t="shared" si="191"/>
        <v>1</v>
      </c>
      <c r="AQ902" s="75" t="str">
        <f t="shared" si="192"/>
        <v>1</v>
      </c>
      <c r="AR902" s="75" t="str">
        <f t="shared" si="193"/>
        <v>1</v>
      </c>
      <c r="AS902" s="75">
        <f t="shared" si="194"/>
        <v>1</v>
      </c>
      <c r="AT902" s="75" t="str">
        <f t="shared" si="195"/>
        <v>1</v>
      </c>
      <c r="AU902" s="48" t="e">
        <f>IF(OR(AQ902="I",#REF!="I",AQ902="C",#REF!="C"),"Termovacío",IF(OR(AO902="I",AN902="I",AP902="I",AK902="I",AL902="I",AO902="C",AN902="C",AP902="C",AK902="C",AL902="C"),"Regeneración",""))</f>
        <v>#REF!</v>
      </c>
    </row>
    <row r="903" spans="1:47" s="10" customFormat="1" ht="15" customHeight="1" x14ac:dyDescent="0.2">
      <c r="A903" s="4">
        <f t="shared" si="185"/>
        <v>38</v>
      </c>
      <c r="B903" s="4">
        <v>600040</v>
      </c>
      <c r="C903" s="4" t="s">
        <v>86</v>
      </c>
      <c r="D903" s="4" t="s">
        <v>155</v>
      </c>
      <c r="E903" s="3" t="s">
        <v>154</v>
      </c>
      <c r="F903" s="4" t="s">
        <v>330</v>
      </c>
      <c r="G903" s="4" t="s">
        <v>40</v>
      </c>
      <c r="H903" s="4" t="s">
        <v>595</v>
      </c>
      <c r="I903" s="4" t="s">
        <v>249</v>
      </c>
      <c r="J903" s="4" t="s">
        <v>131</v>
      </c>
      <c r="K903" s="4" t="s">
        <v>117</v>
      </c>
      <c r="L903" s="4">
        <v>1976</v>
      </c>
      <c r="M903" s="4" t="s">
        <v>266</v>
      </c>
      <c r="N903" s="4" t="s">
        <v>304</v>
      </c>
      <c r="O903" s="4"/>
      <c r="P903" s="4"/>
      <c r="Q903" s="4"/>
      <c r="R903" s="4" t="s">
        <v>123</v>
      </c>
      <c r="S903" s="13"/>
      <c r="T903" s="4"/>
      <c r="U903" s="4"/>
      <c r="V903" s="4"/>
      <c r="W903" s="4">
        <v>220</v>
      </c>
      <c r="X903" s="13">
        <v>35536</v>
      </c>
      <c r="Y903" s="27"/>
      <c r="Z903" s="27"/>
      <c r="AA903" s="28"/>
      <c r="AB903" s="31"/>
      <c r="AC903" s="32">
        <v>40</v>
      </c>
      <c r="AD903" s="28"/>
      <c r="AE903" s="28">
        <v>30.3</v>
      </c>
      <c r="AF903" s="33">
        <v>2.811E-2</v>
      </c>
      <c r="AG903" s="28">
        <v>2.5</v>
      </c>
      <c r="AH903" s="31"/>
      <c r="AI903" s="31"/>
      <c r="AJ903" s="31"/>
      <c r="AK903" s="75" t="str">
        <f t="shared" si="186"/>
        <v>1</v>
      </c>
      <c r="AL903" s="75" t="str">
        <f t="shared" si="187"/>
        <v>1</v>
      </c>
      <c r="AM903" s="75" t="str">
        <f t="shared" si="188"/>
        <v>1</v>
      </c>
      <c r="AN903" s="75" t="str">
        <f t="shared" si="189"/>
        <v>1</v>
      </c>
      <c r="AO903" s="75" t="str">
        <f t="shared" si="190"/>
        <v>3</v>
      </c>
      <c r="AP903" s="75" t="str">
        <f t="shared" si="191"/>
        <v>1</v>
      </c>
      <c r="AQ903" s="75" t="str">
        <f t="shared" si="192"/>
        <v>5</v>
      </c>
      <c r="AR903" s="75" t="str">
        <f t="shared" si="193"/>
        <v>1</v>
      </c>
      <c r="AS903" s="75">
        <f t="shared" si="194"/>
        <v>2.1818181818181817</v>
      </c>
      <c r="AT903" s="75" t="str">
        <f t="shared" si="195"/>
        <v>6</v>
      </c>
      <c r="AU903" s="48" t="e">
        <f>IF(OR(AQ903="I",#REF!="I",AQ903="C",#REF!="C"),"Termovacío",IF(OR(AO903="I",AN903="I",AP903="I",AK903="I",AL903="I",AO903="C",AN903="C",AP903="C",AK903="C",AL903="C"),"Regeneración",""))</f>
        <v>#REF!</v>
      </c>
    </row>
    <row r="904" spans="1:47" s="10" customFormat="1" ht="15" customHeight="1" x14ac:dyDescent="0.2">
      <c r="A904" s="4">
        <f t="shared" si="185"/>
        <v>38</v>
      </c>
      <c r="B904" s="4">
        <v>600040</v>
      </c>
      <c r="C904" s="4" t="s">
        <v>86</v>
      </c>
      <c r="D904" s="4" t="s">
        <v>155</v>
      </c>
      <c r="E904" s="3" t="s">
        <v>154</v>
      </c>
      <c r="F904" s="4" t="s">
        <v>330</v>
      </c>
      <c r="G904" s="4" t="s">
        <v>40</v>
      </c>
      <c r="H904" s="4" t="s">
        <v>595</v>
      </c>
      <c r="I904" s="4" t="s">
        <v>249</v>
      </c>
      <c r="J904" s="4" t="s">
        <v>131</v>
      </c>
      <c r="K904" s="4" t="s">
        <v>117</v>
      </c>
      <c r="L904" s="4">
        <v>1976</v>
      </c>
      <c r="M904" s="4" t="s">
        <v>266</v>
      </c>
      <c r="N904" s="4" t="s">
        <v>304</v>
      </c>
      <c r="O904" s="4"/>
      <c r="P904" s="4"/>
      <c r="Q904" s="4"/>
      <c r="R904" s="4" t="s">
        <v>123</v>
      </c>
      <c r="S904" s="13"/>
      <c r="T904" s="4"/>
      <c r="U904" s="4"/>
      <c r="V904" s="4"/>
      <c r="W904" s="4">
        <v>220</v>
      </c>
      <c r="X904" s="13">
        <v>34075</v>
      </c>
      <c r="Y904" s="27"/>
      <c r="Z904" s="27"/>
      <c r="AA904" s="28"/>
      <c r="AB904" s="31"/>
      <c r="AC904" s="32">
        <v>63</v>
      </c>
      <c r="AD904" s="28"/>
      <c r="AE904" s="28"/>
      <c r="AF904" s="33">
        <v>2.5000000000000001E-2</v>
      </c>
      <c r="AG904" s="28"/>
      <c r="AH904" s="31"/>
      <c r="AI904" s="31"/>
      <c r="AJ904" s="31"/>
      <c r="AK904" s="75" t="str">
        <f t="shared" si="186"/>
        <v>1</v>
      </c>
      <c r="AL904" s="75" t="str">
        <f t="shared" si="187"/>
        <v>1</v>
      </c>
      <c r="AM904" s="75" t="str">
        <f t="shared" si="188"/>
        <v>1</v>
      </c>
      <c r="AN904" s="75" t="str">
        <f t="shared" si="189"/>
        <v>1</v>
      </c>
      <c r="AO904" s="75" t="str">
        <f t="shared" si="190"/>
        <v>1</v>
      </c>
      <c r="AP904" s="75" t="str">
        <f t="shared" si="191"/>
        <v>1</v>
      </c>
      <c r="AQ904" s="75" t="str">
        <f t="shared" si="192"/>
        <v>1</v>
      </c>
      <c r="AR904" s="75" t="str">
        <f t="shared" si="193"/>
        <v>1</v>
      </c>
      <c r="AS904" s="75">
        <f t="shared" si="194"/>
        <v>1</v>
      </c>
      <c r="AT904" s="75" t="str">
        <f t="shared" si="195"/>
        <v>1</v>
      </c>
      <c r="AU904" s="48" t="e">
        <f>IF(OR(AQ904="I",#REF!="I",AQ904="C",#REF!="C"),"Termovacío",IF(OR(AO904="I",AN904="I",AP904="I",AK904="I",AL904="I",AO904="C",AN904="C",AP904="C",AK904="C",AL904="C"),"Regeneración",""))</f>
        <v>#REF!</v>
      </c>
    </row>
    <row r="905" spans="1:47" s="10" customFormat="1" ht="15" customHeight="1" x14ac:dyDescent="0.2">
      <c r="A905" s="4">
        <f t="shared" si="185"/>
        <v>39</v>
      </c>
      <c r="B905" s="36">
        <v>60002660</v>
      </c>
      <c r="C905" s="36" t="s">
        <v>86</v>
      </c>
      <c r="D905" s="36" t="s">
        <v>156</v>
      </c>
      <c r="E905" s="37"/>
      <c r="F905" s="36" t="s">
        <v>331</v>
      </c>
      <c r="G905" s="36" t="s">
        <v>19</v>
      </c>
      <c r="H905" s="36">
        <v>185466</v>
      </c>
      <c r="I905" s="36" t="s">
        <v>245</v>
      </c>
      <c r="J905" s="36" t="s">
        <v>132</v>
      </c>
      <c r="K905" s="36" t="s">
        <v>125</v>
      </c>
      <c r="L905" s="36">
        <v>2003</v>
      </c>
      <c r="M905" s="36" t="s">
        <v>266</v>
      </c>
      <c r="N905" s="36" t="s">
        <v>304</v>
      </c>
      <c r="O905" s="36" t="s">
        <v>122</v>
      </c>
      <c r="P905" s="36">
        <v>2006</v>
      </c>
      <c r="Q905" s="36"/>
      <c r="R905" s="36" t="s">
        <v>119</v>
      </c>
      <c r="S905" s="38"/>
      <c r="T905" s="36"/>
      <c r="U905" s="36"/>
      <c r="V905" s="36" t="s">
        <v>448</v>
      </c>
      <c r="W905" s="36">
        <v>60</v>
      </c>
      <c r="X905" s="38">
        <v>45696</v>
      </c>
      <c r="Y905" s="39">
        <v>60</v>
      </c>
      <c r="Z905" s="39">
        <v>25</v>
      </c>
      <c r="AA905" s="40" t="s">
        <v>665</v>
      </c>
      <c r="AB905" s="41">
        <v>0.88300000000000001</v>
      </c>
      <c r="AC905" s="42">
        <v>70</v>
      </c>
      <c r="AD905" s="40">
        <v>5</v>
      </c>
      <c r="AE905" s="40">
        <v>29.8</v>
      </c>
      <c r="AF905" s="43">
        <v>3.3000000000000002E-2</v>
      </c>
      <c r="AG905" s="40">
        <v>2</v>
      </c>
      <c r="AH905" s="41">
        <v>4.1000000000000002E-2</v>
      </c>
      <c r="AI905" s="41">
        <v>1.9330000000000001</v>
      </c>
      <c r="AJ905" s="41"/>
      <c r="AK905" s="75" t="str">
        <f t="shared" si="186"/>
        <v>1</v>
      </c>
      <c r="AL905" s="75" t="str">
        <f t="shared" si="187"/>
        <v>1</v>
      </c>
      <c r="AM905" s="75" t="str">
        <f t="shared" si="188"/>
        <v>1</v>
      </c>
      <c r="AN905" s="75" t="str">
        <f t="shared" si="189"/>
        <v>1</v>
      </c>
      <c r="AO905" s="75" t="str">
        <f t="shared" si="190"/>
        <v>3</v>
      </c>
      <c r="AP905" s="75" t="str">
        <f t="shared" si="191"/>
        <v>1</v>
      </c>
      <c r="AQ905" s="75" t="str">
        <f t="shared" si="192"/>
        <v>1</v>
      </c>
      <c r="AR905" s="75" t="str">
        <f t="shared" si="193"/>
        <v>1</v>
      </c>
      <c r="AS905" s="75">
        <f t="shared" si="194"/>
        <v>1.2727272727272727</v>
      </c>
      <c r="AT905" s="75" t="str">
        <f t="shared" si="195"/>
        <v>3</v>
      </c>
      <c r="AU905" s="48" t="e">
        <f>IF(OR(AQ905="I",#REF!="I",AQ905="C",#REF!="C"),"Termovacío",IF(OR(AO905="I",AN905="I",AP905="I",AK905="I",AL905="I",AO905="C",AN905="C",AP905="C",AK905="C",AL905="C"),"Regeneración",""))</f>
        <v>#REF!</v>
      </c>
    </row>
    <row r="906" spans="1:47" s="10" customFormat="1" ht="15" customHeight="1" x14ac:dyDescent="0.2">
      <c r="A906" s="4">
        <f t="shared" si="185"/>
        <v>39</v>
      </c>
      <c r="B906" s="4">
        <v>60002660</v>
      </c>
      <c r="C906" s="4" t="s">
        <v>86</v>
      </c>
      <c r="D906" s="4" t="s">
        <v>156</v>
      </c>
      <c r="E906" s="3"/>
      <c r="F906" s="4" t="s">
        <v>331</v>
      </c>
      <c r="G906" s="4" t="s">
        <v>19</v>
      </c>
      <c r="H906" s="4">
        <v>185466</v>
      </c>
      <c r="I906" s="4" t="s">
        <v>245</v>
      </c>
      <c r="J906" s="4" t="s">
        <v>132</v>
      </c>
      <c r="K906" s="4" t="s">
        <v>125</v>
      </c>
      <c r="L906" s="4">
        <v>2003</v>
      </c>
      <c r="M906" s="4" t="s">
        <v>266</v>
      </c>
      <c r="N906" s="4" t="s">
        <v>304</v>
      </c>
      <c r="O906" s="4" t="s">
        <v>122</v>
      </c>
      <c r="P906" s="4">
        <v>2006</v>
      </c>
      <c r="Q906" s="4"/>
      <c r="R906" s="4" t="s">
        <v>119</v>
      </c>
      <c r="S906" s="13"/>
      <c r="T906" s="4"/>
      <c r="U906" s="4"/>
      <c r="V906" s="4" t="s">
        <v>448</v>
      </c>
      <c r="W906" s="4">
        <v>60</v>
      </c>
      <c r="X906" s="13">
        <v>45196</v>
      </c>
      <c r="Y906" s="27">
        <v>61</v>
      </c>
      <c r="Z906" s="27">
        <v>57</v>
      </c>
      <c r="AA906" s="28" t="s">
        <v>456</v>
      </c>
      <c r="AB906" s="31">
        <v>0.88200000000000001</v>
      </c>
      <c r="AC906" s="32">
        <v>63</v>
      </c>
      <c r="AD906" s="28">
        <v>7</v>
      </c>
      <c r="AE906" s="28">
        <v>30.1</v>
      </c>
      <c r="AF906" s="33">
        <v>4.3999999999999997E-2</v>
      </c>
      <c r="AG906" s="28">
        <v>2</v>
      </c>
      <c r="AH906" s="31">
        <v>4.7E-2</v>
      </c>
      <c r="AI906" s="31">
        <v>1.77</v>
      </c>
      <c r="AJ906" s="31"/>
      <c r="AK906" s="75" t="str">
        <f t="shared" si="186"/>
        <v>1</v>
      </c>
      <c r="AL906" s="75" t="str">
        <f t="shared" si="187"/>
        <v>1</v>
      </c>
      <c r="AM906" s="75" t="str">
        <f t="shared" si="188"/>
        <v>1</v>
      </c>
      <c r="AN906" s="75" t="str">
        <f t="shared" si="189"/>
        <v>1</v>
      </c>
      <c r="AO906" s="75" t="str">
        <f t="shared" si="190"/>
        <v>3</v>
      </c>
      <c r="AP906" s="75" t="str">
        <f t="shared" si="191"/>
        <v>1</v>
      </c>
      <c r="AQ906" s="75" t="str">
        <f t="shared" si="192"/>
        <v>1</v>
      </c>
      <c r="AR906" s="75" t="str">
        <f t="shared" si="193"/>
        <v>1</v>
      </c>
      <c r="AS906" s="75">
        <f t="shared" si="194"/>
        <v>1.2727272727272727</v>
      </c>
      <c r="AT906" s="75" t="str">
        <f t="shared" si="195"/>
        <v>3</v>
      </c>
      <c r="AU906" s="48" t="e">
        <f>IF(OR(AQ906="I",#REF!="I",AQ906="C",#REF!="C"),"Termovacío",IF(OR(AO906="I",AN906="I",AP906="I",AK906="I",AL906="I",AO906="C",AN906="C",AP906="C",AK906="C",AL906="C"),"Regeneración",""))</f>
        <v>#REF!</v>
      </c>
    </row>
    <row r="907" spans="1:47" s="10" customFormat="1" ht="15" customHeight="1" x14ac:dyDescent="0.2">
      <c r="A907" s="4">
        <f t="shared" si="185"/>
        <v>39</v>
      </c>
      <c r="B907" s="4">
        <v>60002660</v>
      </c>
      <c r="C907" s="4" t="s">
        <v>86</v>
      </c>
      <c r="D907" s="4" t="s">
        <v>156</v>
      </c>
      <c r="E907" s="3"/>
      <c r="F907" s="4" t="s">
        <v>331</v>
      </c>
      <c r="G907" s="4" t="s">
        <v>19</v>
      </c>
      <c r="H907" s="4">
        <v>185466</v>
      </c>
      <c r="I907" s="4" t="s">
        <v>245</v>
      </c>
      <c r="J907" s="4" t="s">
        <v>132</v>
      </c>
      <c r="K907" s="4" t="s">
        <v>125</v>
      </c>
      <c r="L907" s="4">
        <v>2003</v>
      </c>
      <c r="M907" s="4" t="s">
        <v>266</v>
      </c>
      <c r="N907" s="4" t="s">
        <v>304</v>
      </c>
      <c r="O907" s="4" t="s">
        <v>122</v>
      </c>
      <c r="P907" s="4">
        <v>2006</v>
      </c>
      <c r="Q907" s="4"/>
      <c r="R907" s="4" t="s">
        <v>119</v>
      </c>
      <c r="S907" s="13"/>
      <c r="T907" s="4"/>
      <c r="U907" s="4"/>
      <c r="V907" s="4"/>
      <c r="W907" s="4">
        <v>60</v>
      </c>
      <c r="X907" s="13" t="s">
        <v>221</v>
      </c>
      <c r="Y907" s="27">
        <v>0</v>
      </c>
      <c r="Z907" s="27">
        <v>58.9</v>
      </c>
      <c r="AA907" s="28" t="s">
        <v>283</v>
      </c>
      <c r="AB907" s="31">
        <v>0.88149999999999995</v>
      </c>
      <c r="AC907" s="32">
        <v>68.8</v>
      </c>
      <c r="AD907" s="28">
        <v>11</v>
      </c>
      <c r="AE907" s="28">
        <v>31.5</v>
      </c>
      <c r="AF907" s="33">
        <v>0.02</v>
      </c>
      <c r="AG907" s="28">
        <v>3</v>
      </c>
      <c r="AH907" s="31">
        <v>8.3000000000000004E-2</v>
      </c>
      <c r="AI907" s="31">
        <v>2.3199999999999998</v>
      </c>
      <c r="AJ907" s="31"/>
      <c r="AK907" s="75" t="str">
        <f t="shared" si="186"/>
        <v>1</v>
      </c>
      <c r="AL907" s="75" t="str">
        <f t="shared" si="187"/>
        <v>1</v>
      </c>
      <c r="AM907" s="75" t="str">
        <f t="shared" si="188"/>
        <v>1</v>
      </c>
      <c r="AN907" s="75" t="str">
        <f t="shared" si="189"/>
        <v>1</v>
      </c>
      <c r="AO907" s="75" t="str">
        <f t="shared" si="190"/>
        <v>3</v>
      </c>
      <c r="AP907" s="75" t="str">
        <f t="shared" si="191"/>
        <v>1</v>
      </c>
      <c r="AQ907" s="75" t="str">
        <f t="shared" si="192"/>
        <v>1</v>
      </c>
      <c r="AR907" s="75" t="str">
        <f t="shared" si="193"/>
        <v>1</v>
      </c>
      <c r="AS907" s="75">
        <f t="shared" si="194"/>
        <v>1.2727272727272727</v>
      </c>
      <c r="AT907" s="75" t="str">
        <f t="shared" si="195"/>
        <v>3</v>
      </c>
      <c r="AU907" s="48" t="e">
        <f>IF(OR(AQ907="I",#REF!="I",AQ907="C",#REF!="C"),"Termovacío",IF(OR(AO907="I",AN907="I",AP907="I",AK907="I",AL907="I",AO907="C",AN907="C",AP907="C",AK907="C",AL907="C"),"Regeneración",""))</f>
        <v>#REF!</v>
      </c>
    </row>
    <row r="908" spans="1:47" s="10" customFormat="1" ht="15" customHeight="1" x14ac:dyDescent="0.2">
      <c r="A908" s="4">
        <f t="shared" si="185"/>
        <v>39</v>
      </c>
      <c r="B908" s="4">
        <v>60002660</v>
      </c>
      <c r="C908" s="4" t="s">
        <v>86</v>
      </c>
      <c r="D908" s="4" t="s">
        <v>156</v>
      </c>
      <c r="E908" s="3"/>
      <c r="F908" s="4" t="s">
        <v>331</v>
      </c>
      <c r="G908" s="4" t="s">
        <v>19</v>
      </c>
      <c r="H908" s="4">
        <v>185466</v>
      </c>
      <c r="I908" s="4" t="s">
        <v>245</v>
      </c>
      <c r="J908" s="4" t="s">
        <v>132</v>
      </c>
      <c r="K908" s="4" t="s">
        <v>125</v>
      </c>
      <c r="L908" s="4">
        <v>2003</v>
      </c>
      <c r="M908" s="4" t="s">
        <v>266</v>
      </c>
      <c r="N908" s="4" t="s">
        <v>304</v>
      </c>
      <c r="O908" s="4" t="s">
        <v>122</v>
      </c>
      <c r="P908" s="4">
        <v>2006</v>
      </c>
      <c r="Q908" s="4"/>
      <c r="R908" s="4" t="s">
        <v>119</v>
      </c>
      <c r="S908" s="13"/>
      <c r="T908" s="4"/>
      <c r="U908" s="4"/>
      <c r="V908" s="4" t="s">
        <v>301</v>
      </c>
      <c r="W908" s="4">
        <v>60</v>
      </c>
      <c r="X908" s="13">
        <v>44445</v>
      </c>
      <c r="Y908" s="27">
        <v>70</v>
      </c>
      <c r="Z908" s="27">
        <v>54.6</v>
      </c>
      <c r="AA908" s="28" t="s">
        <v>300</v>
      </c>
      <c r="AB908" s="31">
        <v>0.873</v>
      </c>
      <c r="AC908" s="32">
        <v>61</v>
      </c>
      <c r="AD908" s="28">
        <v>8</v>
      </c>
      <c r="AE908" s="28">
        <v>28</v>
      </c>
      <c r="AF908" s="33">
        <v>0.03</v>
      </c>
      <c r="AG908" s="28">
        <v>3</v>
      </c>
      <c r="AH908" s="31">
        <v>5.0999999999999997E-2</v>
      </c>
      <c r="AI908" s="31">
        <v>2.1030000000000002</v>
      </c>
      <c r="AJ908" s="31"/>
      <c r="AK908" s="75" t="str">
        <f t="shared" si="186"/>
        <v>1</v>
      </c>
      <c r="AL908" s="75" t="str">
        <f t="shared" si="187"/>
        <v>1</v>
      </c>
      <c r="AM908" s="75" t="str">
        <f t="shared" si="188"/>
        <v>1</v>
      </c>
      <c r="AN908" s="75" t="str">
        <f t="shared" si="189"/>
        <v>1</v>
      </c>
      <c r="AO908" s="75" t="str">
        <f t="shared" si="190"/>
        <v>3</v>
      </c>
      <c r="AP908" s="75" t="str">
        <f t="shared" si="191"/>
        <v>1</v>
      </c>
      <c r="AQ908" s="75" t="str">
        <f t="shared" si="192"/>
        <v>1</v>
      </c>
      <c r="AR908" s="75" t="str">
        <f t="shared" si="193"/>
        <v>1</v>
      </c>
      <c r="AS908" s="75">
        <f t="shared" si="194"/>
        <v>1.2727272727272727</v>
      </c>
      <c r="AT908" s="75" t="str">
        <f t="shared" si="195"/>
        <v>3</v>
      </c>
      <c r="AU908" s="48" t="e">
        <f>IF(OR(AQ908="I",#REF!="I",AQ908="C",#REF!="C"),"Termovacío",IF(OR(AO908="I",AN908="I",AP908="I",AK908="I",AL908="I",AO908="C",AN908="C",AP908="C",AK908="C",AL908="C"),"Regeneración",""))</f>
        <v>#REF!</v>
      </c>
    </row>
    <row r="909" spans="1:47" s="10" customFormat="1" ht="15" customHeight="1" x14ac:dyDescent="0.2">
      <c r="A909" s="4">
        <f t="shared" ref="A909:A972" si="196">+IF(B908=B909,A908,A908+1)</f>
        <v>39</v>
      </c>
      <c r="B909" s="4">
        <v>60002660</v>
      </c>
      <c r="C909" s="4" t="s">
        <v>86</v>
      </c>
      <c r="D909" s="4" t="s">
        <v>156</v>
      </c>
      <c r="E909" s="3"/>
      <c r="F909" s="4" t="s">
        <v>331</v>
      </c>
      <c r="G909" s="4" t="s">
        <v>19</v>
      </c>
      <c r="H909" s="4">
        <v>185466</v>
      </c>
      <c r="I909" s="4" t="s">
        <v>245</v>
      </c>
      <c r="J909" s="4" t="s">
        <v>132</v>
      </c>
      <c r="K909" s="4" t="s">
        <v>125</v>
      </c>
      <c r="L909" s="4">
        <v>2003</v>
      </c>
      <c r="M909" s="4" t="s">
        <v>266</v>
      </c>
      <c r="N909" s="4" t="s">
        <v>304</v>
      </c>
      <c r="O909" s="4" t="s">
        <v>122</v>
      </c>
      <c r="P909" s="4">
        <v>2006</v>
      </c>
      <c r="Q909" s="4"/>
      <c r="R909" s="4" t="s">
        <v>119</v>
      </c>
      <c r="S909" s="13"/>
      <c r="T909" s="4"/>
      <c r="U909" s="4"/>
      <c r="V909" s="4"/>
      <c r="W909" s="4">
        <v>60</v>
      </c>
      <c r="X909" s="13">
        <v>43580</v>
      </c>
      <c r="Y909" s="27"/>
      <c r="Z909" s="27"/>
      <c r="AA909" s="28"/>
      <c r="AB909" s="31"/>
      <c r="AC909" s="32">
        <v>67</v>
      </c>
      <c r="AD909" s="28"/>
      <c r="AE909" s="28">
        <v>35.700000000000003</v>
      </c>
      <c r="AF909" s="33">
        <v>0.01</v>
      </c>
      <c r="AG909" s="28">
        <v>3</v>
      </c>
      <c r="AH909" s="31">
        <v>0.128</v>
      </c>
      <c r="AI909" s="31">
        <v>2.4700000000000002</v>
      </c>
      <c r="AJ909" s="31"/>
      <c r="AK909" s="75" t="str">
        <f t="shared" si="186"/>
        <v>3</v>
      </c>
      <c r="AL909" s="75" t="str">
        <f t="shared" si="187"/>
        <v>1</v>
      </c>
      <c r="AM909" s="75" t="str">
        <f t="shared" si="188"/>
        <v>1</v>
      </c>
      <c r="AN909" s="75" t="str">
        <f t="shared" si="189"/>
        <v>1</v>
      </c>
      <c r="AO909" s="75" t="str">
        <f t="shared" si="190"/>
        <v>1</v>
      </c>
      <c r="AP909" s="75" t="str">
        <f t="shared" si="191"/>
        <v>1</v>
      </c>
      <c r="AQ909" s="75" t="str">
        <f t="shared" si="192"/>
        <v>1</v>
      </c>
      <c r="AR909" s="75" t="str">
        <f t="shared" si="193"/>
        <v>1</v>
      </c>
      <c r="AS909" s="75">
        <f t="shared" si="194"/>
        <v>1.2727272727272727</v>
      </c>
      <c r="AT909" s="75" t="str">
        <f t="shared" si="195"/>
        <v>3</v>
      </c>
      <c r="AU909" s="48" t="e">
        <f>IF(OR(AQ909="I",#REF!="I",AQ909="C",#REF!="C"),"Termovacío",IF(OR(AO909="I",AN909="I",AP909="I",AK909="I",AL909="I",AO909="C",AN909="C",AP909="C",AK909="C",AL909="C"),"Regeneración",""))</f>
        <v>#REF!</v>
      </c>
    </row>
    <row r="910" spans="1:47" s="10" customFormat="1" ht="15" customHeight="1" x14ac:dyDescent="0.2">
      <c r="A910" s="4">
        <f t="shared" si="196"/>
        <v>39</v>
      </c>
      <c r="B910" s="4">
        <v>60002660</v>
      </c>
      <c r="C910" s="4" t="s">
        <v>86</v>
      </c>
      <c r="D910" s="4" t="s">
        <v>156</v>
      </c>
      <c r="E910" s="3"/>
      <c r="F910" s="4" t="s">
        <v>331</v>
      </c>
      <c r="G910" s="4" t="s">
        <v>19</v>
      </c>
      <c r="H910" s="4">
        <v>185466</v>
      </c>
      <c r="I910" s="4" t="s">
        <v>245</v>
      </c>
      <c r="J910" s="4" t="s">
        <v>132</v>
      </c>
      <c r="K910" s="4" t="s">
        <v>125</v>
      </c>
      <c r="L910" s="4">
        <v>2003</v>
      </c>
      <c r="M910" s="4" t="s">
        <v>266</v>
      </c>
      <c r="N910" s="4" t="s">
        <v>304</v>
      </c>
      <c r="O910" s="4" t="s">
        <v>122</v>
      </c>
      <c r="P910" s="4">
        <v>2006</v>
      </c>
      <c r="Q910" s="4"/>
      <c r="R910" s="4" t="s">
        <v>119</v>
      </c>
      <c r="S910" s="13"/>
      <c r="T910" s="4"/>
      <c r="U910" s="4"/>
      <c r="V910" s="4"/>
      <c r="W910" s="4">
        <v>60</v>
      </c>
      <c r="X910" s="13">
        <v>43315</v>
      </c>
      <c r="Y910" s="27"/>
      <c r="Z910" s="27"/>
      <c r="AA910" s="28"/>
      <c r="AB910" s="31"/>
      <c r="AC910" s="32">
        <v>62</v>
      </c>
      <c r="AD910" s="28"/>
      <c r="AE910" s="28">
        <v>29.8</v>
      </c>
      <c r="AF910" s="33">
        <v>0.05</v>
      </c>
      <c r="AG910" s="28">
        <v>3</v>
      </c>
      <c r="AH910" s="31">
        <v>9.1999999999999998E-2</v>
      </c>
      <c r="AI910" s="31">
        <v>1.42</v>
      </c>
      <c r="AJ910" s="31"/>
      <c r="AK910" s="75" t="str">
        <f t="shared" si="186"/>
        <v>1</v>
      </c>
      <c r="AL910" s="75" t="str">
        <f t="shared" si="187"/>
        <v>1</v>
      </c>
      <c r="AM910" s="75" t="str">
        <f t="shared" si="188"/>
        <v>1</v>
      </c>
      <c r="AN910" s="75" t="str">
        <f t="shared" si="189"/>
        <v>1</v>
      </c>
      <c r="AO910" s="75" t="str">
        <f t="shared" si="190"/>
        <v>3</v>
      </c>
      <c r="AP910" s="75" t="str">
        <f t="shared" si="191"/>
        <v>1</v>
      </c>
      <c r="AQ910" s="75" t="str">
        <f t="shared" si="192"/>
        <v>1</v>
      </c>
      <c r="AR910" s="75" t="str">
        <f t="shared" si="193"/>
        <v>1</v>
      </c>
      <c r="AS910" s="75">
        <f t="shared" si="194"/>
        <v>1.2727272727272727</v>
      </c>
      <c r="AT910" s="75" t="str">
        <f t="shared" si="195"/>
        <v>3</v>
      </c>
      <c r="AU910" s="48" t="e">
        <f>IF(OR(AQ910="I",#REF!="I",AQ910="C",#REF!="C"),"Termovacío",IF(OR(AO910="I",AN910="I",AP910="I",AK910="I",AL910="I",AO910="C",AN910="C",AP910="C",AK910="C",AL910="C"),"Regeneración",""))</f>
        <v>#REF!</v>
      </c>
    </row>
    <row r="911" spans="1:47" s="10" customFormat="1" ht="15" customHeight="1" x14ac:dyDescent="0.2">
      <c r="A911" s="4">
        <f t="shared" si="196"/>
        <v>39</v>
      </c>
      <c r="B911" s="4">
        <v>60002660</v>
      </c>
      <c r="C911" s="4" t="s">
        <v>86</v>
      </c>
      <c r="D911" s="4" t="s">
        <v>156</v>
      </c>
      <c r="E911" s="3"/>
      <c r="F911" s="4" t="s">
        <v>331</v>
      </c>
      <c r="G911" s="4" t="s">
        <v>19</v>
      </c>
      <c r="H911" s="4">
        <v>185466</v>
      </c>
      <c r="I911" s="4" t="s">
        <v>245</v>
      </c>
      <c r="J911" s="4" t="s">
        <v>132</v>
      </c>
      <c r="K911" s="4" t="s">
        <v>125</v>
      </c>
      <c r="L911" s="4">
        <v>2003</v>
      </c>
      <c r="M911" s="4" t="s">
        <v>266</v>
      </c>
      <c r="N911" s="4" t="s">
        <v>304</v>
      </c>
      <c r="O911" s="4" t="s">
        <v>122</v>
      </c>
      <c r="P911" s="4">
        <v>2006</v>
      </c>
      <c r="Q911" s="4"/>
      <c r="R911" s="4" t="s">
        <v>119</v>
      </c>
      <c r="S911" s="13"/>
      <c r="T911" s="4"/>
      <c r="U911" s="4"/>
      <c r="V911" s="4"/>
      <c r="W911" s="4">
        <v>60</v>
      </c>
      <c r="X911" s="13">
        <v>42926</v>
      </c>
      <c r="Y911" s="27"/>
      <c r="Z911" s="27"/>
      <c r="AA911" s="28"/>
      <c r="AB911" s="31"/>
      <c r="AC911" s="32">
        <v>21</v>
      </c>
      <c r="AD911" s="28"/>
      <c r="AE911" s="28">
        <v>36.200000000000003</v>
      </c>
      <c r="AF911" s="33">
        <v>0.04</v>
      </c>
      <c r="AG911" s="28">
        <v>3</v>
      </c>
      <c r="AH911" s="31">
        <v>0.2</v>
      </c>
      <c r="AI911" s="31">
        <v>4.4000000000000004</v>
      </c>
      <c r="AJ911" s="31"/>
      <c r="AK911" s="75" t="str">
        <f t="shared" si="186"/>
        <v>3</v>
      </c>
      <c r="AL911" s="75" t="str">
        <f t="shared" si="187"/>
        <v>5</v>
      </c>
      <c r="AM911" s="75" t="str">
        <f t="shared" si="188"/>
        <v>1</v>
      </c>
      <c r="AN911" s="75" t="str">
        <f t="shared" si="189"/>
        <v>1</v>
      </c>
      <c r="AO911" s="75" t="str">
        <f t="shared" si="190"/>
        <v>1</v>
      </c>
      <c r="AP911" s="75" t="str">
        <f t="shared" si="191"/>
        <v>1</v>
      </c>
      <c r="AQ911" s="75" t="str">
        <f t="shared" si="192"/>
        <v>5</v>
      </c>
      <c r="AR911" s="75" t="str">
        <f t="shared" si="193"/>
        <v>1</v>
      </c>
      <c r="AS911" s="75">
        <f t="shared" si="194"/>
        <v>2.7272727272727271</v>
      </c>
      <c r="AT911" s="75" t="str">
        <f t="shared" si="195"/>
        <v>6</v>
      </c>
      <c r="AU911" s="48" t="e">
        <f>IF(OR(AQ911="I",#REF!="I",AQ911="C",#REF!="C"),"Termovacío",IF(OR(AO911="I",AN911="I",AP911="I",AK911="I",AL911="I",AO911="C",AN911="C",AP911="C",AK911="C",AL911="C"),"Regeneración",""))</f>
        <v>#REF!</v>
      </c>
    </row>
    <row r="912" spans="1:47" s="10" customFormat="1" ht="15" customHeight="1" x14ac:dyDescent="0.2">
      <c r="A912" s="4">
        <f t="shared" si="196"/>
        <v>39</v>
      </c>
      <c r="B912" s="4">
        <v>60002660</v>
      </c>
      <c r="C912" s="4" t="s">
        <v>86</v>
      </c>
      <c r="D912" s="4" t="s">
        <v>156</v>
      </c>
      <c r="E912" s="3"/>
      <c r="F912" s="4" t="s">
        <v>331</v>
      </c>
      <c r="G912" s="4" t="s">
        <v>19</v>
      </c>
      <c r="H912" s="4">
        <v>185466</v>
      </c>
      <c r="I912" s="4" t="s">
        <v>245</v>
      </c>
      <c r="J912" s="4" t="s">
        <v>132</v>
      </c>
      <c r="K912" s="4" t="s">
        <v>125</v>
      </c>
      <c r="L912" s="4">
        <v>2003</v>
      </c>
      <c r="M912" s="4" t="s">
        <v>266</v>
      </c>
      <c r="N912" s="4" t="s">
        <v>304</v>
      </c>
      <c r="O912" s="4" t="s">
        <v>122</v>
      </c>
      <c r="P912" s="4">
        <v>2006</v>
      </c>
      <c r="Q912" s="4"/>
      <c r="R912" s="4" t="s">
        <v>119</v>
      </c>
      <c r="S912" s="13"/>
      <c r="T912" s="4"/>
      <c r="U912" s="4"/>
      <c r="V912" s="4"/>
      <c r="W912" s="4">
        <v>60</v>
      </c>
      <c r="X912" s="13">
        <v>42384</v>
      </c>
      <c r="Y912" s="27"/>
      <c r="Z912" s="27"/>
      <c r="AA912" s="28"/>
      <c r="AB912" s="31"/>
      <c r="AC912" s="32">
        <v>56.1</v>
      </c>
      <c r="AD912" s="28"/>
      <c r="AE912" s="28">
        <v>32</v>
      </c>
      <c r="AF912" s="33">
        <v>0.01</v>
      </c>
      <c r="AG912" s="28">
        <v>1.5</v>
      </c>
      <c r="AH912" s="31">
        <v>4.7E-2</v>
      </c>
      <c r="AI912" s="31">
        <v>1.3220000000000001</v>
      </c>
      <c r="AJ912" s="31"/>
      <c r="AK912" s="75" t="str">
        <f t="shared" si="186"/>
        <v>1</v>
      </c>
      <c r="AL912" s="75" t="str">
        <f t="shared" si="187"/>
        <v>1</v>
      </c>
      <c r="AM912" s="75" t="str">
        <f t="shared" si="188"/>
        <v>1</v>
      </c>
      <c r="AN912" s="75" t="str">
        <f t="shared" si="189"/>
        <v>1</v>
      </c>
      <c r="AO912" s="75" t="str">
        <f t="shared" si="190"/>
        <v>1</v>
      </c>
      <c r="AP912" s="75" t="str">
        <f t="shared" si="191"/>
        <v>1</v>
      </c>
      <c r="AQ912" s="75" t="str">
        <f t="shared" si="192"/>
        <v>1</v>
      </c>
      <c r="AR912" s="75" t="str">
        <f t="shared" si="193"/>
        <v>1</v>
      </c>
      <c r="AS912" s="75">
        <f t="shared" si="194"/>
        <v>1</v>
      </c>
      <c r="AT912" s="75" t="str">
        <f t="shared" si="195"/>
        <v>1</v>
      </c>
      <c r="AU912" s="48" t="e">
        <f>IF(OR(AQ912="I",#REF!="I",AQ912="C",#REF!="C"),"Termovacío",IF(OR(AO912="I",AN912="I",AP912="I",AK912="I",AL912="I",AO912="C",AN912="C",AP912="C",AK912="C",AL912="C"),"Regeneración",""))</f>
        <v>#REF!</v>
      </c>
    </row>
    <row r="913" spans="1:47" s="10" customFormat="1" ht="15" customHeight="1" x14ac:dyDescent="0.2">
      <c r="A913" s="4">
        <f t="shared" si="196"/>
        <v>39</v>
      </c>
      <c r="B913" s="4">
        <v>60002660</v>
      </c>
      <c r="C913" s="4" t="s">
        <v>86</v>
      </c>
      <c r="D913" s="4" t="s">
        <v>156</v>
      </c>
      <c r="E913" s="3"/>
      <c r="F913" s="4" t="s">
        <v>331</v>
      </c>
      <c r="G913" s="4" t="s">
        <v>19</v>
      </c>
      <c r="H913" s="4">
        <v>185466</v>
      </c>
      <c r="I913" s="4" t="s">
        <v>245</v>
      </c>
      <c r="J913" s="4" t="s">
        <v>132</v>
      </c>
      <c r="K913" s="4" t="s">
        <v>125</v>
      </c>
      <c r="L913" s="4">
        <v>2003</v>
      </c>
      <c r="M913" s="4" t="s">
        <v>266</v>
      </c>
      <c r="N913" s="4" t="s">
        <v>304</v>
      </c>
      <c r="O913" s="4" t="s">
        <v>122</v>
      </c>
      <c r="P913" s="4">
        <v>2006</v>
      </c>
      <c r="Q913" s="4"/>
      <c r="R913" s="4" t="s">
        <v>119</v>
      </c>
      <c r="S913" s="13"/>
      <c r="T913" s="4"/>
      <c r="U913" s="4"/>
      <c r="V913" s="4"/>
      <c r="W913" s="4">
        <v>60</v>
      </c>
      <c r="X913" s="13">
        <v>41989</v>
      </c>
      <c r="Y913" s="27"/>
      <c r="Z913" s="27"/>
      <c r="AA913" s="28"/>
      <c r="AB913" s="31"/>
      <c r="AC913" s="32">
        <v>37.6</v>
      </c>
      <c r="AD913" s="28"/>
      <c r="AE913" s="28">
        <v>35</v>
      </c>
      <c r="AF913" s="33">
        <v>0.01</v>
      </c>
      <c r="AG913" s="28">
        <v>1.5</v>
      </c>
      <c r="AH913" s="31">
        <v>2.9000000000000001E-2</v>
      </c>
      <c r="AI913" s="31"/>
      <c r="AJ913" s="31"/>
      <c r="AK913" s="75" t="str">
        <f t="shared" si="186"/>
        <v>1</v>
      </c>
      <c r="AL913" s="75" t="str">
        <f t="shared" si="187"/>
        <v>1</v>
      </c>
      <c r="AM913" s="75" t="str">
        <f t="shared" si="188"/>
        <v>1</v>
      </c>
      <c r="AN913" s="75" t="str">
        <f t="shared" si="189"/>
        <v>1</v>
      </c>
      <c r="AO913" s="75" t="str">
        <f t="shared" si="190"/>
        <v>1</v>
      </c>
      <c r="AP913" s="75" t="str">
        <f t="shared" si="191"/>
        <v>1</v>
      </c>
      <c r="AQ913" s="75" t="str">
        <f t="shared" si="192"/>
        <v>3</v>
      </c>
      <c r="AR913" s="75" t="str">
        <f t="shared" si="193"/>
        <v>1</v>
      </c>
      <c r="AS913" s="75">
        <f t="shared" si="194"/>
        <v>1.4545454545454546</v>
      </c>
      <c r="AT913" s="75" t="str">
        <f t="shared" si="195"/>
        <v>3</v>
      </c>
      <c r="AU913" s="48" t="e">
        <f>IF(OR(AQ913="I",#REF!="I",AQ913="C",#REF!="C"),"Termovacío",IF(OR(AO913="I",AN913="I",AP913="I",AK913="I",AL913="I",AO913="C",AN913="C",AP913="C",AK913="C",AL913="C"),"Regeneración",""))</f>
        <v>#REF!</v>
      </c>
    </row>
    <row r="914" spans="1:47" s="10" customFormat="1" ht="15" customHeight="1" x14ac:dyDescent="0.2">
      <c r="A914" s="4">
        <f t="shared" si="196"/>
        <v>39</v>
      </c>
      <c r="B914" s="4">
        <v>60002660</v>
      </c>
      <c r="C914" s="4" t="s">
        <v>86</v>
      </c>
      <c r="D914" s="4" t="s">
        <v>156</v>
      </c>
      <c r="E914" s="3"/>
      <c r="F914" s="4" t="s">
        <v>331</v>
      </c>
      <c r="G914" s="4" t="s">
        <v>19</v>
      </c>
      <c r="H914" s="4">
        <v>185466</v>
      </c>
      <c r="I914" s="4" t="s">
        <v>245</v>
      </c>
      <c r="J914" s="4" t="s">
        <v>132</v>
      </c>
      <c r="K914" s="4" t="s">
        <v>125</v>
      </c>
      <c r="L914" s="4">
        <v>2003</v>
      </c>
      <c r="M914" s="4" t="s">
        <v>266</v>
      </c>
      <c r="N914" s="4" t="s">
        <v>304</v>
      </c>
      <c r="O914" s="4" t="s">
        <v>122</v>
      </c>
      <c r="P914" s="4">
        <v>2006</v>
      </c>
      <c r="Q914" s="4"/>
      <c r="R914" s="4" t="s">
        <v>119</v>
      </c>
      <c r="S914" s="13"/>
      <c r="T914" s="4"/>
      <c r="U914" s="4"/>
      <c r="V914" s="4"/>
      <c r="W914" s="4">
        <v>60</v>
      </c>
      <c r="X914" s="13">
        <v>41940</v>
      </c>
      <c r="Y914" s="27"/>
      <c r="Z914" s="27"/>
      <c r="AA914" s="28"/>
      <c r="AB914" s="31"/>
      <c r="AC914" s="32">
        <v>36</v>
      </c>
      <c r="AD914" s="28"/>
      <c r="AE914" s="28"/>
      <c r="AF914" s="33"/>
      <c r="AG914" s="28"/>
      <c r="AH914" s="31"/>
      <c r="AI914" s="31"/>
      <c r="AJ914" s="31"/>
      <c r="AK914" s="75" t="str">
        <f t="shared" si="186"/>
        <v>1</v>
      </c>
      <c r="AL914" s="75" t="str">
        <f t="shared" si="187"/>
        <v>1</v>
      </c>
      <c r="AM914" s="75" t="str">
        <f t="shared" si="188"/>
        <v>1</v>
      </c>
      <c r="AN914" s="75" t="str">
        <f t="shared" si="189"/>
        <v>1</v>
      </c>
      <c r="AO914" s="75" t="str">
        <f t="shared" si="190"/>
        <v>1</v>
      </c>
      <c r="AP914" s="75" t="str">
        <f t="shared" si="191"/>
        <v>1</v>
      </c>
      <c r="AQ914" s="75" t="str">
        <f t="shared" si="192"/>
        <v>3</v>
      </c>
      <c r="AR914" s="75" t="str">
        <f t="shared" si="193"/>
        <v>1</v>
      </c>
      <c r="AS914" s="75">
        <f t="shared" si="194"/>
        <v>1.4545454545454546</v>
      </c>
      <c r="AT914" s="75" t="str">
        <f t="shared" si="195"/>
        <v>3</v>
      </c>
      <c r="AU914" s="48" t="e">
        <f>IF(OR(AQ914="I",#REF!="I",AQ914="C",#REF!="C"),"Termovacío",IF(OR(AO914="I",AN914="I",AP914="I",AK914="I",AL914="I",AO914="C",AN914="C",AP914="C",AK914="C",AL914="C"),"Regeneración",""))</f>
        <v>#REF!</v>
      </c>
    </row>
    <row r="915" spans="1:47" s="10" customFormat="1" ht="15" customHeight="1" x14ac:dyDescent="0.2">
      <c r="A915" s="4">
        <f t="shared" si="196"/>
        <v>39</v>
      </c>
      <c r="B915" s="4">
        <v>60002660</v>
      </c>
      <c r="C915" s="4" t="s">
        <v>86</v>
      </c>
      <c r="D915" s="4" t="s">
        <v>156</v>
      </c>
      <c r="E915" s="3"/>
      <c r="F915" s="4" t="s">
        <v>331</v>
      </c>
      <c r="G915" s="4" t="s">
        <v>19</v>
      </c>
      <c r="H915" s="4">
        <v>185466</v>
      </c>
      <c r="I915" s="4" t="s">
        <v>245</v>
      </c>
      <c r="J915" s="4" t="s">
        <v>132</v>
      </c>
      <c r="K915" s="4" t="s">
        <v>125</v>
      </c>
      <c r="L915" s="4">
        <v>2003</v>
      </c>
      <c r="M915" s="4" t="s">
        <v>266</v>
      </c>
      <c r="N915" s="4" t="s">
        <v>304</v>
      </c>
      <c r="O915" s="4" t="s">
        <v>122</v>
      </c>
      <c r="P915" s="4">
        <v>2006</v>
      </c>
      <c r="Q915" s="4"/>
      <c r="R915" s="4" t="s">
        <v>119</v>
      </c>
      <c r="S915" s="13"/>
      <c r="T915" s="4"/>
      <c r="U915" s="4"/>
      <c r="V915" s="4"/>
      <c r="W915" s="4">
        <v>60</v>
      </c>
      <c r="X915" s="13">
        <v>41638</v>
      </c>
      <c r="Y915" s="27"/>
      <c r="Z915" s="27"/>
      <c r="AA915" s="28"/>
      <c r="AB915" s="31"/>
      <c r="AC915" s="32">
        <v>58</v>
      </c>
      <c r="AD915" s="28"/>
      <c r="AE915" s="28">
        <v>29.8</v>
      </c>
      <c r="AF915" s="33">
        <v>0.01</v>
      </c>
      <c r="AG915" s="28">
        <v>2</v>
      </c>
      <c r="AH915" s="31">
        <v>3.1E-2</v>
      </c>
      <c r="AI915" s="31">
        <v>0.89</v>
      </c>
      <c r="AJ915" s="31"/>
      <c r="AK915" s="75" t="str">
        <f t="shared" si="186"/>
        <v>1</v>
      </c>
      <c r="AL915" s="75" t="str">
        <f t="shared" si="187"/>
        <v>1</v>
      </c>
      <c r="AM915" s="75" t="str">
        <f t="shared" si="188"/>
        <v>1</v>
      </c>
      <c r="AN915" s="75" t="str">
        <f t="shared" si="189"/>
        <v>1</v>
      </c>
      <c r="AO915" s="75" t="str">
        <f t="shared" si="190"/>
        <v>3</v>
      </c>
      <c r="AP915" s="75" t="str">
        <f t="shared" si="191"/>
        <v>1</v>
      </c>
      <c r="AQ915" s="75" t="str">
        <f t="shared" si="192"/>
        <v>1</v>
      </c>
      <c r="AR915" s="75" t="str">
        <f t="shared" si="193"/>
        <v>1</v>
      </c>
      <c r="AS915" s="75">
        <f t="shared" si="194"/>
        <v>1.2727272727272727</v>
      </c>
      <c r="AT915" s="75" t="str">
        <f t="shared" si="195"/>
        <v>3</v>
      </c>
      <c r="AU915" s="48" t="e">
        <f>IF(OR(AQ915="I",#REF!="I",AQ915="C",#REF!="C"),"Termovacío",IF(OR(AO915="I",AN915="I",AP915="I",AK915="I",AL915="I",AO915="C",AN915="C",AP915="C",AK915="C",AL915="C"),"Regeneración",""))</f>
        <v>#REF!</v>
      </c>
    </row>
    <row r="916" spans="1:47" s="10" customFormat="1" ht="15" customHeight="1" x14ac:dyDescent="0.2">
      <c r="A916" s="4">
        <f t="shared" si="196"/>
        <v>39</v>
      </c>
      <c r="B916" s="4">
        <v>60002660</v>
      </c>
      <c r="C916" s="4" t="s">
        <v>86</v>
      </c>
      <c r="D916" s="4" t="s">
        <v>156</v>
      </c>
      <c r="E916" s="3"/>
      <c r="F916" s="4" t="s">
        <v>331</v>
      </c>
      <c r="G916" s="4" t="s">
        <v>19</v>
      </c>
      <c r="H916" s="4">
        <v>185466</v>
      </c>
      <c r="I916" s="4" t="s">
        <v>245</v>
      </c>
      <c r="J916" s="4" t="s">
        <v>132</v>
      </c>
      <c r="K916" s="4" t="s">
        <v>125</v>
      </c>
      <c r="L916" s="4">
        <v>2003</v>
      </c>
      <c r="M916" s="4" t="s">
        <v>266</v>
      </c>
      <c r="N916" s="4" t="s">
        <v>304</v>
      </c>
      <c r="O916" s="4" t="s">
        <v>122</v>
      </c>
      <c r="P916" s="4">
        <v>2006</v>
      </c>
      <c r="Q916" s="4"/>
      <c r="R916" s="4" t="s">
        <v>119</v>
      </c>
      <c r="S916" s="13"/>
      <c r="T916" s="4"/>
      <c r="U916" s="4"/>
      <c r="V916" s="4"/>
      <c r="W916" s="4">
        <v>60</v>
      </c>
      <c r="X916" s="13">
        <v>41341</v>
      </c>
      <c r="Y916" s="27"/>
      <c r="Z916" s="27"/>
      <c r="AA916" s="28"/>
      <c r="AB916" s="31"/>
      <c r="AC916" s="32"/>
      <c r="AD916" s="28"/>
      <c r="AE916" s="28">
        <v>32</v>
      </c>
      <c r="AF916" s="33">
        <v>0.01</v>
      </c>
      <c r="AG916" s="28">
        <v>1.5</v>
      </c>
      <c r="AH916" s="31">
        <v>3.1E-2</v>
      </c>
      <c r="AI916" s="31">
        <v>1.111</v>
      </c>
      <c r="AJ916" s="31"/>
      <c r="AK916" s="75" t="str">
        <f t="shared" si="186"/>
        <v>1</v>
      </c>
      <c r="AL916" s="75" t="str">
        <f t="shared" si="187"/>
        <v>1</v>
      </c>
      <c r="AM916" s="75" t="str">
        <f t="shared" si="188"/>
        <v>1</v>
      </c>
      <c r="AN916" s="75" t="str">
        <f t="shared" si="189"/>
        <v>1</v>
      </c>
      <c r="AO916" s="75" t="str">
        <f t="shared" si="190"/>
        <v>1</v>
      </c>
      <c r="AP916" s="75" t="str">
        <f t="shared" si="191"/>
        <v>1</v>
      </c>
      <c r="AQ916" s="75" t="str">
        <f t="shared" si="192"/>
        <v>1</v>
      </c>
      <c r="AR916" s="75" t="str">
        <f t="shared" si="193"/>
        <v>1</v>
      </c>
      <c r="AS916" s="75">
        <f t="shared" si="194"/>
        <v>1</v>
      </c>
      <c r="AT916" s="75" t="str">
        <f t="shared" si="195"/>
        <v>1</v>
      </c>
      <c r="AU916" s="48" t="e">
        <f>IF(OR(AQ916="I",#REF!="I",AQ916="C",#REF!="C"),"Termovacío",IF(OR(AO916="I",AN916="I",AP916="I",AK916="I",AL916="I",AO916="C",AN916="C",AP916="C",AK916="C",AL916="C"),"Regeneración",""))</f>
        <v>#REF!</v>
      </c>
    </row>
    <row r="917" spans="1:47" s="10" customFormat="1" ht="15" customHeight="1" x14ac:dyDescent="0.2">
      <c r="A917" s="4">
        <f t="shared" si="196"/>
        <v>39</v>
      </c>
      <c r="B917" s="4">
        <v>60002660</v>
      </c>
      <c r="C917" s="4" t="s">
        <v>86</v>
      </c>
      <c r="D917" s="4" t="s">
        <v>156</v>
      </c>
      <c r="E917" s="3"/>
      <c r="F917" s="4" t="s">
        <v>331</v>
      </c>
      <c r="G917" s="4" t="s">
        <v>19</v>
      </c>
      <c r="H917" s="4">
        <v>185466</v>
      </c>
      <c r="I917" s="4" t="s">
        <v>245</v>
      </c>
      <c r="J917" s="4" t="s">
        <v>132</v>
      </c>
      <c r="K917" s="4" t="s">
        <v>125</v>
      </c>
      <c r="L917" s="4">
        <v>2003</v>
      </c>
      <c r="M917" s="4" t="s">
        <v>266</v>
      </c>
      <c r="N917" s="4" t="s">
        <v>304</v>
      </c>
      <c r="O917" s="4" t="s">
        <v>122</v>
      </c>
      <c r="P917" s="4">
        <v>2006</v>
      </c>
      <c r="Q917" s="4"/>
      <c r="R917" s="4" t="s">
        <v>119</v>
      </c>
      <c r="S917" s="13"/>
      <c r="T917" s="4"/>
      <c r="U917" s="4"/>
      <c r="V917" s="4"/>
      <c r="W917" s="4">
        <v>60</v>
      </c>
      <c r="X917" s="13">
        <v>40934</v>
      </c>
      <c r="Y917" s="27"/>
      <c r="Z917" s="27"/>
      <c r="AA917" s="28"/>
      <c r="AB917" s="31"/>
      <c r="AC917" s="32">
        <v>62.1</v>
      </c>
      <c r="AD917" s="28"/>
      <c r="AE917" s="28">
        <v>34</v>
      </c>
      <c r="AF917" s="33">
        <v>0.02</v>
      </c>
      <c r="AG917" s="28">
        <v>1</v>
      </c>
      <c r="AH917" s="31">
        <v>3.9E-2</v>
      </c>
      <c r="AI917" s="31">
        <v>0.90900000000000003</v>
      </c>
      <c r="AJ917" s="31"/>
      <c r="AK917" s="75" t="str">
        <f t="shared" si="186"/>
        <v>1</v>
      </c>
      <c r="AL917" s="75" t="str">
        <f t="shared" si="187"/>
        <v>1</v>
      </c>
      <c r="AM917" s="75" t="str">
        <f t="shared" si="188"/>
        <v>1</v>
      </c>
      <c r="AN917" s="75" t="str">
        <f t="shared" si="189"/>
        <v>1</v>
      </c>
      <c r="AO917" s="75" t="str">
        <f t="shared" si="190"/>
        <v>1</v>
      </c>
      <c r="AP917" s="75" t="str">
        <f t="shared" si="191"/>
        <v>1</v>
      </c>
      <c r="AQ917" s="75" t="str">
        <f t="shared" si="192"/>
        <v>1</v>
      </c>
      <c r="AR917" s="75" t="str">
        <f t="shared" si="193"/>
        <v>1</v>
      </c>
      <c r="AS917" s="75">
        <f t="shared" si="194"/>
        <v>1</v>
      </c>
      <c r="AT917" s="75" t="str">
        <f t="shared" si="195"/>
        <v>1</v>
      </c>
      <c r="AU917" s="48" t="e">
        <f>IF(OR(AQ917="I",#REF!="I",AQ917="C",#REF!="C"),"Termovacío",IF(OR(AO917="I",AN917="I",AP917="I",AK917="I",AL917="I",AO917="C",AN917="C",AP917="C",AK917="C",AL917="C"),"Regeneración",""))</f>
        <v>#REF!</v>
      </c>
    </row>
    <row r="918" spans="1:47" s="10" customFormat="1" ht="15" customHeight="1" x14ac:dyDescent="0.2">
      <c r="A918" s="4">
        <f t="shared" si="196"/>
        <v>39</v>
      </c>
      <c r="B918" s="4">
        <v>60002660</v>
      </c>
      <c r="C918" s="4" t="s">
        <v>86</v>
      </c>
      <c r="D918" s="4" t="s">
        <v>156</v>
      </c>
      <c r="E918" s="3"/>
      <c r="F918" s="4" t="s">
        <v>331</v>
      </c>
      <c r="G918" s="4" t="s">
        <v>19</v>
      </c>
      <c r="H918" s="4">
        <v>185466</v>
      </c>
      <c r="I918" s="4" t="s">
        <v>245</v>
      </c>
      <c r="J918" s="4" t="s">
        <v>132</v>
      </c>
      <c r="K918" s="4" t="s">
        <v>125</v>
      </c>
      <c r="L918" s="4">
        <v>2003</v>
      </c>
      <c r="M918" s="4" t="s">
        <v>266</v>
      </c>
      <c r="N918" s="4" t="s">
        <v>304</v>
      </c>
      <c r="O918" s="4" t="s">
        <v>122</v>
      </c>
      <c r="P918" s="4">
        <v>2006</v>
      </c>
      <c r="Q918" s="4"/>
      <c r="R918" s="4" t="s">
        <v>119</v>
      </c>
      <c r="S918" s="13"/>
      <c r="T918" s="4"/>
      <c r="U918" s="4"/>
      <c r="V918" s="4"/>
      <c r="W918" s="4">
        <v>60</v>
      </c>
      <c r="X918" s="13">
        <v>40625</v>
      </c>
      <c r="Y918" s="27"/>
      <c r="Z918" s="27"/>
      <c r="AA918" s="28"/>
      <c r="AB918" s="31"/>
      <c r="AC918" s="32"/>
      <c r="AD918" s="28"/>
      <c r="AE918" s="28">
        <v>38</v>
      </c>
      <c r="AF918" s="33">
        <v>0.01</v>
      </c>
      <c r="AG918" s="28">
        <v>1.5</v>
      </c>
      <c r="AH918" s="31">
        <v>2.4E-2</v>
      </c>
      <c r="AI918" s="31">
        <v>1.0880000000000001</v>
      </c>
      <c r="AJ918" s="31"/>
      <c r="AK918" s="75" t="str">
        <f t="shared" si="186"/>
        <v>1</v>
      </c>
      <c r="AL918" s="75" t="str">
        <f t="shared" si="187"/>
        <v>1</v>
      </c>
      <c r="AM918" s="75" t="str">
        <f t="shared" si="188"/>
        <v>1</v>
      </c>
      <c r="AN918" s="75" t="str">
        <f t="shared" si="189"/>
        <v>1</v>
      </c>
      <c r="AO918" s="75" t="str">
        <f t="shared" si="190"/>
        <v>1</v>
      </c>
      <c r="AP918" s="75" t="str">
        <f t="shared" si="191"/>
        <v>1</v>
      </c>
      <c r="AQ918" s="75" t="str">
        <f t="shared" si="192"/>
        <v>1</v>
      </c>
      <c r="AR918" s="75" t="str">
        <f t="shared" si="193"/>
        <v>1</v>
      </c>
      <c r="AS918" s="75">
        <f t="shared" si="194"/>
        <v>1</v>
      </c>
      <c r="AT918" s="75" t="str">
        <f t="shared" si="195"/>
        <v>1</v>
      </c>
      <c r="AU918" s="48" t="e">
        <f>IF(OR(AQ918="I",#REF!="I",AQ918="C",#REF!="C"),"Termovacío",IF(OR(AO918="I",AN918="I",AP918="I",AK918="I",AL918="I",AO918="C",AN918="C",AP918="C",AK918="C",AL918="C"),"Regeneración",""))</f>
        <v>#REF!</v>
      </c>
    </row>
    <row r="919" spans="1:47" s="10" customFormat="1" ht="15" customHeight="1" x14ac:dyDescent="0.2">
      <c r="A919" s="4">
        <f t="shared" si="196"/>
        <v>39</v>
      </c>
      <c r="B919" s="4">
        <v>60002660</v>
      </c>
      <c r="C919" s="4" t="s">
        <v>86</v>
      </c>
      <c r="D919" s="4" t="s">
        <v>156</v>
      </c>
      <c r="E919" s="3"/>
      <c r="F919" s="4" t="s">
        <v>331</v>
      </c>
      <c r="G919" s="4" t="s">
        <v>19</v>
      </c>
      <c r="H919" s="4">
        <v>185466</v>
      </c>
      <c r="I919" s="4" t="s">
        <v>245</v>
      </c>
      <c r="J919" s="4" t="s">
        <v>132</v>
      </c>
      <c r="K919" s="4" t="s">
        <v>125</v>
      </c>
      <c r="L919" s="4">
        <v>2003</v>
      </c>
      <c r="M919" s="4" t="s">
        <v>266</v>
      </c>
      <c r="N919" s="4" t="s">
        <v>304</v>
      </c>
      <c r="O919" s="4" t="s">
        <v>122</v>
      </c>
      <c r="P919" s="4">
        <v>2006</v>
      </c>
      <c r="Q919" s="4"/>
      <c r="R919" s="4" t="s">
        <v>119</v>
      </c>
      <c r="S919" s="13"/>
      <c r="T919" s="4"/>
      <c r="U919" s="4"/>
      <c r="V919" s="4"/>
      <c r="W919" s="4">
        <v>60</v>
      </c>
      <c r="X919" s="13">
        <v>40386</v>
      </c>
      <c r="Y919" s="27"/>
      <c r="Z919" s="27"/>
      <c r="AA919" s="28"/>
      <c r="AB919" s="31"/>
      <c r="AC919" s="32">
        <v>65.2</v>
      </c>
      <c r="AD919" s="28"/>
      <c r="AE919" s="28">
        <v>44</v>
      </c>
      <c r="AF919" s="33">
        <v>0.01</v>
      </c>
      <c r="AG919" s="28">
        <v>1</v>
      </c>
      <c r="AH919" s="31">
        <v>1.2E-2</v>
      </c>
      <c r="AI919" s="31">
        <v>0.39500000000000002</v>
      </c>
      <c r="AJ919" s="31"/>
      <c r="AK919" s="75" t="str">
        <f t="shared" si="186"/>
        <v>1</v>
      </c>
      <c r="AL919" s="75" t="str">
        <f t="shared" si="187"/>
        <v>1</v>
      </c>
      <c r="AM919" s="75" t="str">
        <f t="shared" si="188"/>
        <v>1</v>
      </c>
      <c r="AN919" s="75" t="str">
        <f t="shared" si="189"/>
        <v>1</v>
      </c>
      <c r="AO919" s="75" t="str">
        <f t="shared" si="190"/>
        <v>1</v>
      </c>
      <c r="AP919" s="75" t="str">
        <f t="shared" si="191"/>
        <v>1</v>
      </c>
      <c r="AQ919" s="75" t="str">
        <f t="shared" si="192"/>
        <v>1</v>
      </c>
      <c r="AR919" s="75" t="str">
        <f t="shared" si="193"/>
        <v>1</v>
      </c>
      <c r="AS919" s="75">
        <f t="shared" si="194"/>
        <v>1</v>
      </c>
      <c r="AT919" s="75" t="str">
        <f t="shared" si="195"/>
        <v>1</v>
      </c>
      <c r="AU919" s="48" t="e">
        <f>IF(OR(AQ919="I",#REF!="I",AQ919="C",#REF!="C"),"Termovacío",IF(OR(AO919="I",AN919="I",AP919="I",AK919="I",AL919="I",AO919="C",AN919="C",AP919="C",AK919="C",AL919="C"),"Regeneración",""))</f>
        <v>#REF!</v>
      </c>
    </row>
    <row r="920" spans="1:47" s="10" customFormat="1" ht="15" customHeight="1" x14ac:dyDescent="0.2">
      <c r="A920" s="4">
        <f t="shared" si="196"/>
        <v>39</v>
      </c>
      <c r="B920" s="4">
        <v>60002660</v>
      </c>
      <c r="C920" s="4" t="s">
        <v>86</v>
      </c>
      <c r="D920" s="4" t="s">
        <v>156</v>
      </c>
      <c r="E920" s="3"/>
      <c r="F920" s="4" t="s">
        <v>331</v>
      </c>
      <c r="G920" s="4" t="s">
        <v>19</v>
      </c>
      <c r="H920" s="4">
        <v>185466</v>
      </c>
      <c r="I920" s="4" t="s">
        <v>245</v>
      </c>
      <c r="J920" s="4" t="s">
        <v>132</v>
      </c>
      <c r="K920" s="4" t="s">
        <v>125</v>
      </c>
      <c r="L920" s="4">
        <v>2003</v>
      </c>
      <c r="M920" s="4" t="s">
        <v>266</v>
      </c>
      <c r="N920" s="4" t="s">
        <v>304</v>
      </c>
      <c r="O920" s="4" t="s">
        <v>122</v>
      </c>
      <c r="P920" s="4">
        <v>2006</v>
      </c>
      <c r="Q920" s="4"/>
      <c r="R920" s="4" t="s">
        <v>119</v>
      </c>
      <c r="S920" s="13"/>
      <c r="T920" s="4"/>
      <c r="U920" s="4"/>
      <c r="V920" s="4"/>
      <c r="W920" s="4">
        <v>60</v>
      </c>
      <c r="X920" s="13">
        <v>40273</v>
      </c>
      <c r="Y920" s="27"/>
      <c r="Z920" s="27"/>
      <c r="AA920" s="28"/>
      <c r="AB920" s="31"/>
      <c r="AC920" s="32"/>
      <c r="AD920" s="28"/>
      <c r="AE920" s="28">
        <v>21</v>
      </c>
      <c r="AF920" s="33">
        <v>7.0000000000000007E-2</v>
      </c>
      <c r="AG920" s="28">
        <v>3.5</v>
      </c>
      <c r="AH920" s="31">
        <v>0.216</v>
      </c>
      <c r="AI920" s="31">
        <v>3.92</v>
      </c>
      <c r="AJ920" s="31"/>
      <c r="AK920" s="75" t="str">
        <f t="shared" si="186"/>
        <v>3</v>
      </c>
      <c r="AL920" s="75" t="str">
        <f t="shared" si="187"/>
        <v>3</v>
      </c>
      <c r="AM920" s="75" t="str">
        <f t="shared" si="188"/>
        <v>1</v>
      </c>
      <c r="AN920" s="75" t="str">
        <f t="shared" si="189"/>
        <v>3</v>
      </c>
      <c r="AO920" s="75" t="str">
        <f t="shared" si="190"/>
        <v>5</v>
      </c>
      <c r="AP920" s="75" t="str">
        <f t="shared" si="191"/>
        <v>1</v>
      </c>
      <c r="AQ920" s="75" t="str">
        <f t="shared" si="192"/>
        <v>1</v>
      </c>
      <c r="AR920" s="75" t="str">
        <f t="shared" si="193"/>
        <v>1</v>
      </c>
      <c r="AS920" s="75">
        <f t="shared" si="194"/>
        <v>2.2727272727272729</v>
      </c>
      <c r="AT920" s="75" t="str">
        <f t="shared" si="195"/>
        <v>6</v>
      </c>
      <c r="AU920" s="48" t="e">
        <f>IF(OR(AQ920="I",#REF!="I",AQ920="C",#REF!="C"),"Termovacío",IF(OR(AO920="I",AN920="I",AP920="I",AK920="I",AL920="I",AO920="C",AN920="C",AP920="C",AK920="C",AL920="C"),"Regeneración",""))</f>
        <v>#REF!</v>
      </c>
    </row>
    <row r="921" spans="1:47" s="10" customFormat="1" ht="15" customHeight="1" x14ac:dyDescent="0.2">
      <c r="A921" s="4">
        <f t="shared" si="196"/>
        <v>39</v>
      </c>
      <c r="B921" s="4">
        <v>60002660</v>
      </c>
      <c r="C921" s="4" t="s">
        <v>86</v>
      </c>
      <c r="D921" s="4" t="s">
        <v>156</v>
      </c>
      <c r="E921" s="3"/>
      <c r="F921" s="4" t="s">
        <v>331</v>
      </c>
      <c r="G921" s="4" t="s">
        <v>19</v>
      </c>
      <c r="H921" s="4">
        <v>185466</v>
      </c>
      <c r="I921" s="4" t="s">
        <v>245</v>
      </c>
      <c r="J921" s="4" t="s">
        <v>132</v>
      </c>
      <c r="K921" s="4" t="s">
        <v>125</v>
      </c>
      <c r="L921" s="4">
        <v>2003</v>
      </c>
      <c r="M921" s="4" t="s">
        <v>266</v>
      </c>
      <c r="N921" s="4" t="s">
        <v>304</v>
      </c>
      <c r="O921" s="4" t="s">
        <v>122</v>
      </c>
      <c r="P921" s="4">
        <v>2006</v>
      </c>
      <c r="Q921" s="4"/>
      <c r="R921" s="4" t="s">
        <v>119</v>
      </c>
      <c r="S921" s="13"/>
      <c r="T921" s="4"/>
      <c r="U921" s="4"/>
      <c r="V921" s="4"/>
      <c r="W921" s="4">
        <v>60</v>
      </c>
      <c r="X921" s="13">
        <v>40255</v>
      </c>
      <c r="Y921" s="27"/>
      <c r="Z921" s="27"/>
      <c r="AA921" s="28"/>
      <c r="AB921" s="31"/>
      <c r="AC921" s="32">
        <v>69</v>
      </c>
      <c r="AD921" s="28"/>
      <c r="AE921" s="28">
        <v>22</v>
      </c>
      <c r="AF921" s="33">
        <v>0.1</v>
      </c>
      <c r="AG921" s="28">
        <v>3.5</v>
      </c>
      <c r="AH921" s="31">
        <v>0.14399999999999999</v>
      </c>
      <c r="AI921" s="31">
        <v>4.0599999999999996</v>
      </c>
      <c r="AJ921" s="31"/>
      <c r="AK921" s="75" t="str">
        <f t="shared" si="186"/>
        <v>3</v>
      </c>
      <c r="AL921" s="75" t="str">
        <f t="shared" si="187"/>
        <v>5</v>
      </c>
      <c r="AM921" s="75" t="str">
        <f t="shared" si="188"/>
        <v>1</v>
      </c>
      <c r="AN921" s="75" t="str">
        <f t="shared" si="189"/>
        <v>3</v>
      </c>
      <c r="AO921" s="75" t="str">
        <f t="shared" si="190"/>
        <v>5</v>
      </c>
      <c r="AP921" s="75" t="str">
        <f t="shared" si="191"/>
        <v>1</v>
      </c>
      <c r="AQ921" s="75" t="str">
        <f t="shared" si="192"/>
        <v>1</v>
      </c>
      <c r="AR921" s="75" t="str">
        <f t="shared" si="193"/>
        <v>1</v>
      </c>
      <c r="AS921" s="75">
        <f t="shared" si="194"/>
        <v>2.5454545454545454</v>
      </c>
      <c r="AT921" s="75" t="str">
        <f t="shared" si="195"/>
        <v>6</v>
      </c>
      <c r="AU921" s="48" t="e">
        <f>IF(OR(AQ921="I",#REF!="I",AQ921="C",#REF!="C"),"Termovacío",IF(OR(AO921="I",AN921="I",AP921="I",AK921="I",AL921="I",AO921="C",AN921="C",AP921="C",AK921="C",AL921="C"),"Regeneración",""))</f>
        <v>#REF!</v>
      </c>
    </row>
    <row r="922" spans="1:47" s="10" customFormat="1" ht="15" customHeight="1" x14ac:dyDescent="0.2">
      <c r="A922" s="4">
        <f t="shared" si="196"/>
        <v>39</v>
      </c>
      <c r="B922" s="4">
        <v>60002660</v>
      </c>
      <c r="C922" s="4" t="s">
        <v>86</v>
      </c>
      <c r="D922" s="4" t="s">
        <v>156</v>
      </c>
      <c r="E922" s="3"/>
      <c r="F922" s="4" t="s">
        <v>331</v>
      </c>
      <c r="G922" s="4" t="s">
        <v>19</v>
      </c>
      <c r="H922" s="4">
        <v>185466</v>
      </c>
      <c r="I922" s="4" t="s">
        <v>245</v>
      </c>
      <c r="J922" s="4" t="s">
        <v>132</v>
      </c>
      <c r="K922" s="4" t="s">
        <v>125</v>
      </c>
      <c r="L922" s="4">
        <v>2003</v>
      </c>
      <c r="M922" s="4" t="s">
        <v>266</v>
      </c>
      <c r="N922" s="4" t="s">
        <v>304</v>
      </c>
      <c r="O922" s="4" t="s">
        <v>122</v>
      </c>
      <c r="P922" s="4">
        <v>2006</v>
      </c>
      <c r="Q922" s="4"/>
      <c r="R922" s="4" t="s">
        <v>119</v>
      </c>
      <c r="S922" s="13"/>
      <c r="T922" s="4"/>
      <c r="U922" s="4"/>
      <c r="V922" s="4"/>
      <c r="W922" s="4">
        <v>60</v>
      </c>
      <c r="X922" s="13">
        <v>40249</v>
      </c>
      <c r="Y922" s="27"/>
      <c r="Z922" s="27"/>
      <c r="AA922" s="28"/>
      <c r="AB922" s="31"/>
      <c r="AC922" s="32">
        <v>68.8</v>
      </c>
      <c r="AD922" s="28"/>
      <c r="AE922" s="28">
        <v>22</v>
      </c>
      <c r="AF922" s="33">
        <v>0.15</v>
      </c>
      <c r="AG922" s="28">
        <v>3.5</v>
      </c>
      <c r="AH922" s="31">
        <v>0.14799999999999999</v>
      </c>
      <c r="AI922" s="31">
        <v>4.4249999999999998</v>
      </c>
      <c r="AJ922" s="31"/>
      <c r="AK922" s="75" t="str">
        <f t="shared" si="186"/>
        <v>3</v>
      </c>
      <c r="AL922" s="75" t="str">
        <f t="shared" si="187"/>
        <v>5</v>
      </c>
      <c r="AM922" s="75" t="str">
        <f t="shared" si="188"/>
        <v>1</v>
      </c>
      <c r="AN922" s="75" t="str">
        <f t="shared" si="189"/>
        <v>5</v>
      </c>
      <c r="AO922" s="75" t="str">
        <f t="shared" si="190"/>
        <v>5</v>
      </c>
      <c r="AP922" s="75" t="str">
        <f t="shared" si="191"/>
        <v>1</v>
      </c>
      <c r="AQ922" s="75" t="str">
        <f t="shared" si="192"/>
        <v>1</v>
      </c>
      <c r="AR922" s="75" t="str">
        <f t="shared" si="193"/>
        <v>1</v>
      </c>
      <c r="AS922" s="75">
        <f t="shared" si="194"/>
        <v>2.7272727272727271</v>
      </c>
      <c r="AT922" s="75" t="str">
        <f t="shared" si="195"/>
        <v>6</v>
      </c>
      <c r="AU922" s="48" t="e">
        <f>IF(OR(AQ922="I",#REF!="I",AQ922="C",#REF!="C"),"Termovacío",IF(OR(AO922="I",AN922="I",AP922="I",AK922="I",AL922="I",AO922="C",AN922="C",AP922="C",AK922="C",AL922="C"),"Regeneración",""))</f>
        <v>#REF!</v>
      </c>
    </row>
    <row r="923" spans="1:47" s="10" customFormat="1" ht="15" customHeight="1" x14ac:dyDescent="0.2">
      <c r="A923" s="4">
        <f t="shared" si="196"/>
        <v>39</v>
      </c>
      <c r="B923" s="4">
        <v>60002660</v>
      </c>
      <c r="C923" s="4" t="s">
        <v>86</v>
      </c>
      <c r="D923" s="4" t="s">
        <v>156</v>
      </c>
      <c r="E923" s="3"/>
      <c r="F923" s="4" t="s">
        <v>331</v>
      </c>
      <c r="G923" s="4" t="s">
        <v>19</v>
      </c>
      <c r="H923" s="4">
        <v>185466</v>
      </c>
      <c r="I923" s="4" t="s">
        <v>245</v>
      </c>
      <c r="J923" s="4" t="s">
        <v>132</v>
      </c>
      <c r="K923" s="4" t="s">
        <v>125</v>
      </c>
      <c r="L923" s="4">
        <v>2003</v>
      </c>
      <c r="M923" s="4" t="s">
        <v>266</v>
      </c>
      <c r="N923" s="4" t="s">
        <v>304</v>
      </c>
      <c r="O923" s="4" t="s">
        <v>122</v>
      </c>
      <c r="P923" s="4">
        <v>2006</v>
      </c>
      <c r="Q923" s="4"/>
      <c r="R923" s="4" t="s">
        <v>119</v>
      </c>
      <c r="S923" s="13"/>
      <c r="T923" s="4"/>
      <c r="U923" s="4"/>
      <c r="V923" s="4"/>
      <c r="W923" s="4">
        <v>60</v>
      </c>
      <c r="X923" s="13">
        <v>40248</v>
      </c>
      <c r="Y923" s="27"/>
      <c r="Z923" s="27"/>
      <c r="AA923" s="28"/>
      <c r="AB923" s="31"/>
      <c r="AC923" s="32">
        <v>59</v>
      </c>
      <c r="AD923" s="28"/>
      <c r="AE923" s="28"/>
      <c r="AF923" s="33"/>
      <c r="AG923" s="28"/>
      <c r="AH923" s="31"/>
      <c r="AI923" s="31"/>
      <c r="AJ923" s="31"/>
      <c r="AK923" s="75" t="str">
        <f t="shared" si="186"/>
        <v>1</v>
      </c>
      <c r="AL923" s="75" t="str">
        <f t="shared" si="187"/>
        <v>1</v>
      </c>
      <c r="AM923" s="75" t="str">
        <f t="shared" si="188"/>
        <v>1</v>
      </c>
      <c r="AN923" s="75" t="str">
        <f t="shared" si="189"/>
        <v>1</v>
      </c>
      <c r="AO923" s="75" t="str">
        <f t="shared" si="190"/>
        <v>1</v>
      </c>
      <c r="AP923" s="75" t="str">
        <f t="shared" si="191"/>
        <v>1</v>
      </c>
      <c r="AQ923" s="75" t="str">
        <f t="shared" si="192"/>
        <v>1</v>
      </c>
      <c r="AR923" s="75" t="str">
        <f t="shared" si="193"/>
        <v>1</v>
      </c>
      <c r="AS923" s="75">
        <f t="shared" si="194"/>
        <v>1</v>
      </c>
      <c r="AT923" s="75" t="str">
        <f t="shared" si="195"/>
        <v>1</v>
      </c>
      <c r="AU923" s="48" t="e">
        <f>IF(OR(AQ923="I",#REF!="I",AQ923="C",#REF!="C"),"Termovacío",IF(OR(AO923="I",AN923="I",AP923="I",AK923="I",AL923="I",AO923="C",AN923="C",AP923="C",AK923="C",AL923="C"),"Regeneración",""))</f>
        <v>#REF!</v>
      </c>
    </row>
    <row r="924" spans="1:47" s="10" customFormat="1" ht="15" customHeight="1" x14ac:dyDescent="0.2">
      <c r="A924" s="4">
        <f t="shared" si="196"/>
        <v>39</v>
      </c>
      <c r="B924" s="4">
        <v>60002660</v>
      </c>
      <c r="C924" s="4" t="s">
        <v>86</v>
      </c>
      <c r="D924" s="4" t="s">
        <v>156</v>
      </c>
      <c r="E924" s="3"/>
      <c r="F924" s="4" t="s">
        <v>331</v>
      </c>
      <c r="G924" s="4" t="s">
        <v>19</v>
      </c>
      <c r="H924" s="4">
        <v>185466</v>
      </c>
      <c r="I924" s="4" t="s">
        <v>245</v>
      </c>
      <c r="J924" s="4" t="s">
        <v>132</v>
      </c>
      <c r="K924" s="4" t="s">
        <v>125</v>
      </c>
      <c r="L924" s="4">
        <v>2003</v>
      </c>
      <c r="M924" s="4" t="s">
        <v>266</v>
      </c>
      <c r="N924" s="4" t="s">
        <v>304</v>
      </c>
      <c r="O924" s="4" t="s">
        <v>122</v>
      </c>
      <c r="P924" s="4">
        <v>2006</v>
      </c>
      <c r="Q924" s="4"/>
      <c r="R924" s="4" t="s">
        <v>119</v>
      </c>
      <c r="S924" s="13"/>
      <c r="T924" s="4"/>
      <c r="U924" s="4"/>
      <c r="V924" s="4"/>
      <c r="W924" s="4">
        <v>60</v>
      </c>
      <c r="X924" s="13">
        <v>40098</v>
      </c>
      <c r="Y924" s="27"/>
      <c r="Z924" s="27"/>
      <c r="AA924" s="28"/>
      <c r="AB924" s="31"/>
      <c r="AC924" s="32">
        <v>63.3</v>
      </c>
      <c r="AD924" s="28"/>
      <c r="AE924" s="28">
        <v>23</v>
      </c>
      <c r="AF924" s="33">
        <v>0.04</v>
      </c>
      <c r="AG924" s="28">
        <v>3.5</v>
      </c>
      <c r="AH924" s="31">
        <v>0.20200000000000001</v>
      </c>
      <c r="AI924" s="31">
        <v>4.0599999999999996</v>
      </c>
      <c r="AJ924" s="31"/>
      <c r="AK924" s="75" t="str">
        <f t="shared" si="186"/>
        <v>3</v>
      </c>
      <c r="AL924" s="75" t="str">
        <f t="shared" si="187"/>
        <v>5</v>
      </c>
      <c r="AM924" s="75" t="str">
        <f t="shared" si="188"/>
        <v>1</v>
      </c>
      <c r="AN924" s="75" t="str">
        <f t="shared" si="189"/>
        <v>1</v>
      </c>
      <c r="AO924" s="75" t="str">
        <f t="shared" si="190"/>
        <v>5</v>
      </c>
      <c r="AP924" s="75" t="str">
        <f t="shared" si="191"/>
        <v>1</v>
      </c>
      <c r="AQ924" s="75" t="str">
        <f t="shared" si="192"/>
        <v>1</v>
      </c>
      <c r="AR924" s="75" t="str">
        <f t="shared" si="193"/>
        <v>1</v>
      </c>
      <c r="AS924" s="75">
        <f t="shared" si="194"/>
        <v>2.3636363636363638</v>
      </c>
      <c r="AT924" s="75" t="str">
        <f t="shared" si="195"/>
        <v>6</v>
      </c>
      <c r="AU924" s="48" t="e">
        <f>IF(OR(AQ924="I",#REF!="I",AQ924="C",#REF!="C"),"Termovacío",IF(OR(AO924="I",AN924="I",AP924="I",AK924="I",AL924="I",AO924="C",AN924="C",AP924="C",AK924="C",AL924="C"),"Regeneración",""))</f>
        <v>#REF!</v>
      </c>
    </row>
    <row r="925" spans="1:47" s="10" customFormat="1" ht="15" customHeight="1" x14ac:dyDescent="0.2">
      <c r="A925" s="4">
        <f t="shared" si="196"/>
        <v>39</v>
      </c>
      <c r="B925" s="4">
        <v>60002660</v>
      </c>
      <c r="C925" s="4" t="s">
        <v>86</v>
      </c>
      <c r="D925" s="4" t="s">
        <v>156</v>
      </c>
      <c r="E925" s="3"/>
      <c r="F925" s="4" t="s">
        <v>331</v>
      </c>
      <c r="G925" s="4" t="s">
        <v>19</v>
      </c>
      <c r="H925" s="4">
        <v>185466</v>
      </c>
      <c r="I925" s="4" t="s">
        <v>245</v>
      </c>
      <c r="J925" s="4" t="s">
        <v>132</v>
      </c>
      <c r="K925" s="4" t="s">
        <v>125</v>
      </c>
      <c r="L925" s="4">
        <v>2003</v>
      </c>
      <c r="M925" s="4" t="s">
        <v>266</v>
      </c>
      <c r="N925" s="4" t="s">
        <v>304</v>
      </c>
      <c r="O925" s="4" t="s">
        <v>122</v>
      </c>
      <c r="P925" s="4">
        <v>2006</v>
      </c>
      <c r="Q925" s="4"/>
      <c r="R925" s="4" t="s">
        <v>119</v>
      </c>
      <c r="S925" s="13"/>
      <c r="T925" s="4"/>
      <c r="U925" s="4"/>
      <c r="V925" s="4"/>
      <c r="W925" s="4">
        <v>60</v>
      </c>
      <c r="X925" s="13">
        <v>39777</v>
      </c>
      <c r="Y925" s="27"/>
      <c r="Z925" s="27"/>
      <c r="AA925" s="28"/>
      <c r="AB925" s="31"/>
      <c r="AC925" s="32">
        <v>71.400000000000006</v>
      </c>
      <c r="AD925" s="28"/>
      <c r="AE925" s="28">
        <v>22</v>
      </c>
      <c r="AF925" s="33">
        <v>0.06</v>
      </c>
      <c r="AG925" s="28"/>
      <c r="AH925" s="31">
        <v>0.158</v>
      </c>
      <c r="AI925" s="31"/>
      <c r="AJ925" s="31"/>
      <c r="AK925" s="75" t="str">
        <f t="shared" si="186"/>
        <v>3</v>
      </c>
      <c r="AL925" s="75" t="str">
        <f t="shared" si="187"/>
        <v>1</v>
      </c>
      <c r="AM925" s="75" t="str">
        <f t="shared" si="188"/>
        <v>1</v>
      </c>
      <c r="AN925" s="75" t="str">
        <f t="shared" si="189"/>
        <v>3</v>
      </c>
      <c r="AO925" s="75" t="str">
        <f t="shared" si="190"/>
        <v>5</v>
      </c>
      <c r="AP925" s="75" t="str">
        <f t="shared" si="191"/>
        <v>1</v>
      </c>
      <c r="AQ925" s="75" t="str">
        <f t="shared" si="192"/>
        <v>1</v>
      </c>
      <c r="AR925" s="75" t="str">
        <f t="shared" si="193"/>
        <v>1</v>
      </c>
      <c r="AS925" s="75">
        <f t="shared" si="194"/>
        <v>2</v>
      </c>
      <c r="AT925" s="75" t="str">
        <f t="shared" si="195"/>
        <v>3</v>
      </c>
      <c r="AU925" s="48" t="e">
        <f>IF(OR(AQ925="I",#REF!="I",AQ925="C",#REF!="C"),"Termovacío",IF(OR(AO925="I",AN925="I",AP925="I",AK925="I",AL925="I",AO925="C",AN925="C",AP925="C",AK925="C",AL925="C"),"Regeneración",""))</f>
        <v>#REF!</v>
      </c>
    </row>
    <row r="926" spans="1:47" s="10" customFormat="1" ht="15" customHeight="1" x14ac:dyDescent="0.2">
      <c r="A926" s="4">
        <f t="shared" si="196"/>
        <v>39</v>
      </c>
      <c r="B926" s="4">
        <v>60002660</v>
      </c>
      <c r="C926" s="4" t="s">
        <v>86</v>
      </c>
      <c r="D926" s="4" t="s">
        <v>156</v>
      </c>
      <c r="E926" s="3"/>
      <c r="F926" s="4" t="s">
        <v>331</v>
      </c>
      <c r="G926" s="4" t="s">
        <v>19</v>
      </c>
      <c r="H926" s="4">
        <v>185466</v>
      </c>
      <c r="I926" s="4" t="s">
        <v>245</v>
      </c>
      <c r="J926" s="4" t="s">
        <v>132</v>
      </c>
      <c r="K926" s="4" t="s">
        <v>125</v>
      </c>
      <c r="L926" s="4">
        <v>2003</v>
      </c>
      <c r="M926" s="4" t="s">
        <v>266</v>
      </c>
      <c r="N926" s="4" t="s">
        <v>304</v>
      </c>
      <c r="O926" s="4" t="s">
        <v>122</v>
      </c>
      <c r="P926" s="4">
        <v>2006</v>
      </c>
      <c r="Q926" s="4"/>
      <c r="R926" s="4" t="s">
        <v>119</v>
      </c>
      <c r="S926" s="13"/>
      <c r="T926" s="4"/>
      <c r="U926" s="4"/>
      <c r="V926" s="4"/>
      <c r="W926" s="4">
        <v>60</v>
      </c>
      <c r="X926" s="13">
        <v>39651</v>
      </c>
      <c r="Y926" s="27"/>
      <c r="Z926" s="27"/>
      <c r="AA926" s="28"/>
      <c r="AB926" s="31"/>
      <c r="AC926" s="32">
        <v>67</v>
      </c>
      <c r="AD926" s="28"/>
      <c r="AE926" s="28">
        <v>31</v>
      </c>
      <c r="AF926" s="33">
        <v>0.08</v>
      </c>
      <c r="AG926" s="28">
        <v>3</v>
      </c>
      <c r="AH926" s="31">
        <v>7.0999999999999994E-2</v>
      </c>
      <c r="AI926" s="31">
        <v>3.25</v>
      </c>
      <c r="AJ926" s="31"/>
      <c r="AK926" s="75" t="str">
        <f t="shared" si="186"/>
        <v>1</v>
      </c>
      <c r="AL926" s="75" t="str">
        <f t="shared" si="187"/>
        <v>3</v>
      </c>
      <c r="AM926" s="75" t="str">
        <f t="shared" si="188"/>
        <v>1</v>
      </c>
      <c r="AN926" s="75" t="str">
        <f t="shared" si="189"/>
        <v>3</v>
      </c>
      <c r="AO926" s="75" t="str">
        <f t="shared" si="190"/>
        <v>3</v>
      </c>
      <c r="AP926" s="75" t="str">
        <f t="shared" si="191"/>
        <v>1</v>
      </c>
      <c r="AQ926" s="75" t="str">
        <f t="shared" si="192"/>
        <v>1</v>
      </c>
      <c r="AR926" s="75" t="str">
        <f t="shared" si="193"/>
        <v>1</v>
      </c>
      <c r="AS926" s="75">
        <f t="shared" si="194"/>
        <v>1.7272727272727273</v>
      </c>
      <c r="AT926" s="75" t="str">
        <f t="shared" si="195"/>
        <v>3</v>
      </c>
      <c r="AU926" s="48" t="e">
        <f>IF(OR(AQ926="I",#REF!="I",AQ926="C",#REF!="C"),"Termovacío",IF(OR(AO926="I",AN926="I",AP926="I",AK926="I",AL926="I",AO926="C",AN926="C",AP926="C",AK926="C",AL926="C"),"Regeneración",""))</f>
        <v>#REF!</v>
      </c>
    </row>
    <row r="927" spans="1:47" s="10" customFormat="1" ht="15" customHeight="1" x14ac:dyDescent="0.2">
      <c r="A927" s="4">
        <f t="shared" si="196"/>
        <v>39</v>
      </c>
      <c r="B927" s="4">
        <v>60002660</v>
      </c>
      <c r="C927" s="4" t="s">
        <v>86</v>
      </c>
      <c r="D927" s="4" t="s">
        <v>156</v>
      </c>
      <c r="E927" s="3"/>
      <c r="F927" s="4" t="s">
        <v>331</v>
      </c>
      <c r="G927" s="4" t="s">
        <v>19</v>
      </c>
      <c r="H927" s="4">
        <v>185466</v>
      </c>
      <c r="I927" s="4" t="s">
        <v>245</v>
      </c>
      <c r="J927" s="4" t="s">
        <v>132</v>
      </c>
      <c r="K927" s="4" t="s">
        <v>125</v>
      </c>
      <c r="L927" s="4">
        <v>2003</v>
      </c>
      <c r="M927" s="4" t="s">
        <v>266</v>
      </c>
      <c r="N927" s="4" t="s">
        <v>304</v>
      </c>
      <c r="O927" s="4" t="s">
        <v>122</v>
      </c>
      <c r="P927" s="4">
        <v>2006</v>
      </c>
      <c r="Q927" s="4"/>
      <c r="R927" s="4" t="s">
        <v>119</v>
      </c>
      <c r="S927" s="13"/>
      <c r="T927" s="4"/>
      <c r="U927" s="4"/>
      <c r="V927" s="4"/>
      <c r="W927" s="4">
        <v>60</v>
      </c>
      <c r="X927" s="13">
        <v>39043</v>
      </c>
      <c r="Y927" s="27"/>
      <c r="Z927" s="27"/>
      <c r="AA927" s="28"/>
      <c r="AB927" s="31"/>
      <c r="AC927" s="32">
        <v>63</v>
      </c>
      <c r="AD927" s="28"/>
      <c r="AE927" s="28">
        <v>29.7</v>
      </c>
      <c r="AF927" s="33">
        <v>1.0999999999999999E-2</v>
      </c>
      <c r="AG927" s="28">
        <v>1</v>
      </c>
      <c r="AH927" s="31">
        <v>7.0000000000000007E-2</v>
      </c>
      <c r="AI927" s="31">
        <v>1.1080000000000001</v>
      </c>
      <c r="AJ927" s="31"/>
      <c r="AK927" s="75" t="str">
        <f t="shared" si="186"/>
        <v>1</v>
      </c>
      <c r="AL927" s="75" t="str">
        <f t="shared" si="187"/>
        <v>1</v>
      </c>
      <c r="AM927" s="75" t="str">
        <f t="shared" si="188"/>
        <v>1</v>
      </c>
      <c r="AN927" s="75" t="str">
        <f t="shared" si="189"/>
        <v>1</v>
      </c>
      <c r="AO927" s="75" t="str">
        <f t="shared" si="190"/>
        <v>3</v>
      </c>
      <c r="AP927" s="75" t="str">
        <f t="shared" si="191"/>
        <v>1</v>
      </c>
      <c r="AQ927" s="75" t="str">
        <f t="shared" si="192"/>
        <v>1</v>
      </c>
      <c r="AR927" s="75" t="str">
        <f t="shared" si="193"/>
        <v>1</v>
      </c>
      <c r="AS927" s="75">
        <f t="shared" si="194"/>
        <v>1.2727272727272727</v>
      </c>
      <c r="AT927" s="75" t="str">
        <f t="shared" si="195"/>
        <v>3</v>
      </c>
      <c r="AU927" s="48" t="e">
        <f>IF(OR(AQ927="I",#REF!="I",AQ927="C",#REF!="C"),"Termovacío",IF(OR(AO927="I",AN927="I",AP927="I",AK927="I",AL927="I",AO927="C",AN927="C",AP927="C",AK927="C",AL927="C"),"Regeneración",""))</f>
        <v>#REF!</v>
      </c>
    </row>
    <row r="928" spans="1:47" s="10" customFormat="1" ht="15" customHeight="1" x14ac:dyDescent="0.2">
      <c r="A928" s="4">
        <f t="shared" si="196"/>
        <v>39</v>
      </c>
      <c r="B928" s="4">
        <v>60002660</v>
      </c>
      <c r="C928" s="4" t="s">
        <v>86</v>
      </c>
      <c r="D928" s="4" t="s">
        <v>156</v>
      </c>
      <c r="E928" s="3"/>
      <c r="F928" s="4" t="s">
        <v>331</v>
      </c>
      <c r="G928" s="4" t="s">
        <v>19</v>
      </c>
      <c r="H928" s="4">
        <v>185466</v>
      </c>
      <c r="I928" s="4" t="s">
        <v>245</v>
      </c>
      <c r="J928" s="4" t="s">
        <v>132</v>
      </c>
      <c r="K928" s="4" t="s">
        <v>125</v>
      </c>
      <c r="L928" s="4">
        <v>2003</v>
      </c>
      <c r="M928" s="4" t="s">
        <v>266</v>
      </c>
      <c r="N928" s="4" t="s">
        <v>304</v>
      </c>
      <c r="O928" s="4" t="s">
        <v>122</v>
      </c>
      <c r="P928" s="4">
        <v>2006</v>
      </c>
      <c r="Q928" s="4"/>
      <c r="R928" s="4" t="s">
        <v>119</v>
      </c>
      <c r="S928" s="13"/>
      <c r="T928" s="4"/>
      <c r="U928" s="4"/>
      <c r="V928" s="4"/>
      <c r="W928" s="4">
        <v>60</v>
      </c>
      <c r="X928" s="13">
        <v>38684</v>
      </c>
      <c r="Y928" s="27"/>
      <c r="Z928" s="27"/>
      <c r="AA928" s="28"/>
      <c r="AB928" s="31"/>
      <c r="AC928" s="32">
        <v>34.200000000000003</v>
      </c>
      <c r="AD928" s="28"/>
      <c r="AE928" s="28">
        <v>35.799999999999997</v>
      </c>
      <c r="AF928" s="33">
        <v>5.0000000000000001E-3</v>
      </c>
      <c r="AG928" s="28">
        <v>1</v>
      </c>
      <c r="AH928" s="31"/>
      <c r="AI928" s="31"/>
      <c r="AJ928" s="31"/>
      <c r="AK928" s="75" t="str">
        <f t="shared" si="186"/>
        <v>1</v>
      </c>
      <c r="AL928" s="75" t="str">
        <f t="shared" si="187"/>
        <v>1</v>
      </c>
      <c r="AM928" s="75" t="str">
        <f t="shared" si="188"/>
        <v>1</v>
      </c>
      <c r="AN928" s="75" t="str">
        <f t="shared" si="189"/>
        <v>1</v>
      </c>
      <c r="AO928" s="75" t="str">
        <f t="shared" si="190"/>
        <v>1</v>
      </c>
      <c r="AP928" s="75" t="str">
        <f t="shared" si="191"/>
        <v>1</v>
      </c>
      <c r="AQ928" s="75" t="str">
        <f t="shared" si="192"/>
        <v>5</v>
      </c>
      <c r="AR928" s="75" t="str">
        <f t="shared" si="193"/>
        <v>1</v>
      </c>
      <c r="AS928" s="75">
        <f t="shared" si="194"/>
        <v>1.9090909090909092</v>
      </c>
      <c r="AT928" s="75" t="str">
        <f t="shared" si="195"/>
        <v>3</v>
      </c>
      <c r="AU928" s="48" t="e">
        <f>IF(OR(AQ928="I",#REF!="I",AQ928="C",#REF!="C"),"Termovacío",IF(OR(AO928="I",AN928="I",AP928="I",AK928="I",AL928="I",AO928="C",AN928="C",AP928="C",AK928="C",AL928="C"),"Regeneración",""))</f>
        <v>#REF!</v>
      </c>
    </row>
    <row r="929" spans="1:47" s="10" customFormat="1" ht="15" customHeight="1" x14ac:dyDescent="0.2">
      <c r="A929" s="4">
        <f t="shared" si="196"/>
        <v>39</v>
      </c>
      <c r="B929" s="4">
        <v>60002660</v>
      </c>
      <c r="C929" s="4" t="s">
        <v>86</v>
      </c>
      <c r="D929" s="4" t="s">
        <v>156</v>
      </c>
      <c r="E929" s="3"/>
      <c r="F929" s="4" t="s">
        <v>331</v>
      </c>
      <c r="G929" s="4" t="s">
        <v>19</v>
      </c>
      <c r="H929" s="4">
        <v>185466</v>
      </c>
      <c r="I929" s="4" t="s">
        <v>245</v>
      </c>
      <c r="J929" s="4" t="s">
        <v>132</v>
      </c>
      <c r="K929" s="4" t="s">
        <v>125</v>
      </c>
      <c r="L929" s="4">
        <v>2003</v>
      </c>
      <c r="M929" s="4" t="s">
        <v>266</v>
      </c>
      <c r="N929" s="4" t="s">
        <v>304</v>
      </c>
      <c r="O929" s="4" t="s">
        <v>122</v>
      </c>
      <c r="P929" s="4">
        <v>2006</v>
      </c>
      <c r="Q929" s="4"/>
      <c r="R929" s="4" t="s">
        <v>119</v>
      </c>
      <c r="S929" s="13"/>
      <c r="T929" s="4"/>
      <c r="U929" s="4"/>
      <c r="V929" s="4"/>
      <c r="W929" s="4">
        <v>60</v>
      </c>
      <c r="X929" s="13">
        <v>38624</v>
      </c>
      <c r="Y929" s="27"/>
      <c r="Z929" s="27"/>
      <c r="AA929" s="28"/>
      <c r="AB929" s="31"/>
      <c r="AC929" s="32">
        <v>62</v>
      </c>
      <c r="AD929" s="28"/>
      <c r="AE929" s="28"/>
      <c r="AF929" s="33"/>
      <c r="AG929" s="28"/>
      <c r="AH929" s="31"/>
      <c r="AI929" s="31"/>
      <c r="AJ929" s="31"/>
      <c r="AK929" s="75" t="str">
        <f t="shared" si="186"/>
        <v>1</v>
      </c>
      <c r="AL929" s="75" t="str">
        <f t="shared" si="187"/>
        <v>1</v>
      </c>
      <c r="AM929" s="75" t="str">
        <f t="shared" si="188"/>
        <v>1</v>
      </c>
      <c r="AN929" s="75" t="str">
        <f t="shared" si="189"/>
        <v>1</v>
      </c>
      <c r="AO929" s="75" t="str">
        <f t="shared" si="190"/>
        <v>1</v>
      </c>
      <c r="AP929" s="75" t="str">
        <f t="shared" si="191"/>
        <v>1</v>
      </c>
      <c r="AQ929" s="75" t="str">
        <f t="shared" si="192"/>
        <v>1</v>
      </c>
      <c r="AR929" s="75" t="str">
        <f t="shared" si="193"/>
        <v>1</v>
      </c>
      <c r="AS929" s="75">
        <f t="shared" si="194"/>
        <v>1</v>
      </c>
      <c r="AT929" s="75" t="str">
        <f t="shared" si="195"/>
        <v>1</v>
      </c>
      <c r="AU929" s="48" t="e">
        <f>IF(OR(AQ929="I",#REF!="I",AQ929="C",#REF!="C"),"Termovacío",IF(OR(AO929="I",AN929="I",AP929="I",AK929="I",AL929="I",AO929="C",AN929="C",AP929="C",AK929="C",AL929="C"),"Regeneración",""))</f>
        <v>#REF!</v>
      </c>
    </row>
    <row r="930" spans="1:47" s="10" customFormat="1" ht="15" customHeight="1" x14ac:dyDescent="0.2">
      <c r="A930" s="4">
        <f t="shared" si="196"/>
        <v>39</v>
      </c>
      <c r="B930" s="4">
        <v>60002660</v>
      </c>
      <c r="C930" s="4" t="s">
        <v>86</v>
      </c>
      <c r="D930" s="4" t="s">
        <v>156</v>
      </c>
      <c r="E930" s="3"/>
      <c r="F930" s="4" t="s">
        <v>331</v>
      </c>
      <c r="G930" s="4" t="s">
        <v>19</v>
      </c>
      <c r="H930" s="4">
        <v>185466</v>
      </c>
      <c r="I930" s="4" t="s">
        <v>245</v>
      </c>
      <c r="J930" s="4" t="s">
        <v>132</v>
      </c>
      <c r="K930" s="4" t="s">
        <v>125</v>
      </c>
      <c r="L930" s="4">
        <v>2003</v>
      </c>
      <c r="M930" s="4" t="s">
        <v>266</v>
      </c>
      <c r="N930" s="4" t="s">
        <v>304</v>
      </c>
      <c r="O930" s="4" t="s">
        <v>122</v>
      </c>
      <c r="P930" s="4">
        <v>2006</v>
      </c>
      <c r="Q930" s="4"/>
      <c r="R930" s="4" t="s">
        <v>119</v>
      </c>
      <c r="S930" s="13"/>
      <c r="T930" s="4"/>
      <c r="U930" s="4"/>
      <c r="V930" s="4"/>
      <c r="W930" s="4">
        <v>60</v>
      </c>
      <c r="X930" s="13">
        <v>38623</v>
      </c>
      <c r="Y930" s="27"/>
      <c r="Z930" s="27"/>
      <c r="AA930" s="28"/>
      <c r="AB930" s="31"/>
      <c r="AC930" s="32">
        <v>58</v>
      </c>
      <c r="AD930" s="28"/>
      <c r="AE930" s="28"/>
      <c r="AF930" s="33"/>
      <c r="AG930" s="28"/>
      <c r="AH930" s="31"/>
      <c r="AI930" s="31"/>
      <c r="AJ930" s="31"/>
      <c r="AK930" s="75" t="str">
        <f t="shared" si="186"/>
        <v>1</v>
      </c>
      <c r="AL930" s="75" t="str">
        <f t="shared" si="187"/>
        <v>1</v>
      </c>
      <c r="AM930" s="75" t="str">
        <f t="shared" si="188"/>
        <v>1</v>
      </c>
      <c r="AN930" s="75" t="str">
        <f t="shared" si="189"/>
        <v>1</v>
      </c>
      <c r="AO930" s="75" t="str">
        <f t="shared" si="190"/>
        <v>1</v>
      </c>
      <c r="AP930" s="75" t="str">
        <f t="shared" si="191"/>
        <v>1</v>
      </c>
      <c r="AQ930" s="75" t="str">
        <f t="shared" si="192"/>
        <v>1</v>
      </c>
      <c r="AR930" s="75" t="str">
        <f t="shared" si="193"/>
        <v>1</v>
      </c>
      <c r="AS930" s="75">
        <f t="shared" si="194"/>
        <v>1</v>
      </c>
      <c r="AT930" s="75" t="str">
        <f t="shared" si="195"/>
        <v>1</v>
      </c>
      <c r="AU930" s="48" t="e">
        <f>IF(OR(AQ930="I",#REF!="I",AQ930="C",#REF!="C"),"Termovacío",IF(OR(AO930="I",AN930="I",AP930="I",AK930="I",AL930="I",AO930="C",AN930="C",AP930="C",AK930="C",AL930="C"),"Regeneración",""))</f>
        <v>#REF!</v>
      </c>
    </row>
    <row r="931" spans="1:47" s="10" customFormat="1" ht="15" customHeight="1" x14ac:dyDescent="0.2">
      <c r="A931" s="4">
        <f t="shared" si="196"/>
        <v>39</v>
      </c>
      <c r="B931" s="4">
        <v>60002660</v>
      </c>
      <c r="C931" s="4" t="s">
        <v>86</v>
      </c>
      <c r="D931" s="4" t="s">
        <v>156</v>
      </c>
      <c r="E931" s="3"/>
      <c r="F931" s="4" t="s">
        <v>331</v>
      </c>
      <c r="G931" s="4" t="s">
        <v>19</v>
      </c>
      <c r="H931" s="4">
        <v>185466</v>
      </c>
      <c r="I931" s="4" t="s">
        <v>245</v>
      </c>
      <c r="J931" s="4" t="s">
        <v>132</v>
      </c>
      <c r="K931" s="4" t="s">
        <v>125</v>
      </c>
      <c r="L931" s="4">
        <v>2003</v>
      </c>
      <c r="M931" s="4" t="s">
        <v>266</v>
      </c>
      <c r="N931" s="4" t="s">
        <v>304</v>
      </c>
      <c r="O931" s="4" t="s">
        <v>122</v>
      </c>
      <c r="P931" s="4">
        <v>2006</v>
      </c>
      <c r="Q931" s="4"/>
      <c r="R931" s="4" t="s">
        <v>119</v>
      </c>
      <c r="S931" s="13"/>
      <c r="T931" s="4"/>
      <c r="U931" s="4"/>
      <c r="V931" s="4"/>
      <c r="W931" s="4">
        <v>60</v>
      </c>
      <c r="X931" s="13">
        <v>38506</v>
      </c>
      <c r="Y931" s="27"/>
      <c r="Z931" s="27"/>
      <c r="AA931" s="28"/>
      <c r="AB931" s="31"/>
      <c r="AC931" s="32">
        <v>48</v>
      </c>
      <c r="AD931" s="28"/>
      <c r="AE931" s="28"/>
      <c r="AF931" s="33"/>
      <c r="AG931" s="28"/>
      <c r="AH931" s="31"/>
      <c r="AI931" s="31"/>
      <c r="AJ931" s="31"/>
      <c r="AK931" s="75" t="str">
        <f t="shared" si="186"/>
        <v>1</v>
      </c>
      <c r="AL931" s="75" t="str">
        <f t="shared" si="187"/>
        <v>1</v>
      </c>
      <c r="AM931" s="75" t="str">
        <f t="shared" si="188"/>
        <v>1</v>
      </c>
      <c r="AN931" s="75" t="str">
        <f t="shared" si="189"/>
        <v>1</v>
      </c>
      <c r="AO931" s="75" t="str">
        <f t="shared" si="190"/>
        <v>1</v>
      </c>
      <c r="AP931" s="75" t="str">
        <f t="shared" si="191"/>
        <v>1</v>
      </c>
      <c r="AQ931" s="75" t="str">
        <f t="shared" si="192"/>
        <v>1</v>
      </c>
      <c r="AR931" s="75" t="str">
        <f t="shared" si="193"/>
        <v>1</v>
      </c>
      <c r="AS931" s="75">
        <f t="shared" si="194"/>
        <v>1</v>
      </c>
      <c r="AT931" s="75" t="str">
        <f t="shared" si="195"/>
        <v>1</v>
      </c>
      <c r="AU931" s="48" t="e">
        <f>IF(OR(AQ931="I",#REF!="I",AQ931="C",#REF!="C"),"Termovacío",IF(OR(AO931="I",AN931="I",AP931="I",AK931="I",AL931="I",AO931="C",AN931="C",AP931="C",AK931="C",AL931="C"),"Regeneración",""))</f>
        <v>#REF!</v>
      </c>
    </row>
    <row r="932" spans="1:47" s="10" customFormat="1" ht="15" customHeight="1" x14ac:dyDescent="0.2">
      <c r="A932" s="4">
        <f t="shared" si="196"/>
        <v>39</v>
      </c>
      <c r="B932" s="4">
        <v>60002660</v>
      </c>
      <c r="C932" s="4" t="s">
        <v>86</v>
      </c>
      <c r="D932" s="4" t="s">
        <v>156</v>
      </c>
      <c r="E932" s="3"/>
      <c r="F932" s="4" t="s">
        <v>331</v>
      </c>
      <c r="G932" s="4" t="s">
        <v>19</v>
      </c>
      <c r="H932" s="4">
        <v>185466</v>
      </c>
      <c r="I932" s="4" t="s">
        <v>245</v>
      </c>
      <c r="J932" s="4" t="s">
        <v>132</v>
      </c>
      <c r="K932" s="4" t="s">
        <v>125</v>
      </c>
      <c r="L932" s="4">
        <v>2003</v>
      </c>
      <c r="M932" s="4" t="s">
        <v>266</v>
      </c>
      <c r="N932" s="4" t="s">
        <v>304</v>
      </c>
      <c r="O932" s="4" t="s">
        <v>122</v>
      </c>
      <c r="P932" s="4">
        <v>2006</v>
      </c>
      <c r="Q932" s="4"/>
      <c r="R932" s="4" t="s">
        <v>119</v>
      </c>
      <c r="S932" s="13"/>
      <c r="T932" s="4"/>
      <c r="U932" s="4"/>
      <c r="V932" s="4"/>
      <c r="W932" s="4">
        <v>60</v>
      </c>
      <c r="X932" s="13">
        <v>37837</v>
      </c>
      <c r="Y932" s="27"/>
      <c r="Z932" s="27"/>
      <c r="AA932" s="28"/>
      <c r="AB932" s="31"/>
      <c r="AC932" s="32">
        <v>32</v>
      </c>
      <c r="AD932" s="28"/>
      <c r="AE932" s="28">
        <v>46.5</v>
      </c>
      <c r="AF932" s="33">
        <v>6.0000000000000001E-3</v>
      </c>
      <c r="AG932" s="28">
        <v>0.5</v>
      </c>
      <c r="AH932" s="31">
        <v>2.7E-2</v>
      </c>
      <c r="AI932" s="31">
        <v>1.05</v>
      </c>
      <c r="AJ932" s="31"/>
      <c r="AK932" s="75" t="str">
        <f t="shared" si="186"/>
        <v>1</v>
      </c>
      <c r="AL932" s="75" t="str">
        <f t="shared" si="187"/>
        <v>1</v>
      </c>
      <c r="AM932" s="75" t="str">
        <f t="shared" si="188"/>
        <v>1</v>
      </c>
      <c r="AN932" s="75" t="str">
        <f t="shared" si="189"/>
        <v>1</v>
      </c>
      <c r="AO932" s="75" t="str">
        <f t="shared" si="190"/>
        <v>1</v>
      </c>
      <c r="AP932" s="75" t="str">
        <f t="shared" si="191"/>
        <v>1</v>
      </c>
      <c r="AQ932" s="75" t="str">
        <f t="shared" si="192"/>
        <v>5</v>
      </c>
      <c r="AR932" s="75" t="str">
        <f t="shared" si="193"/>
        <v>1</v>
      </c>
      <c r="AS932" s="75">
        <f t="shared" si="194"/>
        <v>1.9090909090909092</v>
      </c>
      <c r="AT932" s="75" t="str">
        <f t="shared" si="195"/>
        <v>3</v>
      </c>
      <c r="AU932" s="48" t="e">
        <f>IF(OR(AQ932="I",#REF!="I",AQ932="C",#REF!="C"),"Termovacío",IF(OR(AO932="I",AN932="I",AP932="I",AK932="I",AL932="I",AO932="C",AN932="C",AP932="C",AK932="C",AL932="C"),"Regeneración",""))</f>
        <v>#REF!</v>
      </c>
    </row>
    <row r="933" spans="1:47" s="10" customFormat="1" ht="15" customHeight="1" x14ac:dyDescent="0.2">
      <c r="A933" s="4">
        <f t="shared" si="196"/>
        <v>40</v>
      </c>
      <c r="B933" s="36">
        <v>60007835</v>
      </c>
      <c r="C933" s="36" t="s">
        <v>86</v>
      </c>
      <c r="D933" s="36" t="s">
        <v>163</v>
      </c>
      <c r="E933" s="37"/>
      <c r="F933" s="36" t="s">
        <v>332</v>
      </c>
      <c r="G933" s="36" t="s">
        <v>19</v>
      </c>
      <c r="H933" s="36" t="s">
        <v>41</v>
      </c>
      <c r="I933" s="36" t="s">
        <v>244</v>
      </c>
      <c r="J933" s="36">
        <v>50</v>
      </c>
      <c r="K933" s="36" t="s">
        <v>130</v>
      </c>
      <c r="L933" s="36">
        <v>2017</v>
      </c>
      <c r="M933" s="36" t="s">
        <v>267</v>
      </c>
      <c r="N933" s="36" t="s">
        <v>153</v>
      </c>
      <c r="O933" s="36" t="s">
        <v>118</v>
      </c>
      <c r="P933" s="36">
        <v>2018</v>
      </c>
      <c r="Q933" s="36"/>
      <c r="R933" s="36" t="s">
        <v>119</v>
      </c>
      <c r="S933" s="38"/>
      <c r="T933" s="36"/>
      <c r="U933" s="36"/>
      <c r="V933" s="36" t="s">
        <v>448</v>
      </c>
      <c r="W933" s="36">
        <v>60</v>
      </c>
      <c r="X933" s="38">
        <v>45696</v>
      </c>
      <c r="Y933" s="39">
        <v>60</v>
      </c>
      <c r="Z933" s="39">
        <v>27</v>
      </c>
      <c r="AA933" s="40" t="s">
        <v>665</v>
      </c>
      <c r="AB933" s="41">
        <v>0.88300000000000001</v>
      </c>
      <c r="AC933" s="42">
        <v>75</v>
      </c>
      <c r="AD933" s="40">
        <v>7</v>
      </c>
      <c r="AE933" s="40">
        <v>37.200000000000003</v>
      </c>
      <c r="AF933" s="43">
        <v>2E-3</v>
      </c>
      <c r="AG933" s="40">
        <v>0.5</v>
      </c>
      <c r="AH933" s="41">
        <v>7.0000000000000007E-2</v>
      </c>
      <c r="AI933" s="41">
        <v>1.5169999999999999</v>
      </c>
      <c r="AJ933" s="41"/>
      <c r="AK933" s="75" t="str">
        <f t="shared" si="186"/>
        <v>1</v>
      </c>
      <c r="AL933" s="75" t="str">
        <f t="shared" si="187"/>
        <v>1</v>
      </c>
      <c r="AM933" s="75" t="str">
        <f t="shared" si="188"/>
        <v>1</v>
      </c>
      <c r="AN933" s="75" t="str">
        <f t="shared" si="189"/>
        <v>1</v>
      </c>
      <c r="AO933" s="75" t="str">
        <f t="shared" si="190"/>
        <v>1</v>
      </c>
      <c r="AP933" s="75" t="str">
        <f t="shared" si="191"/>
        <v>1</v>
      </c>
      <c r="AQ933" s="75" t="str">
        <f t="shared" si="192"/>
        <v>1</v>
      </c>
      <c r="AR933" s="75" t="str">
        <f t="shared" si="193"/>
        <v>1</v>
      </c>
      <c r="AS933" s="75">
        <f t="shared" si="194"/>
        <v>1</v>
      </c>
      <c r="AT933" s="75" t="str">
        <f t="shared" si="195"/>
        <v>1</v>
      </c>
      <c r="AU933" s="48" t="e">
        <f>IF(OR(AQ933="I",#REF!="I",AQ933="C",#REF!="C"),"Termovacío",IF(OR(AO933="I",AN933="I",AP933="I",AK933="I",AL933="I",AO933="C",AN933="C",AP933="C",AK933="C",AL933="C"),"Regeneración",""))</f>
        <v>#REF!</v>
      </c>
    </row>
    <row r="934" spans="1:47" s="10" customFormat="1" ht="15" customHeight="1" x14ac:dyDescent="0.2">
      <c r="A934" s="4">
        <f t="shared" si="196"/>
        <v>40</v>
      </c>
      <c r="B934" s="4">
        <v>60007835</v>
      </c>
      <c r="C934" s="4" t="s">
        <v>86</v>
      </c>
      <c r="D934" s="4" t="s">
        <v>163</v>
      </c>
      <c r="E934" s="3"/>
      <c r="F934" s="4" t="s">
        <v>332</v>
      </c>
      <c r="G934" s="4" t="s">
        <v>19</v>
      </c>
      <c r="H934" s="4" t="s">
        <v>41</v>
      </c>
      <c r="I934" s="4" t="s">
        <v>244</v>
      </c>
      <c r="J934" s="4">
        <v>50</v>
      </c>
      <c r="K934" s="4" t="s">
        <v>130</v>
      </c>
      <c r="L934" s="4">
        <v>2017</v>
      </c>
      <c r="M934" s="4" t="s">
        <v>267</v>
      </c>
      <c r="N934" s="4" t="s">
        <v>153</v>
      </c>
      <c r="O934" s="4" t="s">
        <v>118</v>
      </c>
      <c r="P934" s="4">
        <v>2018</v>
      </c>
      <c r="Q934" s="4"/>
      <c r="R934" s="4" t="s">
        <v>119</v>
      </c>
      <c r="S934" s="13"/>
      <c r="T934" s="4"/>
      <c r="U934" s="4"/>
      <c r="V934" s="4" t="s">
        <v>448</v>
      </c>
      <c r="W934" s="4">
        <v>60</v>
      </c>
      <c r="X934" s="13">
        <v>45196</v>
      </c>
      <c r="Y934" s="27">
        <v>67</v>
      </c>
      <c r="Z934" s="27"/>
      <c r="AA934" s="28" t="s">
        <v>456</v>
      </c>
      <c r="AB934" s="31">
        <v>0.88200000000000001</v>
      </c>
      <c r="AC934" s="32">
        <v>59</v>
      </c>
      <c r="AD934" s="28">
        <v>11</v>
      </c>
      <c r="AE934" s="28">
        <v>38.200000000000003</v>
      </c>
      <c r="AF934" s="33">
        <v>0.01</v>
      </c>
      <c r="AG934" s="28">
        <v>0.5</v>
      </c>
      <c r="AH934" s="31">
        <v>3.7999999999999999E-2</v>
      </c>
      <c r="AI934" s="31">
        <v>1.05</v>
      </c>
      <c r="AJ934" s="31"/>
      <c r="AK934" s="75" t="str">
        <f t="shared" si="186"/>
        <v>1</v>
      </c>
      <c r="AL934" s="75" t="str">
        <f t="shared" si="187"/>
        <v>1</v>
      </c>
      <c r="AM934" s="75" t="str">
        <f t="shared" si="188"/>
        <v>1</v>
      </c>
      <c r="AN934" s="75" t="str">
        <f t="shared" si="189"/>
        <v>1</v>
      </c>
      <c r="AO934" s="75" t="str">
        <f t="shared" si="190"/>
        <v>1</v>
      </c>
      <c r="AP934" s="75" t="str">
        <f t="shared" si="191"/>
        <v>1</v>
      </c>
      <c r="AQ934" s="75" t="str">
        <f t="shared" si="192"/>
        <v>1</v>
      </c>
      <c r="AR934" s="75" t="str">
        <f t="shared" si="193"/>
        <v>1</v>
      </c>
      <c r="AS934" s="75">
        <f t="shared" si="194"/>
        <v>1</v>
      </c>
      <c r="AT934" s="75" t="str">
        <f t="shared" si="195"/>
        <v>1</v>
      </c>
      <c r="AU934" s="48" t="e">
        <f>IF(OR(AQ934="I",#REF!="I",AQ934="C",#REF!="C"),"Termovacío",IF(OR(AO934="I",AN934="I",AP934="I",AK934="I",AL934="I",AO934="C",AN934="C",AP934="C",AK934="C",AL934="C"),"Regeneración",""))</f>
        <v>#REF!</v>
      </c>
    </row>
    <row r="935" spans="1:47" s="10" customFormat="1" ht="15" customHeight="1" x14ac:dyDescent="0.2">
      <c r="A935" s="4">
        <f t="shared" si="196"/>
        <v>40</v>
      </c>
      <c r="B935" s="4">
        <v>60007835</v>
      </c>
      <c r="C935" s="4" t="s">
        <v>86</v>
      </c>
      <c r="D935" s="4" t="s">
        <v>163</v>
      </c>
      <c r="E935" s="3"/>
      <c r="F935" s="4" t="s">
        <v>332</v>
      </c>
      <c r="G935" s="4" t="s">
        <v>19</v>
      </c>
      <c r="H935" s="4" t="s">
        <v>41</v>
      </c>
      <c r="I935" s="4" t="s">
        <v>244</v>
      </c>
      <c r="J935" s="4">
        <v>50</v>
      </c>
      <c r="K935" s="4" t="s">
        <v>130</v>
      </c>
      <c r="L935" s="4">
        <v>2017</v>
      </c>
      <c r="M935" s="4" t="s">
        <v>267</v>
      </c>
      <c r="N935" s="4" t="s">
        <v>153</v>
      </c>
      <c r="O935" s="4" t="s">
        <v>118</v>
      </c>
      <c r="P935" s="4">
        <v>2018</v>
      </c>
      <c r="Q935" s="4"/>
      <c r="R935" s="4" t="s">
        <v>119</v>
      </c>
      <c r="S935" s="13"/>
      <c r="T935" s="4"/>
      <c r="U935" s="4"/>
      <c r="V935" s="4"/>
      <c r="W935" s="4">
        <v>60</v>
      </c>
      <c r="X935" s="13" t="s">
        <v>221</v>
      </c>
      <c r="Y935" s="27">
        <v>0</v>
      </c>
      <c r="Z935" s="27">
        <v>49.5</v>
      </c>
      <c r="AA935" s="28" t="s">
        <v>282</v>
      </c>
      <c r="AB935" s="31">
        <v>0.88090000000000002</v>
      </c>
      <c r="AC935" s="32">
        <v>58.8</v>
      </c>
      <c r="AD935" s="28">
        <v>3</v>
      </c>
      <c r="AE935" s="28">
        <v>41.1</v>
      </c>
      <c r="AF935" s="33">
        <v>0.02</v>
      </c>
      <c r="AG935" s="28">
        <v>1</v>
      </c>
      <c r="AH935" s="31">
        <v>7.0999999999999994E-2</v>
      </c>
      <c r="AI935" s="31">
        <v>1.46</v>
      </c>
      <c r="AJ935" s="31"/>
      <c r="AK935" s="75" t="str">
        <f t="shared" si="186"/>
        <v>1</v>
      </c>
      <c r="AL935" s="75" t="str">
        <f t="shared" si="187"/>
        <v>1</v>
      </c>
      <c r="AM935" s="75" t="str">
        <f t="shared" si="188"/>
        <v>1</v>
      </c>
      <c r="AN935" s="75" t="str">
        <f t="shared" si="189"/>
        <v>1</v>
      </c>
      <c r="AO935" s="75" t="str">
        <f t="shared" si="190"/>
        <v>1</v>
      </c>
      <c r="AP935" s="75" t="str">
        <f t="shared" si="191"/>
        <v>1</v>
      </c>
      <c r="AQ935" s="75" t="str">
        <f t="shared" si="192"/>
        <v>1</v>
      </c>
      <c r="AR935" s="75" t="str">
        <f t="shared" si="193"/>
        <v>1</v>
      </c>
      <c r="AS935" s="75">
        <f t="shared" si="194"/>
        <v>1</v>
      </c>
      <c r="AT935" s="75" t="str">
        <f t="shared" si="195"/>
        <v>1</v>
      </c>
      <c r="AU935" s="48" t="e">
        <f>IF(OR(AQ935="I",#REF!="I",AQ935="C",#REF!="C"),"Termovacío",IF(OR(AO935="I",AN935="I",AP935="I",AK935="I",AL935="I",AO935="C",AN935="C",AP935="C",AK935="C",AL935="C"),"Regeneración",""))</f>
        <v>#REF!</v>
      </c>
    </row>
    <row r="936" spans="1:47" s="10" customFormat="1" ht="15" customHeight="1" x14ac:dyDescent="0.2">
      <c r="A936" s="4">
        <f t="shared" si="196"/>
        <v>40</v>
      </c>
      <c r="B936" s="4">
        <v>60007835</v>
      </c>
      <c r="C936" s="4" t="s">
        <v>86</v>
      </c>
      <c r="D936" s="4" t="s">
        <v>163</v>
      </c>
      <c r="E936" s="3"/>
      <c r="F936" s="4" t="s">
        <v>332</v>
      </c>
      <c r="G936" s="4" t="s">
        <v>19</v>
      </c>
      <c r="H936" s="4" t="s">
        <v>41</v>
      </c>
      <c r="I936" s="4" t="s">
        <v>244</v>
      </c>
      <c r="J936" s="4">
        <v>50</v>
      </c>
      <c r="K936" s="4" t="s">
        <v>130</v>
      </c>
      <c r="L936" s="4">
        <v>2017</v>
      </c>
      <c r="M936" s="4" t="s">
        <v>267</v>
      </c>
      <c r="N936" s="4" t="s">
        <v>153</v>
      </c>
      <c r="O936" s="4" t="s">
        <v>118</v>
      </c>
      <c r="P936" s="4">
        <v>2018</v>
      </c>
      <c r="Q936" s="4"/>
      <c r="R936" s="4" t="s">
        <v>119</v>
      </c>
      <c r="S936" s="13"/>
      <c r="T936" s="4"/>
      <c r="U936" s="4"/>
      <c r="V936" s="4" t="s">
        <v>301</v>
      </c>
      <c r="W936" s="4">
        <v>60</v>
      </c>
      <c r="X936" s="13">
        <v>44445</v>
      </c>
      <c r="Y936" s="27">
        <v>71</v>
      </c>
      <c r="Z936" s="27">
        <v>24</v>
      </c>
      <c r="AA936" s="28" t="s">
        <v>300</v>
      </c>
      <c r="AB936" s="31">
        <v>0.871</v>
      </c>
      <c r="AC936" s="32">
        <v>63</v>
      </c>
      <c r="AD936" s="28">
        <v>6</v>
      </c>
      <c r="AE936" s="28">
        <v>39</v>
      </c>
      <c r="AF936" s="33">
        <v>0.02</v>
      </c>
      <c r="AG936" s="28">
        <v>0.5</v>
      </c>
      <c r="AH936" s="31">
        <v>0.22</v>
      </c>
      <c r="AI936" s="31">
        <v>2.8220000000000001</v>
      </c>
      <c r="AJ936" s="31"/>
      <c r="AK936" s="75" t="str">
        <f t="shared" si="186"/>
        <v>3</v>
      </c>
      <c r="AL936" s="75" t="str">
        <f t="shared" si="187"/>
        <v>1</v>
      </c>
      <c r="AM936" s="75" t="str">
        <f t="shared" si="188"/>
        <v>1</v>
      </c>
      <c r="AN936" s="75" t="str">
        <f t="shared" si="189"/>
        <v>1</v>
      </c>
      <c r="AO936" s="75" t="str">
        <f t="shared" si="190"/>
        <v>1</v>
      </c>
      <c r="AP936" s="75" t="str">
        <f t="shared" si="191"/>
        <v>1</v>
      </c>
      <c r="AQ936" s="75" t="str">
        <f t="shared" si="192"/>
        <v>1</v>
      </c>
      <c r="AR936" s="75" t="str">
        <f t="shared" si="193"/>
        <v>1</v>
      </c>
      <c r="AS936" s="75">
        <f t="shared" si="194"/>
        <v>1.2727272727272727</v>
      </c>
      <c r="AT936" s="75" t="str">
        <f t="shared" si="195"/>
        <v>3</v>
      </c>
      <c r="AU936" s="48" t="e">
        <f>IF(OR(AQ936="I",#REF!="I",AQ936="C",#REF!="C"),"Termovacío",IF(OR(AO936="I",AN936="I",AP936="I",AK936="I",AL936="I",AO936="C",AN936="C",AP936="C",AK936="C",AL936="C"),"Regeneración",""))</f>
        <v>#REF!</v>
      </c>
    </row>
    <row r="937" spans="1:47" s="10" customFormat="1" ht="15" customHeight="1" x14ac:dyDescent="0.2">
      <c r="A937" s="4">
        <f t="shared" si="196"/>
        <v>40</v>
      </c>
      <c r="B937" s="4">
        <v>60007835</v>
      </c>
      <c r="C937" s="4" t="s">
        <v>86</v>
      </c>
      <c r="D937" s="4" t="s">
        <v>163</v>
      </c>
      <c r="E937" s="3"/>
      <c r="F937" s="4" t="s">
        <v>332</v>
      </c>
      <c r="G937" s="4" t="s">
        <v>19</v>
      </c>
      <c r="H937" s="4" t="s">
        <v>41</v>
      </c>
      <c r="I937" s="4" t="s">
        <v>244</v>
      </c>
      <c r="J937" s="4">
        <v>50</v>
      </c>
      <c r="K937" s="4" t="s">
        <v>130</v>
      </c>
      <c r="L937" s="4">
        <v>2017</v>
      </c>
      <c r="M937" s="4" t="s">
        <v>267</v>
      </c>
      <c r="N937" s="4" t="s">
        <v>153</v>
      </c>
      <c r="O937" s="4" t="s">
        <v>118</v>
      </c>
      <c r="P937" s="4">
        <v>2018</v>
      </c>
      <c r="Q937" s="4"/>
      <c r="R937" s="4" t="s">
        <v>119</v>
      </c>
      <c r="S937" s="13"/>
      <c r="T937" s="4"/>
      <c r="U937" s="4"/>
      <c r="V937" s="4"/>
      <c r="W937" s="4">
        <v>60</v>
      </c>
      <c r="X937" s="13">
        <v>43580</v>
      </c>
      <c r="Y937" s="27"/>
      <c r="Z937" s="27"/>
      <c r="AA937" s="28"/>
      <c r="AB937" s="31"/>
      <c r="AC937" s="32">
        <v>30</v>
      </c>
      <c r="AD937" s="28"/>
      <c r="AE937" s="28">
        <v>43.6</v>
      </c>
      <c r="AF937" s="33">
        <v>0.01</v>
      </c>
      <c r="AG937" s="28">
        <v>0.5</v>
      </c>
      <c r="AH937" s="31">
        <v>0.106</v>
      </c>
      <c r="AI937" s="31">
        <v>1.89</v>
      </c>
      <c r="AJ937" s="31"/>
      <c r="AK937" s="75" t="str">
        <f t="shared" si="186"/>
        <v>3</v>
      </c>
      <c r="AL937" s="75" t="str">
        <f t="shared" si="187"/>
        <v>1</v>
      </c>
      <c r="AM937" s="75" t="str">
        <f t="shared" si="188"/>
        <v>1</v>
      </c>
      <c r="AN937" s="75" t="str">
        <f t="shared" si="189"/>
        <v>1</v>
      </c>
      <c r="AO937" s="75" t="str">
        <f t="shared" si="190"/>
        <v>1</v>
      </c>
      <c r="AP937" s="75" t="str">
        <f t="shared" si="191"/>
        <v>1</v>
      </c>
      <c r="AQ937" s="75" t="str">
        <f t="shared" si="192"/>
        <v>5</v>
      </c>
      <c r="AR937" s="75" t="str">
        <f t="shared" si="193"/>
        <v>1</v>
      </c>
      <c r="AS937" s="75">
        <f t="shared" si="194"/>
        <v>2.1818181818181817</v>
      </c>
      <c r="AT937" s="75" t="str">
        <f t="shared" si="195"/>
        <v>6</v>
      </c>
      <c r="AU937" s="48" t="e">
        <f>IF(OR(AQ937="I",#REF!="I",AQ937="C",#REF!="C"),"Termovacío",IF(OR(AO937="I",AN937="I",AP937="I",AK937="I",AL937="I",AO937="C",AN937="C",AP937="C",AK937="C",AL937="C"),"Regeneración",""))</f>
        <v>#REF!</v>
      </c>
    </row>
    <row r="938" spans="1:47" s="10" customFormat="1" ht="15" customHeight="1" x14ac:dyDescent="0.2">
      <c r="A938" s="4">
        <f t="shared" si="196"/>
        <v>40</v>
      </c>
      <c r="B938" s="4">
        <v>60007835</v>
      </c>
      <c r="C938" s="4" t="s">
        <v>86</v>
      </c>
      <c r="D938" s="4" t="s">
        <v>163</v>
      </c>
      <c r="E938" s="3"/>
      <c r="F938" s="4" t="s">
        <v>332</v>
      </c>
      <c r="G938" s="4" t="s">
        <v>19</v>
      </c>
      <c r="H938" s="4" t="s">
        <v>41</v>
      </c>
      <c r="I938" s="4" t="s">
        <v>244</v>
      </c>
      <c r="J938" s="4">
        <v>50</v>
      </c>
      <c r="K938" s="4" t="s">
        <v>130</v>
      </c>
      <c r="L938" s="4">
        <v>2017</v>
      </c>
      <c r="M938" s="4" t="s">
        <v>267</v>
      </c>
      <c r="N938" s="4" t="s">
        <v>153</v>
      </c>
      <c r="O938" s="4" t="s">
        <v>118</v>
      </c>
      <c r="P938" s="4">
        <v>2018</v>
      </c>
      <c r="Q938" s="4"/>
      <c r="R938" s="4" t="s">
        <v>119</v>
      </c>
      <c r="S938" s="13"/>
      <c r="T938" s="4"/>
      <c r="U938" s="4"/>
      <c r="V938" s="4"/>
      <c r="W938" s="4">
        <v>60</v>
      </c>
      <c r="X938" s="13">
        <v>43315</v>
      </c>
      <c r="Y938" s="27"/>
      <c r="Z938" s="27"/>
      <c r="AA938" s="28"/>
      <c r="AB938" s="31"/>
      <c r="AC938" s="32">
        <v>47</v>
      </c>
      <c r="AD938" s="28"/>
      <c r="AE938" s="28">
        <v>42</v>
      </c>
      <c r="AF938" s="33">
        <v>0.01</v>
      </c>
      <c r="AG938" s="28">
        <v>0.5</v>
      </c>
      <c r="AH938" s="31">
        <v>9.8000000000000004E-2</v>
      </c>
      <c r="AI938" s="31">
        <v>1.32</v>
      </c>
      <c r="AJ938" s="31"/>
      <c r="AK938" s="75" t="str">
        <f t="shared" si="186"/>
        <v>1</v>
      </c>
      <c r="AL938" s="75" t="str">
        <f t="shared" si="187"/>
        <v>1</v>
      </c>
      <c r="AM938" s="75" t="str">
        <f t="shared" si="188"/>
        <v>1</v>
      </c>
      <c r="AN938" s="75" t="str">
        <f t="shared" si="189"/>
        <v>1</v>
      </c>
      <c r="AO938" s="75" t="str">
        <f t="shared" si="190"/>
        <v>1</v>
      </c>
      <c r="AP938" s="75" t="str">
        <f t="shared" si="191"/>
        <v>1</v>
      </c>
      <c r="AQ938" s="75" t="str">
        <f t="shared" si="192"/>
        <v>1</v>
      </c>
      <c r="AR938" s="75" t="str">
        <f t="shared" si="193"/>
        <v>1</v>
      </c>
      <c r="AS938" s="75">
        <f t="shared" si="194"/>
        <v>1</v>
      </c>
      <c r="AT938" s="75" t="str">
        <f t="shared" si="195"/>
        <v>1</v>
      </c>
      <c r="AU938" s="48" t="e">
        <f>IF(OR(AQ938="I",#REF!="I",AQ938="C",#REF!="C"),"Termovacío",IF(OR(AO938="I",AN938="I",AP938="I",AK938="I",AL938="I",AO938="C",AN938="C",AP938="C",AK938="C",AL938="C"),"Regeneración",""))</f>
        <v>#REF!</v>
      </c>
    </row>
    <row r="939" spans="1:47" s="10" customFormat="1" ht="15" customHeight="1" x14ac:dyDescent="0.2">
      <c r="A939" s="4">
        <f t="shared" si="196"/>
        <v>40</v>
      </c>
      <c r="B939" s="4">
        <v>60007835</v>
      </c>
      <c r="C939" s="4" t="s">
        <v>86</v>
      </c>
      <c r="D939" s="4" t="s">
        <v>163</v>
      </c>
      <c r="E939" s="3"/>
      <c r="F939" s="4" t="s">
        <v>332</v>
      </c>
      <c r="G939" s="4" t="s">
        <v>19</v>
      </c>
      <c r="H939" s="4" t="s">
        <v>41</v>
      </c>
      <c r="I939" s="4" t="s">
        <v>244</v>
      </c>
      <c r="J939" s="4">
        <v>50</v>
      </c>
      <c r="K939" s="4" t="s">
        <v>130</v>
      </c>
      <c r="L939" s="4">
        <v>2017</v>
      </c>
      <c r="M939" s="4" t="s">
        <v>267</v>
      </c>
      <c r="N939" s="4" t="s">
        <v>153</v>
      </c>
      <c r="O939" s="4" t="s">
        <v>118</v>
      </c>
      <c r="P939" s="4">
        <v>2018</v>
      </c>
      <c r="Q939" s="4"/>
      <c r="R939" s="4" t="s">
        <v>119</v>
      </c>
      <c r="S939" s="13"/>
      <c r="T939" s="4"/>
      <c r="U939" s="4"/>
      <c r="V939" s="4"/>
      <c r="W939" s="4">
        <v>60</v>
      </c>
      <c r="X939" s="13">
        <v>43193</v>
      </c>
      <c r="Y939" s="27"/>
      <c r="Z939" s="27"/>
      <c r="AA939" s="28"/>
      <c r="AB939" s="31"/>
      <c r="AC939" s="32">
        <v>54</v>
      </c>
      <c r="AD939" s="28"/>
      <c r="AE939" s="28">
        <v>48.2</v>
      </c>
      <c r="AF939" s="33">
        <v>0.01</v>
      </c>
      <c r="AG939" s="28">
        <v>0.5</v>
      </c>
      <c r="AH939" s="31"/>
      <c r="AI939" s="31">
        <v>0.66</v>
      </c>
      <c r="AJ939" s="31"/>
      <c r="AK939" s="75" t="str">
        <f t="shared" si="186"/>
        <v>1</v>
      </c>
      <c r="AL939" s="75" t="str">
        <f t="shared" si="187"/>
        <v>1</v>
      </c>
      <c r="AM939" s="75" t="str">
        <f t="shared" si="188"/>
        <v>1</v>
      </c>
      <c r="AN939" s="75" t="str">
        <f t="shared" si="189"/>
        <v>1</v>
      </c>
      <c r="AO939" s="75" t="str">
        <f t="shared" si="190"/>
        <v>1</v>
      </c>
      <c r="AP939" s="75" t="str">
        <f t="shared" si="191"/>
        <v>1</v>
      </c>
      <c r="AQ939" s="75" t="str">
        <f t="shared" si="192"/>
        <v>1</v>
      </c>
      <c r="AR939" s="75" t="str">
        <f t="shared" si="193"/>
        <v>1</v>
      </c>
      <c r="AS939" s="75">
        <f t="shared" si="194"/>
        <v>1</v>
      </c>
      <c r="AT939" s="75" t="str">
        <f t="shared" si="195"/>
        <v>1</v>
      </c>
      <c r="AU939" s="48" t="e">
        <f>IF(OR(AQ939="I",#REF!="I",AQ939="C",#REF!="C"),"Termovacío",IF(OR(AO939="I",AN939="I",AP939="I",AK939="I",AL939="I",AO939="C",AN939="C",AP939="C",AK939="C",AL939="C"),"Regeneración",""))</f>
        <v>#REF!</v>
      </c>
    </row>
    <row r="940" spans="1:47" s="10" customFormat="1" ht="15" customHeight="1" x14ac:dyDescent="0.2">
      <c r="A940" s="4">
        <f t="shared" si="196"/>
        <v>40</v>
      </c>
      <c r="B940" s="4">
        <v>60007835</v>
      </c>
      <c r="C940" s="4" t="s">
        <v>86</v>
      </c>
      <c r="D940" s="4" t="s">
        <v>163</v>
      </c>
      <c r="E940" s="3"/>
      <c r="F940" s="4" t="s">
        <v>332</v>
      </c>
      <c r="G940" s="4" t="s">
        <v>19</v>
      </c>
      <c r="H940" s="4" t="s">
        <v>41</v>
      </c>
      <c r="I940" s="4" t="s">
        <v>244</v>
      </c>
      <c r="J940" s="4">
        <v>50</v>
      </c>
      <c r="K940" s="4" t="s">
        <v>130</v>
      </c>
      <c r="L940" s="4">
        <v>2017</v>
      </c>
      <c r="M940" s="4" t="s">
        <v>267</v>
      </c>
      <c r="N940" s="4" t="s">
        <v>153</v>
      </c>
      <c r="O940" s="4" t="s">
        <v>118</v>
      </c>
      <c r="P940" s="4">
        <v>2018</v>
      </c>
      <c r="Q940" s="4"/>
      <c r="R940" s="4" t="s">
        <v>119</v>
      </c>
      <c r="S940" s="13"/>
      <c r="T940" s="4"/>
      <c r="U940" s="4"/>
      <c r="V940" s="4"/>
      <c r="W940" s="4">
        <v>60</v>
      </c>
      <c r="X940" s="13">
        <v>43167</v>
      </c>
      <c r="Y940" s="27"/>
      <c r="Z940" s="27"/>
      <c r="AA940" s="28"/>
      <c r="AB940" s="31"/>
      <c r="AC940" s="32">
        <v>58</v>
      </c>
      <c r="AD940" s="28"/>
      <c r="AE940" s="28">
        <v>49.8</v>
      </c>
      <c r="AF940" s="33">
        <v>0.01</v>
      </c>
      <c r="AG940" s="28">
        <v>0.5</v>
      </c>
      <c r="AH940" s="31"/>
      <c r="AI940" s="31">
        <v>1</v>
      </c>
      <c r="AJ940" s="31"/>
      <c r="AK940" s="75" t="str">
        <f t="shared" si="186"/>
        <v>1</v>
      </c>
      <c r="AL940" s="75" t="str">
        <f t="shared" si="187"/>
        <v>1</v>
      </c>
      <c r="AM940" s="75" t="str">
        <f t="shared" si="188"/>
        <v>1</v>
      </c>
      <c r="AN940" s="75" t="str">
        <f t="shared" si="189"/>
        <v>1</v>
      </c>
      <c r="AO940" s="75" t="str">
        <f t="shared" si="190"/>
        <v>1</v>
      </c>
      <c r="AP940" s="75" t="str">
        <f t="shared" si="191"/>
        <v>1</v>
      </c>
      <c r="AQ940" s="75" t="str">
        <f t="shared" si="192"/>
        <v>1</v>
      </c>
      <c r="AR940" s="75" t="str">
        <f t="shared" si="193"/>
        <v>1</v>
      </c>
      <c r="AS940" s="75">
        <f t="shared" si="194"/>
        <v>1</v>
      </c>
      <c r="AT940" s="75" t="str">
        <f t="shared" si="195"/>
        <v>1</v>
      </c>
      <c r="AU940" s="48" t="e">
        <f>IF(OR(AQ940="I",#REF!="I",AQ940="C",#REF!="C"),"Termovacío",IF(OR(AO940="I",AN940="I",AP940="I",AK940="I",AL940="I",AO940="C",AN940="C",AP940="C",AK940="C",AL940="C"),"Regeneración",""))</f>
        <v>#REF!</v>
      </c>
    </row>
    <row r="941" spans="1:47" s="10" customFormat="1" x14ac:dyDescent="0.2">
      <c r="A941" s="4">
        <f t="shared" si="196"/>
        <v>40</v>
      </c>
      <c r="B941" s="4">
        <v>60007835</v>
      </c>
      <c r="C941" s="4" t="s">
        <v>86</v>
      </c>
      <c r="D941" s="4" t="s">
        <v>163</v>
      </c>
      <c r="E941" s="3"/>
      <c r="F941" s="4" t="s">
        <v>332</v>
      </c>
      <c r="G941" s="4" t="s">
        <v>19</v>
      </c>
      <c r="H941" s="4" t="s">
        <v>41</v>
      </c>
      <c r="I941" s="4" t="s">
        <v>244</v>
      </c>
      <c r="J941" s="4">
        <v>50</v>
      </c>
      <c r="K941" s="4" t="s">
        <v>130</v>
      </c>
      <c r="L941" s="4">
        <v>2017</v>
      </c>
      <c r="M941" s="4" t="s">
        <v>267</v>
      </c>
      <c r="N941" s="4" t="s">
        <v>153</v>
      </c>
      <c r="O941" s="4" t="s">
        <v>118</v>
      </c>
      <c r="P941" s="4">
        <v>2018</v>
      </c>
      <c r="Q941" s="4"/>
      <c r="R941" s="4" t="s">
        <v>119</v>
      </c>
      <c r="S941" s="13"/>
      <c r="T941" s="4"/>
      <c r="U941" s="4"/>
      <c r="V941" s="4"/>
      <c r="W941" s="4">
        <v>60</v>
      </c>
      <c r="X941" s="13">
        <v>43160</v>
      </c>
      <c r="Y941" s="27"/>
      <c r="Z941" s="27"/>
      <c r="AA941" s="28"/>
      <c r="AB941" s="31"/>
      <c r="AC941" s="32">
        <v>43</v>
      </c>
      <c r="AD941" s="28"/>
      <c r="AE941" s="28">
        <v>47.3</v>
      </c>
      <c r="AF941" s="33">
        <v>0.01</v>
      </c>
      <c r="AG941" s="28">
        <v>0.5</v>
      </c>
      <c r="AH941" s="31"/>
      <c r="AI941" s="31">
        <v>0.89</v>
      </c>
      <c r="AJ941" s="31"/>
      <c r="AK941" s="75" t="str">
        <f t="shared" si="186"/>
        <v>1</v>
      </c>
      <c r="AL941" s="75" t="str">
        <f t="shared" si="187"/>
        <v>1</v>
      </c>
      <c r="AM941" s="75" t="str">
        <f t="shared" si="188"/>
        <v>1</v>
      </c>
      <c r="AN941" s="75" t="str">
        <f t="shared" si="189"/>
        <v>1</v>
      </c>
      <c r="AO941" s="75" t="str">
        <f t="shared" si="190"/>
        <v>1</v>
      </c>
      <c r="AP941" s="75" t="str">
        <f t="shared" si="191"/>
        <v>1</v>
      </c>
      <c r="AQ941" s="75" t="str">
        <f t="shared" si="192"/>
        <v>1</v>
      </c>
      <c r="AR941" s="75" t="str">
        <f t="shared" si="193"/>
        <v>1</v>
      </c>
      <c r="AS941" s="75">
        <f t="shared" si="194"/>
        <v>1</v>
      </c>
      <c r="AT941" s="75" t="str">
        <f t="shared" si="195"/>
        <v>1</v>
      </c>
      <c r="AU941" s="48" t="e">
        <f>IF(OR(AQ941="I",#REF!="I",AQ941="C",#REF!="C"),"Termovacío",IF(OR(AO941="I",AN941="I",AP941="I",AK941="I",AL941="I",AO941="C",AN941="C",AP941="C",AK941="C",AL941="C"),"Regeneración",""))</f>
        <v>#REF!</v>
      </c>
    </row>
    <row r="942" spans="1:47" s="10" customFormat="1" ht="15" customHeight="1" x14ac:dyDescent="0.2">
      <c r="A942" s="4">
        <f t="shared" si="196"/>
        <v>41</v>
      </c>
      <c r="B942" s="36">
        <v>60005878</v>
      </c>
      <c r="C942" s="36" t="s">
        <v>83</v>
      </c>
      <c r="D942" s="36" t="s">
        <v>156</v>
      </c>
      <c r="E942" s="37"/>
      <c r="F942" s="36" t="s">
        <v>333</v>
      </c>
      <c r="G942" s="36" t="s">
        <v>29</v>
      </c>
      <c r="H942" s="36" t="s">
        <v>28</v>
      </c>
      <c r="I942" s="36" t="s">
        <v>10</v>
      </c>
      <c r="J942" s="36">
        <v>50</v>
      </c>
      <c r="K942" s="36" t="s">
        <v>129</v>
      </c>
      <c r="L942" s="36">
        <v>2014</v>
      </c>
      <c r="M942" s="36" t="s">
        <v>267</v>
      </c>
      <c r="N942" s="36" t="s">
        <v>153</v>
      </c>
      <c r="O942" s="36" t="s">
        <v>133</v>
      </c>
      <c r="P942" s="36">
        <v>2014</v>
      </c>
      <c r="Q942" s="36"/>
      <c r="R942" s="36" t="s">
        <v>119</v>
      </c>
      <c r="S942" s="38"/>
      <c r="T942" s="36"/>
      <c r="U942" s="36"/>
      <c r="V942" s="36" t="s">
        <v>448</v>
      </c>
      <c r="W942" s="36">
        <v>60</v>
      </c>
      <c r="X942" s="38">
        <v>45700</v>
      </c>
      <c r="Y942" s="39">
        <v>75</v>
      </c>
      <c r="Z942" s="39">
        <v>29</v>
      </c>
      <c r="AA942" s="40" t="s">
        <v>665</v>
      </c>
      <c r="AB942" s="41">
        <v>0.88300000000000001</v>
      </c>
      <c r="AC942" s="42">
        <v>74</v>
      </c>
      <c r="AD942" s="40">
        <v>5</v>
      </c>
      <c r="AE942" s="40">
        <v>35</v>
      </c>
      <c r="AF942" s="43">
        <v>4.0000000000000001E-3</v>
      </c>
      <c r="AG942" s="40">
        <v>0.5</v>
      </c>
      <c r="AH942" s="41">
        <v>2E-3</v>
      </c>
      <c r="AI942" s="41">
        <v>0.16900000000000001</v>
      </c>
      <c r="AJ942" s="41"/>
      <c r="AK942" s="75" t="str">
        <f t="shared" si="186"/>
        <v>1</v>
      </c>
      <c r="AL942" s="75" t="str">
        <f t="shared" si="187"/>
        <v>1</v>
      </c>
      <c r="AM942" s="75" t="str">
        <f t="shared" si="188"/>
        <v>1</v>
      </c>
      <c r="AN942" s="75" t="str">
        <f t="shared" si="189"/>
        <v>1</v>
      </c>
      <c r="AO942" s="75" t="str">
        <f t="shared" si="190"/>
        <v>1</v>
      </c>
      <c r="AP942" s="75" t="str">
        <f t="shared" si="191"/>
        <v>1</v>
      </c>
      <c r="AQ942" s="75" t="str">
        <f t="shared" si="192"/>
        <v>1</v>
      </c>
      <c r="AR942" s="75" t="str">
        <f t="shared" si="193"/>
        <v>1</v>
      </c>
      <c r="AS942" s="75">
        <f t="shared" si="194"/>
        <v>1</v>
      </c>
      <c r="AT942" s="75" t="str">
        <f t="shared" si="195"/>
        <v>1</v>
      </c>
      <c r="AU942" s="48" t="e">
        <f>IF(OR(AQ942="I",#REF!="I",AQ942="C",#REF!="C"),"Termovacío",IF(OR(AO942="I",AN942="I",AP942="I",AK942="I",AL942="I",AO942="C",AN942="C",AP942="C",AK942="C",AL942="C"),"Regeneración",""))</f>
        <v>#REF!</v>
      </c>
    </row>
    <row r="943" spans="1:47" s="10" customFormat="1" ht="15" customHeight="1" x14ac:dyDescent="0.2">
      <c r="A943" s="4">
        <f t="shared" si="196"/>
        <v>41</v>
      </c>
      <c r="B943" s="4">
        <v>60005878</v>
      </c>
      <c r="C943" s="4" t="s">
        <v>83</v>
      </c>
      <c r="D943" s="4" t="s">
        <v>156</v>
      </c>
      <c r="E943" s="3"/>
      <c r="F943" s="4" t="s">
        <v>333</v>
      </c>
      <c r="G943" s="4" t="s">
        <v>29</v>
      </c>
      <c r="H943" s="4" t="s">
        <v>28</v>
      </c>
      <c r="I943" s="4" t="s">
        <v>10</v>
      </c>
      <c r="J943" s="4">
        <v>50</v>
      </c>
      <c r="K943" s="4" t="s">
        <v>129</v>
      </c>
      <c r="L943" s="4">
        <v>2014</v>
      </c>
      <c r="M943" s="4" t="s">
        <v>267</v>
      </c>
      <c r="N943" s="4" t="s">
        <v>153</v>
      </c>
      <c r="O943" s="4" t="s">
        <v>133</v>
      </c>
      <c r="P943" s="4">
        <v>2014</v>
      </c>
      <c r="Q943" s="4"/>
      <c r="R943" s="4" t="s">
        <v>119</v>
      </c>
      <c r="S943" s="13"/>
      <c r="T943" s="4"/>
      <c r="U943" s="4"/>
      <c r="V943" s="4" t="s">
        <v>448</v>
      </c>
      <c r="W943" s="4">
        <v>60</v>
      </c>
      <c r="X943" s="13">
        <v>45127</v>
      </c>
      <c r="Y943" s="27">
        <v>51.1</v>
      </c>
      <c r="Z943" s="27">
        <v>32</v>
      </c>
      <c r="AA943" s="28" t="s">
        <v>450</v>
      </c>
      <c r="AB943" s="31">
        <v>0.88300000000000001</v>
      </c>
      <c r="AC943" s="32">
        <v>70</v>
      </c>
      <c r="AD943" s="28">
        <v>9</v>
      </c>
      <c r="AE943" s="28">
        <v>36.5</v>
      </c>
      <c r="AF943" s="33">
        <v>0.01</v>
      </c>
      <c r="AG943" s="28">
        <v>0.5</v>
      </c>
      <c r="AH943" s="31">
        <v>2E-3</v>
      </c>
      <c r="AI943" s="31">
        <v>0.11</v>
      </c>
      <c r="AJ943" s="31"/>
      <c r="AK943" s="75" t="str">
        <f t="shared" si="186"/>
        <v>1</v>
      </c>
      <c r="AL943" s="75" t="str">
        <f t="shared" si="187"/>
        <v>1</v>
      </c>
      <c r="AM943" s="75" t="str">
        <f t="shared" si="188"/>
        <v>1</v>
      </c>
      <c r="AN943" s="75" t="str">
        <f t="shared" si="189"/>
        <v>1</v>
      </c>
      <c r="AO943" s="75" t="str">
        <f t="shared" si="190"/>
        <v>1</v>
      </c>
      <c r="AP943" s="75" t="str">
        <f t="shared" si="191"/>
        <v>1</v>
      </c>
      <c r="AQ943" s="75" t="str">
        <f t="shared" si="192"/>
        <v>1</v>
      </c>
      <c r="AR943" s="75" t="str">
        <f t="shared" si="193"/>
        <v>1</v>
      </c>
      <c r="AS943" s="75">
        <f t="shared" si="194"/>
        <v>1</v>
      </c>
      <c r="AT943" s="75" t="str">
        <f t="shared" si="195"/>
        <v>1</v>
      </c>
      <c r="AU943" s="48" t="e">
        <f>IF(OR(AQ943="I",#REF!="I",AQ943="C",#REF!="C"),"Termovacío",IF(OR(AO943="I",AN943="I",AP943="I",AK943="I",AL943="I",AO943="C",AN943="C",AP943="C",AK943="C",AL943="C"),"Regeneración",""))</f>
        <v>#REF!</v>
      </c>
    </row>
    <row r="944" spans="1:47" s="10" customFormat="1" ht="15" customHeight="1" x14ac:dyDescent="0.2">
      <c r="A944" s="4">
        <f t="shared" si="196"/>
        <v>41</v>
      </c>
      <c r="B944" s="4">
        <v>60005878</v>
      </c>
      <c r="C944" s="4" t="s">
        <v>83</v>
      </c>
      <c r="D944" s="4" t="s">
        <v>156</v>
      </c>
      <c r="E944" s="3"/>
      <c r="F944" s="4" t="s">
        <v>333</v>
      </c>
      <c r="G944" s="4" t="s">
        <v>29</v>
      </c>
      <c r="H944" s="4" t="s">
        <v>28</v>
      </c>
      <c r="I944" s="4" t="s">
        <v>10</v>
      </c>
      <c r="J944" s="4">
        <v>50</v>
      </c>
      <c r="K944" s="4" t="s">
        <v>129</v>
      </c>
      <c r="L944" s="4">
        <v>2014</v>
      </c>
      <c r="M944" s="4" t="s">
        <v>267</v>
      </c>
      <c r="N944" s="4" t="s">
        <v>153</v>
      </c>
      <c r="O944" s="4" t="s">
        <v>133</v>
      </c>
      <c r="P944" s="4">
        <v>2014</v>
      </c>
      <c r="Q944" s="4"/>
      <c r="R944" s="4" t="s">
        <v>119</v>
      </c>
      <c r="S944" s="13"/>
      <c r="T944" s="4"/>
      <c r="U944" s="4"/>
      <c r="V944" s="4"/>
      <c r="W944" s="4">
        <v>60</v>
      </c>
      <c r="X944" s="13" t="s">
        <v>228</v>
      </c>
      <c r="Y944" s="27">
        <v>0</v>
      </c>
      <c r="Z944" s="27">
        <v>60</v>
      </c>
      <c r="AA944" s="28" t="s">
        <v>282</v>
      </c>
      <c r="AB944" s="31">
        <v>0.87670000000000003</v>
      </c>
      <c r="AC944" s="32">
        <v>73.7</v>
      </c>
      <c r="AD944" s="28">
        <v>11</v>
      </c>
      <c r="AE944" s="28">
        <v>35.1</v>
      </c>
      <c r="AF944" s="33">
        <v>0.02</v>
      </c>
      <c r="AG944" s="28">
        <v>1</v>
      </c>
      <c r="AH944" s="31">
        <v>5.0000000000000001E-3</v>
      </c>
      <c r="AI944" s="31">
        <v>0.16</v>
      </c>
      <c r="AJ944" s="31"/>
      <c r="AK944" s="75" t="str">
        <f t="shared" si="186"/>
        <v>1</v>
      </c>
      <c r="AL944" s="75" t="str">
        <f t="shared" si="187"/>
        <v>1</v>
      </c>
      <c r="AM944" s="75" t="str">
        <f t="shared" si="188"/>
        <v>1</v>
      </c>
      <c r="AN944" s="75" t="str">
        <f t="shared" si="189"/>
        <v>1</v>
      </c>
      <c r="AO944" s="75" t="str">
        <f t="shared" si="190"/>
        <v>1</v>
      </c>
      <c r="AP944" s="75" t="str">
        <f t="shared" si="191"/>
        <v>1</v>
      </c>
      <c r="AQ944" s="75" t="str">
        <f t="shared" si="192"/>
        <v>1</v>
      </c>
      <c r="AR944" s="75" t="str">
        <f t="shared" si="193"/>
        <v>1</v>
      </c>
      <c r="AS944" s="75">
        <f t="shared" si="194"/>
        <v>1</v>
      </c>
      <c r="AT944" s="75" t="str">
        <f t="shared" si="195"/>
        <v>1</v>
      </c>
      <c r="AU944" s="48" t="e">
        <f>IF(OR(AQ944="I",#REF!="I",AQ944="C",#REF!="C"),"Termovacío",IF(OR(AO944="I",AN944="I",AP944="I",AK944="I",AL944="I",AO944="C",AN944="C",AP944="C",AK944="C",AL944="C"),"Regeneración",""))</f>
        <v>#REF!</v>
      </c>
    </row>
    <row r="945" spans="1:47" s="10" customFormat="1" ht="15" customHeight="1" x14ac:dyDescent="0.2">
      <c r="A945" s="4">
        <f t="shared" si="196"/>
        <v>41</v>
      </c>
      <c r="B945" s="4">
        <v>60005878</v>
      </c>
      <c r="C945" s="4" t="s">
        <v>83</v>
      </c>
      <c r="D945" s="4" t="s">
        <v>156</v>
      </c>
      <c r="E945" s="3"/>
      <c r="F945" s="4" t="s">
        <v>333</v>
      </c>
      <c r="G945" s="4" t="s">
        <v>29</v>
      </c>
      <c r="H945" s="4" t="s">
        <v>28</v>
      </c>
      <c r="I945" s="4" t="s">
        <v>10</v>
      </c>
      <c r="J945" s="4">
        <v>50</v>
      </c>
      <c r="K945" s="4" t="s">
        <v>129</v>
      </c>
      <c r="L945" s="4">
        <v>2014</v>
      </c>
      <c r="M945" s="4" t="s">
        <v>267</v>
      </c>
      <c r="N945" s="4" t="s">
        <v>153</v>
      </c>
      <c r="O945" s="4" t="s">
        <v>133</v>
      </c>
      <c r="P945" s="4">
        <v>2014</v>
      </c>
      <c r="Q945" s="4"/>
      <c r="R945" s="4" t="s">
        <v>119</v>
      </c>
      <c r="S945" s="13"/>
      <c r="T945" s="4"/>
      <c r="U945" s="4"/>
      <c r="V945" s="4" t="s">
        <v>301</v>
      </c>
      <c r="W945" s="4">
        <v>60</v>
      </c>
      <c r="X945" s="13">
        <v>44421</v>
      </c>
      <c r="Y945" s="27">
        <v>64.900000000000006</v>
      </c>
      <c r="Z945" s="27">
        <v>60</v>
      </c>
      <c r="AA945" s="28" t="s">
        <v>300</v>
      </c>
      <c r="AB945" s="31">
        <v>0.874</v>
      </c>
      <c r="AC945" s="32">
        <v>46</v>
      </c>
      <c r="AD945" s="28">
        <v>18</v>
      </c>
      <c r="AE945" s="28">
        <v>34</v>
      </c>
      <c r="AF945" s="33">
        <v>0.02</v>
      </c>
      <c r="AG945" s="28">
        <v>0.5</v>
      </c>
      <c r="AH945" s="31">
        <v>0.02</v>
      </c>
      <c r="AI945" s="31">
        <v>0.84499999999999997</v>
      </c>
      <c r="AJ945" s="31"/>
      <c r="AK945" s="75" t="str">
        <f t="shared" si="186"/>
        <v>1</v>
      </c>
      <c r="AL945" s="75" t="str">
        <f t="shared" si="187"/>
        <v>1</v>
      </c>
      <c r="AM945" s="75" t="str">
        <f t="shared" si="188"/>
        <v>1</v>
      </c>
      <c r="AN945" s="75" t="str">
        <f t="shared" si="189"/>
        <v>1</v>
      </c>
      <c r="AO945" s="75" t="str">
        <f t="shared" si="190"/>
        <v>1</v>
      </c>
      <c r="AP945" s="75" t="str">
        <f t="shared" si="191"/>
        <v>1</v>
      </c>
      <c r="AQ945" s="75" t="str">
        <f t="shared" si="192"/>
        <v>1</v>
      </c>
      <c r="AR945" s="75" t="str">
        <f t="shared" si="193"/>
        <v>1</v>
      </c>
      <c r="AS945" s="75">
        <f t="shared" si="194"/>
        <v>1</v>
      </c>
      <c r="AT945" s="75" t="str">
        <f t="shared" si="195"/>
        <v>1</v>
      </c>
      <c r="AU945" s="48" t="e">
        <f>IF(OR(AQ945="I",#REF!="I",AQ945="C",#REF!="C"),"Termovacío",IF(OR(AO945="I",AN945="I",AP945="I",AK945="I",AL945="I",AO945="C",AN945="C",AP945="C",AK945="C",AL945="C"),"Regeneración",""))</f>
        <v>#REF!</v>
      </c>
    </row>
    <row r="946" spans="1:47" s="10" customFormat="1" ht="15" customHeight="1" x14ac:dyDescent="0.2">
      <c r="A946" s="4">
        <f t="shared" si="196"/>
        <v>41</v>
      </c>
      <c r="B946" s="4">
        <v>60005878</v>
      </c>
      <c r="C946" s="4" t="s">
        <v>83</v>
      </c>
      <c r="D946" s="4" t="s">
        <v>156</v>
      </c>
      <c r="E946" s="3"/>
      <c r="F946" s="4" t="s">
        <v>333</v>
      </c>
      <c r="G946" s="4" t="s">
        <v>29</v>
      </c>
      <c r="H946" s="4" t="s">
        <v>28</v>
      </c>
      <c r="I946" s="4" t="s">
        <v>10</v>
      </c>
      <c r="J946" s="4">
        <v>50</v>
      </c>
      <c r="K946" s="4" t="s">
        <v>129</v>
      </c>
      <c r="L946" s="4">
        <v>2014</v>
      </c>
      <c r="M946" s="4" t="s">
        <v>267</v>
      </c>
      <c r="N946" s="4" t="s">
        <v>153</v>
      </c>
      <c r="O946" s="4" t="s">
        <v>133</v>
      </c>
      <c r="P946" s="4">
        <v>2014</v>
      </c>
      <c r="Q946" s="4"/>
      <c r="R946" s="4" t="s">
        <v>119</v>
      </c>
      <c r="S946" s="13"/>
      <c r="T946" s="4"/>
      <c r="U946" s="4"/>
      <c r="V946" s="4"/>
      <c r="W946" s="4">
        <v>60</v>
      </c>
      <c r="X946" s="13">
        <v>43587</v>
      </c>
      <c r="Y946" s="27"/>
      <c r="Z946" s="27"/>
      <c r="AA946" s="28"/>
      <c r="AB946" s="31"/>
      <c r="AC946" s="32">
        <v>37.6</v>
      </c>
      <c r="AD946" s="28"/>
      <c r="AE946" s="28">
        <v>39.6</v>
      </c>
      <c r="AF946" s="33">
        <v>0.01</v>
      </c>
      <c r="AG946" s="28">
        <v>0.5</v>
      </c>
      <c r="AH946" s="31">
        <v>8.9999999999999993E-3</v>
      </c>
      <c r="AI946" s="31">
        <v>0.47</v>
      </c>
      <c r="AJ946" s="31"/>
      <c r="AK946" s="75" t="str">
        <f t="shared" si="186"/>
        <v>1</v>
      </c>
      <c r="AL946" s="75" t="str">
        <f t="shared" si="187"/>
        <v>1</v>
      </c>
      <c r="AM946" s="75" t="str">
        <f t="shared" si="188"/>
        <v>1</v>
      </c>
      <c r="AN946" s="75" t="str">
        <f t="shared" si="189"/>
        <v>1</v>
      </c>
      <c r="AO946" s="75" t="str">
        <f t="shared" si="190"/>
        <v>1</v>
      </c>
      <c r="AP946" s="75" t="str">
        <f t="shared" si="191"/>
        <v>1</v>
      </c>
      <c r="AQ946" s="75" t="str">
        <f t="shared" si="192"/>
        <v>3</v>
      </c>
      <c r="AR946" s="75" t="str">
        <f t="shared" si="193"/>
        <v>1</v>
      </c>
      <c r="AS946" s="75">
        <f t="shared" si="194"/>
        <v>1.4545454545454546</v>
      </c>
      <c r="AT946" s="75" t="str">
        <f t="shared" si="195"/>
        <v>3</v>
      </c>
      <c r="AU946" s="48" t="e">
        <f>IF(OR(AQ946="I",#REF!="I",AQ946="C",#REF!="C"),"Termovacío",IF(OR(AO946="I",AN946="I",AP946="I",AK946="I",AL946="I",AO946="C",AN946="C",AP946="C",AK946="C",AL946="C"),"Regeneración",""))</f>
        <v>#REF!</v>
      </c>
    </row>
    <row r="947" spans="1:47" s="10" customFormat="1" ht="15" customHeight="1" x14ac:dyDescent="0.2">
      <c r="A947" s="4">
        <f t="shared" si="196"/>
        <v>41</v>
      </c>
      <c r="B947" s="4">
        <v>60005878</v>
      </c>
      <c r="C947" s="4" t="s">
        <v>83</v>
      </c>
      <c r="D947" s="4" t="s">
        <v>156</v>
      </c>
      <c r="E947" s="3"/>
      <c r="F947" s="4" t="s">
        <v>333</v>
      </c>
      <c r="G947" s="4" t="s">
        <v>29</v>
      </c>
      <c r="H947" s="4" t="s">
        <v>28</v>
      </c>
      <c r="I947" s="4" t="s">
        <v>10</v>
      </c>
      <c r="J947" s="4">
        <v>50</v>
      </c>
      <c r="K947" s="4" t="s">
        <v>129</v>
      </c>
      <c r="L947" s="4">
        <v>2014</v>
      </c>
      <c r="M947" s="4" t="s">
        <v>267</v>
      </c>
      <c r="N947" s="4" t="s">
        <v>153</v>
      </c>
      <c r="O947" s="4" t="s">
        <v>133</v>
      </c>
      <c r="P947" s="4">
        <v>2014</v>
      </c>
      <c r="Q947" s="4"/>
      <c r="R947" s="4" t="s">
        <v>119</v>
      </c>
      <c r="S947" s="13"/>
      <c r="T947" s="4"/>
      <c r="U947" s="4"/>
      <c r="V947" s="4"/>
      <c r="W947" s="4">
        <v>60</v>
      </c>
      <c r="X947" s="13">
        <v>43322</v>
      </c>
      <c r="Y947" s="27"/>
      <c r="Z947" s="27"/>
      <c r="AA947" s="28"/>
      <c r="AB947" s="31"/>
      <c r="AC947" s="32">
        <v>38</v>
      </c>
      <c r="AD947" s="28"/>
      <c r="AE947" s="28">
        <v>34.700000000000003</v>
      </c>
      <c r="AF947" s="33">
        <v>0.03</v>
      </c>
      <c r="AG947" s="28">
        <v>0.5</v>
      </c>
      <c r="AH947" s="31">
        <v>8.0000000000000002E-3</v>
      </c>
      <c r="AI947" s="31">
        <v>2.38</v>
      </c>
      <c r="AJ947" s="31"/>
      <c r="AK947" s="75" t="str">
        <f t="shared" si="186"/>
        <v>1</v>
      </c>
      <c r="AL947" s="75" t="str">
        <f t="shared" si="187"/>
        <v>1</v>
      </c>
      <c r="AM947" s="75" t="str">
        <f t="shared" si="188"/>
        <v>1</v>
      </c>
      <c r="AN947" s="75" t="str">
        <f t="shared" si="189"/>
        <v>1</v>
      </c>
      <c r="AO947" s="75" t="str">
        <f t="shared" si="190"/>
        <v>1</v>
      </c>
      <c r="AP947" s="75" t="str">
        <f t="shared" si="191"/>
        <v>1</v>
      </c>
      <c r="AQ947" s="75" t="str">
        <f t="shared" si="192"/>
        <v>3</v>
      </c>
      <c r="AR947" s="75" t="str">
        <f t="shared" si="193"/>
        <v>1</v>
      </c>
      <c r="AS947" s="75">
        <f t="shared" si="194"/>
        <v>1.4545454545454546</v>
      </c>
      <c r="AT947" s="75" t="str">
        <f t="shared" si="195"/>
        <v>3</v>
      </c>
      <c r="AU947" s="48" t="e">
        <f>IF(OR(AQ947="I",#REF!="I",AQ947="C",#REF!="C"),"Termovacío",IF(OR(AO947="I",AN947="I",AP947="I",AK947="I",AL947="I",AO947="C",AN947="C",AP947="C",AK947="C",AL947="C"),"Regeneración",""))</f>
        <v>#REF!</v>
      </c>
    </row>
    <row r="948" spans="1:47" s="10" customFormat="1" ht="15" customHeight="1" x14ac:dyDescent="0.2">
      <c r="A948" s="4">
        <f t="shared" si="196"/>
        <v>41</v>
      </c>
      <c r="B948" s="4">
        <v>60005878</v>
      </c>
      <c r="C948" s="4" t="s">
        <v>83</v>
      </c>
      <c r="D948" s="4" t="s">
        <v>156</v>
      </c>
      <c r="E948" s="3"/>
      <c r="F948" s="4" t="s">
        <v>333</v>
      </c>
      <c r="G948" s="4" t="s">
        <v>29</v>
      </c>
      <c r="H948" s="4" t="s">
        <v>28</v>
      </c>
      <c r="I948" s="4" t="s">
        <v>10</v>
      </c>
      <c r="J948" s="4">
        <v>50</v>
      </c>
      <c r="K948" s="4" t="s">
        <v>129</v>
      </c>
      <c r="L948" s="4">
        <v>2014</v>
      </c>
      <c r="M948" s="4" t="s">
        <v>267</v>
      </c>
      <c r="N948" s="4" t="s">
        <v>153</v>
      </c>
      <c r="O948" s="4" t="s">
        <v>133</v>
      </c>
      <c r="P948" s="4">
        <v>2014</v>
      </c>
      <c r="Q948" s="4"/>
      <c r="R948" s="4" t="s">
        <v>119</v>
      </c>
      <c r="S948" s="13"/>
      <c r="T948" s="4"/>
      <c r="U948" s="4"/>
      <c r="V948" s="4"/>
      <c r="W948" s="4">
        <v>60</v>
      </c>
      <c r="X948" s="13">
        <v>42922</v>
      </c>
      <c r="Y948" s="27"/>
      <c r="Z948" s="27"/>
      <c r="AA948" s="28"/>
      <c r="AB948" s="31"/>
      <c r="AC948" s="32">
        <v>23.6</v>
      </c>
      <c r="AD948" s="28"/>
      <c r="AE948" s="28">
        <v>39.5</v>
      </c>
      <c r="AF948" s="33">
        <v>0.01</v>
      </c>
      <c r="AG948" s="28">
        <v>0.5</v>
      </c>
      <c r="AH948" s="31">
        <v>0.04</v>
      </c>
      <c r="AI948" s="31">
        <v>4.5</v>
      </c>
      <c r="AJ948" s="31"/>
      <c r="AK948" s="75" t="str">
        <f t="shared" si="186"/>
        <v>1</v>
      </c>
      <c r="AL948" s="75" t="str">
        <f t="shared" si="187"/>
        <v>5</v>
      </c>
      <c r="AM948" s="75" t="str">
        <f t="shared" si="188"/>
        <v>1</v>
      </c>
      <c r="AN948" s="75" t="str">
        <f t="shared" si="189"/>
        <v>1</v>
      </c>
      <c r="AO948" s="75" t="str">
        <f t="shared" si="190"/>
        <v>1</v>
      </c>
      <c r="AP948" s="75" t="str">
        <f t="shared" si="191"/>
        <v>1</v>
      </c>
      <c r="AQ948" s="75" t="str">
        <f t="shared" si="192"/>
        <v>5</v>
      </c>
      <c r="AR948" s="75" t="str">
        <f t="shared" si="193"/>
        <v>1</v>
      </c>
      <c r="AS948" s="75">
        <f t="shared" si="194"/>
        <v>2.4545454545454546</v>
      </c>
      <c r="AT948" s="75" t="str">
        <f t="shared" si="195"/>
        <v>6</v>
      </c>
      <c r="AU948" s="48" t="e">
        <f>IF(OR(AQ948="I",#REF!="I",AQ948="C",#REF!="C"),"Termovacío",IF(OR(AO948="I",AN948="I",AP948="I",AK948="I",AL948="I",AO948="C",AN948="C",AP948="C",AK948="C",AL948="C"),"Regeneración",""))</f>
        <v>#REF!</v>
      </c>
    </row>
    <row r="949" spans="1:47" s="10" customFormat="1" ht="15" customHeight="1" x14ac:dyDescent="0.2">
      <c r="A949" s="4">
        <f t="shared" si="196"/>
        <v>41</v>
      </c>
      <c r="B949" s="4">
        <v>60005878</v>
      </c>
      <c r="C949" s="4" t="s">
        <v>83</v>
      </c>
      <c r="D949" s="4" t="s">
        <v>156</v>
      </c>
      <c r="E949" s="3"/>
      <c r="F949" s="4" t="s">
        <v>333</v>
      </c>
      <c r="G949" s="4" t="s">
        <v>29</v>
      </c>
      <c r="H949" s="4" t="s">
        <v>28</v>
      </c>
      <c r="I949" s="4" t="s">
        <v>10</v>
      </c>
      <c r="J949" s="4">
        <v>50</v>
      </c>
      <c r="K949" s="4" t="s">
        <v>129</v>
      </c>
      <c r="L949" s="4">
        <v>2014</v>
      </c>
      <c r="M949" s="4" t="s">
        <v>267</v>
      </c>
      <c r="N949" s="4" t="s">
        <v>153</v>
      </c>
      <c r="O949" s="4" t="s">
        <v>133</v>
      </c>
      <c r="P949" s="4">
        <v>2014</v>
      </c>
      <c r="Q949" s="4"/>
      <c r="R949" s="4" t="s">
        <v>119</v>
      </c>
      <c r="S949" s="13"/>
      <c r="T949" s="4"/>
      <c r="U949" s="4"/>
      <c r="V949" s="4"/>
      <c r="W949" s="4">
        <v>60</v>
      </c>
      <c r="X949" s="13">
        <v>42383</v>
      </c>
      <c r="Y949" s="27"/>
      <c r="Z949" s="27"/>
      <c r="AA949" s="28"/>
      <c r="AB949" s="31"/>
      <c r="AC949" s="32">
        <v>20</v>
      </c>
      <c r="AD949" s="28"/>
      <c r="AE949" s="28">
        <v>39</v>
      </c>
      <c r="AF949" s="33">
        <v>0.01</v>
      </c>
      <c r="AG949" s="28">
        <v>0.5</v>
      </c>
      <c r="AH949" s="31">
        <v>8.0000000000000002E-3</v>
      </c>
      <c r="AI949" s="31">
        <v>0.307</v>
      </c>
      <c r="AJ949" s="31"/>
      <c r="AK949" s="75" t="str">
        <f t="shared" si="186"/>
        <v>1</v>
      </c>
      <c r="AL949" s="75" t="str">
        <f t="shared" si="187"/>
        <v>1</v>
      </c>
      <c r="AM949" s="75" t="str">
        <f t="shared" si="188"/>
        <v>1</v>
      </c>
      <c r="AN949" s="75" t="str">
        <f t="shared" si="189"/>
        <v>1</v>
      </c>
      <c r="AO949" s="75" t="str">
        <f t="shared" si="190"/>
        <v>1</v>
      </c>
      <c r="AP949" s="75" t="str">
        <f t="shared" si="191"/>
        <v>1</v>
      </c>
      <c r="AQ949" s="75" t="str">
        <f t="shared" si="192"/>
        <v>5</v>
      </c>
      <c r="AR949" s="75" t="str">
        <f t="shared" si="193"/>
        <v>1</v>
      </c>
      <c r="AS949" s="75">
        <f t="shared" si="194"/>
        <v>1.9090909090909092</v>
      </c>
      <c r="AT949" s="75" t="str">
        <f t="shared" si="195"/>
        <v>3</v>
      </c>
      <c r="AU949" s="48" t="e">
        <f>IF(OR(AQ949="I",#REF!="I",AQ949="C",#REF!="C"),"Termovacío",IF(OR(AO949="I",AN949="I",AP949="I",AK949="I",AL949="I",AO949="C",AN949="C",AP949="C",AK949="C",AL949="C"),"Regeneración",""))</f>
        <v>#REF!</v>
      </c>
    </row>
    <row r="950" spans="1:47" s="10" customFormat="1" ht="15" customHeight="1" x14ac:dyDescent="0.2">
      <c r="A950" s="4">
        <f t="shared" si="196"/>
        <v>41</v>
      </c>
      <c r="B950" s="4">
        <v>60005878</v>
      </c>
      <c r="C950" s="4" t="s">
        <v>83</v>
      </c>
      <c r="D950" s="4" t="s">
        <v>156</v>
      </c>
      <c r="E950" s="3"/>
      <c r="F950" s="4" t="s">
        <v>333</v>
      </c>
      <c r="G950" s="4" t="s">
        <v>29</v>
      </c>
      <c r="H950" s="4" t="s">
        <v>28</v>
      </c>
      <c r="I950" s="4" t="s">
        <v>10</v>
      </c>
      <c r="J950" s="4">
        <v>50</v>
      </c>
      <c r="K950" s="4" t="s">
        <v>129</v>
      </c>
      <c r="L950" s="4">
        <v>2014</v>
      </c>
      <c r="M950" s="4" t="s">
        <v>267</v>
      </c>
      <c r="N950" s="4" t="s">
        <v>153</v>
      </c>
      <c r="O950" s="4" t="s">
        <v>133</v>
      </c>
      <c r="P950" s="4">
        <v>2014</v>
      </c>
      <c r="Q950" s="4"/>
      <c r="R950" s="4" t="s">
        <v>119</v>
      </c>
      <c r="S950" s="13"/>
      <c r="T950" s="4"/>
      <c r="U950" s="4"/>
      <c r="V950" s="4"/>
      <c r="W950" s="4">
        <v>60</v>
      </c>
      <c r="X950" s="13">
        <v>41988</v>
      </c>
      <c r="Y950" s="27"/>
      <c r="Z950" s="27"/>
      <c r="AA950" s="28"/>
      <c r="AB950" s="31"/>
      <c r="AC950" s="32">
        <v>23</v>
      </c>
      <c r="AD950" s="28"/>
      <c r="AE950" s="28">
        <v>40</v>
      </c>
      <c r="AF950" s="33">
        <v>0.01</v>
      </c>
      <c r="AG950" s="28">
        <v>0.5</v>
      </c>
      <c r="AH950" s="31">
        <v>1.0999999999999999E-2</v>
      </c>
      <c r="AI950" s="31"/>
      <c r="AJ950" s="31"/>
      <c r="AK950" s="75" t="str">
        <f t="shared" si="186"/>
        <v>1</v>
      </c>
      <c r="AL950" s="75" t="str">
        <f t="shared" si="187"/>
        <v>1</v>
      </c>
      <c r="AM950" s="75" t="str">
        <f t="shared" si="188"/>
        <v>1</v>
      </c>
      <c r="AN950" s="75" t="str">
        <f t="shared" si="189"/>
        <v>1</v>
      </c>
      <c r="AO950" s="75" t="str">
        <f t="shared" si="190"/>
        <v>1</v>
      </c>
      <c r="AP950" s="75" t="str">
        <f t="shared" si="191"/>
        <v>1</v>
      </c>
      <c r="AQ950" s="75" t="str">
        <f t="shared" si="192"/>
        <v>5</v>
      </c>
      <c r="AR950" s="75" t="str">
        <f t="shared" si="193"/>
        <v>1</v>
      </c>
      <c r="AS950" s="75">
        <f t="shared" si="194"/>
        <v>1.9090909090909092</v>
      </c>
      <c r="AT950" s="75" t="str">
        <f t="shared" si="195"/>
        <v>3</v>
      </c>
      <c r="AU950" s="48" t="e">
        <f>IF(OR(AQ950="I",#REF!="I",AQ950="C",#REF!="C"),"Termovacío",IF(OR(AO950="I",AN950="I",AP950="I",AK950="I",AL950="I",AO950="C",AN950="C",AP950="C",AK950="C",AL950="C"),"Regeneración",""))</f>
        <v>#REF!</v>
      </c>
    </row>
    <row r="951" spans="1:47" s="10" customFormat="1" ht="15" customHeight="1" x14ac:dyDescent="0.2">
      <c r="A951" s="4">
        <f t="shared" si="196"/>
        <v>41</v>
      </c>
      <c r="B951" s="4">
        <v>60005878</v>
      </c>
      <c r="C951" s="4" t="s">
        <v>83</v>
      </c>
      <c r="D951" s="4" t="s">
        <v>156</v>
      </c>
      <c r="E951" s="3"/>
      <c r="F951" s="4" t="s">
        <v>333</v>
      </c>
      <c r="G951" s="4" t="s">
        <v>29</v>
      </c>
      <c r="H951" s="4" t="s">
        <v>28</v>
      </c>
      <c r="I951" s="4" t="s">
        <v>10</v>
      </c>
      <c r="J951" s="4">
        <v>50</v>
      </c>
      <c r="K951" s="4" t="s">
        <v>129</v>
      </c>
      <c r="L951" s="4">
        <v>2014</v>
      </c>
      <c r="M951" s="4" t="s">
        <v>267</v>
      </c>
      <c r="N951" s="4" t="s">
        <v>153</v>
      </c>
      <c r="O951" s="4" t="s">
        <v>133</v>
      </c>
      <c r="P951" s="4">
        <v>2014</v>
      </c>
      <c r="Q951" s="4"/>
      <c r="R951" s="4" t="s">
        <v>119</v>
      </c>
      <c r="S951" s="13"/>
      <c r="T951" s="4"/>
      <c r="U951" s="4"/>
      <c r="V951" s="4"/>
      <c r="W951" s="4">
        <v>60</v>
      </c>
      <c r="X951" s="13">
        <v>41713</v>
      </c>
      <c r="Y951" s="27"/>
      <c r="Z951" s="27"/>
      <c r="AA951" s="28"/>
      <c r="AB951" s="31"/>
      <c r="AC951" s="32">
        <v>18</v>
      </c>
      <c r="AD951" s="28"/>
      <c r="AE951" s="28">
        <v>43</v>
      </c>
      <c r="AF951" s="33">
        <v>0.01</v>
      </c>
      <c r="AG951" s="28"/>
      <c r="AH951" s="31">
        <v>1.4E-2</v>
      </c>
      <c r="AI951" s="31"/>
      <c r="AJ951" s="31"/>
      <c r="AK951" s="75" t="str">
        <f t="shared" si="186"/>
        <v>1</v>
      </c>
      <c r="AL951" s="75" t="str">
        <f t="shared" si="187"/>
        <v>1</v>
      </c>
      <c r="AM951" s="75" t="str">
        <f t="shared" si="188"/>
        <v>1</v>
      </c>
      <c r="AN951" s="75" t="str">
        <f t="shared" si="189"/>
        <v>1</v>
      </c>
      <c r="AO951" s="75" t="str">
        <f t="shared" si="190"/>
        <v>1</v>
      </c>
      <c r="AP951" s="75" t="str">
        <f t="shared" si="191"/>
        <v>1</v>
      </c>
      <c r="AQ951" s="75" t="str">
        <f t="shared" si="192"/>
        <v>5</v>
      </c>
      <c r="AR951" s="75" t="str">
        <f t="shared" si="193"/>
        <v>1</v>
      </c>
      <c r="AS951" s="75">
        <f t="shared" si="194"/>
        <v>1.9090909090909092</v>
      </c>
      <c r="AT951" s="75" t="str">
        <f t="shared" si="195"/>
        <v>3</v>
      </c>
      <c r="AU951" s="48" t="e">
        <f>IF(OR(AQ951="I",#REF!="I",AQ951="C",#REF!="C"),"Termovacío",IF(OR(AO951="I",AN951="I",AP951="I",AK951="I",AL951="I",AO951="C",AN951="C",AP951="C",AK951="C",AL951="C"),"Regeneración",""))</f>
        <v>#REF!</v>
      </c>
    </row>
    <row r="952" spans="1:47" s="10" customFormat="1" ht="15" customHeight="1" x14ac:dyDescent="0.2">
      <c r="A952" s="4">
        <f t="shared" si="196"/>
        <v>42</v>
      </c>
      <c r="B952" s="36">
        <v>60003637</v>
      </c>
      <c r="C952" s="36" t="s">
        <v>83</v>
      </c>
      <c r="D952" s="36" t="s">
        <v>163</v>
      </c>
      <c r="E952" s="37"/>
      <c r="F952" s="36" t="s">
        <v>334</v>
      </c>
      <c r="G952" s="36" t="s">
        <v>12</v>
      </c>
      <c r="H952" s="36" t="s">
        <v>30</v>
      </c>
      <c r="I952" s="36" t="s">
        <v>245</v>
      </c>
      <c r="J952" s="36" t="s">
        <v>134</v>
      </c>
      <c r="K952" s="36" t="s">
        <v>125</v>
      </c>
      <c r="L952" s="36">
        <v>2008</v>
      </c>
      <c r="M952" s="36" t="s">
        <v>267</v>
      </c>
      <c r="N952" s="36" t="s">
        <v>153</v>
      </c>
      <c r="O952" s="36" t="s">
        <v>135</v>
      </c>
      <c r="P952" s="36">
        <v>2009</v>
      </c>
      <c r="Q952" s="36"/>
      <c r="R952" s="36" t="s">
        <v>119</v>
      </c>
      <c r="S952" s="38"/>
      <c r="T952" s="36"/>
      <c r="U952" s="36"/>
      <c r="V952" s="36" t="s">
        <v>448</v>
      </c>
      <c r="W952" s="36">
        <v>60</v>
      </c>
      <c r="X952" s="38">
        <v>45700</v>
      </c>
      <c r="Y952" s="39">
        <v>75</v>
      </c>
      <c r="Z952" s="39">
        <v>31</v>
      </c>
      <c r="AA952" s="40" t="s">
        <v>665</v>
      </c>
      <c r="AB952" s="41">
        <v>0.88600000000000001</v>
      </c>
      <c r="AC952" s="42">
        <v>69</v>
      </c>
      <c r="AD952" s="40">
        <v>6</v>
      </c>
      <c r="AE952" s="40">
        <v>32.799999999999997</v>
      </c>
      <c r="AF952" s="43">
        <v>0.02</v>
      </c>
      <c r="AG952" s="40">
        <v>2</v>
      </c>
      <c r="AH952" s="41">
        <v>2.1000000000000001E-2</v>
      </c>
      <c r="AI952" s="41">
        <v>0.84199999999999997</v>
      </c>
      <c r="AJ952" s="41"/>
      <c r="AK952" s="75" t="str">
        <f t="shared" si="186"/>
        <v>1</v>
      </c>
      <c r="AL952" s="75" t="str">
        <f t="shared" si="187"/>
        <v>1</v>
      </c>
      <c r="AM952" s="75" t="str">
        <f t="shared" si="188"/>
        <v>1</v>
      </c>
      <c r="AN952" s="75" t="str">
        <f t="shared" si="189"/>
        <v>1</v>
      </c>
      <c r="AO952" s="75" t="str">
        <f t="shared" si="190"/>
        <v>1</v>
      </c>
      <c r="AP952" s="75" t="str">
        <f t="shared" si="191"/>
        <v>1</v>
      </c>
      <c r="AQ952" s="75" t="str">
        <f t="shared" si="192"/>
        <v>1</v>
      </c>
      <c r="AR952" s="75" t="str">
        <f t="shared" si="193"/>
        <v>1</v>
      </c>
      <c r="AS952" s="75">
        <f t="shared" si="194"/>
        <v>1</v>
      </c>
      <c r="AT952" s="75" t="str">
        <f t="shared" si="195"/>
        <v>1</v>
      </c>
      <c r="AU952" s="48" t="e">
        <f>IF(OR(AQ952="I",#REF!="I",AQ952="C",#REF!="C"),"Termovacío",IF(OR(AO952="I",AN952="I",AP952="I",AK952="I",AL952="I",AO952="C",AN952="C",AP952="C",AK952="C",AL952="C"),"Regeneración",""))</f>
        <v>#REF!</v>
      </c>
    </row>
    <row r="953" spans="1:47" s="10" customFormat="1" ht="15" customHeight="1" x14ac:dyDescent="0.2">
      <c r="A953" s="4">
        <f t="shared" si="196"/>
        <v>42</v>
      </c>
      <c r="B953" s="4">
        <v>60003637</v>
      </c>
      <c r="C953" s="4" t="s">
        <v>83</v>
      </c>
      <c r="D953" s="4" t="s">
        <v>163</v>
      </c>
      <c r="E953" s="3"/>
      <c r="F953" s="4" t="s">
        <v>334</v>
      </c>
      <c r="G953" s="4" t="s">
        <v>12</v>
      </c>
      <c r="H953" s="4" t="s">
        <v>30</v>
      </c>
      <c r="I953" s="4" t="s">
        <v>245</v>
      </c>
      <c r="J953" s="4" t="s">
        <v>134</v>
      </c>
      <c r="K953" s="4" t="s">
        <v>125</v>
      </c>
      <c r="L953" s="4">
        <v>2008</v>
      </c>
      <c r="M953" s="4" t="s">
        <v>267</v>
      </c>
      <c r="N953" s="4" t="s">
        <v>153</v>
      </c>
      <c r="O953" s="4" t="s">
        <v>135</v>
      </c>
      <c r="P953" s="4">
        <v>2009</v>
      </c>
      <c r="Q953" s="4"/>
      <c r="R953" s="4" t="s">
        <v>119</v>
      </c>
      <c r="S953" s="13"/>
      <c r="T953" s="4"/>
      <c r="U953" s="4"/>
      <c r="V953" s="4" t="s">
        <v>448</v>
      </c>
      <c r="W953" s="4">
        <v>60</v>
      </c>
      <c r="X953" s="13">
        <v>45127</v>
      </c>
      <c r="Y953" s="27">
        <v>47.7</v>
      </c>
      <c r="Z953" s="27">
        <v>66</v>
      </c>
      <c r="AA953" s="28" t="s">
        <v>450</v>
      </c>
      <c r="AB953" s="31">
        <v>0.88600000000000001</v>
      </c>
      <c r="AC953" s="32">
        <v>68</v>
      </c>
      <c r="AD953" s="28">
        <v>11</v>
      </c>
      <c r="AE953" s="28">
        <v>33.799999999999997</v>
      </c>
      <c r="AF953" s="33">
        <v>0.02</v>
      </c>
      <c r="AG953" s="28">
        <v>2</v>
      </c>
      <c r="AH953" s="31">
        <v>0.02</v>
      </c>
      <c r="AI953" s="31">
        <v>0.79900000000000004</v>
      </c>
      <c r="AJ953" s="31"/>
      <c r="AK953" s="75" t="str">
        <f t="shared" si="186"/>
        <v>1</v>
      </c>
      <c r="AL953" s="75" t="str">
        <f t="shared" si="187"/>
        <v>1</v>
      </c>
      <c r="AM953" s="75" t="str">
        <f t="shared" si="188"/>
        <v>1</v>
      </c>
      <c r="AN953" s="75" t="str">
        <f t="shared" si="189"/>
        <v>1</v>
      </c>
      <c r="AO953" s="75" t="str">
        <f t="shared" si="190"/>
        <v>1</v>
      </c>
      <c r="AP953" s="75" t="str">
        <f t="shared" si="191"/>
        <v>1</v>
      </c>
      <c r="AQ953" s="75" t="str">
        <f t="shared" si="192"/>
        <v>1</v>
      </c>
      <c r="AR953" s="75" t="str">
        <f t="shared" si="193"/>
        <v>1</v>
      </c>
      <c r="AS953" s="75">
        <f t="shared" si="194"/>
        <v>1</v>
      </c>
      <c r="AT953" s="75" t="str">
        <f t="shared" si="195"/>
        <v>1</v>
      </c>
      <c r="AU953" s="48" t="e">
        <f>IF(OR(AQ953="I",#REF!="I",AQ953="C",#REF!="C"),"Termovacío",IF(OR(AO953="I",AN953="I",AP953="I",AK953="I",AL953="I",AO953="C",AN953="C",AP953="C",AK953="C",AL953="C"),"Regeneración",""))</f>
        <v>#REF!</v>
      </c>
    </row>
    <row r="954" spans="1:47" s="10" customFormat="1" ht="15" customHeight="1" x14ac:dyDescent="0.2">
      <c r="A954" s="4">
        <f t="shared" si="196"/>
        <v>42</v>
      </c>
      <c r="B954" s="4">
        <v>60003637</v>
      </c>
      <c r="C954" s="4" t="s">
        <v>83</v>
      </c>
      <c r="D954" s="4" t="s">
        <v>163</v>
      </c>
      <c r="E954" s="3"/>
      <c r="F954" s="4" t="s">
        <v>334</v>
      </c>
      <c r="G954" s="4" t="s">
        <v>12</v>
      </c>
      <c r="H954" s="4" t="s">
        <v>30</v>
      </c>
      <c r="I954" s="4" t="s">
        <v>245</v>
      </c>
      <c r="J954" s="4" t="s">
        <v>134</v>
      </c>
      <c r="K954" s="4" t="s">
        <v>125</v>
      </c>
      <c r="L954" s="4">
        <v>2008</v>
      </c>
      <c r="M954" s="4" t="s">
        <v>267</v>
      </c>
      <c r="N954" s="4" t="s">
        <v>153</v>
      </c>
      <c r="O954" s="4" t="s">
        <v>135</v>
      </c>
      <c r="P954" s="4">
        <v>2009</v>
      </c>
      <c r="Q954" s="4"/>
      <c r="R954" s="4" t="s">
        <v>119</v>
      </c>
      <c r="S954" s="13"/>
      <c r="T954" s="4"/>
      <c r="U954" s="4"/>
      <c r="V954" s="4"/>
      <c r="W954" s="4">
        <v>60</v>
      </c>
      <c r="X954" s="13" t="s">
        <v>228</v>
      </c>
      <c r="Y954" s="27">
        <v>0</v>
      </c>
      <c r="Z954" s="27">
        <v>55.4</v>
      </c>
      <c r="AA954" s="28" t="s">
        <v>282</v>
      </c>
      <c r="AB954" s="31">
        <v>0.88219999999999998</v>
      </c>
      <c r="AC954" s="32">
        <v>59.6</v>
      </c>
      <c r="AD954" s="28">
        <v>9</v>
      </c>
      <c r="AE954" s="28">
        <v>34.200000000000003</v>
      </c>
      <c r="AF954" s="33">
        <v>0.02</v>
      </c>
      <c r="AG954" s="28">
        <v>2</v>
      </c>
      <c r="AH954" s="31">
        <v>2.5999999999999999E-2</v>
      </c>
      <c r="AI954" s="31">
        <v>0.8</v>
      </c>
      <c r="AJ954" s="31"/>
      <c r="AK954" s="75" t="str">
        <f t="shared" si="186"/>
        <v>1</v>
      </c>
      <c r="AL954" s="75" t="str">
        <f t="shared" si="187"/>
        <v>1</v>
      </c>
      <c r="AM954" s="75" t="str">
        <f t="shared" si="188"/>
        <v>1</v>
      </c>
      <c r="AN954" s="75" t="str">
        <f t="shared" si="189"/>
        <v>1</v>
      </c>
      <c r="AO954" s="75" t="str">
        <f t="shared" si="190"/>
        <v>1</v>
      </c>
      <c r="AP954" s="75" t="str">
        <f t="shared" si="191"/>
        <v>1</v>
      </c>
      <c r="AQ954" s="75" t="str">
        <f t="shared" si="192"/>
        <v>1</v>
      </c>
      <c r="AR954" s="75" t="str">
        <f t="shared" si="193"/>
        <v>1</v>
      </c>
      <c r="AS954" s="75">
        <f t="shared" si="194"/>
        <v>1</v>
      </c>
      <c r="AT954" s="75" t="str">
        <f t="shared" si="195"/>
        <v>1</v>
      </c>
      <c r="AU954" s="48" t="e">
        <f>IF(OR(AQ954="I",#REF!="I",AQ954="C",#REF!="C"),"Termovacío",IF(OR(AO954="I",AN954="I",AP954="I",AK954="I",AL954="I",AO954="C",AN954="C",AP954="C",AK954="C",AL954="C"),"Regeneración",""))</f>
        <v>#REF!</v>
      </c>
    </row>
    <row r="955" spans="1:47" s="10" customFormat="1" ht="15" customHeight="1" x14ac:dyDescent="0.2">
      <c r="A955" s="4">
        <f t="shared" si="196"/>
        <v>42</v>
      </c>
      <c r="B955" s="4">
        <v>60003637</v>
      </c>
      <c r="C955" s="4" t="s">
        <v>83</v>
      </c>
      <c r="D955" s="4" t="s">
        <v>163</v>
      </c>
      <c r="E955" s="3"/>
      <c r="F955" s="4" t="s">
        <v>334</v>
      </c>
      <c r="G955" s="4" t="s">
        <v>12</v>
      </c>
      <c r="H955" s="4" t="s">
        <v>30</v>
      </c>
      <c r="I955" s="4" t="s">
        <v>245</v>
      </c>
      <c r="J955" s="4" t="s">
        <v>134</v>
      </c>
      <c r="K955" s="4" t="s">
        <v>125</v>
      </c>
      <c r="L955" s="4">
        <v>2008</v>
      </c>
      <c r="M955" s="4" t="s">
        <v>267</v>
      </c>
      <c r="N955" s="4" t="s">
        <v>153</v>
      </c>
      <c r="O955" s="4" t="s">
        <v>135</v>
      </c>
      <c r="P955" s="4">
        <v>2009</v>
      </c>
      <c r="Q955" s="4"/>
      <c r="R955" s="4" t="s">
        <v>119</v>
      </c>
      <c r="S955" s="13"/>
      <c r="T955" s="4"/>
      <c r="U955" s="4"/>
      <c r="V955" s="4" t="s">
        <v>301</v>
      </c>
      <c r="W955" s="4">
        <v>60</v>
      </c>
      <c r="X955" s="13">
        <v>44421</v>
      </c>
      <c r="Y955" s="27">
        <v>65.2</v>
      </c>
      <c r="Z955" s="27">
        <v>57.8</v>
      </c>
      <c r="AA955" s="28" t="s">
        <v>300</v>
      </c>
      <c r="AB955" s="31">
        <v>0.876</v>
      </c>
      <c r="AC955" s="32">
        <v>42</v>
      </c>
      <c r="AD955" s="28">
        <v>17</v>
      </c>
      <c r="AE955" s="28">
        <v>33</v>
      </c>
      <c r="AF955" s="33">
        <v>0.02</v>
      </c>
      <c r="AG955" s="28">
        <v>2</v>
      </c>
      <c r="AH955" s="31">
        <v>2.4E-2</v>
      </c>
      <c r="AI955" s="31">
        <v>0.89700000000000002</v>
      </c>
      <c r="AJ955" s="31"/>
      <c r="AK955" s="75" t="str">
        <f t="shared" si="186"/>
        <v>1</v>
      </c>
      <c r="AL955" s="75" t="str">
        <f t="shared" si="187"/>
        <v>1</v>
      </c>
      <c r="AM955" s="75" t="str">
        <f t="shared" si="188"/>
        <v>1</v>
      </c>
      <c r="AN955" s="75" t="str">
        <f t="shared" si="189"/>
        <v>1</v>
      </c>
      <c r="AO955" s="75" t="str">
        <f t="shared" si="190"/>
        <v>1</v>
      </c>
      <c r="AP955" s="75" t="str">
        <f t="shared" si="191"/>
        <v>1</v>
      </c>
      <c r="AQ955" s="75" t="str">
        <f t="shared" si="192"/>
        <v>1</v>
      </c>
      <c r="AR955" s="75" t="str">
        <f t="shared" si="193"/>
        <v>1</v>
      </c>
      <c r="AS955" s="75">
        <f t="shared" si="194"/>
        <v>1</v>
      </c>
      <c r="AT955" s="75" t="str">
        <f t="shared" si="195"/>
        <v>1</v>
      </c>
      <c r="AU955" s="48" t="e">
        <f>IF(OR(AQ955="I",#REF!="I",AQ955="C",#REF!="C"),"Termovacío",IF(OR(AO955="I",AN955="I",AP955="I",AK955="I",AL955="I",AO955="C",AN955="C",AP955="C",AK955="C",AL955="C"),"Regeneración",""))</f>
        <v>#REF!</v>
      </c>
    </row>
    <row r="956" spans="1:47" s="10" customFormat="1" ht="15" customHeight="1" x14ac:dyDescent="0.2">
      <c r="A956" s="4">
        <f t="shared" si="196"/>
        <v>42</v>
      </c>
      <c r="B956" s="4">
        <v>60003637</v>
      </c>
      <c r="C956" s="4" t="s">
        <v>83</v>
      </c>
      <c r="D956" s="4" t="s">
        <v>163</v>
      </c>
      <c r="E956" s="3"/>
      <c r="F956" s="4" t="s">
        <v>334</v>
      </c>
      <c r="G956" s="4" t="s">
        <v>12</v>
      </c>
      <c r="H956" s="4" t="s">
        <v>30</v>
      </c>
      <c r="I956" s="4" t="s">
        <v>245</v>
      </c>
      <c r="J956" s="4" t="s">
        <v>134</v>
      </c>
      <c r="K956" s="4" t="s">
        <v>125</v>
      </c>
      <c r="L956" s="4">
        <v>2008</v>
      </c>
      <c r="M956" s="4" t="s">
        <v>267</v>
      </c>
      <c r="N956" s="4" t="s">
        <v>153</v>
      </c>
      <c r="O956" s="4" t="s">
        <v>135</v>
      </c>
      <c r="P956" s="4">
        <v>2009</v>
      </c>
      <c r="Q956" s="4"/>
      <c r="R956" s="4" t="s">
        <v>119</v>
      </c>
      <c r="S956" s="13"/>
      <c r="T956" s="4"/>
      <c r="U956" s="4"/>
      <c r="V956" s="4"/>
      <c r="W956" s="4">
        <v>60</v>
      </c>
      <c r="X956" s="13">
        <v>43587</v>
      </c>
      <c r="Y956" s="27"/>
      <c r="Z956" s="27"/>
      <c r="AA956" s="28"/>
      <c r="AB956" s="31"/>
      <c r="AC956" s="32">
        <v>59.5</v>
      </c>
      <c r="AD956" s="28"/>
      <c r="AE956" s="28">
        <v>38.4</v>
      </c>
      <c r="AF956" s="33">
        <v>0.01</v>
      </c>
      <c r="AG956" s="28">
        <v>2</v>
      </c>
      <c r="AH956" s="31">
        <v>2.5999999999999999E-2</v>
      </c>
      <c r="AI956" s="31">
        <v>0.73</v>
      </c>
      <c r="AJ956" s="31"/>
      <c r="AK956" s="75" t="str">
        <f t="shared" si="186"/>
        <v>1</v>
      </c>
      <c r="AL956" s="75" t="str">
        <f t="shared" si="187"/>
        <v>1</v>
      </c>
      <c r="AM956" s="75" t="str">
        <f t="shared" si="188"/>
        <v>1</v>
      </c>
      <c r="AN956" s="75" t="str">
        <f t="shared" si="189"/>
        <v>1</v>
      </c>
      <c r="AO956" s="75" t="str">
        <f t="shared" si="190"/>
        <v>1</v>
      </c>
      <c r="AP956" s="75" t="str">
        <f t="shared" si="191"/>
        <v>1</v>
      </c>
      <c r="AQ956" s="75" t="str">
        <f t="shared" si="192"/>
        <v>1</v>
      </c>
      <c r="AR956" s="75" t="str">
        <f t="shared" si="193"/>
        <v>1</v>
      </c>
      <c r="AS956" s="75">
        <f t="shared" si="194"/>
        <v>1</v>
      </c>
      <c r="AT956" s="75" t="str">
        <f t="shared" si="195"/>
        <v>1</v>
      </c>
      <c r="AU956" s="48" t="e">
        <f>IF(OR(AQ956="I",#REF!="I",AQ956="C",#REF!="C"),"Termovacío",IF(OR(AO956="I",AN956="I",AP956="I",AK956="I",AL956="I",AO956="C",AN956="C",AP956="C",AK956="C",AL956="C"),"Regeneración",""))</f>
        <v>#REF!</v>
      </c>
    </row>
    <row r="957" spans="1:47" s="10" customFormat="1" ht="15" customHeight="1" x14ac:dyDescent="0.2">
      <c r="A957" s="4">
        <f t="shared" si="196"/>
        <v>42</v>
      </c>
      <c r="B957" s="4">
        <v>60003637</v>
      </c>
      <c r="C957" s="4" t="s">
        <v>83</v>
      </c>
      <c r="D957" s="4" t="s">
        <v>163</v>
      </c>
      <c r="E957" s="3"/>
      <c r="F957" s="4" t="s">
        <v>334</v>
      </c>
      <c r="G957" s="4" t="s">
        <v>12</v>
      </c>
      <c r="H957" s="4" t="s">
        <v>30</v>
      </c>
      <c r="I957" s="4" t="s">
        <v>245</v>
      </c>
      <c r="J957" s="4" t="s">
        <v>134</v>
      </c>
      <c r="K957" s="4" t="s">
        <v>125</v>
      </c>
      <c r="L957" s="4">
        <v>2008</v>
      </c>
      <c r="M957" s="4" t="s">
        <v>267</v>
      </c>
      <c r="N957" s="4" t="s">
        <v>153</v>
      </c>
      <c r="O957" s="4" t="s">
        <v>135</v>
      </c>
      <c r="P957" s="4">
        <v>2009</v>
      </c>
      <c r="Q957" s="4"/>
      <c r="R957" s="4" t="s">
        <v>119</v>
      </c>
      <c r="S957" s="13"/>
      <c r="T957" s="4"/>
      <c r="U957" s="4"/>
      <c r="V957" s="4"/>
      <c r="W957" s="4">
        <v>60</v>
      </c>
      <c r="X957" s="13">
        <v>43322</v>
      </c>
      <c r="Y957" s="27"/>
      <c r="Z957" s="27"/>
      <c r="AA957" s="28"/>
      <c r="AB957" s="31"/>
      <c r="AC957" s="32">
        <v>55</v>
      </c>
      <c r="AD957" s="28"/>
      <c r="AE957" s="28">
        <v>33.700000000000003</v>
      </c>
      <c r="AF957" s="33">
        <v>0.01</v>
      </c>
      <c r="AG957" s="28">
        <v>2</v>
      </c>
      <c r="AH957" s="31">
        <v>2.1999999999999999E-2</v>
      </c>
      <c r="AI957" s="31">
        <v>0.95</v>
      </c>
      <c r="AJ957" s="31"/>
      <c r="AK957" s="75" t="str">
        <f t="shared" si="186"/>
        <v>1</v>
      </c>
      <c r="AL957" s="75" t="str">
        <f t="shared" si="187"/>
        <v>1</v>
      </c>
      <c r="AM957" s="75" t="str">
        <f t="shared" si="188"/>
        <v>1</v>
      </c>
      <c r="AN957" s="75" t="str">
        <f t="shared" si="189"/>
        <v>1</v>
      </c>
      <c r="AO957" s="75" t="str">
        <f t="shared" si="190"/>
        <v>1</v>
      </c>
      <c r="AP957" s="75" t="str">
        <f t="shared" si="191"/>
        <v>1</v>
      </c>
      <c r="AQ957" s="75" t="str">
        <f t="shared" si="192"/>
        <v>1</v>
      </c>
      <c r="AR957" s="75" t="str">
        <f t="shared" si="193"/>
        <v>1</v>
      </c>
      <c r="AS957" s="75">
        <f t="shared" si="194"/>
        <v>1</v>
      </c>
      <c r="AT957" s="75" t="str">
        <f t="shared" si="195"/>
        <v>1</v>
      </c>
      <c r="AU957" s="48" t="e">
        <f>IF(OR(AQ957="I",#REF!="I",AQ957="C",#REF!="C"),"Termovacío",IF(OR(AO957="I",AN957="I",AP957="I",AK957="I",AL957="I",AO957="C",AN957="C",AP957="C",AK957="C",AL957="C"),"Regeneración",""))</f>
        <v>#REF!</v>
      </c>
    </row>
    <row r="958" spans="1:47" s="10" customFormat="1" ht="15" customHeight="1" x14ac:dyDescent="0.2">
      <c r="A958" s="4">
        <f t="shared" si="196"/>
        <v>42</v>
      </c>
      <c r="B958" s="4">
        <v>60003637</v>
      </c>
      <c r="C958" s="4" t="s">
        <v>83</v>
      </c>
      <c r="D958" s="4" t="s">
        <v>163</v>
      </c>
      <c r="E958" s="3"/>
      <c r="F958" s="4" t="s">
        <v>334</v>
      </c>
      <c r="G958" s="4" t="s">
        <v>12</v>
      </c>
      <c r="H958" s="4" t="s">
        <v>30</v>
      </c>
      <c r="I958" s="4" t="s">
        <v>245</v>
      </c>
      <c r="J958" s="4" t="s">
        <v>134</v>
      </c>
      <c r="K958" s="4" t="s">
        <v>125</v>
      </c>
      <c r="L958" s="4">
        <v>2008</v>
      </c>
      <c r="M958" s="4" t="s">
        <v>267</v>
      </c>
      <c r="N958" s="4" t="s">
        <v>153</v>
      </c>
      <c r="O958" s="4" t="s">
        <v>135</v>
      </c>
      <c r="P958" s="4">
        <v>2009</v>
      </c>
      <c r="Q958" s="4"/>
      <c r="R958" s="4" t="s">
        <v>119</v>
      </c>
      <c r="S958" s="13"/>
      <c r="T958" s="4"/>
      <c r="U958" s="4"/>
      <c r="V958" s="4"/>
      <c r="W958" s="4">
        <v>60</v>
      </c>
      <c r="X958" s="13">
        <v>42922</v>
      </c>
      <c r="Y958" s="27"/>
      <c r="Z958" s="27"/>
      <c r="AA958" s="28"/>
      <c r="AB958" s="31"/>
      <c r="AC958" s="32">
        <v>42.6</v>
      </c>
      <c r="AD958" s="28"/>
      <c r="AE958" s="28">
        <v>35.799999999999997</v>
      </c>
      <c r="AF958" s="33">
        <v>0.02</v>
      </c>
      <c r="AG958" s="28">
        <v>2</v>
      </c>
      <c r="AH958" s="31">
        <v>0.03</v>
      </c>
      <c r="AI958" s="31">
        <v>0.7</v>
      </c>
      <c r="AJ958" s="31"/>
      <c r="AK958" s="75" t="str">
        <f t="shared" si="186"/>
        <v>1</v>
      </c>
      <c r="AL958" s="75" t="str">
        <f t="shared" si="187"/>
        <v>1</v>
      </c>
      <c r="AM958" s="75" t="str">
        <f t="shared" si="188"/>
        <v>1</v>
      </c>
      <c r="AN958" s="75" t="str">
        <f t="shared" si="189"/>
        <v>1</v>
      </c>
      <c r="AO958" s="75" t="str">
        <f t="shared" si="190"/>
        <v>1</v>
      </c>
      <c r="AP958" s="75" t="str">
        <f t="shared" si="191"/>
        <v>1</v>
      </c>
      <c r="AQ958" s="75" t="str">
        <f t="shared" si="192"/>
        <v>1</v>
      </c>
      <c r="AR958" s="75" t="str">
        <f t="shared" si="193"/>
        <v>1</v>
      </c>
      <c r="AS958" s="75">
        <f t="shared" si="194"/>
        <v>1</v>
      </c>
      <c r="AT958" s="75" t="str">
        <f t="shared" si="195"/>
        <v>1</v>
      </c>
      <c r="AU958" s="48" t="e">
        <f>IF(OR(AQ958="I",#REF!="I",AQ958="C",#REF!="C"),"Termovacío",IF(OR(AO958="I",AN958="I",AP958="I",AK958="I",AL958="I",AO958="C",AN958="C",AP958="C",AK958="C",AL958="C"),"Regeneración",""))</f>
        <v>#REF!</v>
      </c>
    </row>
    <row r="959" spans="1:47" s="10" customFormat="1" ht="15" customHeight="1" x14ac:dyDescent="0.2">
      <c r="A959" s="4">
        <f t="shared" si="196"/>
        <v>42</v>
      </c>
      <c r="B959" s="4">
        <v>60003637</v>
      </c>
      <c r="C959" s="4" t="s">
        <v>83</v>
      </c>
      <c r="D959" s="4" t="s">
        <v>163</v>
      </c>
      <c r="E959" s="3"/>
      <c r="F959" s="4" t="s">
        <v>334</v>
      </c>
      <c r="G959" s="4" t="s">
        <v>12</v>
      </c>
      <c r="H959" s="4" t="s">
        <v>30</v>
      </c>
      <c r="I959" s="4" t="s">
        <v>245</v>
      </c>
      <c r="J959" s="4" t="s">
        <v>134</v>
      </c>
      <c r="K959" s="4" t="s">
        <v>125</v>
      </c>
      <c r="L959" s="4">
        <v>2008</v>
      </c>
      <c r="M959" s="4" t="s">
        <v>267</v>
      </c>
      <c r="N959" s="4" t="s">
        <v>153</v>
      </c>
      <c r="O959" s="4" t="s">
        <v>135</v>
      </c>
      <c r="P959" s="4">
        <v>2009</v>
      </c>
      <c r="Q959" s="4"/>
      <c r="R959" s="4" t="s">
        <v>119</v>
      </c>
      <c r="S959" s="13"/>
      <c r="T959" s="4"/>
      <c r="U959" s="4"/>
      <c r="V959" s="4"/>
      <c r="W959" s="4">
        <v>60</v>
      </c>
      <c r="X959" s="13">
        <v>42383</v>
      </c>
      <c r="Y959" s="27"/>
      <c r="Z959" s="27"/>
      <c r="AA959" s="28"/>
      <c r="AB959" s="31"/>
      <c r="AC959" s="32">
        <v>65</v>
      </c>
      <c r="AD959" s="28"/>
      <c r="AE959" s="28">
        <v>37</v>
      </c>
      <c r="AF959" s="33">
        <v>0.01</v>
      </c>
      <c r="AG959" s="28">
        <v>1.5</v>
      </c>
      <c r="AH959" s="31">
        <v>2.3E-2</v>
      </c>
      <c r="AI959" s="31">
        <v>0.54900000000000004</v>
      </c>
      <c r="AJ959" s="31"/>
      <c r="AK959" s="75" t="str">
        <f t="shared" si="186"/>
        <v>1</v>
      </c>
      <c r="AL959" s="75" t="str">
        <f t="shared" si="187"/>
        <v>1</v>
      </c>
      <c r="AM959" s="75" t="str">
        <f t="shared" si="188"/>
        <v>1</v>
      </c>
      <c r="AN959" s="75" t="str">
        <f t="shared" si="189"/>
        <v>1</v>
      </c>
      <c r="AO959" s="75" t="str">
        <f t="shared" si="190"/>
        <v>1</v>
      </c>
      <c r="AP959" s="75" t="str">
        <f t="shared" si="191"/>
        <v>1</v>
      </c>
      <c r="AQ959" s="75" t="str">
        <f t="shared" si="192"/>
        <v>1</v>
      </c>
      <c r="AR959" s="75" t="str">
        <f t="shared" si="193"/>
        <v>1</v>
      </c>
      <c r="AS959" s="75">
        <f t="shared" si="194"/>
        <v>1</v>
      </c>
      <c r="AT959" s="75" t="str">
        <f t="shared" si="195"/>
        <v>1</v>
      </c>
      <c r="AU959" s="48" t="e">
        <f>IF(OR(AQ959="I",#REF!="I",AQ959="C",#REF!="C"),"Termovacío",IF(OR(AO959="I",AN959="I",AP959="I",AK959="I",AL959="I",AO959="C",AN959="C",AP959="C",AK959="C",AL959="C"),"Regeneración",""))</f>
        <v>#REF!</v>
      </c>
    </row>
    <row r="960" spans="1:47" s="10" customFormat="1" ht="15" customHeight="1" x14ac:dyDescent="0.2">
      <c r="A960" s="4">
        <f t="shared" si="196"/>
        <v>42</v>
      </c>
      <c r="B960" s="4">
        <v>60003637</v>
      </c>
      <c r="C960" s="4" t="s">
        <v>83</v>
      </c>
      <c r="D960" s="4" t="s">
        <v>163</v>
      </c>
      <c r="E960" s="3"/>
      <c r="F960" s="4" t="s">
        <v>334</v>
      </c>
      <c r="G960" s="4" t="s">
        <v>12</v>
      </c>
      <c r="H960" s="4" t="s">
        <v>30</v>
      </c>
      <c r="I960" s="4" t="s">
        <v>245</v>
      </c>
      <c r="J960" s="4" t="s">
        <v>134</v>
      </c>
      <c r="K960" s="4" t="s">
        <v>125</v>
      </c>
      <c r="L960" s="4">
        <v>2008</v>
      </c>
      <c r="M960" s="4" t="s">
        <v>267</v>
      </c>
      <c r="N960" s="4" t="s">
        <v>153</v>
      </c>
      <c r="O960" s="4" t="s">
        <v>135</v>
      </c>
      <c r="P960" s="4">
        <v>2009</v>
      </c>
      <c r="Q960" s="4"/>
      <c r="R960" s="4" t="s">
        <v>119</v>
      </c>
      <c r="S960" s="13"/>
      <c r="T960" s="4"/>
      <c r="U960" s="4"/>
      <c r="V960" s="4"/>
      <c r="W960" s="4">
        <v>60</v>
      </c>
      <c r="X960" s="13">
        <v>41988</v>
      </c>
      <c r="Y960" s="27"/>
      <c r="Z960" s="27"/>
      <c r="AA960" s="28"/>
      <c r="AB960" s="31"/>
      <c r="AC960" s="32">
        <v>43</v>
      </c>
      <c r="AD960" s="28"/>
      <c r="AE960" s="28">
        <v>34</v>
      </c>
      <c r="AF960" s="33">
        <v>0.01</v>
      </c>
      <c r="AG960" s="28">
        <v>1.5</v>
      </c>
      <c r="AH960" s="31">
        <v>2.9000000000000001E-2</v>
      </c>
      <c r="AI960" s="31"/>
      <c r="AJ960" s="31"/>
      <c r="AK960" s="75" t="str">
        <f t="shared" si="186"/>
        <v>1</v>
      </c>
      <c r="AL960" s="75" t="str">
        <f t="shared" si="187"/>
        <v>1</v>
      </c>
      <c r="AM960" s="75" t="str">
        <f t="shared" si="188"/>
        <v>1</v>
      </c>
      <c r="AN960" s="75" t="str">
        <f t="shared" si="189"/>
        <v>1</v>
      </c>
      <c r="AO960" s="75" t="str">
        <f t="shared" si="190"/>
        <v>1</v>
      </c>
      <c r="AP960" s="75" t="str">
        <f t="shared" si="191"/>
        <v>1</v>
      </c>
      <c r="AQ960" s="75" t="str">
        <f t="shared" si="192"/>
        <v>1</v>
      </c>
      <c r="AR960" s="75" t="str">
        <f t="shared" si="193"/>
        <v>1</v>
      </c>
      <c r="AS960" s="75">
        <f t="shared" si="194"/>
        <v>1</v>
      </c>
      <c r="AT960" s="75" t="str">
        <f t="shared" si="195"/>
        <v>1</v>
      </c>
      <c r="AU960" s="48" t="e">
        <f>IF(OR(AQ960="I",#REF!="I",AQ960="C",#REF!="C"),"Termovacío",IF(OR(AO960="I",AN960="I",AP960="I",AK960="I",AL960="I",AO960="C",AN960="C",AP960="C",AK960="C",AL960="C"),"Regeneración",""))</f>
        <v>#REF!</v>
      </c>
    </row>
    <row r="961" spans="1:47" s="10" customFormat="1" ht="15" customHeight="1" x14ac:dyDescent="0.2">
      <c r="A961" s="4">
        <f t="shared" si="196"/>
        <v>42</v>
      </c>
      <c r="B961" s="4">
        <v>60003637</v>
      </c>
      <c r="C961" s="4" t="s">
        <v>83</v>
      </c>
      <c r="D961" s="4" t="s">
        <v>163</v>
      </c>
      <c r="E961" s="3"/>
      <c r="F961" s="4" t="s">
        <v>334</v>
      </c>
      <c r="G961" s="4" t="s">
        <v>12</v>
      </c>
      <c r="H961" s="4" t="s">
        <v>30</v>
      </c>
      <c r="I961" s="4" t="s">
        <v>245</v>
      </c>
      <c r="J961" s="4" t="s">
        <v>134</v>
      </c>
      <c r="K961" s="4" t="s">
        <v>125</v>
      </c>
      <c r="L961" s="4">
        <v>2008</v>
      </c>
      <c r="M961" s="4" t="s">
        <v>267</v>
      </c>
      <c r="N961" s="4" t="s">
        <v>153</v>
      </c>
      <c r="O961" s="4" t="s">
        <v>135</v>
      </c>
      <c r="P961" s="4">
        <v>2009</v>
      </c>
      <c r="Q961" s="4"/>
      <c r="R961" s="4" t="s">
        <v>119</v>
      </c>
      <c r="S961" s="13"/>
      <c r="T961" s="4"/>
      <c r="U961" s="4"/>
      <c r="V961" s="4"/>
      <c r="W961" s="4">
        <v>60</v>
      </c>
      <c r="X961" s="13">
        <v>41645</v>
      </c>
      <c r="Y961" s="27"/>
      <c r="Z961" s="27"/>
      <c r="AA961" s="28"/>
      <c r="AB961" s="31"/>
      <c r="AC961" s="32">
        <v>44</v>
      </c>
      <c r="AD961" s="28"/>
      <c r="AE961" s="28">
        <v>29.4</v>
      </c>
      <c r="AF961" s="33">
        <v>0.01</v>
      </c>
      <c r="AG961" s="28">
        <v>1.5</v>
      </c>
      <c r="AH961" s="31">
        <v>1.7000000000000001E-2</v>
      </c>
      <c r="AI961" s="31">
        <v>0.33</v>
      </c>
      <c r="AJ961" s="31"/>
      <c r="AK961" s="75" t="str">
        <f t="shared" si="186"/>
        <v>1</v>
      </c>
      <c r="AL961" s="75" t="str">
        <f t="shared" si="187"/>
        <v>1</v>
      </c>
      <c r="AM961" s="75" t="str">
        <f t="shared" si="188"/>
        <v>1</v>
      </c>
      <c r="AN961" s="75" t="str">
        <f t="shared" si="189"/>
        <v>1</v>
      </c>
      <c r="AO961" s="75" t="str">
        <f t="shared" si="190"/>
        <v>3</v>
      </c>
      <c r="AP961" s="75" t="str">
        <f t="shared" si="191"/>
        <v>1</v>
      </c>
      <c r="AQ961" s="75" t="str">
        <f t="shared" si="192"/>
        <v>1</v>
      </c>
      <c r="AR961" s="75" t="str">
        <f t="shared" si="193"/>
        <v>1</v>
      </c>
      <c r="AS961" s="75">
        <f t="shared" si="194"/>
        <v>1.2727272727272727</v>
      </c>
      <c r="AT961" s="75" t="str">
        <f t="shared" si="195"/>
        <v>3</v>
      </c>
      <c r="AU961" s="48" t="e">
        <f>IF(OR(AQ961="I",#REF!="I",AQ961="C",#REF!="C"),"Termovacío",IF(OR(AO961="I",AN961="I",AP961="I",AK961="I",AL961="I",AO961="C",AN961="C",AP961="C",AK961="C",AL961="C"),"Regeneración",""))</f>
        <v>#REF!</v>
      </c>
    </row>
    <row r="962" spans="1:47" s="10" customFormat="1" ht="15" customHeight="1" x14ac:dyDescent="0.2">
      <c r="A962" s="4">
        <f t="shared" si="196"/>
        <v>42</v>
      </c>
      <c r="B962" s="4">
        <v>60003637</v>
      </c>
      <c r="C962" s="4" t="s">
        <v>83</v>
      </c>
      <c r="D962" s="4" t="s">
        <v>163</v>
      </c>
      <c r="E962" s="3"/>
      <c r="F962" s="4" t="s">
        <v>334</v>
      </c>
      <c r="G962" s="4" t="s">
        <v>12</v>
      </c>
      <c r="H962" s="4" t="s">
        <v>30</v>
      </c>
      <c r="I962" s="4" t="s">
        <v>245</v>
      </c>
      <c r="J962" s="4" t="s">
        <v>134</v>
      </c>
      <c r="K962" s="4" t="s">
        <v>125</v>
      </c>
      <c r="L962" s="4">
        <v>2008</v>
      </c>
      <c r="M962" s="4" t="s">
        <v>267</v>
      </c>
      <c r="N962" s="4" t="s">
        <v>153</v>
      </c>
      <c r="O962" s="4" t="s">
        <v>135</v>
      </c>
      <c r="P962" s="4">
        <v>2009</v>
      </c>
      <c r="Q962" s="4"/>
      <c r="R962" s="4" t="s">
        <v>119</v>
      </c>
      <c r="S962" s="13"/>
      <c r="T962" s="4"/>
      <c r="U962" s="4"/>
      <c r="V962" s="4"/>
      <c r="W962" s="4">
        <v>60</v>
      </c>
      <c r="X962" s="13">
        <v>41347</v>
      </c>
      <c r="Y962" s="27"/>
      <c r="Z962" s="27"/>
      <c r="AA962" s="28"/>
      <c r="AB962" s="31"/>
      <c r="AC962" s="32">
        <v>37</v>
      </c>
      <c r="AD962" s="28"/>
      <c r="AE962" s="28">
        <v>38</v>
      </c>
      <c r="AF962" s="33">
        <v>0.01</v>
      </c>
      <c r="AG962" s="28">
        <v>1.5</v>
      </c>
      <c r="AH962" s="31">
        <v>4.5999999999999999E-2</v>
      </c>
      <c r="AI962" s="31">
        <v>1.179</v>
      </c>
      <c r="AJ962" s="31"/>
      <c r="AK962" s="75" t="str">
        <f t="shared" si="186"/>
        <v>1</v>
      </c>
      <c r="AL962" s="75" t="str">
        <f t="shared" si="187"/>
        <v>1</v>
      </c>
      <c r="AM962" s="75" t="str">
        <f t="shared" si="188"/>
        <v>1</v>
      </c>
      <c r="AN962" s="75" t="str">
        <f t="shared" si="189"/>
        <v>1</v>
      </c>
      <c r="AO962" s="75" t="str">
        <f t="shared" si="190"/>
        <v>1</v>
      </c>
      <c r="AP962" s="75" t="str">
        <f t="shared" si="191"/>
        <v>1</v>
      </c>
      <c r="AQ962" s="75" t="str">
        <f t="shared" si="192"/>
        <v>3</v>
      </c>
      <c r="AR962" s="75" t="str">
        <f t="shared" si="193"/>
        <v>1</v>
      </c>
      <c r="AS962" s="75">
        <f t="shared" si="194"/>
        <v>1.4545454545454546</v>
      </c>
      <c r="AT962" s="75" t="str">
        <f t="shared" si="195"/>
        <v>3</v>
      </c>
      <c r="AU962" s="48" t="e">
        <f>IF(OR(AQ962="I",#REF!="I",AQ962="C",#REF!="C"),"Termovacío",IF(OR(AO962="I",AN962="I",AP962="I",AK962="I",AL962="I",AO962="C",AN962="C",AP962="C",AK962="C",AL962="C"),"Regeneración",""))</f>
        <v>#REF!</v>
      </c>
    </row>
    <row r="963" spans="1:47" s="10" customFormat="1" ht="15" customHeight="1" x14ac:dyDescent="0.2">
      <c r="A963" s="4">
        <f t="shared" si="196"/>
        <v>42</v>
      </c>
      <c r="B963" s="4">
        <v>60003637</v>
      </c>
      <c r="C963" s="4" t="s">
        <v>83</v>
      </c>
      <c r="D963" s="4" t="s">
        <v>163</v>
      </c>
      <c r="E963" s="3"/>
      <c r="F963" s="4" t="s">
        <v>334</v>
      </c>
      <c r="G963" s="4" t="s">
        <v>12</v>
      </c>
      <c r="H963" s="4" t="s">
        <v>30</v>
      </c>
      <c r="I963" s="4" t="s">
        <v>245</v>
      </c>
      <c r="J963" s="4" t="s">
        <v>134</v>
      </c>
      <c r="K963" s="4" t="s">
        <v>125</v>
      </c>
      <c r="L963" s="4">
        <v>2008</v>
      </c>
      <c r="M963" s="4" t="s">
        <v>267</v>
      </c>
      <c r="N963" s="4" t="s">
        <v>153</v>
      </c>
      <c r="O963" s="4" t="s">
        <v>135</v>
      </c>
      <c r="P963" s="4">
        <v>2009</v>
      </c>
      <c r="Q963" s="4"/>
      <c r="R963" s="4" t="s">
        <v>119</v>
      </c>
      <c r="S963" s="13"/>
      <c r="T963" s="4"/>
      <c r="U963" s="4"/>
      <c r="V963" s="4"/>
      <c r="W963" s="4">
        <v>60</v>
      </c>
      <c r="X963" s="13">
        <v>41345</v>
      </c>
      <c r="Y963" s="27"/>
      <c r="Z963" s="27"/>
      <c r="AA963" s="28"/>
      <c r="AB963" s="31"/>
      <c r="AC963" s="32">
        <v>47</v>
      </c>
      <c r="AD963" s="28"/>
      <c r="AE963" s="28">
        <v>33</v>
      </c>
      <c r="AF963" s="33">
        <v>0.01</v>
      </c>
      <c r="AG963" s="28">
        <v>1</v>
      </c>
      <c r="AH963" s="31">
        <v>1.0999999999999999E-2</v>
      </c>
      <c r="AI963" s="31">
        <v>0.34399999999999997</v>
      </c>
      <c r="AJ963" s="31"/>
      <c r="AK963" s="75" t="str">
        <f t="shared" si="186"/>
        <v>1</v>
      </c>
      <c r="AL963" s="75" t="str">
        <f t="shared" si="187"/>
        <v>1</v>
      </c>
      <c r="AM963" s="75" t="str">
        <f t="shared" si="188"/>
        <v>1</v>
      </c>
      <c r="AN963" s="75" t="str">
        <f t="shared" si="189"/>
        <v>1</v>
      </c>
      <c r="AO963" s="75" t="str">
        <f t="shared" si="190"/>
        <v>1</v>
      </c>
      <c r="AP963" s="75" t="str">
        <f t="shared" si="191"/>
        <v>1</v>
      </c>
      <c r="AQ963" s="75" t="str">
        <f t="shared" si="192"/>
        <v>1</v>
      </c>
      <c r="AR963" s="75" t="str">
        <f t="shared" si="193"/>
        <v>1</v>
      </c>
      <c r="AS963" s="75">
        <f t="shared" si="194"/>
        <v>1</v>
      </c>
      <c r="AT963" s="75" t="str">
        <f t="shared" si="195"/>
        <v>1</v>
      </c>
      <c r="AU963" s="48" t="e">
        <f>IF(OR(AQ963="I",#REF!="I",AQ963="C",#REF!="C"),"Termovacío",IF(OR(AO963="I",AN963="I",AP963="I",AK963="I",AL963="I",AO963="C",AN963="C",AP963="C",AK963="C",AL963="C"),"Regeneración",""))</f>
        <v>#REF!</v>
      </c>
    </row>
    <row r="964" spans="1:47" s="10" customFormat="1" ht="15" customHeight="1" x14ac:dyDescent="0.2">
      <c r="A964" s="4">
        <f t="shared" si="196"/>
        <v>42</v>
      </c>
      <c r="B964" s="4">
        <v>60003637</v>
      </c>
      <c r="C964" s="4" t="s">
        <v>83</v>
      </c>
      <c r="D964" s="4" t="s">
        <v>163</v>
      </c>
      <c r="E964" s="3"/>
      <c r="F964" s="4" t="s">
        <v>334</v>
      </c>
      <c r="G964" s="4" t="s">
        <v>12</v>
      </c>
      <c r="H964" s="4" t="s">
        <v>30</v>
      </c>
      <c r="I964" s="4" t="s">
        <v>245</v>
      </c>
      <c r="J964" s="4" t="s">
        <v>134</v>
      </c>
      <c r="K964" s="4" t="s">
        <v>125</v>
      </c>
      <c r="L964" s="4">
        <v>2008</v>
      </c>
      <c r="M964" s="4" t="s">
        <v>267</v>
      </c>
      <c r="N964" s="4" t="s">
        <v>153</v>
      </c>
      <c r="O964" s="4" t="s">
        <v>135</v>
      </c>
      <c r="P964" s="4">
        <v>2009</v>
      </c>
      <c r="Q964" s="4"/>
      <c r="R964" s="4" t="s">
        <v>119</v>
      </c>
      <c r="S964" s="13"/>
      <c r="T964" s="4"/>
      <c r="U964" s="4"/>
      <c r="V964" s="4"/>
      <c r="W964" s="4">
        <v>60</v>
      </c>
      <c r="X964" s="13">
        <v>40933</v>
      </c>
      <c r="Y964" s="27"/>
      <c r="Z964" s="27"/>
      <c r="AA964" s="28"/>
      <c r="AB964" s="31"/>
      <c r="AC964" s="32">
        <v>47</v>
      </c>
      <c r="AD964" s="28"/>
      <c r="AE964" s="28">
        <v>32</v>
      </c>
      <c r="AF964" s="33">
        <v>0.01</v>
      </c>
      <c r="AG964" s="28">
        <v>1</v>
      </c>
      <c r="AH964" s="31">
        <v>1.0999999999999999E-2</v>
      </c>
      <c r="AI964" s="31">
        <v>0.36899999999999999</v>
      </c>
      <c r="AJ964" s="31"/>
      <c r="AK964" s="75" t="str">
        <f t="shared" ref="AK964:AK1027" si="197">IF(AH964&lt;&gt;"",IF(AH964&lt;=0.1,"1",IF(AND(AH964&gt;0.1,AH964&lt;=0.3),"3",IF(AH964&gt;0.3,"5",""))),"1")</f>
        <v>1</v>
      </c>
      <c r="AL964" s="75" t="str">
        <f t="shared" ref="AL964:AL1027" si="198">IF(AI964&lt;&gt;"",IF(AI964&lt;=3,"1",IF(AND(AI964&gt;3,AI964&lt;=4),"3",IF(AI964&gt;4,"5",""))),"1")</f>
        <v>1</v>
      </c>
      <c r="AM964" s="75" t="str">
        <f t="shared" ref="AM964:AM1027" si="199">IF(AD964&lt;&gt;"",IF(AD964&lt;=20,"1",IF(AND(AD964&gt;20,AD964&lt;=30),"3",IF(AD964&gt;30,"5",""))),"1")</f>
        <v>1</v>
      </c>
      <c r="AN964" s="75" t="str">
        <f t="shared" ref="AN964:AN1027" si="200">IF(AF964&lt;&gt;"",IF(AF964&lt;=0.05,"1",IF(AND(AF964&gt;0.05,AF964&lt;=0.1),"3",IF(AF964&gt;0.1,"5",""))),"1")</f>
        <v>1</v>
      </c>
      <c r="AO964" s="75" t="str">
        <f t="shared" ref="AO964:AO1027" si="201">IF(AE964&lt;&gt;"",IF(AE964&gt;=32,"1",IF(AND(AE964&gt;=28,AE964&lt;32),"3",IF(AE964&lt;28,"5",""))),"1")</f>
        <v>1</v>
      </c>
      <c r="AP964" s="75" t="str">
        <f t="shared" ref="AP964:AP1027" si="202">IF(AG964&lt;&gt;"",IF(AG964&lt;=3.5,"1",IF(AG964&gt;3.5,"5","")),"1")</f>
        <v>1</v>
      </c>
      <c r="AQ964" s="75" t="str">
        <f t="shared" si="192"/>
        <v>1</v>
      </c>
      <c r="AR964" s="75" t="str">
        <f t="shared" si="193"/>
        <v>1</v>
      </c>
      <c r="AS964" s="75">
        <f t="shared" si="194"/>
        <v>1</v>
      </c>
      <c r="AT964" s="75" t="str">
        <f t="shared" si="195"/>
        <v>1</v>
      </c>
      <c r="AU964" s="48" t="e">
        <f>IF(OR(AQ964="I",#REF!="I",AQ964="C",#REF!="C"),"Termovacío",IF(OR(AO964="I",AN964="I",AP964="I",AK964="I",AL964="I",AO964="C",AN964="C",AP964="C",AK964="C",AL964="C"),"Regeneración",""))</f>
        <v>#REF!</v>
      </c>
    </row>
    <row r="965" spans="1:47" s="10" customFormat="1" ht="15" customHeight="1" x14ac:dyDescent="0.2">
      <c r="A965" s="4">
        <f t="shared" si="196"/>
        <v>42</v>
      </c>
      <c r="B965" s="4">
        <v>60003637</v>
      </c>
      <c r="C965" s="4" t="s">
        <v>83</v>
      </c>
      <c r="D965" s="4" t="s">
        <v>163</v>
      </c>
      <c r="E965" s="3"/>
      <c r="F965" s="4" t="s">
        <v>334</v>
      </c>
      <c r="G965" s="4" t="s">
        <v>12</v>
      </c>
      <c r="H965" s="4" t="s">
        <v>30</v>
      </c>
      <c r="I965" s="4" t="s">
        <v>245</v>
      </c>
      <c r="J965" s="4" t="s">
        <v>134</v>
      </c>
      <c r="K965" s="4" t="s">
        <v>125</v>
      </c>
      <c r="L965" s="4">
        <v>2008</v>
      </c>
      <c r="M965" s="4" t="s">
        <v>267</v>
      </c>
      <c r="N965" s="4" t="s">
        <v>153</v>
      </c>
      <c r="O965" s="4" t="s">
        <v>135</v>
      </c>
      <c r="P965" s="4">
        <v>2009</v>
      </c>
      <c r="Q965" s="4"/>
      <c r="R965" s="4" t="s">
        <v>119</v>
      </c>
      <c r="S965" s="13"/>
      <c r="T965" s="4"/>
      <c r="U965" s="4"/>
      <c r="V965" s="4"/>
      <c r="W965" s="4">
        <v>60</v>
      </c>
      <c r="X965" s="13">
        <v>40652</v>
      </c>
      <c r="Y965" s="27"/>
      <c r="Z965" s="27"/>
      <c r="AA965" s="28"/>
      <c r="AB965" s="31"/>
      <c r="AC965" s="32">
        <v>53</v>
      </c>
      <c r="AD965" s="28"/>
      <c r="AE965" s="28">
        <v>35</v>
      </c>
      <c r="AF965" s="33">
        <v>0.01</v>
      </c>
      <c r="AG965" s="28">
        <v>0.5</v>
      </c>
      <c r="AH965" s="31">
        <v>1.4999999999999999E-2</v>
      </c>
      <c r="AI965" s="31">
        <v>0.42</v>
      </c>
      <c r="AJ965" s="31"/>
      <c r="AK965" s="75" t="str">
        <f t="shared" si="197"/>
        <v>1</v>
      </c>
      <c r="AL965" s="75" t="str">
        <f t="shared" si="198"/>
        <v>1</v>
      </c>
      <c r="AM965" s="75" t="str">
        <f t="shared" si="199"/>
        <v>1</v>
      </c>
      <c r="AN965" s="75" t="str">
        <f t="shared" si="200"/>
        <v>1</v>
      </c>
      <c r="AO965" s="75" t="str">
        <f t="shared" si="201"/>
        <v>1</v>
      </c>
      <c r="AP965" s="75" t="str">
        <f t="shared" si="202"/>
        <v>1</v>
      </c>
      <c r="AQ965" s="75" t="str">
        <f t="shared" ref="AQ965:AQ1028" si="203">IF(AC965&lt;&gt;"",IF(AND(W965=60,AC965&gt;=40),"1",IF(AND(W965=60,AC965&gt;=35,AC965&lt;40),"3",IF(AND(W965=60,AC965&lt;35),"5",IF(AND(W965=220,AC965&gt;=50),"1",IF(AND(W965=220,AC965&gt;=45,AC965&lt;50),"2",IF(AND(W965=220,AC965&lt;45),"5","")))))),"1")</f>
        <v>1</v>
      </c>
      <c r="AR965" s="75" t="str">
        <f t="shared" ref="AR965:AR1028" si="204">IF(AJ965&lt;&gt;"",IF(AJ965&gt;=0.2,"1",IF(AND(AJ965&gt;=0.1,AJ965&lt;0.2),"3",IF(AJ965&lt;0.1,"5",""))),"1")</f>
        <v>1</v>
      </c>
      <c r="AS965" s="75">
        <f t="shared" ref="AS965:AS1028" si="205">+(3*AK965+3*AL965+4*AM965+2*AN965+3*AO965+1*AP965+5*AQ965+1*AR965)/22</f>
        <v>1</v>
      </c>
      <c r="AT965" s="75" t="str">
        <f t="shared" ref="AT965:AT1028" si="206">IF(AND(AS965&gt;0,AS965&lt;=1),"1",IF(AND(AS965&gt;1,AS965&lt;=2),"3",IF(AND(AS965&gt;2,AS965&lt;=3),"6",IF(AND(AS965&gt;3,AS965&lt;=4),"8",IF(AND(AS965&gt;4,AS965&lt;=5),"10","")))))</f>
        <v>1</v>
      </c>
      <c r="AU965" s="48" t="e">
        <f>IF(OR(AQ965="I",#REF!="I",AQ965="C",#REF!="C"),"Termovacío",IF(OR(AO965="I",AN965="I",AP965="I",AK965="I",AL965="I",AO965="C",AN965="C",AP965="C",AK965="C",AL965="C"),"Regeneración",""))</f>
        <v>#REF!</v>
      </c>
    </row>
    <row r="966" spans="1:47" s="10" customFormat="1" ht="15" customHeight="1" x14ac:dyDescent="0.2">
      <c r="A966" s="4">
        <f t="shared" si="196"/>
        <v>42</v>
      </c>
      <c r="B966" s="4">
        <v>60003637</v>
      </c>
      <c r="C966" s="4" t="s">
        <v>83</v>
      </c>
      <c r="D966" s="4" t="s">
        <v>163</v>
      </c>
      <c r="E966" s="3"/>
      <c r="F966" s="4" t="s">
        <v>334</v>
      </c>
      <c r="G966" s="4" t="s">
        <v>12</v>
      </c>
      <c r="H966" s="4" t="s">
        <v>30</v>
      </c>
      <c r="I966" s="4" t="s">
        <v>245</v>
      </c>
      <c r="J966" s="4" t="s">
        <v>134</v>
      </c>
      <c r="K966" s="4" t="s">
        <v>125</v>
      </c>
      <c r="L966" s="4">
        <v>2008</v>
      </c>
      <c r="M966" s="4" t="s">
        <v>267</v>
      </c>
      <c r="N966" s="4" t="s">
        <v>153</v>
      </c>
      <c r="O966" s="4" t="s">
        <v>135</v>
      </c>
      <c r="P966" s="4">
        <v>2009</v>
      </c>
      <c r="Q966" s="4"/>
      <c r="R966" s="4" t="s">
        <v>119</v>
      </c>
      <c r="S966" s="13"/>
      <c r="T966" s="4"/>
      <c r="U966" s="4"/>
      <c r="V966" s="4"/>
      <c r="W966" s="4">
        <v>60</v>
      </c>
      <c r="X966" s="13">
        <v>40317</v>
      </c>
      <c r="Y966" s="27"/>
      <c r="Z966" s="27"/>
      <c r="AA966" s="28"/>
      <c r="AB966" s="31"/>
      <c r="AC966" s="32">
        <v>63</v>
      </c>
      <c r="AD966" s="28"/>
      <c r="AE966" s="28">
        <v>33</v>
      </c>
      <c r="AF966" s="33">
        <v>0.01</v>
      </c>
      <c r="AG966" s="28">
        <v>1</v>
      </c>
      <c r="AH966" s="31">
        <v>0.06</v>
      </c>
      <c r="AI966" s="31">
        <v>0.77200000000000002</v>
      </c>
      <c r="AJ966" s="31"/>
      <c r="AK966" s="75" t="str">
        <f t="shared" si="197"/>
        <v>1</v>
      </c>
      <c r="AL966" s="75" t="str">
        <f t="shared" si="198"/>
        <v>1</v>
      </c>
      <c r="AM966" s="75" t="str">
        <f t="shared" si="199"/>
        <v>1</v>
      </c>
      <c r="AN966" s="75" t="str">
        <f t="shared" si="200"/>
        <v>1</v>
      </c>
      <c r="AO966" s="75" t="str">
        <f t="shared" si="201"/>
        <v>1</v>
      </c>
      <c r="AP966" s="75" t="str">
        <f t="shared" si="202"/>
        <v>1</v>
      </c>
      <c r="AQ966" s="75" t="str">
        <f t="shared" si="203"/>
        <v>1</v>
      </c>
      <c r="AR966" s="75" t="str">
        <f t="shared" si="204"/>
        <v>1</v>
      </c>
      <c r="AS966" s="75">
        <f t="shared" si="205"/>
        <v>1</v>
      </c>
      <c r="AT966" s="75" t="str">
        <f t="shared" si="206"/>
        <v>1</v>
      </c>
      <c r="AU966" s="48" t="e">
        <f>IF(OR(AQ966="I",#REF!="I",AQ966="C",#REF!="C"),"Termovacío",IF(OR(AO966="I",AN966="I",AP966="I",AK966="I",AL966="I",AO966="C",AN966="C",AP966="C",AK966="C",AL966="C"),"Regeneración",""))</f>
        <v>#REF!</v>
      </c>
    </row>
    <row r="967" spans="1:47" s="10" customFormat="1" ht="15" customHeight="1" x14ac:dyDescent="0.2">
      <c r="A967" s="4">
        <f t="shared" si="196"/>
        <v>42</v>
      </c>
      <c r="B967" s="4">
        <v>60003637</v>
      </c>
      <c r="C967" s="4" t="s">
        <v>83</v>
      </c>
      <c r="D967" s="4" t="s">
        <v>163</v>
      </c>
      <c r="E967" s="3"/>
      <c r="F967" s="4" t="s">
        <v>334</v>
      </c>
      <c r="G967" s="4" t="s">
        <v>12</v>
      </c>
      <c r="H967" s="4" t="s">
        <v>30</v>
      </c>
      <c r="I967" s="4" t="s">
        <v>245</v>
      </c>
      <c r="J967" s="4" t="s">
        <v>134</v>
      </c>
      <c r="K967" s="4" t="s">
        <v>125</v>
      </c>
      <c r="L967" s="4">
        <v>2008</v>
      </c>
      <c r="M967" s="4" t="s">
        <v>267</v>
      </c>
      <c r="N967" s="4" t="s">
        <v>153</v>
      </c>
      <c r="O967" s="4" t="s">
        <v>135</v>
      </c>
      <c r="P967" s="4">
        <v>2009</v>
      </c>
      <c r="Q967" s="4"/>
      <c r="R967" s="4" t="s">
        <v>119</v>
      </c>
      <c r="S967" s="13"/>
      <c r="T967" s="4"/>
      <c r="U967" s="4"/>
      <c r="V967" s="4"/>
      <c r="W967" s="4">
        <v>60</v>
      </c>
      <c r="X967" s="13">
        <v>40102</v>
      </c>
      <c r="Y967" s="27"/>
      <c r="Z967" s="27"/>
      <c r="AA967" s="28"/>
      <c r="AB967" s="31"/>
      <c r="AC967" s="32">
        <v>66</v>
      </c>
      <c r="AD967" s="28"/>
      <c r="AE967" s="28">
        <v>35</v>
      </c>
      <c r="AF967" s="33">
        <v>0.01</v>
      </c>
      <c r="AG967" s="28">
        <v>1</v>
      </c>
      <c r="AH967" s="31">
        <v>0.223</v>
      </c>
      <c r="AI967" s="31">
        <v>2.379</v>
      </c>
      <c r="AJ967" s="31"/>
      <c r="AK967" s="75" t="str">
        <f t="shared" si="197"/>
        <v>3</v>
      </c>
      <c r="AL967" s="75" t="str">
        <f t="shared" si="198"/>
        <v>1</v>
      </c>
      <c r="AM967" s="75" t="str">
        <f t="shared" si="199"/>
        <v>1</v>
      </c>
      <c r="AN967" s="75" t="str">
        <f t="shared" si="200"/>
        <v>1</v>
      </c>
      <c r="AO967" s="75" t="str">
        <f t="shared" si="201"/>
        <v>1</v>
      </c>
      <c r="AP967" s="75" t="str">
        <f t="shared" si="202"/>
        <v>1</v>
      </c>
      <c r="AQ967" s="75" t="str">
        <f t="shared" si="203"/>
        <v>1</v>
      </c>
      <c r="AR967" s="75" t="str">
        <f t="shared" si="204"/>
        <v>1</v>
      </c>
      <c r="AS967" s="75">
        <f t="shared" si="205"/>
        <v>1.2727272727272727</v>
      </c>
      <c r="AT967" s="75" t="str">
        <f t="shared" si="206"/>
        <v>3</v>
      </c>
      <c r="AU967" s="48" t="e">
        <f>IF(OR(AQ967="I",#REF!="I",AQ967="C",#REF!="C"),"Termovacío",IF(OR(AO967="I",AN967="I",AP967="I",AK967="I",AL967="I",AO967="C",AN967="C",AP967="C",AK967="C",AL967="C"),"Regeneración",""))</f>
        <v>#REF!</v>
      </c>
    </row>
    <row r="968" spans="1:47" s="10" customFormat="1" ht="15" customHeight="1" x14ac:dyDescent="0.2">
      <c r="A968" s="4">
        <f t="shared" si="196"/>
        <v>42</v>
      </c>
      <c r="B968" s="4">
        <v>60003637</v>
      </c>
      <c r="C968" s="4" t="s">
        <v>83</v>
      </c>
      <c r="D968" s="4" t="s">
        <v>163</v>
      </c>
      <c r="E968" s="3"/>
      <c r="F968" s="4" t="s">
        <v>334</v>
      </c>
      <c r="G968" s="4" t="s">
        <v>12</v>
      </c>
      <c r="H968" s="4" t="s">
        <v>30</v>
      </c>
      <c r="I968" s="4" t="s">
        <v>245</v>
      </c>
      <c r="J968" s="4" t="s">
        <v>134</v>
      </c>
      <c r="K968" s="4" t="s">
        <v>125</v>
      </c>
      <c r="L968" s="4">
        <v>2008</v>
      </c>
      <c r="M968" s="4" t="s">
        <v>267</v>
      </c>
      <c r="N968" s="4" t="s">
        <v>153</v>
      </c>
      <c r="O968" s="4" t="s">
        <v>135</v>
      </c>
      <c r="P968" s="4">
        <v>2009</v>
      </c>
      <c r="Q968" s="4"/>
      <c r="R968" s="4" t="s">
        <v>119</v>
      </c>
      <c r="S968" s="13"/>
      <c r="T968" s="4"/>
      <c r="U968" s="4"/>
      <c r="V968" s="4"/>
      <c r="W968" s="4">
        <v>60</v>
      </c>
      <c r="X968" s="13">
        <v>39594</v>
      </c>
      <c r="Y968" s="27"/>
      <c r="Z968" s="27"/>
      <c r="AA968" s="28"/>
      <c r="AB968" s="31"/>
      <c r="AC968" s="32">
        <v>57</v>
      </c>
      <c r="AD968" s="28"/>
      <c r="AE968" s="28">
        <v>43</v>
      </c>
      <c r="AF968" s="33">
        <v>0.01</v>
      </c>
      <c r="AG968" s="28">
        <v>0.5</v>
      </c>
      <c r="AH968" s="31">
        <v>3.7999999999999999E-2</v>
      </c>
      <c r="AI968" s="31">
        <v>0.25700000000000001</v>
      </c>
      <c r="AJ968" s="31"/>
      <c r="AK968" s="75" t="str">
        <f t="shared" si="197"/>
        <v>1</v>
      </c>
      <c r="AL968" s="75" t="str">
        <f t="shared" si="198"/>
        <v>1</v>
      </c>
      <c r="AM968" s="75" t="str">
        <f t="shared" si="199"/>
        <v>1</v>
      </c>
      <c r="AN968" s="75" t="str">
        <f t="shared" si="200"/>
        <v>1</v>
      </c>
      <c r="AO968" s="75" t="str">
        <f t="shared" si="201"/>
        <v>1</v>
      </c>
      <c r="AP968" s="75" t="str">
        <f t="shared" si="202"/>
        <v>1</v>
      </c>
      <c r="AQ968" s="75" t="str">
        <f t="shared" si="203"/>
        <v>1</v>
      </c>
      <c r="AR968" s="75" t="str">
        <f t="shared" si="204"/>
        <v>1</v>
      </c>
      <c r="AS968" s="75">
        <f t="shared" si="205"/>
        <v>1</v>
      </c>
      <c r="AT968" s="75" t="str">
        <f t="shared" si="206"/>
        <v>1</v>
      </c>
      <c r="AU968" s="48" t="e">
        <f>IF(OR(AQ968="I",#REF!="I",AQ968="C",#REF!="C"),"Termovacío",IF(OR(AO968="I",AN968="I",AP968="I",AK968="I",AL968="I",AO968="C",AN968="C",AP968="C",AK968="C",AL968="C"),"Regeneración",""))</f>
        <v>#REF!</v>
      </c>
    </row>
    <row r="969" spans="1:47" s="10" customFormat="1" ht="15" customHeight="1" x14ac:dyDescent="0.2">
      <c r="A969" s="4">
        <f t="shared" si="196"/>
        <v>43</v>
      </c>
      <c r="B969" s="36">
        <v>500015</v>
      </c>
      <c r="C969" s="36" t="s">
        <v>232</v>
      </c>
      <c r="D969" s="36" t="s">
        <v>156</v>
      </c>
      <c r="E969" s="37"/>
      <c r="F969" s="36" t="s">
        <v>335</v>
      </c>
      <c r="G969" s="36" t="s">
        <v>12</v>
      </c>
      <c r="H969" s="36" t="s">
        <v>268</v>
      </c>
      <c r="I969" s="36" t="s">
        <v>10</v>
      </c>
      <c r="J969" s="36">
        <v>17.2</v>
      </c>
      <c r="K969" s="36" t="s">
        <v>124</v>
      </c>
      <c r="L969" s="36">
        <v>1951</v>
      </c>
      <c r="M969" s="36" t="s">
        <v>266</v>
      </c>
      <c r="N969" s="36" t="s">
        <v>304</v>
      </c>
      <c r="O969" s="36"/>
      <c r="P969" s="36"/>
      <c r="Q969" s="36"/>
      <c r="R969" s="36" t="s">
        <v>123</v>
      </c>
      <c r="S969" s="38"/>
      <c r="T969" s="36"/>
      <c r="U969" s="36"/>
      <c r="V969" s="36" t="s">
        <v>448</v>
      </c>
      <c r="W969" s="36">
        <v>60</v>
      </c>
      <c r="X969" s="38">
        <v>45706</v>
      </c>
      <c r="Y969" s="39">
        <v>80</v>
      </c>
      <c r="Z969" s="39" t="s">
        <v>664</v>
      </c>
      <c r="AA969" s="40" t="s">
        <v>665</v>
      </c>
      <c r="AB969" s="41">
        <v>0.875</v>
      </c>
      <c r="AC969" s="42">
        <v>58</v>
      </c>
      <c r="AD969" s="40">
        <v>13</v>
      </c>
      <c r="AE969" s="40">
        <v>34.5</v>
      </c>
      <c r="AF969" s="43">
        <v>0.04</v>
      </c>
      <c r="AG969" s="40">
        <v>2</v>
      </c>
      <c r="AH969" s="41">
        <v>3.2000000000000001E-2</v>
      </c>
      <c r="AI969" s="41">
        <v>1.2649999999999999</v>
      </c>
      <c r="AJ969" s="41">
        <v>0.624</v>
      </c>
      <c r="AK969" s="75" t="str">
        <f t="shared" si="197"/>
        <v>1</v>
      </c>
      <c r="AL969" s="75" t="str">
        <f t="shared" si="198"/>
        <v>1</v>
      </c>
      <c r="AM969" s="75" t="str">
        <f t="shared" si="199"/>
        <v>1</v>
      </c>
      <c r="AN969" s="75" t="str">
        <f t="shared" si="200"/>
        <v>1</v>
      </c>
      <c r="AO969" s="75" t="str">
        <f t="shared" si="201"/>
        <v>1</v>
      </c>
      <c r="AP969" s="75" t="str">
        <f t="shared" si="202"/>
        <v>1</v>
      </c>
      <c r="AQ969" s="75" t="str">
        <f t="shared" si="203"/>
        <v>1</v>
      </c>
      <c r="AR969" s="75" t="str">
        <f t="shared" si="204"/>
        <v>1</v>
      </c>
      <c r="AS969" s="75">
        <f t="shared" si="205"/>
        <v>1</v>
      </c>
      <c r="AT969" s="75" t="str">
        <f t="shared" si="206"/>
        <v>1</v>
      </c>
      <c r="AU969" s="48" t="e">
        <f>IF(OR(AQ969="I",#REF!="I",AQ969="C",#REF!="C"),"Termovacío",IF(OR(AO969="I",AN969="I",AP969="I",AK969="I",AL969="I",AO969="C",AN969="C",AP969="C",AK969="C",AL969="C"),"Regeneración",""))</f>
        <v>#REF!</v>
      </c>
    </row>
    <row r="970" spans="1:47" s="10" customFormat="1" ht="15" customHeight="1" x14ac:dyDescent="0.2">
      <c r="A970" s="4">
        <f t="shared" si="196"/>
        <v>43</v>
      </c>
      <c r="B970" s="4">
        <v>500015</v>
      </c>
      <c r="C970" s="4" t="s">
        <v>232</v>
      </c>
      <c r="D970" s="4" t="s">
        <v>156</v>
      </c>
      <c r="E970" s="3"/>
      <c r="F970" s="4" t="s">
        <v>335</v>
      </c>
      <c r="G970" s="4" t="s">
        <v>12</v>
      </c>
      <c r="H970" s="4" t="s">
        <v>268</v>
      </c>
      <c r="I970" s="4" t="s">
        <v>10</v>
      </c>
      <c r="J970" s="4">
        <v>17.2</v>
      </c>
      <c r="K970" s="4" t="s">
        <v>124</v>
      </c>
      <c r="L970" s="4">
        <v>1951</v>
      </c>
      <c r="M970" s="4" t="s">
        <v>266</v>
      </c>
      <c r="N970" s="4" t="s">
        <v>304</v>
      </c>
      <c r="O970" s="4"/>
      <c r="P970" s="4"/>
      <c r="Q970" s="4"/>
      <c r="R970" s="4" t="s">
        <v>123</v>
      </c>
      <c r="S970" s="13"/>
      <c r="T970" s="4"/>
      <c r="U970" s="4"/>
      <c r="V970" s="4" t="s">
        <v>448</v>
      </c>
      <c r="W970" s="4">
        <v>60</v>
      </c>
      <c r="X970" s="13">
        <v>45250</v>
      </c>
      <c r="Y970" s="27">
        <v>40</v>
      </c>
      <c r="Z970" s="27"/>
      <c r="AA970" s="28" t="s">
        <v>450</v>
      </c>
      <c r="AB970" s="31">
        <v>0.875</v>
      </c>
      <c r="AC970" s="32">
        <v>38</v>
      </c>
      <c r="AD970" s="28">
        <v>15</v>
      </c>
      <c r="AE970" s="28">
        <v>33.700000000000003</v>
      </c>
      <c r="AF970" s="33">
        <v>0.04</v>
      </c>
      <c r="AG970" s="28">
        <v>2</v>
      </c>
      <c r="AH970" s="31">
        <v>2.9000000000000001E-2</v>
      </c>
      <c r="AI970" s="31">
        <v>1.103</v>
      </c>
      <c r="AJ970" s="31"/>
      <c r="AK970" s="75" t="str">
        <f t="shared" si="197"/>
        <v>1</v>
      </c>
      <c r="AL970" s="75" t="str">
        <f t="shared" si="198"/>
        <v>1</v>
      </c>
      <c r="AM970" s="75" t="str">
        <f t="shared" si="199"/>
        <v>1</v>
      </c>
      <c r="AN970" s="75" t="str">
        <f t="shared" si="200"/>
        <v>1</v>
      </c>
      <c r="AO970" s="75" t="str">
        <f t="shared" si="201"/>
        <v>1</v>
      </c>
      <c r="AP970" s="75" t="str">
        <f t="shared" si="202"/>
        <v>1</v>
      </c>
      <c r="AQ970" s="75" t="str">
        <f t="shared" si="203"/>
        <v>3</v>
      </c>
      <c r="AR970" s="75" t="str">
        <f t="shared" si="204"/>
        <v>1</v>
      </c>
      <c r="AS970" s="75">
        <f t="shared" si="205"/>
        <v>1.4545454545454546</v>
      </c>
      <c r="AT970" s="75" t="str">
        <f t="shared" si="206"/>
        <v>3</v>
      </c>
      <c r="AU970" s="48" t="e">
        <f>IF(OR(AQ970="I",#REF!="I",AQ970="C",#REF!="C"),"Termovacío",IF(OR(AO970="I",AN970="I",AP970="I",AK970="I",AL970="I",AO970="C",AN970="C",AP970="C",AK970="C",AL970="C"),"Regeneración",""))</f>
        <v>#REF!</v>
      </c>
    </row>
    <row r="971" spans="1:47" s="10" customFormat="1" ht="15" customHeight="1" x14ac:dyDescent="0.2">
      <c r="A971" s="4">
        <f t="shared" si="196"/>
        <v>43</v>
      </c>
      <c r="B971" s="4">
        <v>500015</v>
      </c>
      <c r="C971" s="4" t="s">
        <v>232</v>
      </c>
      <c r="D971" s="4" t="s">
        <v>156</v>
      </c>
      <c r="E971" s="3"/>
      <c r="F971" s="4" t="s">
        <v>335</v>
      </c>
      <c r="G971" s="4" t="s">
        <v>12</v>
      </c>
      <c r="H971" s="4" t="s">
        <v>268</v>
      </c>
      <c r="I971" s="4" t="s">
        <v>10</v>
      </c>
      <c r="J971" s="4">
        <v>17.2</v>
      </c>
      <c r="K971" s="4" t="s">
        <v>124</v>
      </c>
      <c r="L971" s="4">
        <v>1951</v>
      </c>
      <c r="M971" s="4" t="s">
        <v>266</v>
      </c>
      <c r="N971" s="4" t="s">
        <v>304</v>
      </c>
      <c r="O971" s="4"/>
      <c r="P971" s="4"/>
      <c r="Q971" s="4"/>
      <c r="R971" s="4" t="s">
        <v>123</v>
      </c>
      <c r="S971" s="13"/>
      <c r="T971" s="4"/>
      <c r="U971" s="4"/>
      <c r="V971" s="4"/>
      <c r="W971" s="4">
        <v>60</v>
      </c>
      <c r="X971" s="13" t="s">
        <v>285</v>
      </c>
      <c r="Y971" s="27">
        <v>0</v>
      </c>
      <c r="Z971" s="27">
        <v>42</v>
      </c>
      <c r="AA971" s="28" t="s">
        <v>283</v>
      </c>
      <c r="AB971" s="31">
        <v>0.87409999999999999</v>
      </c>
      <c r="AC971" s="32">
        <v>41.7</v>
      </c>
      <c r="AD971" s="28">
        <v>16</v>
      </c>
      <c r="AE971" s="28">
        <v>35</v>
      </c>
      <c r="AF971" s="33">
        <v>0.03</v>
      </c>
      <c r="AG971" s="28">
        <v>3</v>
      </c>
      <c r="AH971" s="31">
        <v>0.09</v>
      </c>
      <c r="AI971" s="31">
        <v>2.5099999999999998</v>
      </c>
      <c r="AJ971" s="31"/>
      <c r="AK971" s="75" t="str">
        <f t="shared" si="197"/>
        <v>1</v>
      </c>
      <c r="AL971" s="75" t="str">
        <f t="shared" si="198"/>
        <v>1</v>
      </c>
      <c r="AM971" s="75" t="str">
        <f t="shared" si="199"/>
        <v>1</v>
      </c>
      <c r="AN971" s="75" t="str">
        <f t="shared" si="200"/>
        <v>1</v>
      </c>
      <c r="AO971" s="75" t="str">
        <f t="shared" si="201"/>
        <v>1</v>
      </c>
      <c r="AP971" s="75" t="str">
        <f t="shared" si="202"/>
        <v>1</v>
      </c>
      <c r="AQ971" s="75" t="str">
        <f t="shared" si="203"/>
        <v>1</v>
      </c>
      <c r="AR971" s="75" t="str">
        <f t="shared" si="204"/>
        <v>1</v>
      </c>
      <c r="AS971" s="75">
        <f t="shared" si="205"/>
        <v>1</v>
      </c>
      <c r="AT971" s="75" t="str">
        <f t="shared" si="206"/>
        <v>1</v>
      </c>
      <c r="AU971" s="48" t="e">
        <f>IF(OR(AQ971="I",#REF!="I",AQ971="C",#REF!="C"),"Termovacío",IF(OR(AO971="I",AN971="I",AP971="I",AK971="I",AL971="I",AO971="C",AN971="C",AP971="C",AK971="C",AL971="C"),"Regeneración",""))</f>
        <v>#REF!</v>
      </c>
    </row>
    <row r="972" spans="1:47" s="10" customFormat="1" ht="15" customHeight="1" x14ac:dyDescent="0.2">
      <c r="A972" s="4">
        <f t="shared" si="196"/>
        <v>43</v>
      </c>
      <c r="B972" s="4">
        <v>500015</v>
      </c>
      <c r="C972" s="4" t="s">
        <v>232</v>
      </c>
      <c r="D972" s="4" t="s">
        <v>156</v>
      </c>
      <c r="E972" s="3"/>
      <c r="F972" s="4" t="s">
        <v>335</v>
      </c>
      <c r="G972" s="4" t="s">
        <v>12</v>
      </c>
      <c r="H972" s="4" t="s">
        <v>268</v>
      </c>
      <c r="I972" s="4" t="s">
        <v>10</v>
      </c>
      <c r="J972" s="4">
        <v>17.2</v>
      </c>
      <c r="K972" s="4" t="s">
        <v>124</v>
      </c>
      <c r="L972" s="4">
        <v>1951</v>
      </c>
      <c r="M972" s="4" t="s">
        <v>266</v>
      </c>
      <c r="N972" s="4" t="s">
        <v>304</v>
      </c>
      <c r="O972" s="4"/>
      <c r="P972" s="4"/>
      <c r="Q972" s="4"/>
      <c r="R972" s="4" t="s">
        <v>123</v>
      </c>
      <c r="S972" s="13"/>
      <c r="T972" s="4"/>
      <c r="U972" s="4"/>
      <c r="V972" s="4" t="s">
        <v>301</v>
      </c>
      <c r="W972" s="4">
        <v>60</v>
      </c>
      <c r="X972" s="13">
        <v>44393</v>
      </c>
      <c r="Y972" s="27">
        <v>50.2</v>
      </c>
      <c r="Z972" s="27">
        <v>50</v>
      </c>
      <c r="AA972" s="28" t="s">
        <v>283</v>
      </c>
      <c r="AB972" s="31">
        <v>0.86599999999999999</v>
      </c>
      <c r="AC972" s="32">
        <v>23</v>
      </c>
      <c r="AD972" s="28">
        <v>20</v>
      </c>
      <c r="AE972" s="28">
        <v>27</v>
      </c>
      <c r="AF972" s="33">
        <v>0.03</v>
      </c>
      <c r="AG972" s="28">
        <v>3</v>
      </c>
      <c r="AH972" s="31">
        <v>2.1000000000000001E-2</v>
      </c>
      <c r="AI972" s="31">
        <v>1.2529999999999999</v>
      </c>
      <c r="AJ972" s="31"/>
      <c r="AK972" s="75" t="str">
        <f t="shared" si="197"/>
        <v>1</v>
      </c>
      <c r="AL972" s="75" t="str">
        <f t="shared" si="198"/>
        <v>1</v>
      </c>
      <c r="AM972" s="75" t="str">
        <f t="shared" si="199"/>
        <v>1</v>
      </c>
      <c r="AN972" s="75" t="str">
        <f t="shared" si="200"/>
        <v>1</v>
      </c>
      <c r="AO972" s="75" t="str">
        <f t="shared" si="201"/>
        <v>5</v>
      </c>
      <c r="AP972" s="75" t="str">
        <f t="shared" si="202"/>
        <v>1</v>
      </c>
      <c r="AQ972" s="75" t="str">
        <f t="shared" si="203"/>
        <v>5</v>
      </c>
      <c r="AR972" s="75" t="str">
        <f t="shared" si="204"/>
        <v>1</v>
      </c>
      <c r="AS972" s="75">
        <f t="shared" si="205"/>
        <v>2.4545454545454546</v>
      </c>
      <c r="AT972" s="75" t="str">
        <f t="shared" si="206"/>
        <v>6</v>
      </c>
      <c r="AU972" s="48" t="e">
        <f>IF(OR(AQ972="I",#REF!="I",AQ972="C",#REF!="C"),"Termovacío",IF(OR(AO972="I",AN972="I",AP972="I",AK972="I",AL972="I",AO972="C",AN972="C",AP972="C",AK972="C",AL972="C"),"Regeneración",""))</f>
        <v>#REF!</v>
      </c>
    </row>
    <row r="973" spans="1:47" s="10" customFormat="1" ht="15" customHeight="1" x14ac:dyDescent="0.2">
      <c r="A973" s="4">
        <f t="shared" ref="A973:A1036" si="207">+IF(B972=B973,A972,A972+1)</f>
        <v>43</v>
      </c>
      <c r="B973" s="4">
        <v>500015</v>
      </c>
      <c r="C973" s="4" t="s">
        <v>232</v>
      </c>
      <c r="D973" s="4" t="s">
        <v>156</v>
      </c>
      <c r="E973" s="3"/>
      <c r="F973" s="4" t="s">
        <v>335</v>
      </c>
      <c r="G973" s="4" t="s">
        <v>12</v>
      </c>
      <c r="H973" s="4" t="s">
        <v>268</v>
      </c>
      <c r="I973" s="4" t="s">
        <v>10</v>
      </c>
      <c r="J973" s="4">
        <v>17.2</v>
      </c>
      <c r="K973" s="4" t="s">
        <v>124</v>
      </c>
      <c r="L973" s="4">
        <v>1951</v>
      </c>
      <c r="M973" s="4" t="s">
        <v>266</v>
      </c>
      <c r="N973" s="4" t="s">
        <v>304</v>
      </c>
      <c r="O973" s="4"/>
      <c r="P973" s="4"/>
      <c r="Q973" s="4"/>
      <c r="R973" s="4" t="s">
        <v>123</v>
      </c>
      <c r="S973" s="13"/>
      <c r="T973" s="4"/>
      <c r="U973" s="4"/>
      <c r="V973" s="4"/>
      <c r="W973" s="4">
        <v>60</v>
      </c>
      <c r="X973" s="13">
        <v>43585</v>
      </c>
      <c r="Y973" s="27"/>
      <c r="Z973" s="27"/>
      <c r="AA973" s="28"/>
      <c r="AB973" s="31"/>
      <c r="AC973" s="32">
        <v>43</v>
      </c>
      <c r="AD973" s="28"/>
      <c r="AE973" s="28">
        <v>39</v>
      </c>
      <c r="AF973" s="33">
        <v>0.01</v>
      </c>
      <c r="AG973" s="28">
        <v>3</v>
      </c>
      <c r="AH973" s="31">
        <v>0.10199999999999999</v>
      </c>
      <c r="AI973" s="31">
        <v>2.31</v>
      </c>
      <c r="AJ973" s="31"/>
      <c r="AK973" s="75" t="str">
        <f t="shared" si="197"/>
        <v>3</v>
      </c>
      <c r="AL973" s="75" t="str">
        <f t="shared" si="198"/>
        <v>1</v>
      </c>
      <c r="AM973" s="75" t="str">
        <f t="shared" si="199"/>
        <v>1</v>
      </c>
      <c r="AN973" s="75" t="str">
        <f t="shared" si="200"/>
        <v>1</v>
      </c>
      <c r="AO973" s="75" t="str">
        <f t="shared" si="201"/>
        <v>1</v>
      </c>
      <c r="AP973" s="75" t="str">
        <f t="shared" si="202"/>
        <v>1</v>
      </c>
      <c r="AQ973" s="75" t="str">
        <f t="shared" si="203"/>
        <v>1</v>
      </c>
      <c r="AR973" s="75" t="str">
        <f t="shared" si="204"/>
        <v>1</v>
      </c>
      <c r="AS973" s="75">
        <f t="shared" si="205"/>
        <v>1.2727272727272727</v>
      </c>
      <c r="AT973" s="75" t="str">
        <f t="shared" si="206"/>
        <v>3</v>
      </c>
      <c r="AU973" s="48" t="e">
        <f>IF(OR(AQ973="I",#REF!="I",AQ973="C",#REF!="C"),"Termovacío",IF(OR(AO973="I",AN973="I",AP973="I",AK973="I",AL973="I",AO973="C",AN973="C",AP973="C",AK973="C",AL973="C"),"Regeneración",""))</f>
        <v>#REF!</v>
      </c>
    </row>
    <row r="974" spans="1:47" s="10" customFormat="1" ht="15" customHeight="1" x14ac:dyDescent="0.2">
      <c r="A974" s="4">
        <f t="shared" si="207"/>
        <v>43</v>
      </c>
      <c r="B974" s="4">
        <v>500015</v>
      </c>
      <c r="C974" s="4" t="s">
        <v>232</v>
      </c>
      <c r="D974" s="4" t="s">
        <v>156</v>
      </c>
      <c r="E974" s="3"/>
      <c r="F974" s="4" t="s">
        <v>335</v>
      </c>
      <c r="G974" s="4" t="s">
        <v>12</v>
      </c>
      <c r="H974" s="4" t="s">
        <v>268</v>
      </c>
      <c r="I974" s="4" t="s">
        <v>10</v>
      </c>
      <c r="J974" s="4">
        <v>17.2</v>
      </c>
      <c r="K974" s="4" t="s">
        <v>124</v>
      </c>
      <c r="L974" s="4">
        <v>1951</v>
      </c>
      <c r="M974" s="4" t="s">
        <v>266</v>
      </c>
      <c r="N974" s="4" t="s">
        <v>304</v>
      </c>
      <c r="O974" s="4"/>
      <c r="P974" s="4"/>
      <c r="Q974" s="4"/>
      <c r="R974" s="4" t="s">
        <v>123</v>
      </c>
      <c r="S974" s="13"/>
      <c r="T974" s="4"/>
      <c r="U974" s="4"/>
      <c r="V974" s="4"/>
      <c r="W974" s="4">
        <v>60</v>
      </c>
      <c r="X974" s="13">
        <v>43320</v>
      </c>
      <c r="Y974" s="27"/>
      <c r="Z974" s="27"/>
      <c r="AA974" s="28"/>
      <c r="AB974" s="31"/>
      <c r="AC974" s="32">
        <v>25</v>
      </c>
      <c r="AD974" s="28"/>
      <c r="AE974" s="28">
        <v>35.299999999999997</v>
      </c>
      <c r="AF974" s="33">
        <v>0.06</v>
      </c>
      <c r="AG974" s="28">
        <v>3</v>
      </c>
      <c r="AH974" s="31">
        <v>7.3999999999999996E-2</v>
      </c>
      <c r="AI974" s="31">
        <v>1.77</v>
      </c>
      <c r="AJ974" s="31"/>
      <c r="AK974" s="75" t="str">
        <f t="shared" si="197"/>
        <v>1</v>
      </c>
      <c r="AL974" s="75" t="str">
        <f t="shared" si="198"/>
        <v>1</v>
      </c>
      <c r="AM974" s="75" t="str">
        <f t="shared" si="199"/>
        <v>1</v>
      </c>
      <c r="AN974" s="75" t="str">
        <f t="shared" si="200"/>
        <v>3</v>
      </c>
      <c r="AO974" s="75" t="str">
        <f t="shared" si="201"/>
        <v>1</v>
      </c>
      <c r="AP974" s="75" t="str">
        <f t="shared" si="202"/>
        <v>1</v>
      </c>
      <c r="AQ974" s="75" t="str">
        <f t="shared" si="203"/>
        <v>5</v>
      </c>
      <c r="AR974" s="75" t="str">
        <f t="shared" si="204"/>
        <v>1</v>
      </c>
      <c r="AS974" s="75">
        <f t="shared" si="205"/>
        <v>2.0909090909090908</v>
      </c>
      <c r="AT974" s="75" t="str">
        <f t="shared" si="206"/>
        <v>6</v>
      </c>
      <c r="AU974" s="48" t="e">
        <f>IF(OR(AQ974="I",#REF!="I",AQ974="C",#REF!="C"),"Termovacío",IF(OR(AO974="I",AN974="I",AP974="I",AK974="I",AL974="I",AO974="C",AN974="C",AP974="C",AK974="C",AL974="C"),"Regeneración",""))</f>
        <v>#REF!</v>
      </c>
    </row>
    <row r="975" spans="1:47" s="10" customFormat="1" ht="15" customHeight="1" x14ac:dyDescent="0.2">
      <c r="A975" s="4">
        <f t="shared" si="207"/>
        <v>43</v>
      </c>
      <c r="B975" s="4">
        <v>500015</v>
      </c>
      <c r="C975" s="4" t="s">
        <v>232</v>
      </c>
      <c r="D975" s="4" t="s">
        <v>156</v>
      </c>
      <c r="E975" s="3"/>
      <c r="F975" s="4" t="s">
        <v>335</v>
      </c>
      <c r="G975" s="4" t="s">
        <v>12</v>
      </c>
      <c r="H975" s="4" t="s">
        <v>268</v>
      </c>
      <c r="I975" s="4" t="s">
        <v>10</v>
      </c>
      <c r="J975" s="4">
        <v>17.2</v>
      </c>
      <c r="K975" s="4" t="s">
        <v>124</v>
      </c>
      <c r="L975" s="4">
        <v>1951</v>
      </c>
      <c r="M975" s="4" t="s">
        <v>266</v>
      </c>
      <c r="N975" s="4" t="s">
        <v>304</v>
      </c>
      <c r="O975" s="4"/>
      <c r="P975" s="4"/>
      <c r="Q975" s="4"/>
      <c r="R975" s="4" t="s">
        <v>123</v>
      </c>
      <c r="S975" s="13"/>
      <c r="T975" s="4"/>
      <c r="U975" s="4"/>
      <c r="V975" s="4"/>
      <c r="W975" s="4">
        <v>60</v>
      </c>
      <c r="X975" s="13">
        <v>42928</v>
      </c>
      <c r="Y975" s="27"/>
      <c r="Z975" s="27"/>
      <c r="AA975" s="28"/>
      <c r="AB975" s="31"/>
      <c r="AC975" s="32">
        <v>21.7</v>
      </c>
      <c r="AD975" s="28"/>
      <c r="AE975" s="28">
        <v>39</v>
      </c>
      <c r="AF975" s="33">
        <v>0.05</v>
      </c>
      <c r="AG975" s="28">
        <v>3</v>
      </c>
      <c r="AH975" s="31">
        <v>0.1</v>
      </c>
      <c r="AI975" s="31">
        <v>3.7</v>
      </c>
      <c r="AJ975" s="31"/>
      <c r="AK975" s="75" t="str">
        <f t="shared" si="197"/>
        <v>1</v>
      </c>
      <c r="AL975" s="75" t="str">
        <f t="shared" si="198"/>
        <v>3</v>
      </c>
      <c r="AM975" s="75" t="str">
        <f t="shared" si="199"/>
        <v>1</v>
      </c>
      <c r="AN975" s="75" t="str">
        <f t="shared" si="200"/>
        <v>1</v>
      </c>
      <c r="AO975" s="75" t="str">
        <f t="shared" si="201"/>
        <v>1</v>
      </c>
      <c r="AP975" s="75" t="str">
        <f t="shared" si="202"/>
        <v>1</v>
      </c>
      <c r="AQ975" s="75" t="str">
        <f t="shared" si="203"/>
        <v>5</v>
      </c>
      <c r="AR975" s="75" t="str">
        <f t="shared" si="204"/>
        <v>1</v>
      </c>
      <c r="AS975" s="75">
        <f t="shared" si="205"/>
        <v>2.1818181818181817</v>
      </c>
      <c r="AT975" s="75" t="str">
        <f t="shared" si="206"/>
        <v>6</v>
      </c>
      <c r="AU975" s="48" t="e">
        <f>IF(OR(AQ975="I",#REF!="I",AQ975="C",#REF!="C"),"Termovacío",IF(OR(AO975="I",AN975="I",AP975="I",AK975="I",AL975="I",AO975="C",AN975="C",AP975="C",AK975="C",AL975="C"),"Regeneración",""))</f>
        <v>#REF!</v>
      </c>
    </row>
    <row r="976" spans="1:47" s="10" customFormat="1" ht="15" customHeight="1" x14ac:dyDescent="0.2">
      <c r="A976" s="4">
        <f t="shared" si="207"/>
        <v>43</v>
      </c>
      <c r="B976" s="4">
        <v>500015</v>
      </c>
      <c r="C976" s="4" t="s">
        <v>232</v>
      </c>
      <c r="D976" s="4" t="s">
        <v>156</v>
      </c>
      <c r="E976" s="3"/>
      <c r="F976" s="4" t="s">
        <v>335</v>
      </c>
      <c r="G976" s="4" t="s">
        <v>12</v>
      </c>
      <c r="H976" s="4" t="s">
        <v>268</v>
      </c>
      <c r="I976" s="4" t="s">
        <v>10</v>
      </c>
      <c r="J976" s="4">
        <v>17.2</v>
      </c>
      <c r="K976" s="4" t="s">
        <v>124</v>
      </c>
      <c r="L976" s="4">
        <v>1951</v>
      </c>
      <c r="M976" s="4" t="s">
        <v>266</v>
      </c>
      <c r="N976" s="4" t="s">
        <v>304</v>
      </c>
      <c r="O976" s="4"/>
      <c r="P976" s="4"/>
      <c r="Q976" s="4"/>
      <c r="R976" s="4" t="s">
        <v>123</v>
      </c>
      <c r="S976" s="13"/>
      <c r="T976" s="4"/>
      <c r="U976" s="4"/>
      <c r="V976" s="4"/>
      <c r="W976" s="4">
        <v>60</v>
      </c>
      <c r="X976" s="13">
        <v>42479</v>
      </c>
      <c r="Y976" s="27"/>
      <c r="Z976" s="27"/>
      <c r="AA976" s="28"/>
      <c r="AB976" s="31"/>
      <c r="AC976" s="32">
        <v>26.5</v>
      </c>
      <c r="AD976" s="28"/>
      <c r="AE976" s="28">
        <v>38</v>
      </c>
      <c r="AF976" s="33">
        <v>0.03</v>
      </c>
      <c r="AG976" s="28">
        <v>2</v>
      </c>
      <c r="AH976" s="31">
        <v>2.7E-2</v>
      </c>
      <c r="AI976" s="31">
        <v>0.86</v>
      </c>
      <c r="AJ976" s="31"/>
      <c r="AK976" s="75" t="str">
        <f t="shared" si="197"/>
        <v>1</v>
      </c>
      <c r="AL976" s="75" t="str">
        <f t="shared" si="198"/>
        <v>1</v>
      </c>
      <c r="AM976" s="75" t="str">
        <f t="shared" si="199"/>
        <v>1</v>
      </c>
      <c r="AN976" s="75" t="str">
        <f t="shared" si="200"/>
        <v>1</v>
      </c>
      <c r="AO976" s="75" t="str">
        <f t="shared" si="201"/>
        <v>1</v>
      </c>
      <c r="AP976" s="75" t="str">
        <f t="shared" si="202"/>
        <v>1</v>
      </c>
      <c r="AQ976" s="75" t="str">
        <f t="shared" si="203"/>
        <v>5</v>
      </c>
      <c r="AR976" s="75" t="str">
        <f t="shared" si="204"/>
        <v>1</v>
      </c>
      <c r="AS976" s="75">
        <f t="shared" si="205"/>
        <v>1.9090909090909092</v>
      </c>
      <c r="AT976" s="75" t="str">
        <f t="shared" si="206"/>
        <v>3</v>
      </c>
      <c r="AU976" s="48" t="e">
        <f>IF(OR(AQ976="I",#REF!="I",AQ976="C",#REF!="C"),"Termovacío",IF(OR(AO976="I",AN976="I",AP976="I",AK976="I",AL976="I",AO976="C",AN976="C",AP976="C",AK976="C",AL976="C"),"Regeneración",""))</f>
        <v>#REF!</v>
      </c>
    </row>
    <row r="977" spans="1:47" s="10" customFormat="1" ht="15" customHeight="1" x14ac:dyDescent="0.2">
      <c r="A977" s="4">
        <f t="shared" si="207"/>
        <v>43</v>
      </c>
      <c r="B977" s="4">
        <v>500015</v>
      </c>
      <c r="C977" s="4" t="s">
        <v>232</v>
      </c>
      <c r="D977" s="4" t="s">
        <v>156</v>
      </c>
      <c r="E977" s="3"/>
      <c r="F977" s="4" t="s">
        <v>335</v>
      </c>
      <c r="G977" s="4" t="s">
        <v>12</v>
      </c>
      <c r="H977" s="4" t="s">
        <v>268</v>
      </c>
      <c r="I977" s="4" t="s">
        <v>10</v>
      </c>
      <c r="J977" s="4">
        <v>17.2</v>
      </c>
      <c r="K977" s="4" t="s">
        <v>124</v>
      </c>
      <c r="L977" s="4">
        <v>1951</v>
      </c>
      <c r="M977" s="4" t="s">
        <v>266</v>
      </c>
      <c r="N977" s="4" t="s">
        <v>304</v>
      </c>
      <c r="O977" s="4"/>
      <c r="P977" s="4"/>
      <c r="Q977" s="4"/>
      <c r="R977" s="4" t="s">
        <v>123</v>
      </c>
      <c r="S977" s="13"/>
      <c r="T977" s="4"/>
      <c r="U977" s="4"/>
      <c r="V977" s="4"/>
      <c r="W977" s="4">
        <v>60</v>
      </c>
      <c r="X977" s="13">
        <v>42388</v>
      </c>
      <c r="Y977" s="27"/>
      <c r="Z977" s="27"/>
      <c r="AA977" s="28"/>
      <c r="AB977" s="31"/>
      <c r="AC977" s="32"/>
      <c r="AD977" s="28"/>
      <c r="AE977" s="28">
        <v>35</v>
      </c>
      <c r="AF977" s="33">
        <v>0.03</v>
      </c>
      <c r="AG977" s="28">
        <v>2</v>
      </c>
      <c r="AH977" s="31">
        <v>2.3E-2</v>
      </c>
      <c r="AI977" s="31">
        <v>1.1459999999999999</v>
      </c>
      <c r="AJ977" s="31"/>
      <c r="AK977" s="75" t="str">
        <f t="shared" si="197"/>
        <v>1</v>
      </c>
      <c r="AL977" s="75" t="str">
        <f t="shared" si="198"/>
        <v>1</v>
      </c>
      <c r="AM977" s="75" t="str">
        <f t="shared" si="199"/>
        <v>1</v>
      </c>
      <c r="AN977" s="75" t="str">
        <f t="shared" si="200"/>
        <v>1</v>
      </c>
      <c r="AO977" s="75" t="str">
        <f t="shared" si="201"/>
        <v>1</v>
      </c>
      <c r="AP977" s="75" t="str">
        <f t="shared" si="202"/>
        <v>1</v>
      </c>
      <c r="AQ977" s="75" t="str">
        <f t="shared" si="203"/>
        <v>1</v>
      </c>
      <c r="AR977" s="75" t="str">
        <f t="shared" si="204"/>
        <v>1</v>
      </c>
      <c r="AS977" s="75">
        <f t="shared" si="205"/>
        <v>1</v>
      </c>
      <c r="AT977" s="75" t="str">
        <f t="shared" si="206"/>
        <v>1</v>
      </c>
      <c r="AU977" s="48" t="e">
        <f>IF(OR(AQ977="I",#REF!="I",AQ977="C",#REF!="C"),"Termovacío",IF(OR(AO977="I",AN977="I",AP977="I",AK977="I",AL977="I",AO977="C",AN977="C",AP977="C",AK977="C",AL977="C"),"Regeneración",""))</f>
        <v>#REF!</v>
      </c>
    </row>
    <row r="978" spans="1:47" s="10" customFormat="1" ht="15" customHeight="1" x14ac:dyDescent="0.2">
      <c r="A978" s="4">
        <f t="shared" si="207"/>
        <v>43</v>
      </c>
      <c r="B978" s="4">
        <v>500015</v>
      </c>
      <c r="C978" s="4" t="s">
        <v>232</v>
      </c>
      <c r="D978" s="4" t="s">
        <v>156</v>
      </c>
      <c r="E978" s="3"/>
      <c r="F978" s="4" t="s">
        <v>335</v>
      </c>
      <c r="G978" s="4" t="s">
        <v>12</v>
      </c>
      <c r="H978" s="4" t="s">
        <v>268</v>
      </c>
      <c r="I978" s="4" t="s">
        <v>10</v>
      </c>
      <c r="J978" s="4">
        <v>17.2</v>
      </c>
      <c r="K978" s="4" t="s">
        <v>124</v>
      </c>
      <c r="L978" s="4">
        <v>1951</v>
      </c>
      <c r="M978" s="4" t="s">
        <v>266</v>
      </c>
      <c r="N978" s="4" t="s">
        <v>304</v>
      </c>
      <c r="O978" s="4"/>
      <c r="P978" s="4"/>
      <c r="Q978" s="4"/>
      <c r="R978" s="4" t="s">
        <v>123</v>
      </c>
      <c r="S978" s="13"/>
      <c r="T978" s="4"/>
      <c r="U978" s="4"/>
      <c r="V978" s="4"/>
      <c r="W978" s="4">
        <v>60</v>
      </c>
      <c r="X978" s="13">
        <v>42011</v>
      </c>
      <c r="Y978" s="27"/>
      <c r="Z978" s="27"/>
      <c r="AA978" s="28"/>
      <c r="AB978" s="31"/>
      <c r="AC978" s="32"/>
      <c r="AD978" s="28"/>
      <c r="AE978" s="28">
        <v>39</v>
      </c>
      <c r="AF978" s="33">
        <v>0.01</v>
      </c>
      <c r="AG978" s="28">
        <v>2</v>
      </c>
      <c r="AH978" s="31">
        <v>2.5999999999999999E-2</v>
      </c>
      <c r="AI978" s="31"/>
      <c r="AJ978" s="31"/>
      <c r="AK978" s="75" t="str">
        <f t="shared" si="197"/>
        <v>1</v>
      </c>
      <c r="AL978" s="75" t="str">
        <f t="shared" si="198"/>
        <v>1</v>
      </c>
      <c r="AM978" s="75" t="str">
        <f t="shared" si="199"/>
        <v>1</v>
      </c>
      <c r="AN978" s="75" t="str">
        <f t="shared" si="200"/>
        <v>1</v>
      </c>
      <c r="AO978" s="75" t="str">
        <f t="shared" si="201"/>
        <v>1</v>
      </c>
      <c r="AP978" s="75" t="str">
        <f t="shared" si="202"/>
        <v>1</v>
      </c>
      <c r="AQ978" s="75" t="str">
        <f t="shared" si="203"/>
        <v>1</v>
      </c>
      <c r="AR978" s="75" t="str">
        <f t="shared" si="204"/>
        <v>1</v>
      </c>
      <c r="AS978" s="75">
        <f t="shared" si="205"/>
        <v>1</v>
      </c>
      <c r="AT978" s="75" t="str">
        <f t="shared" si="206"/>
        <v>1</v>
      </c>
      <c r="AU978" s="48" t="e">
        <f>IF(OR(AQ978="I",#REF!="I",AQ978="C",#REF!="C"),"Termovacío",IF(OR(AO978="I",AN978="I",AP978="I",AK978="I",AL978="I",AO978="C",AN978="C",AP978="C",AK978="C",AL978="C"),"Regeneración",""))</f>
        <v>#REF!</v>
      </c>
    </row>
    <row r="979" spans="1:47" s="10" customFormat="1" ht="15" customHeight="1" x14ac:dyDescent="0.2">
      <c r="A979" s="4">
        <f t="shared" si="207"/>
        <v>43</v>
      </c>
      <c r="B979" s="4">
        <v>500015</v>
      </c>
      <c r="C979" s="4" t="s">
        <v>232</v>
      </c>
      <c r="D979" s="4" t="s">
        <v>156</v>
      </c>
      <c r="E979" s="3"/>
      <c r="F979" s="4" t="s">
        <v>335</v>
      </c>
      <c r="G979" s="4" t="s">
        <v>12</v>
      </c>
      <c r="H979" s="4" t="s">
        <v>268</v>
      </c>
      <c r="I979" s="4" t="s">
        <v>10</v>
      </c>
      <c r="J979" s="4">
        <v>17.2</v>
      </c>
      <c r="K979" s="4" t="s">
        <v>124</v>
      </c>
      <c r="L979" s="4">
        <v>1951</v>
      </c>
      <c r="M979" s="4" t="s">
        <v>266</v>
      </c>
      <c r="N979" s="4" t="s">
        <v>304</v>
      </c>
      <c r="O979" s="4"/>
      <c r="P979" s="4"/>
      <c r="Q979" s="4"/>
      <c r="R979" s="4" t="s">
        <v>123</v>
      </c>
      <c r="S979" s="13"/>
      <c r="T979" s="4"/>
      <c r="U979" s="4"/>
      <c r="V979" s="4"/>
      <c r="W979" s="4">
        <v>60</v>
      </c>
      <c r="X979" s="13">
        <v>41919</v>
      </c>
      <c r="Y979" s="27"/>
      <c r="Z979" s="27"/>
      <c r="AA979" s="28"/>
      <c r="AB979" s="31"/>
      <c r="AC979" s="32"/>
      <c r="AD979" s="28"/>
      <c r="AE979" s="28">
        <v>36.700000000000003</v>
      </c>
      <c r="AF979" s="33">
        <v>0.02</v>
      </c>
      <c r="AG979" s="28">
        <v>2.5</v>
      </c>
      <c r="AH979" s="31"/>
      <c r="AI979" s="31">
        <v>2.4299999999999999E-2</v>
      </c>
      <c r="AJ979" s="31"/>
      <c r="AK979" s="75" t="str">
        <f t="shared" si="197"/>
        <v>1</v>
      </c>
      <c r="AL979" s="75" t="str">
        <f t="shared" si="198"/>
        <v>1</v>
      </c>
      <c r="AM979" s="75" t="str">
        <f t="shared" si="199"/>
        <v>1</v>
      </c>
      <c r="AN979" s="75" t="str">
        <f t="shared" si="200"/>
        <v>1</v>
      </c>
      <c r="AO979" s="75" t="str">
        <f t="shared" si="201"/>
        <v>1</v>
      </c>
      <c r="AP979" s="75" t="str">
        <f t="shared" si="202"/>
        <v>1</v>
      </c>
      <c r="AQ979" s="75" t="str">
        <f t="shared" si="203"/>
        <v>1</v>
      </c>
      <c r="AR979" s="75" t="str">
        <f t="shared" si="204"/>
        <v>1</v>
      </c>
      <c r="AS979" s="75">
        <f t="shared" si="205"/>
        <v>1</v>
      </c>
      <c r="AT979" s="75" t="str">
        <f t="shared" si="206"/>
        <v>1</v>
      </c>
      <c r="AU979" s="48" t="e">
        <f>IF(OR(AQ979="I",#REF!="I",AQ979="C",#REF!="C"),"Termovacío",IF(OR(AO979="I",AN979="I",AP979="I",AK979="I",AL979="I",AO979="C",AN979="C",AP979="C",AK979="C",AL979="C"),"Regeneración",""))</f>
        <v>#REF!</v>
      </c>
    </row>
    <row r="980" spans="1:47" s="10" customFormat="1" ht="15" customHeight="1" x14ac:dyDescent="0.2">
      <c r="A980" s="4">
        <f t="shared" si="207"/>
        <v>43</v>
      </c>
      <c r="B980" s="4">
        <v>500015</v>
      </c>
      <c r="C980" s="4" t="s">
        <v>232</v>
      </c>
      <c r="D980" s="4" t="s">
        <v>156</v>
      </c>
      <c r="E980" s="3"/>
      <c r="F980" s="4" t="s">
        <v>335</v>
      </c>
      <c r="G980" s="4" t="s">
        <v>12</v>
      </c>
      <c r="H980" s="4" t="s">
        <v>268</v>
      </c>
      <c r="I980" s="4" t="s">
        <v>10</v>
      </c>
      <c r="J980" s="4">
        <v>17.2</v>
      </c>
      <c r="K980" s="4" t="s">
        <v>124</v>
      </c>
      <c r="L980" s="4">
        <v>1951</v>
      </c>
      <c r="M980" s="4" t="s">
        <v>266</v>
      </c>
      <c r="N980" s="4" t="s">
        <v>304</v>
      </c>
      <c r="O980" s="4"/>
      <c r="P980" s="4"/>
      <c r="Q980" s="4"/>
      <c r="R980" s="4" t="s">
        <v>123</v>
      </c>
      <c r="S980" s="13"/>
      <c r="T980" s="4"/>
      <c r="U980" s="4"/>
      <c r="V980" s="4"/>
      <c r="W980" s="4">
        <v>60</v>
      </c>
      <c r="X980" s="13">
        <v>41642</v>
      </c>
      <c r="Y980" s="27"/>
      <c r="Z980" s="27"/>
      <c r="AA980" s="28"/>
      <c r="AB980" s="31"/>
      <c r="AC980" s="32"/>
      <c r="AD980" s="28"/>
      <c r="AE980" s="28">
        <v>33.799999999999997</v>
      </c>
      <c r="AF980" s="33">
        <v>0.01</v>
      </c>
      <c r="AG980" s="28">
        <v>2</v>
      </c>
      <c r="AH980" s="31">
        <v>2.3E-2</v>
      </c>
      <c r="AI980" s="31">
        <v>0.65</v>
      </c>
      <c r="AJ980" s="31"/>
      <c r="AK980" s="75" t="str">
        <f t="shared" si="197"/>
        <v>1</v>
      </c>
      <c r="AL980" s="75" t="str">
        <f t="shared" si="198"/>
        <v>1</v>
      </c>
      <c r="AM980" s="75" t="str">
        <f t="shared" si="199"/>
        <v>1</v>
      </c>
      <c r="AN980" s="75" t="str">
        <f t="shared" si="200"/>
        <v>1</v>
      </c>
      <c r="AO980" s="75" t="str">
        <f t="shared" si="201"/>
        <v>1</v>
      </c>
      <c r="AP980" s="75" t="str">
        <f t="shared" si="202"/>
        <v>1</v>
      </c>
      <c r="AQ980" s="75" t="str">
        <f t="shared" si="203"/>
        <v>1</v>
      </c>
      <c r="AR980" s="75" t="str">
        <f t="shared" si="204"/>
        <v>1</v>
      </c>
      <c r="AS980" s="75">
        <f t="shared" si="205"/>
        <v>1</v>
      </c>
      <c r="AT980" s="75" t="str">
        <f t="shared" si="206"/>
        <v>1</v>
      </c>
      <c r="AU980" s="48" t="e">
        <f>IF(OR(AQ980="I",#REF!="I",AQ980="C",#REF!="C"),"Termovacío",IF(OR(AO980="I",AN980="I",AP980="I",AK980="I",AL980="I",AO980="C",AN980="C",AP980="C",AK980="C",AL980="C"),"Regeneración",""))</f>
        <v>#REF!</v>
      </c>
    </row>
    <row r="981" spans="1:47" s="10" customFormat="1" ht="15" customHeight="1" x14ac:dyDescent="0.2">
      <c r="A981" s="4">
        <f t="shared" si="207"/>
        <v>43</v>
      </c>
      <c r="B981" s="4">
        <v>500015</v>
      </c>
      <c r="C981" s="4" t="s">
        <v>232</v>
      </c>
      <c r="D981" s="4" t="s">
        <v>156</v>
      </c>
      <c r="E981" s="3"/>
      <c r="F981" s="4" t="s">
        <v>335</v>
      </c>
      <c r="G981" s="4" t="s">
        <v>12</v>
      </c>
      <c r="H981" s="4" t="s">
        <v>268</v>
      </c>
      <c r="I981" s="4" t="s">
        <v>10</v>
      </c>
      <c r="J981" s="4">
        <v>17.2</v>
      </c>
      <c r="K981" s="4" t="s">
        <v>124</v>
      </c>
      <c r="L981" s="4">
        <v>1951</v>
      </c>
      <c r="M981" s="4" t="s">
        <v>266</v>
      </c>
      <c r="N981" s="4" t="s">
        <v>304</v>
      </c>
      <c r="O981" s="4"/>
      <c r="P981" s="4"/>
      <c r="Q981" s="4"/>
      <c r="R981" s="4" t="s">
        <v>123</v>
      </c>
      <c r="S981" s="13"/>
      <c r="T981" s="4"/>
      <c r="U981" s="4"/>
      <c r="V981" s="4"/>
      <c r="W981" s="4">
        <v>60</v>
      </c>
      <c r="X981" s="13">
        <v>41351</v>
      </c>
      <c r="Y981" s="27"/>
      <c r="Z981" s="27"/>
      <c r="AA981" s="28"/>
      <c r="AB981" s="31"/>
      <c r="AC981" s="32">
        <v>68</v>
      </c>
      <c r="AD981" s="28"/>
      <c r="AE981" s="28">
        <v>37</v>
      </c>
      <c r="AF981" s="33">
        <v>0.01</v>
      </c>
      <c r="AG981" s="28">
        <v>1.5</v>
      </c>
      <c r="AH981" s="31">
        <v>2.9000000000000001E-2</v>
      </c>
      <c r="AI981" s="31">
        <v>0.94099999999999995</v>
      </c>
      <c r="AJ981" s="31"/>
      <c r="AK981" s="75" t="str">
        <f t="shared" si="197"/>
        <v>1</v>
      </c>
      <c r="AL981" s="75" t="str">
        <f t="shared" si="198"/>
        <v>1</v>
      </c>
      <c r="AM981" s="75" t="str">
        <f t="shared" si="199"/>
        <v>1</v>
      </c>
      <c r="AN981" s="75" t="str">
        <f t="shared" si="200"/>
        <v>1</v>
      </c>
      <c r="AO981" s="75" t="str">
        <f t="shared" si="201"/>
        <v>1</v>
      </c>
      <c r="AP981" s="75" t="str">
        <f t="shared" si="202"/>
        <v>1</v>
      </c>
      <c r="AQ981" s="75" t="str">
        <f t="shared" si="203"/>
        <v>1</v>
      </c>
      <c r="AR981" s="75" t="str">
        <f t="shared" si="204"/>
        <v>1</v>
      </c>
      <c r="AS981" s="75">
        <f t="shared" si="205"/>
        <v>1</v>
      </c>
      <c r="AT981" s="75" t="str">
        <f t="shared" si="206"/>
        <v>1</v>
      </c>
      <c r="AU981" s="48" t="e">
        <f>IF(OR(AQ981="I",#REF!="I",AQ981="C",#REF!="C"),"Termovacío",IF(OR(AO981="I",AN981="I",AP981="I",AK981="I",AL981="I",AO981="C",AN981="C",AP981="C",AK981="C",AL981="C"),"Regeneración",""))</f>
        <v>#REF!</v>
      </c>
    </row>
    <row r="982" spans="1:47" s="10" customFormat="1" ht="15" customHeight="1" x14ac:dyDescent="0.2">
      <c r="A982" s="4">
        <f t="shared" si="207"/>
        <v>43</v>
      </c>
      <c r="B982" s="4">
        <v>500015</v>
      </c>
      <c r="C982" s="4" t="s">
        <v>232</v>
      </c>
      <c r="D982" s="4" t="s">
        <v>156</v>
      </c>
      <c r="E982" s="3"/>
      <c r="F982" s="4" t="s">
        <v>335</v>
      </c>
      <c r="G982" s="4" t="s">
        <v>12</v>
      </c>
      <c r="H982" s="4" t="s">
        <v>268</v>
      </c>
      <c r="I982" s="4" t="s">
        <v>10</v>
      </c>
      <c r="J982" s="4">
        <v>17.2</v>
      </c>
      <c r="K982" s="4" t="s">
        <v>124</v>
      </c>
      <c r="L982" s="4">
        <v>1951</v>
      </c>
      <c r="M982" s="4" t="s">
        <v>266</v>
      </c>
      <c r="N982" s="4" t="s">
        <v>304</v>
      </c>
      <c r="O982" s="4"/>
      <c r="P982" s="4"/>
      <c r="Q982" s="4"/>
      <c r="R982" s="4" t="s">
        <v>123</v>
      </c>
      <c r="S982" s="13"/>
      <c r="T982" s="4"/>
      <c r="U982" s="4"/>
      <c r="V982" s="4"/>
      <c r="W982" s="4">
        <v>60</v>
      </c>
      <c r="X982" s="13">
        <v>40935</v>
      </c>
      <c r="Y982" s="27"/>
      <c r="Z982" s="27"/>
      <c r="AA982" s="28"/>
      <c r="AB982" s="31"/>
      <c r="AC982" s="32">
        <v>67</v>
      </c>
      <c r="AD982" s="28"/>
      <c r="AE982" s="28">
        <v>36</v>
      </c>
      <c r="AF982" s="33">
        <v>0.01</v>
      </c>
      <c r="AG982" s="28">
        <v>2</v>
      </c>
      <c r="AH982" s="31">
        <v>2.1999999999999999E-2</v>
      </c>
      <c r="AI982" s="31">
        <v>0.86699999999999999</v>
      </c>
      <c r="AJ982" s="31"/>
      <c r="AK982" s="75" t="str">
        <f t="shared" si="197"/>
        <v>1</v>
      </c>
      <c r="AL982" s="75" t="str">
        <f t="shared" si="198"/>
        <v>1</v>
      </c>
      <c r="AM982" s="75" t="str">
        <f t="shared" si="199"/>
        <v>1</v>
      </c>
      <c r="AN982" s="75" t="str">
        <f t="shared" si="200"/>
        <v>1</v>
      </c>
      <c r="AO982" s="75" t="str">
        <f t="shared" si="201"/>
        <v>1</v>
      </c>
      <c r="AP982" s="75" t="str">
        <f t="shared" si="202"/>
        <v>1</v>
      </c>
      <c r="AQ982" s="75" t="str">
        <f t="shared" si="203"/>
        <v>1</v>
      </c>
      <c r="AR982" s="75" t="str">
        <f t="shared" si="204"/>
        <v>1</v>
      </c>
      <c r="AS982" s="75">
        <f t="shared" si="205"/>
        <v>1</v>
      </c>
      <c r="AT982" s="75" t="str">
        <f t="shared" si="206"/>
        <v>1</v>
      </c>
      <c r="AU982" s="48" t="e">
        <f>IF(OR(AQ982="I",#REF!="I",AQ982="C",#REF!="C"),"Termovacío",IF(OR(AO982="I",AN982="I",AP982="I",AK982="I",AL982="I",AO982="C",AN982="C",AP982="C",AK982="C",AL982="C"),"Regeneración",""))</f>
        <v>#REF!</v>
      </c>
    </row>
    <row r="983" spans="1:47" s="10" customFormat="1" ht="15" customHeight="1" x14ac:dyDescent="0.2">
      <c r="A983" s="4">
        <f t="shared" si="207"/>
        <v>43</v>
      </c>
      <c r="B983" s="4">
        <v>500015</v>
      </c>
      <c r="C983" s="4" t="s">
        <v>232</v>
      </c>
      <c r="D983" s="4" t="s">
        <v>156</v>
      </c>
      <c r="E983" s="3"/>
      <c r="F983" s="4" t="s">
        <v>335</v>
      </c>
      <c r="G983" s="4" t="s">
        <v>12</v>
      </c>
      <c r="H983" s="4" t="s">
        <v>268</v>
      </c>
      <c r="I983" s="4" t="s">
        <v>10</v>
      </c>
      <c r="J983" s="4">
        <v>17.2</v>
      </c>
      <c r="K983" s="4" t="s">
        <v>124</v>
      </c>
      <c r="L983" s="4">
        <v>1951</v>
      </c>
      <c r="M983" s="4" t="s">
        <v>266</v>
      </c>
      <c r="N983" s="4" t="s">
        <v>304</v>
      </c>
      <c r="O983" s="4"/>
      <c r="P983" s="4"/>
      <c r="Q983" s="4"/>
      <c r="R983" s="4" t="s">
        <v>123</v>
      </c>
      <c r="S983" s="13"/>
      <c r="T983" s="4"/>
      <c r="U983" s="4"/>
      <c r="V983" s="4"/>
      <c r="W983" s="4">
        <v>60</v>
      </c>
      <c r="X983" s="13">
        <v>40657</v>
      </c>
      <c r="Y983" s="27"/>
      <c r="Z983" s="27"/>
      <c r="AA983" s="28"/>
      <c r="AB983" s="31"/>
      <c r="AC983" s="32"/>
      <c r="AD983" s="28"/>
      <c r="AE983" s="28">
        <v>38</v>
      </c>
      <c r="AF983" s="33">
        <v>0.01</v>
      </c>
      <c r="AG983" s="28">
        <v>2</v>
      </c>
      <c r="AH983" s="31">
        <v>2.3E-2</v>
      </c>
      <c r="AI983" s="31">
        <v>0.68899999999999995</v>
      </c>
      <c r="AJ983" s="31"/>
      <c r="AK983" s="75" t="str">
        <f t="shared" si="197"/>
        <v>1</v>
      </c>
      <c r="AL983" s="75" t="str">
        <f t="shared" si="198"/>
        <v>1</v>
      </c>
      <c r="AM983" s="75" t="str">
        <f t="shared" si="199"/>
        <v>1</v>
      </c>
      <c r="AN983" s="75" t="str">
        <f t="shared" si="200"/>
        <v>1</v>
      </c>
      <c r="AO983" s="75" t="str">
        <f t="shared" si="201"/>
        <v>1</v>
      </c>
      <c r="AP983" s="75" t="str">
        <f t="shared" si="202"/>
        <v>1</v>
      </c>
      <c r="AQ983" s="75" t="str">
        <f t="shared" si="203"/>
        <v>1</v>
      </c>
      <c r="AR983" s="75" t="str">
        <f t="shared" si="204"/>
        <v>1</v>
      </c>
      <c r="AS983" s="75">
        <f t="shared" si="205"/>
        <v>1</v>
      </c>
      <c r="AT983" s="75" t="str">
        <f t="shared" si="206"/>
        <v>1</v>
      </c>
      <c r="AU983" s="48" t="e">
        <f>IF(OR(AQ983="I",#REF!="I",AQ983="C",#REF!="C"),"Termovacío",IF(OR(AO983="I",AN983="I",AP983="I",AK983="I",AL983="I",AO983="C",AN983="C",AP983="C",AK983="C",AL983="C"),"Regeneración",""))</f>
        <v>#REF!</v>
      </c>
    </row>
    <row r="984" spans="1:47" s="10" customFormat="1" ht="15" customHeight="1" x14ac:dyDescent="0.2">
      <c r="A984" s="4">
        <f t="shared" si="207"/>
        <v>43</v>
      </c>
      <c r="B984" s="4">
        <v>500015</v>
      </c>
      <c r="C984" s="4" t="s">
        <v>232</v>
      </c>
      <c r="D984" s="4" t="s">
        <v>156</v>
      </c>
      <c r="E984" s="3"/>
      <c r="F984" s="4" t="s">
        <v>335</v>
      </c>
      <c r="G984" s="4" t="s">
        <v>12</v>
      </c>
      <c r="H984" s="4" t="s">
        <v>268</v>
      </c>
      <c r="I984" s="4" t="s">
        <v>10</v>
      </c>
      <c r="J984" s="4">
        <v>17.2</v>
      </c>
      <c r="K984" s="4" t="s">
        <v>124</v>
      </c>
      <c r="L984" s="4">
        <v>1951</v>
      </c>
      <c r="M984" s="4" t="s">
        <v>266</v>
      </c>
      <c r="N984" s="4" t="s">
        <v>304</v>
      </c>
      <c r="O984" s="4"/>
      <c r="P984" s="4"/>
      <c r="Q984" s="4"/>
      <c r="R984" s="4" t="s">
        <v>123</v>
      </c>
      <c r="S984" s="13"/>
      <c r="T984" s="4"/>
      <c r="U984" s="4"/>
      <c r="V984" s="4"/>
      <c r="W984" s="4">
        <v>60</v>
      </c>
      <c r="X984" s="13">
        <v>40319</v>
      </c>
      <c r="Y984" s="27"/>
      <c r="Z984" s="27"/>
      <c r="AA984" s="28"/>
      <c r="AB984" s="31"/>
      <c r="AC984" s="32"/>
      <c r="AD984" s="28"/>
      <c r="AE984" s="28">
        <v>42</v>
      </c>
      <c r="AF984" s="33">
        <v>0.01</v>
      </c>
      <c r="AG984" s="28">
        <v>1.5</v>
      </c>
      <c r="AH984" s="31">
        <v>3.5000000000000003E-2</v>
      </c>
      <c r="AI984" s="31">
        <v>0.87</v>
      </c>
      <c r="AJ984" s="31"/>
      <c r="AK984" s="75" t="str">
        <f t="shared" si="197"/>
        <v>1</v>
      </c>
      <c r="AL984" s="75" t="str">
        <f t="shared" si="198"/>
        <v>1</v>
      </c>
      <c r="AM984" s="75" t="str">
        <f t="shared" si="199"/>
        <v>1</v>
      </c>
      <c r="AN984" s="75" t="str">
        <f t="shared" si="200"/>
        <v>1</v>
      </c>
      <c r="AO984" s="75" t="str">
        <f t="shared" si="201"/>
        <v>1</v>
      </c>
      <c r="AP984" s="75" t="str">
        <f t="shared" si="202"/>
        <v>1</v>
      </c>
      <c r="AQ984" s="75" t="str">
        <f t="shared" si="203"/>
        <v>1</v>
      </c>
      <c r="AR984" s="75" t="str">
        <f t="shared" si="204"/>
        <v>1</v>
      </c>
      <c r="AS984" s="75">
        <f t="shared" si="205"/>
        <v>1</v>
      </c>
      <c r="AT984" s="75" t="str">
        <f t="shared" si="206"/>
        <v>1</v>
      </c>
      <c r="AU984" s="48" t="e">
        <f>IF(OR(AQ984="I",#REF!="I",AQ984="C",#REF!="C"),"Termovacío",IF(OR(AO984="I",AN984="I",AP984="I",AK984="I",AL984="I",AO984="C",AN984="C",AP984="C",AK984="C",AL984="C"),"Regeneración",""))</f>
        <v>#REF!</v>
      </c>
    </row>
    <row r="985" spans="1:47" s="10" customFormat="1" ht="15" customHeight="1" x14ac:dyDescent="0.2">
      <c r="A985" s="4">
        <f t="shared" si="207"/>
        <v>43</v>
      </c>
      <c r="B985" s="4">
        <v>500015</v>
      </c>
      <c r="C985" s="4" t="s">
        <v>232</v>
      </c>
      <c r="D985" s="4" t="s">
        <v>156</v>
      </c>
      <c r="E985" s="3"/>
      <c r="F985" s="4" t="s">
        <v>335</v>
      </c>
      <c r="G985" s="4" t="s">
        <v>12</v>
      </c>
      <c r="H985" s="4" t="s">
        <v>268</v>
      </c>
      <c r="I985" s="4" t="s">
        <v>10</v>
      </c>
      <c r="J985" s="4">
        <v>17.2</v>
      </c>
      <c r="K985" s="4" t="s">
        <v>124</v>
      </c>
      <c r="L985" s="4">
        <v>1951</v>
      </c>
      <c r="M985" s="4" t="s">
        <v>266</v>
      </c>
      <c r="N985" s="4" t="s">
        <v>304</v>
      </c>
      <c r="O985" s="4"/>
      <c r="P985" s="4"/>
      <c r="Q985" s="4"/>
      <c r="R985" s="4" t="s">
        <v>123</v>
      </c>
      <c r="S985" s="13"/>
      <c r="T985" s="4"/>
      <c r="U985" s="4"/>
      <c r="V985" s="4"/>
      <c r="W985" s="4">
        <v>60</v>
      </c>
      <c r="X985" s="13">
        <v>40122</v>
      </c>
      <c r="Y985" s="27"/>
      <c r="Z985" s="27"/>
      <c r="AA985" s="28"/>
      <c r="AB985" s="31"/>
      <c r="AC985" s="32"/>
      <c r="AD985" s="28"/>
      <c r="AE985" s="28">
        <v>40</v>
      </c>
      <c r="AF985" s="33">
        <v>0.03</v>
      </c>
      <c r="AG985" s="28">
        <v>1.5</v>
      </c>
      <c r="AH985" s="31">
        <v>0.01</v>
      </c>
      <c r="AI985" s="31">
        <v>0.20100000000000001</v>
      </c>
      <c r="AJ985" s="31"/>
      <c r="AK985" s="75" t="str">
        <f t="shared" si="197"/>
        <v>1</v>
      </c>
      <c r="AL985" s="75" t="str">
        <f t="shared" si="198"/>
        <v>1</v>
      </c>
      <c r="AM985" s="75" t="str">
        <f t="shared" si="199"/>
        <v>1</v>
      </c>
      <c r="AN985" s="75" t="str">
        <f t="shared" si="200"/>
        <v>1</v>
      </c>
      <c r="AO985" s="75" t="str">
        <f t="shared" si="201"/>
        <v>1</v>
      </c>
      <c r="AP985" s="75" t="str">
        <f t="shared" si="202"/>
        <v>1</v>
      </c>
      <c r="AQ985" s="75" t="str">
        <f t="shared" si="203"/>
        <v>1</v>
      </c>
      <c r="AR985" s="75" t="str">
        <f t="shared" si="204"/>
        <v>1</v>
      </c>
      <c r="AS985" s="75">
        <f t="shared" si="205"/>
        <v>1</v>
      </c>
      <c r="AT985" s="75" t="str">
        <f t="shared" si="206"/>
        <v>1</v>
      </c>
      <c r="AU985" s="48" t="e">
        <f>IF(OR(AQ985="I",#REF!="I",AQ985="C",#REF!="C"),"Termovacío",IF(OR(AO985="I",AN985="I",AP985="I",AK985="I",AL985="I",AO985="C",AN985="C",AP985="C",AK985="C",AL985="C"),"Regeneración",""))</f>
        <v>#REF!</v>
      </c>
    </row>
    <row r="986" spans="1:47" s="10" customFormat="1" ht="15" customHeight="1" x14ac:dyDescent="0.2">
      <c r="A986" s="4">
        <f t="shared" si="207"/>
        <v>43</v>
      </c>
      <c r="B986" s="4">
        <v>500015</v>
      </c>
      <c r="C986" s="4" t="s">
        <v>232</v>
      </c>
      <c r="D986" s="4" t="s">
        <v>156</v>
      </c>
      <c r="E986" s="3"/>
      <c r="F986" s="4" t="s">
        <v>335</v>
      </c>
      <c r="G986" s="4" t="s">
        <v>12</v>
      </c>
      <c r="H986" s="4" t="s">
        <v>268</v>
      </c>
      <c r="I986" s="4" t="s">
        <v>10</v>
      </c>
      <c r="J986" s="4">
        <v>17.2</v>
      </c>
      <c r="K986" s="4" t="s">
        <v>124</v>
      </c>
      <c r="L986" s="4">
        <v>1951</v>
      </c>
      <c r="M986" s="4" t="s">
        <v>266</v>
      </c>
      <c r="N986" s="4" t="s">
        <v>304</v>
      </c>
      <c r="O986" s="4"/>
      <c r="P986" s="4"/>
      <c r="Q986" s="4"/>
      <c r="R986" s="4" t="s">
        <v>123</v>
      </c>
      <c r="S986" s="13"/>
      <c r="T986" s="4"/>
      <c r="U986" s="4"/>
      <c r="V986" s="4"/>
      <c r="W986" s="4">
        <v>60</v>
      </c>
      <c r="X986" s="13">
        <v>40100</v>
      </c>
      <c r="Y986" s="27"/>
      <c r="Z986" s="27"/>
      <c r="AA986" s="28"/>
      <c r="AB986" s="31"/>
      <c r="AC986" s="32"/>
      <c r="AD986" s="28"/>
      <c r="AE986" s="28">
        <v>27</v>
      </c>
      <c r="AF986" s="33">
        <v>0.04</v>
      </c>
      <c r="AG986" s="28">
        <v>3</v>
      </c>
      <c r="AH986" s="31">
        <v>0.193</v>
      </c>
      <c r="AI986" s="31">
        <v>0.51400000000000001</v>
      </c>
      <c r="AJ986" s="31"/>
      <c r="AK986" s="75" t="str">
        <f t="shared" si="197"/>
        <v>3</v>
      </c>
      <c r="AL986" s="75" t="str">
        <f t="shared" si="198"/>
        <v>1</v>
      </c>
      <c r="AM986" s="75" t="str">
        <f t="shared" si="199"/>
        <v>1</v>
      </c>
      <c r="AN986" s="75" t="str">
        <f t="shared" si="200"/>
        <v>1</v>
      </c>
      <c r="AO986" s="75" t="str">
        <f t="shared" si="201"/>
        <v>5</v>
      </c>
      <c r="AP986" s="75" t="str">
        <f t="shared" si="202"/>
        <v>1</v>
      </c>
      <c r="AQ986" s="75" t="str">
        <f t="shared" si="203"/>
        <v>1</v>
      </c>
      <c r="AR986" s="75" t="str">
        <f t="shared" si="204"/>
        <v>1</v>
      </c>
      <c r="AS986" s="75">
        <f t="shared" si="205"/>
        <v>1.8181818181818181</v>
      </c>
      <c r="AT986" s="75" t="str">
        <f t="shared" si="206"/>
        <v>3</v>
      </c>
      <c r="AU986" s="48" t="e">
        <f>IF(OR(AQ986="I",#REF!="I",AQ986="C",#REF!="C"),"Termovacío",IF(OR(AO986="I",AN986="I",AP986="I",AK986="I",AL986="I",AO986="C",AN986="C",AP986="C",AK986="C",AL986="C"),"Regeneración",""))</f>
        <v>#REF!</v>
      </c>
    </row>
    <row r="987" spans="1:47" s="10" customFormat="1" ht="15" customHeight="1" x14ac:dyDescent="0.2">
      <c r="A987" s="4">
        <f t="shared" si="207"/>
        <v>43</v>
      </c>
      <c r="B987" s="4">
        <v>500015</v>
      </c>
      <c r="C987" s="4" t="s">
        <v>232</v>
      </c>
      <c r="D987" s="4" t="s">
        <v>156</v>
      </c>
      <c r="E987" s="3"/>
      <c r="F987" s="4" t="s">
        <v>335</v>
      </c>
      <c r="G987" s="4" t="s">
        <v>12</v>
      </c>
      <c r="H987" s="4" t="s">
        <v>268</v>
      </c>
      <c r="I987" s="4" t="s">
        <v>10</v>
      </c>
      <c r="J987" s="4">
        <v>17.2</v>
      </c>
      <c r="K987" s="4" t="s">
        <v>124</v>
      </c>
      <c r="L987" s="4">
        <v>1951</v>
      </c>
      <c r="M987" s="4" t="s">
        <v>266</v>
      </c>
      <c r="N987" s="4" t="s">
        <v>304</v>
      </c>
      <c r="O987" s="4"/>
      <c r="P987" s="4"/>
      <c r="Q987" s="4"/>
      <c r="R987" s="4" t="s">
        <v>123</v>
      </c>
      <c r="S987" s="13"/>
      <c r="T987" s="4"/>
      <c r="U987" s="4"/>
      <c r="V987" s="4"/>
      <c r="W987" s="4">
        <v>60</v>
      </c>
      <c r="X987" s="13">
        <v>39748</v>
      </c>
      <c r="Y987" s="27"/>
      <c r="Z987" s="27"/>
      <c r="AA987" s="28"/>
      <c r="AB987" s="31"/>
      <c r="AC987" s="32">
        <v>52</v>
      </c>
      <c r="AD987" s="28"/>
      <c r="AE987" s="28">
        <v>25</v>
      </c>
      <c r="AF987" s="33"/>
      <c r="AG987" s="28"/>
      <c r="AH987" s="31">
        <v>0.11799999999999999</v>
      </c>
      <c r="AI987" s="31"/>
      <c r="AJ987" s="31"/>
      <c r="AK987" s="75" t="str">
        <f t="shared" si="197"/>
        <v>3</v>
      </c>
      <c r="AL987" s="75" t="str">
        <f t="shared" si="198"/>
        <v>1</v>
      </c>
      <c r="AM987" s="75" t="str">
        <f t="shared" si="199"/>
        <v>1</v>
      </c>
      <c r="AN987" s="75" t="str">
        <f t="shared" si="200"/>
        <v>1</v>
      </c>
      <c r="AO987" s="75" t="str">
        <f t="shared" si="201"/>
        <v>5</v>
      </c>
      <c r="AP987" s="75" t="str">
        <f t="shared" si="202"/>
        <v>1</v>
      </c>
      <c r="AQ987" s="75" t="str">
        <f t="shared" si="203"/>
        <v>1</v>
      </c>
      <c r="AR987" s="75" t="str">
        <f t="shared" si="204"/>
        <v>1</v>
      </c>
      <c r="AS987" s="75">
        <f t="shared" si="205"/>
        <v>1.8181818181818181</v>
      </c>
      <c r="AT987" s="75" t="str">
        <f t="shared" si="206"/>
        <v>3</v>
      </c>
      <c r="AU987" s="48" t="e">
        <f>IF(OR(AQ987="I",#REF!="I",AQ987="C",#REF!="C"),"Termovacío",IF(OR(AO987="I",AN987="I",AP987="I",AK987="I",AL987="I",AO987="C",AN987="C",AP987="C",AK987="C",AL987="C"),"Regeneración",""))</f>
        <v>#REF!</v>
      </c>
    </row>
    <row r="988" spans="1:47" s="10" customFormat="1" ht="15" customHeight="1" x14ac:dyDescent="0.2">
      <c r="A988" s="4">
        <f t="shared" si="207"/>
        <v>43</v>
      </c>
      <c r="B988" s="4">
        <v>500015</v>
      </c>
      <c r="C988" s="4" t="s">
        <v>232</v>
      </c>
      <c r="D988" s="4" t="s">
        <v>156</v>
      </c>
      <c r="E988" s="3"/>
      <c r="F988" s="4" t="s">
        <v>335</v>
      </c>
      <c r="G988" s="4" t="s">
        <v>12</v>
      </c>
      <c r="H988" s="4" t="s">
        <v>268</v>
      </c>
      <c r="I988" s="4" t="s">
        <v>10</v>
      </c>
      <c r="J988" s="4">
        <v>17.2</v>
      </c>
      <c r="K988" s="4" t="s">
        <v>124</v>
      </c>
      <c r="L988" s="4">
        <v>1951</v>
      </c>
      <c r="M988" s="4" t="s">
        <v>266</v>
      </c>
      <c r="N988" s="4" t="s">
        <v>304</v>
      </c>
      <c r="O988" s="4"/>
      <c r="P988" s="4"/>
      <c r="Q988" s="4"/>
      <c r="R988" s="4" t="s">
        <v>123</v>
      </c>
      <c r="S988" s="13"/>
      <c r="T988" s="4"/>
      <c r="U988" s="4"/>
      <c r="V988" s="4"/>
      <c r="W988" s="4">
        <v>60</v>
      </c>
      <c r="X988" s="13">
        <v>39680</v>
      </c>
      <c r="Y988" s="27"/>
      <c r="Z988" s="27"/>
      <c r="AA988" s="28"/>
      <c r="AB988" s="31"/>
      <c r="AC988" s="32"/>
      <c r="AD988" s="28"/>
      <c r="AE988" s="28">
        <v>33.700000000000003</v>
      </c>
      <c r="AF988" s="33">
        <v>0.12</v>
      </c>
      <c r="AG988" s="28">
        <v>3</v>
      </c>
      <c r="AH988" s="31">
        <v>0.129</v>
      </c>
      <c r="AI988" s="31">
        <v>3.98</v>
      </c>
      <c r="AJ988" s="31"/>
      <c r="AK988" s="75" t="str">
        <f t="shared" si="197"/>
        <v>3</v>
      </c>
      <c r="AL988" s="75" t="str">
        <f t="shared" si="198"/>
        <v>3</v>
      </c>
      <c r="AM988" s="75" t="str">
        <f t="shared" si="199"/>
        <v>1</v>
      </c>
      <c r="AN988" s="75" t="str">
        <f t="shared" si="200"/>
        <v>5</v>
      </c>
      <c r="AO988" s="75" t="str">
        <f t="shared" si="201"/>
        <v>1</v>
      </c>
      <c r="AP988" s="75" t="str">
        <f t="shared" si="202"/>
        <v>1</v>
      </c>
      <c r="AQ988" s="75" t="str">
        <f t="shared" si="203"/>
        <v>1</v>
      </c>
      <c r="AR988" s="75" t="str">
        <f t="shared" si="204"/>
        <v>1</v>
      </c>
      <c r="AS988" s="75">
        <f t="shared" si="205"/>
        <v>1.9090909090909092</v>
      </c>
      <c r="AT988" s="75" t="str">
        <f t="shared" si="206"/>
        <v>3</v>
      </c>
      <c r="AU988" s="48" t="e">
        <f>IF(OR(AQ988="I",#REF!="I",AQ988="C",#REF!="C"),"Termovacío",IF(OR(AO988="I",AN988="I",AP988="I",AK988="I",AL988="I",AO988="C",AN988="C",AP988="C",AK988="C",AL988="C"),"Regeneración",""))</f>
        <v>#REF!</v>
      </c>
    </row>
    <row r="989" spans="1:47" s="10" customFormat="1" ht="15" customHeight="1" x14ac:dyDescent="0.2">
      <c r="A989" s="4">
        <f t="shared" si="207"/>
        <v>43</v>
      </c>
      <c r="B989" s="4">
        <v>500015</v>
      </c>
      <c r="C989" s="4" t="s">
        <v>232</v>
      </c>
      <c r="D989" s="4" t="s">
        <v>156</v>
      </c>
      <c r="E989" s="3"/>
      <c r="F989" s="4" t="s">
        <v>335</v>
      </c>
      <c r="G989" s="4" t="s">
        <v>12</v>
      </c>
      <c r="H989" s="4" t="s">
        <v>268</v>
      </c>
      <c r="I989" s="4" t="s">
        <v>10</v>
      </c>
      <c r="J989" s="4">
        <v>17.2</v>
      </c>
      <c r="K989" s="4" t="s">
        <v>124</v>
      </c>
      <c r="L989" s="4">
        <v>1951</v>
      </c>
      <c r="M989" s="4" t="s">
        <v>266</v>
      </c>
      <c r="N989" s="4" t="s">
        <v>304</v>
      </c>
      <c r="O989" s="4"/>
      <c r="P989" s="4"/>
      <c r="Q989" s="4"/>
      <c r="R989" s="4" t="s">
        <v>123</v>
      </c>
      <c r="S989" s="13"/>
      <c r="T989" s="4"/>
      <c r="U989" s="4"/>
      <c r="V989" s="4"/>
      <c r="W989" s="4">
        <v>60</v>
      </c>
      <c r="X989" s="13">
        <v>38793</v>
      </c>
      <c r="Y989" s="27"/>
      <c r="Z989" s="27"/>
      <c r="AA989" s="28"/>
      <c r="AB989" s="31"/>
      <c r="AC989" s="32"/>
      <c r="AD989" s="28"/>
      <c r="AE989" s="28">
        <v>24.8</v>
      </c>
      <c r="AF989" s="33">
        <v>7.5999999999999998E-2</v>
      </c>
      <c r="AG989" s="28">
        <v>3.5</v>
      </c>
      <c r="AH989" s="31">
        <v>5.6000000000000001E-2</v>
      </c>
      <c r="AI989" s="31">
        <v>2.6760000000000002</v>
      </c>
      <c r="AJ989" s="31"/>
      <c r="AK989" s="75" t="str">
        <f t="shared" si="197"/>
        <v>1</v>
      </c>
      <c r="AL989" s="75" t="str">
        <f t="shared" si="198"/>
        <v>1</v>
      </c>
      <c r="AM989" s="75" t="str">
        <f t="shared" si="199"/>
        <v>1</v>
      </c>
      <c r="AN989" s="75" t="str">
        <f t="shared" si="200"/>
        <v>3</v>
      </c>
      <c r="AO989" s="75" t="str">
        <f t="shared" si="201"/>
        <v>5</v>
      </c>
      <c r="AP989" s="75" t="str">
        <f t="shared" si="202"/>
        <v>1</v>
      </c>
      <c r="AQ989" s="75" t="str">
        <f t="shared" si="203"/>
        <v>1</v>
      </c>
      <c r="AR989" s="75" t="str">
        <f t="shared" si="204"/>
        <v>1</v>
      </c>
      <c r="AS989" s="75">
        <f t="shared" si="205"/>
        <v>1.7272727272727273</v>
      </c>
      <c r="AT989" s="75" t="str">
        <f t="shared" si="206"/>
        <v>3</v>
      </c>
      <c r="AU989" s="48" t="e">
        <f>IF(OR(AQ989="I",#REF!="I",AQ989="C",#REF!="C"),"Termovacío",IF(OR(AO989="I",AN989="I",AP989="I",AK989="I",AL989="I",AO989="C",AN989="C",AP989="C",AK989="C",AL989="C"),"Regeneración",""))</f>
        <v>#REF!</v>
      </c>
    </row>
    <row r="990" spans="1:47" s="10" customFormat="1" ht="15" customHeight="1" x14ac:dyDescent="0.2">
      <c r="A990" s="4">
        <f t="shared" si="207"/>
        <v>43</v>
      </c>
      <c r="B990" s="4">
        <v>500015</v>
      </c>
      <c r="C990" s="4" t="s">
        <v>232</v>
      </c>
      <c r="D990" s="4" t="s">
        <v>156</v>
      </c>
      <c r="E990" s="3"/>
      <c r="F990" s="4" t="s">
        <v>335</v>
      </c>
      <c r="G990" s="4" t="s">
        <v>12</v>
      </c>
      <c r="H990" s="4" t="s">
        <v>268</v>
      </c>
      <c r="I990" s="4" t="s">
        <v>10</v>
      </c>
      <c r="J990" s="4">
        <v>17.2</v>
      </c>
      <c r="K990" s="4" t="s">
        <v>124</v>
      </c>
      <c r="L990" s="4">
        <v>1951</v>
      </c>
      <c r="M990" s="4" t="s">
        <v>266</v>
      </c>
      <c r="N990" s="4" t="s">
        <v>304</v>
      </c>
      <c r="O990" s="4"/>
      <c r="P990" s="4"/>
      <c r="Q990" s="4"/>
      <c r="R990" s="4" t="s">
        <v>123</v>
      </c>
      <c r="S990" s="13"/>
      <c r="T990" s="4"/>
      <c r="U990" s="4"/>
      <c r="V990" s="4"/>
      <c r="W990" s="4">
        <v>60</v>
      </c>
      <c r="X990" s="13">
        <v>38685</v>
      </c>
      <c r="Y990" s="27"/>
      <c r="Z990" s="27"/>
      <c r="AA990" s="28"/>
      <c r="AB990" s="31"/>
      <c r="AC990" s="32">
        <v>46</v>
      </c>
      <c r="AD990" s="28"/>
      <c r="AE990" s="28">
        <v>25.8</v>
      </c>
      <c r="AF990" s="33">
        <v>5.3999999999999999E-2</v>
      </c>
      <c r="AG990" s="28">
        <v>3</v>
      </c>
      <c r="AH990" s="31"/>
      <c r="AI990" s="31"/>
      <c r="AJ990" s="31"/>
      <c r="AK990" s="75" t="str">
        <f t="shared" si="197"/>
        <v>1</v>
      </c>
      <c r="AL990" s="75" t="str">
        <f t="shared" si="198"/>
        <v>1</v>
      </c>
      <c r="AM990" s="75" t="str">
        <f t="shared" si="199"/>
        <v>1</v>
      </c>
      <c r="AN990" s="75" t="str">
        <f t="shared" si="200"/>
        <v>3</v>
      </c>
      <c r="AO990" s="75" t="str">
        <f t="shared" si="201"/>
        <v>5</v>
      </c>
      <c r="AP990" s="75" t="str">
        <f t="shared" si="202"/>
        <v>1</v>
      </c>
      <c r="AQ990" s="75" t="str">
        <f t="shared" si="203"/>
        <v>1</v>
      </c>
      <c r="AR990" s="75" t="str">
        <f t="shared" si="204"/>
        <v>1</v>
      </c>
      <c r="AS990" s="75">
        <f t="shared" si="205"/>
        <v>1.7272727272727273</v>
      </c>
      <c r="AT990" s="75" t="str">
        <f t="shared" si="206"/>
        <v>3</v>
      </c>
      <c r="AU990" s="48" t="e">
        <f>IF(OR(AQ990="I",#REF!="I",AQ990="C",#REF!="C"),"Termovacío",IF(OR(AO990="I",AN990="I",AP990="I",AK990="I",AL990="I",AO990="C",AN990="C",AP990="C",AK990="C",AL990="C"),"Regeneración",""))</f>
        <v>#REF!</v>
      </c>
    </row>
    <row r="991" spans="1:47" s="10" customFormat="1" ht="15" customHeight="1" x14ac:dyDescent="0.2">
      <c r="A991" s="4">
        <f t="shared" si="207"/>
        <v>43</v>
      </c>
      <c r="B991" s="4">
        <v>500015</v>
      </c>
      <c r="C991" s="4" t="s">
        <v>232</v>
      </c>
      <c r="D991" s="4" t="s">
        <v>156</v>
      </c>
      <c r="E991" s="3"/>
      <c r="F991" s="4" t="s">
        <v>335</v>
      </c>
      <c r="G991" s="4" t="s">
        <v>12</v>
      </c>
      <c r="H991" s="4" t="s">
        <v>268</v>
      </c>
      <c r="I991" s="4" t="s">
        <v>10</v>
      </c>
      <c r="J991" s="4">
        <v>17.2</v>
      </c>
      <c r="K991" s="4" t="s">
        <v>124</v>
      </c>
      <c r="L991" s="4">
        <v>1951</v>
      </c>
      <c r="M991" s="4" t="s">
        <v>266</v>
      </c>
      <c r="N991" s="4" t="s">
        <v>304</v>
      </c>
      <c r="O991" s="4"/>
      <c r="P991" s="4"/>
      <c r="Q991" s="4"/>
      <c r="R991" s="4" t="s">
        <v>123</v>
      </c>
      <c r="S991" s="13"/>
      <c r="T991" s="4"/>
      <c r="U991" s="4"/>
      <c r="V991" s="4"/>
      <c r="W991" s="4">
        <v>60</v>
      </c>
      <c r="X991" s="13">
        <v>38505</v>
      </c>
      <c r="Y991" s="27"/>
      <c r="Z991" s="27"/>
      <c r="AA991" s="28"/>
      <c r="AB991" s="31"/>
      <c r="AC991" s="32">
        <v>45</v>
      </c>
      <c r="AD991" s="28"/>
      <c r="AE991" s="28"/>
      <c r="AF991" s="33"/>
      <c r="AG991" s="28"/>
      <c r="AH991" s="31"/>
      <c r="AI991" s="31"/>
      <c r="AJ991" s="31"/>
      <c r="AK991" s="75" t="str">
        <f t="shared" si="197"/>
        <v>1</v>
      </c>
      <c r="AL991" s="75" t="str">
        <f t="shared" si="198"/>
        <v>1</v>
      </c>
      <c r="AM991" s="75" t="str">
        <f t="shared" si="199"/>
        <v>1</v>
      </c>
      <c r="AN991" s="75" t="str">
        <f t="shared" si="200"/>
        <v>1</v>
      </c>
      <c r="AO991" s="75" t="str">
        <f t="shared" si="201"/>
        <v>1</v>
      </c>
      <c r="AP991" s="75" t="str">
        <f t="shared" si="202"/>
        <v>1</v>
      </c>
      <c r="AQ991" s="75" t="str">
        <f t="shared" si="203"/>
        <v>1</v>
      </c>
      <c r="AR991" s="75" t="str">
        <f t="shared" si="204"/>
        <v>1</v>
      </c>
      <c r="AS991" s="75">
        <f t="shared" si="205"/>
        <v>1</v>
      </c>
      <c r="AT991" s="75" t="str">
        <f t="shared" si="206"/>
        <v>1</v>
      </c>
      <c r="AU991" s="48" t="e">
        <f>IF(OR(AQ991="I",#REF!="I",AQ991="C",#REF!="C"),"Termovacío",IF(OR(AO991="I",AN991="I",AP991="I",AK991="I",AL991="I",AO991="C",AN991="C",AP991="C",AK991="C",AL991="C"),"Regeneración",""))</f>
        <v>#REF!</v>
      </c>
    </row>
    <row r="992" spans="1:47" s="10" customFormat="1" ht="15" customHeight="1" x14ac:dyDescent="0.2">
      <c r="A992" s="4">
        <f t="shared" si="207"/>
        <v>43</v>
      </c>
      <c r="B992" s="4">
        <v>500015</v>
      </c>
      <c r="C992" s="4" t="s">
        <v>232</v>
      </c>
      <c r="D992" s="4" t="s">
        <v>156</v>
      </c>
      <c r="E992" s="3"/>
      <c r="F992" s="4" t="s">
        <v>335</v>
      </c>
      <c r="G992" s="4" t="s">
        <v>12</v>
      </c>
      <c r="H992" s="4" t="s">
        <v>268</v>
      </c>
      <c r="I992" s="4" t="s">
        <v>10</v>
      </c>
      <c r="J992" s="4">
        <v>17.2</v>
      </c>
      <c r="K992" s="4" t="s">
        <v>124</v>
      </c>
      <c r="L992" s="4">
        <v>1951</v>
      </c>
      <c r="M992" s="4" t="s">
        <v>266</v>
      </c>
      <c r="N992" s="4" t="s">
        <v>304</v>
      </c>
      <c r="O992" s="4"/>
      <c r="P992" s="4"/>
      <c r="Q992" s="4"/>
      <c r="R992" s="4" t="s">
        <v>123</v>
      </c>
      <c r="S992" s="13"/>
      <c r="T992" s="4"/>
      <c r="U992" s="4"/>
      <c r="V992" s="4"/>
      <c r="W992" s="4">
        <v>60</v>
      </c>
      <c r="X992" s="13">
        <v>38273</v>
      </c>
      <c r="Y992" s="27"/>
      <c r="Z992" s="27"/>
      <c r="AA992" s="28"/>
      <c r="AB992" s="31"/>
      <c r="AC992" s="32">
        <v>61</v>
      </c>
      <c r="AD992" s="28"/>
      <c r="AE992" s="28">
        <v>25.7</v>
      </c>
      <c r="AF992" s="33"/>
      <c r="AG992" s="28">
        <v>3</v>
      </c>
      <c r="AH992" s="31"/>
      <c r="AI992" s="31"/>
      <c r="AJ992" s="31"/>
      <c r="AK992" s="75" t="str">
        <f t="shared" si="197"/>
        <v>1</v>
      </c>
      <c r="AL992" s="75" t="str">
        <f t="shared" si="198"/>
        <v>1</v>
      </c>
      <c r="AM992" s="75" t="str">
        <f t="shared" si="199"/>
        <v>1</v>
      </c>
      <c r="AN992" s="75" t="str">
        <f t="shared" si="200"/>
        <v>1</v>
      </c>
      <c r="AO992" s="75" t="str">
        <f t="shared" si="201"/>
        <v>5</v>
      </c>
      <c r="AP992" s="75" t="str">
        <f t="shared" si="202"/>
        <v>1</v>
      </c>
      <c r="AQ992" s="75" t="str">
        <f t="shared" si="203"/>
        <v>1</v>
      </c>
      <c r="AR992" s="75" t="str">
        <f t="shared" si="204"/>
        <v>1</v>
      </c>
      <c r="AS992" s="75">
        <f t="shared" si="205"/>
        <v>1.5454545454545454</v>
      </c>
      <c r="AT992" s="75" t="str">
        <f t="shared" si="206"/>
        <v>3</v>
      </c>
      <c r="AU992" s="48" t="e">
        <f>IF(OR(AQ992="I",#REF!="I",AQ992="C",#REF!="C"),"Termovacío",IF(OR(AO992="I",AN992="I",AP992="I",AK992="I",AL992="I",AO992="C",AN992="C",AP992="C",AK992="C",AL992="C"),"Regeneración",""))</f>
        <v>#REF!</v>
      </c>
    </row>
    <row r="993" spans="1:47" s="10" customFormat="1" ht="15" customHeight="1" x14ac:dyDescent="0.2">
      <c r="A993" s="4">
        <f t="shared" si="207"/>
        <v>43</v>
      </c>
      <c r="B993" s="4">
        <v>500015</v>
      </c>
      <c r="C993" s="4" t="s">
        <v>232</v>
      </c>
      <c r="D993" s="4" t="s">
        <v>156</v>
      </c>
      <c r="E993" s="3"/>
      <c r="F993" s="4" t="s">
        <v>335</v>
      </c>
      <c r="G993" s="4" t="s">
        <v>12</v>
      </c>
      <c r="H993" s="4" t="s">
        <v>268</v>
      </c>
      <c r="I993" s="4" t="s">
        <v>10</v>
      </c>
      <c r="J993" s="4">
        <v>17.2</v>
      </c>
      <c r="K993" s="4" t="s">
        <v>124</v>
      </c>
      <c r="L993" s="4">
        <v>1951</v>
      </c>
      <c r="M993" s="4" t="s">
        <v>266</v>
      </c>
      <c r="N993" s="4" t="s">
        <v>304</v>
      </c>
      <c r="O993" s="4"/>
      <c r="P993" s="4"/>
      <c r="Q993" s="4"/>
      <c r="R993" s="4" t="s">
        <v>123</v>
      </c>
      <c r="S993" s="13"/>
      <c r="T993" s="4"/>
      <c r="U993" s="4"/>
      <c r="V993" s="4"/>
      <c r="W993" s="4">
        <v>60</v>
      </c>
      <c r="X993" s="13">
        <v>37571</v>
      </c>
      <c r="Y993" s="27"/>
      <c r="Z993" s="27"/>
      <c r="AA993" s="28"/>
      <c r="AB993" s="31"/>
      <c r="AC993" s="32"/>
      <c r="AD993" s="28"/>
      <c r="AE993" s="28">
        <v>25.5</v>
      </c>
      <c r="AF993" s="33">
        <v>7.4490000000000001E-2</v>
      </c>
      <c r="AG993" s="28">
        <v>2.6</v>
      </c>
      <c r="AH993" s="31"/>
      <c r="AI993" s="31"/>
      <c r="AJ993" s="31"/>
      <c r="AK993" s="75" t="str">
        <f t="shared" si="197"/>
        <v>1</v>
      </c>
      <c r="AL993" s="75" t="str">
        <f t="shared" si="198"/>
        <v>1</v>
      </c>
      <c r="AM993" s="75" t="str">
        <f t="shared" si="199"/>
        <v>1</v>
      </c>
      <c r="AN993" s="75" t="str">
        <f t="shared" si="200"/>
        <v>3</v>
      </c>
      <c r="AO993" s="75" t="str">
        <f t="shared" si="201"/>
        <v>5</v>
      </c>
      <c r="AP993" s="75" t="str">
        <f t="shared" si="202"/>
        <v>1</v>
      </c>
      <c r="AQ993" s="75" t="str">
        <f t="shared" si="203"/>
        <v>1</v>
      </c>
      <c r="AR993" s="75" t="str">
        <f t="shared" si="204"/>
        <v>1</v>
      </c>
      <c r="AS993" s="75">
        <f t="shared" si="205"/>
        <v>1.7272727272727273</v>
      </c>
      <c r="AT993" s="75" t="str">
        <f t="shared" si="206"/>
        <v>3</v>
      </c>
      <c r="AU993" s="48" t="e">
        <f>IF(OR(AQ993="I",#REF!="I",AQ993="C",#REF!="C"),"Termovacío",IF(OR(AO993="I",AN993="I",AP993="I",AK993="I",AL993="I",AO993="C",AN993="C",AP993="C",AK993="C",AL993="C"),"Regeneración",""))</f>
        <v>#REF!</v>
      </c>
    </row>
    <row r="994" spans="1:47" s="10" customFormat="1" ht="15" customHeight="1" x14ac:dyDescent="0.2">
      <c r="A994" s="4">
        <f t="shared" si="207"/>
        <v>43</v>
      </c>
      <c r="B994" s="4">
        <v>500015</v>
      </c>
      <c r="C994" s="4" t="s">
        <v>232</v>
      </c>
      <c r="D994" s="4" t="s">
        <v>156</v>
      </c>
      <c r="E994" s="3"/>
      <c r="F994" s="4" t="s">
        <v>335</v>
      </c>
      <c r="G994" s="4" t="s">
        <v>12</v>
      </c>
      <c r="H994" s="4" t="s">
        <v>268</v>
      </c>
      <c r="I994" s="4" t="s">
        <v>10</v>
      </c>
      <c r="J994" s="4">
        <v>17.2</v>
      </c>
      <c r="K994" s="4" t="s">
        <v>124</v>
      </c>
      <c r="L994" s="4">
        <v>1951</v>
      </c>
      <c r="M994" s="4" t="s">
        <v>266</v>
      </c>
      <c r="N994" s="4" t="s">
        <v>304</v>
      </c>
      <c r="O994" s="4"/>
      <c r="P994" s="4"/>
      <c r="Q994" s="4"/>
      <c r="R994" s="4" t="s">
        <v>123</v>
      </c>
      <c r="S994" s="13"/>
      <c r="T994" s="4"/>
      <c r="U994" s="4"/>
      <c r="V994" s="4"/>
      <c r="W994" s="4">
        <v>60</v>
      </c>
      <c r="X994" s="13">
        <v>37161</v>
      </c>
      <c r="Y994" s="27"/>
      <c r="Z994" s="27"/>
      <c r="AA994" s="28"/>
      <c r="AB994" s="31"/>
      <c r="AC994" s="32">
        <v>59.1</v>
      </c>
      <c r="AD994" s="28"/>
      <c r="AE994" s="28">
        <v>28.1</v>
      </c>
      <c r="AF994" s="33">
        <v>4.7539999999999999E-2</v>
      </c>
      <c r="AG994" s="28">
        <v>2.5</v>
      </c>
      <c r="AH994" s="31"/>
      <c r="AI994" s="31"/>
      <c r="AJ994" s="31"/>
      <c r="AK994" s="75" t="str">
        <f t="shared" si="197"/>
        <v>1</v>
      </c>
      <c r="AL994" s="75" t="str">
        <f t="shared" si="198"/>
        <v>1</v>
      </c>
      <c r="AM994" s="75" t="str">
        <f t="shared" si="199"/>
        <v>1</v>
      </c>
      <c r="AN994" s="75" t="str">
        <f t="shared" si="200"/>
        <v>1</v>
      </c>
      <c r="AO994" s="75" t="str">
        <f t="shared" si="201"/>
        <v>3</v>
      </c>
      <c r="AP994" s="75" t="str">
        <f t="shared" si="202"/>
        <v>1</v>
      </c>
      <c r="AQ994" s="75" t="str">
        <f t="shared" si="203"/>
        <v>1</v>
      </c>
      <c r="AR994" s="75" t="str">
        <f t="shared" si="204"/>
        <v>1</v>
      </c>
      <c r="AS994" s="75">
        <f t="shared" si="205"/>
        <v>1.2727272727272727</v>
      </c>
      <c r="AT994" s="75" t="str">
        <f t="shared" si="206"/>
        <v>3</v>
      </c>
      <c r="AU994" s="48" t="e">
        <f>IF(OR(AQ994="I",#REF!="I",AQ994="C",#REF!="C"),"Termovacío",IF(OR(AO994="I",AN994="I",AP994="I",AK994="I",AL994="I",AO994="C",AN994="C",AP994="C",AK994="C",AL994="C"),"Regeneración",""))</f>
        <v>#REF!</v>
      </c>
    </row>
    <row r="995" spans="1:47" s="10" customFormat="1" ht="15" customHeight="1" x14ac:dyDescent="0.2">
      <c r="A995" s="4">
        <f t="shared" si="207"/>
        <v>43</v>
      </c>
      <c r="B995" s="4">
        <v>500015</v>
      </c>
      <c r="C995" s="4" t="s">
        <v>232</v>
      </c>
      <c r="D995" s="4" t="s">
        <v>156</v>
      </c>
      <c r="E995" s="3"/>
      <c r="F995" s="4" t="s">
        <v>335</v>
      </c>
      <c r="G995" s="4" t="s">
        <v>12</v>
      </c>
      <c r="H995" s="4" t="s">
        <v>268</v>
      </c>
      <c r="I995" s="4" t="s">
        <v>10</v>
      </c>
      <c r="J995" s="4">
        <v>17.2</v>
      </c>
      <c r="K995" s="4" t="s">
        <v>124</v>
      </c>
      <c r="L995" s="4">
        <v>1951</v>
      </c>
      <c r="M995" s="4" t="s">
        <v>266</v>
      </c>
      <c r="N995" s="4" t="s">
        <v>304</v>
      </c>
      <c r="O995" s="4"/>
      <c r="P995" s="4"/>
      <c r="Q995" s="4"/>
      <c r="R995" s="4" t="s">
        <v>123</v>
      </c>
      <c r="S995" s="13"/>
      <c r="T995" s="4"/>
      <c r="U995" s="4"/>
      <c r="V995" s="4"/>
      <c r="W995" s="4">
        <v>60</v>
      </c>
      <c r="X995" s="13">
        <v>36773</v>
      </c>
      <c r="Y995" s="27"/>
      <c r="Z995" s="27"/>
      <c r="AA995" s="28"/>
      <c r="AB995" s="31"/>
      <c r="AC995" s="32">
        <v>49</v>
      </c>
      <c r="AD995" s="28"/>
      <c r="AE995" s="28">
        <v>29.1</v>
      </c>
      <c r="AF995" s="33">
        <v>4.9230000000000003E-2</v>
      </c>
      <c r="AG995" s="28">
        <v>2.1</v>
      </c>
      <c r="AH995" s="31"/>
      <c r="AI995" s="31"/>
      <c r="AJ995" s="31"/>
      <c r="AK995" s="75" t="str">
        <f t="shared" si="197"/>
        <v>1</v>
      </c>
      <c r="AL995" s="75" t="str">
        <f t="shared" si="198"/>
        <v>1</v>
      </c>
      <c r="AM995" s="75" t="str">
        <f t="shared" si="199"/>
        <v>1</v>
      </c>
      <c r="AN995" s="75" t="str">
        <f t="shared" si="200"/>
        <v>1</v>
      </c>
      <c r="AO995" s="75" t="str">
        <f t="shared" si="201"/>
        <v>3</v>
      </c>
      <c r="AP995" s="75" t="str">
        <f t="shared" si="202"/>
        <v>1</v>
      </c>
      <c r="AQ995" s="75" t="str">
        <f t="shared" si="203"/>
        <v>1</v>
      </c>
      <c r="AR995" s="75" t="str">
        <f t="shared" si="204"/>
        <v>1</v>
      </c>
      <c r="AS995" s="75">
        <f t="shared" si="205"/>
        <v>1.2727272727272727</v>
      </c>
      <c r="AT995" s="75" t="str">
        <f t="shared" si="206"/>
        <v>3</v>
      </c>
      <c r="AU995" s="48" t="e">
        <f>IF(OR(AQ995="I",#REF!="I",AQ995="C",#REF!="C"),"Termovacío",IF(OR(AO995="I",AN995="I",AP995="I",AK995="I",AL995="I",AO995="C",AN995="C",AP995="C",AK995="C",AL995="C"),"Regeneración",""))</f>
        <v>#REF!</v>
      </c>
    </row>
    <row r="996" spans="1:47" s="10" customFormat="1" ht="15" customHeight="1" x14ac:dyDescent="0.2">
      <c r="A996" s="4">
        <f t="shared" si="207"/>
        <v>43</v>
      </c>
      <c r="B996" s="4">
        <v>500015</v>
      </c>
      <c r="C996" s="4" t="s">
        <v>232</v>
      </c>
      <c r="D996" s="4" t="s">
        <v>156</v>
      </c>
      <c r="E996" s="3"/>
      <c r="F996" s="4" t="s">
        <v>335</v>
      </c>
      <c r="G996" s="4" t="s">
        <v>12</v>
      </c>
      <c r="H996" s="4" t="s">
        <v>268</v>
      </c>
      <c r="I996" s="4" t="s">
        <v>10</v>
      </c>
      <c r="J996" s="4">
        <v>17.2</v>
      </c>
      <c r="K996" s="4" t="s">
        <v>124</v>
      </c>
      <c r="L996" s="4">
        <v>1951</v>
      </c>
      <c r="M996" s="4" t="s">
        <v>266</v>
      </c>
      <c r="N996" s="4" t="s">
        <v>304</v>
      </c>
      <c r="O996" s="4"/>
      <c r="P996" s="4"/>
      <c r="Q996" s="4"/>
      <c r="R996" s="4" t="s">
        <v>123</v>
      </c>
      <c r="S996" s="13"/>
      <c r="T996" s="4"/>
      <c r="U996" s="4"/>
      <c r="V996" s="4"/>
      <c r="W996" s="4">
        <v>60</v>
      </c>
      <c r="X996" s="13">
        <v>36415</v>
      </c>
      <c r="Y996" s="27"/>
      <c r="Z996" s="27"/>
      <c r="AA996" s="28"/>
      <c r="AB996" s="31"/>
      <c r="AC996" s="32">
        <v>56.9</v>
      </c>
      <c r="AD996" s="28"/>
      <c r="AE996" s="28">
        <v>31.4</v>
      </c>
      <c r="AF996" s="33">
        <v>4.1855000000000003E-2</v>
      </c>
      <c r="AG996" s="28">
        <v>2</v>
      </c>
      <c r="AH996" s="31"/>
      <c r="AI996" s="31"/>
      <c r="AJ996" s="31"/>
      <c r="AK996" s="75" t="str">
        <f t="shared" si="197"/>
        <v>1</v>
      </c>
      <c r="AL996" s="75" t="str">
        <f t="shared" si="198"/>
        <v>1</v>
      </c>
      <c r="AM996" s="75" t="str">
        <f t="shared" si="199"/>
        <v>1</v>
      </c>
      <c r="AN996" s="75" t="str">
        <f t="shared" si="200"/>
        <v>1</v>
      </c>
      <c r="AO996" s="75" t="str">
        <f t="shared" si="201"/>
        <v>3</v>
      </c>
      <c r="AP996" s="75" t="str">
        <f t="shared" si="202"/>
        <v>1</v>
      </c>
      <c r="AQ996" s="75" t="str">
        <f t="shared" si="203"/>
        <v>1</v>
      </c>
      <c r="AR996" s="75" t="str">
        <f t="shared" si="204"/>
        <v>1</v>
      </c>
      <c r="AS996" s="75">
        <f t="shared" si="205"/>
        <v>1.2727272727272727</v>
      </c>
      <c r="AT996" s="75" t="str">
        <f t="shared" si="206"/>
        <v>3</v>
      </c>
      <c r="AU996" s="48" t="e">
        <f>IF(OR(AQ996="I",#REF!="I",AQ996="C",#REF!="C"),"Termovacío",IF(OR(AO996="I",AN996="I",AP996="I",AK996="I",AL996="I",AO996="C",AN996="C",AP996="C",AK996="C",AL996="C"),"Regeneración",""))</f>
        <v>#REF!</v>
      </c>
    </row>
    <row r="997" spans="1:47" s="10" customFormat="1" ht="15" customHeight="1" x14ac:dyDescent="0.2">
      <c r="A997" s="4">
        <f t="shared" si="207"/>
        <v>43</v>
      </c>
      <c r="B997" s="4">
        <v>500015</v>
      </c>
      <c r="C997" s="4" t="s">
        <v>232</v>
      </c>
      <c r="D997" s="4" t="s">
        <v>156</v>
      </c>
      <c r="E997" s="3"/>
      <c r="F997" s="4" t="s">
        <v>335</v>
      </c>
      <c r="G997" s="4" t="s">
        <v>12</v>
      </c>
      <c r="H997" s="4" t="s">
        <v>268</v>
      </c>
      <c r="I997" s="4" t="s">
        <v>10</v>
      </c>
      <c r="J997" s="4">
        <v>17.2</v>
      </c>
      <c r="K997" s="4" t="s">
        <v>124</v>
      </c>
      <c r="L997" s="4">
        <v>1951</v>
      </c>
      <c r="M997" s="4" t="s">
        <v>266</v>
      </c>
      <c r="N997" s="4" t="s">
        <v>304</v>
      </c>
      <c r="O997" s="4"/>
      <c r="P997" s="4"/>
      <c r="Q997" s="4"/>
      <c r="R997" s="4" t="s">
        <v>123</v>
      </c>
      <c r="S997" s="13"/>
      <c r="T997" s="4"/>
      <c r="U997" s="4"/>
      <c r="V997" s="4"/>
      <c r="W997" s="4">
        <v>60</v>
      </c>
      <c r="X997" s="13">
        <v>36266</v>
      </c>
      <c r="Y997" s="27"/>
      <c r="Z997" s="27"/>
      <c r="AA997" s="28"/>
      <c r="AB997" s="31"/>
      <c r="AC997" s="32">
        <v>70</v>
      </c>
      <c r="AD997" s="28"/>
      <c r="AE997" s="28">
        <v>34</v>
      </c>
      <c r="AF997" s="33">
        <v>0.03</v>
      </c>
      <c r="AG997" s="28"/>
      <c r="AH997" s="31">
        <v>3.6999999999999998E-2</v>
      </c>
      <c r="AI997" s="31"/>
      <c r="AJ997" s="31"/>
      <c r="AK997" s="75" t="str">
        <f t="shared" si="197"/>
        <v>1</v>
      </c>
      <c r="AL997" s="75" t="str">
        <f t="shared" si="198"/>
        <v>1</v>
      </c>
      <c r="AM997" s="75" t="str">
        <f t="shared" si="199"/>
        <v>1</v>
      </c>
      <c r="AN997" s="75" t="str">
        <f t="shared" si="200"/>
        <v>1</v>
      </c>
      <c r="AO997" s="75" t="str">
        <f t="shared" si="201"/>
        <v>1</v>
      </c>
      <c r="AP997" s="75" t="str">
        <f t="shared" si="202"/>
        <v>1</v>
      </c>
      <c r="AQ997" s="75" t="str">
        <f t="shared" si="203"/>
        <v>1</v>
      </c>
      <c r="AR997" s="75" t="str">
        <f t="shared" si="204"/>
        <v>1</v>
      </c>
      <c r="AS997" s="75">
        <f t="shared" si="205"/>
        <v>1</v>
      </c>
      <c r="AT997" s="75" t="str">
        <f t="shared" si="206"/>
        <v>1</v>
      </c>
      <c r="AU997" s="48" t="e">
        <f>IF(OR(AQ997="I",#REF!="I",AQ997="C",#REF!="C"),"Termovacío",IF(OR(AO997="I",AN997="I",AP997="I",AK997="I",AL997="I",AO997="C",AN997="C",AP997="C",AK997="C",AL997="C"),"Regeneración",""))</f>
        <v>#REF!</v>
      </c>
    </row>
    <row r="998" spans="1:47" s="10" customFormat="1" ht="15" customHeight="1" x14ac:dyDescent="0.2">
      <c r="A998" s="4">
        <f t="shared" si="207"/>
        <v>43</v>
      </c>
      <c r="B998" s="4">
        <v>500015</v>
      </c>
      <c r="C998" s="4" t="s">
        <v>232</v>
      </c>
      <c r="D998" s="4" t="s">
        <v>156</v>
      </c>
      <c r="E998" s="3"/>
      <c r="F998" s="4" t="s">
        <v>335</v>
      </c>
      <c r="G998" s="4" t="s">
        <v>12</v>
      </c>
      <c r="H998" s="4" t="s">
        <v>268</v>
      </c>
      <c r="I998" s="4" t="s">
        <v>10</v>
      </c>
      <c r="J998" s="4">
        <v>17.2</v>
      </c>
      <c r="K998" s="4" t="s">
        <v>124</v>
      </c>
      <c r="L998" s="4">
        <v>1951</v>
      </c>
      <c r="M998" s="4" t="s">
        <v>266</v>
      </c>
      <c r="N998" s="4" t="s">
        <v>304</v>
      </c>
      <c r="O998" s="4"/>
      <c r="P998" s="4"/>
      <c r="Q998" s="4"/>
      <c r="R998" s="4" t="s">
        <v>123</v>
      </c>
      <c r="S998" s="13"/>
      <c r="T998" s="4"/>
      <c r="U998" s="4"/>
      <c r="V998" s="4"/>
      <c r="W998" s="4">
        <v>60</v>
      </c>
      <c r="X998" s="13">
        <v>36264</v>
      </c>
      <c r="Y998" s="27"/>
      <c r="Z998" s="27"/>
      <c r="AA998" s="28"/>
      <c r="AB998" s="31"/>
      <c r="AC998" s="32">
        <v>68</v>
      </c>
      <c r="AD998" s="28"/>
      <c r="AE998" s="28">
        <v>27</v>
      </c>
      <c r="AF998" s="33">
        <v>0.06</v>
      </c>
      <c r="AG998" s="28"/>
      <c r="AH998" s="31">
        <v>0.46300000000000002</v>
      </c>
      <c r="AI998" s="31"/>
      <c r="AJ998" s="31"/>
      <c r="AK998" s="75" t="str">
        <f t="shared" si="197"/>
        <v>5</v>
      </c>
      <c r="AL998" s="75" t="str">
        <f t="shared" si="198"/>
        <v>1</v>
      </c>
      <c r="AM998" s="75" t="str">
        <f t="shared" si="199"/>
        <v>1</v>
      </c>
      <c r="AN998" s="75" t="str">
        <f t="shared" si="200"/>
        <v>3</v>
      </c>
      <c r="AO998" s="75" t="str">
        <f t="shared" si="201"/>
        <v>5</v>
      </c>
      <c r="AP998" s="75" t="str">
        <f t="shared" si="202"/>
        <v>1</v>
      </c>
      <c r="AQ998" s="75" t="str">
        <f t="shared" si="203"/>
        <v>1</v>
      </c>
      <c r="AR998" s="75" t="str">
        <f t="shared" si="204"/>
        <v>1</v>
      </c>
      <c r="AS998" s="75">
        <f t="shared" si="205"/>
        <v>2.2727272727272729</v>
      </c>
      <c r="AT998" s="75" t="str">
        <f t="shared" si="206"/>
        <v>6</v>
      </c>
      <c r="AU998" s="48" t="e">
        <f>IF(OR(AQ998="I",#REF!="I",AQ998="C",#REF!="C"),"Termovacío",IF(OR(AO998="I",AN998="I",AP998="I",AK998="I",AL998="I",AO998="C",AN998="C",AP998="C",AK998="C",AL998="C"),"Regeneración",""))</f>
        <v>#REF!</v>
      </c>
    </row>
    <row r="999" spans="1:47" s="10" customFormat="1" ht="15" customHeight="1" x14ac:dyDescent="0.2">
      <c r="A999" s="4">
        <f t="shared" si="207"/>
        <v>43</v>
      </c>
      <c r="B999" s="4">
        <v>500015</v>
      </c>
      <c r="C999" s="4" t="s">
        <v>232</v>
      </c>
      <c r="D999" s="4" t="s">
        <v>156</v>
      </c>
      <c r="E999" s="3"/>
      <c r="F999" s="4" t="s">
        <v>335</v>
      </c>
      <c r="G999" s="4" t="s">
        <v>12</v>
      </c>
      <c r="H999" s="4" t="s">
        <v>268</v>
      </c>
      <c r="I999" s="4" t="s">
        <v>10</v>
      </c>
      <c r="J999" s="4">
        <v>17.2</v>
      </c>
      <c r="K999" s="4" t="s">
        <v>124</v>
      </c>
      <c r="L999" s="4">
        <v>1951</v>
      </c>
      <c r="M999" s="4" t="s">
        <v>266</v>
      </c>
      <c r="N999" s="4" t="s">
        <v>304</v>
      </c>
      <c r="O999" s="4"/>
      <c r="P999" s="4"/>
      <c r="Q999" s="4"/>
      <c r="R999" s="4" t="s">
        <v>123</v>
      </c>
      <c r="S999" s="13"/>
      <c r="T999" s="4"/>
      <c r="U999" s="4"/>
      <c r="V999" s="4"/>
      <c r="W999" s="4">
        <v>60</v>
      </c>
      <c r="X999" s="13">
        <v>35898</v>
      </c>
      <c r="Y999" s="27"/>
      <c r="Z999" s="27"/>
      <c r="AA999" s="28"/>
      <c r="AB999" s="31"/>
      <c r="AC999" s="32">
        <v>72</v>
      </c>
      <c r="AD999" s="28"/>
      <c r="AE999" s="28">
        <v>28.1</v>
      </c>
      <c r="AF999" s="33">
        <v>5.9240000000000001E-2</v>
      </c>
      <c r="AG999" s="28">
        <v>2.5</v>
      </c>
      <c r="AH999" s="31"/>
      <c r="AI999" s="31"/>
      <c r="AJ999" s="31"/>
      <c r="AK999" s="75" t="str">
        <f t="shared" si="197"/>
        <v>1</v>
      </c>
      <c r="AL999" s="75" t="str">
        <f t="shared" si="198"/>
        <v>1</v>
      </c>
      <c r="AM999" s="75" t="str">
        <f t="shared" si="199"/>
        <v>1</v>
      </c>
      <c r="AN999" s="75" t="str">
        <f t="shared" si="200"/>
        <v>3</v>
      </c>
      <c r="AO999" s="75" t="str">
        <f t="shared" si="201"/>
        <v>3</v>
      </c>
      <c r="AP999" s="75" t="str">
        <f t="shared" si="202"/>
        <v>1</v>
      </c>
      <c r="AQ999" s="75" t="str">
        <f t="shared" si="203"/>
        <v>1</v>
      </c>
      <c r="AR999" s="75" t="str">
        <f t="shared" si="204"/>
        <v>1</v>
      </c>
      <c r="AS999" s="75">
        <f t="shared" si="205"/>
        <v>1.4545454545454546</v>
      </c>
      <c r="AT999" s="75" t="str">
        <f t="shared" si="206"/>
        <v>3</v>
      </c>
      <c r="AU999" s="48" t="e">
        <f>IF(OR(AQ999="I",#REF!="I",AQ999="C",#REF!="C"),"Termovacío",IF(OR(AO999="I",AN999="I",AP999="I",AK999="I",AL999="I",AO999="C",AN999="C",AP999="C",AK999="C",AL999="C"),"Regeneración",""))</f>
        <v>#REF!</v>
      </c>
    </row>
    <row r="1000" spans="1:47" s="10" customFormat="1" ht="15" customHeight="1" x14ac:dyDescent="0.2">
      <c r="A1000" s="4">
        <f t="shared" si="207"/>
        <v>43</v>
      </c>
      <c r="B1000" s="4">
        <v>500015</v>
      </c>
      <c r="C1000" s="4" t="s">
        <v>232</v>
      </c>
      <c r="D1000" s="4" t="s">
        <v>156</v>
      </c>
      <c r="E1000" s="3"/>
      <c r="F1000" s="4" t="s">
        <v>335</v>
      </c>
      <c r="G1000" s="4" t="s">
        <v>12</v>
      </c>
      <c r="H1000" s="4" t="s">
        <v>268</v>
      </c>
      <c r="I1000" s="4" t="s">
        <v>10</v>
      </c>
      <c r="J1000" s="4">
        <v>17.2</v>
      </c>
      <c r="K1000" s="4" t="s">
        <v>124</v>
      </c>
      <c r="L1000" s="4">
        <v>1951</v>
      </c>
      <c r="M1000" s="4" t="s">
        <v>266</v>
      </c>
      <c r="N1000" s="4" t="s">
        <v>304</v>
      </c>
      <c r="O1000" s="4"/>
      <c r="P1000" s="4"/>
      <c r="Q1000" s="4"/>
      <c r="R1000" s="4" t="s">
        <v>123</v>
      </c>
      <c r="S1000" s="13"/>
      <c r="T1000" s="4"/>
      <c r="U1000" s="4"/>
      <c r="V1000" s="4"/>
      <c r="W1000" s="4">
        <v>60</v>
      </c>
      <c r="X1000" s="13">
        <v>35704</v>
      </c>
      <c r="Y1000" s="27"/>
      <c r="Z1000" s="27"/>
      <c r="AA1000" s="28"/>
      <c r="AB1000" s="31"/>
      <c r="AC1000" s="32">
        <v>57</v>
      </c>
      <c r="AD1000" s="28"/>
      <c r="AE1000" s="28">
        <v>27.2</v>
      </c>
      <c r="AF1000" s="33">
        <v>5.7360000000000001E-2</v>
      </c>
      <c r="AG1000" s="28">
        <v>2.4</v>
      </c>
      <c r="AH1000" s="31"/>
      <c r="AI1000" s="31"/>
      <c r="AJ1000" s="31"/>
      <c r="AK1000" s="75" t="str">
        <f t="shared" si="197"/>
        <v>1</v>
      </c>
      <c r="AL1000" s="75" t="str">
        <f t="shared" si="198"/>
        <v>1</v>
      </c>
      <c r="AM1000" s="75" t="str">
        <f t="shared" si="199"/>
        <v>1</v>
      </c>
      <c r="AN1000" s="75" t="str">
        <f t="shared" si="200"/>
        <v>3</v>
      </c>
      <c r="AO1000" s="75" t="str">
        <f t="shared" si="201"/>
        <v>5</v>
      </c>
      <c r="AP1000" s="75" t="str">
        <f t="shared" si="202"/>
        <v>1</v>
      </c>
      <c r="AQ1000" s="75" t="str">
        <f t="shared" si="203"/>
        <v>1</v>
      </c>
      <c r="AR1000" s="75" t="str">
        <f t="shared" si="204"/>
        <v>1</v>
      </c>
      <c r="AS1000" s="75">
        <f t="shared" si="205"/>
        <v>1.7272727272727273</v>
      </c>
      <c r="AT1000" s="75" t="str">
        <f t="shared" si="206"/>
        <v>3</v>
      </c>
      <c r="AU1000" s="48" t="e">
        <f>IF(OR(AQ1000="I",#REF!="I",AQ1000="C",#REF!="C"),"Termovacío",IF(OR(AO1000="I",AN1000="I",AP1000="I",AK1000="I",AL1000="I",AO1000="C",AN1000="C",AP1000="C",AK1000="C",AL1000="C"),"Regeneración",""))</f>
        <v>#REF!</v>
      </c>
    </row>
    <row r="1001" spans="1:47" s="10" customFormat="1" ht="15" customHeight="1" x14ac:dyDescent="0.2">
      <c r="A1001" s="4">
        <f t="shared" si="207"/>
        <v>43</v>
      </c>
      <c r="B1001" s="4">
        <v>500015</v>
      </c>
      <c r="C1001" s="4" t="s">
        <v>232</v>
      </c>
      <c r="D1001" s="4" t="s">
        <v>156</v>
      </c>
      <c r="E1001" s="3"/>
      <c r="F1001" s="4" t="s">
        <v>335</v>
      </c>
      <c r="G1001" s="4" t="s">
        <v>12</v>
      </c>
      <c r="H1001" s="4" t="s">
        <v>268</v>
      </c>
      <c r="I1001" s="4" t="s">
        <v>10</v>
      </c>
      <c r="J1001" s="4">
        <v>17.2</v>
      </c>
      <c r="K1001" s="4" t="s">
        <v>124</v>
      </c>
      <c r="L1001" s="4">
        <v>1951</v>
      </c>
      <c r="M1001" s="4" t="s">
        <v>266</v>
      </c>
      <c r="N1001" s="4" t="s">
        <v>304</v>
      </c>
      <c r="O1001" s="4"/>
      <c r="P1001" s="4"/>
      <c r="Q1001" s="4"/>
      <c r="R1001" s="4" t="s">
        <v>123</v>
      </c>
      <c r="S1001" s="13"/>
      <c r="T1001" s="4"/>
      <c r="U1001" s="4"/>
      <c r="V1001" s="4"/>
      <c r="W1001" s="4">
        <v>60</v>
      </c>
      <c r="X1001" s="13">
        <v>35374</v>
      </c>
      <c r="Y1001" s="27"/>
      <c r="Z1001" s="27"/>
      <c r="AA1001" s="28"/>
      <c r="AB1001" s="31"/>
      <c r="AC1001" s="32">
        <v>56</v>
      </c>
      <c r="AD1001" s="28"/>
      <c r="AE1001" s="28">
        <v>27.4</v>
      </c>
      <c r="AF1001" s="33">
        <v>5.8130000000000001E-2</v>
      </c>
      <c r="AG1001" s="28">
        <v>2.5</v>
      </c>
      <c r="AH1001" s="31"/>
      <c r="AI1001" s="31"/>
      <c r="AJ1001" s="31"/>
      <c r="AK1001" s="75" t="str">
        <f t="shared" si="197"/>
        <v>1</v>
      </c>
      <c r="AL1001" s="75" t="str">
        <f t="shared" si="198"/>
        <v>1</v>
      </c>
      <c r="AM1001" s="75" t="str">
        <f t="shared" si="199"/>
        <v>1</v>
      </c>
      <c r="AN1001" s="75" t="str">
        <f t="shared" si="200"/>
        <v>3</v>
      </c>
      <c r="AO1001" s="75" t="str">
        <f t="shared" si="201"/>
        <v>5</v>
      </c>
      <c r="AP1001" s="75" t="str">
        <f t="shared" si="202"/>
        <v>1</v>
      </c>
      <c r="AQ1001" s="75" t="str">
        <f t="shared" si="203"/>
        <v>1</v>
      </c>
      <c r="AR1001" s="75" t="str">
        <f t="shared" si="204"/>
        <v>1</v>
      </c>
      <c r="AS1001" s="75">
        <f t="shared" si="205"/>
        <v>1.7272727272727273</v>
      </c>
      <c r="AT1001" s="75" t="str">
        <f t="shared" si="206"/>
        <v>3</v>
      </c>
      <c r="AU1001" s="48" t="e">
        <f>IF(OR(AQ1001="I",#REF!="I",AQ1001="C",#REF!="C"),"Termovacío",IF(OR(AO1001="I",AN1001="I",AP1001="I",AK1001="I",AL1001="I",AO1001="C",AN1001="C",AP1001="C",AK1001="C",AL1001="C"),"Regeneración",""))</f>
        <v>#REF!</v>
      </c>
    </row>
    <row r="1002" spans="1:47" s="10" customFormat="1" ht="15" customHeight="1" x14ac:dyDescent="0.2">
      <c r="A1002" s="4">
        <f t="shared" si="207"/>
        <v>43</v>
      </c>
      <c r="B1002" s="4">
        <v>500015</v>
      </c>
      <c r="C1002" s="4" t="s">
        <v>232</v>
      </c>
      <c r="D1002" s="4" t="s">
        <v>156</v>
      </c>
      <c r="E1002" s="3"/>
      <c r="F1002" s="4" t="s">
        <v>335</v>
      </c>
      <c r="G1002" s="4" t="s">
        <v>12</v>
      </c>
      <c r="H1002" s="4" t="s">
        <v>268</v>
      </c>
      <c r="I1002" s="4" t="s">
        <v>10</v>
      </c>
      <c r="J1002" s="4">
        <v>17.2</v>
      </c>
      <c r="K1002" s="4" t="s">
        <v>124</v>
      </c>
      <c r="L1002" s="4">
        <v>1951</v>
      </c>
      <c r="M1002" s="4" t="s">
        <v>266</v>
      </c>
      <c r="N1002" s="4" t="s">
        <v>304</v>
      </c>
      <c r="O1002" s="4"/>
      <c r="P1002" s="4"/>
      <c r="Q1002" s="4"/>
      <c r="R1002" s="4" t="s">
        <v>123</v>
      </c>
      <c r="S1002" s="13"/>
      <c r="T1002" s="4"/>
      <c r="U1002" s="4"/>
      <c r="V1002" s="4"/>
      <c r="W1002" s="4">
        <v>60</v>
      </c>
      <c r="X1002" s="13">
        <v>34969</v>
      </c>
      <c r="Y1002" s="27"/>
      <c r="Z1002" s="27"/>
      <c r="AA1002" s="28"/>
      <c r="AB1002" s="31"/>
      <c r="AC1002" s="32">
        <v>56</v>
      </c>
      <c r="AD1002" s="28"/>
      <c r="AE1002" s="28"/>
      <c r="AF1002" s="33">
        <v>8.8999999999999996E-2</v>
      </c>
      <c r="AG1002" s="28"/>
      <c r="AH1002" s="31"/>
      <c r="AI1002" s="31"/>
      <c r="AJ1002" s="31"/>
      <c r="AK1002" s="75" t="str">
        <f t="shared" si="197"/>
        <v>1</v>
      </c>
      <c r="AL1002" s="75" t="str">
        <f t="shared" si="198"/>
        <v>1</v>
      </c>
      <c r="AM1002" s="75" t="str">
        <f t="shared" si="199"/>
        <v>1</v>
      </c>
      <c r="AN1002" s="75" t="str">
        <f t="shared" si="200"/>
        <v>3</v>
      </c>
      <c r="AO1002" s="75" t="str">
        <f t="shared" si="201"/>
        <v>1</v>
      </c>
      <c r="AP1002" s="75" t="str">
        <f t="shared" si="202"/>
        <v>1</v>
      </c>
      <c r="AQ1002" s="75" t="str">
        <f t="shared" si="203"/>
        <v>1</v>
      </c>
      <c r="AR1002" s="75" t="str">
        <f t="shared" si="204"/>
        <v>1</v>
      </c>
      <c r="AS1002" s="75">
        <f t="shared" si="205"/>
        <v>1.1818181818181819</v>
      </c>
      <c r="AT1002" s="75" t="str">
        <f t="shared" si="206"/>
        <v>3</v>
      </c>
      <c r="AU1002" s="48" t="e">
        <f>IF(OR(AQ1002="I",#REF!="I",AQ1002="C",#REF!="C"),"Termovacío",IF(OR(AO1002="I",AN1002="I",AP1002="I",AK1002="I",AL1002="I",AO1002="C",AN1002="C",AP1002="C",AK1002="C",AL1002="C"),"Regeneración",""))</f>
        <v>#REF!</v>
      </c>
    </row>
    <row r="1003" spans="1:47" s="10" customFormat="1" ht="15" customHeight="1" x14ac:dyDescent="0.2">
      <c r="A1003" s="4">
        <f t="shared" si="207"/>
        <v>43</v>
      </c>
      <c r="B1003" s="4">
        <v>500015</v>
      </c>
      <c r="C1003" s="4" t="s">
        <v>232</v>
      </c>
      <c r="D1003" s="4" t="s">
        <v>156</v>
      </c>
      <c r="E1003" s="3"/>
      <c r="F1003" s="4" t="s">
        <v>335</v>
      </c>
      <c r="G1003" s="4" t="s">
        <v>12</v>
      </c>
      <c r="H1003" s="4" t="s">
        <v>268</v>
      </c>
      <c r="I1003" s="4" t="s">
        <v>10</v>
      </c>
      <c r="J1003" s="4">
        <v>17.2</v>
      </c>
      <c r="K1003" s="4" t="s">
        <v>124</v>
      </c>
      <c r="L1003" s="4">
        <v>1951</v>
      </c>
      <c r="M1003" s="4" t="s">
        <v>266</v>
      </c>
      <c r="N1003" s="4" t="s">
        <v>304</v>
      </c>
      <c r="O1003" s="4"/>
      <c r="P1003" s="4"/>
      <c r="Q1003" s="4"/>
      <c r="R1003" s="4" t="s">
        <v>123</v>
      </c>
      <c r="S1003" s="13"/>
      <c r="T1003" s="4"/>
      <c r="U1003" s="4"/>
      <c r="V1003" s="4"/>
      <c r="W1003" s="4">
        <v>60</v>
      </c>
      <c r="X1003" s="13">
        <v>34645</v>
      </c>
      <c r="Y1003" s="27"/>
      <c r="Z1003" s="27"/>
      <c r="AA1003" s="28"/>
      <c r="AB1003" s="31"/>
      <c r="AC1003" s="32">
        <v>52</v>
      </c>
      <c r="AD1003" s="28"/>
      <c r="AE1003" s="28"/>
      <c r="AF1003" s="33">
        <v>5.7000000000000002E-2</v>
      </c>
      <c r="AG1003" s="28"/>
      <c r="AH1003" s="31"/>
      <c r="AI1003" s="31"/>
      <c r="AJ1003" s="31"/>
      <c r="AK1003" s="75" t="str">
        <f t="shared" si="197"/>
        <v>1</v>
      </c>
      <c r="AL1003" s="75" t="str">
        <f t="shared" si="198"/>
        <v>1</v>
      </c>
      <c r="AM1003" s="75" t="str">
        <f t="shared" si="199"/>
        <v>1</v>
      </c>
      <c r="AN1003" s="75" t="str">
        <f t="shared" si="200"/>
        <v>3</v>
      </c>
      <c r="AO1003" s="75" t="str">
        <f t="shared" si="201"/>
        <v>1</v>
      </c>
      <c r="AP1003" s="75" t="str">
        <f t="shared" si="202"/>
        <v>1</v>
      </c>
      <c r="AQ1003" s="75" t="str">
        <f t="shared" si="203"/>
        <v>1</v>
      </c>
      <c r="AR1003" s="75" t="str">
        <f t="shared" si="204"/>
        <v>1</v>
      </c>
      <c r="AS1003" s="75">
        <f t="shared" si="205"/>
        <v>1.1818181818181819</v>
      </c>
      <c r="AT1003" s="75" t="str">
        <f t="shared" si="206"/>
        <v>3</v>
      </c>
      <c r="AU1003" s="48" t="e">
        <f>IF(OR(AQ1003="I",#REF!="I",AQ1003="C",#REF!="C"),"Termovacío",IF(OR(AO1003="I",AN1003="I",AP1003="I",AK1003="I",AL1003="I",AO1003="C",AN1003="C",AP1003="C",AK1003="C",AL1003="C"),"Regeneración",""))</f>
        <v>#REF!</v>
      </c>
    </row>
    <row r="1004" spans="1:47" s="10" customFormat="1" ht="15" customHeight="1" x14ac:dyDescent="0.2">
      <c r="A1004" s="4">
        <f t="shared" si="207"/>
        <v>44</v>
      </c>
      <c r="B1004" s="36">
        <v>500030</v>
      </c>
      <c r="C1004" s="36" t="s">
        <v>232</v>
      </c>
      <c r="D1004" s="36" t="s">
        <v>163</v>
      </c>
      <c r="E1004" s="37"/>
      <c r="F1004" s="36" t="s">
        <v>336</v>
      </c>
      <c r="G1004" s="36" t="s">
        <v>12</v>
      </c>
      <c r="H1004" s="36" t="s">
        <v>253</v>
      </c>
      <c r="I1004" s="36" t="s">
        <v>10</v>
      </c>
      <c r="J1004" s="36">
        <v>172</v>
      </c>
      <c r="K1004" s="36" t="s">
        <v>254</v>
      </c>
      <c r="L1004" s="36">
        <v>1964</v>
      </c>
      <c r="M1004" s="36" t="s">
        <v>266</v>
      </c>
      <c r="N1004" s="36" t="s">
        <v>304</v>
      </c>
      <c r="O1004" s="36" t="s">
        <v>122</v>
      </c>
      <c r="P1004" s="36">
        <v>1970</v>
      </c>
      <c r="Q1004" s="36"/>
      <c r="R1004" s="36" t="s">
        <v>123</v>
      </c>
      <c r="S1004" s="38">
        <v>43109</v>
      </c>
      <c r="T1004" s="36">
        <v>47.2</v>
      </c>
      <c r="U1004" s="36" t="s">
        <v>259</v>
      </c>
      <c r="V1004" s="36" t="s">
        <v>448</v>
      </c>
      <c r="W1004" s="36">
        <v>60</v>
      </c>
      <c r="X1004" s="38">
        <v>45706</v>
      </c>
      <c r="Y1004" s="39">
        <v>80</v>
      </c>
      <c r="Z1004" s="39">
        <v>29</v>
      </c>
      <c r="AA1004" s="40" t="s">
        <v>665</v>
      </c>
      <c r="AB1004" s="41">
        <v>0.878</v>
      </c>
      <c r="AC1004" s="42">
        <v>60</v>
      </c>
      <c r="AD1004" s="40">
        <v>12</v>
      </c>
      <c r="AE1004" s="40">
        <v>31.7</v>
      </c>
      <c r="AF1004" s="43">
        <v>0.03</v>
      </c>
      <c r="AG1004" s="40">
        <v>2</v>
      </c>
      <c r="AH1004" s="41">
        <v>4.2999999999999997E-2</v>
      </c>
      <c r="AI1004" s="41">
        <v>1.31</v>
      </c>
      <c r="AJ1004" s="41">
        <v>0.153</v>
      </c>
      <c r="AK1004" s="75" t="str">
        <f t="shared" si="197"/>
        <v>1</v>
      </c>
      <c r="AL1004" s="75" t="str">
        <f t="shared" si="198"/>
        <v>1</v>
      </c>
      <c r="AM1004" s="75" t="str">
        <f t="shared" si="199"/>
        <v>1</v>
      </c>
      <c r="AN1004" s="75" t="str">
        <f t="shared" si="200"/>
        <v>1</v>
      </c>
      <c r="AO1004" s="75" t="str">
        <f t="shared" si="201"/>
        <v>3</v>
      </c>
      <c r="AP1004" s="75" t="str">
        <f t="shared" si="202"/>
        <v>1</v>
      </c>
      <c r="AQ1004" s="75" t="str">
        <f t="shared" si="203"/>
        <v>1</v>
      </c>
      <c r="AR1004" s="75" t="str">
        <f t="shared" si="204"/>
        <v>3</v>
      </c>
      <c r="AS1004" s="75">
        <f t="shared" si="205"/>
        <v>1.3636363636363635</v>
      </c>
      <c r="AT1004" s="75" t="str">
        <f t="shared" si="206"/>
        <v>3</v>
      </c>
      <c r="AU1004" s="48" t="e">
        <f>IF(OR(AQ1004="I",#REF!="I",AQ1004="C",#REF!="C"),"Termovacío",IF(OR(AO1004="I",AN1004="I",AP1004="I",AK1004="I",AL1004="I",AO1004="C",AN1004="C",AP1004="C",AK1004="C",AL1004="C"),"Regeneración",""))</f>
        <v>#REF!</v>
      </c>
    </row>
    <row r="1005" spans="1:47" s="10" customFormat="1" ht="15" customHeight="1" x14ac:dyDescent="0.2">
      <c r="A1005" s="4">
        <f t="shared" si="207"/>
        <v>44</v>
      </c>
      <c r="B1005" s="4">
        <v>500030</v>
      </c>
      <c r="C1005" s="4" t="s">
        <v>232</v>
      </c>
      <c r="D1005" s="4" t="s">
        <v>163</v>
      </c>
      <c r="E1005" s="3"/>
      <c r="F1005" s="4" t="s">
        <v>336</v>
      </c>
      <c r="G1005" s="4" t="s">
        <v>12</v>
      </c>
      <c r="H1005" s="4" t="s">
        <v>253</v>
      </c>
      <c r="I1005" s="4" t="s">
        <v>10</v>
      </c>
      <c r="J1005" s="4">
        <v>172</v>
      </c>
      <c r="K1005" s="4" t="s">
        <v>254</v>
      </c>
      <c r="L1005" s="4">
        <v>1964</v>
      </c>
      <c r="M1005" s="4" t="s">
        <v>266</v>
      </c>
      <c r="N1005" s="4" t="s">
        <v>304</v>
      </c>
      <c r="O1005" s="4" t="s">
        <v>122</v>
      </c>
      <c r="P1005" s="4">
        <v>1970</v>
      </c>
      <c r="Q1005" s="4"/>
      <c r="R1005" s="4" t="s">
        <v>123</v>
      </c>
      <c r="S1005" s="13">
        <v>43109</v>
      </c>
      <c r="T1005" s="4">
        <v>47.2</v>
      </c>
      <c r="U1005" s="4" t="s">
        <v>259</v>
      </c>
      <c r="V1005" s="4" t="s">
        <v>448</v>
      </c>
      <c r="W1005" s="4">
        <v>60</v>
      </c>
      <c r="X1005" s="13">
        <v>45250</v>
      </c>
      <c r="Y1005" s="27">
        <v>58.9</v>
      </c>
      <c r="Z1005" s="27"/>
      <c r="AA1005" s="28" t="s">
        <v>450</v>
      </c>
      <c r="AB1005" s="31">
        <v>0.878</v>
      </c>
      <c r="AC1005" s="32">
        <v>51</v>
      </c>
      <c r="AD1005" s="28">
        <v>10</v>
      </c>
      <c r="AE1005" s="28">
        <v>32.700000000000003</v>
      </c>
      <c r="AF1005" s="33">
        <v>0.02</v>
      </c>
      <c r="AG1005" s="28">
        <v>2</v>
      </c>
      <c r="AH1005" s="31">
        <v>4.2999999999999997E-2</v>
      </c>
      <c r="AI1005" s="31">
        <v>1.2889999999999999</v>
      </c>
      <c r="AJ1005" s="31"/>
      <c r="AK1005" s="75" t="str">
        <f t="shared" si="197"/>
        <v>1</v>
      </c>
      <c r="AL1005" s="75" t="str">
        <f t="shared" si="198"/>
        <v>1</v>
      </c>
      <c r="AM1005" s="75" t="str">
        <f t="shared" si="199"/>
        <v>1</v>
      </c>
      <c r="AN1005" s="75" t="str">
        <f t="shared" si="200"/>
        <v>1</v>
      </c>
      <c r="AO1005" s="75" t="str">
        <f t="shared" si="201"/>
        <v>1</v>
      </c>
      <c r="AP1005" s="75" t="str">
        <f t="shared" si="202"/>
        <v>1</v>
      </c>
      <c r="AQ1005" s="75" t="str">
        <f t="shared" si="203"/>
        <v>1</v>
      </c>
      <c r="AR1005" s="75" t="str">
        <f t="shared" si="204"/>
        <v>1</v>
      </c>
      <c r="AS1005" s="75">
        <f t="shared" si="205"/>
        <v>1</v>
      </c>
      <c r="AT1005" s="75" t="str">
        <f t="shared" si="206"/>
        <v>1</v>
      </c>
      <c r="AU1005" s="48" t="e">
        <f>IF(OR(AQ1005="I",#REF!="I",AQ1005="C",#REF!="C"),"Termovacío",IF(OR(AO1005="I",AN1005="I",AP1005="I",AK1005="I",AL1005="I",AO1005="C",AN1005="C",AP1005="C",AK1005="C",AL1005="C"),"Regeneración",""))</f>
        <v>#REF!</v>
      </c>
    </row>
    <row r="1006" spans="1:47" s="10" customFormat="1" ht="15" customHeight="1" x14ac:dyDescent="0.2">
      <c r="A1006" s="4">
        <f t="shared" si="207"/>
        <v>44</v>
      </c>
      <c r="B1006" s="4">
        <v>500030</v>
      </c>
      <c r="C1006" s="4" t="s">
        <v>232</v>
      </c>
      <c r="D1006" s="4" t="s">
        <v>163</v>
      </c>
      <c r="E1006" s="3"/>
      <c r="F1006" s="4" t="s">
        <v>336</v>
      </c>
      <c r="G1006" s="4" t="s">
        <v>12</v>
      </c>
      <c r="H1006" s="4" t="s">
        <v>253</v>
      </c>
      <c r="I1006" s="4" t="s">
        <v>10</v>
      </c>
      <c r="J1006" s="4">
        <v>172</v>
      </c>
      <c r="K1006" s="4" t="s">
        <v>254</v>
      </c>
      <c r="L1006" s="4">
        <v>1964</v>
      </c>
      <c r="M1006" s="4" t="s">
        <v>266</v>
      </c>
      <c r="N1006" s="4" t="s">
        <v>304</v>
      </c>
      <c r="O1006" s="4" t="s">
        <v>122</v>
      </c>
      <c r="P1006" s="4">
        <v>1970</v>
      </c>
      <c r="Q1006" s="4"/>
      <c r="R1006" s="4" t="s">
        <v>123</v>
      </c>
      <c r="S1006" s="13">
        <v>43109</v>
      </c>
      <c r="T1006" s="4">
        <v>47.2</v>
      </c>
      <c r="U1006" s="4" t="s">
        <v>259</v>
      </c>
      <c r="V1006" s="4"/>
      <c r="W1006" s="4">
        <v>60</v>
      </c>
      <c r="X1006" s="13">
        <v>43581</v>
      </c>
      <c r="Y1006" s="27"/>
      <c r="Z1006" s="27"/>
      <c r="AA1006" s="28"/>
      <c r="AB1006" s="31"/>
      <c r="AC1006" s="32">
        <v>26</v>
      </c>
      <c r="AD1006" s="28"/>
      <c r="AE1006" s="28">
        <v>38.6</v>
      </c>
      <c r="AF1006" s="33">
        <v>0.01</v>
      </c>
      <c r="AG1006" s="28">
        <v>2</v>
      </c>
      <c r="AH1006" s="31">
        <v>7.6999999999999999E-2</v>
      </c>
      <c r="AI1006" s="31">
        <v>2.2200000000000002</v>
      </c>
      <c r="AJ1006" s="31"/>
      <c r="AK1006" s="75" t="str">
        <f t="shared" si="197"/>
        <v>1</v>
      </c>
      <c r="AL1006" s="75" t="str">
        <f t="shared" si="198"/>
        <v>1</v>
      </c>
      <c r="AM1006" s="75" t="str">
        <f t="shared" si="199"/>
        <v>1</v>
      </c>
      <c r="AN1006" s="75" t="str">
        <f t="shared" si="200"/>
        <v>1</v>
      </c>
      <c r="AO1006" s="75" t="str">
        <f t="shared" si="201"/>
        <v>1</v>
      </c>
      <c r="AP1006" s="75" t="str">
        <f t="shared" si="202"/>
        <v>1</v>
      </c>
      <c r="AQ1006" s="75" t="str">
        <f t="shared" si="203"/>
        <v>5</v>
      </c>
      <c r="AR1006" s="75" t="str">
        <f t="shared" si="204"/>
        <v>1</v>
      </c>
      <c r="AS1006" s="75">
        <f t="shared" si="205"/>
        <v>1.9090909090909092</v>
      </c>
      <c r="AT1006" s="75" t="str">
        <f t="shared" si="206"/>
        <v>3</v>
      </c>
      <c r="AU1006" s="48" t="e">
        <f>IF(OR(AQ1006="I",#REF!="I",AQ1006="C",#REF!="C"),"Termovacío",IF(OR(AO1006="I",AN1006="I",AP1006="I",AK1006="I",AL1006="I",AO1006="C",AN1006="C",AP1006="C",AK1006="C",AL1006="C"),"Regeneración",""))</f>
        <v>#REF!</v>
      </c>
    </row>
    <row r="1007" spans="1:47" s="10" customFormat="1" ht="15" customHeight="1" x14ac:dyDescent="0.2">
      <c r="A1007" s="4">
        <f t="shared" si="207"/>
        <v>44</v>
      </c>
      <c r="B1007" s="4">
        <v>500030</v>
      </c>
      <c r="C1007" s="4" t="s">
        <v>232</v>
      </c>
      <c r="D1007" s="4" t="s">
        <v>163</v>
      </c>
      <c r="E1007" s="3"/>
      <c r="F1007" s="4" t="s">
        <v>336</v>
      </c>
      <c r="G1007" s="4" t="s">
        <v>12</v>
      </c>
      <c r="H1007" s="4" t="s">
        <v>253</v>
      </c>
      <c r="I1007" s="4" t="s">
        <v>10</v>
      </c>
      <c r="J1007" s="4">
        <v>172</v>
      </c>
      <c r="K1007" s="4" t="s">
        <v>254</v>
      </c>
      <c r="L1007" s="4">
        <v>1964</v>
      </c>
      <c r="M1007" s="4" t="s">
        <v>266</v>
      </c>
      <c r="N1007" s="4" t="s">
        <v>304</v>
      </c>
      <c r="O1007" s="4" t="s">
        <v>122</v>
      </c>
      <c r="P1007" s="4">
        <v>1970</v>
      </c>
      <c r="Q1007" s="4"/>
      <c r="R1007" s="4" t="s">
        <v>123</v>
      </c>
      <c r="S1007" s="13">
        <v>43109</v>
      </c>
      <c r="T1007" s="4">
        <v>47.2</v>
      </c>
      <c r="U1007" s="4" t="s">
        <v>259</v>
      </c>
      <c r="V1007" s="4"/>
      <c r="W1007" s="4">
        <v>60</v>
      </c>
      <c r="X1007" s="13">
        <v>43319</v>
      </c>
      <c r="Y1007" s="27"/>
      <c r="Z1007" s="27"/>
      <c r="AA1007" s="28"/>
      <c r="AB1007" s="31"/>
      <c r="AC1007" s="32">
        <v>36.700000000000003</v>
      </c>
      <c r="AD1007" s="28"/>
      <c r="AE1007" s="28">
        <v>34.200000000000003</v>
      </c>
      <c r="AF1007" s="33">
        <v>0.04</v>
      </c>
      <c r="AG1007" s="28">
        <v>2</v>
      </c>
      <c r="AH1007" s="31">
        <v>5.2999999999999999E-2</v>
      </c>
      <c r="AI1007" s="31">
        <v>1.45</v>
      </c>
      <c r="AJ1007" s="31"/>
      <c r="AK1007" s="75" t="str">
        <f t="shared" si="197"/>
        <v>1</v>
      </c>
      <c r="AL1007" s="75" t="str">
        <f t="shared" si="198"/>
        <v>1</v>
      </c>
      <c r="AM1007" s="75" t="str">
        <f t="shared" si="199"/>
        <v>1</v>
      </c>
      <c r="AN1007" s="75" t="str">
        <f t="shared" si="200"/>
        <v>1</v>
      </c>
      <c r="AO1007" s="75" t="str">
        <f t="shared" si="201"/>
        <v>1</v>
      </c>
      <c r="AP1007" s="75" t="str">
        <f t="shared" si="202"/>
        <v>1</v>
      </c>
      <c r="AQ1007" s="75" t="str">
        <f t="shared" si="203"/>
        <v>3</v>
      </c>
      <c r="AR1007" s="75" t="str">
        <f t="shared" si="204"/>
        <v>1</v>
      </c>
      <c r="AS1007" s="75">
        <f t="shared" si="205"/>
        <v>1.4545454545454546</v>
      </c>
      <c r="AT1007" s="75" t="str">
        <f t="shared" si="206"/>
        <v>3</v>
      </c>
      <c r="AU1007" s="48" t="e">
        <f>IF(OR(AQ1007="I",#REF!="I",AQ1007="C",#REF!="C"),"Termovacío",IF(OR(AO1007="I",AN1007="I",AP1007="I",AK1007="I",AL1007="I",AO1007="C",AN1007="C",AP1007="C",AK1007="C",AL1007="C"),"Regeneración",""))</f>
        <v>#REF!</v>
      </c>
    </row>
    <row r="1008" spans="1:47" s="10" customFormat="1" ht="15" customHeight="1" x14ac:dyDescent="0.2">
      <c r="A1008" s="4">
        <f t="shared" si="207"/>
        <v>44</v>
      </c>
      <c r="B1008" s="4">
        <v>500030</v>
      </c>
      <c r="C1008" s="4" t="s">
        <v>232</v>
      </c>
      <c r="D1008" s="4" t="s">
        <v>163</v>
      </c>
      <c r="E1008" s="3"/>
      <c r="F1008" s="4" t="s">
        <v>336</v>
      </c>
      <c r="G1008" s="4" t="s">
        <v>12</v>
      </c>
      <c r="H1008" s="4" t="s">
        <v>253</v>
      </c>
      <c r="I1008" s="4" t="s">
        <v>10</v>
      </c>
      <c r="J1008" s="4">
        <v>172</v>
      </c>
      <c r="K1008" s="4" t="s">
        <v>254</v>
      </c>
      <c r="L1008" s="4">
        <v>1964</v>
      </c>
      <c r="M1008" s="4" t="s">
        <v>266</v>
      </c>
      <c r="N1008" s="4" t="s">
        <v>304</v>
      </c>
      <c r="O1008" s="4" t="s">
        <v>122</v>
      </c>
      <c r="P1008" s="4">
        <v>1970</v>
      </c>
      <c r="Q1008" s="4"/>
      <c r="R1008" s="4" t="s">
        <v>123</v>
      </c>
      <c r="S1008" s="13">
        <v>43109</v>
      </c>
      <c r="T1008" s="4">
        <v>47.2</v>
      </c>
      <c r="U1008" s="4" t="s">
        <v>259</v>
      </c>
      <c r="V1008" s="4"/>
      <c r="W1008" s="4">
        <v>60</v>
      </c>
      <c r="X1008" s="13">
        <v>42926</v>
      </c>
      <c r="Y1008" s="27"/>
      <c r="Z1008" s="27"/>
      <c r="AA1008" s="28"/>
      <c r="AB1008" s="31"/>
      <c r="AC1008" s="32"/>
      <c r="AD1008" s="28"/>
      <c r="AE1008" s="28">
        <v>35.9</v>
      </c>
      <c r="AF1008" s="33">
        <v>0.01</v>
      </c>
      <c r="AG1008" s="28">
        <v>2</v>
      </c>
      <c r="AH1008" s="31">
        <v>0.1</v>
      </c>
      <c r="AI1008" s="31">
        <v>4.0999999999999996</v>
      </c>
      <c r="AJ1008" s="31"/>
      <c r="AK1008" s="75" t="str">
        <f t="shared" si="197"/>
        <v>1</v>
      </c>
      <c r="AL1008" s="75" t="str">
        <f t="shared" si="198"/>
        <v>5</v>
      </c>
      <c r="AM1008" s="75" t="str">
        <f t="shared" si="199"/>
        <v>1</v>
      </c>
      <c r="AN1008" s="75" t="str">
        <f t="shared" si="200"/>
        <v>1</v>
      </c>
      <c r="AO1008" s="75" t="str">
        <f t="shared" si="201"/>
        <v>1</v>
      </c>
      <c r="AP1008" s="75" t="str">
        <f t="shared" si="202"/>
        <v>1</v>
      </c>
      <c r="AQ1008" s="75" t="str">
        <f t="shared" si="203"/>
        <v>1</v>
      </c>
      <c r="AR1008" s="75" t="str">
        <f t="shared" si="204"/>
        <v>1</v>
      </c>
      <c r="AS1008" s="75">
        <f t="shared" si="205"/>
        <v>1.5454545454545454</v>
      </c>
      <c r="AT1008" s="75" t="str">
        <f t="shared" si="206"/>
        <v>3</v>
      </c>
      <c r="AU1008" s="48" t="e">
        <f>IF(OR(AQ1008="I",#REF!="I",AQ1008="C",#REF!="C"),"Termovacío",IF(OR(AO1008="I",AN1008="I",AP1008="I",AK1008="I",AL1008="I",AO1008="C",AN1008="C",AP1008="C",AK1008="C",AL1008="C"),"Regeneración",""))</f>
        <v>#REF!</v>
      </c>
    </row>
    <row r="1009" spans="1:47" s="10" customFormat="1" ht="15" customHeight="1" x14ac:dyDescent="0.2">
      <c r="A1009" s="4">
        <f t="shared" si="207"/>
        <v>44</v>
      </c>
      <c r="B1009" s="4">
        <v>500030</v>
      </c>
      <c r="C1009" s="4" t="s">
        <v>232</v>
      </c>
      <c r="D1009" s="4" t="s">
        <v>163</v>
      </c>
      <c r="E1009" s="3"/>
      <c r="F1009" s="4" t="s">
        <v>336</v>
      </c>
      <c r="G1009" s="4" t="s">
        <v>12</v>
      </c>
      <c r="H1009" s="4" t="s">
        <v>253</v>
      </c>
      <c r="I1009" s="4" t="s">
        <v>10</v>
      </c>
      <c r="J1009" s="4">
        <v>172</v>
      </c>
      <c r="K1009" s="4" t="s">
        <v>254</v>
      </c>
      <c r="L1009" s="4">
        <v>1964</v>
      </c>
      <c r="M1009" s="4" t="s">
        <v>266</v>
      </c>
      <c r="N1009" s="4" t="s">
        <v>304</v>
      </c>
      <c r="O1009" s="4" t="s">
        <v>122</v>
      </c>
      <c r="P1009" s="4">
        <v>1970</v>
      </c>
      <c r="Q1009" s="4"/>
      <c r="R1009" s="4" t="s">
        <v>123</v>
      </c>
      <c r="S1009" s="13">
        <v>43109</v>
      </c>
      <c r="T1009" s="4">
        <v>47.2</v>
      </c>
      <c r="U1009" s="4" t="s">
        <v>259</v>
      </c>
      <c r="V1009" s="4"/>
      <c r="W1009" s="4">
        <v>60</v>
      </c>
      <c r="X1009" s="13">
        <v>42385</v>
      </c>
      <c r="Y1009" s="27"/>
      <c r="Z1009" s="27"/>
      <c r="AA1009" s="28"/>
      <c r="AB1009" s="31"/>
      <c r="AC1009" s="32"/>
      <c r="AD1009" s="28"/>
      <c r="AE1009" s="28">
        <v>37</v>
      </c>
      <c r="AF1009" s="33">
        <v>0.03</v>
      </c>
      <c r="AG1009" s="28">
        <v>1.5</v>
      </c>
      <c r="AH1009" s="31">
        <v>1.7999999999999999E-2</v>
      </c>
      <c r="AI1009" s="31">
        <v>0.59199999999999997</v>
      </c>
      <c r="AJ1009" s="31"/>
      <c r="AK1009" s="75" t="str">
        <f t="shared" si="197"/>
        <v>1</v>
      </c>
      <c r="AL1009" s="75" t="str">
        <f t="shared" si="198"/>
        <v>1</v>
      </c>
      <c r="AM1009" s="75" t="str">
        <f t="shared" si="199"/>
        <v>1</v>
      </c>
      <c r="AN1009" s="75" t="str">
        <f t="shared" si="200"/>
        <v>1</v>
      </c>
      <c r="AO1009" s="75" t="str">
        <f t="shared" si="201"/>
        <v>1</v>
      </c>
      <c r="AP1009" s="75" t="str">
        <f t="shared" si="202"/>
        <v>1</v>
      </c>
      <c r="AQ1009" s="75" t="str">
        <f t="shared" si="203"/>
        <v>1</v>
      </c>
      <c r="AR1009" s="75" t="str">
        <f t="shared" si="204"/>
        <v>1</v>
      </c>
      <c r="AS1009" s="75">
        <f t="shared" si="205"/>
        <v>1</v>
      </c>
      <c r="AT1009" s="75" t="str">
        <f t="shared" si="206"/>
        <v>1</v>
      </c>
      <c r="AU1009" s="48" t="e">
        <f>IF(OR(AQ1009="I",#REF!="I",AQ1009="C",#REF!="C"),"Termovacío",IF(OR(AO1009="I",AN1009="I",AP1009="I",AK1009="I",AL1009="I",AO1009="C",AN1009="C",AP1009="C",AK1009="C",AL1009="C"),"Regeneración",""))</f>
        <v>#REF!</v>
      </c>
    </row>
    <row r="1010" spans="1:47" s="10" customFormat="1" ht="15" customHeight="1" x14ac:dyDescent="0.2">
      <c r="A1010" s="4">
        <f t="shared" si="207"/>
        <v>44</v>
      </c>
      <c r="B1010" s="4">
        <v>500030</v>
      </c>
      <c r="C1010" s="4" t="s">
        <v>232</v>
      </c>
      <c r="D1010" s="4" t="s">
        <v>163</v>
      </c>
      <c r="E1010" s="3"/>
      <c r="F1010" s="4" t="s">
        <v>336</v>
      </c>
      <c r="G1010" s="4" t="s">
        <v>12</v>
      </c>
      <c r="H1010" s="4" t="s">
        <v>253</v>
      </c>
      <c r="I1010" s="4" t="s">
        <v>10</v>
      </c>
      <c r="J1010" s="4">
        <v>172</v>
      </c>
      <c r="K1010" s="4" t="s">
        <v>254</v>
      </c>
      <c r="L1010" s="4">
        <v>1964</v>
      </c>
      <c r="M1010" s="4" t="s">
        <v>266</v>
      </c>
      <c r="N1010" s="4" t="s">
        <v>304</v>
      </c>
      <c r="O1010" s="4" t="s">
        <v>122</v>
      </c>
      <c r="P1010" s="4">
        <v>1970</v>
      </c>
      <c r="Q1010" s="4"/>
      <c r="R1010" s="4" t="s">
        <v>123</v>
      </c>
      <c r="S1010" s="13">
        <v>43109</v>
      </c>
      <c r="T1010" s="4">
        <v>47.2</v>
      </c>
      <c r="U1010" s="4" t="s">
        <v>259</v>
      </c>
      <c r="V1010" s="4"/>
      <c r="W1010" s="4">
        <v>60</v>
      </c>
      <c r="X1010" s="13">
        <v>41990</v>
      </c>
      <c r="Y1010" s="27"/>
      <c r="Z1010" s="27"/>
      <c r="AA1010" s="28"/>
      <c r="AB1010" s="31"/>
      <c r="AC1010" s="32"/>
      <c r="AD1010" s="28"/>
      <c r="AE1010" s="28">
        <v>37</v>
      </c>
      <c r="AF1010" s="33">
        <v>0.01</v>
      </c>
      <c r="AG1010" s="28">
        <v>0.5</v>
      </c>
      <c r="AH1010" s="31">
        <v>0.02</v>
      </c>
      <c r="AI1010" s="31"/>
      <c r="AJ1010" s="31"/>
      <c r="AK1010" s="75" t="str">
        <f t="shared" si="197"/>
        <v>1</v>
      </c>
      <c r="AL1010" s="75" t="str">
        <f t="shared" si="198"/>
        <v>1</v>
      </c>
      <c r="AM1010" s="75" t="str">
        <f t="shared" si="199"/>
        <v>1</v>
      </c>
      <c r="AN1010" s="75" t="str">
        <f t="shared" si="200"/>
        <v>1</v>
      </c>
      <c r="AO1010" s="75" t="str">
        <f t="shared" si="201"/>
        <v>1</v>
      </c>
      <c r="AP1010" s="75" t="str">
        <f t="shared" si="202"/>
        <v>1</v>
      </c>
      <c r="AQ1010" s="75" t="str">
        <f t="shared" si="203"/>
        <v>1</v>
      </c>
      <c r="AR1010" s="75" t="str">
        <f t="shared" si="204"/>
        <v>1</v>
      </c>
      <c r="AS1010" s="75">
        <f t="shared" si="205"/>
        <v>1</v>
      </c>
      <c r="AT1010" s="75" t="str">
        <f t="shared" si="206"/>
        <v>1</v>
      </c>
      <c r="AU1010" s="48" t="e">
        <f>IF(OR(AQ1010="I",#REF!="I",AQ1010="C",#REF!="C"),"Termovacío",IF(OR(AO1010="I",AN1010="I",AP1010="I",AK1010="I",AL1010="I",AO1010="C",AN1010="C",AP1010="C",AK1010="C",AL1010="C"),"Regeneración",""))</f>
        <v>#REF!</v>
      </c>
    </row>
    <row r="1011" spans="1:47" s="10" customFormat="1" ht="15" customHeight="1" x14ac:dyDescent="0.2">
      <c r="A1011" s="4">
        <f t="shared" si="207"/>
        <v>44</v>
      </c>
      <c r="B1011" s="4">
        <v>500030</v>
      </c>
      <c r="C1011" s="4" t="s">
        <v>232</v>
      </c>
      <c r="D1011" s="4" t="s">
        <v>163</v>
      </c>
      <c r="E1011" s="3"/>
      <c r="F1011" s="4" t="s">
        <v>336</v>
      </c>
      <c r="G1011" s="4" t="s">
        <v>12</v>
      </c>
      <c r="H1011" s="4" t="s">
        <v>253</v>
      </c>
      <c r="I1011" s="4" t="s">
        <v>10</v>
      </c>
      <c r="J1011" s="4">
        <v>172</v>
      </c>
      <c r="K1011" s="4" t="s">
        <v>254</v>
      </c>
      <c r="L1011" s="4">
        <v>1964</v>
      </c>
      <c r="M1011" s="4" t="s">
        <v>266</v>
      </c>
      <c r="N1011" s="4" t="s">
        <v>304</v>
      </c>
      <c r="O1011" s="4" t="s">
        <v>122</v>
      </c>
      <c r="P1011" s="4">
        <v>1970</v>
      </c>
      <c r="Q1011" s="4"/>
      <c r="R1011" s="4" t="s">
        <v>123</v>
      </c>
      <c r="S1011" s="13">
        <v>43109</v>
      </c>
      <c r="T1011" s="4">
        <v>47.2</v>
      </c>
      <c r="U1011" s="4" t="s">
        <v>259</v>
      </c>
      <c r="V1011" s="4"/>
      <c r="W1011" s="4">
        <v>60</v>
      </c>
      <c r="X1011" s="13">
        <v>41919</v>
      </c>
      <c r="Y1011" s="27"/>
      <c r="Z1011" s="27"/>
      <c r="AA1011" s="28"/>
      <c r="AB1011" s="31"/>
      <c r="AC1011" s="32"/>
      <c r="AD1011" s="28"/>
      <c r="AE1011" s="28">
        <v>38.200000000000003</v>
      </c>
      <c r="AF1011" s="33">
        <v>0.03</v>
      </c>
      <c r="AG1011" s="28">
        <v>1</v>
      </c>
      <c r="AH1011" s="31"/>
      <c r="AI1011" s="31">
        <v>1.2500000000000001E-2</v>
      </c>
      <c r="AJ1011" s="31"/>
      <c r="AK1011" s="75" t="str">
        <f t="shared" si="197"/>
        <v>1</v>
      </c>
      <c r="AL1011" s="75" t="str">
        <f t="shared" si="198"/>
        <v>1</v>
      </c>
      <c r="AM1011" s="75" t="str">
        <f t="shared" si="199"/>
        <v>1</v>
      </c>
      <c r="AN1011" s="75" t="str">
        <f t="shared" si="200"/>
        <v>1</v>
      </c>
      <c r="AO1011" s="75" t="str">
        <f t="shared" si="201"/>
        <v>1</v>
      </c>
      <c r="AP1011" s="75" t="str">
        <f t="shared" si="202"/>
        <v>1</v>
      </c>
      <c r="AQ1011" s="75" t="str">
        <f t="shared" si="203"/>
        <v>1</v>
      </c>
      <c r="AR1011" s="75" t="str">
        <f t="shared" si="204"/>
        <v>1</v>
      </c>
      <c r="AS1011" s="75">
        <f t="shared" si="205"/>
        <v>1</v>
      </c>
      <c r="AT1011" s="75" t="str">
        <f t="shared" si="206"/>
        <v>1</v>
      </c>
      <c r="AU1011" s="48" t="e">
        <f>IF(OR(AQ1011="I",#REF!="I",AQ1011="C",#REF!="C"),"Termovacío",IF(OR(AO1011="I",AN1011="I",AP1011="I",AK1011="I",AL1011="I",AO1011="C",AN1011="C",AP1011="C",AK1011="C",AL1011="C"),"Regeneración",""))</f>
        <v>#REF!</v>
      </c>
    </row>
    <row r="1012" spans="1:47" s="10" customFormat="1" ht="15" customHeight="1" x14ac:dyDescent="0.2">
      <c r="A1012" s="4">
        <f t="shared" si="207"/>
        <v>44</v>
      </c>
      <c r="B1012" s="4">
        <v>500030</v>
      </c>
      <c r="C1012" s="4" t="s">
        <v>232</v>
      </c>
      <c r="D1012" s="4" t="s">
        <v>163</v>
      </c>
      <c r="E1012" s="3"/>
      <c r="F1012" s="4" t="s">
        <v>336</v>
      </c>
      <c r="G1012" s="4" t="s">
        <v>12</v>
      </c>
      <c r="H1012" s="4" t="s">
        <v>253</v>
      </c>
      <c r="I1012" s="4" t="s">
        <v>10</v>
      </c>
      <c r="J1012" s="4">
        <v>172</v>
      </c>
      <c r="K1012" s="4" t="s">
        <v>254</v>
      </c>
      <c r="L1012" s="4">
        <v>1964</v>
      </c>
      <c r="M1012" s="4" t="s">
        <v>266</v>
      </c>
      <c r="N1012" s="4" t="s">
        <v>304</v>
      </c>
      <c r="O1012" s="4" t="s">
        <v>122</v>
      </c>
      <c r="P1012" s="4">
        <v>1970</v>
      </c>
      <c r="Q1012" s="4"/>
      <c r="R1012" s="4" t="s">
        <v>123</v>
      </c>
      <c r="S1012" s="13">
        <v>43109</v>
      </c>
      <c r="T1012" s="4">
        <v>47.2</v>
      </c>
      <c r="U1012" s="4" t="s">
        <v>259</v>
      </c>
      <c r="V1012" s="4"/>
      <c r="W1012" s="4">
        <v>60</v>
      </c>
      <c r="X1012" s="13">
        <v>41641</v>
      </c>
      <c r="Y1012" s="27"/>
      <c r="Z1012" s="27"/>
      <c r="AA1012" s="28"/>
      <c r="AB1012" s="31"/>
      <c r="AC1012" s="32"/>
      <c r="AD1012" s="28"/>
      <c r="AE1012" s="28">
        <v>34</v>
      </c>
      <c r="AF1012" s="33">
        <v>0.01</v>
      </c>
      <c r="AG1012" s="28">
        <v>1.5</v>
      </c>
      <c r="AH1012" s="31">
        <v>1.0999999999999999E-2</v>
      </c>
      <c r="AI1012" s="31">
        <v>0.3</v>
      </c>
      <c r="AJ1012" s="31"/>
      <c r="AK1012" s="75" t="str">
        <f t="shared" si="197"/>
        <v>1</v>
      </c>
      <c r="AL1012" s="75" t="str">
        <f t="shared" si="198"/>
        <v>1</v>
      </c>
      <c r="AM1012" s="75" t="str">
        <f t="shared" si="199"/>
        <v>1</v>
      </c>
      <c r="AN1012" s="75" t="str">
        <f t="shared" si="200"/>
        <v>1</v>
      </c>
      <c r="AO1012" s="75" t="str">
        <f t="shared" si="201"/>
        <v>1</v>
      </c>
      <c r="AP1012" s="75" t="str">
        <f t="shared" si="202"/>
        <v>1</v>
      </c>
      <c r="AQ1012" s="75" t="str">
        <f t="shared" si="203"/>
        <v>1</v>
      </c>
      <c r="AR1012" s="75" t="str">
        <f t="shared" si="204"/>
        <v>1</v>
      </c>
      <c r="AS1012" s="75">
        <f t="shared" si="205"/>
        <v>1</v>
      </c>
      <c r="AT1012" s="75" t="str">
        <f t="shared" si="206"/>
        <v>1</v>
      </c>
      <c r="AU1012" s="48" t="e">
        <f>IF(OR(AQ1012="I",#REF!="I",AQ1012="C",#REF!="C"),"Termovacío",IF(OR(AO1012="I",AN1012="I",AP1012="I",AK1012="I",AL1012="I",AO1012="C",AN1012="C",AP1012="C",AK1012="C",AL1012="C"),"Regeneración",""))</f>
        <v>#REF!</v>
      </c>
    </row>
    <row r="1013" spans="1:47" s="10" customFormat="1" ht="15" customHeight="1" x14ac:dyDescent="0.2">
      <c r="A1013" s="4">
        <f t="shared" si="207"/>
        <v>44</v>
      </c>
      <c r="B1013" s="4">
        <v>500030</v>
      </c>
      <c r="C1013" s="4" t="s">
        <v>232</v>
      </c>
      <c r="D1013" s="4" t="s">
        <v>163</v>
      </c>
      <c r="E1013" s="3"/>
      <c r="F1013" s="4" t="s">
        <v>336</v>
      </c>
      <c r="G1013" s="4" t="s">
        <v>12</v>
      </c>
      <c r="H1013" s="4" t="s">
        <v>253</v>
      </c>
      <c r="I1013" s="4" t="s">
        <v>10</v>
      </c>
      <c r="J1013" s="4">
        <v>172</v>
      </c>
      <c r="K1013" s="4" t="s">
        <v>254</v>
      </c>
      <c r="L1013" s="4">
        <v>1964</v>
      </c>
      <c r="M1013" s="4" t="s">
        <v>266</v>
      </c>
      <c r="N1013" s="4" t="s">
        <v>304</v>
      </c>
      <c r="O1013" s="4" t="s">
        <v>122</v>
      </c>
      <c r="P1013" s="4">
        <v>1970</v>
      </c>
      <c r="Q1013" s="4"/>
      <c r="R1013" s="4" t="s">
        <v>123</v>
      </c>
      <c r="S1013" s="13">
        <v>43109</v>
      </c>
      <c r="T1013" s="4">
        <v>47.2</v>
      </c>
      <c r="U1013" s="4" t="s">
        <v>259</v>
      </c>
      <c r="V1013" s="4"/>
      <c r="W1013" s="4">
        <v>60</v>
      </c>
      <c r="X1013" s="13">
        <v>41445</v>
      </c>
      <c r="Y1013" s="27"/>
      <c r="Z1013" s="27"/>
      <c r="AA1013" s="28"/>
      <c r="AB1013" s="31"/>
      <c r="AC1013" s="32"/>
      <c r="AD1013" s="28"/>
      <c r="AE1013" s="28">
        <v>40</v>
      </c>
      <c r="AF1013" s="33">
        <v>0.01</v>
      </c>
      <c r="AG1013" s="28">
        <v>1</v>
      </c>
      <c r="AH1013" s="31">
        <v>1.4E-2</v>
      </c>
      <c r="AI1013" s="31">
        <v>0.45700000000000002</v>
      </c>
      <c r="AJ1013" s="31"/>
      <c r="AK1013" s="75" t="str">
        <f t="shared" si="197"/>
        <v>1</v>
      </c>
      <c r="AL1013" s="75" t="str">
        <f t="shared" si="198"/>
        <v>1</v>
      </c>
      <c r="AM1013" s="75" t="str">
        <f t="shared" si="199"/>
        <v>1</v>
      </c>
      <c r="AN1013" s="75" t="str">
        <f t="shared" si="200"/>
        <v>1</v>
      </c>
      <c r="AO1013" s="75" t="str">
        <f t="shared" si="201"/>
        <v>1</v>
      </c>
      <c r="AP1013" s="75" t="str">
        <f t="shared" si="202"/>
        <v>1</v>
      </c>
      <c r="AQ1013" s="75" t="str">
        <f t="shared" si="203"/>
        <v>1</v>
      </c>
      <c r="AR1013" s="75" t="str">
        <f t="shared" si="204"/>
        <v>1</v>
      </c>
      <c r="AS1013" s="75">
        <f t="shared" si="205"/>
        <v>1</v>
      </c>
      <c r="AT1013" s="75" t="str">
        <f t="shared" si="206"/>
        <v>1</v>
      </c>
      <c r="AU1013" s="48" t="e">
        <f>IF(OR(AQ1013="I",#REF!="I",AQ1013="C",#REF!="C"),"Termovacío",IF(OR(AO1013="I",AN1013="I",AP1013="I",AK1013="I",AL1013="I",AO1013="C",AN1013="C",AP1013="C",AK1013="C",AL1013="C"),"Regeneración",""))</f>
        <v>#REF!</v>
      </c>
    </row>
    <row r="1014" spans="1:47" s="10" customFormat="1" ht="15" customHeight="1" x14ac:dyDescent="0.2">
      <c r="A1014" s="4">
        <f t="shared" si="207"/>
        <v>44</v>
      </c>
      <c r="B1014" s="4">
        <v>500030</v>
      </c>
      <c r="C1014" s="4" t="s">
        <v>232</v>
      </c>
      <c r="D1014" s="4" t="s">
        <v>163</v>
      </c>
      <c r="E1014" s="3"/>
      <c r="F1014" s="4" t="s">
        <v>336</v>
      </c>
      <c r="G1014" s="4" t="s">
        <v>12</v>
      </c>
      <c r="H1014" s="4" t="s">
        <v>253</v>
      </c>
      <c r="I1014" s="4" t="s">
        <v>10</v>
      </c>
      <c r="J1014" s="4">
        <v>172</v>
      </c>
      <c r="K1014" s="4" t="s">
        <v>254</v>
      </c>
      <c r="L1014" s="4">
        <v>1964</v>
      </c>
      <c r="M1014" s="4" t="s">
        <v>266</v>
      </c>
      <c r="N1014" s="4" t="s">
        <v>304</v>
      </c>
      <c r="O1014" s="4" t="s">
        <v>122</v>
      </c>
      <c r="P1014" s="4">
        <v>1970</v>
      </c>
      <c r="Q1014" s="4"/>
      <c r="R1014" s="4" t="s">
        <v>123</v>
      </c>
      <c r="S1014" s="13">
        <v>43109</v>
      </c>
      <c r="T1014" s="4">
        <v>47.2</v>
      </c>
      <c r="U1014" s="4" t="s">
        <v>259</v>
      </c>
      <c r="V1014" s="4"/>
      <c r="W1014" s="4">
        <v>60</v>
      </c>
      <c r="X1014" s="13">
        <v>41346</v>
      </c>
      <c r="Y1014" s="27"/>
      <c r="Z1014" s="27"/>
      <c r="AA1014" s="28"/>
      <c r="AB1014" s="31"/>
      <c r="AC1014" s="32"/>
      <c r="AD1014" s="28"/>
      <c r="AE1014" s="28">
        <v>38</v>
      </c>
      <c r="AF1014" s="33">
        <v>0.01</v>
      </c>
      <c r="AG1014" s="28">
        <v>1</v>
      </c>
      <c r="AH1014" s="31">
        <v>1.2E-2</v>
      </c>
      <c r="AI1014" s="31">
        <v>0.42699999999999999</v>
      </c>
      <c r="AJ1014" s="31"/>
      <c r="AK1014" s="75" t="str">
        <f t="shared" si="197"/>
        <v>1</v>
      </c>
      <c r="AL1014" s="75" t="str">
        <f t="shared" si="198"/>
        <v>1</v>
      </c>
      <c r="AM1014" s="75" t="str">
        <f t="shared" si="199"/>
        <v>1</v>
      </c>
      <c r="AN1014" s="75" t="str">
        <f t="shared" si="200"/>
        <v>1</v>
      </c>
      <c r="AO1014" s="75" t="str">
        <f t="shared" si="201"/>
        <v>1</v>
      </c>
      <c r="AP1014" s="75" t="str">
        <f t="shared" si="202"/>
        <v>1</v>
      </c>
      <c r="AQ1014" s="75" t="str">
        <f t="shared" si="203"/>
        <v>1</v>
      </c>
      <c r="AR1014" s="75" t="str">
        <f t="shared" si="204"/>
        <v>1</v>
      </c>
      <c r="AS1014" s="75">
        <f t="shared" si="205"/>
        <v>1</v>
      </c>
      <c r="AT1014" s="75" t="str">
        <f t="shared" si="206"/>
        <v>1</v>
      </c>
      <c r="AU1014" s="48" t="e">
        <f>IF(OR(AQ1014="I",#REF!="I",AQ1014="C",#REF!="C"),"Termovacío",IF(OR(AO1014="I",AN1014="I",AP1014="I",AK1014="I",AL1014="I",AO1014="C",AN1014="C",AP1014="C",AK1014="C",AL1014="C"),"Regeneración",""))</f>
        <v>#REF!</v>
      </c>
    </row>
    <row r="1015" spans="1:47" s="10" customFormat="1" ht="15" customHeight="1" x14ac:dyDescent="0.2">
      <c r="A1015" s="4">
        <f t="shared" si="207"/>
        <v>44</v>
      </c>
      <c r="B1015" s="4">
        <v>500030</v>
      </c>
      <c r="C1015" s="4" t="s">
        <v>232</v>
      </c>
      <c r="D1015" s="4" t="s">
        <v>163</v>
      </c>
      <c r="E1015" s="3"/>
      <c r="F1015" s="4" t="s">
        <v>336</v>
      </c>
      <c r="G1015" s="4" t="s">
        <v>12</v>
      </c>
      <c r="H1015" s="4" t="s">
        <v>253</v>
      </c>
      <c r="I1015" s="4" t="s">
        <v>10</v>
      </c>
      <c r="J1015" s="4">
        <v>172</v>
      </c>
      <c r="K1015" s="4" t="s">
        <v>254</v>
      </c>
      <c r="L1015" s="4">
        <v>1964</v>
      </c>
      <c r="M1015" s="4" t="s">
        <v>266</v>
      </c>
      <c r="N1015" s="4" t="s">
        <v>304</v>
      </c>
      <c r="O1015" s="4" t="s">
        <v>122</v>
      </c>
      <c r="P1015" s="4">
        <v>1970</v>
      </c>
      <c r="Q1015" s="4"/>
      <c r="R1015" s="4" t="s">
        <v>123</v>
      </c>
      <c r="S1015" s="13">
        <v>43109</v>
      </c>
      <c r="T1015" s="4">
        <v>47.2</v>
      </c>
      <c r="U1015" s="4" t="s">
        <v>259</v>
      </c>
      <c r="V1015" s="4"/>
      <c r="W1015" s="4">
        <v>60</v>
      </c>
      <c r="X1015" s="13">
        <v>40932</v>
      </c>
      <c r="Y1015" s="27"/>
      <c r="Z1015" s="27"/>
      <c r="AA1015" s="28"/>
      <c r="AB1015" s="31"/>
      <c r="AC1015" s="32"/>
      <c r="AD1015" s="28"/>
      <c r="AE1015" s="28">
        <v>39</v>
      </c>
      <c r="AF1015" s="33">
        <v>0.01</v>
      </c>
      <c r="AG1015" s="28">
        <v>1.5</v>
      </c>
      <c r="AH1015" s="31">
        <v>2.3E-2</v>
      </c>
      <c r="AI1015" s="31">
        <v>0.504</v>
      </c>
      <c r="AJ1015" s="31"/>
      <c r="AK1015" s="75" t="str">
        <f t="shared" si="197"/>
        <v>1</v>
      </c>
      <c r="AL1015" s="75" t="str">
        <f t="shared" si="198"/>
        <v>1</v>
      </c>
      <c r="AM1015" s="75" t="str">
        <f t="shared" si="199"/>
        <v>1</v>
      </c>
      <c r="AN1015" s="75" t="str">
        <f t="shared" si="200"/>
        <v>1</v>
      </c>
      <c r="AO1015" s="75" t="str">
        <f t="shared" si="201"/>
        <v>1</v>
      </c>
      <c r="AP1015" s="75" t="str">
        <f t="shared" si="202"/>
        <v>1</v>
      </c>
      <c r="AQ1015" s="75" t="str">
        <f t="shared" si="203"/>
        <v>1</v>
      </c>
      <c r="AR1015" s="75" t="str">
        <f t="shared" si="204"/>
        <v>1</v>
      </c>
      <c r="AS1015" s="75">
        <f t="shared" si="205"/>
        <v>1</v>
      </c>
      <c r="AT1015" s="75" t="str">
        <f t="shared" si="206"/>
        <v>1</v>
      </c>
      <c r="AU1015" s="48" t="e">
        <f>IF(OR(AQ1015="I",#REF!="I",AQ1015="C",#REF!="C"),"Termovacío",IF(OR(AO1015="I",AN1015="I",AP1015="I",AK1015="I",AL1015="I",AO1015="C",AN1015="C",AP1015="C",AK1015="C",AL1015="C"),"Regeneración",""))</f>
        <v>#REF!</v>
      </c>
    </row>
    <row r="1016" spans="1:47" s="10" customFormat="1" ht="15" customHeight="1" x14ac:dyDescent="0.2">
      <c r="A1016" s="4">
        <f t="shared" si="207"/>
        <v>44</v>
      </c>
      <c r="B1016" s="4">
        <v>500030</v>
      </c>
      <c r="C1016" s="4" t="s">
        <v>232</v>
      </c>
      <c r="D1016" s="4" t="s">
        <v>163</v>
      </c>
      <c r="E1016" s="3"/>
      <c r="F1016" s="4" t="s">
        <v>336</v>
      </c>
      <c r="G1016" s="4" t="s">
        <v>12</v>
      </c>
      <c r="H1016" s="4" t="s">
        <v>253</v>
      </c>
      <c r="I1016" s="4" t="s">
        <v>10</v>
      </c>
      <c r="J1016" s="4">
        <v>172</v>
      </c>
      <c r="K1016" s="4" t="s">
        <v>254</v>
      </c>
      <c r="L1016" s="4">
        <v>1964</v>
      </c>
      <c r="M1016" s="4" t="s">
        <v>266</v>
      </c>
      <c r="N1016" s="4" t="s">
        <v>304</v>
      </c>
      <c r="O1016" s="4" t="s">
        <v>122</v>
      </c>
      <c r="P1016" s="4">
        <v>1970</v>
      </c>
      <c r="Q1016" s="4"/>
      <c r="R1016" s="4" t="s">
        <v>123</v>
      </c>
      <c r="S1016" s="13">
        <v>43109</v>
      </c>
      <c r="T1016" s="4">
        <v>47.2</v>
      </c>
      <c r="U1016" s="4" t="s">
        <v>259</v>
      </c>
      <c r="V1016" s="4"/>
      <c r="W1016" s="4">
        <v>60</v>
      </c>
      <c r="X1016" s="13">
        <v>40657</v>
      </c>
      <c r="Y1016" s="27"/>
      <c r="Z1016" s="27"/>
      <c r="AA1016" s="28"/>
      <c r="AB1016" s="31"/>
      <c r="AC1016" s="32"/>
      <c r="AD1016" s="28"/>
      <c r="AE1016" s="28">
        <v>38</v>
      </c>
      <c r="AF1016" s="33">
        <v>0.01</v>
      </c>
      <c r="AG1016" s="28">
        <v>1.5</v>
      </c>
      <c r="AH1016" s="31">
        <v>2.1999999999999999E-2</v>
      </c>
      <c r="AI1016" s="31">
        <v>0.501</v>
      </c>
      <c r="AJ1016" s="31"/>
      <c r="AK1016" s="75" t="str">
        <f t="shared" si="197"/>
        <v>1</v>
      </c>
      <c r="AL1016" s="75" t="str">
        <f t="shared" si="198"/>
        <v>1</v>
      </c>
      <c r="AM1016" s="75" t="str">
        <f t="shared" si="199"/>
        <v>1</v>
      </c>
      <c r="AN1016" s="75" t="str">
        <f t="shared" si="200"/>
        <v>1</v>
      </c>
      <c r="AO1016" s="75" t="str">
        <f t="shared" si="201"/>
        <v>1</v>
      </c>
      <c r="AP1016" s="75" t="str">
        <f t="shared" si="202"/>
        <v>1</v>
      </c>
      <c r="AQ1016" s="75" t="str">
        <f t="shared" si="203"/>
        <v>1</v>
      </c>
      <c r="AR1016" s="75" t="str">
        <f t="shared" si="204"/>
        <v>1</v>
      </c>
      <c r="AS1016" s="75">
        <f t="shared" si="205"/>
        <v>1</v>
      </c>
      <c r="AT1016" s="75" t="str">
        <f t="shared" si="206"/>
        <v>1</v>
      </c>
      <c r="AU1016" s="48" t="e">
        <f>IF(OR(AQ1016="I",#REF!="I",AQ1016="C",#REF!="C"),"Termovacío",IF(OR(AO1016="I",AN1016="I",AP1016="I",AK1016="I",AL1016="I",AO1016="C",AN1016="C",AP1016="C",AK1016="C",AL1016="C"),"Regeneración",""))</f>
        <v>#REF!</v>
      </c>
    </row>
    <row r="1017" spans="1:47" s="10" customFormat="1" ht="15" customHeight="1" x14ac:dyDescent="0.2">
      <c r="A1017" s="4">
        <f t="shared" si="207"/>
        <v>44</v>
      </c>
      <c r="B1017" s="4">
        <v>500030</v>
      </c>
      <c r="C1017" s="4" t="s">
        <v>232</v>
      </c>
      <c r="D1017" s="4" t="s">
        <v>163</v>
      </c>
      <c r="E1017" s="3"/>
      <c r="F1017" s="4" t="s">
        <v>336</v>
      </c>
      <c r="G1017" s="4" t="s">
        <v>12</v>
      </c>
      <c r="H1017" s="4" t="s">
        <v>253</v>
      </c>
      <c r="I1017" s="4" t="s">
        <v>10</v>
      </c>
      <c r="J1017" s="4">
        <v>172</v>
      </c>
      <c r="K1017" s="4" t="s">
        <v>254</v>
      </c>
      <c r="L1017" s="4">
        <v>1964</v>
      </c>
      <c r="M1017" s="4" t="s">
        <v>266</v>
      </c>
      <c r="N1017" s="4" t="s">
        <v>304</v>
      </c>
      <c r="O1017" s="4" t="s">
        <v>122</v>
      </c>
      <c r="P1017" s="4">
        <v>1970</v>
      </c>
      <c r="Q1017" s="4"/>
      <c r="R1017" s="4" t="s">
        <v>123</v>
      </c>
      <c r="S1017" s="13">
        <v>43109</v>
      </c>
      <c r="T1017" s="4">
        <v>47.2</v>
      </c>
      <c r="U1017" s="4" t="s">
        <v>259</v>
      </c>
      <c r="V1017" s="4"/>
      <c r="W1017" s="4">
        <v>60</v>
      </c>
      <c r="X1017" s="13">
        <v>40317</v>
      </c>
      <c r="Y1017" s="27"/>
      <c r="Z1017" s="27"/>
      <c r="AA1017" s="28"/>
      <c r="AB1017" s="31"/>
      <c r="AC1017" s="32"/>
      <c r="AD1017" s="28"/>
      <c r="AE1017" s="28">
        <v>42</v>
      </c>
      <c r="AF1017" s="33">
        <v>0.01</v>
      </c>
      <c r="AG1017" s="28">
        <v>1</v>
      </c>
      <c r="AH1017" s="31">
        <v>0.03</v>
      </c>
      <c r="AI1017" s="31">
        <v>0.52800000000000002</v>
      </c>
      <c r="AJ1017" s="31"/>
      <c r="AK1017" s="75" t="str">
        <f t="shared" si="197"/>
        <v>1</v>
      </c>
      <c r="AL1017" s="75" t="str">
        <f t="shared" si="198"/>
        <v>1</v>
      </c>
      <c r="AM1017" s="75" t="str">
        <f t="shared" si="199"/>
        <v>1</v>
      </c>
      <c r="AN1017" s="75" t="str">
        <f t="shared" si="200"/>
        <v>1</v>
      </c>
      <c r="AO1017" s="75" t="str">
        <f t="shared" si="201"/>
        <v>1</v>
      </c>
      <c r="AP1017" s="75" t="str">
        <f t="shared" si="202"/>
        <v>1</v>
      </c>
      <c r="AQ1017" s="75" t="str">
        <f t="shared" si="203"/>
        <v>1</v>
      </c>
      <c r="AR1017" s="75" t="str">
        <f t="shared" si="204"/>
        <v>1</v>
      </c>
      <c r="AS1017" s="75">
        <f t="shared" si="205"/>
        <v>1</v>
      </c>
      <c r="AT1017" s="75" t="str">
        <f t="shared" si="206"/>
        <v>1</v>
      </c>
      <c r="AU1017" s="48" t="e">
        <f>IF(OR(AQ1017="I",#REF!="I",AQ1017="C",#REF!="C"),"Termovacío",IF(OR(AO1017="I",AN1017="I",AP1017="I",AK1017="I",AL1017="I",AO1017="C",AN1017="C",AP1017="C",AK1017="C",AL1017="C"),"Regeneración",""))</f>
        <v>#REF!</v>
      </c>
    </row>
    <row r="1018" spans="1:47" s="10" customFormat="1" ht="15" customHeight="1" x14ac:dyDescent="0.2">
      <c r="A1018" s="4">
        <f t="shared" si="207"/>
        <v>44</v>
      </c>
      <c r="B1018" s="4">
        <v>500030</v>
      </c>
      <c r="C1018" s="4" t="s">
        <v>232</v>
      </c>
      <c r="D1018" s="4" t="s">
        <v>163</v>
      </c>
      <c r="E1018" s="3"/>
      <c r="F1018" s="4" t="s">
        <v>336</v>
      </c>
      <c r="G1018" s="4" t="s">
        <v>12</v>
      </c>
      <c r="H1018" s="4" t="s">
        <v>253</v>
      </c>
      <c r="I1018" s="4" t="s">
        <v>10</v>
      </c>
      <c r="J1018" s="4">
        <v>172</v>
      </c>
      <c r="K1018" s="4" t="s">
        <v>254</v>
      </c>
      <c r="L1018" s="4">
        <v>1964</v>
      </c>
      <c r="M1018" s="4" t="s">
        <v>266</v>
      </c>
      <c r="N1018" s="4" t="s">
        <v>304</v>
      </c>
      <c r="O1018" s="4" t="s">
        <v>122</v>
      </c>
      <c r="P1018" s="4">
        <v>1970</v>
      </c>
      <c r="Q1018" s="4"/>
      <c r="R1018" s="4" t="s">
        <v>123</v>
      </c>
      <c r="S1018" s="13">
        <v>43109</v>
      </c>
      <c r="T1018" s="4">
        <v>47.2</v>
      </c>
      <c r="U1018" s="4" t="s">
        <v>259</v>
      </c>
      <c r="V1018" s="4"/>
      <c r="W1018" s="4">
        <v>60</v>
      </c>
      <c r="X1018" s="13">
        <v>40100</v>
      </c>
      <c r="Y1018" s="27"/>
      <c r="Z1018" s="27"/>
      <c r="AA1018" s="28"/>
      <c r="AB1018" s="31"/>
      <c r="AC1018" s="32">
        <v>58.2</v>
      </c>
      <c r="AD1018" s="28"/>
      <c r="AE1018" s="28">
        <v>41</v>
      </c>
      <c r="AF1018" s="33">
        <v>0.01</v>
      </c>
      <c r="AG1018" s="28">
        <v>1.5</v>
      </c>
      <c r="AH1018" s="31">
        <v>2.8000000000000001E-2</v>
      </c>
      <c r="AI1018" s="31">
        <v>0.59299999999999997</v>
      </c>
      <c r="AJ1018" s="31"/>
      <c r="AK1018" s="75" t="str">
        <f t="shared" si="197"/>
        <v>1</v>
      </c>
      <c r="AL1018" s="75" t="str">
        <f t="shared" si="198"/>
        <v>1</v>
      </c>
      <c r="AM1018" s="75" t="str">
        <f t="shared" si="199"/>
        <v>1</v>
      </c>
      <c r="AN1018" s="75" t="str">
        <f t="shared" si="200"/>
        <v>1</v>
      </c>
      <c r="AO1018" s="75" t="str">
        <f t="shared" si="201"/>
        <v>1</v>
      </c>
      <c r="AP1018" s="75" t="str">
        <f t="shared" si="202"/>
        <v>1</v>
      </c>
      <c r="AQ1018" s="75" t="str">
        <f t="shared" si="203"/>
        <v>1</v>
      </c>
      <c r="AR1018" s="75" t="str">
        <f t="shared" si="204"/>
        <v>1</v>
      </c>
      <c r="AS1018" s="75">
        <f t="shared" si="205"/>
        <v>1</v>
      </c>
      <c r="AT1018" s="75" t="str">
        <f t="shared" si="206"/>
        <v>1</v>
      </c>
      <c r="AU1018" s="48" t="e">
        <f>IF(OR(AQ1018="I",#REF!="I",AQ1018="C",#REF!="C"),"Termovacío",IF(OR(AO1018="I",AN1018="I",AP1018="I",AK1018="I",AL1018="I",AO1018="C",AN1018="C",AP1018="C",AK1018="C",AL1018="C"),"Regeneración",""))</f>
        <v>#REF!</v>
      </c>
    </row>
    <row r="1019" spans="1:47" s="10" customFormat="1" ht="15" customHeight="1" x14ac:dyDescent="0.2">
      <c r="A1019" s="4">
        <f t="shared" si="207"/>
        <v>44</v>
      </c>
      <c r="B1019" s="4">
        <v>500030</v>
      </c>
      <c r="C1019" s="4" t="s">
        <v>232</v>
      </c>
      <c r="D1019" s="4" t="s">
        <v>163</v>
      </c>
      <c r="E1019" s="3"/>
      <c r="F1019" s="4" t="s">
        <v>336</v>
      </c>
      <c r="G1019" s="4" t="s">
        <v>12</v>
      </c>
      <c r="H1019" s="4" t="s">
        <v>253</v>
      </c>
      <c r="I1019" s="4" t="s">
        <v>10</v>
      </c>
      <c r="J1019" s="4">
        <v>172</v>
      </c>
      <c r="K1019" s="4" t="s">
        <v>254</v>
      </c>
      <c r="L1019" s="4">
        <v>1964</v>
      </c>
      <c r="M1019" s="4" t="s">
        <v>266</v>
      </c>
      <c r="N1019" s="4" t="s">
        <v>304</v>
      </c>
      <c r="O1019" s="4" t="s">
        <v>122</v>
      </c>
      <c r="P1019" s="4">
        <v>1970</v>
      </c>
      <c r="Q1019" s="4"/>
      <c r="R1019" s="4" t="s">
        <v>123</v>
      </c>
      <c r="S1019" s="13">
        <v>43109</v>
      </c>
      <c r="T1019" s="4">
        <v>47.2</v>
      </c>
      <c r="U1019" s="4" t="s">
        <v>259</v>
      </c>
      <c r="V1019" s="4"/>
      <c r="W1019" s="4">
        <v>60</v>
      </c>
      <c r="X1019" s="13">
        <v>39748</v>
      </c>
      <c r="Y1019" s="27"/>
      <c r="Z1019" s="27"/>
      <c r="AA1019" s="28"/>
      <c r="AB1019" s="31"/>
      <c r="AC1019" s="32">
        <v>44</v>
      </c>
      <c r="AD1019" s="28"/>
      <c r="AE1019" s="28">
        <v>40</v>
      </c>
      <c r="AF1019" s="33"/>
      <c r="AG1019" s="28"/>
      <c r="AH1019" s="31">
        <v>2.7E-2</v>
      </c>
      <c r="AI1019" s="31"/>
      <c r="AJ1019" s="31"/>
      <c r="AK1019" s="75" t="str">
        <f t="shared" si="197"/>
        <v>1</v>
      </c>
      <c r="AL1019" s="75" t="str">
        <f t="shared" si="198"/>
        <v>1</v>
      </c>
      <c r="AM1019" s="75" t="str">
        <f t="shared" si="199"/>
        <v>1</v>
      </c>
      <c r="AN1019" s="75" t="str">
        <f t="shared" si="200"/>
        <v>1</v>
      </c>
      <c r="AO1019" s="75" t="str">
        <f t="shared" si="201"/>
        <v>1</v>
      </c>
      <c r="AP1019" s="75" t="str">
        <f t="shared" si="202"/>
        <v>1</v>
      </c>
      <c r="AQ1019" s="75" t="str">
        <f t="shared" si="203"/>
        <v>1</v>
      </c>
      <c r="AR1019" s="75" t="str">
        <f t="shared" si="204"/>
        <v>1</v>
      </c>
      <c r="AS1019" s="75">
        <f t="shared" si="205"/>
        <v>1</v>
      </c>
      <c r="AT1019" s="75" t="str">
        <f t="shared" si="206"/>
        <v>1</v>
      </c>
      <c r="AU1019" s="48" t="e">
        <f>IF(OR(AQ1019="I",#REF!="I",AQ1019="C",#REF!="C"),"Termovacío",IF(OR(AO1019="I",AN1019="I",AP1019="I",AK1019="I",AL1019="I",AO1019="C",AN1019="C",AP1019="C",AK1019="C",AL1019="C"),"Regeneración",""))</f>
        <v>#REF!</v>
      </c>
    </row>
    <row r="1020" spans="1:47" s="10" customFormat="1" ht="15" customHeight="1" x14ac:dyDescent="0.2">
      <c r="A1020" s="4">
        <f t="shared" si="207"/>
        <v>44</v>
      </c>
      <c r="B1020" s="4">
        <v>500030</v>
      </c>
      <c r="C1020" s="4" t="s">
        <v>232</v>
      </c>
      <c r="D1020" s="4" t="s">
        <v>163</v>
      </c>
      <c r="E1020" s="3"/>
      <c r="F1020" s="4" t="s">
        <v>336</v>
      </c>
      <c r="G1020" s="4" t="s">
        <v>12</v>
      </c>
      <c r="H1020" s="4" t="s">
        <v>253</v>
      </c>
      <c r="I1020" s="4" t="s">
        <v>10</v>
      </c>
      <c r="J1020" s="4">
        <v>172</v>
      </c>
      <c r="K1020" s="4" t="s">
        <v>254</v>
      </c>
      <c r="L1020" s="4">
        <v>1964</v>
      </c>
      <c r="M1020" s="4" t="s">
        <v>266</v>
      </c>
      <c r="N1020" s="4" t="s">
        <v>304</v>
      </c>
      <c r="O1020" s="4" t="s">
        <v>122</v>
      </c>
      <c r="P1020" s="4">
        <v>1970</v>
      </c>
      <c r="Q1020" s="4"/>
      <c r="R1020" s="4" t="s">
        <v>123</v>
      </c>
      <c r="S1020" s="13">
        <v>43109</v>
      </c>
      <c r="T1020" s="4">
        <v>47.2</v>
      </c>
      <c r="U1020" s="4" t="s">
        <v>259</v>
      </c>
      <c r="V1020" s="4"/>
      <c r="W1020" s="4">
        <v>60</v>
      </c>
      <c r="X1020" s="13">
        <v>39680</v>
      </c>
      <c r="Y1020" s="27"/>
      <c r="Z1020" s="27"/>
      <c r="AA1020" s="28"/>
      <c r="AB1020" s="31"/>
      <c r="AC1020" s="32"/>
      <c r="AD1020" s="28"/>
      <c r="AE1020" s="28">
        <v>46</v>
      </c>
      <c r="AF1020" s="33">
        <v>0.01</v>
      </c>
      <c r="AG1020" s="28">
        <v>1.5</v>
      </c>
      <c r="AH1020" s="31">
        <v>1.0999999999999999E-2</v>
      </c>
      <c r="AI1020" s="31">
        <v>0.30499999999999999</v>
      </c>
      <c r="AJ1020" s="31"/>
      <c r="AK1020" s="75" t="str">
        <f t="shared" si="197"/>
        <v>1</v>
      </c>
      <c r="AL1020" s="75" t="str">
        <f t="shared" si="198"/>
        <v>1</v>
      </c>
      <c r="AM1020" s="75" t="str">
        <f t="shared" si="199"/>
        <v>1</v>
      </c>
      <c r="AN1020" s="75" t="str">
        <f t="shared" si="200"/>
        <v>1</v>
      </c>
      <c r="AO1020" s="75" t="str">
        <f t="shared" si="201"/>
        <v>1</v>
      </c>
      <c r="AP1020" s="75" t="str">
        <f t="shared" si="202"/>
        <v>1</v>
      </c>
      <c r="AQ1020" s="75" t="str">
        <f t="shared" si="203"/>
        <v>1</v>
      </c>
      <c r="AR1020" s="75" t="str">
        <f t="shared" si="204"/>
        <v>1</v>
      </c>
      <c r="AS1020" s="75">
        <f t="shared" si="205"/>
        <v>1</v>
      </c>
      <c r="AT1020" s="75" t="str">
        <f t="shared" si="206"/>
        <v>1</v>
      </c>
      <c r="AU1020" s="48" t="e">
        <f>IF(OR(AQ1020="I",#REF!="I",AQ1020="C",#REF!="C"),"Termovacío",IF(OR(AO1020="I",AN1020="I",AP1020="I",AK1020="I",AL1020="I",AO1020="C",AN1020="C",AP1020="C",AK1020="C",AL1020="C"),"Regeneración",""))</f>
        <v>#REF!</v>
      </c>
    </row>
    <row r="1021" spans="1:47" s="10" customFormat="1" ht="15" customHeight="1" x14ac:dyDescent="0.2">
      <c r="A1021" s="4">
        <f t="shared" si="207"/>
        <v>44</v>
      </c>
      <c r="B1021" s="4">
        <v>500030</v>
      </c>
      <c r="C1021" s="4" t="s">
        <v>232</v>
      </c>
      <c r="D1021" s="4" t="s">
        <v>163</v>
      </c>
      <c r="E1021" s="3"/>
      <c r="F1021" s="4" t="s">
        <v>336</v>
      </c>
      <c r="G1021" s="4" t="s">
        <v>12</v>
      </c>
      <c r="H1021" s="4" t="s">
        <v>253</v>
      </c>
      <c r="I1021" s="4" t="s">
        <v>10</v>
      </c>
      <c r="J1021" s="4">
        <v>172</v>
      </c>
      <c r="K1021" s="4" t="s">
        <v>254</v>
      </c>
      <c r="L1021" s="4">
        <v>1964</v>
      </c>
      <c r="M1021" s="4" t="s">
        <v>266</v>
      </c>
      <c r="N1021" s="4" t="s">
        <v>304</v>
      </c>
      <c r="O1021" s="4" t="s">
        <v>122</v>
      </c>
      <c r="P1021" s="4">
        <v>1970</v>
      </c>
      <c r="Q1021" s="4"/>
      <c r="R1021" s="4" t="s">
        <v>123</v>
      </c>
      <c r="S1021" s="13">
        <v>43109</v>
      </c>
      <c r="T1021" s="4">
        <v>47.2</v>
      </c>
      <c r="U1021" s="4" t="s">
        <v>259</v>
      </c>
      <c r="V1021" s="4"/>
      <c r="W1021" s="4">
        <v>60</v>
      </c>
      <c r="X1021" s="13">
        <v>39520</v>
      </c>
      <c r="Y1021" s="27"/>
      <c r="Z1021" s="27"/>
      <c r="AA1021" s="28"/>
      <c r="AB1021" s="31"/>
      <c r="AC1021" s="32">
        <v>55</v>
      </c>
      <c r="AD1021" s="28"/>
      <c r="AE1021" s="28"/>
      <c r="AF1021" s="33"/>
      <c r="AG1021" s="28"/>
      <c r="AH1021" s="31"/>
      <c r="AI1021" s="31"/>
      <c r="AJ1021" s="31"/>
      <c r="AK1021" s="75" t="str">
        <f t="shared" si="197"/>
        <v>1</v>
      </c>
      <c r="AL1021" s="75" t="str">
        <f t="shared" si="198"/>
        <v>1</v>
      </c>
      <c r="AM1021" s="75" t="str">
        <f t="shared" si="199"/>
        <v>1</v>
      </c>
      <c r="AN1021" s="75" t="str">
        <f t="shared" si="200"/>
        <v>1</v>
      </c>
      <c r="AO1021" s="75" t="str">
        <f t="shared" si="201"/>
        <v>1</v>
      </c>
      <c r="AP1021" s="75" t="str">
        <f t="shared" si="202"/>
        <v>1</v>
      </c>
      <c r="AQ1021" s="75" t="str">
        <f t="shared" si="203"/>
        <v>1</v>
      </c>
      <c r="AR1021" s="75" t="str">
        <f t="shared" si="204"/>
        <v>1</v>
      </c>
      <c r="AS1021" s="75">
        <f t="shared" si="205"/>
        <v>1</v>
      </c>
      <c r="AT1021" s="75" t="str">
        <f t="shared" si="206"/>
        <v>1</v>
      </c>
      <c r="AU1021" s="48" t="e">
        <f>IF(OR(AQ1021="I",#REF!="I",AQ1021="C",#REF!="C"),"Termovacío",IF(OR(AO1021="I",AN1021="I",AP1021="I",AK1021="I",AL1021="I",AO1021="C",AN1021="C",AP1021="C",AK1021="C",AL1021="C"),"Regeneración",""))</f>
        <v>#REF!</v>
      </c>
    </row>
    <row r="1022" spans="1:47" s="10" customFormat="1" ht="15" customHeight="1" x14ac:dyDescent="0.2">
      <c r="A1022" s="4">
        <f t="shared" si="207"/>
        <v>44</v>
      </c>
      <c r="B1022" s="4">
        <v>500030</v>
      </c>
      <c r="C1022" s="4" t="s">
        <v>232</v>
      </c>
      <c r="D1022" s="4" t="s">
        <v>163</v>
      </c>
      <c r="E1022" s="3"/>
      <c r="F1022" s="4" t="s">
        <v>336</v>
      </c>
      <c r="G1022" s="4" t="s">
        <v>12</v>
      </c>
      <c r="H1022" s="4" t="s">
        <v>253</v>
      </c>
      <c r="I1022" s="4" t="s">
        <v>10</v>
      </c>
      <c r="J1022" s="4">
        <v>172</v>
      </c>
      <c r="K1022" s="4" t="s">
        <v>254</v>
      </c>
      <c r="L1022" s="4">
        <v>1964</v>
      </c>
      <c r="M1022" s="4" t="s">
        <v>266</v>
      </c>
      <c r="N1022" s="4" t="s">
        <v>304</v>
      </c>
      <c r="O1022" s="4" t="s">
        <v>122</v>
      </c>
      <c r="P1022" s="4">
        <v>1970</v>
      </c>
      <c r="Q1022" s="4"/>
      <c r="R1022" s="4" t="s">
        <v>123</v>
      </c>
      <c r="S1022" s="13">
        <v>43109</v>
      </c>
      <c r="T1022" s="4">
        <v>47.2</v>
      </c>
      <c r="U1022" s="4" t="s">
        <v>259</v>
      </c>
      <c r="V1022" s="4"/>
      <c r="W1022" s="4">
        <v>60</v>
      </c>
      <c r="X1022" s="13">
        <v>39349</v>
      </c>
      <c r="Y1022" s="27"/>
      <c r="Z1022" s="27"/>
      <c r="AA1022" s="28"/>
      <c r="AB1022" s="31"/>
      <c r="AC1022" s="32">
        <v>61</v>
      </c>
      <c r="AD1022" s="28"/>
      <c r="AE1022" s="28"/>
      <c r="AF1022" s="33"/>
      <c r="AG1022" s="28"/>
      <c r="AH1022" s="31"/>
      <c r="AI1022" s="31"/>
      <c r="AJ1022" s="31"/>
      <c r="AK1022" s="75" t="str">
        <f t="shared" si="197"/>
        <v>1</v>
      </c>
      <c r="AL1022" s="75" t="str">
        <f t="shared" si="198"/>
        <v>1</v>
      </c>
      <c r="AM1022" s="75" t="str">
        <f t="shared" si="199"/>
        <v>1</v>
      </c>
      <c r="AN1022" s="75" t="str">
        <f t="shared" si="200"/>
        <v>1</v>
      </c>
      <c r="AO1022" s="75" t="str">
        <f t="shared" si="201"/>
        <v>1</v>
      </c>
      <c r="AP1022" s="75" t="str">
        <f t="shared" si="202"/>
        <v>1</v>
      </c>
      <c r="AQ1022" s="75" t="str">
        <f t="shared" si="203"/>
        <v>1</v>
      </c>
      <c r="AR1022" s="75" t="str">
        <f t="shared" si="204"/>
        <v>1</v>
      </c>
      <c r="AS1022" s="75">
        <f t="shared" si="205"/>
        <v>1</v>
      </c>
      <c r="AT1022" s="75" t="str">
        <f t="shared" si="206"/>
        <v>1</v>
      </c>
      <c r="AU1022" s="48" t="e">
        <f>IF(OR(AQ1022="I",#REF!="I",AQ1022="C",#REF!="C"),"Termovacío",IF(OR(AO1022="I",AN1022="I",AP1022="I",AK1022="I",AL1022="I",AO1022="C",AN1022="C",AP1022="C",AK1022="C",AL1022="C"),"Regeneración",""))</f>
        <v>#REF!</v>
      </c>
    </row>
    <row r="1023" spans="1:47" s="10" customFormat="1" ht="15" customHeight="1" x14ac:dyDescent="0.2">
      <c r="A1023" s="4">
        <f t="shared" si="207"/>
        <v>44</v>
      </c>
      <c r="B1023" s="4">
        <v>500030</v>
      </c>
      <c r="C1023" s="4" t="s">
        <v>232</v>
      </c>
      <c r="D1023" s="4" t="s">
        <v>163</v>
      </c>
      <c r="E1023" s="3"/>
      <c r="F1023" s="4" t="s">
        <v>336</v>
      </c>
      <c r="G1023" s="4" t="s">
        <v>12</v>
      </c>
      <c r="H1023" s="4" t="s">
        <v>253</v>
      </c>
      <c r="I1023" s="4" t="s">
        <v>10</v>
      </c>
      <c r="J1023" s="4">
        <v>172</v>
      </c>
      <c r="K1023" s="4" t="s">
        <v>254</v>
      </c>
      <c r="L1023" s="4">
        <v>1964</v>
      </c>
      <c r="M1023" s="4" t="s">
        <v>266</v>
      </c>
      <c r="N1023" s="4" t="s">
        <v>304</v>
      </c>
      <c r="O1023" s="4" t="s">
        <v>122</v>
      </c>
      <c r="P1023" s="4">
        <v>1970</v>
      </c>
      <c r="Q1023" s="4"/>
      <c r="R1023" s="4" t="s">
        <v>123</v>
      </c>
      <c r="S1023" s="13">
        <v>43109</v>
      </c>
      <c r="T1023" s="4">
        <v>47.2</v>
      </c>
      <c r="U1023" s="4" t="s">
        <v>259</v>
      </c>
      <c r="V1023" s="4"/>
      <c r="W1023" s="4">
        <v>60</v>
      </c>
      <c r="X1023" s="13">
        <v>39043</v>
      </c>
      <c r="Y1023" s="27"/>
      <c r="Z1023" s="27"/>
      <c r="AA1023" s="28"/>
      <c r="AB1023" s="31"/>
      <c r="AC1023" s="32">
        <v>61</v>
      </c>
      <c r="AD1023" s="28"/>
      <c r="AE1023" s="28">
        <v>26.8</v>
      </c>
      <c r="AF1023" s="33">
        <v>1.9E-2</v>
      </c>
      <c r="AG1023" s="28">
        <v>1.5</v>
      </c>
      <c r="AH1023" s="31">
        <v>8.6999999999999994E-2</v>
      </c>
      <c r="AI1023" s="31">
        <v>1.7649999999999999</v>
      </c>
      <c r="AJ1023" s="31"/>
      <c r="AK1023" s="75" t="str">
        <f t="shared" si="197"/>
        <v>1</v>
      </c>
      <c r="AL1023" s="75" t="str">
        <f t="shared" si="198"/>
        <v>1</v>
      </c>
      <c r="AM1023" s="75" t="str">
        <f t="shared" si="199"/>
        <v>1</v>
      </c>
      <c r="AN1023" s="75" t="str">
        <f t="shared" si="200"/>
        <v>1</v>
      </c>
      <c r="AO1023" s="75" t="str">
        <f t="shared" si="201"/>
        <v>5</v>
      </c>
      <c r="AP1023" s="75" t="str">
        <f t="shared" si="202"/>
        <v>1</v>
      </c>
      <c r="AQ1023" s="75" t="str">
        <f t="shared" si="203"/>
        <v>1</v>
      </c>
      <c r="AR1023" s="75" t="str">
        <f t="shared" si="204"/>
        <v>1</v>
      </c>
      <c r="AS1023" s="75">
        <f t="shared" si="205"/>
        <v>1.5454545454545454</v>
      </c>
      <c r="AT1023" s="75" t="str">
        <f t="shared" si="206"/>
        <v>3</v>
      </c>
      <c r="AU1023" s="48" t="e">
        <f>IF(OR(AQ1023="I",#REF!="I",AQ1023="C",#REF!="C"),"Termovacío",IF(OR(AO1023="I",AN1023="I",AP1023="I",AK1023="I",AL1023="I",AO1023="C",AN1023="C",AP1023="C",AK1023="C",AL1023="C"),"Regeneración",""))</f>
        <v>#REF!</v>
      </c>
    </row>
    <row r="1024" spans="1:47" s="10" customFormat="1" ht="15" customHeight="1" x14ac:dyDescent="0.2">
      <c r="A1024" s="4">
        <f t="shared" si="207"/>
        <v>44</v>
      </c>
      <c r="B1024" s="4">
        <v>500030</v>
      </c>
      <c r="C1024" s="4" t="s">
        <v>232</v>
      </c>
      <c r="D1024" s="4" t="s">
        <v>163</v>
      </c>
      <c r="E1024" s="3"/>
      <c r="F1024" s="4" t="s">
        <v>336</v>
      </c>
      <c r="G1024" s="4" t="s">
        <v>12</v>
      </c>
      <c r="H1024" s="4" t="s">
        <v>253</v>
      </c>
      <c r="I1024" s="4" t="s">
        <v>10</v>
      </c>
      <c r="J1024" s="4">
        <v>172</v>
      </c>
      <c r="K1024" s="4" t="s">
        <v>254</v>
      </c>
      <c r="L1024" s="4">
        <v>1964</v>
      </c>
      <c r="M1024" s="4" t="s">
        <v>266</v>
      </c>
      <c r="N1024" s="4" t="s">
        <v>304</v>
      </c>
      <c r="O1024" s="4" t="s">
        <v>122</v>
      </c>
      <c r="P1024" s="4">
        <v>1970</v>
      </c>
      <c r="Q1024" s="4"/>
      <c r="R1024" s="4" t="s">
        <v>123</v>
      </c>
      <c r="S1024" s="13">
        <v>43109</v>
      </c>
      <c r="T1024" s="4">
        <v>47.2</v>
      </c>
      <c r="U1024" s="4" t="s">
        <v>259</v>
      </c>
      <c r="V1024" s="4"/>
      <c r="W1024" s="4">
        <v>60</v>
      </c>
      <c r="X1024" s="13">
        <v>38988</v>
      </c>
      <c r="Y1024" s="27"/>
      <c r="Z1024" s="27"/>
      <c r="AA1024" s="28"/>
      <c r="AB1024" s="31"/>
      <c r="AC1024" s="32">
        <v>62</v>
      </c>
      <c r="AD1024" s="28"/>
      <c r="AE1024" s="28">
        <v>31.4</v>
      </c>
      <c r="AF1024" s="33"/>
      <c r="AG1024" s="28">
        <v>1.5</v>
      </c>
      <c r="AH1024" s="31"/>
      <c r="AI1024" s="31"/>
      <c r="AJ1024" s="31"/>
      <c r="AK1024" s="75" t="str">
        <f t="shared" si="197"/>
        <v>1</v>
      </c>
      <c r="AL1024" s="75" t="str">
        <f t="shared" si="198"/>
        <v>1</v>
      </c>
      <c r="AM1024" s="75" t="str">
        <f t="shared" si="199"/>
        <v>1</v>
      </c>
      <c r="AN1024" s="75" t="str">
        <f t="shared" si="200"/>
        <v>1</v>
      </c>
      <c r="AO1024" s="75" t="str">
        <f t="shared" si="201"/>
        <v>3</v>
      </c>
      <c r="AP1024" s="75" t="str">
        <f t="shared" si="202"/>
        <v>1</v>
      </c>
      <c r="AQ1024" s="75" t="str">
        <f t="shared" si="203"/>
        <v>1</v>
      </c>
      <c r="AR1024" s="75" t="str">
        <f t="shared" si="204"/>
        <v>1</v>
      </c>
      <c r="AS1024" s="75">
        <f t="shared" si="205"/>
        <v>1.2727272727272727</v>
      </c>
      <c r="AT1024" s="75" t="str">
        <f t="shared" si="206"/>
        <v>3</v>
      </c>
      <c r="AU1024" s="48" t="e">
        <f>IF(OR(AQ1024="I",#REF!="I",AQ1024="C",#REF!="C"),"Termovacío",IF(OR(AO1024="I",AN1024="I",AP1024="I",AK1024="I",AL1024="I",AO1024="C",AN1024="C",AP1024="C",AK1024="C",AL1024="C"),"Regeneración",""))</f>
        <v>#REF!</v>
      </c>
    </row>
    <row r="1025" spans="1:47" s="10" customFormat="1" ht="15" customHeight="1" x14ac:dyDescent="0.2">
      <c r="A1025" s="4">
        <f t="shared" si="207"/>
        <v>44</v>
      </c>
      <c r="B1025" s="4">
        <v>500030</v>
      </c>
      <c r="C1025" s="4" t="s">
        <v>232</v>
      </c>
      <c r="D1025" s="4" t="s">
        <v>163</v>
      </c>
      <c r="E1025" s="3"/>
      <c r="F1025" s="4" t="s">
        <v>336</v>
      </c>
      <c r="G1025" s="4" t="s">
        <v>12</v>
      </c>
      <c r="H1025" s="4" t="s">
        <v>253</v>
      </c>
      <c r="I1025" s="4" t="s">
        <v>10</v>
      </c>
      <c r="J1025" s="4">
        <v>172</v>
      </c>
      <c r="K1025" s="4" t="s">
        <v>254</v>
      </c>
      <c r="L1025" s="4">
        <v>1964</v>
      </c>
      <c r="M1025" s="4" t="s">
        <v>266</v>
      </c>
      <c r="N1025" s="4" t="s">
        <v>304</v>
      </c>
      <c r="O1025" s="4" t="s">
        <v>122</v>
      </c>
      <c r="P1025" s="4">
        <v>1970</v>
      </c>
      <c r="Q1025" s="4"/>
      <c r="R1025" s="4" t="s">
        <v>123</v>
      </c>
      <c r="S1025" s="13">
        <v>43109</v>
      </c>
      <c r="T1025" s="4">
        <v>47.2</v>
      </c>
      <c r="U1025" s="4" t="s">
        <v>259</v>
      </c>
      <c r="V1025" s="4"/>
      <c r="W1025" s="4">
        <v>60</v>
      </c>
      <c r="X1025" s="13">
        <v>38691</v>
      </c>
      <c r="Y1025" s="27"/>
      <c r="Z1025" s="27"/>
      <c r="AA1025" s="28"/>
      <c r="AB1025" s="31"/>
      <c r="AC1025" s="32">
        <v>38</v>
      </c>
      <c r="AD1025" s="28"/>
      <c r="AE1025" s="28"/>
      <c r="AF1025" s="33"/>
      <c r="AG1025" s="28"/>
      <c r="AH1025" s="31"/>
      <c r="AI1025" s="31"/>
      <c r="AJ1025" s="31"/>
      <c r="AK1025" s="75" t="str">
        <f t="shared" si="197"/>
        <v>1</v>
      </c>
      <c r="AL1025" s="75" t="str">
        <f t="shared" si="198"/>
        <v>1</v>
      </c>
      <c r="AM1025" s="75" t="str">
        <f t="shared" si="199"/>
        <v>1</v>
      </c>
      <c r="AN1025" s="75" t="str">
        <f t="shared" si="200"/>
        <v>1</v>
      </c>
      <c r="AO1025" s="75" t="str">
        <f t="shared" si="201"/>
        <v>1</v>
      </c>
      <c r="AP1025" s="75" t="str">
        <f t="shared" si="202"/>
        <v>1</v>
      </c>
      <c r="AQ1025" s="75" t="str">
        <f t="shared" si="203"/>
        <v>3</v>
      </c>
      <c r="AR1025" s="75" t="str">
        <f t="shared" si="204"/>
        <v>1</v>
      </c>
      <c r="AS1025" s="75">
        <f t="shared" si="205"/>
        <v>1.4545454545454546</v>
      </c>
      <c r="AT1025" s="75" t="str">
        <f t="shared" si="206"/>
        <v>3</v>
      </c>
      <c r="AU1025" s="48" t="e">
        <f>IF(OR(AQ1025="I",#REF!="I",AQ1025="C",#REF!="C"),"Termovacío",IF(OR(AO1025="I",AN1025="I",AP1025="I",AK1025="I",AL1025="I",AO1025="C",AN1025="C",AP1025="C",AK1025="C",AL1025="C"),"Regeneración",""))</f>
        <v>#REF!</v>
      </c>
    </row>
    <row r="1026" spans="1:47" s="10" customFormat="1" ht="15" customHeight="1" x14ac:dyDescent="0.2">
      <c r="A1026" s="4">
        <f t="shared" si="207"/>
        <v>44</v>
      </c>
      <c r="B1026" s="4">
        <v>500030</v>
      </c>
      <c r="C1026" s="4" t="s">
        <v>232</v>
      </c>
      <c r="D1026" s="4" t="s">
        <v>163</v>
      </c>
      <c r="E1026" s="3"/>
      <c r="F1026" s="4" t="s">
        <v>336</v>
      </c>
      <c r="G1026" s="4" t="s">
        <v>12</v>
      </c>
      <c r="H1026" s="4" t="s">
        <v>253</v>
      </c>
      <c r="I1026" s="4" t="s">
        <v>10</v>
      </c>
      <c r="J1026" s="4">
        <v>172</v>
      </c>
      <c r="K1026" s="4" t="s">
        <v>254</v>
      </c>
      <c r="L1026" s="4">
        <v>1964</v>
      </c>
      <c r="M1026" s="4" t="s">
        <v>266</v>
      </c>
      <c r="N1026" s="4" t="s">
        <v>304</v>
      </c>
      <c r="O1026" s="4" t="s">
        <v>122</v>
      </c>
      <c r="P1026" s="4">
        <v>1970</v>
      </c>
      <c r="Q1026" s="4"/>
      <c r="R1026" s="4" t="s">
        <v>123</v>
      </c>
      <c r="S1026" s="13">
        <v>43109</v>
      </c>
      <c r="T1026" s="4">
        <v>47.2</v>
      </c>
      <c r="U1026" s="4" t="s">
        <v>259</v>
      </c>
      <c r="V1026" s="4"/>
      <c r="W1026" s="4">
        <v>60</v>
      </c>
      <c r="X1026" s="13">
        <v>38060</v>
      </c>
      <c r="Y1026" s="27"/>
      <c r="Z1026" s="27"/>
      <c r="AA1026" s="28"/>
      <c r="AB1026" s="31"/>
      <c r="AC1026" s="32">
        <v>65</v>
      </c>
      <c r="AD1026" s="28"/>
      <c r="AE1026" s="28">
        <v>32.5</v>
      </c>
      <c r="AF1026" s="33"/>
      <c r="AG1026" s="28">
        <v>1.6</v>
      </c>
      <c r="AH1026" s="31"/>
      <c r="AI1026" s="31"/>
      <c r="AJ1026" s="31"/>
      <c r="AK1026" s="75" t="str">
        <f t="shared" si="197"/>
        <v>1</v>
      </c>
      <c r="AL1026" s="75" t="str">
        <f t="shared" si="198"/>
        <v>1</v>
      </c>
      <c r="AM1026" s="75" t="str">
        <f t="shared" si="199"/>
        <v>1</v>
      </c>
      <c r="AN1026" s="75" t="str">
        <f t="shared" si="200"/>
        <v>1</v>
      </c>
      <c r="AO1026" s="75" t="str">
        <f t="shared" si="201"/>
        <v>1</v>
      </c>
      <c r="AP1026" s="75" t="str">
        <f t="shared" si="202"/>
        <v>1</v>
      </c>
      <c r="AQ1026" s="75" t="str">
        <f t="shared" si="203"/>
        <v>1</v>
      </c>
      <c r="AR1026" s="75" t="str">
        <f t="shared" si="204"/>
        <v>1</v>
      </c>
      <c r="AS1026" s="75">
        <f t="shared" si="205"/>
        <v>1</v>
      </c>
      <c r="AT1026" s="75" t="str">
        <f t="shared" si="206"/>
        <v>1</v>
      </c>
      <c r="AU1026" s="48" t="e">
        <f>IF(OR(AQ1026="I",#REF!="I",AQ1026="C",#REF!="C"),"Termovacío",IF(OR(AO1026="I",AN1026="I",AP1026="I",AK1026="I",AL1026="I",AO1026="C",AN1026="C",AP1026="C",AK1026="C",AL1026="C"),"Regeneración",""))</f>
        <v>#REF!</v>
      </c>
    </row>
    <row r="1027" spans="1:47" s="10" customFormat="1" ht="15" customHeight="1" x14ac:dyDescent="0.2">
      <c r="A1027" s="4">
        <f t="shared" si="207"/>
        <v>44</v>
      </c>
      <c r="B1027" s="4">
        <v>500030</v>
      </c>
      <c r="C1027" s="4" t="s">
        <v>232</v>
      </c>
      <c r="D1027" s="4" t="s">
        <v>163</v>
      </c>
      <c r="E1027" s="3"/>
      <c r="F1027" s="4" t="s">
        <v>336</v>
      </c>
      <c r="G1027" s="4" t="s">
        <v>12</v>
      </c>
      <c r="H1027" s="4" t="s">
        <v>253</v>
      </c>
      <c r="I1027" s="4" t="s">
        <v>10</v>
      </c>
      <c r="J1027" s="4">
        <v>172</v>
      </c>
      <c r="K1027" s="4" t="s">
        <v>254</v>
      </c>
      <c r="L1027" s="4">
        <v>1964</v>
      </c>
      <c r="M1027" s="4" t="s">
        <v>266</v>
      </c>
      <c r="N1027" s="4" t="s">
        <v>304</v>
      </c>
      <c r="O1027" s="4" t="s">
        <v>122</v>
      </c>
      <c r="P1027" s="4">
        <v>1970</v>
      </c>
      <c r="Q1027" s="4"/>
      <c r="R1027" s="4" t="s">
        <v>123</v>
      </c>
      <c r="S1027" s="13">
        <v>43109</v>
      </c>
      <c r="T1027" s="4">
        <v>47.2</v>
      </c>
      <c r="U1027" s="4" t="s">
        <v>259</v>
      </c>
      <c r="V1027" s="4"/>
      <c r="W1027" s="4">
        <v>60</v>
      </c>
      <c r="X1027" s="13">
        <v>37347</v>
      </c>
      <c r="Y1027" s="27"/>
      <c r="Z1027" s="27"/>
      <c r="AA1027" s="28"/>
      <c r="AB1027" s="31"/>
      <c r="AC1027" s="32"/>
      <c r="AD1027" s="28"/>
      <c r="AE1027" s="28">
        <v>33.200000000000003</v>
      </c>
      <c r="AF1027" s="33">
        <v>2.8910000000000002E-2</v>
      </c>
      <c r="AG1027" s="28">
        <v>1.5</v>
      </c>
      <c r="AH1027" s="31"/>
      <c r="AI1027" s="31"/>
      <c r="AJ1027" s="31"/>
      <c r="AK1027" s="75" t="str">
        <f t="shared" si="197"/>
        <v>1</v>
      </c>
      <c r="AL1027" s="75" t="str">
        <f t="shared" si="198"/>
        <v>1</v>
      </c>
      <c r="AM1027" s="75" t="str">
        <f t="shared" si="199"/>
        <v>1</v>
      </c>
      <c r="AN1027" s="75" t="str">
        <f t="shared" si="200"/>
        <v>1</v>
      </c>
      <c r="AO1027" s="75" t="str">
        <f t="shared" si="201"/>
        <v>1</v>
      </c>
      <c r="AP1027" s="75" t="str">
        <f t="shared" si="202"/>
        <v>1</v>
      </c>
      <c r="AQ1027" s="75" t="str">
        <f t="shared" si="203"/>
        <v>1</v>
      </c>
      <c r="AR1027" s="75" t="str">
        <f t="shared" si="204"/>
        <v>1</v>
      </c>
      <c r="AS1027" s="75">
        <f t="shared" si="205"/>
        <v>1</v>
      </c>
      <c r="AT1027" s="75" t="str">
        <f t="shared" si="206"/>
        <v>1</v>
      </c>
      <c r="AU1027" s="48" t="e">
        <f>IF(OR(AQ1027="I",#REF!="I",AQ1027="C",#REF!="C"),"Termovacío",IF(OR(AO1027="I",AN1027="I",AP1027="I",AK1027="I",AL1027="I",AO1027="C",AN1027="C",AP1027="C",AK1027="C",AL1027="C"),"Regeneración",""))</f>
        <v>#REF!</v>
      </c>
    </row>
    <row r="1028" spans="1:47" s="10" customFormat="1" ht="15" customHeight="1" x14ac:dyDescent="0.2">
      <c r="A1028" s="4">
        <f t="shared" si="207"/>
        <v>44</v>
      </c>
      <c r="B1028" s="4">
        <v>500030</v>
      </c>
      <c r="C1028" s="4" t="s">
        <v>232</v>
      </c>
      <c r="D1028" s="4" t="s">
        <v>163</v>
      </c>
      <c r="E1028" s="3"/>
      <c r="F1028" s="4" t="s">
        <v>336</v>
      </c>
      <c r="G1028" s="4" t="s">
        <v>12</v>
      </c>
      <c r="H1028" s="4" t="s">
        <v>253</v>
      </c>
      <c r="I1028" s="4" t="s">
        <v>10</v>
      </c>
      <c r="J1028" s="4">
        <v>172</v>
      </c>
      <c r="K1028" s="4" t="s">
        <v>254</v>
      </c>
      <c r="L1028" s="4">
        <v>1964</v>
      </c>
      <c r="M1028" s="4" t="s">
        <v>266</v>
      </c>
      <c r="N1028" s="4" t="s">
        <v>304</v>
      </c>
      <c r="O1028" s="4" t="s">
        <v>122</v>
      </c>
      <c r="P1028" s="4">
        <v>1970</v>
      </c>
      <c r="Q1028" s="4"/>
      <c r="R1028" s="4" t="s">
        <v>123</v>
      </c>
      <c r="S1028" s="13">
        <v>43109</v>
      </c>
      <c r="T1028" s="4">
        <v>47.2</v>
      </c>
      <c r="U1028" s="4" t="s">
        <v>259</v>
      </c>
      <c r="V1028" s="4"/>
      <c r="W1028" s="4">
        <v>60</v>
      </c>
      <c r="X1028" s="13">
        <v>36978</v>
      </c>
      <c r="Y1028" s="27"/>
      <c r="Z1028" s="27"/>
      <c r="AA1028" s="28"/>
      <c r="AB1028" s="31"/>
      <c r="AC1028" s="32"/>
      <c r="AD1028" s="28"/>
      <c r="AE1028" s="28">
        <v>33.200000000000003</v>
      </c>
      <c r="AF1028" s="33">
        <v>4.1459999999999997E-2</v>
      </c>
      <c r="AG1028" s="28">
        <v>1.5</v>
      </c>
      <c r="AH1028" s="31"/>
      <c r="AI1028" s="31"/>
      <c r="AJ1028" s="31"/>
      <c r="AK1028" s="75" t="str">
        <f t="shared" ref="AK1028:AK1091" si="208">IF(AH1028&lt;&gt;"",IF(AH1028&lt;=0.1,"1",IF(AND(AH1028&gt;0.1,AH1028&lt;=0.3),"3",IF(AH1028&gt;0.3,"5",""))),"1")</f>
        <v>1</v>
      </c>
      <c r="AL1028" s="75" t="str">
        <f t="shared" ref="AL1028:AL1091" si="209">IF(AI1028&lt;&gt;"",IF(AI1028&lt;=3,"1",IF(AND(AI1028&gt;3,AI1028&lt;=4),"3",IF(AI1028&gt;4,"5",""))),"1")</f>
        <v>1</v>
      </c>
      <c r="AM1028" s="75" t="str">
        <f t="shared" ref="AM1028:AM1091" si="210">IF(AD1028&lt;&gt;"",IF(AD1028&lt;=20,"1",IF(AND(AD1028&gt;20,AD1028&lt;=30),"3",IF(AD1028&gt;30,"5",""))),"1")</f>
        <v>1</v>
      </c>
      <c r="AN1028" s="75" t="str">
        <f t="shared" ref="AN1028:AN1091" si="211">IF(AF1028&lt;&gt;"",IF(AF1028&lt;=0.05,"1",IF(AND(AF1028&gt;0.05,AF1028&lt;=0.1),"3",IF(AF1028&gt;0.1,"5",""))),"1")</f>
        <v>1</v>
      </c>
      <c r="AO1028" s="75" t="str">
        <f t="shared" ref="AO1028:AO1091" si="212">IF(AE1028&lt;&gt;"",IF(AE1028&gt;=32,"1",IF(AND(AE1028&gt;=28,AE1028&lt;32),"3",IF(AE1028&lt;28,"5",""))),"1")</f>
        <v>1</v>
      </c>
      <c r="AP1028" s="75" t="str">
        <f t="shared" ref="AP1028:AP1091" si="213">IF(AG1028&lt;&gt;"",IF(AG1028&lt;=3.5,"1",IF(AG1028&gt;3.5,"5","")),"1")</f>
        <v>1</v>
      </c>
      <c r="AQ1028" s="75" t="str">
        <f t="shared" si="203"/>
        <v>1</v>
      </c>
      <c r="AR1028" s="75" t="str">
        <f t="shared" si="204"/>
        <v>1</v>
      </c>
      <c r="AS1028" s="75">
        <f t="shared" si="205"/>
        <v>1</v>
      </c>
      <c r="AT1028" s="75" t="str">
        <f t="shared" si="206"/>
        <v>1</v>
      </c>
      <c r="AU1028" s="48" t="e">
        <f>IF(OR(AQ1028="I",#REF!="I",AQ1028="C",#REF!="C"),"Termovacío",IF(OR(AO1028="I",AN1028="I",AP1028="I",AK1028="I",AL1028="I",AO1028="C",AN1028="C",AP1028="C",AK1028="C",AL1028="C"),"Regeneración",""))</f>
        <v>#REF!</v>
      </c>
    </row>
    <row r="1029" spans="1:47" s="10" customFormat="1" ht="15" customHeight="1" x14ac:dyDescent="0.2">
      <c r="A1029" s="4">
        <f t="shared" si="207"/>
        <v>44</v>
      </c>
      <c r="B1029" s="4">
        <v>500030</v>
      </c>
      <c r="C1029" s="4" t="s">
        <v>232</v>
      </c>
      <c r="D1029" s="4" t="s">
        <v>163</v>
      </c>
      <c r="E1029" s="3"/>
      <c r="F1029" s="4" t="s">
        <v>336</v>
      </c>
      <c r="G1029" s="4" t="s">
        <v>12</v>
      </c>
      <c r="H1029" s="4" t="s">
        <v>253</v>
      </c>
      <c r="I1029" s="4" t="s">
        <v>10</v>
      </c>
      <c r="J1029" s="4">
        <v>172</v>
      </c>
      <c r="K1029" s="4" t="s">
        <v>254</v>
      </c>
      <c r="L1029" s="4">
        <v>1964</v>
      </c>
      <c r="M1029" s="4" t="s">
        <v>266</v>
      </c>
      <c r="N1029" s="4" t="s">
        <v>304</v>
      </c>
      <c r="O1029" s="4" t="s">
        <v>122</v>
      </c>
      <c r="P1029" s="4">
        <v>1970</v>
      </c>
      <c r="Q1029" s="4"/>
      <c r="R1029" s="4" t="s">
        <v>123</v>
      </c>
      <c r="S1029" s="13">
        <v>43109</v>
      </c>
      <c r="T1029" s="4">
        <v>47.2</v>
      </c>
      <c r="U1029" s="4" t="s">
        <v>259</v>
      </c>
      <c r="V1029" s="4"/>
      <c r="W1029" s="4">
        <v>60</v>
      </c>
      <c r="X1029" s="13">
        <v>36536</v>
      </c>
      <c r="Y1029" s="27"/>
      <c r="Z1029" s="27"/>
      <c r="AA1029" s="28"/>
      <c r="AB1029" s="31"/>
      <c r="AC1029" s="32"/>
      <c r="AD1029" s="28"/>
      <c r="AE1029" s="28">
        <v>38.299999999999997</v>
      </c>
      <c r="AF1029" s="33">
        <v>2.5909999999999999E-2</v>
      </c>
      <c r="AG1029" s="28">
        <v>0.6</v>
      </c>
      <c r="AH1029" s="31"/>
      <c r="AI1029" s="31"/>
      <c r="AJ1029" s="31"/>
      <c r="AK1029" s="75" t="str">
        <f t="shared" si="208"/>
        <v>1</v>
      </c>
      <c r="AL1029" s="75" t="str">
        <f t="shared" si="209"/>
        <v>1</v>
      </c>
      <c r="AM1029" s="75" t="str">
        <f t="shared" si="210"/>
        <v>1</v>
      </c>
      <c r="AN1029" s="75" t="str">
        <f t="shared" si="211"/>
        <v>1</v>
      </c>
      <c r="AO1029" s="75" t="str">
        <f t="shared" si="212"/>
        <v>1</v>
      </c>
      <c r="AP1029" s="75" t="str">
        <f t="shared" si="213"/>
        <v>1</v>
      </c>
      <c r="AQ1029" s="75" t="str">
        <f t="shared" ref="AQ1029:AQ1092" si="214">IF(AC1029&lt;&gt;"",IF(AND(W1029=60,AC1029&gt;=40),"1",IF(AND(W1029=60,AC1029&gt;=35,AC1029&lt;40),"3",IF(AND(W1029=60,AC1029&lt;35),"5",IF(AND(W1029=220,AC1029&gt;=50),"1",IF(AND(W1029=220,AC1029&gt;=45,AC1029&lt;50),"2",IF(AND(W1029=220,AC1029&lt;45),"5","")))))),"1")</f>
        <v>1</v>
      </c>
      <c r="AR1029" s="75" t="str">
        <f t="shared" ref="AR1029:AR1092" si="215">IF(AJ1029&lt;&gt;"",IF(AJ1029&gt;=0.2,"1",IF(AND(AJ1029&gt;=0.1,AJ1029&lt;0.2),"3",IF(AJ1029&lt;0.1,"5",""))),"1")</f>
        <v>1</v>
      </c>
      <c r="AS1029" s="75">
        <f t="shared" ref="AS1029:AS1092" si="216">+(3*AK1029+3*AL1029+4*AM1029+2*AN1029+3*AO1029+1*AP1029+5*AQ1029+1*AR1029)/22</f>
        <v>1</v>
      </c>
      <c r="AT1029" s="75" t="str">
        <f t="shared" ref="AT1029:AT1092" si="217">IF(AND(AS1029&gt;0,AS1029&lt;=1),"1",IF(AND(AS1029&gt;1,AS1029&lt;=2),"3",IF(AND(AS1029&gt;2,AS1029&lt;=3),"6",IF(AND(AS1029&gt;3,AS1029&lt;=4),"8",IF(AND(AS1029&gt;4,AS1029&lt;=5),"10","")))))</f>
        <v>1</v>
      </c>
      <c r="AU1029" s="48" t="e">
        <f>IF(OR(AQ1029="I",#REF!="I",AQ1029="C",#REF!="C"),"Termovacío",IF(OR(AO1029="I",AN1029="I",AP1029="I",AK1029="I",AL1029="I",AO1029="C",AN1029="C",AP1029="C",AK1029="C",AL1029="C"),"Regeneración",""))</f>
        <v>#REF!</v>
      </c>
    </row>
    <row r="1030" spans="1:47" s="10" customFormat="1" ht="15" customHeight="1" x14ac:dyDescent="0.2">
      <c r="A1030" s="4">
        <f t="shared" si="207"/>
        <v>44</v>
      </c>
      <c r="B1030" s="4">
        <v>500030</v>
      </c>
      <c r="C1030" s="4" t="s">
        <v>232</v>
      </c>
      <c r="D1030" s="4" t="s">
        <v>163</v>
      </c>
      <c r="E1030" s="3"/>
      <c r="F1030" s="4" t="s">
        <v>336</v>
      </c>
      <c r="G1030" s="4" t="s">
        <v>12</v>
      </c>
      <c r="H1030" s="4" t="s">
        <v>253</v>
      </c>
      <c r="I1030" s="4" t="s">
        <v>10</v>
      </c>
      <c r="J1030" s="4">
        <v>172</v>
      </c>
      <c r="K1030" s="4" t="s">
        <v>254</v>
      </c>
      <c r="L1030" s="4">
        <v>1964</v>
      </c>
      <c r="M1030" s="4" t="s">
        <v>266</v>
      </c>
      <c r="N1030" s="4" t="s">
        <v>304</v>
      </c>
      <c r="O1030" s="4" t="s">
        <v>122</v>
      </c>
      <c r="P1030" s="4">
        <v>1970</v>
      </c>
      <c r="Q1030" s="4"/>
      <c r="R1030" s="4" t="s">
        <v>123</v>
      </c>
      <c r="S1030" s="13">
        <v>43109</v>
      </c>
      <c r="T1030" s="4">
        <v>47.2</v>
      </c>
      <c r="U1030" s="4" t="s">
        <v>259</v>
      </c>
      <c r="V1030" s="4"/>
      <c r="W1030" s="4">
        <v>60</v>
      </c>
      <c r="X1030" s="13">
        <v>36179</v>
      </c>
      <c r="Y1030" s="27"/>
      <c r="Z1030" s="27"/>
      <c r="AA1030" s="28"/>
      <c r="AB1030" s="31"/>
      <c r="AC1030" s="32">
        <v>67.900000000000006</v>
      </c>
      <c r="AD1030" s="28"/>
      <c r="AE1030" s="28">
        <v>36.299999999999997</v>
      </c>
      <c r="AF1030" s="33">
        <v>3.4000000000000002E-2</v>
      </c>
      <c r="AG1030" s="28">
        <v>1.6</v>
      </c>
      <c r="AH1030" s="31"/>
      <c r="AI1030" s="31"/>
      <c r="AJ1030" s="31"/>
      <c r="AK1030" s="75" t="str">
        <f t="shared" si="208"/>
        <v>1</v>
      </c>
      <c r="AL1030" s="75" t="str">
        <f t="shared" si="209"/>
        <v>1</v>
      </c>
      <c r="AM1030" s="75" t="str">
        <f t="shared" si="210"/>
        <v>1</v>
      </c>
      <c r="AN1030" s="75" t="str">
        <f t="shared" si="211"/>
        <v>1</v>
      </c>
      <c r="AO1030" s="75" t="str">
        <f t="shared" si="212"/>
        <v>1</v>
      </c>
      <c r="AP1030" s="75" t="str">
        <f t="shared" si="213"/>
        <v>1</v>
      </c>
      <c r="AQ1030" s="75" t="str">
        <f t="shared" si="214"/>
        <v>1</v>
      </c>
      <c r="AR1030" s="75" t="str">
        <f t="shared" si="215"/>
        <v>1</v>
      </c>
      <c r="AS1030" s="75">
        <f t="shared" si="216"/>
        <v>1</v>
      </c>
      <c r="AT1030" s="75" t="str">
        <f t="shared" si="217"/>
        <v>1</v>
      </c>
      <c r="AU1030" s="48" t="e">
        <f>IF(OR(AQ1030="I",#REF!="I",AQ1030="C",#REF!="C"),"Termovacío",IF(OR(AO1030="I",AN1030="I",AP1030="I",AK1030="I",AL1030="I",AO1030="C",AN1030="C",AP1030="C",AK1030="C",AL1030="C"),"Regeneración",""))</f>
        <v>#REF!</v>
      </c>
    </row>
    <row r="1031" spans="1:47" s="10" customFormat="1" ht="15" customHeight="1" x14ac:dyDescent="0.2">
      <c r="A1031" s="4">
        <f t="shared" si="207"/>
        <v>44</v>
      </c>
      <c r="B1031" s="4">
        <v>500030</v>
      </c>
      <c r="C1031" s="4" t="s">
        <v>232</v>
      </c>
      <c r="D1031" s="4" t="s">
        <v>163</v>
      </c>
      <c r="E1031" s="3"/>
      <c r="F1031" s="4" t="s">
        <v>336</v>
      </c>
      <c r="G1031" s="4" t="s">
        <v>12</v>
      </c>
      <c r="H1031" s="4" t="s">
        <v>253</v>
      </c>
      <c r="I1031" s="4" t="s">
        <v>10</v>
      </c>
      <c r="J1031" s="4">
        <v>172</v>
      </c>
      <c r="K1031" s="4" t="s">
        <v>254</v>
      </c>
      <c r="L1031" s="4">
        <v>1964</v>
      </c>
      <c r="M1031" s="4" t="s">
        <v>266</v>
      </c>
      <c r="N1031" s="4" t="s">
        <v>304</v>
      </c>
      <c r="O1031" s="4" t="s">
        <v>122</v>
      </c>
      <c r="P1031" s="4">
        <v>1970</v>
      </c>
      <c r="Q1031" s="4"/>
      <c r="R1031" s="4" t="s">
        <v>123</v>
      </c>
      <c r="S1031" s="13">
        <v>43109</v>
      </c>
      <c r="T1031" s="4">
        <v>47.2</v>
      </c>
      <c r="U1031" s="4" t="s">
        <v>259</v>
      </c>
      <c r="V1031" s="4"/>
      <c r="W1031" s="4">
        <v>60</v>
      </c>
      <c r="X1031" s="13">
        <v>35811</v>
      </c>
      <c r="Y1031" s="27"/>
      <c r="Z1031" s="27"/>
      <c r="AA1031" s="28"/>
      <c r="AB1031" s="31"/>
      <c r="AC1031" s="32">
        <v>50.6</v>
      </c>
      <c r="AD1031" s="28"/>
      <c r="AE1031" s="28">
        <v>36.6</v>
      </c>
      <c r="AF1031" s="33">
        <v>2.086E-2</v>
      </c>
      <c r="AG1031" s="28">
        <v>1.5</v>
      </c>
      <c r="AH1031" s="31"/>
      <c r="AI1031" s="31"/>
      <c r="AJ1031" s="31"/>
      <c r="AK1031" s="75" t="str">
        <f t="shared" si="208"/>
        <v>1</v>
      </c>
      <c r="AL1031" s="75" t="str">
        <f t="shared" si="209"/>
        <v>1</v>
      </c>
      <c r="AM1031" s="75" t="str">
        <f t="shared" si="210"/>
        <v>1</v>
      </c>
      <c r="AN1031" s="75" t="str">
        <f t="shared" si="211"/>
        <v>1</v>
      </c>
      <c r="AO1031" s="75" t="str">
        <f t="shared" si="212"/>
        <v>1</v>
      </c>
      <c r="AP1031" s="75" t="str">
        <f t="shared" si="213"/>
        <v>1</v>
      </c>
      <c r="AQ1031" s="75" t="str">
        <f t="shared" si="214"/>
        <v>1</v>
      </c>
      <c r="AR1031" s="75" t="str">
        <f t="shared" si="215"/>
        <v>1</v>
      </c>
      <c r="AS1031" s="75">
        <f t="shared" si="216"/>
        <v>1</v>
      </c>
      <c r="AT1031" s="75" t="str">
        <f t="shared" si="217"/>
        <v>1</v>
      </c>
      <c r="AU1031" s="48" t="e">
        <f>IF(OR(AQ1031="I",#REF!="I",AQ1031="C",#REF!="C"),"Termovacío",IF(OR(AO1031="I",AN1031="I",AP1031="I",AK1031="I",AL1031="I",AO1031="C",AN1031="C",AP1031="C",AK1031="C",AL1031="C"),"Regeneración",""))</f>
        <v>#REF!</v>
      </c>
    </row>
    <row r="1032" spans="1:47" s="10" customFormat="1" ht="15" customHeight="1" x14ac:dyDescent="0.2">
      <c r="A1032" s="4">
        <f t="shared" si="207"/>
        <v>44</v>
      </c>
      <c r="B1032" s="4">
        <v>500030</v>
      </c>
      <c r="C1032" s="4" t="s">
        <v>232</v>
      </c>
      <c r="D1032" s="4" t="s">
        <v>163</v>
      </c>
      <c r="E1032" s="3"/>
      <c r="F1032" s="4" t="s">
        <v>336</v>
      </c>
      <c r="G1032" s="4" t="s">
        <v>12</v>
      </c>
      <c r="H1032" s="4" t="s">
        <v>253</v>
      </c>
      <c r="I1032" s="4" t="s">
        <v>10</v>
      </c>
      <c r="J1032" s="4">
        <v>172</v>
      </c>
      <c r="K1032" s="4" t="s">
        <v>254</v>
      </c>
      <c r="L1032" s="4">
        <v>1964</v>
      </c>
      <c r="M1032" s="4" t="s">
        <v>266</v>
      </c>
      <c r="N1032" s="4" t="s">
        <v>304</v>
      </c>
      <c r="O1032" s="4" t="s">
        <v>122</v>
      </c>
      <c r="P1032" s="4">
        <v>1970</v>
      </c>
      <c r="Q1032" s="4"/>
      <c r="R1032" s="4" t="s">
        <v>123</v>
      </c>
      <c r="S1032" s="13">
        <v>43109</v>
      </c>
      <c r="T1032" s="4">
        <v>47.2</v>
      </c>
      <c r="U1032" s="4" t="s">
        <v>259</v>
      </c>
      <c r="V1032" s="4"/>
      <c r="W1032" s="4">
        <v>60</v>
      </c>
      <c r="X1032" s="13">
        <v>35453</v>
      </c>
      <c r="Y1032" s="27"/>
      <c r="Z1032" s="27"/>
      <c r="AA1032" s="28"/>
      <c r="AB1032" s="31"/>
      <c r="AC1032" s="32">
        <v>69.099999999999994</v>
      </c>
      <c r="AD1032" s="28"/>
      <c r="AE1032" s="28">
        <v>34.799999999999997</v>
      </c>
      <c r="AF1032" s="33">
        <v>2.0299999999999999E-2</v>
      </c>
      <c r="AG1032" s="28">
        <v>1.5</v>
      </c>
      <c r="AH1032" s="31"/>
      <c r="AI1032" s="31"/>
      <c r="AJ1032" s="31"/>
      <c r="AK1032" s="75" t="str">
        <f t="shared" si="208"/>
        <v>1</v>
      </c>
      <c r="AL1032" s="75" t="str">
        <f t="shared" si="209"/>
        <v>1</v>
      </c>
      <c r="AM1032" s="75" t="str">
        <f t="shared" si="210"/>
        <v>1</v>
      </c>
      <c r="AN1032" s="75" t="str">
        <f t="shared" si="211"/>
        <v>1</v>
      </c>
      <c r="AO1032" s="75" t="str">
        <f t="shared" si="212"/>
        <v>1</v>
      </c>
      <c r="AP1032" s="75" t="str">
        <f t="shared" si="213"/>
        <v>1</v>
      </c>
      <c r="AQ1032" s="75" t="str">
        <f t="shared" si="214"/>
        <v>1</v>
      </c>
      <c r="AR1032" s="75" t="str">
        <f t="shared" si="215"/>
        <v>1</v>
      </c>
      <c r="AS1032" s="75">
        <f t="shared" si="216"/>
        <v>1</v>
      </c>
      <c r="AT1032" s="75" t="str">
        <f t="shared" si="217"/>
        <v>1</v>
      </c>
      <c r="AU1032" s="48" t="e">
        <f>IF(OR(AQ1032="I",#REF!="I",AQ1032="C",#REF!="C"),"Termovacío",IF(OR(AO1032="I",AN1032="I",AP1032="I",AK1032="I",AL1032="I",AO1032="C",AN1032="C",AP1032="C",AK1032="C",AL1032="C"),"Regeneración",""))</f>
        <v>#REF!</v>
      </c>
    </row>
    <row r="1033" spans="1:47" s="10" customFormat="1" ht="15" customHeight="1" x14ac:dyDescent="0.2">
      <c r="A1033" s="4">
        <f t="shared" si="207"/>
        <v>44</v>
      </c>
      <c r="B1033" s="4">
        <v>500030</v>
      </c>
      <c r="C1033" s="4" t="s">
        <v>232</v>
      </c>
      <c r="D1033" s="4" t="s">
        <v>163</v>
      </c>
      <c r="E1033" s="3"/>
      <c r="F1033" s="4" t="s">
        <v>336</v>
      </c>
      <c r="G1033" s="4" t="s">
        <v>12</v>
      </c>
      <c r="H1033" s="4" t="s">
        <v>253</v>
      </c>
      <c r="I1033" s="4" t="s">
        <v>10</v>
      </c>
      <c r="J1033" s="4">
        <v>172</v>
      </c>
      <c r="K1033" s="4" t="s">
        <v>254</v>
      </c>
      <c r="L1033" s="4">
        <v>1964</v>
      </c>
      <c r="M1033" s="4" t="s">
        <v>266</v>
      </c>
      <c r="N1033" s="4" t="s">
        <v>304</v>
      </c>
      <c r="O1033" s="4" t="s">
        <v>122</v>
      </c>
      <c r="P1033" s="4">
        <v>1970</v>
      </c>
      <c r="Q1033" s="4"/>
      <c r="R1033" s="4" t="s">
        <v>123</v>
      </c>
      <c r="S1033" s="13">
        <v>43109</v>
      </c>
      <c r="T1033" s="4">
        <v>47.2</v>
      </c>
      <c r="U1033" s="4" t="s">
        <v>259</v>
      </c>
      <c r="V1033" s="4"/>
      <c r="W1033" s="4">
        <v>60</v>
      </c>
      <c r="X1033" s="13">
        <v>35193</v>
      </c>
      <c r="Y1033" s="27"/>
      <c r="Z1033" s="27"/>
      <c r="AA1033" s="28"/>
      <c r="AB1033" s="31"/>
      <c r="AC1033" s="32">
        <v>67</v>
      </c>
      <c r="AD1033" s="28"/>
      <c r="AE1033" s="28"/>
      <c r="AF1033" s="33">
        <v>0.05</v>
      </c>
      <c r="AG1033" s="28">
        <v>1.5</v>
      </c>
      <c r="AH1033" s="31"/>
      <c r="AI1033" s="31"/>
      <c r="AJ1033" s="31"/>
      <c r="AK1033" s="75" t="str">
        <f t="shared" si="208"/>
        <v>1</v>
      </c>
      <c r="AL1033" s="75" t="str">
        <f t="shared" si="209"/>
        <v>1</v>
      </c>
      <c r="AM1033" s="75" t="str">
        <f t="shared" si="210"/>
        <v>1</v>
      </c>
      <c r="AN1033" s="75" t="str">
        <f t="shared" si="211"/>
        <v>1</v>
      </c>
      <c r="AO1033" s="75" t="str">
        <f t="shared" si="212"/>
        <v>1</v>
      </c>
      <c r="AP1033" s="75" t="str">
        <f t="shared" si="213"/>
        <v>1</v>
      </c>
      <c r="AQ1033" s="75" t="str">
        <f t="shared" si="214"/>
        <v>1</v>
      </c>
      <c r="AR1033" s="75" t="str">
        <f t="shared" si="215"/>
        <v>1</v>
      </c>
      <c r="AS1033" s="75">
        <f t="shared" si="216"/>
        <v>1</v>
      </c>
      <c r="AT1033" s="75" t="str">
        <f t="shared" si="217"/>
        <v>1</v>
      </c>
      <c r="AU1033" s="48" t="e">
        <f>IF(OR(AQ1033="I",#REF!="I",AQ1033="C",#REF!="C"),"Termovacío",IF(OR(AO1033="I",AN1033="I",AP1033="I",AK1033="I",AL1033="I",AO1033="C",AN1033="C",AP1033="C",AK1033="C",AL1033="C"),"Regeneración",""))</f>
        <v>#REF!</v>
      </c>
    </row>
    <row r="1034" spans="1:47" s="10" customFormat="1" ht="15" customHeight="1" x14ac:dyDescent="0.2">
      <c r="A1034" s="4">
        <f t="shared" si="207"/>
        <v>44</v>
      </c>
      <c r="B1034" s="4">
        <v>500030</v>
      </c>
      <c r="C1034" s="4" t="s">
        <v>232</v>
      </c>
      <c r="D1034" s="4" t="s">
        <v>163</v>
      </c>
      <c r="E1034" s="3"/>
      <c r="F1034" s="4" t="s">
        <v>336</v>
      </c>
      <c r="G1034" s="4" t="s">
        <v>12</v>
      </c>
      <c r="H1034" s="4" t="s">
        <v>253</v>
      </c>
      <c r="I1034" s="4" t="s">
        <v>10</v>
      </c>
      <c r="J1034" s="4">
        <v>172</v>
      </c>
      <c r="K1034" s="4" t="s">
        <v>254</v>
      </c>
      <c r="L1034" s="4">
        <v>1964</v>
      </c>
      <c r="M1034" s="4" t="s">
        <v>266</v>
      </c>
      <c r="N1034" s="4" t="s">
        <v>304</v>
      </c>
      <c r="O1034" s="4" t="s">
        <v>122</v>
      </c>
      <c r="P1034" s="4">
        <v>1970</v>
      </c>
      <c r="Q1034" s="4"/>
      <c r="R1034" s="4" t="s">
        <v>123</v>
      </c>
      <c r="S1034" s="13">
        <v>43109</v>
      </c>
      <c r="T1034" s="4">
        <v>47.2</v>
      </c>
      <c r="U1034" s="4" t="s">
        <v>259</v>
      </c>
      <c r="V1034" s="4"/>
      <c r="W1034" s="4">
        <v>60</v>
      </c>
      <c r="X1034" s="13">
        <v>34878</v>
      </c>
      <c r="Y1034" s="27"/>
      <c r="Z1034" s="27"/>
      <c r="AA1034" s="28"/>
      <c r="AB1034" s="31"/>
      <c r="AC1034" s="32">
        <v>62</v>
      </c>
      <c r="AD1034" s="28"/>
      <c r="AE1034" s="28"/>
      <c r="AF1034" s="33">
        <v>4.7E-2</v>
      </c>
      <c r="AG1034" s="28"/>
      <c r="AH1034" s="31"/>
      <c r="AI1034" s="31"/>
      <c r="AJ1034" s="31"/>
      <c r="AK1034" s="75" t="str">
        <f t="shared" si="208"/>
        <v>1</v>
      </c>
      <c r="AL1034" s="75" t="str">
        <f t="shared" si="209"/>
        <v>1</v>
      </c>
      <c r="AM1034" s="75" t="str">
        <f t="shared" si="210"/>
        <v>1</v>
      </c>
      <c r="AN1034" s="75" t="str">
        <f t="shared" si="211"/>
        <v>1</v>
      </c>
      <c r="AO1034" s="75" t="str">
        <f t="shared" si="212"/>
        <v>1</v>
      </c>
      <c r="AP1034" s="75" t="str">
        <f t="shared" si="213"/>
        <v>1</v>
      </c>
      <c r="AQ1034" s="75" t="str">
        <f t="shared" si="214"/>
        <v>1</v>
      </c>
      <c r="AR1034" s="75" t="str">
        <f t="shared" si="215"/>
        <v>1</v>
      </c>
      <c r="AS1034" s="75">
        <f t="shared" si="216"/>
        <v>1</v>
      </c>
      <c r="AT1034" s="75" t="str">
        <f t="shared" si="217"/>
        <v>1</v>
      </c>
      <c r="AU1034" s="48" t="e">
        <f>IF(OR(AQ1034="I",#REF!="I",AQ1034="C",#REF!="C"),"Termovacío",IF(OR(AO1034="I",AN1034="I",AP1034="I",AK1034="I",AL1034="I",AO1034="C",AN1034="C",AP1034="C",AK1034="C",AL1034="C"),"Regeneración",""))</f>
        <v>#REF!</v>
      </c>
    </row>
    <row r="1035" spans="1:47" s="10" customFormat="1" ht="15" customHeight="1" x14ac:dyDescent="0.2">
      <c r="A1035" s="4">
        <f t="shared" si="207"/>
        <v>44</v>
      </c>
      <c r="B1035" s="4">
        <v>500030</v>
      </c>
      <c r="C1035" s="4" t="s">
        <v>232</v>
      </c>
      <c r="D1035" s="4" t="s">
        <v>163</v>
      </c>
      <c r="E1035" s="3"/>
      <c r="F1035" s="4" t="s">
        <v>336</v>
      </c>
      <c r="G1035" s="4" t="s">
        <v>12</v>
      </c>
      <c r="H1035" s="4" t="s">
        <v>253</v>
      </c>
      <c r="I1035" s="4" t="s">
        <v>10</v>
      </c>
      <c r="J1035" s="4">
        <v>172</v>
      </c>
      <c r="K1035" s="4" t="s">
        <v>254</v>
      </c>
      <c r="L1035" s="4">
        <v>1964</v>
      </c>
      <c r="M1035" s="4" t="s">
        <v>266</v>
      </c>
      <c r="N1035" s="4" t="s">
        <v>304</v>
      </c>
      <c r="O1035" s="4" t="s">
        <v>122</v>
      </c>
      <c r="P1035" s="4">
        <v>1970</v>
      </c>
      <c r="Q1035" s="4"/>
      <c r="R1035" s="4" t="s">
        <v>123</v>
      </c>
      <c r="S1035" s="13">
        <v>43109</v>
      </c>
      <c r="T1035" s="4">
        <v>47.2</v>
      </c>
      <c r="U1035" s="4" t="s">
        <v>259</v>
      </c>
      <c r="V1035" s="4"/>
      <c r="W1035" s="4">
        <v>60</v>
      </c>
      <c r="X1035" s="13">
        <v>33407</v>
      </c>
      <c r="Y1035" s="27"/>
      <c r="Z1035" s="27"/>
      <c r="AA1035" s="28"/>
      <c r="AB1035" s="31"/>
      <c r="AC1035" s="32">
        <v>42</v>
      </c>
      <c r="AD1035" s="28"/>
      <c r="AE1035" s="28"/>
      <c r="AF1035" s="33">
        <v>2.9000000000000001E-2</v>
      </c>
      <c r="AG1035" s="28"/>
      <c r="AH1035" s="31"/>
      <c r="AI1035" s="31"/>
      <c r="AJ1035" s="31"/>
      <c r="AK1035" s="75" t="str">
        <f t="shared" si="208"/>
        <v>1</v>
      </c>
      <c r="AL1035" s="75" t="str">
        <f t="shared" si="209"/>
        <v>1</v>
      </c>
      <c r="AM1035" s="75" t="str">
        <f t="shared" si="210"/>
        <v>1</v>
      </c>
      <c r="AN1035" s="75" t="str">
        <f t="shared" si="211"/>
        <v>1</v>
      </c>
      <c r="AO1035" s="75" t="str">
        <f t="shared" si="212"/>
        <v>1</v>
      </c>
      <c r="AP1035" s="75" t="str">
        <f t="shared" si="213"/>
        <v>1</v>
      </c>
      <c r="AQ1035" s="75" t="str">
        <f t="shared" si="214"/>
        <v>1</v>
      </c>
      <c r="AR1035" s="75" t="str">
        <f t="shared" si="215"/>
        <v>1</v>
      </c>
      <c r="AS1035" s="75">
        <f t="shared" si="216"/>
        <v>1</v>
      </c>
      <c r="AT1035" s="75" t="str">
        <f t="shared" si="217"/>
        <v>1</v>
      </c>
      <c r="AU1035" s="48" t="e">
        <f>IF(OR(AQ1035="I",#REF!="I",AQ1035="C",#REF!="C"),"Termovacío",IF(OR(AO1035="I",AN1035="I",AP1035="I",AK1035="I",AL1035="I",AO1035="C",AN1035="C",AP1035="C",AK1035="C",AL1035="C"),"Regeneración",""))</f>
        <v>#REF!</v>
      </c>
    </row>
    <row r="1036" spans="1:47" s="10" customFormat="1" ht="15" customHeight="1" x14ac:dyDescent="0.2">
      <c r="A1036" s="4">
        <f t="shared" si="207"/>
        <v>44</v>
      </c>
      <c r="B1036" s="4">
        <v>500030</v>
      </c>
      <c r="C1036" s="4" t="s">
        <v>232</v>
      </c>
      <c r="D1036" s="4" t="s">
        <v>163</v>
      </c>
      <c r="E1036" s="3"/>
      <c r="F1036" s="4" t="s">
        <v>336</v>
      </c>
      <c r="G1036" s="4" t="s">
        <v>12</v>
      </c>
      <c r="H1036" s="4" t="s">
        <v>253</v>
      </c>
      <c r="I1036" s="4" t="s">
        <v>10</v>
      </c>
      <c r="J1036" s="4">
        <v>172</v>
      </c>
      <c r="K1036" s="4" t="s">
        <v>254</v>
      </c>
      <c r="L1036" s="4">
        <v>1964</v>
      </c>
      <c r="M1036" s="4" t="s">
        <v>266</v>
      </c>
      <c r="N1036" s="4" t="s">
        <v>304</v>
      </c>
      <c r="O1036" s="4" t="s">
        <v>122</v>
      </c>
      <c r="P1036" s="4">
        <v>1970</v>
      </c>
      <c r="Q1036" s="4"/>
      <c r="R1036" s="4" t="s">
        <v>123</v>
      </c>
      <c r="S1036" s="13">
        <v>43109</v>
      </c>
      <c r="T1036" s="4">
        <v>47.2</v>
      </c>
      <c r="U1036" s="4" t="s">
        <v>259</v>
      </c>
      <c r="V1036" s="4"/>
      <c r="W1036" s="4">
        <v>60</v>
      </c>
      <c r="X1036" s="13">
        <v>32047</v>
      </c>
      <c r="Y1036" s="27"/>
      <c r="Z1036" s="27"/>
      <c r="AA1036" s="28"/>
      <c r="AB1036" s="31"/>
      <c r="AC1036" s="32">
        <v>71</v>
      </c>
      <c r="AD1036" s="28"/>
      <c r="AE1036" s="28"/>
      <c r="AF1036" s="33">
        <v>1.2E-2</v>
      </c>
      <c r="AG1036" s="28"/>
      <c r="AH1036" s="31"/>
      <c r="AI1036" s="31"/>
      <c r="AJ1036" s="31"/>
      <c r="AK1036" s="75" t="str">
        <f t="shared" si="208"/>
        <v>1</v>
      </c>
      <c r="AL1036" s="75" t="str">
        <f t="shared" si="209"/>
        <v>1</v>
      </c>
      <c r="AM1036" s="75" t="str">
        <f t="shared" si="210"/>
        <v>1</v>
      </c>
      <c r="AN1036" s="75" t="str">
        <f t="shared" si="211"/>
        <v>1</v>
      </c>
      <c r="AO1036" s="75" t="str">
        <f t="shared" si="212"/>
        <v>1</v>
      </c>
      <c r="AP1036" s="75" t="str">
        <f t="shared" si="213"/>
        <v>1</v>
      </c>
      <c r="AQ1036" s="75" t="str">
        <f t="shared" si="214"/>
        <v>1</v>
      </c>
      <c r="AR1036" s="75" t="str">
        <f t="shared" si="215"/>
        <v>1</v>
      </c>
      <c r="AS1036" s="75">
        <f t="shared" si="216"/>
        <v>1</v>
      </c>
      <c r="AT1036" s="75" t="str">
        <f t="shared" si="217"/>
        <v>1</v>
      </c>
      <c r="AU1036" s="48" t="e">
        <f>IF(OR(AQ1036="I",#REF!="I",AQ1036="C",#REF!="C"),"Termovacío",IF(OR(AO1036="I",AN1036="I",AP1036="I",AK1036="I",AL1036="I",AO1036="C",AN1036="C",AP1036="C",AK1036="C",AL1036="C"),"Regeneración",""))</f>
        <v>#REF!</v>
      </c>
    </row>
    <row r="1037" spans="1:47" s="10" customFormat="1" ht="15" customHeight="1" x14ac:dyDescent="0.2">
      <c r="A1037" s="4">
        <f t="shared" ref="A1037:A1100" si="218">+IF(B1036=B1037,A1036,A1036+1)</f>
        <v>45</v>
      </c>
      <c r="B1037" s="36">
        <v>60005317</v>
      </c>
      <c r="C1037" s="36" t="s">
        <v>103</v>
      </c>
      <c r="D1037" s="36" t="s">
        <v>156</v>
      </c>
      <c r="E1037" s="37"/>
      <c r="F1037" s="36" t="s">
        <v>337</v>
      </c>
      <c r="G1037" s="36" t="s">
        <v>19</v>
      </c>
      <c r="H1037" s="36">
        <v>359111</v>
      </c>
      <c r="I1037" s="36" t="s">
        <v>10</v>
      </c>
      <c r="J1037" s="36" t="s">
        <v>147</v>
      </c>
      <c r="K1037" s="36" t="s">
        <v>129</v>
      </c>
      <c r="L1037" s="36">
        <v>2012</v>
      </c>
      <c r="M1037" s="36" t="s">
        <v>267</v>
      </c>
      <c r="N1037" s="36" t="s">
        <v>153</v>
      </c>
      <c r="O1037" s="36" t="s">
        <v>148</v>
      </c>
      <c r="P1037" s="36">
        <v>2013</v>
      </c>
      <c r="Q1037" s="36"/>
      <c r="R1037" s="36" t="s">
        <v>119</v>
      </c>
      <c r="S1037" s="38"/>
      <c r="T1037" s="36"/>
      <c r="U1037" s="36"/>
      <c r="V1037" s="36" t="s">
        <v>448</v>
      </c>
      <c r="W1037" s="36">
        <v>60</v>
      </c>
      <c r="X1037" s="38">
        <v>45694</v>
      </c>
      <c r="Y1037" s="39">
        <v>55</v>
      </c>
      <c r="Z1037" s="39">
        <v>41</v>
      </c>
      <c r="AA1037" s="40" t="s">
        <v>665</v>
      </c>
      <c r="AB1037" s="41">
        <v>0.88400000000000001</v>
      </c>
      <c r="AC1037" s="42">
        <v>70</v>
      </c>
      <c r="AD1037" s="40">
        <v>8</v>
      </c>
      <c r="AE1037" s="40">
        <v>43.5</v>
      </c>
      <c r="AF1037" s="43">
        <v>1E-3</v>
      </c>
      <c r="AG1037" s="40">
        <v>1</v>
      </c>
      <c r="AH1037" s="41">
        <v>4.1000000000000002E-2</v>
      </c>
      <c r="AI1037" s="41">
        <v>1.0149999999999999</v>
      </c>
      <c r="AJ1037" s="41"/>
      <c r="AK1037" s="75" t="str">
        <f t="shared" si="208"/>
        <v>1</v>
      </c>
      <c r="AL1037" s="75" t="str">
        <f t="shared" si="209"/>
        <v>1</v>
      </c>
      <c r="AM1037" s="75" t="str">
        <f t="shared" si="210"/>
        <v>1</v>
      </c>
      <c r="AN1037" s="75" t="str">
        <f t="shared" si="211"/>
        <v>1</v>
      </c>
      <c r="AO1037" s="75" t="str">
        <f t="shared" si="212"/>
        <v>1</v>
      </c>
      <c r="AP1037" s="75" t="str">
        <f t="shared" si="213"/>
        <v>1</v>
      </c>
      <c r="AQ1037" s="75" t="str">
        <f t="shared" si="214"/>
        <v>1</v>
      </c>
      <c r="AR1037" s="75" t="str">
        <f t="shared" si="215"/>
        <v>1</v>
      </c>
      <c r="AS1037" s="75">
        <f t="shared" si="216"/>
        <v>1</v>
      </c>
      <c r="AT1037" s="75" t="str">
        <f t="shared" si="217"/>
        <v>1</v>
      </c>
      <c r="AU1037" s="48" t="e">
        <f>IF(OR(AQ1037="I",#REF!="I",AQ1037="C",#REF!="C"),"Termovacío",IF(OR(AO1037="I",AN1037="I",AP1037="I",AK1037="I",AL1037="I",AO1037="C",AN1037="C",AP1037="C",AK1037="C",AL1037="C"),"Regeneración",""))</f>
        <v>#REF!</v>
      </c>
    </row>
    <row r="1038" spans="1:47" s="10" customFormat="1" ht="15" customHeight="1" x14ac:dyDescent="0.2">
      <c r="A1038" s="4">
        <f t="shared" si="218"/>
        <v>45</v>
      </c>
      <c r="B1038" s="4">
        <v>60005317</v>
      </c>
      <c r="C1038" s="4" t="s">
        <v>103</v>
      </c>
      <c r="D1038" s="4" t="s">
        <v>156</v>
      </c>
      <c r="E1038" s="3"/>
      <c r="F1038" s="4" t="s">
        <v>337</v>
      </c>
      <c r="G1038" s="4" t="s">
        <v>19</v>
      </c>
      <c r="H1038" s="4">
        <v>359111</v>
      </c>
      <c r="I1038" s="4" t="s">
        <v>10</v>
      </c>
      <c r="J1038" s="4" t="s">
        <v>147</v>
      </c>
      <c r="K1038" s="4" t="s">
        <v>129</v>
      </c>
      <c r="L1038" s="4">
        <v>2012</v>
      </c>
      <c r="M1038" s="4" t="s">
        <v>267</v>
      </c>
      <c r="N1038" s="4" t="s">
        <v>153</v>
      </c>
      <c r="O1038" s="4" t="s">
        <v>148</v>
      </c>
      <c r="P1038" s="4">
        <v>2013</v>
      </c>
      <c r="Q1038" s="4"/>
      <c r="R1038" s="4" t="s">
        <v>119</v>
      </c>
      <c r="S1038" s="13"/>
      <c r="T1038" s="4"/>
      <c r="U1038" s="4"/>
      <c r="V1038" s="4" t="s">
        <v>448</v>
      </c>
      <c r="W1038" s="4">
        <v>60</v>
      </c>
      <c r="X1038" s="13">
        <v>45225</v>
      </c>
      <c r="Y1038" s="27">
        <v>71</v>
      </c>
      <c r="Z1038" s="27"/>
      <c r="AA1038" s="28" t="s">
        <v>450</v>
      </c>
      <c r="AB1038" s="31">
        <v>0.88400000000000001</v>
      </c>
      <c r="AC1038" s="32">
        <v>75</v>
      </c>
      <c r="AD1038" s="28">
        <v>7</v>
      </c>
      <c r="AE1038" s="28">
        <v>44</v>
      </c>
      <c r="AF1038" s="33">
        <v>0.01</v>
      </c>
      <c r="AG1038" s="28">
        <v>1</v>
      </c>
      <c r="AH1038" s="31">
        <v>2.7E-2</v>
      </c>
      <c r="AI1038" s="31">
        <v>0.79500000000000004</v>
      </c>
      <c r="AJ1038" s="31"/>
      <c r="AK1038" s="75" t="str">
        <f t="shared" si="208"/>
        <v>1</v>
      </c>
      <c r="AL1038" s="75" t="str">
        <f t="shared" si="209"/>
        <v>1</v>
      </c>
      <c r="AM1038" s="75" t="str">
        <f t="shared" si="210"/>
        <v>1</v>
      </c>
      <c r="AN1038" s="75" t="str">
        <f t="shared" si="211"/>
        <v>1</v>
      </c>
      <c r="AO1038" s="75" t="str">
        <f t="shared" si="212"/>
        <v>1</v>
      </c>
      <c r="AP1038" s="75" t="str">
        <f t="shared" si="213"/>
        <v>1</v>
      </c>
      <c r="AQ1038" s="75" t="str">
        <f t="shared" si="214"/>
        <v>1</v>
      </c>
      <c r="AR1038" s="75" t="str">
        <f t="shared" si="215"/>
        <v>1</v>
      </c>
      <c r="AS1038" s="75">
        <f t="shared" si="216"/>
        <v>1</v>
      </c>
      <c r="AT1038" s="75" t="str">
        <f t="shared" si="217"/>
        <v>1</v>
      </c>
      <c r="AU1038" s="48" t="e">
        <f>IF(OR(AQ1038="I",#REF!="I",AQ1038="C",#REF!="C"),"Termovacío",IF(OR(AO1038="I",AN1038="I",AP1038="I",AK1038="I",AL1038="I",AO1038="C",AN1038="C",AP1038="C",AK1038="C",AL1038="C"),"Regeneración",""))</f>
        <v>#REF!</v>
      </c>
    </row>
    <row r="1039" spans="1:47" s="10" customFormat="1" ht="15" customHeight="1" x14ac:dyDescent="0.2">
      <c r="A1039" s="4">
        <f t="shared" si="218"/>
        <v>45</v>
      </c>
      <c r="B1039" s="4">
        <v>60005317</v>
      </c>
      <c r="C1039" s="4" t="s">
        <v>103</v>
      </c>
      <c r="D1039" s="4" t="s">
        <v>156</v>
      </c>
      <c r="E1039" s="3"/>
      <c r="F1039" s="4" t="s">
        <v>337</v>
      </c>
      <c r="G1039" s="4" t="s">
        <v>19</v>
      </c>
      <c r="H1039" s="4">
        <v>359111</v>
      </c>
      <c r="I1039" s="4" t="s">
        <v>10</v>
      </c>
      <c r="J1039" s="4" t="s">
        <v>147</v>
      </c>
      <c r="K1039" s="4" t="s">
        <v>129</v>
      </c>
      <c r="L1039" s="4">
        <v>2012</v>
      </c>
      <c r="M1039" s="4" t="s">
        <v>267</v>
      </c>
      <c r="N1039" s="4" t="s">
        <v>153</v>
      </c>
      <c r="O1039" s="4" t="s">
        <v>148</v>
      </c>
      <c r="P1039" s="4">
        <v>2013</v>
      </c>
      <c r="Q1039" s="4"/>
      <c r="R1039" s="4" t="s">
        <v>119</v>
      </c>
      <c r="S1039" s="13"/>
      <c r="T1039" s="4"/>
      <c r="U1039" s="4"/>
      <c r="V1039" s="4"/>
      <c r="W1039" s="4">
        <v>60</v>
      </c>
      <c r="X1039" s="13" t="s">
        <v>286</v>
      </c>
      <c r="Y1039" s="27">
        <v>0</v>
      </c>
      <c r="Z1039" s="27">
        <v>50.8</v>
      </c>
      <c r="AA1039" s="28" t="s">
        <v>282</v>
      </c>
      <c r="AB1039" s="31">
        <v>0.87719999999999998</v>
      </c>
      <c r="AC1039" s="32">
        <v>69.099999999999994</v>
      </c>
      <c r="AD1039" s="28">
        <v>7</v>
      </c>
      <c r="AE1039" s="28">
        <v>39.9</v>
      </c>
      <c r="AF1039" s="33">
        <v>0.02</v>
      </c>
      <c r="AG1039" s="28">
        <v>1</v>
      </c>
      <c r="AH1039" s="31">
        <v>2.1999999999999999E-2</v>
      </c>
      <c r="AI1039" s="31">
        <v>0.43</v>
      </c>
      <c r="AJ1039" s="31"/>
      <c r="AK1039" s="75" t="str">
        <f t="shared" si="208"/>
        <v>1</v>
      </c>
      <c r="AL1039" s="75" t="str">
        <f t="shared" si="209"/>
        <v>1</v>
      </c>
      <c r="AM1039" s="75" t="str">
        <f t="shared" si="210"/>
        <v>1</v>
      </c>
      <c r="AN1039" s="75" t="str">
        <f t="shared" si="211"/>
        <v>1</v>
      </c>
      <c r="AO1039" s="75" t="str">
        <f t="shared" si="212"/>
        <v>1</v>
      </c>
      <c r="AP1039" s="75" t="str">
        <f t="shared" si="213"/>
        <v>1</v>
      </c>
      <c r="AQ1039" s="75" t="str">
        <f t="shared" si="214"/>
        <v>1</v>
      </c>
      <c r="AR1039" s="75" t="str">
        <f t="shared" si="215"/>
        <v>1</v>
      </c>
      <c r="AS1039" s="75">
        <f t="shared" si="216"/>
        <v>1</v>
      </c>
      <c r="AT1039" s="75" t="str">
        <f t="shared" si="217"/>
        <v>1</v>
      </c>
      <c r="AU1039" s="48" t="e">
        <f>IF(OR(AQ1039="I",#REF!="I",AQ1039="C",#REF!="C"),"Termovacío",IF(OR(AO1039="I",AN1039="I",AP1039="I",AK1039="I",AL1039="I",AO1039="C",AN1039="C",AP1039="C",AK1039="C",AL1039="C"),"Regeneración",""))</f>
        <v>#REF!</v>
      </c>
    </row>
    <row r="1040" spans="1:47" s="10" customFormat="1" ht="15" customHeight="1" x14ac:dyDescent="0.2">
      <c r="A1040" s="4">
        <f t="shared" si="218"/>
        <v>45</v>
      </c>
      <c r="B1040" s="4">
        <v>60005317</v>
      </c>
      <c r="C1040" s="4" t="s">
        <v>103</v>
      </c>
      <c r="D1040" s="4" t="s">
        <v>156</v>
      </c>
      <c r="E1040" s="3"/>
      <c r="F1040" s="4" t="s">
        <v>337</v>
      </c>
      <c r="G1040" s="4" t="s">
        <v>19</v>
      </c>
      <c r="H1040" s="4">
        <v>359111</v>
      </c>
      <c r="I1040" s="4" t="s">
        <v>10</v>
      </c>
      <c r="J1040" s="4" t="s">
        <v>147</v>
      </c>
      <c r="K1040" s="4" t="s">
        <v>129</v>
      </c>
      <c r="L1040" s="4">
        <v>2012</v>
      </c>
      <c r="M1040" s="4" t="s">
        <v>267</v>
      </c>
      <c r="N1040" s="4" t="s">
        <v>153</v>
      </c>
      <c r="O1040" s="4" t="s">
        <v>148</v>
      </c>
      <c r="P1040" s="4">
        <v>2013</v>
      </c>
      <c r="Q1040" s="4"/>
      <c r="R1040" s="4" t="s">
        <v>119</v>
      </c>
      <c r="S1040" s="13"/>
      <c r="T1040" s="4"/>
      <c r="U1040" s="4"/>
      <c r="V1040" s="4" t="s">
        <v>301</v>
      </c>
      <c r="W1040" s="4">
        <v>60</v>
      </c>
      <c r="X1040" s="13">
        <v>44390</v>
      </c>
      <c r="Y1040" s="27">
        <v>80</v>
      </c>
      <c r="Z1040" s="27">
        <v>57</v>
      </c>
      <c r="AA1040" s="28" t="s">
        <v>283</v>
      </c>
      <c r="AB1040" s="31">
        <v>0.875</v>
      </c>
      <c r="AC1040" s="32">
        <v>28</v>
      </c>
      <c r="AD1040" s="28">
        <v>16</v>
      </c>
      <c r="AE1040" s="28">
        <v>45</v>
      </c>
      <c r="AF1040" s="33">
        <v>0.02</v>
      </c>
      <c r="AG1040" s="28">
        <v>1</v>
      </c>
      <c r="AH1040" s="31">
        <v>0.03</v>
      </c>
      <c r="AI1040" s="31">
        <v>3.1760000000000002</v>
      </c>
      <c r="AJ1040" s="31"/>
      <c r="AK1040" s="75" t="str">
        <f t="shared" si="208"/>
        <v>1</v>
      </c>
      <c r="AL1040" s="75" t="str">
        <f t="shared" si="209"/>
        <v>3</v>
      </c>
      <c r="AM1040" s="75" t="str">
        <f t="shared" si="210"/>
        <v>1</v>
      </c>
      <c r="AN1040" s="75" t="str">
        <f t="shared" si="211"/>
        <v>1</v>
      </c>
      <c r="AO1040" s="75" t="str">
        <f t="shared" si="212"/>
        <v>1</v>
      </c>
      <c r="AP1040" s="75" t="str">
        <f t="shared" si="213"/>
        <v>1</v>
      </c>
      <c r="AQ1040" s="75" t="str">
        <f t="shared" si="214"/>
        <v>5</v>
      </c>
      <c r="AR1040" s="75" t="str">
        <f t="shared" si="215"/>
        <v>1</v>
      </c>
      <c r="AS1040" s="75">
        <f t="shared" si="216"/>
        <v>2.1818181818181817</v>
      </c>
      <c r="AT1040" s="75" t="str">
        <f t="shared" si="217"/>
        <v>6</v>
      </c>
      <c r="AU1040" s="48" t="e">
        <f>IF(OR(AQ1040="I",#REF!="I",AQ1040="C",#REF!="C"),"Termovacío",IF(OR(AO1040="I",AN1040="I",AP1040="I",AK1040="I",AL1040="I",AO1040="C",AN1040="C",AP1040="C",AK1040="C",AL1040="C"),"Regeneración",""))</f>
        <v>#REF!</v>
      </c>
    </row>
    <row r="1041" spans="1:47" s="10" customFormat="1" ht="15" customHeight="1" x14ac:dyDescent="0.2">
      <c r="A1041" s="4">
        <f t="shared" si="218"/>
        <v>45</v>
      </c>
      <c r="B1041" s="4">
        <v>60005317</v>
      </c>
      <c r="C1041" s="4" t="s">
        <v>103</v>
      </c>
      <c r="D1041" s="4" t="s">
        <v>156</v>
      </c>
      <c r="E1041" s="3"/>
      <c r="F1041" s="4" t="s">
        <v>337</v>
      </c>
      <c r="G1041" s="4" t="s">
        <v>19</v>
      </c>
      <c r="H1041" s="4">
        <v>359111</v>
      </c>
      <c r="I1041" s="4" t="s">
        <v>10</v>
      </c>
      <c r="J1041" s="4" t="s">
        <v>147</v>
      </c>
      <c r="K1041" s="4" t="s">
        <v>129</v>
      </c>
      <c r="L1041" s="4">
        <v>2012</v>
      </c>
      <c r="M1041" s="4" t="s">
        <v>267</v>
      </c>
      <c r="N1041" s="4" t="s">
        <v>153</v>
      </c>
      <c r="O1041" s="4" t="s">
        <v>148</v>
      </c>
      <c r="P1041" s="4">
        <v>2013</v>
      </c>
      <c r="Q1041" s="4"/>
      <c r="R1041" s="4" t="s">
        <v>119</v>
      </c>
      <c r="S1041" s="13"/>
      <c r="T1041" s="4"/>
      <c r="U1041" s="4"/>
      <c r="V1041" s="4"/>
      <c r="W1041" s="4">
        <v>60</v>
      </c>
      <c r="X1041" s="13">
        <v>43994</v>
      </c>
      <c r="Y1041" s="27"/>
      <c r="Z1041" s="27"/>
      <c r="AA1041" s="28"/>
      <c r="AB1041" s="31"/>
      <c r="AC1041" s="32">
        <v>67</v>
      </c>
      <c r="AD1041" s="28"/>
      <c r="AE1041" s="28">
        <v>40.200000000000003</v>
      </c>
      <c r="AF1041" s="33">
        <v>0.01</v>
      </c>
      <c r="AG1041" s="28">
        <v>0.5</v>
      </c>
      <c r="AH1041" s="31">
        <v>1.6E-2</v>
      </c>
      <c r="AI1041" s="31">
        <v>0.35</v>
      </c>
      <c r="AJ1041" s="31"/>
      <c r="AK1041" s="75" t="str">
        <f t="shared" si="208"/>
        <v>1</v>
      </c>
      <c r="AL1041" s="75" t="str">
        <f t="shared" si="209"/>
        <v>1</v>
      </c>
      <c r="AM1041" s="75" t="str">
        <f t="shared" si="210"/>
        <v>1</v>
      </c>
      <c r="AN1041" s="75" t="str">
        <f t="shared" si="211"/>
        <v>1</v>
      </c>
      <c r="AO1041" s="75" t="str">
        <f t="shared" si="212"/>
        <v>1</v>
      </c>
      <c r="AP1041" s="75" t="str">
        <f t="shared" si="213"/>
        <v>1</v>
      </c>
      <c r="AQ1041" s="75" t="str">
        <f t="shared" si="214"/>
        <v>1</v>
      </c>
      <c r="AR1041" s="75" t="str">
        <f t="shared" si="215"/>
        <v>1</v>
      </c>
      <c r="AS1041" s="75">
        <f t="shared" si="216"/>
        <v>1</v>
      </c>
      <c r="AT1041" s="75" t="str">
        <f t="shared" si="217"/>
        <v>1</v>
      </c>
      <c r="AU1041" s="48" t="e">
        <f>IF(OR(AQ1041="I",#REF!="I",AQ1041="C",#REF!="C"),"Termovacío",IF(OR(AO1041="I",AN1041="I",AP1041="I",AK1041="I",AL1041="I",AO1041="C",AN1041="C",AP1041="C",AK1041="C",AL1041="C"),"Regeneración",""))</f>
        <v>#REF!</v>
      </c>
    </row>
    <row r="1042" spans="1:47" s="10" customFormat="1" ht="15" customHeight="1" x14ac:dyDescent="0.2">
      <c r="A1042" s="4">
        <f t="shared" si="218"/>
        <v>45</v>
      </c>
      <c r="B1042" s="4">
        <v>60005317</v>
      </c>
      <c r="C1042" s="4" t="s">
        <v>103</v>
      </c>
      <c r="D1042" s="4" t="s">
        <v>156</v>
      </c>
      <c r="E1042" s="3"/>
      <c r="F1042" s="4" t="s">
        <v>337</v>
      </c>
      <c r="G1042" s="4" t="s">
        <v>19</v>
      </c>
      <c r="H1042" s="4">
        <v>359111</v>
      </c>
      <c r="I1042" s="4" t="s">
        <v>10</v>
      </c>
      <c r="J1042" s="4" t="s">
        <v>147</v>
      </c>
      <c r="K1042" s="4" t="s">
        <v>129</v>
      </c>
      <c r="L1042" s="4">
        <v>2012</v>
      </c>
      <c r="M1042" s="4" t="s">
        <v>267</v>
      </c>
      <c r="N1042" s="4" t="s">
        <v>153</v>
      </c>
      <c r="O1042" s="4" t="s">
        <v>148</v>
      </c>
      <c r="P1042" s="4">
        <v>2013</v>
      </c>
      <c r="Q1042" s="4"/>
      <c r="R1042" s="4" t="s">
        <v>119</v>
      </c>
      <c r="S1042" s="13"/>
      <c r="T1042" s="4"/>
      <c r="U1042" s="4"/>
      <c r="V1042" s="4"/>
      <c r="W1042" s="4">
        <v>60</v>
      </c>
      <c r="X1042" s="13">
        <v>43577</v>
      </c>
      <c r="Y1042" s="27"/>
      <c r="Z1042" s="27"/>
      <c r="AA1042" s="28"/>
      <c r="AB1042" s="31"/>
      <c r="AC1042" s="32">
        <v>70</v>
      </c>
      <c r="AD1042" s="28"/>
      <c r="AE1042" s="28">
        <v>46.6</v>
      </c>
      <c r="AF1042" s="33">
        <v>0.01</v>
      </c>
      <c r="AG1042" s="28"/>
      <c r="AH1042" s="31">
        <v>3.5999999999999997E-2</v>
      </c>
      <c r="AI1042" s="31">
        <v>0.3</v>
      </c>
      <c r="AJ1042" s="31"/>
      <c r="AK1042" s="75" t="str">
        <f t="shared" si="208"/>
        <v>1</v>
      </c>
      <c r="AL1042" s="75" t="str">
        <f t="shared" si="209"/>
        <v>1</v>
      </c>
      <c r="AM1042" s="75" t="str">
        <f t="shared" si="210"/>
        <v>1</v>
      </c>
      <c r="AN1042" s="75" t="str">
        <f t="shared" si="211"/>
        <v>1</v>
      </c>
      <c r="AO1042" s="75" t="str">
        <f t="shared" si="212"/>
        <v>1</v>
      </c>
      <c r="AP1042" s="75" t="str">
        <f t="shared" si="213"/>
        <v>1</v>
      </c>
      <c r="AQ1042" s="75" t="str">
        <f t="shared" si="214"/>
        <v>1</v>
      </c>
      <c r="AR1042" s="75" t="str">
        <f t="shared" si="215"/>
        <v>1</v>
      </c>
      <c r="AS1042" s="75">
        <f t="shared" si="216"/>
        <v>1</v>
      </c>
      <c r="AT1042" s="75" t="str">
        <f t="shared" si="217"/>
        <v>1</v>
      </c>
      <c r="AU1042" s="48" t="e">
        <f>IF(OR(AQ1042="I",#REF!="I",AQ1042="C",#REF!="C"),"Termovacío",IF(OR(AO1042="I",AN1042="I",AP1042="I",AK1042="I",AL1042="I",AO1042="C",AN1042="C",AP1042="C",AK1042="C",AL1042="C"),"Regeneración",""))</f>
        <v>#REF!</v>
      </c>
    </row>
    <row r="1043" spans="1:47" s="10" customFormat="1" ht="15" customHeight="1" x14ac:dyDescent="0.2">
      <c r="A1043" s="4">
        <f t="shared" si="218"/>
        <v>45</v>
      </c>
      <c r="B1043" s="4">
        <v>60005317</v>
      </c>
      <c r="C1043" s="4" t="s">
        <v>103</v>
      </c>
      <c r="D1043" s="4" t="s">
        <v>156</v>
      </c>
      <c r="E1043" s="3"/>
      <c r="F1043" s="4" t="s">
        <v>337</v>
      </c>
      <c r="G1043" s="4" t="s">
        <v>19</v>
      </c>
      <c r="H1043" s="4">
        <v>359111</v>
      </c>
      <c r="I1043" s="4" t="s">
        <v>10</v>
      </c>
      <c r="J1043" s="4" t="s">
        <v>147</v>
      </c>
      <c r="K1043" s="4" t="s">
        <v>129</v>
      </c>
      <c r="L1043" s="4">
        <v>2012</v>
      </c>
      <c r="M1043" s="4" t="s">
        <v>267</v>
      </c>
      <c r="N1043" s="4" t="s">
        <v>153</v>
      </c>
      <c r="O1043" s="4" t="s">
        <v>148</v>
      </c>
      <c r="P1043" s="4">
        <v>2013</v>
      </c>
      <c r="Q1043" s="4"/>
      <c r="R1043" s="4" t="s">
        <v>119</v>
      </c>
      <c r="S1043" s="13"/>
      <c r="T1043" s="4"/>
      <c r="U1043" s="4"/>
      <c r="V1043" s="4"/>
      <c r="W1043" s="4">
        <v>60</v>
      </c>
      <c r="X1043" s="13">
        <v>43312</v>
      </c>
      <c r="Y1043" s="27"/>
      <c r="Z1043" s="27"/>
      <c r="AA1043" s="28"/>
      <c r="AB1043" s="31"/>
      <c r="AC1043" s="32">
        <v>41</v>
      </c>
      <c r="AD1043" s="28"/>
      <c r="AE1043" s="28">
        <v>41</v>
      </c>
      <c r="AF1043" s="33">
        <v>0.02</v>
      </c>
      <c r="AG1043" s="28">
        <v>1</v>
      </c>
      <c r="AH1043" s="31">
        <v>1.2E-2</v>
      </c>
      <c r="AI1043" s="31">
        <v>3.66</v>
      </c>
      <c r="AJ1043" s="31"/>
      <c r="AK1043" s="75" t="str">
        <f t="shared" si="208"/>
        <v>1</v>
      </c>
      <c r="AL1043" s="75" t="str">
        <f t="shared" si="209"/>
        <v>3</v>
      </c>
      <c r="AM1043" s="75" t="str">
        <f t="shared" si="210"/>
        <v>1</v>
      </c>
      <c r="AN1043" s="75" t="str">
        <f t="shared" si="211"/>
        <v>1</v>
      </c>
      <c r="AO1043" s="75" t="str">
        <f t="shared" si="212"/>
        <v>1</v>
      </c>
      <c r="AP1043" s="75" t="str">
        <f t="shared" si="213"/>
        <v>1</v>
      </c>
      <c r="AQ1043" s="75" t="str">
        <f t="shared" si="214"/>
        <v>1</v>
      </c>
      <c r="AR1043" s="75" t="str">
        <f t="shared" si="215"/>
        <v>1</v>
      </c>
      <c r="AS1043" s="75">
        <f t="shared" si="216"/>
        <v>1.2727272727272727</v>
      </c>
      <c r="AT1043" s="75" t="str">
        <f t="shared" si="217"/>
        <v>3</v>
      </c>
      <c r="AU1043" s="48" t="e">
        <f>IF(OR(AQ1043="I",#REF!="I",AQ1043="C",#REF!="C"),"Termovacío",IF(OR(AO1043="I",AN1043="I",AP1043="I",AK1043="I",AL1043="I",AO1043="C",AN1043="C",AP1043="C",AK1043="C",AL1043="C"),"Regeneración",""))</f>
        <v>#REF!</v>
      </c>
    </row>
    <row r="1044" spans="1:47" s="10" customFormat="1" ht="15" customHeight="1" x14ac:dyDescent="0.2">
      <c r="A1044" s="4">
        <f t="shared" si="218"/>
        <v>45</v>
      </c>
      <c r="B1044" s="4">
        <v>60005317</v>
      </c>
      <c r="C1044" s="4" t="s">
        <v>103</v>
      </c>
      <c r="D1044" s="4" t="s">
        <v>156</v>
      </c>
      <c r="E1044" s="3"/>
      <c r="F1044" s="4" t="s">
        <v>337</v>
      </c>
      <c r="G1044" s="4" t="s">
        <v>19</v>
      </c>
      <c r="H1044" s="4">
        <v>359111</v>
      </c>
      <c r="I1044" s="4" t="s">
        <v>10</v>
      </c>
      <c r="J1044" s="4" t="s">
        <v>147</v>
      </c>
      <c r="K1044" s="4" t="s">
        <v>129</v>
      </c>
      <c r="L1044" s="4">
        <v>2012</v>
      </c>
      <c r="M1044" s="4" t="s">
        <v>267</v>
      </c>
      <c r="N1044" s="4" t="s">
        <v>153</v>
      </c>
      <c r="O1044" s="4" t="s">
        <v>148</v>
      </c>
      <c r="P1044" s="4">
        <v>2013</v>
      </c>
      <c r="Q1044" s="4"/>
      <c r="R1044" s="4" t="s">
        <v>119</v>
      </c>
      <c r="S1044" s="13"/>
      <c r="T1044" s="4"/>
      <c r="U1044" s="4"/>
      <c r="V1044" s="4"/>
      <c r="W1044" s="4">
        <v>60</v>
      </c>
      <c r="X1044" s="13">
        <v>42920</v>
      </c>
      <c r="Y1044" s="27"/>
      <c r="Z1044" s="27"/>
      <c r="AA1044" s="28"/>
      <c r="AB1044" s="31"/>
      <c r="AC1044" s="32">
        <v>38</v>
      </c>
      <c r="AD1044" s="28"/>
      <c r="AE1044" s="28">
        <v>47.7</v>
      </c>
      <c r="AF1044" s="33">
        <v>0.01</v>
      </c>
      <c r="AG1044" s="28">
        <v>0.5</v>
      </c>
      <c r="AH1044" s="31">
        <v>0.04</v>
      </c>
      <c r="AI1044" s="31">
        <v>2.2999999999999998</v>
      </c>
      <c r="AJ1044" s="31"/>
      <c r="AK1044" s="75" t="str">
        <f t="shared" si="208"/>
        <v>1</v>
      </c>
      <c r="AL1044" s="75" t="str">
        <f t="shared" si="209"/>
        <v>1</v>
      </c>
      <c r="AM1044" s="75" t="str">
        <f t="shared" si="210"/>
        <v>1</v>
      </c>
      <c r="AN1044" s="75" t="str">
        <f t="shared" si="211"/>
        <v>1</v>
      </c>
      <c r="AO1044" s="75" t="str">
        <f t="shared" si="212"/>
        <v>1</v>
      </c>
      <c r="AP1044" s="75" t="str">
        <f t="shared" si="213"/>
        <v>1</v>
      </c>
      <c r="AQ1044" s="75" t="str">
        <f t="shared" si="214"/>
        <v>3</v>
      </c>
      <c r="AR1044" s="75" t="str">
        <f t="shared" si="215"/>
        <v>1</v>
      </c>
      <c r="AS1044" s="75">
        <f t="shared" si="216"/>
        <v>1.4545454545454546</v>
      </c>
      <c r="AT1044" s="75" t="str">
        <f t="shared" si="217"/>
        <v>3</v>
      </c>
      <c r="AU1044" s="48" t="e">
        <f>IF(OR(AQ1044="I",#REF!="I",AQ1044="C",#REF!="C"),"Termovacío",IF(OR(AO1044="I",AN1044="I",AP1044="I",AK1044="I",AL1044="I",AO1044="C",AN1044="C",AP1044="C",AK1044="C",AL1044="C"),"Regeneración",""))</f>
        <v>#REF!</v>
      </c>
    </row>
    <row r="1045" spans="1:47" s="10" customFormat="1" ht="15" customHeight="1" x14ac:dyDescent="0.2">
      <c r="A1045" s="4">
        <f t="shared" si="218"/>
        <v>45</v>
      </c>
      <c r="B1045" s="4">
        <v>60005317</v>
      </c>
      <c r="C1045" s="4" t="s">
        <v>103</v>
      </c>
      <c r="D1045" s="4" t="s">
        <v>156</v>
      </c>
      <c r="E1045" s="3"/>
      <c r="F1045" s="4" t="s">
        <v>337</v>
      </c>
      <c r="G1045" s="4" t="s">
        <v>19</v>
      </c>
      <c r="H1045" s="4">
        <v>359111</v>
      </c>
      <c r="I1045" s="4" t="s">
        <v>10</v>
      </c>
      <c r="J1045" s="4" t="s">
        <v>147</v>
      </c>
      <c r="K1045" s="4" t="s">
        <v>129</v>
      </c>
      <c r="L1045" s="4">
        <v>2012</v>
      </c>
      <c r="M1045" s="4" t="s">
        <v>267</v>
      </c>
      <c r="N1045" s="4" t="s">
        <v>153</v>
      </c>
      <c r="O1045" s="4" t="s">
        <v>148</v>
      </c>
      <c r="P1045" s="4">
        <v>2013</v>
      </c>
      <c r="Q1045" s="4"/>
      <c r="R1045" s="4" t="s">
        <v>119</v>
      </c>
      <c r="S1045" s="13"/>
      <c r="T1045" s="4"/>
      <c r="U1045" s="4"/>
      <c r="V1045" s="4"/>
      <c r="W1045" s="4">
        <v>60</v>
      </c>
      <c r="X1045" s="13">
        <v>42381</v>
      </c>
      <c r="Y1045" s="27"/>
      <c r="Z1045" s="27"/>
      <c r="AA1045" s="28"/>
      <c r="AB1045" s="31"/>
      <c r="AC1045" s="32">
        <v>59</v>
      </c>
      <c r="AD1045" s="28"/>
      <c r="AE1045" s="28">
        <v>44</v>
      </c>
      <c r="AF1045" s="33">
        <v>0.01</v>
      </c>
      <c r="AG1045" s="28">
        <v>0.5</v>
      </c>
      <c r="AH1045" s="31">
        <v>1.6E-2</v>
      </c>
      <c r="AI1045" s="31">
        <v>0.78800000000000003</v>
      </c>
      <c r="AJ1045" s="31"/>
      <c r="AK1045" s="75" t="str">
        <f t="shared" si="208"/>
        <v>1</v>
      </c>
      <c r="AL1045" s="75" t="str">
        <f t="shared" si="209"/>
        <v>1</v>
      </c>
      <c r="AM1045" s="75" t="str">
        <f t="shared" si="210"/>
        <v>1</v>
      </c>
      <c r="AN1045" s="75" t="str">
        <f t="shared" si="211"/>
        <v>1</v>
      </c>
      <c r="AO1045" s="75" t="str">
        <f t="shared" si="212"/>
        <v>1</v>
      </c>
      <c r="AP1045" s="75" t="str">
        <f t="shared" si="213"/>
        <v>1</v>
      </c>
      <c r="AQ1045" s="75" t="str">
        <f t="shared" si="214"/>
        <v>1</v>
      </c>
      <c r="AR1045" s="75" t="str">
        <f t="shared" si="215"/>
        <v>1</v>
      </c>
      <c r="AS1045" s="75">
        <f t="shared" si="216"/>
        <v>1</v>
      </c>
      <c r="AT1045" s="75" t="str">
        <f t="shared" si="217"/>
        <v>1</v>
      </c>
      <c r="AU1045" s="48" t="e">
        <f>IF(OR(AQ1045="I",#REF!="I",AQ1045="C",#REF!="C"),"Termovacío",IF(OR(AO1045="I",AN1045="I",AP1045="I",AK1045="I",AL1045="I",AO1045="C",AN1045="C",AP1045="C",AK1045="C",AL1045="C"),"Regeneración",""))</f>
        <v>#REF!</v>
      </c>
    </row>
    <row r="1046" spans="1:47" s="10" customFormat="1" ht="15" customHeight="1" x14ac:dyDescent="0.2">
      <c r="A1046" s="4">
        <f t="shared" si="218"/>
        <v>45</v>
      </c>
      <c r="B1046" s="4">
        <v>60005317</v>
      </c>
      <c r="C1046" s="4" t="s">
        <v>103</v>
      </c>
      <c r="D1046" s="4" t="s">
        <v>156</v>
      </c>
      <c r="E1046" s="3"/>
      <c r="F1046" s="4" t="s">
        <v>337</v>
      </c>
      <c r="G1046" s="4" t="s">
        <v>19</v>
      </c>
      <c r="H1046" s="4">
        <v>359111</v>
      </c>
      <c r="I1046" s="4" t="s">
        <v>10</v>
      </c>
      <c r="J1046" s="4" t="s">
        <v>147</v>
      </c>
      <c r="K1046" s="4" t="s">
        <v>129</v>
      </c>
      <c r="L1046" s="4">
        <v>2012</v>
      </c>
      <c r="M1046" s="4" t="s">
        <v>267</v>
      </c>
      <c r="N1046" s="4" t="s">
        <v>153</v>
      </c>
      <c r="O1046" s="4" t="s">
        <v>148</v>
      </c>
      <c r="P1046" s="4">
        <v>2013</v>
      </c>
      <c r="Q1046" s="4"/>
      <c r="R1046" s="4" t="s">
        <v>119</v>
      </c>
      <c r="S1046" s="13"/>
      <c r="T1046" s="4"/>
      <c r="U1046" s="4"/>
      <c r="V1046" s="4"/>
      <c r="W1046" s="4">
        <v>60</v>
      </c>
      <c r="X1046" s="13">
        <v>41984</v>
      </c>
      <c r="Y1046" s="27"/>
      <c r="Z1046" s="27"/>
      <c r="AA1046" s="28"/>
      <c r="AB1046" s="31"/>
      <c r="AC1046" s="32">
        <v>63.4</v>
      </c>
      <c r="AD1046" s="28"/>
      <c r="AE1046" s="28">
        <v>43</v>
      </c>
      <c r="AF1046" s="33">
        <v>0.01</v>
      </c>
      <c r="AG1046" s="28">
        <v>0.5</v>
      </c>
      <c r="AH1046" s="31">
        <v>1.7000000000000001E-2</v>
      </c>
      <c r="AI1046" s="31"/>
      <c r="AJ1046" s="31"/>
      <c r="AK1046" s="75" t="str">
        <f t="shared" si="208"/>
        <v>1</v>
      </c>
      <c r="AL1046" s="75" t="str">
        <f t="shared" si="209"/>
        <v>1</v>
      </c>
      <c r="AM1046" s="75" t="str">
        <f t="shared" si="210"/>
        <v>1</v>
      </c>
      <c r="AN1046" s="75" t="str">
        <f t="shared" si="211"/>
        <v>1</v>
      </c>
      <c r="AO1046" s="75" t="str">
        <f t="shared" si="212"/>
        <v>1</v>
      </c>
      <c r="AP1046" s="75" t="str">
        <f t="shared" si="213"/>
        <v>1</v>
      </c>
      <c r="AQ1046" s="75" t="str">
        <f t="shared" si="214"/>
        <v>1</v>
      </c>
      <c r="AR1046" s="75" t="str">
        <f t="shared" si="215"/>
        <v>1</v>
      </c>
      <c r="AS1046" s="75">
        <f t="shared" si="216"/>
        <v>1</v>
      </c>
      <c r="AT1046" s="75" t="str">
        <f t="shared" si="217"/>
        <v>1</v>
      </c>
      <c r="AU1046" s="48" t="e">
        <f>IF(OR(AQ1046="I",#REF!="I",AQ1046="C",#REF!="C"),"Termovacío",IF(OR(AO1046="I",AN1046="I",AP1046="I",AK1046="I",AL1046="I",AO1046="C",AN1046="C",AP1046="C",AK1046="C",AL1046="C"),"Regeneración",""))</f>
        <v>#REF!</v>
      </c>
    </row>
    <row r="1047" spans="1:47" s="10" customFormat="1" ht="15" customHeight="1" x14ac:dyDescent="0.2">
      <c r="A1047" s="4">
        <f t="shared" si="218"/>
        <v>45</v>
      </c>
      <c r="B1047" s="4">
        <v>60005317</v>
      </c>
      <c r="C1047" s="4" t="s">
        <v>103</v>
      </c>
      <c r="D1047" s="4" t="s">
        <v>156</v>
      </c>
      <c r="E1047" s="3"/>
      <c r="F1047" s="4" t="s">
        <v>337</v>
      </c>
      <c r="G1047" s="4" t="s">
        <v>19</v>
      </c>
      <c r="H1047" s="4">
        <v>359111</v>
      </c>
      <c r="I1047" s="4" t="s">
        <v>10</v>
      </c>
      <c r="J1047" s="4" t="s">
        <v>147</v>
      </c>
      <c r="K1047" s="4" t="s">
        <v>129</v>
      </c>
      <c r="L1047" s="4">
        <v>2012</v>
      </c>
      <c r="M1047" s="4" t="s">
        <v>267</v>
      </c>
      <c r="N1047" s="4" t="s">
        <v>153</v>
      </c>
      <c r="O1047" s="4" t="s">
        <v>148</v>
      </c>
      <c r="P1047" s="4">
        <v>2013</v>
      </c>
      <c r="Q1047" s="4"/>
      <c r="R1047" s="4" t="s">
        <v>119</v>
      </c>
      <c r="S1047" s="13"/>
      <c r="T1047" s="4"/>
      <c r="U1047" s="4"/>
      <c r="V1047" s="4"/>
      <c r="W1047" s="4">
        <v>60</v>
      </c>
      <c r="X1047" s="13">
        <v>41627</v>
      </c>
      <c r="Y1047" s="27"/>
      <c r="Z1047" s="27"/>
      <c r="AA1047" s="28"/>
      <c r="AB1047" s="31"/>
      <c r="AC1047" s="32">
        <v>64.599999999999994</v>
      </c>
      <c r="AD1047" s="28"/>
      <c r="AE1047" s="28">
        <v>43.5</v>
      </c>
      <c r="AF1047" s="33">
        <v>0.01</v>
      </c>
      <c r="AG1047" s="28">
        <v>0.5</v>
      </c>
      <c r="AH1047" s="31">
        <v>3.3000000000000002E-2</v>
      </c>
      <c r="AI1047" s="31">
        <v>0.62</v>
      </c>
      <c r="AJ1047" s="31"/>
      <c r="AK1047" s="75" t="str">
        <f t="shared" si="208"/>
        <v>1</v>
      </c>
      <c r="AL1047" s="75" t="str">
        <f t="shared" si="209"/>
        <v>1</v>
      </c>
      <c r="AM1047" s="75" t="str">
        <f t="shared" si="210"/>
        <v>1</v>
      </c>
      <c r="AN1047" s="75" t="str">
        <f t="shared" si="211"/>
        <v>1</v>
      </c>
      <c r="AO1047" s="75" t="str">
        <f t="shared" si="212"/>
        <v>1</v>
      </c>
      <c r="AP1047" s="75" t="str">
        <f t="shared" si="213"/>
        <v>1</v>
      </c>
      <c r="AQ1047" s="75" t="str">
        <f t="shared" si="214"/>
        <v>1</v>
      </c>
      <c r="AR1047" s="75" t="str">
        <f t="shared" si="215"/>
        <v>1</v>
      </c>
      <c r="AS1047" s="75">
        <f t="shared" si="216"/>
        <v>1</v>
      </c>
      <c r="AT1047" s="75" t="str">
        <f t="shared" si="217"/>
        <v>1</v>
      </c>
      <c r="AU1047" s="48" t="e">
        <f>IF(OR(AQ1047="I",#REF!="I",AQ1047="C",#REF!="C"),"Termovacío",IF(OR(AO1047="I",AN1047="I",AP1047="I",AK1047="I",AL1047="I",AO1047="C",AN1047="C",AP1047="C",AK1047="C",AL1047="C"),"Regeneración",""))</f>
        <v>#REF!</v>
      </c>
    </row>
    <row r="1048" spans="1:47" s="10" customFormat="1" ht="15" customHeight="1" x14ac:dyDescent="0.2">
      <c r="A1048" s="4">
        <f t="shared" si="218"/>
        <v>45</v>
      </c>
      <c r="B1048" s="4">
        <v>60005317</v>
      </c>
      <c r="C1048" s="4" t="s">
        <v>103</v>
      </c>
      <c r="D1048" s="4" t="s">
        <v>156</v>
      </c>
      <c r="E1048" s="3"/>
      <c r="F1048" s="4" t="s">
        <v>337</v>
      </c>
      <c r="G1048" s="4" t="s">
        <v>19</v>
      </c>
      <c r="H1048" s="4">
        <v>359111</v>
      </c>
      <c r="I1048" s="4" t="s">
        <v>10</v>
      </c>
      <c r="J1048" s="4" t="s">
        <v>147</v>
      </c>
      <c r="K1048" s="4" t="s">
        <v>129</v>
      </c>
      <c r="L1048" s="4">
        <v>2012</v>
      </c>
      <c r="M1048" s="4" t="s">
        <v>267</v>
      </c>
      <c r="N1048" s="4" t="s">
        <v>153</v>
      </c>
      <c r="O1048" s="4" t="s">
        <v>148</v>
      </c>
      <c r="P1048" s="4">
        <v>2013</v>
      </c>
      <c r="Q1048" s="4"/>
      <c r="R1048" s="4" t="s">
        <v>119</v>
      </c>
      <c r="S1048" s="13"/>
      <c r="T1048" s="4"/>
      <c r="U1048" s="4"/>
      <c r="V1048" s="4"/>
      <c r="W1048" s="4">
        <v>60</v>
      </c>
      <c r="X1048" s="13">
        <v>41306</v>
      </c>
      <c r="Y1048" s="27"/>
      <c r="Z1048" s="27"/>
      <c r="AA1048" s="28"/>
      <c r="AB1048" s="31"/>
      <c r="AC1048" s="32">
        <v>70.7</v>
      </c>
      <c r="AD1048" s="28"/>
      <c r="AE1048" s="28">
        <v>44.3</v>
      </c>
      <c r="AF1048" s="33">
        <v>0.01</v>
      </c>
      <c r="AG1048" s="28">
        <v>0.5</v>
      </c>
      <c r="AH1048" s="31">
        <v>1.4999999999999999E-2</v>
      </c>
      <c r="AI1048" s="31">
        <v>1.28</v>
      </c>
      <c r="AJ1048" s="31"/>
      <c r="AK1048" s="75" t="str">
        <f t="shared" si="208"/>
        <v>1</v>
      </c>
      <c r="AL1048" s="75" t="str">
        <f t="shared" si="209"/>
        <v>1</v>
      </c>
      <c r="AM1048" s="75" t="str">
        <f t="shared" si="210"/>
        <v>1</v>
      </c>
      <c r="AN1048" s="75" t="str">
        <f t="shared" si="211"/>
        <v>1</v>
      </c>
      <c r="AO1048" s="75" t="str">
        <f t="shared" si="212"/>
        <v>1</v>
      </c>
      <c r="AP1048" s="75" t="str">
        <f t="shared" si="213"/>
        <v>1</v>
      </c>
      <c r="AQ1048" s="75" t="str">
        <f t="shared" si="214"/>
        <v>1</v>
      </c>
      <c r="AR1048" s="75" t="str">
        <f t="shared" si="215"/>
        <v>1</v>
      </c>
      <c r="AS1048" s="75">
        <f t="shared" si="216"/>
        <v>1</v>
      </c>
      <c r="AT1048" s="75" t="str">
        <f t="shared" si="217"/>
        <v>1</v>
      </c>
      <c r="AU1048" s="48" t="e">
        <f>IF(OR(AQ1048="I",#REF!="I",AQ1048="C",#REF!="C"),"Termovacío",IF(OR(AO1048="I",AN1048="I",AP1048="I",AK1048="I",AL1048="I",AO1048="C",AN1048="C",AP1048="C",AK1048="C",AL1048="C"),"Regeneración",""))</f>
        <v>#REF!</v>
      </c>
    </row>
    <row r="1049" spans="1:47" s="10" customFormat="1" ht="15" customHeight="1" x14ac:dyDescent="0.2">
      <c r="A1049" s="4">
        <f t="shared" si="218"/>
        <v>45</v>
      </c>
      <c r="B1049" s="4">
        <v>60005317</v>
      </c>
      <c r="C1049" s="4" t="s">
        <v>103</v>
      </c>
      <c r="D1049" s="4" t="s">
        <v>156</v>
      </c>
      <c r="E1049" s="3"/>
      <c r="F1049" s="4" t="s">
        <v>337</v>
      </c>
      <c r="G1049" s="4" t="s">
        <v>19</v>
      </c>
      <c r="H1049" s="4">
        <v>359111</v>
      </c>
      <c r="I1049" s="4" t="s">
        <v>10</v>
      </c>
      <c r="J1049" s="4" t="s">
        <v>147</v>
      </c>
      <c r="K1049" s="4" t="s">
        <v>129</v>
      </c>
      <c r="L1049" s="4">
        <v>2012</v>
      </c>
      <c r="M1049" s="4" t="s">
        <v>267</v>
      </c>
      <c r="N1049" s="4" t="s">
        <v>153</v>
      </c>
      <c r="O1049" s="4" t="s">
        <v>148</v>
      </c>
      <c r="P1049" s="4">
        <v>2013</v>
      </c>
      <c r="Q1049" s="4"/>
      <c r="R1049" s="4" t="s">
        <v>119</v>
      </c>
      <c r="S1049" s="13"/>
      <c r="T1049" s="4"/>
      <c r="U1049" s="4"/>
      <c r="V1049" s="4"/>
      <c r="W1049" s="4">
        <v>60</v>
      </c>
      <c r="X1049" s="13">
        <v>41228</v>
      </c>
      <c r="Y1049" s="27"/>
      <c r="Z1049" s="27"/>
      <c r="AA1049" s="28"/>
      <c r="AB1049" s="31"/>
      <c r="AC1049" s="32">
        <v>73</v>
      </c>
      <c r="AD1049" s="28"/>
      <c r="AE1049" s="28">
        <v>48.7</v>
      </c>
      <c r="AF1049" s="33">
        <v>6.0000000000000001E-3</v>
      </c>
      <c r="AG1049" s="28">
        <v>0.5</v>
      </c>
      <c r="AH1049" s="31">
        <v>3.0000000000000001E-3</v>
      </c>
      <c r="AI1049" s="31">
        <v>8.9999999999999993E-3</v>
      </c>
      <c r="AJ1049" s="31"/>
      <c r="AK1049" s="75" t="str">
        <f t="shared" si="208"/>
        <v>1</v>
      </c>
      <c r="AL1049" s="75" t="str">
        <f t="shared" si="209"/>
        <v>1</v>
      </c>
      <c r="AM1049" s="75" t="str">
        <f t="shared" si="210"/>
        <v>1</v>
      </c>
      <c r="AN1049" s="75" t="str">
        <f t="shared" si="211"/>
        <v>1</v>
      </c>
      <c r="AO1049" s="75" t="str">
        <f t="shared" si="212"/>
        <v>1</v>
      </c>
      <c r="AP1049" s="75" t="str">
        <f t="shared" si="213"/>
        <v>1</v>
      </c>
      <c r="AQ1049" s="75" t="str">
        <f t="shared" si="214"/>
        <v>1</v>
      </c>
      <c r="AR1049" s="75" t="str">
        <f t="shared" si="215"/>
        <v>1</v>
      </c>
      <c r="AS1049" s="75">
        <f t="shared" si="216"/>
        <v>1</v>
      </c>
      <c r="AT1049" s="75" t="str">
        <f t="shared" si="217"/>
        <v>1</v>
      </c>
      <c r="AU1049" s="48" t="e">
        <f>IF(OR(AQ1049="I",#REF!="I",AQ1049="C",#REF!="C"),"Termovacío",IF(OR(AO1049="I",AN1049="I",AP1049="I",AK1049="I",AL1049="I",AO1049="C",AN1049="C",AP1049="C",AK1049="C",AL1049="C"),"Regeneración",""))</f>
        <v>#REF!</v>
      </c>
    </row>
    <row r="1050" spans="1:47" s="10" customFormat="1" ht="15" customHeight="1" x14ac:dyDescent="0.2">
      <c r="A1050" s="4">
        <f t="shared" si="218"/>
        <v>46</v>
      </c>
      <c r="B1050" s="129">
        <v>500058</v>
      </c>
      <c r="C1050" s="36" t="s">
        <v>103</v>
      </c>
      <c r="D1050" s="37" t="s">
        <v>163</v>
      </c>
      <c r="E1050" s="36"/>
      <c r="F1050" s="36" t="str">
        <f t="shared" ref="F1050" si="219">+C1050&amp;" "&amp;D1050&amp;" "&amp;E1050</f>
        <v xml:space="preserve">GALVEZ TRF2 </v>
      </c>
      <c r="G1050" s="37" t="s">
        <v>612</v>
      </c>
      <c r="H1050" s="36" t="s">
        <v>453</v>
      </c>
      <c r="I1050" s="36" t="s">
        <v>10</v>
      </c>
      <c r="J1050" s="37" t="s">
        <v>144</v>
      </c>
      <c r="K1050" s="36" t="s">
        <v>613</v>
      </c>
      <c r="L1050" s="37">
        <v>2023</v>
      </c>
      <c r="M1050" s="36" t="s">
        <v>266</v>
      </c>
      <c r="N1050" s="36" t="s">
        <v>304</v>
      </c>
      <c r="O1050" s="37"/>
      <c r="P1050" s="36">
        <v>2023</v>
      </c>
      <c r="Q1050" s="36" t="s">
        <v>611</v>
      </c>
      <c r="R1050" s="36" t="s">
        <v>119</v>
      </c>
      <c r="S1050" s="36"/>
      <c r="T1050" s="36"/>
      <c r="U1050" s="36"/>
      <c r="V1050" s="36" t="s">
        <v>448</v>
      </c>
      <c r="W1050" s="36">
        <v>60</v>
      </c>
      <c r="X1050" s="38">
        <v>45698</v>
      </c>
      <c r="Y1050" s="39">
        <v>59</v>
      </c>
      <c r="Z1050" s="39">
        <v>32</v>
      </c>
      <c r="AA1050" s="40" t="s">
        <v>665</v>
      </c>
      <c r="AB1050" s="41">
        <v>0.88400000000000001</v>
      </c>
      <c r="AC1050" s="42">
        <v>67</v>
      </c>
      <c r="AD1050" s="40">
        <v>5</v>
      </c>
      <c r="AE1050" s="40">
        <v>43.9</v>
      </c>
      <c r="AF1050" s="43">
        <v>2E-3</v>
      </c>
      <c r="AG1050" s="40">
        <v>0.5</v>
      </c>
      <c r="AH1050" s="41">
        <v>2E-3</v>
      </c>
      <c r="AI1050" s="41">
        <v>0.122</v>
      </c>
      <c r="AJ1050" s="41"/>
      <c r="AK1050" s="75" t="str">
        <f t="shared" si="208"/>
        <v>1</v>
      </c>
      <c r="AL1050" s="75" t="str">
        <f t="shared" si="209"/>
        <v>1</v>
      </c>
      <c r="AM1050" s="75" t="str">
        <f t="shared" si="210"/>
        <v>1</v>
      </c>
      <c r="AN1050" s="75" t="str">
        <f t="shared" si="211"/>
        <v>1</v>
      </c>
      <c r="AO1050" s="75" t="str">
        <f t="shared" si="212"/>
        <v>1</v>
      </c>
      <c r="AP1050" s="75" t="str">
        <f t="shared" si="213"/>
        <v>1</v>
      </c>
      <c r="AQ1050" s="75" t="str">
        <f t="shared" si="214"/>
        <v>1</v>
      </c>
      <c r="AR1050" s="75" t="str">
        <f t="shared" si="215"/>
        <v>1</v>
      </c>
      <c r="AS1050" s="75">
        <f t="shared" si="216"/>
        <v>1</v>
      </c>
      <c r="AT1050" s="75" t="str">
        <f t="shared" si="217"/>
        <v>1</v>
      </c>
      <c r="AU1050" s="48" t="e">
        <f>IF(OR(AQ1050="I",#REF!="I",AQ1050="C",#REF!="C"),"Termovacío",IF(OR(AO1050="I",AN1050="I",AP1050="I",AK1050="I",AL1050="I",AO1050="C",AN1050="C",AP1050="C",AK1050="C",AL1050="C"),"Regeneración",""))</f>
        <v>#REF!</v>
      </c>
    </row>
    <row r="1051" spans="1:47" s="10" customFormat="1" ht="15" customHeight="1" x14ac:dyDescent="0.2">
      <c r="A1051" s="4">
        <f t="shared" si="218"/>
        <v>46</v>
      </c>
      <c r="B1051" s="133">
        <v>500058</v>
      </c>
      <c r="C1051" s="4" t="s">
        <v>103</v>
      </c>
      <c r="D1051" s="3" t="s">
        <v>163</v>
      </c>
      <c r="E1051" s="4"/>
      <c r="F1051" s="4" t="str">
        <f t="shared" ref="F1051" si="220">+C1051&amp;" "&amp;D1051&amp;" "&amp;E1051</f>
        <v xml:space="preserve">GALVEZ TRF2 </v>
      </c>
      <c r="G1051" s="3" t="s">
        <v>612</v>
      </c>
      <c r="H1051" s="4" t="s">
        <v>453</v>
      </c>
      <c r="I1051" s="4" t="s">
        <v>10</v>
      </c>
      <c r="J1051" s="3" t="s">
        <v>144</v>
      </c>
      <c r="K1051" s="4" t="s">
        <v>613</v>
      </c>
      <c r="L1051" s="3">
        <v>2023</v>
      </c>
      <c r="M1051" s="4" t="s">
        <v>266</v>
      </c>
      <c r="N1051" s="4" t="s">
        <v>304</v>
      </c>
      <c r="O1051" s="3"/>
      <c r="P1051" s="4">
        <v>2023</v>
      </c>
      <c r="Q1051" s="4" t="s">
        <v>611</v>
      </c>
      <c r="R1051" s="4" t="s">
        <v>119</v>
      </c>
      <c r="S1051" s="4"/>
      <c r="T1051" s="4"/>
      <c r="U1051" s="4"/>
      <c r="V1051" s="4" t="s">
        <v>448</v>
      </c>
      <c r="W1051" s="4">
        <v>60</v>
      </c>
      <c r="X1051" s="13">
        <v>45245</v>
      </c>
      <c r="Y1051" s="27"/>
      <c r="Z1051" s="27"/>
      <c r="AA1051" s="28" t="s">
        <v>450</v>
      </c>
      <c r="AB1051" s="31">
        <v>0.88400000000000001</v>
      </c>
      <c r="AC1051" s="32">
        <v>27</v>
      </c>
      <c r="AD1051" s="28">
        <v>29</v>
      </c>
      <c r="AE1051" s="28">
        <v>48.7</v>
      </c>
      <c r="AF1051" s="33">
        <v>0.01</v>
      </c>
      <c r="AG1051" s="28">
        <v>0.5</v>
      </c>
      <c r="AH1051" s="31">
        <v>6.0000000000000001E-3</v>
      </c>
      <c r="AI1051" s="31">
        <v>0.122</v>
      </c>
      <c r="AJ1051" s="31"/>
      <c r="AK1051" s="75" t="str">
        <f t="shared" si="208"/>
        <v>1</v>
      </c>
      <c r="AL1051" s="75" t="str">
        <f t="shared" si="209"/>
        <v>1</v>
      </c>
      <c r="AM1051" s="75" t="str">
        <f t="shared" si="210"/>
        <v>3</v>
      </c>
      <c r="AN1051" s="75" t="str">
        <f t="shared" si="211"/>
        <v>1</v>
      </c>
      <c r="AO1051" s="75" t="str">
        <f t="shared" si="212"/>
        <v>1</v>
      </c>
      <c r="AP1051" s="75" t="str">
        <f t="shared" si="213"/>
        <v>1</v>
      </c>
      <c r="AQ1051" s="75" t="str">
        <f t="shared" si="214"/>
        <v>5</v>
      </c>
      <c r="AR1051" s="75" t="str">
        <f t="shared" si="215"/>
        <v>1</v>
      </c>
      <c r="AS1051" s="75">
        <f t="shared" si="216"/>
        <v>2.2727272727272729</v>
      </c>
      <c r="AT1051" s="75" t="str">
        <f t="shared" si="217"/>
        <v>6</v>
      </c>
      <c r="AU1051" s="48" t="e">
        <f>IF(OR(AQ1051="I",#REF!="I",AQ1051="C",#REF!="C"),"Termovacío",IF(OR(AO1051="I",AN1051="I",AP1051="I",AK1051="I",AL1051="I",AO1051="C",AN1051="C",AP1051="C",AK1051="C",AL1051="C"),"Regeneración",""))</f>
        <v>#REF!</v>
      </c>
    </row>
    <row r="1052" spans="1:47" s="10" customFormat="1" ht="15" customHeight="1" x14ac:dyDescent="0.2">
      <c r="A1052" s="4">
        <f t="shared" si="218"/>
        <v>46</v>
      </c>
      <c r="B1052" s="133">
        <v>500058</v>
      </c>
      <c r="C1052" s="4" t="s">
        <v>103</v>
      </c>
      <c r="D1052" s="4" t="s">
        <v>163</v>
      </c>
      <c r="E1052" s="3"/>
      <c r="F1052" s="4" t="s">
        <v>338</v>
      </c>
      <c r="G1052" s="4" t="s">
        <v>34</v>
      </c>
      <c r="H1052" s="4" t="s">
        <v>453</v>
      </c>
      <c r="I1052" s="4" t="s">
        <v>10</v>
      </c>
      <c r="J1052" s="4"/>
      <c r="K1052" s="4"/>
      <c r="L1052" s="4"/>
      <c r="M1052" s="4"/>
      <c r="N1052" s="4"/>
      <c r="O1052" s="4"/>
      <c r="P1052" s="4"/>
      <c r="Q1052" s="4"/>
      <c r="R1052" s="4"/>
      <c r="S1052" s="13"/>
      <c r="T1052" s="4"/>
      <c r="U1052" s="4"/>
      <c r="V1052" s="4"/>
      <c r="W1052" s="4">
        <v>60</v>
      </c>
      <c r="X1052" s="13" t="s">
        <v>286</v>
      </c>
      <c r="Y1052" s="27">
        <v>0</v>
      </c>
      <c r="Z1052" s="27">
        <v>54</v>
      </c>
      <c r="AA1052" s="28" t="s">
        <v>282</v>
      </c>
      <c r="AB1052" s="31">
        <v>0.87680000000000002</v>
      </c>
      <c r="AC1052" s="32">
        <v>55.8</v>
      </c>
      <c r="AD1052" s="28">
        <v>17</v>
      </c>
      <c r="AE1052" s="28">
        <v>30.3</v>
      </c>
      <c r="AF1052" s="33">
        <v>0.02</v>
      </c>
      <c r="AG1052" s="28">
        <v>2</v>
      </c>
      <c r="AH1052" s="31">
        <v>9.7000000000000003E-2</v>
      </c>
      <c r="AI1052" s="31">
        <v>2.5299999999999998</v>
      </c>
      <c r="AJ1052" s="31"/>
      <c r="AK1052" s="75" t="str">
        <f t="shared" si="208"/>
        <v>1</v>
      </c>
      <c r="AL1052" s="75" t="str">
        <f t="shared" si="209"/>
        <v>1</v>
      </c>
      <c r="AM1052" s="75" t="str">
        <f t="shared" si="210"/>
        <v>1</v>
      </c>
      <c r="AN1052" s="75" t="str">
        <f t="shared" si="211"/>
        <v>1</v>
      </c>
      <c r="AO1052" s="75" t="str">
        <f t="shared" si="212"/>
        <v>3</v>
      </c>
      <c r="AP1052" s="75" t="str">
        <f t="shared" si="213"/>
        <v>1</v>
      </c>
      <c r="AQ1052" s="75" t="str">
        <f t="shared" si="214"/>
        <v>1</v>
      </c>
      <c r="AR1052" s="75" t="str">
        <f t="shared" si="215"/>
        <v>1</v>
      </c>
      <c r="AS1052" s="75">
        <f t="shared" si="216"/>
        <v>1.2727272727272727</v>
      </c>
      <c r="AT1052" s="75" t="str">
        <f t="shared" si="217"/>
        <v>3</v>
      </c>
      <c r="AU1052" s="48" t="e">
        <f>IF(OR(AQ1052="I",#REF!="I",AQ1052="C",#REF!="C"),"Termovacío",IF(OR(AO1052="I",AN1052="I",AP1052="I",AK1052="I",AL1052="I",AO1052="C",AN1052="C",AP1052="C",AK1052="C",AL1052="C"),"Regeneración",""))</f>
        <v>#REF!</v>
      </c>
    </row>
    <row r="1053" spans="1:47" s="10" customFormat="1" ht="15" customHeight="1" x14ac:dyDescent="0.2">
      <c r="A1053" s="4">
        <f t="shared" si="218"/>
        <v>47</v>
      </c>
      <c r="B1053" s="130">
        <v>500042</v>
      </c>
      <c r="C1053" s="45" t="s">
        <v>103</v>
      </c>
      <c r="D1053" s="45" t="s">
        <v>162</v>
      </c>
      <c r="E1053" s="37"/>
      <c r="F1053" s="36" t="str">
        <f t="shared" ref="F1053" si="221">+C1053&amp;" "&amp;D1053&amp;" "&amp;E1053</f>
        <v xml:space="preserve">GALVEZ TRF3 </v>
      </c>
      <c r="G1053" s="45" t="s">
        <v>185</v>
      </c>
      <c r="H1053" s="36" t="s">
        <v>33</v>
      </c>
      <c r="I1053" s="36" t="s">
        <v>10</v>
      </c>
      <c r="J1053" s="45">
        <v>25</v>
      </c>
      <c r="K1053" s="45" t="s">
        <v>120</v>
      </c>
      <c r="L1053" s="45">
        <v>2017</v>
      </c>
      <c r="M1053" s="36" t="s">
        <v>266</v>
      </c>
      <c r="N1053" s="36" t="s">
        <v>304</v>
      </c>
      <c r="O1053" s="45" t="s">
        <v>118</v>
      </c>
      <c r="P1053" s="45">
        <v>2018</v>
      </c>
      <c r="Q1053" s="45" t="s">
        <v>614</v>
      </c>
      <c r="R1053" s="45" t="s">
        <v>119</v>
      </c>
      <c r="S1053" s="45"/>
      <c r="T1053" s="45"/>
      <c r="U1053" s="45"/>
      <c r="V1053" s="36" t="s">
        <v>448</v>
      </c>
      <c r="W1053" s="36">
        <v>60</v>
      </c>
      <c r="X1053" s="38">
        <v>45698</v>
      </c>
      <c r="Y1053" s="39">
        <v>59</v>
      </c>
      <c r="Z1053" s="39">
        <v>28</v>
      </c>
      <c r="AA1053" s="40" t="s">
        <v>665</v>
      </c>
      <c r="AB1053" s="41">
        <v>0.88200000000000001</v>
      </c>
      <c r="AC1053" s="42">
        <v>63</v>
      </c>
      <c r="AD1053" s="40">
        <v>4</v>
      </c>
      <c r="AE1053" s="40">
        <v>35.200000000000003</v>
      </c>
      <c r="AF1053" s="43">
        <v>3.0000000000000001E-3</v>
      </c>
      <c r="AG1053" s="40">
        <v>0.5</v>
      </c>
      <c r="AH1053" s="41">
        <v>1E-3</v>
      </c>
      <c r="AI1053" s="41">
        <v>0.11899999999999999</v>
      </c>
      <c r="AJ1053" s="41"/>
      <c r="AK1053" s="75" t="str">
        <f t="shared" si="208"/>
        <v>1</v>
      </c>
      <c r="AL1053" s="75" t="str">
        <f t="shared" si="209"/>
        <v>1</v>
      </c>
      <c r="AM1053" s="75" t="str">
        <f t="shared" si="210"/>
        <v>1</v>
      </c>
      <c r="AN1053" s="75" t="str">
        <f t="shared" si="211"/>
        <v>1</v>
      </c>
      <c r="AO1053" s="75" t="str">
        <f t="shared" si="212"/>
        <v>1</v>
      </c>
      <c r="AP1053" s="75" t="str">
        <f t="shared" si="213"/>
        <v>1</v>
      </c>
      <c r="AQ1053" s="75" t="str">
        <f t="shared" si="214"/>
        <v>1</v>
      </c>
      <c r="AR1053" s="75" t="str">
        <f t="shared" si="215"/>
        <v>1</v>
      </c>
      <c r="AS1053" s="75">
        <f t="shared" si="216"/>
        <v>1</v>
      </c>
      <c r="AT1053" s="75" t="str">
        <f t="shared" si="217"/>
        <v>1</v>
      </c>
      <c r="AU1053" s="48" t="e">
        <f>IF(OR(AQ1053="I",#REF!="I",AQ1053="C",#REF!="C"),"Termovacío",IF(OR(AO1053="I",AN1053="I",AP1053="I",AK1053="I",AL1053="I",AO1053="C",AN1053="C",AP1053="C",AK1053="C",AL1053="C"),"Regeneración",""))</f>
        <v>#REF!</v>
      </c>
    </row>
    <row r="1054" spans="1:47" s="10" customFormat="1" ht="15" customHeight="1" x14ac:dyDescent="0.2">
      <c r="A1054" s="4">
        <f t="shared" si="218"/>
        <v>47</v>
      </c>
      <c r="B1054" s="7">
        <v>500042</v>
      </c>
      <c r="C1054" s="2" t="s">
        <v>103</v>
      </c>
      <c r="D1054" s="2" t="s">
        <v>162</v>
      </c>
      <c r="E1054" s="3"/>
      <c r="F1054" s="4" t="str">
        <f t="shared" ref="F1054" si="222">+C1054&amp;" "&amp;D1054&amp;" "&amp;E1054</f>
        <v xml:space="preserve">GALVEZ TRF3 </v>
      </c>
      <c r="G1054" s="2" t="s">
        <v>185</v>
      </c>
      <c r="H1054" s="4" t="s">
        <v>33</v>
      </c>
      <c r="I1054" s="4" t="s">
        <v>10</v>
      </c>
      <c r="J1054" s="2">
        <v>25</v>
      </c>
      <c r="K1054" s="2" t="s">
        <v>120</v>
      </c>
      <c r="L1054" s="2">
        <v>2017</v>
      </c>
      <c r="M1054" s="4" t="s">
        <v>266</v>
      </c>
      <c r="N1054" s="4" t="s">
        <v>304</v>
      </c>
      <c r="O1054" s="2" t="s">
        <v>118</v>
      </c>
      <c r="P1054" s="2">
        <v>2018</v>
      </c>
      <c r="Q1054" s="2" t="s">
        <v>614</v>
      </c>
      <c r="R1054" s="2" t="s">
        <v>119</v>
      </c>
      <c r="S1054" s="2"/>
      <c r="T1054" s="2"/>
      <c r="U1054" s="2"/>
      <c r="V1054" s="4" t="s">
        <v>448</v>
      </c>
      <c r="W1054" s="4">
        <v>60</v>
      </c>
      <c r="X1054" s="13">
        <v>45166</v>
      </c>
      <c r="Y1054" s="27">
        <v>60</v>
      </c>
      <c r="Z1054" s="27">
        <v>46</v>
      </c>
      <c r="AA1054" s="28" t="s">
        <v>450</v>
      </c>
      <c r="AB1054" s="31">
        <v>0.88200000000000001</v>
      </c>
      <c r="AC1054" s="32">
        <v>63</v>
      </c>
      <c r="AD1054" s="28">
        <v>5</v>
      </c>
      <c r="AE1054" s="28">
        <v>36.6</v>
      </c>
      <c r="AF1054" s="33">
        <v>0.01</v>
      </c>
      <c r="AG1054" s="28">
        <v>0.5</v>
      </c>
      <c r="AH1054" s="31">
        <v>1E-3</v>
      </c>
      <c r="AI1054" s="31">
        <v>0.114</v>
      </c>
      <c r="AJ1054" s="31"/>
      <c r="AK1054" s="75" t="str">
        <f t="shared" si="208"/>
        <v>1</v>
      </c>
      <c r="AL1054" s="75" t="str">
        <f t="shared" si="209"/>
        <v>1</v>
      </c>
      <c r="AM1054" s="75" t="str">
        <f t="shared" si="210"/>
        <v>1</v>
      </c>
      <c r="AN1054" s="75" t="str">
        <f t="shared" si="211"/>
        <v>1</v>
      </c>
      <c r="AO1054" s="75" t="str">
        <f t="shared" si="212"/>
        <v>1</v>
      </c>
      <c r="AP1054" s="75" t="str">
        <f t="shared" si="213"/>
        <v>1</v>
      </c>
      <c r="AQ1054" s="75" t="str">
        <f t="shared" si="214"/>
        <v>1</v>
      </c>
      <c r="AR1054" s="75" t="str">
        <f t="shared" si="215"/>
        <v>1</v>
      </c>
      <c r="AS1054" s="75">
        <f t="shared" si="216"/>
        <v>1</v>
      </c>
      <c r="AT1054" s="75" t="str">
        <f t="shared" si="217"/>
        <v>1</v>
      </c>
      <c r="AU1054" s="48" t="e">
        <f>IF(OR(AQ1054="I",#REF!="I",AQ1054="C",#REF!="C"),"Termovacío",IF(OR(AO1054="I",AN1054="I",AP1054="I",AK1054="I",AL1054="I",AO1054="C",AN1054="C",AP1054="C",AK1054="C",AL1054="C"),"Regeneración",""))</f>
        <v>#REF!</v>
      </c>
    </row>
    <row r="1055" spans="1:47" s="10" customFormat="1" ht="15" customHeight="1" x14ac:dyDescent="0.2">
      <c r="A1055" s="4">
        <f t="shared" si="218"/>
        <v>47</v>
      </c>
      <c r="B1055" s="4">
        <v>500042</v>
      </c>
      <c r="C1055" s="4" t="s">
        <v>103</v>
      </c>
      <c r="D1055" s="4" t="s">
        <v>162</v>
      </c>
      <c r="E1055" s="3"/>
      <c r="F1055" s="4" t="s">
        <v>604</v>
      </c>
      <c r="G1055" s="4" t="s">
        <v>185</v>
      </c>
      <c r="H1055" s="4" t="s">
        <v>33</v>
      </c>
      <c r="I1055" s="4" t="s">
        <v>10</v>
      </c>
      <c r="J1055" s="4">
        <v>25</v>
      </c>
      <c r="K1055" s="4" t="s">
        <v>120</v>
      </c>
      <c r="L1055" s="4">
        <v>2018</v>
      </c>
      <c r="M1055" s="4" t="s">
        <v>267</v>
      </c>
      <c r="N1055" s="4" t="s">
        <v>153</v>
      </c>
      <c r="O1055" s="4" t="s">
        <v>118</v>
      </c>
      <c r="P1055" s="4">
        <v>2018</v>
      </c>
      <c r="Q1055" s="4">
        <v>2017</v>
      </c>
      <c r="R1055" s="4" t="s">
        <v>119</v>
      </c>
      <c r="S1055" s="13"/>
      <c r="T1055" s="4"/>
      <c r="U1055" s="4"/>
      <c r="V1055" s="4" t="s">
        <v>222</v>
      </c>
      <c r="W1055" s="4">
        <v>60</v>
      </c>
      <c r="X1055" s="13" t="s">
        <v>228</v>
      </c>
      <c r="Y1055" s="27">
        <v>0</v>
      </c>
      <c r="Z1055" s="27">
        <v>54</v>
      </c>
      <c r="AA1055" s="28" t="s">
        <v>282</v>
      </c>
      <c r="AB1055" s="31">
        <v>0.88090000000000002</v>
      </c>
      <c r="AC1055" s="32">
        <v>51.7</v>
      </c>
      <c r="AD1055" s="28">
        <v>8</v>
      </c>
      <c r="AE1055" s="28">
        <v>36.4</v>
      </c>
      <c r="AF1055" s="33">
        <v>0.02</v>
      </c>
      <c r="AG1055" s="28">
        <v>1</v>
      </c>
      <c r="AH1055" s="31">
        <v>8.0000000000000002E-3</v>
      </c>
      <c r="AI1055" s="31">
        <v>0.25</v>
      </c>
      <c r="AJ1055" s="31"/>
      <c r="AK1055" s="75" t="str">
        <f t="shared" si="208"/>
        <v>1</v>
      </c>
      <c r="AL1055" s="75" t="str">
        <f t="shared" si="209"/>
        <v>1</v>
      </c>
      <c r="AM1055" s="75" t="str">
        <f t="shared" si="210"/>
        <v>1</v>
      </c>
      <c r="AN1055" s="75" t="str">
        <f t="shared" si="211"/>
        <v>1</v>
      </c>
      <c r="AO1055" s="75" t="str">
        <f t="shared" si="212"/>
        <v>1</v>
      </c>
      <c r="AP1055" s="75" t="str">
        <f t="shared" si="213"/>
        <v>1</v>
      </c>
      <c r="AQ1055" s="75" t="str">
        <f t="shared" si="214"/>
        <v>1</v>
      </c>
      <c r="AR1055" s="75" t="str">
        <f t="shared" si="215"/>
        <v>1</v>
      </c>
      <c r="AS1055" s="75">
        <f t="shared" si="216"/>
        <v>1</v>
      </c>
      <c r="AT1055" s="75" t="str">
        <f t="shared" si="217"/>
        <v>1</v>
      </c>
      <c r="AU1055" s="48" t="e">
        <f>IF(OR(AQ1055="I",#REF!="I",AQ1055="C",#REF!="C"),"Termovacío",IF(OR(AO1055="I",AN1055="I",AP1055="I",AK1055="I",AL1055="I",AO1055="C",AN1055="C",AP1055="C",AK1055="C",AL1055="C"),"Regeneración",""))</f>
        <v>#REF!</v>
      </c>
    </row>
    <row r="1056" spans="1:47" s="10" customFormat="1" ht="15" customHeight="1" x14ac:dyDescent="0.2">
      <c r="A1056" s="4">
        <f t="shared" si="218"/>
        <v>47</v>
      </c>
      <c r="B1056" s="4">
        <v>500042</v>
      </c>
      <c r="C1056" s="4" t="s">
        <v>103</v>
      </c>
      <c r="D1056" s="4" t="s">
        <v>162</v>
      </c>
      <c r="E1056" s="3"/>
      <c r="F1056" s="4" t="s">
        <v>604</v>
      </c>
      <c r="G1056" s="4" t="s">
        <v>185</v>
      </c>
      <c r="H1056" s="4" t="s">
        <v>33</v>
      </c>
      <c r="I1056" s="4" t="s">
        <v>10</v>
      </c>
      <c r="J1056" s="4">
        <v>25</v>
      </c>
      <c r="K1056" s="4" t="s">
        <v>120</v>
      </c>
      <c r="L1056" s="4">
        <v>2018</v>
      </c>
      <c r="M1056" s="4" t="s">
        <v>267</v>
      </c>
      <c r="N1056" s="4" t="s">
        <v>153</v>
      </c>
      <c r="O1056" s="4" t="s">
        <v>118</v>
      </c>
      <c r="P1056" s="4">
        <v>2018</v>
      </c>
      <c r="Q1056" s="4">
        <v>2017</v>
      </c>
      <c r="R1056" s="4" t="s">
        <v>119</v>
      </c>
      <c r="S1056" s="13"/>
      <c r="T1056" s="4"/>
      <c r="U1056" s="4"/>
      <c r="V1056" s="4" t="s">
        <v>301</v>
      </c>
      <c r="W1056" s="4">
        <v>60</v>
      </c>
      <c r="X1056" s="13">
        <v>44411</v>
      </c>
      <c r="Y1056" s="27">
        <v>70</v>
      </c>
      <c r="Z1056" s="27">
        <v>49</v>
      </c>
      <c r="AA1056" s="28" t="s">
        <v>300</v>
      </c>
      <c r="AB1056" s="31">
        <v>0.871</v>
      </c>
      <c r="AC1056" s="32">
        <v>28</v>
      </c>
      <c r="AD1056" s="28">
        <v>13</v>
      </c>
      <c r="AE1056" s="28">
        <v>37</v>
      </c>
      <c r="AF1056" s="33">
        <v>0.02</v>
      </c>
      <c r="AG1056" s="28">
        <v>0.5</v>
      </c>
      <c r="AH1056" s="31">
        <v>4.0000000000000001E-3</v>
      </c>
      <c r="AI1056" s="31">
        <v>0.20300000000000001</v>
      </c>
      <c r="AJ1056" s="31"/>
      <c r="AK1056" s="75" t="str">
        <f t="shared" si="208"/>
        <v>1</v>
      </c>
      <c r="AL1056" s="75" t="str">
        <f t="shared" si="209"/>
        <v>1</v>
      </c>
      <c r="AM1056" s="75" t="str">
        <f t="shared" si="210"/>
        <v>1</v>
      </c>
      <c r="AN1056" s="75" t="str">
        <f t="shared" si="211"/>
        <v>1</v>
      </c>
      <c r="AO1056" s="75" t="str">
        <f t="shared" si="212"/>
        <v>1</v>
      </c>
      <c r="AP1056" s="75" t="str">
        <f t="shared" si="213"/>
        <v>1</v>
      </c>
      <c r="AQ1056" s="75" t="str">
        <f t="shared" si="214"/>
        <v>5</v>
      </c>
      <c r="AR1056" s="75" t="str">
        <f t="shared" si="215"/>
        <v>1</v>
      </c>
      <c r="AS1056" s="75">
        <f t="shared" si="216"/>
        <v>1.9090909090909092</v>
      </c>
      <c r="AT1056" s="75" t="str">
        <f t="shared" si="217"/>
        <v>3</v>
      </c>
      <c r="AU1056" s="48" t="e">
        <f>IF(OR(AQ1056="I",#REF!="I",AQ1056="C",#REF!="C"),"Termovacío",IF(OR(AO1056="I",AN1056="I",AP1056="I",AK1056="I",AL1056="I",AO1056="C",AN1056="C",AP1056="C",AK1056="C",AL1056="C"),"Regeneración",""))</f>
        <v>#REF!</v>
      </c>
    </row>
    <row r="1057" spans="1:47" s="10" customFormat="1" ht="15" customHeight="1" x14ac:dyDescent="0.2">
      <c r="A1057" s="4">
        <f t="shared" si="218"/>
        <v>47</v>
      </c>
      <c r="B1057" s="4">
        <v>500042</v>
      </c>
      <c r="C1057" s="4" t="s">
        <v>103</v>
      </c>
      <c r="D1057" s="4" t="s">
        <v>162</v>
      </c>
      <c r="E1057" s="3"/>
      <c r="F1057" s="4" t="s">
        <v>604</v>
      </c>
      <c r="G1057" s="4" t="s">
        <v>185</v>
      </c>
      <c r="H1057" s="4" t="s">
        <v>33</v>
      </c>
      <c r="I1057" s="4" t="s">
        <v>10</v>
      </c>
      <c r="J1057" s="4">
        <v>25</v>
      </c>
      <c r="K1057" s="4" t="s">
        <v>120</v>
      </c>
      <c r="L1057" s="4">
        <v>2018</v>
      </c>
      <c r="M1057" s="4" t="s">
        <v>267</v>
      </c>
      <c r="N1057" s="4" t="s">
        <v>153</v>
      </c>
      <c r="O1057" s="4" t="s">
        <v>118</v>
      </c>
      <c r="P1057" s="4">
        <v>2018</v>
      </c>
      <c r="Q1057" s="4">
        <v>2017</v>
      </c>
      <c r="R1057" s="4" t="s">
        <v>119</v>
      </c>
      <c r="S1057" s="13"/>
      <c r="T1057" s="4"/>
      <c r="U1057" s="4"/>
      <c r="V1057" s="4"/>
      <c r="W1057" s="4">
        <v>60</v>
      </c>
      <c r="X1057" s="13">
        <v>43999</v>
      </c>
      <c r="Y1057" s="27"/>
      <c r="Z1057" s="27"/>
      <c r="AA1057" s="28"/>
      <c r="AB1057" s="31"/>
      <c r="AC1057" s="32">
        <v>63</v>
      </c>
      <c r="AD1057" s="28"/>
      <c r="AE1057" s="28"/>
      <c r="AF1057" s="33"/>
      <c r="AG1057" s="28"/>
      <c r="AH1057" s="31"/>
      <c r="AI1057" s="31"/>
      <c r="AJ1057" s="31"/>
      <c r="AK1057" s="75" t="str">
        <f t="shared" si="208"/>
        <v>1</v>
      </c>
      <c r="AL1057" s="75" t="str">
        <f t="shared" si="209"/>
        <v>1</v>
      </c>
      <c r="AM1057" s="75" t="str">
        <f t="shared" si="210"/>
        <v>1</v>
      </c>
      <c r="AN1057" s="75" t="str">
        <f t="shared" si="211"/>
        <v>1</v>
      </c>
      <c r="AO1057" s="75" t="str">
        <f t="shared" si="212"/>
        <v>1</v>
      </c>
      <c r="AP1057" s="75" t="str">
        <f t="shared" si="213"/>
        <v>1</v>
      </c>
      <c r="AQ1057" s="75" t="str">
        <f t="shared" si="214"/>
        <v>1</v>
      </c>
      <c r="AR1057" s="75" t="str">
        <f t="shared" si="215"/>
        <v>1</v>
      </c>
      <c r="AS1057" s="75">
        <f t="shared" si="216"/>
        <v>1</v>
      </c>
      <c r="AT1057" s="75" t="str">
        <f t="shared" si="217"/>
        <v>1</v>
      </c>
      <c r="AU1057" s="48" t="e">
        <f>IF(OR(AQ1057="I",#REF!="I",AQ1057="C",#REF!="C"),"Termovacío",IF(OR(AO1057="I",AN1057="I",AP1057="I",AK1057="I",AL1057="I",AO1057="C",AN1057="C",AP1057="C",AK1057="C",AL1057="C"),"Regeneración",""))</f>
        <v>#REF!</v>
      </c>
    </row>
    <row r="1058" spans="1:47" s="10" customFormat="1" ht="15" customHeight="1" x14ac:dyDescent="0.2">
      <c r="A1058" s="4">
        <f t="shared" si="218"/>
        <v>47</v>
      </c>
      <c r="B1058" s="4">
        <v>500042</v>
      </c>
      <c r="C1058" s="4" t="s">
        <v>103</v>
      </c>
      <c r="D1058" s="4" t="s">
        <v>162</v>
      </c>
      <c r="E1058" s="3"/>
      <c r="F1058" s="4" t="s">
        <v>604</v>
      </c>
      <c r="G1058" s="4" t="s">
        <v>185</v>
      </c>
      <c r="H1058" s="4" t="s">
        <v>33</v>
      </c>
      <c r="I1058" s="4" t="s">
        <v>10</v>
      </c>
      <c r="J1058" s="4">
        <v>25</v>
      </c>
      <c r="K1058" s="4" t="s">
        <v>120</v>
      </c>
      <c r="L1058" s="4">
        <v>2018</v>
      </c>
      <c r="M1058" s="4" t="s">
        <v>267</v>
      </c>
      <c r="N1058" s="4" t="s">
        <v>153</v>
      </c>
      <c r="O1058" s="4" t="s">
        <v>118</v>
      </c>
      <c r="P1058" s="4">
        <v>2018</v>
      </c>
      <c r="Q1058" s="4">
        <v>2017</v>
      </c>
      <c r="R1058" s="4" t="s">
        <v>119</v>
      </c>
      <c r="S1058" s="13"/>
      <c r="T1058" s="4"/>
      <c r="U1058" s="4"/>
      <c r="V1058" s="4"/>
      <c r="W1058" s="4">
        <v>60</v>
      </c>
      <c r="X1058" s="13">
        <v>43587</v>
      </c>
      <c r="Y1058" s="27"/>
      <c r="Z1058" s="27"/>
      <c r="AA1058" s="28"/>
      <c r="AB1058" s="31"/>
      <c r="AC1058" s="32">
        <v>46</v>
      </c>
      <c r="AD1058" s="28"/>
      <c r="AE1058" s="28">
        <v>44.4</v>
      </c>
      <c r="AF1058" s="33">
        <v>0.01</v>
      </c>
      <c r="AG1058" s="28">
        <v>0.5</v>
      </c>
      <c r="AH1058" s="31">
        <v>1.2999999999999999E-2</v>
      </c>
      <c r="AI1058" s="31">
        <v>0.34</v>
      </c>
      <c r="AJ1058" s="31"/>
      <c r="AK1058" s="75" t="str">
        <f t="shared" si="208"/>
        <v>1</v>
      </c>
      <c r="AL1058" s="75" t="str">
        <f t="shared" si="209"/>
        <v>1</v>
      </c>
      <c r="AM1058" s="75" t="str">
        <f t="shared" si="210"/>
        <v>1</v>
      </c>
      <c r="AN1058" s="75" t="str">
        <f t="shared" si="211"/>
        <v>1</v>
      </c>
      <c r="AO1058" s="75" t="str">
        <f t="shared" si="212"/>
        <v>1</v>
      </c>
      <c r="AP1058" s="75" t="str">
        <f t="shared" si="213"/>
        <v>1</v>
      </c>
      <c r="AQ1058" s="75" t="str">
        <f t="shared" si="214"/>
        <v>1</v>
      </c>
      <c r="AR1058" s="75" t="str">
        <f t="shared" si="215"/>
        <v>1</v>
      </c>
      <c r="AS1058" s="75">
        <f t="shared" si="216"/>
        <v>1</v>
      </c>
      <c r="AT1058" s="75" t="str">
        <f t="shared" si="217"/>
        <v>1</v>
      </c>
      <c r="AU1058" s="48" t="e">
        <f>IF(OR(AQ1058="I",#REF!="I",AQ1058="C",#REF!="C"),"Termovacío",IF(OR(AO1058="I",AN1058="I",AP1058="I",AK1058="I",AL1058="I",AO1058="C",AN1058="C",AP1058="C",AK1058="C",AL1058="C"),"Regeneración",""))</f>
        <v>#REF!</v>
      </c>
    </row>
    <row r="1059" spans="1:47" s="10" customFormat="1" ht="15" customHeight="1" x14ac:dyDescent="0.2">
      <c r="A1059" s="4">
        <f t="shared" si="218"/>
        <v>47</v>
      </c>
      <c r="B1059" s="4">
        <v>500042</v>
      </c>
      <c r="C1059" s="4" t="s">
        <v>103</v>
      </c>
      <c r="D1059" s="4" t="s">
        <v>162</v>
      </c>
      <c r="E1059" s="3"/>
      <c r="F1059" s="4" t="s">
        <v>604</v>
      </c>
      <c r="G1059" s="4" t="s">
        <v>185</v>
      </c>
      <c r="H1059" s="4" t="s">
        <v>33</v>
      </c>
      <c r="I1059" s="4" t="s">
        <v>10</v>
      </c>
      <c r="J1059" s="4">
        <v>25</v>
      </c>
      <c r="K1059" s="4" t="s">
        <v>120</v>
      </c>
      <c r="L1059" s="4">
        <v>2018</v>
      </c>
      <c r="M1059" s="4" t="s">
        <v>267</v>
      </c>
      <c r="N1059" s="4" t="s">
        <v>153</v>
      </c>
      <c r="O1059" s="4" t="s">
        <v>118</v>
      </c>
      <c r="P1059" s="4">
        <v>2018</v>
      </c>
      <c r="Q1059" s="4">
        <v>2017</v>
      </c>
      <c r="R1059" s="4" t="s">
        <v>119</v>
      </c>
      <c r="S1059" s="13"/>
      <c r="T1059" s="4"/>
      <c r="U1059" s="4"/>
      <c r="V1059" s="4"/>
      <c r="W1059" s="4">
        <v>60</v>
      </c>
      <c r="X1059" s="13">
        <v>43313</v>
      </c>
      <c r="Y1059" s="27"/>
      <c r="Z1059" s="27"/>
      <c r="AA1059" s="28"/>
      <c r="AB1059" s="31"/>
      <c r="AC1059" s="32"/>
      <c r="AD1059" s="28"/>
      <c r="AE1059" s="28">
        <v>46.9</v>
      </c>
      <c r="AF1059" s="33">
        <v>0.01</v>
      </c>
      <c r="AG1059" s="28">
        <v>0.5</v>
      </c>
      <c r="AH1059" s="31">
        <v>4.0000000000000001E-3</v>
      </c>
      <c r="AI1059" s="31">
        <v>0.17</v>
      </c>
      <c r="AJ1059" s="31"/>
      <c r="AK1059" s="75" t="str">
        <f t="shared" si="208"/>
        <v>1</v>
      </c>
      <c r="AL1059" s="75" t="str">
        <f t="shared" si="209"/>
        <v>1</v>
      </c>
      <c r="AM1059" s="75" t="str">
        <f t="shared" si="210"/>
        <v>1</v>
      </c>
      <c r="AN1059" s="75" t="str">
        <f t="shared" si="211"/>
        <v>1</v>
      </c>
      <c r="AO1059" s="75" t="str">
        <f t="shared" si="212"/>
        <v>1</v>
      </c>
      <c r="AP1059" s="75" t="str">
        <f t="shared" si="213"/>
        <v>1</v>
      </c>
      <c r="AQ1059" s="75" t="str">
        <f t="shared" si="214"/>
        <v>1</v>
      </c>
      <c r="AR1059" s="75" t="str">
        <f t="shared" si="215"/>
        <v>1</v>
      </c>
      <c r="AS1059" s="75">
        <f t="shared" si="216"/>
        <v>1</v>
      </c>
      <c r="AT1059" s="75" t="str">
        <f t="shared" si="217"/>
        <v>1</v>
      </c>
      <c r="AU1059" s="48" t="e">
        <f>IF(OR(AQ1059="I",#REF!="I",AQ1059="C",#REF!="C"),"Termovacío",IF(OR(AO1059="I",AN1059="I",AP1059="I",AK1059="I",AL1059="I",AO1059="C",AN1059="C",AP1059="C",AK1059="C",AL1059="C"),"Regeneración",""))</f>
        <v>#REF!</v>
      </c>
    </row>
    <row r="1060" spans="1:47" s="10" customFormat="1" ht="15" customHeight="1" x14ac:dyDescent="0.2">
      <c r="A1060" s="4">
        <f t="shared" si="218"/>
        <v>47</v>
      </c>
      <c r="B1060" s="4">
        <v>500042</v>
      </c>
      <c r="C1060" s="4" t="s">
        <v>103</v>
      </c>
      <c r="D1060" s="4" t="s">
        <v>162</v>
      </c>
      <c r="E1060" s="3"/>
      <c r="F1060" s="4" t="s">
        <v>604</v>
      </c>
      <c r="G1060" s="4" t="s">
        <v>185</v>
      </c>
      <c r="H1060" s="4" t="s">
        <v>33</v>
      </c>
      <c r="I1060" s="4" t="s">
        <v>10</v>
      </c>
      <c r="J1060" s="4">
        <v>25</v>
      </c>
      <c r="K1060" s="4" t="s">
        <v>120</v>
      </c>
      <c r="L1060" s="4">
        <v>2018</v>
      </c>
      <c r="M1060" s="4" t="s">
        <v>267</v>
      </c>
      <c r="N1060" s="4" t="s">
        <v>153</v>
      </c>
      <c r="O1060" s="4" t="s">
        <v>118</v>
      </c>
      <c r="P1060" s="4">
        <v>2018</v>
      </c>
      <c r="Q1060" s="4">
        <v>2017</v>
      </c>
      <c r="R1060" s="4" t="s">
        <v>119</v>
      </c>
      <c r="S1060" s="13"/>
      <c r="T1060" s="4"/>
      <c r="U1060" s="4"/>
      <c r="V1060" s="4"/>
      <c r="W1060" s="4">
        <v>60</v>
      </c>
      <c r="X1060" s="13">
        <v>43187</v>
      </c>
      <c r="Y1060" s="27"/>
      <c r="Z1060" s="27"/>
      <c r="AA1060" s="28"/>
      <c r="AB1060" s="31"/>
      <c r="AC1060" s="32">
        <v>50.1</v>
      </c>
      <c r="AD1060" s="28"/>
      <c r="AE1060" s="28">
        <v>47.5</v>
      </c>
      <c r="AF1060" s="33">
        <v>0.01</v>
      </c>
      <c r="AG1060" s="28">
        <v>1</v>
      </c>
      <c r="AH1060" s="31"/>
      <c r="AI1060" s="31">
        <v>0.22</v>
      </c>
      <c r="AJ1060" s="31"/>
      <c r="AK1060" s="75" t="str">
        <f t="shared" si="208"/>
        <v>1</v>
      </c>
      <c r="AL1060" s="75" t="str">
        <f t="shared" si="209"/>
        <v>1</v>
      </c>
      <c r="AM1060" s="75" t="str">
        <f t="shared" si="210"/>
        <v>1</v>
      </c>
      <c r="AN1060" s="75" t="str">
        <f t="shared" si="211"/>
        <v>1</v>
      </c>
      <c r="AO1060" s="75" t="str">
        <f t="shared" si="212"/>
        <v>1</v>
      </c>
      <c r="AP1060" s="75" t="str">
        <f t="shared" si="213"/>
        <v>1</v>
      </c>
      <c r="AQ1060" s="75" t="str">
        <f t="shared" si="214"/>
        <v>1</v>
      </c>
      <c r="AR1060" s="75" t="str">
        <f t="shared" si="215"/>
        <v>1</v>
      </c>
      <c r="AS1060" s="75">
        <f t="shared" si="216"/>
        <v>1</v>
      </c>
      <c r="AT1060" s="75" t="str">
        <f t="shared" si="217"/>
        <v>1</v>
      </c>
      <c r="AU1060" s="48" t="e">
        <f>IF(OR(AQ1060="I",#REF!="I",AQ1060="C",#REF!="C"),"Termovacío",IF(OR(AO1060="I",AN1060="I",AP1060="I",AK1060="I",AL1060="I",AO1060="C",AN1060="C",AP1060="C",AK1060="C",AL1060="C"),"Regeneración",""))</f>
        <v>#REF!</v>
      </c>
    </row>
    <row r="1061" spans="1:47" s="10" customFormat="1" ht="15" customHeight="1" x14ac:dyDescent="0.2">
      <c r="A1061" s="4">
        <f t="shared" si="218"/>
        <v>47</v>
      </c>
      <c r="B1061" s="4">
        <v>500042</v>
      </c>
      <c r="C1061" s="4" t="s">
        <v>103</v>
      </c>
      <c r="D1061" s="4" t="s">
        <v>162</v>
      </c>
      <c r="E1061" s="3"/>
      <c r="F1061" s="4" t="s">
        <v>604</v>
      </c>
      <c r="G1061" s="4" t="s">
        <v>185</v>
      </c>
      <c r="H1061" s="4" t="s">
        <v>33</v>
      </c>
      <c r="I1061" s="4" t="s">
        <v>10</v>
      </c>
      <c r="J1061" s="4">
        <v>25</v>
      </c>
      <c r="K1061" s="4" t="s">
        <v>120</v>
      </c>
      <c r="L1061" s="4">
        <v>2018</v>
      </c>
      <c r="M1061" s="4" t="s">
        <v>267</v>
      </c>
      <c r="N1061" s="4" t="s">
        <v>153</v>
      </c>
      <c r="O1061" s="4" t="s">
        <v>118</v>
      </c>
      <c r="P1061" s="4">
        <v>2018</v>
      </c>
      <c r="Q1061" s="4">
        <v>2017</v>
      </c>
      <c r="R1061" s="4" t="s">
        <v>119</v>
      </c>
      <c r="S1061" s="13"/>
      <c r="T1061" s="4"/>
      <c r="U1061" s="4"/>
      <c r="V1061" s="4"/>
      <c r="W1061" s="4">
        <v>60</v>
      </c>
      <c r="X1061" s="13">
        <v>43164</v>
      </c>
      <c r="Y1061" s="27"/>
      <c r="Z1061" s="27"/>
      <c r="AA1061" s="28"/>
      <c r="AB1061" s="31"/>
      <c r="AC1061" s="32"/>
      <c r="AD1061" s="28"/>
      <c r="AE1061" s="28">
        <v>47.6</v>
      </c>
      <c r="AF1061" s="33">
        <v>0.01</v>
      </c>
      <c r="AG1061" s="28">
        <v>1</v>
      </c>
      <c r="AH1061" s="31"/>
      <c r="AI1061" s="31">
        <v>0.3</v>
      </c>
      <c r="AJ1061" s="31"/>
      <c r="AK1061" s="75" t="str">
        <f t="shared" si="208"/>
        <v>1</v>
      </c>
      <c r="AL1061" s="75" t="str">
        <f t="shared" si="209"/>
        <v>1</v>
      </c>
      <c r="AM1061" s="75" t="str">
        <f t="shared" si="210"/>
        <v>1</v>
      </c>
      <c r="AN1061" s="75" t="str">
        <f t="shared" si="211"/>
        <v>1</v>
      </c>
      <c r="AO1061" s="75" t="str">
        <f t="shared" si="212"/>
        <v>1</v>
      </c>
      <c r="AP1061" s="75" t="str">
        <f t="shared" si="213"/>
        <v>1</v>
      </c>
      <c r="AQ1061" s="75" t="str">
        <f t="shared" si="214"/>
        <v>1</v>
      </c>
      <c r="AR1061" s="75" t="str">
        <f t="shared" si="215"/>
        <v>1</v>
      </c>
      <c r="AS1061" s="75">
        <f t="shared" si="216"/>
        <v>1</v>
      </c>
      <c r="AT1061" s="75" t="str">
        <f t="shared" si="217"/>
        <v>1</v>
      </c>
      <c r="AU1061" s="48" t="e">
        <f>IF(OR(AQ1061="I",#REF!="I",AQ1061="C",#REF!="C"),"Termovacío",IF(OR(AO1061="I",AN1061="I",AP1061="I",AK1061="I",AL1061="I",AO1061="C",AN1061="C",AP1061="C",AK1061="C",AL1061="C"),"Regeneración",""))</f>
        <v>#REF!</v>
      </c>
    </row>
    <row r="1062" spans="1:47" s="10" customFormat="1" ht="15" customHeight="1" x14ac:dyDescent="0.2">
      <c r="A1062" s="4">
        <f t="shared" si="218"/>
        <v>47</v>
      </c>
      <c r="B1062" s="4">
        <v>500042</v>
      </c>
      <c r="C1062" s="4" t="s">
        <v>103</v>
      </c>
      <c r="D1062" s="4" t="s">
        <v>162</v>
      </c>
      <c r="E1062" s="3"/>
      <c r="F1062" s="4" t="s">
        <v>604</v>
      </c>
      <c r="G1062" s="4" t="s">
        <v>185</v>
      </c>
      <c r="H1062" s="4" t="s">
        <v>33</v>
      </c>
      <c r="I1062" s="4" t="s">
        <v>10</v>
      </c>
      <c r="J1062" s="4">
        <v>25</v>
      </c>
      <c r="K1062" s="4" t="s">
        <v>120</v>
      </c>
      <c r="L1062" s="4">
        <v>2018</v>
      </c>
      <c r="M1062" s="4" t="s">
        <v>267</v>
      </c>
      <c r="N1062" s="4" t="s">
        <v>153</v>
      </c>
      <c r="O1062" s="4" t="s">
        <v>118</v>
      </c>
      <c r="P1062" s="4">
        <v>2018</v>
      </c>
      <c r="Q1062" s="4">
        <v>2017</v>
      </c>
      <c r="R1062" s="4" t="s">
        <v>119</v>
      </c>
      <c r="S1062" s="13"/>
      <c r="T1062" s="4"/>
      <c r="U1062" s="4"/>
      <c r="V1062" s="4"/>
      <c r="W1062" s="4">
        <v>60</v>
      </c>
      <c r="X1062" s="13">
        <v>43157</v>
      </c>
      <c r="Y1062" s="27"/>
      <c r="Z1062" s="27"/>
      <c r="AA1062" s="28"/>
      <c r="AB1062" s="31"/>
      <c r="AC1062" s="32"/>
      <c r="AD1062" s="28"/>
      <c r="AE1062" s="28">
        <v>46.1</v>
      </c>
      <c r="AF1062" s="33">
        <v>0.01</v>
      </c>
      <c r="AG1062" s="28">
        <v>1</v>
      </c>
      <c r="AH1062" s="31"/>
      <c r="AI1062" s="31">
        <v>0.5</v>
      </c>
      <c r="AJ1062" s="31"/>
      <c r="AK1062" s="75" t="str">
        <f t="shared" si="208"/>
        <v>1</v>
      </c>
      <c r="AL1062" s="75" t="str">
        <f t="shared" si="209"/>
        <v>1</v>
      </c>
      <c r="AM1062" s="75" t="str">
        <f t="shared" si="210"/>
        <v>1</v>
      </c>
      <c r="AN1062" s="75" t="str">
        <f t="shared" si="211"/>
        <v>1</v>
      </c>
      <c r="AO1062" s="75" t="str">
        <f t="shared" si="212"/>
        <v>1</v>
      </c>
      <c r="AP1062" s="75" t="str">
        <f t="shared" si="213"/>
        <v>1</v>
      </c>
      <c r="AQ1062" s="75" t="str">
        <f t="shared" si="214"/>
        <v>1</v>
      </c>
      <c r="AR1062" s="75" t="str">
        <f t="shared" si="215"/>
        <v>1</v>
      </c>
      <c r="AS1062" s="75">
        <f t="shared" si="216"/>
        <v>1</v>
      </c>
      <c r="AT1062" s="75" t="str">
        <f t="shared" si="217"/>
        <v>1</v>
      </c>
      <c r="AU1062" s="48" t="e">
        <f>IF(OR(AQ1062="I",#REF!="I",AQ1062="C",#REF!="C"),"Termovacío",IF(OR(AO1062="I",AN1062="I",AP1062="I",AK1062="I",AL1062="I",AO1062="C",AN1062="C",AP1062="C",AK1062="C",AL1062="C"),"Regeneración",""))</f>
        <v>#REF!</v>
      </c>
    </row>
    <row r="1063" spans="1:47" s="10" customFormat="1" ht="15" customHeight="1" x14ac:dyDescent="0.2">
      <c r="A1063" s="4">
        <f t="shared" si="218"/>
        <v>47</v>
      </c>
      <c r="B1063" s="4">
        <v>500042</v>
      </c>
      <c r="C1063" s="4" t="s">
        <v>103</v>
      </c>
      <c r="D1063" s="4" t="s">
        <v>162</v>
      </c>
      <c r="E1063" s="3"/>
      <c r="F1063" s="4" t="s">
        <v>604</v>
      </c>
      <c r="G1063" s="4" t="s">
        <v>185</v>
      </c>
      <c r="H1063" s="4" t="s">
        <v>33</v>
      </c>
      <c r="I1063" s="4" t="s">
        <v>10</v>
      </c>
      <c r="J1063" s="4">
        <v>25</v>
      </c>
      <c r="K1063" s="4" t="s">
        <v>120</v>
      </c>
      <c r="L1063" s="4">
        <v>2018</v>
      </c>
      <c r="M1063" s="4" t="s">
        <v>267</v>
      </c>
      <c r="N1063" s="4" t="s">
        <v>153</v>
      </c>
      <c r="O1063" s="4" t="s">
        <v>118</v>
      </c>
      <c r="P1063" s="4">
        <v>2018</v>
      </c>
      <c r="Q1063" s="4">
        <v>2017</v>
      </c>
      <c r="R1063" s="4" t="s">
        <v>119</v>
      </c>
      <c r="S1063" s="13"/>
      <c r="T1063" s="4"/>
      <c r="U1063" s="4"/>
      <c r="V1063" s="4"/>
      <c r="W1063" s="4">
        <v>60</v>
      </c>
      <c r="X1063" s="13">
        <v>42380</v>
      </c>
      <c r="Y1063" s="27"/>
      <c r="Z1063" s="27"/>
      <c r="AA1063" s="28"/>
      <c r="AB1063" s="31"/>
      <c r="AC1063" s="32"/>
      <c r="AD1063" s="28"/>
      <c r="AE1063" s="28">
        <v>29</v>
      </c>
      <c r="AF1063" s="33">
        <v>7.0000000000000007E-2</v>
      </c>
      <c r="AG1063" s="28">
        <v>3</v>
      </c>
      <c r="AH1063" s="31">
        <v>0.104</v>
      </c>
      <c r="AI1063" s="31">
        <v>0.40200000000000002</v>
      </c>
      <c r="AJ1063" s="31"/>
      <c r="AK1063" s="75" t="str">
        <f t="shared" si="208"/>
        <v>3</v>
      </c>
      <c r="AL1063" s="75" t="str">
        <f t="shared" si="209"/>
        <v>1</v>
      </c>
      <c r="AM1063" s="75" t="str">
        <f t="shared" si="210"/>
        <v>1</v>
      </c>
      <c r="AN1063" s="75" t="str">
        <f t="shared" si="211"/>
        <v>3</v>
      </c>
      <c r="AO1063" s="75" t="str">
        <f t="shared" si="212"/>
        <v>3</v>
      </c>
      <c r="AP1063" s="75" t="str">
        <f t="shared" si="213"/>
        <v>1</v>
      </c>
      <c r="AQ1063" s="75" t="str">
        <f t="shared" si="214"/>
        <v>1</v>
      </c>
      <c r="AR1063" s="75" t="str">
        <f t="shared" si="215"/>
        <v>1</v>
      </c>
      <c r="AS1063" s="75">
        <f t="shared" si="216"/>
        <v>1.7272727272727273</v>
      </c>
      <c r="AT1063" s="75" t="str">
        <f t="shared" si="217"/>
        <v>3</v>
      </c>
      <c r="AU1063" s="48" t="e">
        <f>IF(OR(AQ1063="I",#REF!="I",AQ1063="C",#REF!="C"),"Termovacío",IF(OR(AO1063="I",AN1063="I",AP1063="I",AK1063="I",AL1063="I",AO1063="C",AN1063="C",AP1063="C",AK1063="C",AL1063="C"),"Regeneración",""))</f>
        <v>#REF!</v>
      </c>
    </row>
    <row r="1064" spans="1:47" s="10" customFormat="1" ht="15" customHeight="1" x14ac:dyDescent="0.2">
      <c r="A1064" s="4">
        <f t="shared" si="218"/>
        <v>47</v>
      </c>
      <c r="B1064" s="4">
        <v>500042</v>
      </c>
      <c r="C1064" s="4" t="s">
        <v>103</v>
      </c>
      <c r="D1064" s="4" t="s">
        <v>162</v>
      </c>
      <c r="E1064" s="3"/>
      <c r="F1064" s="4" t="s">
        <v>604</v>
      </c>
      <c r="G1064" s="4" t="s">
        <v>185</v>
      </c>
      <c r="H1064" s="4" t="s">
        <v>33</v>
      </c>
      <c r="I1064" s="4" t="s">
        <v>10</v>
      </c>
      <c r="J1064" s="4">
        <v>25</v>
      </c>
      <c r="K1064" s="4" t="s">
        <v>120</v>
      </c>
      <c r="L1064" s="4">
        <v>2018</v>
      </c>
      <c r="M1064" s="4" t="s">
        <v>267</v>
      </c>
      <c r="N1064" s="4" t="s">
        <v>153</v>
      </c>
      <c r="O1064" s="4" t="s">
        <v>118</v>
      </c>
      <c r="P1064" s="4">
        <v>2018</v>
      </c>
      <c r="Q1064" s="4">
        <v>2017</v>
      </c>
      <c r="R1064" s="4" t="s">
        <v>119</v>
      </c>
      <c r="S1064" s="13"/>
      <c r="T1064" s="4"/>
      <c r="U1064" s="4"/>
      <c r="V1064" s="4"/>
      <c r="W1064" s="4">
        <v>60</v>
      </c>
      <c r="X1064" s="13">
        <v>41984</v>
      </c>
      <c r="Y1064" s="27"/>
      <c r="Z1064" s="27"/>
      <c r="AA1064" s="28"/>
      <c r="AB1064" s="31"/>
      <c r="AC1064" s="32"/>
      <c r="AD1064" s="28"/>
      <c r="AE1064" s="28">
        <v>28</v>
      </c>
      <c r="AF1064" s="33">
        <v>0.06</v>
      </c>
      <c r="AG1064" s="28">
        <v>3</v>
      </c>
      <c r="AH1064" s="31">
        <v>0.112</v>
      </c>
      <c r="AI1064" s="31"/>
      <c r="AJ1064" s="31"/>
      <c r="AK1064" s="75" t="str">
        <f t="shared" si="208"/>
        <v>3</v>
      </c>
      <c r="AL1064" s="75" t="str">
        <f t="shared" si="209"/>
        <v>1</v>
      </c>
      <c r="AM1064" s="75" t="str">
        <f t="shared" si="210"/>
        <v>1</v>
      </c>
      <c r="AN1064" s="75" t="str">
        <f t="shared" si="211"/>
        <v>3</v>
      </c>
      <c r="AO1064" s="75" t="str">
        <f t="shared" si="212"/>
        <v>3</v>
      </c>
      <c r="AP1064" s="75" t="str">
        <f t="shared" si="213"/>
        <v>1</v>
      </c>
      <c r="AQ1064" s="75" t="str">
        <f t="shared" si="214"/>
        <v>1</v>
      </c>
      <c r="AR1064" s="75" t="str">
        <f t="shared" si="215"/>
        <v>1</v>
      </c>
      <c r="AS1064" s="75">
        <f t="shared" si="216"/>
        <v>1.7272727272727273</v>
      </c>
      <c r="AT1064" s="75" t="str">
        <f t="shared" si="217"/>
        <v>3</v>
      </c>
      <c r="AU1064" s="48" t="e">
        <f>IF(OR(AQ1064="I",#REF!="I",AQ1064="C",#REF!="C"),"Termovacío",IF(OR(AO1064="I",AN1064="I",AP1064="I",AK1064="I",AL1064="I",AO1064="C",AN1064="C",AP1064="C",AK1064="C",AL1064="C"),"Regeneración",""))</f>
        <v>#REF!</v>
      </c>
    </row>
    <row r="1065" spans="1:47" s="10" customFormat="1" ht="15" customHeight="1" x14ac:dyDescent="0.2">
      <c r="A1065" s="4">
        <f t="shared" si="218"/>
        <v>47</v>
      </c>
      <c r="B1065" s="4">
        <v>500042</v>
      </c>
      <c r="C1065" s="4" t="s">
        <v>103</v>
      </c>
      <c r="D1065" s="4" t="s">
        <v>162</v>
      </c>
      <c r="E1065" s="3"/>
      <c r="F1065" s="4" t="s">
        <v>604</v>
      </c>
      <c r="G1065" s="4" t="s">
        <v>185</v>
      </c>
      <c r="H1065" s="4" t="s">
        <v>33</v>
      </c>
      <c r="I1065" s="4" t="s">
        <v>10</v>
      </c>
      <c r="J1065" s="4">
        <v>25</v>
      </c>
      <c r="K1065" s="4" t="s">
        <v>120</v>
      </c>
      <c r="L1065" s="4">
        <v>2018</v>
      </c>
      <c r="M1065" s="4" t="s">
        <v>267</v>
      </c>
      <c r="N1065" s="4" t="s">
        <v>153</v>
      </c>
      <c r="O1065" s="4" t="s">
        <v>118</v>
      </c>
      <c r="P1065" s="4">
        <v>2018</v>
      </c>
      <c r="Q1065" s="4">
        <v>2017</v>
      </c>
      <c r="R1065" s="4" t="s">
        <v>119</v>
      </c>
      <c r="S1065" s="13"/>
      <c r="T1065" s="4"/>
      <c r="U1065" s="4"/>
      <c r="V1065" s="4"/>
      <c r="W1065" s="4">
        <v>60</v>
      </c>
      <c r="X1065" s="13">
        <v>41628</v>
      </c>
      <c r="Y1065" s="27"/>
      <c r="Z1065" s="27"/>
      <c r="AA1065" s="28"/>
      <c r="AB1065" s="31"/>
      <c r="AC1065" s="32"/>
      <c r="AD1065" s="28"/>
      <c r="AE1065" s="28">
        <v>23.8</v>
      </c>
      <c r="AF1065" s="33">
        <v>0.05</v>
      </c>
      <c r="AG1065" s="28">
        <v>3</v>
      </c>
      <c r="AH1065" s="31">
        <v>6.6000000000000003E-2</v>
      </c>
      <c r="AI1065" s="31">
        <v>2.2999999999999998</v>
      </c>
      <c r="AJ1065" s="31"/>
      <c r="AK1065" s="75" t="str">
        <f t="shared" si="208"/>
        <v>1</v>
      </c>
      <c r="AL1065" s="75" t="str">
        <f t="shared" si="209"/>
        <v>1</v>
      </c>
      <c r="AM1065" s="75" t="str">
        <f t="shared" si="210"/>
        <v>1</v>
      </c>
      <c r="AN1065" s="75" t="str">
        <f t="shared" si="211"/>
        <v>1</v>
      </c>
      <c r="AO1065" s="75" t="str">
        <f t="shared" si="212"/>
        <v>5</v>
      </c>
      <c r="AP1065" s="75" t="str">
        <f t="shared" si="213"/>
        <v>1</v>
      </c>
      <c r="AQ1065" s="75" t="str">
        <f t="shared" si="214"/>
        <v>1</v>
      </c>
      <c r="AR1065" s="75" t="str">
        <f t="shared" si="215"/>
        <v>1</v>
      </c>
      <c r="AS1065" s="75">
        <f t="shared" si="216"/>
        <v>1.5454545454545454</v>
      </c>
      <c r="AT1065" s="75" t="str">
        <f t="shared" si="217"/>
        <v>3</v>
      </c>
      <c r="AU1065" s="48" t="e">
        <f>IF(OR(AQ1065="I",#REF!="I",AQ1065="C",#REF!="C"),"Termovacío",IF(OR(AO1065="I",AN1065="I",AP1065="I",AK1065="I",AL1065="I",AO1065="C",AN1065="C",AP1065="C",AK1065="C",AL1065="C"),"Regeneración",""))</f>
        <v>#REF!</v>
      </c>
    </row>
    <row r="1066" spans="1:47" s="10" customFormat="1" ht="15" customHeight="1" x14ac:dyDescent="0.2">
      <c r="A1066" s="4">
        <f t="shared" si="218"/>
        <v>47</v>
      </c>
      <c r="B1066" s="4">
        <v>500042</v>
      </c>
      <c r="C1066" s="4" t="s">
        <v>103</v>
      </c>
      <c r="D1066" s="4" t="s">
        <v>162</v>
      </c>
      <c r="E1066" s="3"/>
      <c r="F1066" s="4" t="s">
        <v>604</v>
      </c>
      <c r="G1066" s="4" t="s">
        <v>185</v>
      </c>
      <c r="H1066" s="4" t="s">
        <v>33</v>
      </c>
      <c r="I1066" s="4" t="s">
        <v>10</v>
      </c>
      <c r="J1066" s="4">
        <v>25</v>
      </c>
      <c r="K1066" s="4" t="s">
        <v>120</v>
      </c>
      <c r="L1066" s="4">
        <v>2018</v>
      </c>
      <c r="M1066" s="4" t="s">
        <v>267</v>
      </c>
      <c r="N1066" s="4" t="s">
        <v>153</v>
      </c>
      <c r="O1066" s="4" t="s">
        <v>118</v>
      </c>
      <c r="P1066" s="4">
        <v>2018</v>
      </c>
      <c r="Q1066" s="4">
        <v>2017</v>
      </c>
      <c r="R1066" s="4" t="s">
        <v>119</v>
      </c>
      <c r="S1066" s="13"/>
      <c r="T1066" s="4"/>
      <c r="U1066" s="4"/>
      <c r="V1066" s="4"/>
      <c r="W1066" s="4">
        <v>60</v>
      </c>
      <c r="X1066" s="13">
        <v>41346</v>
      </c>
      <c r="Y1066" s="27"/>
      <c r="Z1066" s="27"/>
      <c r="AA1066" s="28"/>
      <c r="AB1066" s="31"/>
      <c r="AC1066" s="32"/>
      <c r="AD1066" s="28"/>
      <c r="AE1066" s="28">
        <v>28</v>
      </c>
      <c r="AF1066" s="33">
        <v>0.06</v>
      </c>
      <c r="AG1066" s="28">
        <v>2.5</v>
      </c>
      <c r="AH1066" s="31">
        <v>7.0999999999999994E-2</v>
      </c>
      <c r="AI1066" s="31">
        <v>2.27</v>
      </c>
      <c r="AJ1066" s="31"/>
      <c r="AK1066" s="75" t="str">
        <f t="shared" si="208"/>
        <v>1</v>
      </c>
      <c r="AL1066" s="75" t="str">
        <f t="shared" si="209"/>
        <v>1</v>
      </c>
      <c r="AM1066" s="75" t="str">
        <f t="shared" si="210"/>
        <v>1</v>
      </c>
      <c r="AN1066" s="75" t="str">
        <f t="shared" si="211"/>
        <v>3</v>
      </c>
      <c r="AO1066" s="75" t="str">
        <f t="shared" si="212"/>
        <v>3</v>
      </c>
      <c r="AP1066" s="75" t="str">
        <f t="shared" si="213"/>
        <v>1</v>
      </c>
      <c r="AQ1066" s="75" t="str">
        <f t="shared" si="214"/>
        <v>1</v>
      </c>
      <c r="AR1066" s="75" t="str">
        <f t="shared" si="215"/>
        <v>1</v>
      </c>
      <c r="AS1066" s="75">
        <f t="shared" si="216"/>
        <v>1.4545454545454546</v>
      </c>
      <c r="AT1066" s="75" t="str">
        <f t="shared" si="217"/>
        <v>3</v>
      </c>
      <c r="AU1066" s="48" t="e">
        <f>IF(OR(AQ1066="I",#REF!="I",AQ1066="C",#REF!="C"),"Termovacío",IF(OR(AO1066="I",AN1066="I",AP1066="I",AK1066="I",AL1066="I",AO1066="C",AN1066="C",AP1066="C",AK1066="C",AL1066="C"),"Regeneración",""))</f>
        <v>#REF!</v>
      </c>
    </row>
    <row r="1067" spans="1:47" s="10" customFormat="1" ht="15" customHeight="1" x14ac:dyDescent="0.2">
      <c r="A1067" s="4">
        <f t="shared" si="218"/>
        <v>47</v>
      </c>
      <c r="B1067" s="4">
        <v>500042</v>
      </c>
      <c r="C1067" s="4" t="s">
        <v>103</v>
      </c>
      <c r="D1067" s="4" t="s">
        <v>162</v>
      </c>
      <c r="E1067" s="3"/>
      <c r="F1067" s="4" t="s">
        <v>604</v>
      </c>
      <c r="G1067" s="4" t="s">
        <v>185</v>
      </c>
      <c r="H1067" s="4" t="s">
        <v>33</v>
      </c>
      <c r="I1067" s="4" t="s">
        <v>10</v>
      </c>
      <c r="J1067" s="4">
        <v>25</v>
      </c>
      <c r="K1067" s="4" t="s">
        <v>120</v>
      </c>
      <c r="L1067" s="4">
        <v>2018</v>
      </c>
      <c r="M1067" s="4" t="s">
        <v>267</v>
      </c>
      <c r="N1067" s="4" t="s">
        <v>153</v>
      </c>
      <c r="O1067" s="4" t="s">
        <v>118</v>
      </c>
      <c r="P1067" s="4">
        <v>2018</v>
      </c>
      <c r="Q1067" s="4">
        <v>2017</v>
      </c>
      <c r="R1067" s="4" t="s">
        <v>119</v>
      </c>
      <c r="S1067" s="13"/>
      <c r="T1067" s="4"/>
      <c r="U1067" s="4"/>
      <c r="V1067" s="4"/>
      <c r="W1067" s="4">
        <v>60</v>
      </c>
      <c r="X1067" s="13">
        <v>40933</v>
      </c>
      <c r="Y1067" s="27"/>
      <c r="Z1067" s="27"/>
      <c r="AA1067" s="28"/>
      <c r="AB1067" s="31"/>
      <c r="AC1067" s="32"/>
      <c r="AD1067" s="28"/>
      <c r="AE1067" s="28">
        <v>28</v>
      </c>
      <c r="AF1067" s="33">
        <v>0.06</v>
      </c>
      <c r="AG1067" s="28">
        <v>2.5</v>
      </c>
      <c r="AH1067" s="31">
        <v>4.5999999999999999E-2</v>
      </c>
      <c r="AI1067" s="31">
        <v>1.831</v>
      </c>
      <c r="AJ1067" s="31"/>
      <c r="AK1067" s="75" t="str">
        <f t="shared" si="208"/>
        <v>1</v>
      </c>
      <c r="AL1067" s="75" t="str">
        <f t="shared" si="209"/>
        <v>1</v>
      </c>
      <c r="AM1067" s="75" t="str">
        <f t="shared" si="210"/>
        <v>1</v>
      </c>
      <c r="AN1067" s="75" t="str">
        <f t="shared" si="211"/>
        <v>3</v>
      </c>
      <c r="AO1067" s="75" t="str">
        <f t="shared" si="212"/>
        <v>3</v>
      </c>
      <c r="AP1067" s="75" t="str">
        <f t="shared" si="213"/>
        <v>1</v>
      </c>
      <c r="AQ1067" s="75" t="str">
        <f t="shared" si="214"/>
        <v>1</v>
      </c>
      <c r="AR1067" s="75" t="str">
        <f t="shared" si="215"/>
        <v>1</v>
      </c>
      <c r="AS1067" s="75">
        <f t="shared" si="216"/>
        <v>1.4545454545454546</v>
      </c>
      <c r="AT1067" s="75" t="str">
        <f t="shared" si="217"/>
        <v>3</v>
      </c>
      <c r="AU1067" s="48" t="e">
        <f>IF(OR(AQ1067="I",#REF!="I",AQ1067="C",#REF!="C"),"Termovacío",IF(OR(AO1067="I",AN1067="I",AP1067="I",AK1067="I",AL1067="I",AO1067="C",AN1067="C",AP1067="C",AK1067="C",AL1067="C"),"Regeneración",""))</f>
        <v>#REF!</v>
      </c>
    </row>
    <row r="1068" spans="1:47" s="10" customFormat="1" ht="15" customHeight="1" x14ac:dyDescent="0.2">
      <c r="A1068" s="4">
        <f t="shared" si="218"/>
        <v>47</v>
      </c>
      <c r="B1068" s="4">
        <v>500042</v>
      </c>
      <c r="C1068" s="4" t="s">
        <v>103</v>
      </c>
      <c r="D1068" s="4" t="s">
        <v>162</v>
      </c>
      <c r="E1068" s="3"/>
      <c r="F1068" s="4" t="s">
        <v>604</v>
      </c>
      <c r="G1068" s="4" t="s">
        <v>185</v>
      </c>
      <c r="H1068" s="4" t="s">
        <v>33</v>
      </c>
      <c r="I1068" s="4" t="s">
        <v>10</v>
      </c>
      <c r="J1068" s="4">
        <v>25</v>
      </c>
      <c r="K1068" s="4" t="s">
        <v>120</v>
      </c>
      <c r="L1068" s="4">
        <v>2018</v>
      </c>
      <c r="M1068" s="4" t="s">
        <v>267</v>
      </c>
      <c r="N1068" s="4" t="s">
        <v>153</v>
      </c>
      <c r="O1068" s="4" t="s">
        <v>118</v>
      </c>
      <c r="P1068" s="4">
        <v>2018</v>
      </c>
      <c r="Q1068" s="4">
        <v>2017</v>
      </c>
      <c r="R1068" s="4" t="s">
        <v>119</v>
      </c>
      <c r="S1068" s="13"/>
      <c r="T1068" s="4"/>
      <c r="U1068" s="4"/>
      <c r="V1068" s="4"/>
      <c r="W1068" s="4">
        <v>60</v>
      </c>
      <c r="X1068" s="13">
        <v>40652</v>
      </c>
      <c r="Y1068" s="27"/>
      <c r="Z1068" s="27"/>
      <c r="AA1068" s="28"/>
      <c r="AB1068" s="31"/>
      <c r="AC1068" s="32"/>
      <c r="AD1068" s="28"/>
      <c r="AE1068" s="28">
        <v>28</v>
      </c>
      <c r="AF1068" s="33">
        <v>0.05</v>
      </c>
      <c r="AG1068" s="28">
        <v>3</v>
      </c>
      <c r="AH1068" s="31">
        <v>4.2999999999999997E-2</v>
      </c>
      <c r="AI1068" s="31">
        <v>1.62</v>
      </c>
      <c r="AJ1068" s="31"/>
      <c r="AK1068" s="75" t="str">
        <f t="shared" si="208"/>
        <v>1</v>
      </c>
      <c r="AL1068" s="75" t="str">
        <f t="shared" si="209"/>
        <v>1</v>
      </c>
      <c r="AM1068" s="75" t="str">
        <f t="shared" si="210"/>
        <v>1</v>
      </c>
      <c r="AN1068" s="75" t="str">
        <f t="shared" si="211"/>
        <v>1</v>
      </c>
      <c r="AO1068" s="75" t="str">
        <f t="shared" si="212"/>
        <v>3</v>
      </c>
      <c r="AP1068" s="75" t="str">
        <f t="shared" si="213"/>
        <v>1</v>
      </c>
      <c r="AQ1068" s="75" t="str">
        <f t="shared" si="214"/>
        <v>1</v>
      </c>
      <c r="AR1068" s="75" t="str">
        <f t="shared" si="215"/>
        <v>1</v>
      </c>
      <c r="AS1068" s="75">
        <f t="shared" si="216"/>
        <v>1.2727272727272727</v>
      </c>
      <c r="AT1068" s="75" t="str">
        <f t="shared" si="217"/>
        <v>3</v>
      </c>
      <c r="AU1068" s="48" t="e">
        <f>IF(OR(AQ1068="I",#REF!="I",AQ1068="C",#REF!="C"),"Termovacío",IF(OR(AO1068="I",AN1068="I",AP1068="I",AK1068="I",AL1068="I",AO1068="C",AN1068="C",AP1068="C",AK1068="C",AL1068="C"),"Regeneración",""))</f>
        <v>#REF!</v>
      </c>
    </row>
    <row r="1069" spans="1:47" s="10" customFormat="1" ht="15" customHeight="1" x14ac:dyDescent="0.2">
      <c r="A1069" s="4">
        <f t="shared" si="218"/>
        <v>47</v>
      </c>
      <c r="B1069" s="4">
        <v>500042</v>
      </c>
      <c r="C1069" s="4" t="s">
        <v>103</v>
      </c>
      <c r="D1069" s="4" t="s">
        <v>162</v>
      </c>
      <c r="E1069" s="3"/>
      <c r="F1069" s="4" t="s">
        <v>604</v>
      </c>
      <c r="G1069" s="4" t="s">
        <v>185</v>
      </c>
      <c r="H1069" s="4" t="s">
        <v>33</v>
      </c>
      <c r="I1069" s="4" t="s">
        <v>10</v>
      </c>
      <c r="J1069" s="4">
        <v>25</v>
      </c>
      <c r="K1069" s="4" t="s">
        <v>120</v>
      </c>
      <c r="L1069" s="4">
        <v>2018</v>
      </c>
      <c r="M1069" s="4" t="s">
        <v>267</v>
      </c>
      <c r="N1069" s="4" t="s">
        <v>153</v>
      </c>
      <c r="O1069" s="4" t="s">
        <v>118</v>
      </c>
      <c r="P1069" s="4">
        <v>2018</v>
      </c>
      <c r="Q1069" s="4">
        <v>2017</v>
      </c>
      <c r="R1069" s="4" t="s">
        <v>119</v>
      </c>
      <c r="S1069" s="13"/>
      <c r="T1069" s="4"/>
      <c r="U1069" s="4"/>
      <c r="V1069" s="4"/>
      <c r="W1069" s="4">
        <v>60</v>
      </c>
      <c r="X1069" s="13">
        <v>40457</v>
      </c>
      <c r="Y1069" s="27"/>
      <c r="Z1069" s="27"/>
      <c r="AA1069" s="28"/>
      <c r="AB1069" s="31"/>
      <c r="AC1069" s="32"/>
      <c r="AD1069" s="28"/>
      <c r="AE1069" s="28">
        <v>27</v>
      </c>
      <c r="AF1069" s="33">
        <v>0.05</v>
      </c>
      <c r="AG1069" s="28">
        <v>3</v>
      </c>
      <c r="AH1069" s="31">
        <v>3.7999999999999999E-2</v>
      </c>
      <c r="AI1069" s="31">
        <v>1.718</v>
      </c>
      <c r="AJ1069" s="31"/>
      <c r="AK1069" s="75" t="str">
        <f t="shared" si="208"/>
        <v>1</v>
      </c>
      <c r="AL1069" s="75" t="str">
        <f t="shared" si="209"/>
        <v>1</v>
      </c>
      <c r="AM1069" s="75" t="str">
        <f t="shared" si="210"/>
        <v>1</v>
      </c>
      <c r="AN1069" s="75" t="str">
        <f t="shared" si="211"/>
        <v>1</v>
      </c>
      <c r="AO1069" s="75" t="str">
        <f t="shared" si="212"/>
        <v>5</v>
      </c>
      <c r="AP1069" s="75" t="str">
        <f t="shared" si="213"/>
        <v>1</v>
      </c>
      <c r="AQ1069" s="75" t="str">
        <f t="shared" si="214"/>
        <v>1</v>
      </c>
      <c r="AR1069" s="75" t="str">
        <f t="shared" si="215"/>
        <v>1</v>
      </c>
      <c r="AS1069" s="75">
        <f t="shared" si="216"/>
        <v>1.5454545454545454</v>
      </c>
      <c r="AT1069" s="75" t="str">
        <f t="shared" si="217"/>
        <v>3</v>
      </c>
      <c r="AU1069" s="48" t="e">
        <f>IF(OR(AQ1069="I",#REF!="I",AQ1069="C",#REF!="C"),"Termovacío",IF(OR(AO1069="I",AN1069="I",AP1069="I",AK1069="I",AL1069="I",AO1069="C",AN1069="C",AP1069="C",AK1069="C",AL1069="C"),"Regeneración",""))</f>
        <v>#REF!</v>
      </c>
    </row>
    <row r="1070" spans="1:47" s="10" customFormat="1" ht="15" customHeight="1" x14ac:dyDescent="0.2">
      <c r="A1070" s="4">
        <f t="shared" si="218"/>
        <v>47</v>
      </c>
      <c r="B1070" s="4">
        <v>500042</v>
      </c>
      <c r="C1070" s="4" t="s">
        <v>103</v>
      </c>
      <c r="D1070" s="4" t="s">
        <v>162</v>
      </c>
      <c r="E1070" s="3"/>
      <c r="F1070" s="4" t="s">
        <v>604</v>
      </c>
      <c r="G1070" s="4" t="s">
        <v>185</v>
      </c>
      <c r="H1070" s="4" t="s">
        <v>33</v>
      </c>
      <c r="I1070" s="4" t="s">
        <v>10</v>
      </c>
      <c r="J1070" s="4">
        <v>25</v>
      </c>
      <c r="K1070" s="4" t="s">
        <v>120</v>
      </c>
      <c r="L1070" s="4">
        <v>2018</v>
      </c>
      <c r="M1070" s="4" t="s">
        <v>267</v>
      </c>
      <c r="N1070" s="4" t="s">
        <v>153</v>
      </c>
      <c r="O1070" s="4" t="s">
        <v>118</v>
      </c>
      <c r="P1070" s="4">
        <v>2018</v>
      </c>
      <c r="Q1070" s="4">
        <v>2017</v>
      </c>
      <c r="R1070" s="4" t="s">
        <v>119</v>
      </c>
      <c r="S1070" s="13"/>
      <c r="T1070" s="4"/>
      <c r="U1070" s="4"/>
      <c r="V1070" s="4"/>
      <c r="W1070" s="4">
        <v>60</v>
      </c>
      <c r="X1070" s="13">
        <v>40318</v>
      </c>
      <c r="Y1070" s="27"/>
      <c r="Z1070" s="27"/>
      <c r="AA1070" s="28"/>
      <c r="AB1070" s="31"/>
      <c r="AC1070" s="32"/>
      <c r="AD1070" s="28"/>
      <c r="AE1070" s="28">
        <v>28</v>
      </c>
      <c r="AF1070" s="33">
        <v>0.05</v>
      </c>
      <c r="AG1070" s="28">
        <v>2.5</v>
      </c>
      <c r="AH1070" s="31">
        <v>4.9000000000000002E-2</v>
      </c>
      <c r="AI1070" s="31">
        <v>1.877</v>
      </c>
      <c r="AJ1070" s="31"/>
      <c r="AK1070" s="75" t="str">
        <f t="shared" si="208"/>
        <v>1</v>
      </c>
      <c r="AL1070" s="75" t="str">
        <f t="shared" si="209"/>
        <v>1</v>
      </c>
      <c r="AM1070" s="75" t="str">
        <f t="shared" si="210"/>
        <v>1</v>
      </c>
      <c r="AN1070" s="75" t="str">
        <f t="shared" si="211"/>
        <v>1</v>
      </c>
      <c r="AO1070" s="75" t="str">
        <f t="shared" si="212"/>
        <v>3</v>
      </c>
      <c r="AP1070" s="75" t="str">
        <f t="shared" si="213"/>
        <v>1</v>
      </c>
      <c r="AQ1070" s="75" t="str">
        <f t="shared" si="214"/>
        <v>1</v>
      </c>
      <c r="AR1070" s="75" t="str">
        <f t="shared" si="215"/>
        <v>1</v>
      </c>
      <c r="AS1070" s="75">
        <f t="shared" si="216"/>
        <v>1.2727272727272727</v>
      </c>
      <c r="AT1070" s="75" t="str">
        <f t="shared" si="217"/>
        <v>3</v>
      </c>
      <c r="AU1070" s="48" t="e">
        <f>IF(OR(AQ1070="I",#REF!="I",AQ1070="C",#REF!="C"),"Termovacío",IF(OR(AO1070="I",AN1070="I",AP1070="I",AK1070="I",AL1070="I",AO1070="C",AN1070="C",AP1070="C",AK1070="C",AL1070="C"),"Regeneración",""))</f>
        <v>#REF!</v>
      </c>
    </row>
    <row r="1071" spans="1:47" s="10" customFormat="1" ht="15" customHeight="1" x14ac:dyDescent="0.2">
      <c r="A1071" s="4">
        <f t="shared" si="218"/>
        <v>47</v>
      </c>
      <c r="B1071" s="4">
        <v>500042</v>
      </c>
      <c r="C1071" s="4" t="s">
        <v>103</v>
      </c>
      <c r="D1071" s="4" t="s">
        <v>162</v>
      </c>
      <c r="E1071" s="3"/>
      <c r="F1071" s="4" t="s">
        <v>604</v>
      </c>
      <c r="G1071" s="4" t="s">
        <v>185</v>
      </c>
      <c r="H1071" s="4" t="s">
        <v>33</v>
      </c>
      <c r="I1071" s="4" t="s">
        <v>10</v>
      </c>
      <c r="J1071" s="4">
        <v>25</v>
      </c>
      <c r="K1071" s="4" t="s">
        <v>120</v>
      </c>
      <c r="L1071" s="4">
        <v>2018</v>
      </c>
      <c r="M1071" s="4" t="s">
        <v>267</v>
      </c>
      <c r="N1071" s="4" t="s">
        <v>153</v>
      </c>
      <c r="O1071" s="4" t="s">
        <v>118</v>
      </c>
      <c r="P1071" s="4">
        <v>2018</v>
      </c>
      <c r="Q1071" s="4">
        <v>2017</v>
      </c>
      <c r="R1071" s="4" t="s">
        <v>119</v>
      </c>
      <c r="S1071" s="13"/>
      <c r="T1071" s="4"/>
      <c r="U1071" s="4"/>
      <c r="V1071" s="4"/>
      <c r="W1071" s="4">
        <v>60</v>
      </c>
      <c r="X1071" s="13">
        <v>39910</v>
      </c>
      <c r="Y1071" s="27"/>
      <c r="Z1071" s="27"/>
      <c r="AA1071" s="28"/>
      <c r="AB1071" s="31"/>
      <c r="AC1071" s="32">
        <v>72.400000000000006</v>
      </c>
      <c r="AD1071" s="28"/>
      <c r="AE1071" s="28">
        <v>29.6</v>
      </c>
      <c r="AF1071" s="33">
        <v>0.05</v>
      </c>
      <c r="AG1071" s="28">
        <v>2.5</v>
      </c>
      <c r="AH1071" s="31">
        <v>2.3E-2</v>
      </c>
      <c r="AI1071" s="31">
        <v>1.84</v>
      </c>
      <c r="AJ1071" s="31"/>
      <c r="AK1071" s="75" t="str">
        <f t="shared" si="208"/>
        <v>1</v>
      </c>
      <c r="AL1071" s="75" t="str">
        <f t="shared" si="209"/>
        <v>1</v>
      </c>
      <c r="AM1071" s="75" t="str">
        <f t="shared" si="210"/>
        <v>1</v>
      </c>
      <c r="AN1071" s="75" t="str">
        <f t="shared" si="211"/>
        <v>1</v>
      </c>
      <c r="AO1071" s="75" t="str">
        <f t="shared" si="212"/>
        <v>3</v>
      </c>
      <c r="AP1071" s="75" t="str">
        <f t="shared" si="213"/>
        <v>1</v>
      </c>
      <c r="AQ1071" s="75" t="str">
        <f t="shared" si="214"/>
        <v>1</v>
      </c>
      <c r="AR1071" s="75" t="str">
        <f t="shared" si="215"/>
        <v>1</v>
      </c>
      <c r="AS1071" s="75">
        <f t="shared" si="216"/>
        <v>1.2727272727272727</v>
      </c>
      <c r="AT1071" s="75" t="str">
        <f t="shared" si="217"/>
        <v>3</v>
      </c>
      <c r="AU1071" s="48" t="e">
        <f>IF(OR(AQ1071="I",#REF!="I",AQ1071="C",#REF!="C"),"Termovacío",IF(OR(AO1071="I",AN1071="I",AP1071="I",AK1071="I",AL1071="I",AO1071="C",AN1071="C",AP1071="C",AK1071="C",AL1071="C"),"Regeneración",""))</f>
        <v>#REF!</v>
      </c>
    </row>
    <row r="1072" spans="1:47" s="10" customFormat="1" ht="15" customHeight="1" x14ac:dyDescent="0.2">
      <c r="A1072" s="4">
        <f t="shared" si="218"/>
        <v>47</v>
      </c>
      <c r="B1072" s="4">
        <v>500042</v>
      </c>
      <c r="C1072" s="4" t="s">
        <v>103</v>
      </c>
      <c r="D1072" s="4" t="s">
        <v>162</v>
      </c>
      <c r="E1072" s="3"/>
      <c r="F1072" s="4" t="s">
        <v>604</v>
      </c>
      <c r="G1072" s="4" t="s">
        <v>185</v>
      </c>
      <c r="H1072" s="4" t="s">
        <v>33</v>
      </c>
      <c r="I1072" s="4" t="s">
        <v>10</v>
      </c>
      <c r="J1072" s="4">
        <v>25</v>
      </c>
      <c r="K1072" s="4" t="s">
        <v>120</v>
      </c>
      <c r="L1072" s="4">
        <v>2018</v>
      </c>
      <c r="M1072" s="4" t="s">
        <v>267</v>
      </c>
      <c r="N1072" s="4" t="s">
        <v>153</v>
      </c>
      <c r="O1072" s="4" t="s">
        <v>118</v>
      </c>
      <c r="P1072" s="4">
        <v>2018</v>
      </c>
      <c r="Q1072" s="4">
        <v>2017</v>
      </c>
      <c r="R1072" s="4" t="s">
        <v>119</v>
      </c>
      <c r="S1072" s="13"/>
      <c r="T1072" s="4"/>
      <c r="U1072" s="4"/>
      <c r="V1072" s="4"/>
      <c r="W1072" s="4">
        <v>60</v>
      </c>
      <c r="X1072" s="13">
        <v>39451</v>
      </c>
      <c r="Y1072" s="27"/>
      <c r="Z1072" s="27"/>
      <c r="AA1072" s="28"/>
      <c r="AB1072" s="31"/>
      <c r="AC1072" s="32"/>
      <c r="AD1072" s="28"/>
      <c r="AE1072" s="28"/>
      <c r="AF1072" s="33">
        <v>0.06</v>
      </c>
      <c r="AG1072" s="28"/>
      <c r="AH1072" s="31">
        <v>3.9E-2</v>
      </c>
      <c r="AI1072" s="31">
        <v>2.4780000000000002</v>
      </c>
      <c r="AJ1072" s="31"/>
      <c r="AK1072" s="75" t="str">
        <f t="shared" si="208"/>
        <v>1</v>
      </c>
      <c r="AL1072" s="75" t="str">
        <f t="shared" si="209"/>
        <v>1</v>
      </c>
      <c r="AM1072" s="75" t="str">
        <f t="shared" si="210"/>
        <v>1</v>
      </c>
      <c r="AN1072" s="75" t="str">
        <f t="shared" si="211"/>
        <v>3</v>
      </c>
      <c r="AO1072" s="75" t="str">
        <f t="shared" si="212"/>
        <v>1</v>
      </c>
      <c r="AP1072" s="75" t="str">
        <f t="shared" si="213"/>
        <v>1</v>
      </c>
      <c r="AQ1072" s="75" t="str">
        <f t="shared" si="214"/>
        <v>1</v>
      </c>
      <c r="AR1072" s="75" t="str">
        <f t="shared" si="215"/>
        <v>1</v>
      </c>
      <c r="AS1072" s="75">
        <f t="shared" si="216"/>
        <v>1.1818181818181819</v>
      </c>
      <c r="AT1072" s="75" t="str">
        <f t="shared" si="217"/>
        <v>3</v>
      </c>
      <c r="AU1072" s="48" t="e">
        <f>IF(OR(AQ1072="I",#REF!="I",AQ1072="C",#REF!="C"),"Termovacío",IF(OR(AO1072="I",AN1072="I",AP1072="I",AK1072="I",AL1072="I",AO1072="C",AN1072="C",AP1072="C",AK1072="C",AL1072="C"),"Regeneración",""))</f>
        <v>#REF!</v>
      </c>
    </row>
    <row r="1073" spans="1:47" s="10" customFormat="1" ht="15" customHeight="1" x14ac:dyDescent="0.2">
      <c r="A1073" s="4">
        <f t="shared" si="218"/>
        <v>47</v>
      </c>
      <c r="B1073" s="4">
        <v>500042</v>
      </c>
      <c r="C1073" s="4" t="s">
        <v>103</v>
      </c>
      <c r="D1073" s="4" t="s">
        <v>162</v>
      </c>
      <c r="E1073" s="3"/>
      <c r="F1073" s="4" t="s">
        <v>604</v>
      </c>
      <c r="G1073" s="4" t="s">
        <v>185</v>
      </c>
      <c r="H1073" s="4" t="s">
        <v>33</v>
      </c>
      <c r="I1073" s="4" t="s">
        <v>10</v>
      </c>
      <c r="J1073" s="4">
        <v>25</v>
      </c>
      <c r="K1073" s="4" t="s">
        <v>120</v>
      </c>
      <c r="L1073" s="4">
        <v>2018</v>
      </c>
      <c r="M1073" s="4" t="s">
        <v>267</v>
      </c>
      <c r="N1073" s="4" t="s">
        <v>153</v>
      </c>
      <c r="O1073" s="4" t="s">
        <v>118</v>
      </c>
      <c r="P1073" s="4">
        <v>2018</v>
      </c>
      <c r="Q1073" s="4">
        <v>2017</v>
      </c>
      <c r="R1073" s="4" t="s">
        <v>119</v>
      </c>
      <c r="S1073" s="13"/>
      <c r="T1073" s="4"/>
      <c r="U1073" s="4"/>
      <c r="V1073" s="4"/>
      <c r="W1073" s="4">
        <v>60</v>
      </c>
      <c r="X1073" s="13">
        <v>39043</v>
      </c>
      <c r="Y1073" s="27"/>
      <c r="Z1073" s="27"/>
      <c r="AA1073" s="28"/>
      <c r="AB1073" s="31"/>
      <c r="AC1073" s="32"/>
      <c r="AD1073" s="28"/>
      <c r="AE1073" s="28">
        <v>24.2</v>
      </c>
      <c r="AF1073" s="33">
        <v>4.9000000000000002E-2</v>
      </c>
      <c r="AG1073" s="28">
        <v>2.5</v>
      </c>
      <c r="AH1073" s="31">
        <v>3.4000000000000002E-2</v>
      </c>
      <c r="AI1073" s="31">
        <v>1.171</v>
      </c>
      <c r="AJ1073" s="31"/>
      <c r="AK1073" s="75" t="str">
        <f t="shared" si="208"/>
        <v>1</v>
      </c>
      <c r="AL1073" s="75" t="str">
        <f t="shared" si="209"/>
        <v>1</v>
      </c>
      <c r="AM1073" s="75" t="str">
        <f t="shared" si="210"/>
        <v>1</v>
      </c>
      <c r="AN1073" s="75" t="str">
        <f t="shared" si="211"/>
        <v>1</v>
      </c>
      <c r="AO1073" s="75" t="str">
        <f t="shared" si="212"/>
        <v>5</v>
      </c>
      <c r="AP1073" s="75" t="str">
        <f t="shared" si="213"/>
        <v>1</v>
      </c>
      <c r="AQ1073" s="75" t="str">
        <f t="shared" si="214"/>
        <v>1</v>
      </c>
      <c r="AR1073" s="75" t="str">
        <f t="shared" si="215"/>
        <v>1</v>
      </c>
      <c r="AS1073" s="75">
        <f t="shared" si="216"/>
        <v>1.5454545454545454</v>
      </c>
      <c r="AT1073" s="75" t="str">
        <f t="shared" si="217"/>
        <v>3</v>
      </c>
      <c r="AU1073" s="48" t="e">
        <f>IF(OR(AQ1073="I",#REF!="I",AQ1073="C",#REF!="C"),"Termovacío",IF(OR(AO1073="I",AN1073="I",AP1073="I",AK1073="I",AL1073="I",AO1073="C",AN1073="C",AP1073="C",AK1073="C",AL1073="C"),"Regeneración",""))</f>
        <v>#REF!</v>
      </c>
    </row>
    <row r="1074" spans="1:47" s="10" customFormat="1" ht="15" customHeight="1" x14ac:dyDescent="0.2">
      <c r="A1074" s="4">
        <f t="shared" si="218"/>
        <v>47</v>
      </c>
      <c r="B1074" s="4">
        <v>500042</v>
      </c>
      <c r="C1074" s="4" t="s">
        <v>103</v>
      </c>
      <c r="D1074" s="4" t="s">
        <v>162</v>
      </c>
      <c r="E1074" s="3"/>
      <c r="F1074" s="4" t="s">
        <v>604</v>
      </c>
      <c r="G1074" s="4" t="s">
        <v>185</v>
      </c>
      <c r="H1074" s="4" t="s">
        <v>33</v>
      </c>
      <c r="I1074" s="4" t="s">
        <v>10</v>
      </c>
      <c r="J1074" s="4">
        <v>25</v>
      </c>
      <c r="K1074" s="4" t="s">
        <v>120</v>
      </c>
      <c r="L1074" s="4">
        <v>2018</v>
      </c>
      <c r="M1074" s="4" t="s">
        <v>267</v>
      </c>
      <c r="N1074" s="4" t="s">
        <v>153</v>
      </c>
      <c r="O1074" s="4" t="s">
        <v>118</v>
      </c>
      <c r="P1074" s="4">
        <v>2018</v>
      </c>
      <c r="Q1074" s="4">
        <v>2017</v>
      </c>
      <c r="R1074" s="4" t="s">
        <v>119</v>
      </c>
      <c r="S1074" s="13"/>
      <c r="T1074" s="4"/>
      <c r="U1074" s="4"/>
      <c r="V1074" s="4"/>
      <c r="W1074" s="4">
        <v>60</v>
      </c>
      <c r="X1074" s="13">
        <v>38943</v>
      </c>
      <c r="Y1074" s="27"/>
      <c r="Z1074" s="27"/>
      <c r="AA1074" s="28"/>
      <c r="AB1074" s="31"/>
      <c r="AC1074" s="32">
        <v>61</v>
      </c>
      <c r="AD1074" s="28"/>
      <c r="AE1074" s="28">
        <v>27.1</v>
      </c>
      <c r="AF1074" s="33"/>
      <c r="AG1074" s="28">
        <v>2.5</v>
      </c>
      <c r="AH1074" s="31"/>
      <c r="AI1074" s="31"/>
      <c r="AJ1074" s="31"/>
      <c r="AK1074" s="75" t="str">
        <f t="shared" si="208"/>
        <v>1</v>
      </c>
      <c r="AL1074" s="75" t="str">
        <f t="shared" si="209"/>
        <v>1</v>
      </c>
      <c r="AM1074" s="75" t="str">
        <f t="shared" si="210"/>
        <v>1</v>
      </c>
      <c r="AN1074" s="75" t="str">
        <f t="shared" si="211"/>
        <v>1</v>
      </c>
      <c r="AO1074" s="75" t="str">
        <f t="shared" si="212"/>
        <v>5</v>
      </c>
      <c r="AP1074" s="75" t="str">
        <f t="shared" si="213"/>
        <v>1</v>
      </c>
      <c r="AQ1074" s="75" t="str">
        <f t="shared" si="214"/>
        <v>1</v>
      </c>
      <c r="AR1074" s="75" t="str">
        <f t="shared" si="215"/>
        <v>1</v>
      </c>
      <c r="AS1074" s="75">
        <f t="shared" si="216"/>
        <v>1.5454545454545454</v>
      </c>
      <c r="AT1074" s="75" t="str">
        <f t="shared" si="217"/>
        <v>3</v>
      </c>
      <c r="AU1074" s="48" t="e">
        <f>IF(OR(AQ1074="I",#REF!="I",AQ1074="C",#REF!="C"),"Termovacío",IF(OR(AO1074="I",AN1074="I",AP1074="I",AK1074="I",AL1074="I",AO1074="C",AN1074="C",AP1074="C",AK1074="C",AL1074="C"),"Regeneración",""))</f>
        <v>#REF!</v>
      </c>
    </row>
    <row r="1075" spans="1:47" s="10" customFormat="1" ht="15" customHeight="1" x14ac:dyDescent="0.2">
      <c r="A1075" s="4">
        <f t="shared" si="218"/>
        <v>47</v>
      </c>
      <c r="B1075" s="4">
        <v>500042</v>
      </c>
      <c r="C1075" s="4" t="s">
        <v>103</v>
      </c>
      <c r="D1075" s="4" t="s">
        <v>162</v>
      </c>
      <c r="E1075" s="3"/>
      <c r="F1075" s="4" t="s">
        <v>604</v>
      </c>
      <c r="G1075" s="4" t="s">
        <v>185</v>
      </c>
      <c r="H1075" s="4" t="s">
        <v>33</v>
      </c>
      <c r="I1075" s="4" t="s">
        <v>10</v>
      </c>
      <c r="J1075" s="4">
        <v>25</v>
      </c>
      <c r="K1075" s="4" t="s">
        <v>120</v>
      </c>
      <c r="L1075" s="4">
        <v>2018</v>
      </c>
      <c r="M1075" s="4" t="s">
        <v>267</v>
      </c>
      <c r="N1075" s="4" t="s">
        <v>153</v>
      </c>
      <c r="O1075" s="4" t="s">
        <v>118</v>
      </c>
      <c r="P1075" s="4">
        <v>2018</v>
      </c>
      <c r="Q1075" s="4">
        <v>2017</v>
      </c>
      <c r="R1075" s="4" t="s">
        <v>119</v>
      </c>
      <c r="S1075" s="13"/>
      <c r="T1075" s="4"/>
      <c r="U1075" s="4"/>
      <c r="V1075" s="4"/>
      <c r="W1075" s="4">
        <v>60</v>
      </c>
      <c r="X1075" s="13">
        <v>38478</v>
      </c>
      <c r="Y1075" s="27"/>
      <c r="Z1075" s="27"/>
      <c r="AA1075" s="28"/>
      <c r="AB1075" s="31"/>
      <c r="AC1075" s="32">
        <v>54</v>
      </c>
      <c r="AD1075" s="28"/>
      <c r="AE1075" s="28"/>
      <c r="AF1075" s="33"/>
      <c r="AG1075" s="28"/>
      <c r="AH1075" s="31"/>
      <c r="AI1075" s="31"/>
      <c r="AJ1075" s="31"/>
      <c r="AK1075" s="75" t="str">
        <f t="shared" si="208"/>
        <v>1</v>
      </c>
      <c r="AL1075" s="75" t="str">
        <f t="shared" si="209"/>
        <v>1</v>
      </c>
      <c r="AM1075" s="75" t="str">
        <f t="shared" si="210"/>
        <v>1</v>
      </c>
      <c r="AN1075" s="75" t="str">
        <f t="shared" si="211"/>
        <v>1</v>
      </c>
      <c r="AO1075" s="75" t="str">
        <f t="shared" si="212"/>
        <v>1</v>
      </c>
      <c r="AP1075" s="75" t="str">
        <f t="shared" si="213"/>
        <v>1</v>
      </c>
      <c r="AQ1075" s="75" t="str">
        <f t="shared" si="214"/>
        <v>1</v>
      </c>
      <c r="AR1075" s="75" t="str">
        <f t="shared" si="215"/>
        <v>1</v>
      </c>
      <c r="AS1075" s="75">
        <f t="shared" si="216"/>
        <v>1</v>
      </c>
      <c r="AT1075" s="75" t="str">
        <f t="shared" si="217"/>
        <v>1</v>
      </c>
      <c r="AU1075" s="48" t="e">
        <f>IF(OR(AQ1075="I",#REF!="I",AQ1075="C",#REF!="C"),"Termovacío",IF(OR(AO1075="I",AN1075="I",AP1075="I",AK1075="I",AL1075="I",AO1075="C",AN1075="C",AP1075="C",AK1075="C",AL1075="C"),"Regeneración",""))</f>
        <v>#REF!</v>
      </c>
    </row>
    <row r="1076" spans="1:47" s="10" customFormat="1" ht="15" customHeight="1" x14ac:dyDescent="0.2">
      <c r="A1076" s="4">
        <f t="shared" si="218"/>
        <v>47</v>
      </c>
      <c r="B1076" s="4">
        <v>500042</v>
      </c>
      <c r="C1076" s="4" t="s">
        <v>103</v>
      </c>
      <c r="D1076" s="4" t="s">
        <v>162</v>
      </c>
      <c r="E1076" s="3"/>
      <c r="F1076" s="4" t="s">
        <v>604</v>
      </c>
      <c r="G1076" s="4" t="s">
        <v>185</v>
      </c>
      <c r="H1076" s="4" t="s">
        <v>33</v>
      </c>
      <c r="I1076" s="4" t="s">
        <v>10</v>
      </c>
      <c r="J1076" s="4">
        <v>25</v>
      </c>
      <c r="K1076" s="4" t="s">
        <v>120</v>
      </c>
      <c r="L1076" s="4">
        <v>2018</v>
      </c>
      <c r="M1076" s="4" t="s">
        <v>267</v>
      </c>
      <c r="N1076" s="4" t="s">
        <v>153</v>
      </c>
      <c r="O1076" s="4" t="s">
        <v>118</v>
      </c>
      <c r="P1076" s="4">
        <v>2018</v>
      </c>
      <c r="Q1076" s="4">
        <v>2017</v>
      </c>
      <c r="R1076" s="4" t="s">
        <v>119</v>
      </c>
      <c r="S1076" s="13"/>
      <c r="T1076" s="4"/>
      <c r="U1076" s="4"/>
      <c r="V1076" s="4"/>
      <c r="W1076" s="4">
        <v>60</v>
      </c>
      <c r="X1076" s="13">
        <v>38067</v>
      </c>
      <c r="Y1076" s="27"/>
      <c r="Z1076" s="27"/>
      <c r="AA1076" s="28"/>
      <c r="AB1076" s="31"/>
      <c r="AC1076" s="32">
        <v>57</v>
      </c>
      <c r="AD1076" s="28"/>
      <c r="AE1076" s="28">
        <v>27.6</v>
      </c>
      <c r="AF1076" s="33"/>
      <c r="AG1076" s="28">
        <v>2.5</v>
      </c>
      <c r="AH1076" s="31"/>
      <c r="AI1076" s="31"/>
      <c r="AJ1076" s="31"/>
      <c r="AK1076" s="75" t="str">
        <f t="shared" si="208"/>
        <v>1</v>
      </c>
      <c r="AL1076" s="75" t="str">
        <f t="shared" si="209"/>
        <v>1</v>
      </c>
      <c r="AM1076" s="75" t="str">
        <f t="shared" si="210"/>
        <v>1</v>
      </c>
      <c r="AN1076" s="75" t="str">
        <f t="shared" si="211"/>
        <v>1</v>
      </c>
      <c r="AO1076" s="75" t="str">
        <f t="shared" si="212"/>
        <v>5</v>
      </c>
      <c r="AP1076" s="75" t="str">
        <f t="shared" si="213"/>
        <v>1</v>
      </c>
      <c r="AQ1076" s="75" t="str">
        <f t="shared" si="214"/>
        <v>1</v>
      </c>
      <c r="AR1076" s="75" t="str">
        <f t="shared" si="215"/>
        <v>1</v>
      </c>
      <c r="AS1076" s="75">
        <f t="shared" si="216"/>
        <v>1.5454545454545454</v>
      </c>
      <c r="AT1076" s="75" t="str">
        <f t="shared" si="217"/>
        <v>3</v>
      </c>
      <c r="AU1076" s="48" t="e">
        <f>IF(OR(AQ1076="I",#REF!="I",AQ1076="C",#REF!="C"),"Termovacío",IF(OR(AO1076="I",AN1076="I",AP1076="I",AK1076="I",AL1076="I",AO1076="C",AN1076="C",AP1076="C",AK1076="C",AL1076="C"),"Regeneración",""))</f>
        <v>#REF!</v>
      </c>
    </row>
    <row r="1077" spans="1:47" s="10" customFormat="1" ht="15" customHeight="1" x14ac:dyDescent="0.2">
      <c r="A1077" s="4">
        <f t="shared" si="218"/>
        <v>47</v>
      </c>
      <c r="B1077" s="4">
        <v>500042</v>
      </c>
      <c r="C1077" s="4" t="s">
        <v>103</v>
      </c>
      <c r="D1077" s="4" t="s">
        <v>162</v>
      </c>
      <c r="E1077" s="3"/>
      <c r="F1077" s="4" t="s">
        <v>604</v>
      </c>
      <c r="G1077" s="4" t="s">
        <v>185</v>
      </c>
      <c r="H1077" s="4" t="s">
        <v>33</v>
      </c>
      <c r="I1077" s="4" t="s">
        <v>10</v>
      </c>
      <c r="J1077" s="4">
        <v>25</v>
      </c>
      <c r="K1077" s="4" t="s">
        <v>120</v>
      </c>
      <c r="L1077" s="4">
        <v>2018</v>
      </c>
      <c r="M1077" s="4" t="s">
        <v>267</v>
      </c>
      <c r="N1077" s="4" t="s">
        <v>153</v>
      </c>
      <c r="O1077" s="4" t="s">
        <v>118</v>
      </c>
      <c r="P1077" s="4">
        <v>2018</v>
      </c>
      <c r="Q1077" s="4">
        <v>2017</v>
      </c>
      <c r="R1077" s="4" t="s">
        <v>119</v>
      </c>
      <c r="S1077" s="13"/>
      <c r="T1077" s="4"/>
      <c r="U1077" s="4"/>
      <c r="V1077" s="4"/>
      <c r="W1077" s="4">
        <v>60</v>
      </c>
      <c r="X1077" s="13">
        <v>37361</v>
      </c>
      <c r="Y1077" s="27"/>
      <c r="Z1077" s="27"/>
      <c r="AA1077" s="28"/>
      <c r="AB1077" s="31"/>
      <c r="AC1077" s="32"/>
      <c r="AD1077" s="28"/>
      <c r="AE1077" s="28">
        <v>27.3</v>
      </c>
      <c r="AF1077" s="33">
        <v>5.2999999999999999E-2</v>
      </c>
      <c r="AG1077" s="28">
        <v>2.5</v>
      </c>
      <c r="AH1077" s="31"/>
      <c r="AI1077" s="31"/>
      <c r="AJ1077" s="31"/>
      <c r="AK1077" s="75" t="str">
        <f t="shared" si="208"/>
        <v>1</v>
      </c>
      <c r="AL1077" s="75" t="str">
        <f t="shared" si="209"/>
        <v>1</v>
      </c>
      <c r="AM1077" s="75" t="str">
        <f t="shared" si="210"/>
        <v>1</v>
      </c>
      <c r="AN1077" s="75" t="str">
        <f t="shared" si="211"/>
        <v>3</v>
      </c>
      <c r="AO1077" s="75" t="str">
        <f t="shared" si="212"/>
        <v>5</v>
      </c>
      <c r="AP1077" s="75" t="str">
        <f t="shared" si="213"/>
        <v>1</v>
      </c>
      <c r="AQ1077" s="75" t="str">
        <f t="shared" si="214"/>
        <v>1</v>
      </c>
      <c r="AR1077" s="75" t="str">
        <f t="shared" si="215"/>
        <v>1</v>
      </c>
      <c r="AS1077" s="75">
        <f t="shared" si="216"/>
        <v>1.7272727272727273</v>
      </c>
      <c r="AT1077" s="75" t="str">
        <f t="shared" si="217"/>
        <v>3</v>
      </c>
      <c r="AU1077" s="48" t="e">
        <f>IF(OR(AQ1077="I",#REF!="I",AQ1077="C",#REF!="C"),"Termovacío",IF(OR(AO1077="I",AN1077="I",AP1077="I",AK1077="I",AL1077="I",AO1077="C",AN1077="C",AP1077="C",AK1077="C",AL1077="C"),"Regeneración",""))</f>
        <v>#REF!</v>
      </c>
    </row>
    <row r="1078" spans="1:47" s="10" customFormat="1" ht="15" customHeight="1" x14ac:dyDescent="0.2">
      <c r="A1078" s="4">
        <f t="shared" si="218"/>
        <v>47</v>
      </c>
      <c r="B1078" s="4">
        <v>500042</v>
      </c>
      <c r="C1078" s="4" t="s">
        <v>103</v>
      </c>
      <c r="D1078" s="4" t="s">
        <v>162</v>
      </c>
      <c r="E1078" s="3"/>
      <c r="F1078" s="4" t="s">
        <v>604</v>
      </c>
      <c r="G1078" s="4" t="s">
        <v>185</v>
      </c>
      <c r="H1078" s="4" t="s">
        <v>33</v>
      </c>
      <c r="I1078" s="4" t="s">
        <v>10</v>
      </c>
      <c r="J1078" s="4">
        <v>25</v>
      </c>
      <c r="K1078" s="4" t="s">
        <v>120</v>
      </c>
      <c r="L1078" s="4">
        <v>2018</v>
      </c>
      <c r="M1078" s="4" t="s">
        <v>267</v>
      </c>
      <c r="N1078" s="4" t="s">
        <v>153</v>
      </c>
      <c r="O1078" s="4" t="s">
        <v>118</v>
      </c>
      <c r="P1078" s="4">
        <v>2018</v>
      </c>
      <c r="Q1078" s="4">
        <v>2017</v>
      </c>
      <c r="R1078" s="4" t="s">
        <v>119</v>
      </c>
      <c r="S1078" s="13"/>
      <c r="T1078" s="4"/>
      <c r="U1078" s="4"/>
      <c r="V1078" s="4"/>
      <c r="W1078" s="4">
        <v>60</v>
      </c>
      <c r="X1078" s="13">
        <v>36978</v>
      </c>
      <c r="Y1078" s="27"/>
      <c r="Z1078" s="27"/>
      <c r="AA1078" s="28"/>
      <c r="AB1078" s="31"/>
      <c r="AC1078" s="32"/>
      <c r="AD1078" s="28"/>
      <c r="AE1078" s="28">
        <v>28.2</v>
      </c>
      <c r="AF1078" s="33">
        <v>6.4780000000000004E-2</v>
      </c>
      <c r="AG1078" s="28">
        <v>2.5</v>
      </c>
      <c r="AH1078" s="31"/>
      <c r="AI1078" s="31"/>
      <c r="AJ1078" s="31"/>
      <c r="AK1078" s="75" t="str">
        <f t="shared" si="208"/>
        <v>1</v>
      </c>
      <c r="AL1078" s="75" t="str">
        <f t="shared" si="209"/>
        <v>1</v>
      </c>
      <c r="AM1078" s="75" t="str">
        <f t="shared" si="210"/>
        <v>1</v>
      </c>
      <c r="AN1078" s="75" t="str">
        <f t="shared" si="211"/>
        <v>3</v>
      </c>
      <c r="AO1078" s="75" t="str">
        <f t="shared" si="212"/>
        <v>3</v>
      </c>
      <c r="AP1078" s="75" t="str">
        <f t="shared" si="213"/>
        <v>1</v>
      </c>
      <c r="AQ1078" s="75" t="str">
        <f t="shared" si="214"/>
        <v>1</v>
      </c>
      <c r="AR1078" s="75" t="str">
        <f t="shared" si="215"/>
        <v>1</v>
      </c>
      <c r="AS1078" s="75">
        <f t="shared" si="216"/>
        <v>1.4545454545454546</v>
      </c>
      <c r="AT1078" s="75" t="str">
        <f t="shared" si="217"/>
        <v>3</v>
      </c>
      <c r="AU1078" s="48" t="e">
        <f>IF(OR(AQ1078="I",#REF!="I",AQ1078="C",#REF!="C"),"Termovacío",IF(OR(AO1078="I",AN1078="I",AP1078="I",AK1078="I",AL1078="I",AO1078="C",AN1078="C",AP1078="C",AK1078="C",AL1078="C"),"Regeneración",""))</f>
        <v>#REF!</v>
      </c>
    </row>
    <row r="1079" spans="1:47" s="10" customFormat="1" ht="15" customHeight="1" x14ac:dyDescent="0.2">
      <c r="A1079" s="4">
        <f t="shared" si="218"/>
        <v>47</v>
      </c>
      <c r="B1079" s="4">
        <v>500042</v>
      </c>
      <c r="C1079" s="4" t="s">
        <v>103</v>
      </c>
      <c r="D1079" s="4" t="s">
        <v>162</v>
      </c>
      <c r="E1079" s="3"/>
      <c r="F1079" s="4" t="s">
        <v>604</v>
      </c>
      <c r="G1079" s="4" t="s">
        <v>185</v>
      </c>
      <c r="H1079" s="4" t="s">
        <v>33</v>
      </c>
      <c r="I1079" s="4" t="s">
        <v>10</v>
      </c>
      <c r="J1079" s="4">
        <v>25</v>
      </c>
      <c r="K1079" s="4" t="s">
        <v>120</v>
      </c>
      <c r="L1079" s="4">
        <v>2018</v>
      </c>
      <c r="M1079" s="4" t="s">
        <v>267</v>
      </c>
      <c r="N1079" s="4" t="s">
        <v>153</v>
      </c>
      <c r="O1079" s="4" t="s">
        <v>118</v>
      </c>
      <c r="P1079" s="4">
        <v>2018</v>
      </c>
      <c r="Q1079" s="4">
        <v>2017</v>
      </c>
      <c r="R1079" s="4" t="s">
        <v>119</v>
      </c>
      <c r="S1079" s="13"/>
      <c r="T1079" s="4"/>
      <c r="U1079" s="4"/>
      <c r="V1079" s="4"/>
      <c r="W1079" s="4">
        <v>60</v>
      </c>
      <c r="X1079" s="13">
        <v>36746</v>
      </c>
      <c r="Y1079" s="27"/>
      <c r="Z1079" s="27"/>
      <c r="AA1079" s="28"/>
      <c r="AB1079" s="31"/>
      <c r="AC1079" s="32">
        <v>68.3</v>
      </c>
      <c r="AD1079" s="28"/>
      <c r="AE1079" s="28">
        <v>26.7</v>
      </c>
      <c r="AF1079" s="33">
        <v>4.9230000000000003E-2</v>
      </c>
      <c r="AG1079" s="28">
        <v>2.4</v>
      </c>
      <c r="AH1079" s="31"/>
      <c r="AI1079" s="31"/>
      <c r="AJ1079" s="31"/>
      <c r="AK1079" s="75" t="str">
        <f t="shared" si="208"/>
        <v>1</v>
      </c>
      <c r="AL1079" s="75" t="str">
        <f t="shared" si="209"/>
        <v>1</v>
      </c>
      <c r="AM1079" s="75" t="str">
        <f t="shared" si="210"/>
        <v>1</v>
      </c>
      <c r="AN1079" s="75" t="str">
        <f t="shared" si="211"/>
        <v>1</v>
      </c>
      <c r="AO1079" s="75" t="str">
        <f t="shared" si="212"/>
        <v>5</v>
      </c>
      <c r="AP1079" s="75" t="str">
        <f t="shared" si="213"/>
        <v>1</v>
      </c>
      <c r="AQ1079" s="75" t="str">
        <f t="shared" si="214"/>
        <v>1</v>
      </c>
      <c r="AR1079" s="75" t="str">
        <f t="shared" si="215"/>
        <v>1</v>
      </c>
      <c r="AS1079" s="75">
        <f t="shared" si="216"/>
        <v>1.5454545454545454</v>
      </c>
      <c r="AT1079" s="75" t="str">
        <f t="shared" si="217"/>
        <v>3</v>
      </c>
      <c r="AU1079" s="48" t="e">
        <f>IF(OR(AQ1079="I",#REF!="I",AQ1079="C",#REF!="C"),"Termovacío",IF(OR(AO1079="I",AN1079="I",AP1079="I",AK1079="I",AL1079="I",AO1079="C",AN1079="C",AP1079="C",AK1079="C",AL1079="C"),"Regeneración",""))</f>
        <v>#REF!</v>
      </c>
    </row>
    <row r="1080" spans="1:47" s="10" customFormat="1" ht="15" customHeight="1" x14ac:dyDescent="0.2">
      <c r="A1080" s="4">
        <f t="shared" si="218"/>
        <v>47</v>
      </c>
      <c r="B1080" s="4">
        <v>500042</v>
      </c>
      <c r="C1080" s="4" t="s">
        <v>103</v>
      </c>
      <c r="D1080" s="4" t="s">
        <v>162</v>
      </c>
      <c r="E1080" s="3"/>
      <c r="F1080" s="4" t="s">
        <v>604</v>
      </c>
      <c r="G1080" s="4" t="s">
        <v>185</v>
      </c>
      <c r="H1080" s="4" t="s">
        <v>33</v>
      </c>
      <c r="I1080" s="4" t="s">
        <v>10</v>
      </c>
      <c r="J1080" s="4">
        <v>25</v>
      </c>
      <c r="K1080" s="4" t="s">
        <v>120</v>
      </c>
      <c r="L1080" s="4">
        <v>2018</v>
      </c>
      <c r="M1080" s="4" t="s">
        <v>267</v>
      </c>
      <c r="N1080" s="4" t="s">
        <v>153</v>
      </c>
      <c r="O1080" s="4" t="s">
        <v>118</v>
      </c>
      <c r="P1080" s="4">
        <v>2018</v>
      </c>
      <c r="Q1080" s="4">
        <v>2017</v>
      </c>
      <c r="R1080" s="4" t="s">
        <v>119</v>
      </c>
      <c r="S1080" s="13"/>
      <c r="T1080" s="4"/>
      <c r="U1080" s="4"/>
      <c r="V1080" s="4"/>
      <c r="W1080" s="4">
        <v>60</v>
      </c>
      <c r="X1080" s="13">
        <v>36552</v>
      </c>
      <c r="Y1080" s="27"/>
      <c r="Z1080" s="27"/>
      <c r="AA1080" s="28"/>
      <c r="AB1080" s="31"/>
      <c r="AC1080" s="32">
        <v>62.9</v>
      </c>
      <c r="AD1080" s="28"/>
      <c r="AE1080" s="28">
        <v>27.4</v>
      </c>
      <c r="AF1080" s="33">
        <v>4.4049999999999999E-2</v>
      </c>
      <c r="AG1080" s="28">
        <v>2.5</v>
      </c>
      <c r="AH1080" s="31"/>
      <c r="AI1080" s="31"/>
      <c r="AJ1080" s="31"/>
      <c r="AK1080" s="75" t="str">
        <f t="shared" si="208"/>
        <v>1</v>
      </c>
      <c r="AL1080" s="75" t="str">
        <f t="shared" si="209"/>
        <v>1</v>
      </c>
      <c r="AM1080" s="75" t="str">
        <f t="shared" si="210"/>
        <v>1</v>
      </c>
      <c r="AN1080" s="75" t="str">
        <f t="shared" si="211"/>
        <v>1</v>
      </c>
      <c r="AO1080" s="75" t="str">
        <f t="shared" si="212"/>
        <v>5</v>
      </c>
      <c r="AP1080" s="75" t="str">
        <f t="shared" si="213"/>
        <v>1</v>
      </c>
      <c r="AQ1080" s="75" t="str">
        <f t="shared" si="214"/>
        <v>1</v>
      </c>
      <c r="AR1080" s="75" t="str">
        <f t="shared" si="215"/>
        <v>1</v>
      </c>
      <c r="AS1080" s="75">
        <f t="shared" si="216"/>
        <v>1.5454545454545454</v>
      </c>
      <c r="AT1080" s="75" t="str">
        <f t="shared" si="217"/>
        <v>3</v>
      </c>
      <c r="AU1080" s="48" t="e">
        <f>IF(OR(AQ1080="I",#REF!="I",AQ1080="C",#REF!="C"),"Termovacío",IF(OR(AO1080="I",AN1080="I",AP1080="I",AK1080="I",AL1080="I",AO1080="C",AN1080="C",AP1080="C",AK1080="C",AL1080="C"),"Regeneración",""))</f>
        <v>#REF!</v>
      </c>
    </row>
    <row r="1081" spans="1:47" s="10" customFormat="1" ht="15" customHeight="1" x14ac:dyDescent="0.2">
      <c r="A1081" s="4">
        <f t="shared" si="218"/>
        <v>47</v>
      </c>
      <c r="B1081" s="4">
        <v>500042</v>
      </c>
      <c r="C1081" s="4" t="s">
        <v>103</v>
      </c>
      <c r="D1081" s="4" t="s">
        <v>162</v>
      </c>
      <c r="E1081" s="3"/>
      <c r="F1081" s="4" t="s">
        <v>604</v>
      </c>
      <c r="G1081" s="4" t="s">
        <v>185</v>
      </c>
      <c r="H1081" s="4" t="s">
        <v>33</v>
      </c>
      <c r="I1081" s="4" t="s">
        <v>10</v>
      </c>
      <c r="J1081" s="4">
        <v>25</v>
      </c>
      <c r="K1081" s="4" t="s">
        <v>120</v>
      </c>
      <c r="L1081" s="4">
        <v>2018</v>
      </c>
      <c r="M1081" s="4" t="s">
        <v>267</v>
      </c>
      <c r="N1081" s="4" t="s">
        <v>153</v>
      </c>
      <c r="O1081" s="4" t="s">
        <v>118</v>
      </c>
      <c r="P1081" s="4">
        <v>2018</v>
      </c>
      <c r="Q1081" s="4">
        <v>2017</v>
      </c>
      <c r="R1081" s="4" t="s">
        <v>119</v>
      </c>
      <c r="S1081" s="13"/>
      <c r="T1081" s="4"/>
      <c r="U1081" s="4"/>
      <c r="V1081" s="4"/>
      <c r="W1081" s="4">
        <v>60</v>
      </c>
      <c r="X1081" s="13">
        <v>36042</v>
      </c>
      <c r="Y1081" s="27"/>
      <c r="Z1081" s="27"/>
      <c r="AA1081" s="28"/>
      <c r="AB1081" s="31"/>
      <c r="AC1081" s="32">
        <v>63</v>
      </c>
      <c r="AD1081" s="28"/>
      <c r="AE1081" s="28">
        <v>26.9</v>
      </c>
      <c r="AF1081" s="33">
        <v>5.0999999999999997E-2</v>
      </c>
      <c r="AG1081" s="28">
        <v>2.5</v>
      </c>
      <c r="AH1081" s="31"/>
      <c r="AI1081" s="31"/>
      <c r="AJ1081" s="31"/>
      <c r="AK1081" s="75" t="str">
        <f t="shared" si="208"/>
        <v>1</v>
      </c>
      <c r="AL1081" s="75" t="str">
        <f t="shared" si="209"/>
        <v>1</v>
      </c>
      <c r="AM1081" s="75" t="str">
        <f t="shared" si="210"/>
        <v>1</v>
      </c>
      <c r="AN1081" s="75" t="str">
        <f t="shared" si="211"/>
        <v>3</v>
      </c>
      <c r="AO1081" s="75" t="str">
        <f t="shared" si="212"/>
        <v>5</v>
      </c>
      <c r="AP1081" s="75" t="str">
        <f t="shared" si="213"/>
        <v>1</v>
      </c>
      <c r="AQ1081" s="75" t="str">
        <f t="shared" si="214"/>
        <v>1</v>
      </c>
      <c r="AR1081" s="75" t="str">
        <f t="shared" si="215"/>
        <v>1</v>
      </c>
      <c r="AS1081" s="75">
        <f t="shared" si="216"/>
        <v>1.7272727272727273</v>
      </c>
      <c r="AT1081" s="75" t="str">
        <f t="shared" si="217"/>
        <v>3</v>
      </c>
      <c r="AU1081" s="48" t="e">
        <f>IF(OR(AQ1081="I",#REF!="I",AQ1081="C",#REF!="C"),"Termovacío",IF(OR(AO1081="I",AN1081="I",AP1081="I",AK1081="I",AL1081="I",AO1081="C",AN1081="C",AP1081="C",AK1081="C",AL1081="C"),"Regeneración",""))</f>
        <v>#REF!</v>
      </c>
    </row>
    <row r="1082" spans="1:47" s="10" customFormat="1" ht="15" customHeight="1" x14ac:dyDescent="0.2">
      <c r="A1082" s="4">
        <f t="shared" si="218"/>
        <v>47</v>
      </c>
      <c r="B1082" s="4">
        <v>500042</v>
      </c>
      <c r="C1082" s="4" t="s">
        <v>103</v>
      </c>
      <c r="D1082" s="4" t="s">
        <v>162</v>
      </c>
      <c r="E1082" s="3"/>
      <c r="F1082" s="4" t="s">
        <v>604</v>
      </c>
      <c r="G1082" s="4" t="s">
        <v>185</v>
      </c>
      <c r="H1082" s="4" t="s">
        <v>33</v>
      </c>
      <c r="I1082" s="4" t="s">
        <v>10</v>
      </c>
      <c r="J1082" s="4">
        <v>25</v>
      </c>
      <c r="K1082" s="4" t="s">
        <v>120</v>
      </c>
      <c r="L1082" s="4">
        <v>2018</v>
      </c>
      <c r="M1082" s="4" t="s">
        <v>267</v>
      </c>
      <c r="N1082" s="4" t="s">
        <v>153</v>
      </c>
      <c r="O1082" s="4" t="s">
        <v>118</v>
      </c>
      <c r="P1082" s="4">
        <v>2018</v>
      </c>
      <c r="Q1082" s="4">
        <v>2017</v>
      </c>
      <c r="R1082" s="4" t="s">
        <v>119</v>
      </c>
      <c r="S1082" s="13"/>
      <c r="T1082" s="4"/>
      <c r="U1082" s="4"/>
      <c r="V1082" s="4"/>
      <c r="W1082" s="4">
        <v>60</v>
      </c>
      <c r="X1082" s="13">
        <v>35649</v>
      </c>
      <c r="Y1082" s="27"/>
      <c r="Z1082" s="27"/>
      <c r="AA1082" s="28"/>
      <c r="AB1082" s="31"/>
      <c r="AC1082" s="32">
        <v>75</v>
      </c>
      <c r="AD1082" s="28"/>
      <c r="AE1082" s="28">
        <v>28.2</v>
      </c>
      <c r="AF1082" s="33">
        <v>9.5000000000000001E-2</v>
      </c>
      <c r="AG1082" s="28">
        <v>2.5</v>
      </c>
      <c r="AH1082" s="31"/>
      <c r="AI1082" s="31"/>
      <c r="AJ1082" s="31"/>
      <c r="AK1082" s="75" t="str">
        <f t="shared" si="208"/>
        <v>1</v>
      </c>
      <c r="AL1082" s="75" t="str">
        <f t="shared" si="209"/>
        <v>1</v>
      </c>
      <c r="AM1082" s="75" t="str">
        <f t="shared" si="210"/>
        <v>1</v>
      </c>
      <c r="AN1082" s="75" t="str">
        <f t="shared" si="211"/>
        <v>3</v>
      </c>
      <c r="AO1082" s="75" t="str">
        <f t="shared" si="212"/>
        <v>3</v>
      </c>
      <c r="AP1082" s="75" t="str">
        <f t="shared" si="213"/>
        <v>1</v>
      </c>
      <c r="AQ1082" s="75" t="str">
        <f t="shared" si="214"/>
        <v>1</v>
      </c>
      <c r="AR1082" s="75" t="str">
        <f t="shared" si="215"/>
        <v>1</v>
      </c>
      <c r="AS1082" s="75">
        <f t="shared" si="216"/>
        <v>1.4545454545454546</v>
      </c>
      <c r="AT1082" s="75" t="str">
        <f t="shared" si="217"/>
        <v>3</v>
      </c>
      <c r="AU1082" s="48" t="e">
        <f>IF(OR(AQ1082="I",#REF!="I",AQ1082="C",#REF!="C"),"Termovacío",IF(OR(AO1082="I",AN1082="I",AP1082="I",AK1082="I",AL1082="I",AO1082="C",AN1082="C",AP1082="C",AK1082="C",AL1082="C"),"Regeneración",""))</f>
        <v>#REF!</v>
      </c>
    </row>
    <row r="1083" spans="1:47" s="10" customFormat="1" ht="15" customHeight="1" x14ac:dyDescent="0.2">
      <c r="A1083" s="4">
        <f t="shared" si="218"/>
        <v>47</v>
      </c>
      <c r="B1083" s="4">
        <v>500042</v>
      </c>
      <c r="C1083" s="4" t="s">
        <v>103</v>
      </c>
      <c r="D1083" s="4" t="s">
        <v>162</v>
      </c>
      <c r="E1083" s="3"/>
      <c r="F1083" s="4" t="s">
        <v>604</v>
      </c>
      <c r="G1083" s="4" t="s">
        <v>185</v>
      </c>
      <c r="H1083" s="4" t="s">
        <v>33</v>
      </c>
      <c r="I1083" s="4" t="s">
        <v>10</v>
      </c>
      <c r="J1083" s="4">
        <v>25</v>
      </c>
      <c r="K1083" s="4" t="s">
        <v>120</v>
      </c>
      <c r="L1083" s="4">
        <v>2018</v>
      </c>
      <c r="M1083" s="4" t="s">
        <v>267</v>
      </c>
      <c r="N1083" s="4" t="s">
        <v>153</v>
      </c>
      <c r="O1083" s="4" t="s">
        <v>118</v>
      </c>
      <c r="P1083" s="4">
        <v>2018</v>
      </c>
      <c r="Q1083" s="4">
        <v>2017</v>
      </c>
      <c r="R1083" s="4" t="s">
        <v>119</v>
      </c>
      <c r="S1083" s="13"/>
      <c r="T1083" s="4"/>
      <c r="U1083" s="4"/>
      <c r="V1083" s="4"/>
      <c r="W1083" s="4">
        <v>60</v>
      </c>
      <c r="X1083" s="13">
        <v>35276</v>
      </c>
      <c r="Y1083" s="27"/>
      <c r="Z1083" s="27"/>
      <c r="AA1083" s="28"/>
      <c r="AB1083" s="31"/>
      <c r="AC1083" s="32">
        <v>60</v>
      </c>
      <c r="AD1083" s="28"/>
      <c r="AE1083" s="28">
        <v>28.8</v>
      </c>
      <c r="AF1083" s="33">
        <v>4.7E-2</v>
      </c>
      <c r="AG1083" s="28">
        <v>2.5</v>
      </c>
      <c r="AH1083" s="31"/>
      <c r="AI1083" s="31"/>
      <c r="AJ1083" s="31"/>
      <c r="AK1083" s="75" t="str">
        <f t="shared" si="208"/>
        <v>1</v>
      </c>
      <c r="AL1083" s="75" t="str">
        <f t="shared" si="209"/>
        <v>1</v>
      </c>
      <c r="AM1083" s="75" t="str">
        <f t="shared" si="210"/>
        <v>1</v>
      </c>
      <c r="AN1083" s="75" t="str">
        <f t="shared" si="211"/>
        <v>1</v>
      </c>
      <c r="AO1083" s="75" t="str">
        <f t="shared" si="212"/>
        <v>3</v>
      </c>
      <c r="AP1083" s="75" t="str">
        <f t="shared" si="213"/>
        <v>1</v>
      </c>
      <c r="AQ1083" s="75" t="str">
        <f t="shared" si="214"/>
        <v>1</v>
      </c>
      <c r="AR1083" s="75" t="str">
        <f t="shared" si="215"/>
        <v>1</v>
      </c>
      <c r="AS1083" s="75">
        <f t="shared" si="216"/>
        <v>1.2727272727272727</v>
      </c>
      <c r="AT1083" s="75" t="str">
        <f t="shared" si="217"/>
        <v>3</v>
      </c>
      <c r="AU1083" s="48" t="e">
        <f>IF(OR(AQ1083="I",#REF!="I",AQ1083="C",#REF!="C"),"Termovacío",IF(OR(AO1083="I",AN1083="I",AP1083="I",AK1083="I",AL1083="I",AO1083="C",AN1083="C",AP1083="C",AK1083="C",AL1083="C"),"Regeneración",""))</f>
        <v>#REF!</v>
      </c>
    </row>
    <row r="1084" spans="1:47" s="10" customFormat="1" ht="15" customHeight="1" x14ac:dyDescent="0.2">
      <c r="A1084" s="4">
        <f t="shared" si="218"/>
        <v>47</v>
      </c>
      <c r="B1084" s="4">
        <v>500042</v>
      </c>
      <c r="C1084" s="4" t="s">
        <v>103</v>
      </c>
      <c r="D1084" s="4" t="s">
        <v>162</v>
      </c>
      <c r="E1084" s="3"/>
      <c r="F1084" s="4" t="s">
        <v>604</v>
      </c>
      <c r="G1084" s="4" t="s">
        <v>185</v>
      </c>
      <c r="H1084" s="4" t="s">
        <v>33</v>
      </c>
      <c r="I1084" s="4" t="s">
        <v>10</v>
      </c>
      <c r="J1084" s="4">
        <v>25</v>
      </c>
      <c r="K1084" s="4" t="s">
        <v>120</v>
      </c>
      <c r="L1084" s="4">
        <v>2018</v>
      </c>
      <c r="M1084" s="4" t="s">
        <v>267</v>
      </c>
      <c r="N1084" s="4" t="s">
        <v>153</v>
      </c>
      <c r="O1084" s="4" t="s">
        <v>118</v>
      </c>
      <c r="P1084" s="4">
        <v>2018</v>
      </c>
      <c r="Q1084" s="4">
        <v>2017</v>
      </c>
      <c r="R1084" s="4" t="s">
        <v>119</v>
      </c>
      <c r="S1084" s="13"/>
      <c r="T1084" s="4"/>
      <c r="U1084" s="4"/>
      <c r="V1084" s="4"/>
      <c r="W1084" s="4">
        <v>60</v>
      </c>
      <c r="X1084" s="13">
        <v>34995</v>
      </c>
      <c r="Y1084" s="27"/>
      <c r="Z1084" s="27"/>
      <c r="AA1084" s="28"/>
      <c r="AB1084" s="31"/>
      <c r="AC1084" s="32">
        <v>62.9</v>
      </c>
      <c r="AD1084" s="28"/>
      <c r="AE1084" s="28"/>
      <c r="AF1084" s="33">
        <v>0.05</v>
      </c>
      <c r="AG1084" s="28"/>
      <c r="AH1084" s="31"/>
      <c r="AI1084" s="31"/>
      <c r="AJ1084" s="31"/>
      <c r="AK1084" s="75" t="str">
        <f t="shared" si="208"/>
        <v>1</v>
      </c>
      <c r="AL1084" s="75" t="str">
        <f t="shared" si="209"/>
        <v>1</v>
      </c>
      <c r="AM1084" s="75" t="str">
        <f t="shared" si="210"/>
        <v>1</v>
      </c>
      <c r="AN1084" s="75" t="str">
        <f t="shared" si="211"/>
        <v>1</v>
      </c>
      <c r="AO1084" s="75" t="str">
        <f t="shared" si="212"/>
        <v>1</v>
      </c>
      <c r="AP1084" s="75" t="str">
        <f t="shared" si="213"/>
        <v>1</v>
      </c>
      <c r="AQ1084" s="75" t="str">
        <f t="shared" si="214"/>
        <v>1</v>
      </c>
      <c r="AR1084" s="75" t="str">
        <f t="shared" si="215"/>
        <v>1</v>
      </c>
      <c r="AS1084" s="75">
        <f t="shared" si="216"/>
        <v>1</v>
      </c>
      <c r="AT1084" s="75" t="str">
        <f t="shared" si="217"/>
        <v>1</v>
      </c>
      <c r="AU1084" s="48" t="e">
        <f>IF(OR(AQ1084="I",#REF!="I",AQ1084="C",#REF!="C"),"Termovacío",IF(OR(AO1084="I",AN1084="I",AP1084="I",AK1084="I",AL1084="I",AO1084="C",AN1084="C",AP1084="C",AK1084="C",AL1084="C"),"Regeneración",""))</f>
        <v>#REF!</v>
      </c>
    </row>
    <row r="1085" spans="1:47" s="10" customFormat="1" ht="15" customHeight="1" x14ac:dyDescent="0.2">
      <c r="A1085" s="4">
        <f t="shared" si="218"/>
        <v>47</v>
      </c>
      <c r="B1085" s="4">
        <v>500042</v>
      </c>
      <c r="C1085" s="4" t="s">
        <v>103</v>
      </c>
      <c r="D1085" s="4" t="s">
        <v>162</v>
      </c>
      <c r="E1085" s="3"/>
      <c r="F1085" s="4" t="s">
        <v>604</v>
      </c>
      <c r="G1085" s="4" t="s">
        <v>185</v>
      </c>
      <c r="H1085" s="4" t="s">
        <v>33</v>
      </c>
      <c r="I1085" s="4" t="s">
        <v>10</v>
      </c>
      <c r="J1085" s="4">
        <v>25</v>
      </c>
      <c r="K1085" s="4" t="s">
        <v>120</v>
      </c>
      <c r="L1085" s="4">
        <v>2018</v>
      </c>
      <c r="M1085" s="4" t="s">
        <v>267</v>
      </c>
      <c r="N1085" s="4" t="s">
        <v>153</v>
      </c>
      <c r="O1085" s="4" t="s">
        <v>118</v>
      </c>
      <c r="P1085" s="4">
        <v>2018</v>
      </c>
      <c r="Q1085" s="4">
        <v>2017</v>
      </c>
      <c r="R1085" s="4" t="s">
        <v>119</v>
      </c>
      <c r="S1085" s="13"/>
      <c r="T1085" s="4"/>
      <c r="U1085" s="4"/>
      <c r="V1085" s="4"/>
      <c r="W1085" s="4">
        <v>60</v>
      </c>
      <c r="X1085" s="13">
        <v>34626</v>
      </c>
      <c r="Y1085" s="27"/>
      <c r="Z1085" s="27"/>
      <c r="AA1085" s="28"/>
      <c r="AB1085" s="31"/>
      <c r="AC1085" s="32">
        <v>47.8</v>
      </c>
      <c r="AD1085" s="28"/>
      <c r="AE1085" s="28"/>
      <c r="AF1085" s="33">
        <v>0.156</v>
      </c>
      <c r="AG1085" s="28"/>
      <c r="AH1085" s="31"/>
      <c r="AI1085" s="31"/>
      <c r="AJ1085" s="31"/>
      <c r="AK1085" s="75" t="str">
        <f t="shared" si="208"/>
        <v>1</v>
      </c>
      <c r="AL1085" s="75" t="str">
        <f t="shared" si="209"/>
        <v>1</v>
      </c>
      <c r="AM1085" s="75" t="str">
        <f t="shared" si="210"/>
        <v>1</v>
      </c>
      <c r="AN1085" s="75" t="str">
        <f t="shared" si="211"/>
        <v>5</v>
      </c>
      <c r="AO1085" s="75" t="str">
        <f t="shared" si="212"/>
        <v>1</v>
      </c>
      <c r="AP1085" s="75" t="str">
        <f t="shared" si="213"/>
        <v>1</v>
      </c>
      <c r="AQ1085" s="75" t="str">
        <f t="shared" si="214"/>
        <v>1</v>
      </c>
      <c r="AR1085" s="75" t="str">
        <f t="shared" si="215"/>
        <v>1</v>
      </c>
      <c r="AS1085" s="75">
        <f t="shared" si="216"/>
        <v>1.3636363636363635</v>
      </c>
      <c r="AT1085" s="75" t="str">
        <f t="shared" si="217"/>
        <v>3</v>
      </c>
      <c r="AU1085" s="48" t="e">
        <f>IF(OR(AQ1085="I",#REF!="I",AQ1085="C",#REF!="C"),"Termovacío",IF(OR(AO1085="I",AN1085="I",AP1085="I",AK1085="I",AL1085="I",AO1085="C",AN1085="C",AP1085="C",AK1085="C",AL1085="C"),"Regeneración",""))</f>
        <v>#REF!</v>
      </c>
    </row>
    <row r="1086" spans="1:47" s="10" customFormat="1" ht="15" customHeight="1" x14ac:dyDescent="0.2">
      <c r="A1086" s="4">
        <f t="shared" si="218"/>
        <v>47</v>
      </c>
      <c r="B1086" s="4">
        <v>500042</v>
      </c>
      <c r="C1086" s="4" t="s">
        <v>103</v>
      </c>
      <c r="D1086" s="4" t="s">
        <v>162</v>
      </c>
      <c r="E1086" s="3"/>
      <c r="F1086" s="4" t="s">
        <v>604</v>
      </c>
      <c r="G1086" s="4" t="s">
        <v>185</v>
      </c>
      <c r="H1086" s="4" t="s">
        <v>33</v>
      </c>
      <c r="I1086" s="4" t="s">
        <v>10</v>
      </c>
      <c r="J1086" s="4">
        <v>25</v>
      </c>
      <c r="K1086" s="4" t="s">
        <v>120</v>
      </c>
      <c r="L1086" s="4">
        <v>2018</v>
      </c>
      <c r="M1086" s="4" t="s">
        <v>267</v>
      </c>
      <c r="N1086" s="4" t="s">
        <v>153</v>
      </c>
      <c r="O1086" s="4" t="s">
        <v>118</v>
      </c>
      <c r="P1086" s="4">
        <v>2018</v>
      </c>
      <c r="Q1086" s="4">
        <v>2017</v>
      </c>
      <c r="R1086" s="4" t="s">
        <v>119</v>
      </c>
      <c r="S1086" s="13"/>
      <c r="T1086" s="4"/>
      <c r="U1086" s="4"/>
      <c r="V1086" s="4"/>
      <c r="W1086" s="4">
        <v>60</v>
      </c>
      <c r="X1086" s="13">
        <v>33560</v>
      </c>
      <c r="Y1086" s="27"/>
      <c r="Z1086" s="27"/>
      <c r="AA1086" s="28"/>
      <c r="AB1086" s="31"/>
      <c r="AC1086" s="32">
        <v>62</v>
      </c>
      <c r="AD1086" s="28"/>
      <c r="AE1086" s="28"/>
      <c r="AF1086" s="33">
        <v>6.7000000000000004E-2</v>
      </c>
      <c r="AG1086" s="28"/>
      <c r="AH1086" s="31"/>
      <c r="AI1086" s="31"/>
      <c r="AJ1086" s="31"/>
      <c r="AK1086" s="75" t="str">
        <f t="shared" si="208"/>
        <v>1</v>
      </c>
      <c r="AL1086" s="75" t="str">
        <f t="shared" si="209"/>
        <v>1</v>
      </c>
      <c r="AM1086" s="75" t="str">
        <f t="shared" si="210"/>
        <v>1</v>
      </c>
      <c r="AN1086" s="75" t="str">
        <f t="shared" si="211"/>
        <v>3</v>
      </c>
      <c r="AO1086" s="75" t="str">
        <f t="shared" si="212"/>
        <v>1</v>
      </c>
      <c r="AP1086" s="75" t="str">
        <f t="shared" si="213"/>
        <v>1</v>
      </c>
      <c r="AQ1086" s="75" t="str">
        <f t="shared" si="214"/>
        <v>1</v>
      </c>
      <c r="AR1086" s="75" t="str">
        <f t="shared" si="215"/>
        <v>1</v>
      </c>
      <c r="AS1086" s="75">
        <f t="shared" si="216"/>
        <v>1.1818181818181819</v>
      </c>
      <c r="AT1086" s="75" t="str">
        <f t="shared" si="217"/>
        <v>3</v>
      </c>
      <c r="AU1086" s="48" t="e">
        <f>IF(OR(AQ1086="I",#REF!="I",AQ1086="C",#REF!="C"),"Termovacío",IF(OR(AO1086="I",AN1086="I",AP1086="I",AK1086="I",AL1086="I",AO1086="C",AN1086="C",AP1086="C",AK1086="C",AL1086="C"),"Regeneración",""))</f>
        <v>#REF!</v>
      </c>
    </row>
    <row r="1087" spans="1:47" s="10" customFormat="1" ht="15" customHeight="1" x14ac:dyDescent="0.2">
      <c r="A1087" s="4">
        <f t="shared" si="218"/>
        <v>48</v>
      </c>
      <c r="B1087" s="36">
        <v>60005527</v>
      </c>
      <c r="C1087" s="36" t="s">
        <v>112</v>
      </c>
      <c r="D1087" s="36" t="s">
        <v>156</v>
      </c>
      <c r="E1087" s="37"/>
      <c r="F1087" s="36" t="s">
        <v>339</v>
      </c>
      <c r="G1087" s="36" t="s">
        <v>19</v>
      </c>
      <c r="H1087" s="36">
        <v>364074</v>
      </c>
      <c r="I1087" s="36" t="s">
        <v>10</v>
      </c>
      <c r="J1087" s="36">
        <v>50</v>
      </c>
      <c r="K1087" s="36" t="s">
        <v>129</v>
      </c>
      <c r="L1087" s="36">
        <v>2013</v>
      </c>
      <c r="M1087" s="36" t="s">
        <v>267</v>
      </c>
      <c r="N1087" s="36" t="s">
        <v>153</v>
      </c>
      <c r="O1087" s="36" t="s">
        <v>148</v>
      </c>
      <c r="P1087" s="36">
        <v>2013</v>
      </c>
      <c r="Q1087" s="36"/>
      <c r="R1087" s="36" t="s">
        <v>119</v>
      </c>
      <c r="S1087" s="38"/>
      <c r="T1087" s="36"/>
      <c r="U1087" s="36"/>
      <c r="V1087" s="36" t="s">
        <v>448</v>
      </c>
      <c r="W1087" s="36">
        <v>60</v>
      </c>
      <c r="X1087" s="38">
        <v>45700</v>
      </c>
      <c r="Y1087" s="39">
        <v>80</v>
      </c>
      <c r="Z1087" s="39" t="s">
        <v>664</v>
      </c>
      <c r="AA1087" s="40" t="s">
        <v>665</v>
      </c>
      <c r="AB1087" s="41">
        <v>0.88400000000000001</v>
      </c>
      <c r="AC1087" s="42">
        <v>52</v>
      </c>
      <c r="AD1087" s="40">
        <v>11</v>
      </c>
      <c r="AE1087" s="40">
        <v>37.799999999999997</v>
      </c>
      <c r="AF1087" s="43">
        <v>0.01</v>
      </c>
      <c r="AG1087" s="40">
        <v>1</v>
      </c>
      <c r="AH1087" s="41">
        <v>2.1999999999999999E-2</v>
      </c>
      <c r="AI1087" s="41">
        <v>0.58399999999999996</v>
      </c>
      <c r="AJ1087" s="41"/>
      <c r="AK1087" s="75" t="str">
        <f t="shared" si="208"/>
        <v>1</v>
      </c>
      <c r="AL1087" s="75" t="str">
        <f t="shared" si="209"/>
        <v>1</v>
      </c>
      <c r="AM1087" s="75" t="str">
        <f t="shared" si="210"/>
        <v>1</v>
      </c>
      <c r="AN1087" s="75" t="str">
        <f t="shared" si="211"/>
        <v>1</v>
      </c>
      <c r="AO1087" s="75" t="str">
        <f t="shared" si="212"/>
        <v>1</v>
      </c>
      <c r="AP1087" s="75" t="str">
        <f t="shared" si="213"/>
        <v>1</v>
      </c>
      <c r="AQ1087" s="75" t="str">
        <f t="shared" si="214"/>
        <v>1</v>
      </c>
      <c r="AR1087" s="75" t="str">
        <f t="shared" si="215"/>
        <v>1</v>
      </c>
      <c r="AS1087" s="75">
        <f t="shared" si="216"/>
        <v>1</v>
      </c>
      <c r="AT1087" s="75" t="str">
        <f t="shared" si="217"/>
        <v>1</v>
      </c>
      <c r="AU1087" s="48" t="e">
        <f>IF(OR(AQ1087="I",#REF!="I",AQ1087="C",#REF!="C"),"Termovacío",IF(OR(AO1087="I",AN1087="I",AP1087="I",AK1087="I",AL1087="I",AO1087="C",AN1087="C",AP1087="C",AK1087="C",AL1087="C"),"Regeneración",""))</f>
        <v>#REF!</v>
      </c>
    </row>
    <row r="1088" spans="1:47" s="10" customFormat="1" ht="15" customHeight="1" x14ac:dyDescent="0.2">
      <c r="A1088" s="4">
        <f t="shared" si="218"/>
        <v>48</v>
      </c>
      <c r="B1088" s="4">
        <v>60005527</v>
      </c>
      <c r="C1088" s="4" t="s">
        <v>112</v>
      </c>
      <c r="D1088" s="4" t="s">
        <v>156</v>
      </c>
      <c r="E1088" s="3"/>
      <c r="F1088" s="4" t="s">
        <v>339</v>
      </c>
      <c r="G1088" s="4" t="s">
        <v>19</v>
      </c>
      <c r="H1088" s="4">
        <v>364074</v>
      </c>
      <c r="I1088" s="4" t="s">
        <v>10</v>
      </c>
      <c r="J1088" s="4">
        <v>50</v>
      </c>
      <c r="K1088" s="4" t="s">
        <v>129</v>
      </c>
      <c r="L1088" s="4">
        <v>2013</v>
      </c>
      <c r="M1088" s="4" t="s">
        <v>267</v>
      </c>
      <c r="N1088" s="4" t="s">
        <v>153</v>
      </c>
      <c r="O1088" s="4" t="s">
        <v>148</v>
      </c>
      <c r="P1088" s="4">
        <v>2013</v>
      </c>
      <c r="Q1088" s="4"/>
      <c r="R1088" s="4" t="s">
        <v>119</v>
      </c>
      <c r="S1088" s="13"/>
      <c r="T1088" s="4"/>
      <c r="U1088" s="4"/>
      <c r="V1088" s="4" t="s">
        <v>448</v>
      </c>
      <c r="W1088" s="4">
        <v>60</v>
      </c>
      <c r="X1088" s="13">
        <v>45273</v>
      </c>
      <c r="Y1088" s="27">
        <v>55</v>
      </c>
      <c r="Z1088" s="27"/>
      <c r="AA1088" s="28" t="s">
        <v>450</v>
      </c>
      <c r="AB1088" s="31">
        <v>0.88400000000000001</v>
      </c>
      <c r="AC1088" s="32">
        <v>57</v>
      </c>
      <c r="AD1088" s="28">
        <v>8</v>
      </c>
      <c r="AE1088" s="28">
        <v>38.700000000000003</v>
      </c>
      <c r="AF1088" s="33">
        <v>0.01</v>
      </c>
      <c r="AG1088" s="28">
        <v>1</v>
      </c>
      <c r="AH1088" s="31">
        <v>1.9E-2</v>
      </c>
      <c r="AI1088" s="31">
        <v>0.51100000000000001</v>
      </c>
      <c r="AJ1088" s="31"/>
      <c r="AK1088" s="75" t="str">
        <f t="shared" si="208"/>
        <v>1</v>
      </c>
      <c r="AL1088" s="75" t="str">
        <f t="shared" si="209"/>
        <v>1</v>
      </c>
      <c r="AM1088" s="75" t="str">
        <f t="shared" si="210"/>
        <v>1</v>
      </c>
      <c r="AN1088" s="75" t="str">
        <f t="shared" si="211"/>
        <v>1</v>
      </c>
      <c r="AO1088" s="75" t="str">
        <f t="shared" si="212"/>
        <v>1</v>
      </c>
      <c r="AP1088" s="75" t="str">
        <f t="shared" si="213"/>
        <v>1</v>
      </c>
      <c r="AQ1088" s="75" t="str">
        <f t="shared" si="214"/>
        <v>1</v>
      </c>
      <c r="AR1088" s="75" t="str">
        <f t="shared" si="215"/>
        <v>1</v>
      </c>
      <c r="AS1088" s="75">
        <f t="shared" si="216"/>
        <v>1</v>
      </c>
      <c r="AT1088" s="75" t="str">
        <f t="shared" si="217"/>
        <v>1</v>
      </c>
      <c r="AU1088" s="48" t="e">
        <f>IF(OR(AQ1088="I",#REF!="I",AQ1088="C",#REF!="C"),"Termovacío",IF(OR(AO1088="I",AN1088="I",AP1088="I",AK1088="I",AL1088="I",AO1088="C",AN1088="C",AP1088="C",AK1088="C",AL1088="C"),"Regeneración",""))</f>
        <v>#REF!</v>
      </c>
    </row>
    <row r="1089" spans="1:47" s="10" customFormat="1" ht="15" customHeight="1" x14ac:dyDescent="0.2">
      <c r="A1089" s="4">
        <f t="shared" si="218"/>
        <v>48</v>
      </c>
      <c r="B1089" s="4">
        <v>60005527</v>
      </c>
      <c r="C1089" s="4" t="s">
        <v>112</v>
      </c>
      <c r="D1089" s="4" t="s">
        <v>156</v>
      </c>
      <c r="E1089" s="3"/>
      <c r="F1089" s="4" t="s">
        <v>339</v>
      </c>
      <c r="G1089" s="4" t="s">
        <v>19</v>
      </c>
      <c r="H1089" s="4">
        <v>364074</v>
      </c>
      <c r="I1089" s="4" t="s">
        <v>10</v>
      </c>
      <c r="J1089" s="4">
        <v>50</v>
      </c>
      <c r="K1089" s="4" t="s">
        <v>129</v>
      </c>
      <c r="L1089" s="4">
        <v>2013</v>
      </c>
      <c r="M1089" s="4" t="s">
        <v>267</v>
      </c>
      <c r="N1089" s="4" t="s">
        <v>153</v>
      </c>
      <c r="O1089" s="4" t="s">
        <v>148</v>
      </c>
      <c r="P1089" s="4">
        <v>2013</v>
      </c>
      <c r="Q1089" s="4"/>
      <c r="R1089" s="4" t="s">
        <v>119</v>
      </c>
      <c r="S1089" s="13"/>
      <c r="T1089" s="4"/>
      <c r="U1089" s="4"/>
      <c r="V1089" s="4"/>
      <c r="W1089" s="4">
        <v>60</v>
      </c>
      <c r="X1089" s="13" t="s">
        <v>287</v>
      </c>
      <c r="Y1089" s="27">
        <v>0</v>
      </c>
      <c r="Z1089" s="27">
        <v>60.9</v>
      </c>
      <c r="AA1089" s="28" t="s">
        <v>282</v>
      </c>
      <c r="AB1089" s="31">
        <v>0.88280000000000003</v>
      </c>
      <c r="AC1089" s="32">
        <v>59.4</v>
      </c>
      <c r="AD1089" s="28">
        <v>8</v>
      </c>
      <c r="AE1089" s="28">
        <v>39</v>
      </c>
      <c r="AF1089" s="33">
        <v>0.02</v>
      </c>
      <c r="AG1089" s="28">
        <v>1</v>
      </c>
      <c r="AH1089" s="31">
        <v>2.3E-2</v>
      </c>
      <c r="AI1089" s="31">
        <v>0.5</v>
      </c>
      <c r="AJ1089" s="31"/>
      <c r="AK1089" s="75" t="str">
        <f t="shared" si="208"/>
        <v>1</v>
      </c>
      <c r="AL1089" s="75" t="str">
        <f t="shared" si="209"/>
        <v>1</v>
      </c>
      <c r="AM1089" s="75" t="str">
        <f t="shared" si="210"/>
        <v>1</v>
      </c>
      <c r="AN1089" s="75" t="str">
        <f t="shared" si="211"/>
        <v>1</v>
      </c>
      <c r="AO1089" s="75" t="str">
        <f t="shared" si="212"/>
        <v>1</v>
      </c>
      <c r="AP1089" s="75" t="str">
        <f t="shared" si="213"/>
        <v>1</v>
      </c>
      <c r="AQ1089" s="75" t="str">
        <f t="shared" si="214"/>
        <v>1</v>
      </c>
      <c r="AR1089" s="75" t="str">
        <f t="shared" si="215"/>
        <v>1</v>
      </c>
      <c r="AS1089" s="75">
        <f t="shared" si="216"/>
        <v>1</v>
      </c>
      <c r="AT1089" s="75" t="str">
        <f t="shared" si="217"/>
        <v>1</v>
      </c>
      <c r="AU1089" s="48" t="e">
        <f>IF(OR(AQ1089="I",#REF!="I",AQ1089="C",#REF!="C"),"Termovacío",IF(OR(AO1089="I",AN1089="I",AP1089="I",AK1089="I",AL1089="I",AO1089="C",AN1089="C",AP1089="C",AK1089="C",AL1089="C"),"Regeneración",""))</f>
        <v>#REF!</v>
      </c>
    </row>
    <row r="1090" spans="1:47" s="10" customFormat="1" ht="15" customHeight="1" x14ac:dyDescent="0.2">
      <c r="A1090" s="4">
        <f t="shared" si="218"/>
        <v>48</v>
      </c>
      <c r="B1090" s="4">
        <v>60005527</v>
      </c>
      <c r="C1090" s="4" t="s">
        <v>112</v>
      </c>
      <c r="D1090" s="4" t="s">
        <v>156</v>
      </c>
      <c r="E1090" s="3"/>
      <c r="F1090" s="4" t="s">
        <v>339</v>
      </c>
      <c r="G1090" s="4" t="s">
        <v>19</v>
      </c>
      <c r="H1090" s="4">
        <v>364074</v>
      </c>
      <c r="I1090" s="4" t="s">
        <v>10</v>
      </c>
      <c r="J1090" s="4">
        <v>50</v>
      </c>
      <c r="K1090" s="4" t="s">
        <v>129</v>
      </c>
      <c r="L1090" s="4">
        <v>2013</v>
      </c>
      <c r="M1090" s="4" t="s">
        <v>267</v>
      </c>
      <c r="N1090" s="4" t="s">
        <v>153</v>
      </c>
      <c r="O1090" s="4" t="s">
        <v>148</v>
      </c>
      <c r="P1090" s="4">
        <v>2013</v>
      </c>
      <c r="Q1090" s="4"/>
      <c r="R1090" s="4" t="s">
        <v>119</v>
      </c>
      <c r="S1090" s="13"/>
      <c r="T1090" s="4"/>
      <c r="U1090" s="4"/>
      <c r="V1090" s="4" t="s">
        <v>301</v>
      </c>
      <c r="W1090" s="4">
        <v>60</v>
      </c>
      <c r="X1090" s="13">
        <v>44393</v>
      </c>
      <c r="Y1090" s="27">
        <v>76.599999999999994</v>
      </c>
      <c r="Z1090" s="27">
        <v>62.8</v>
      </c>
      <c r="AA1090" s="28" t="s">
        <v>283</v>
      </c>
      <c r="AB1090" s="31">
        <v>0.875</v>
      </c>
      <c r="AC1090" s="32">
        <v>29</v>
      </c>
      <c r="AD1090" s="28">
        <v>17</v>
      </c>
      <c r="AE1090" s="28">
        <v>36</v>
      </c>
      <c r="AF1090" s="33">
        <v>0.02</v>
      </c>
      <c r="AG1090" s="28">
        <v>1</v>
      </c>
      <c r="AH1090" s="31">
        <v>2.5000000000000001E-2</v>
      </c>
      <c r="AI1090" s="31">
        <v>1.53</v>
      </c>
      <c r="AJ1090" s="31"/>
      <c r="AK1090" s="75" t="str">
        <f t="shared" si="208"/>
        <v>1</v>
      </c>
      <c r="AL1090" s="75" t="str">
        <f t="shared" si="209"/>
        <v>1</v>
      </c>
      <c r="AM1090" s="75" t="str">
        <f t="shared" si="210"/>
        <v>1</v>
      </c>
      <c r="AN1090" s="75" t="str">
        <f t="shared" si="211"/>
        <v>1</v>
      </c>
      <c r="AO1090" s="75" t="str">
        <f t="shared" si="212"/>
        <v>1</v>
      </c>
      <c r="AP1090" s="75" t="str">
        <f t="shared" si="213"/>
        <v>1</v>
      </c>
      <c r="AQ1090" s="75" t="str">
        <f t="shared" si="214"/>
        <v>5</v>
      </c>
      <c r="AR1090" s="75" t="str">
        <f t="shared" si="215"/>
        <v>1</v>
      </c>
      <c r="AS1090" s="75">
        <f t="shared" si="216"/>
        <v>1.9090909090909092</v>
      </c>
      <c r="AT1090" s="75" t="str">
        <f t="shared" si="217"/>
        <v>3</v>
      </c>
      <c r="AU1090" s="48" t="e">
        <f>IF(OR(AQ1090="I",#REF!="I",AQ1090="C",#REF!="C"),"Termovacío",IF(OR(AO1090="I",AN1090="I",AP1090="I",AK1090="I",AL1090="I",AO1090="C",AN1090="C",AP1090="C",AK1090="C",AL1090="C"),"Regeneración",""))</f>
        <v>#REF!</v>
      </c>
    </row>
    <row r="1091" spans="1:47" s="10" customFormat="1" ht="15" customHeight="1" x14ac:dyDescent="0.2">
      <c r="A1091" s="4">
        <f t="shared" si="218"/>
        <v>48</v>
      </c>
      <c r="B1091" s="4">
        <v>60005527</v>
      </c>
      <c r="C1091" s="4" t="s">
        <v>112</v>
      </c>
      <c r="D1091" s="4" t="s">
        <v>156</v>
      </c>
      <c r="E1091" s="3"/>
      <c r="F1091" s="4" t="s">
        <v>339</v>
      </c>
      <c r="G1091" s="4" t="s">
        <v>19</v>
      </c>
      <c r="H1091" s="4">
        <v>364074</v>
      </c>
      <c r="I1091" s="4" t="s">
        <v>10</v>
      </c>
      <c r="J1091" s="4">
        <v>50</v>
      </c>
      <c r="K1091" s="4" t="s">
        <v>129</v>
      </c>
      <c r="L1091" s="4">
        <v>2013</v>
      </c>
      <c r="M1091" s="4" t="s">
        <v>267</v>
      </c>
      <c r="N1091" s="4" t="s">
        <v>153</v>
      </c>
      <c r="O1091" s="4" t="s">
        <v>148</v>
      </c>
      <c r="P1091" s="4">
        <v>2013</v>
      </c>
      <c r="Q1091" s="4"/>
      <c r="R1091" s="4" t="s">
        <v>119</v>
      </c>
      <c r="S1091" s="13"/>
      <c r="T1091" s="4"/>
      <c r="U1091" s="4"/>
      <c r="V1091" s="4"/>
      <c r="W1091" s="4">
        <v>60</v>
      </c>
      <c r="X1091" s="13">
        <v>43998</v>
      </c>
      <c r="Y1091" s="27"/>
      <c r="Z1091" s="27"/>
      <c r="AA1091" s="28"/>
      <c r="AB1091" s="31"/>
      <c r="AC1091" s="32"/>
      <c r="AD1091" s="28"/>
      <c r="AE1091" s="28">
        <v>37.700000000000003</v>
      </c>
      <c r="AF1091" s="33">
        <v>0.01</v>
      </c>
      <c r="AG1091" s="28">
        <v>1</v>
      </c>
      <c r="AH1091" s="31">
        <v>1.9E-2</v>
      </c>
      <c r="AI1091" s="31">
        <v>0.26</v>
      </c>
      <c r="AJ1091" s="31"/>
      <c r="AK1091" s="75" t="str">
        <f t="shared" si="208"/>
        <v>1</v>
      </c>
      <c r="AL1091" s="75" t="str">
        <f t="shared" si="209"/>
        <v>1</v>
      </c>
      <c r="AM1091" s="75" t="str">
        <f t="shared" si="210"/>
        <v>1</v>
      </c>
      <c r="AN1091" s="75" t="str">
        <f t="shared" si="211"/>
        <v>1</v>
      </c>
      <c r="AO1091" s="75" t="str">
        <f t="shared" si="212"/>
        <v>1</v>
      </c>
      <c r="AP1091" s="75" t="str">
        <f t="shared" si="213"/>
        <v>1</v>
      </c>
      <c r="AQ1091" s="75" t="str">
        <f t="shared" si="214"/>
        <v>1</v>
      </c>
      <c r="AR1091" s="75" t="str">
        <f t="shared" si="215"/>
        <v>1</v>
      </c>
      <c r="AS1091" s="75">
        <f t="shared" si="216"/>
        <v>1</v>
      </c>
      <c r="AT1091" s="75" t="str">
        <f t="shared" si="217"/>
        <v>1</v>
      </c>
      <c r="AU1091" s="48" t="e">
        <f>IF(OR(AQ1091="I",#REF!="I",AQ1091="C",#REF!="C"),"Termovacío",IF(OR(AO1091="I",AN1091="I",AP1091="I",AK1091="I",AL1091="I",AO1091="C",AN1091="C",AP1091="C",AK1091="C",AL1091="C"),"Regeneración",""))</f>
        <v>#REF!</v>
      </c>
    </row>
    <row r="1092" spans="1:47" s="10" customFormat="1" ht="15" customHeight="1" x14ac:dyDescent="0.2">
      <c r="A1092" s="4">
        <f t="shared" si="218"/>
        <v>48</v>
      </c>
      <c r="B1092" s="4">
        <v>60005527</v>
      </c>
      <c r="C1092" s="4" t="s">
        <v>112</v>
      </c>
      <c r="D1092" s="4" t="s">
        <v>156</v>
      </c>
      <c r="E1092" s="3"/>
      <c r="F1092" s="4" t="s">
        <v>339</v>
      </c>
      <c r="G1092" s="4" t="s">
        <v>19</v>
      </c>
      <c r="H1092" s="4">
        <v>364074</v>
      </c>
      <c r="I1092" s="4" t="s">
        <v>10</v>
      </c>
      <c r="J1092" s="4">
        <v>50</v>
      </c>
      <c r="K1092" s="4" t="s">
        <v>129</v>
      </c>
      <c r="L1092" s="4">
        <v>2013</v>
      </c>
      <c r="M1092" s="4" t="s">
        <v>267</v>
      </c>
      <c r="N1092" s="4" t="s">
        <v>153</v>
      </c>
      <c r="O1092" s="4" t="s">
        <v>148</v>
      </c>
      <c r="P1092" s="4">
        <v>2013</v>
      </c>
      <c r="Q1092" s="4"/>
      <c r="R1092" s="4" t="s">
        <v>119</v>
      </c>
      <c r="S1092" s="13"/>
      <c r="T1092" s="4"/>
      <c r="U1092" s="4"/>
      <c r="V1092" s="4"/>
      <c r="W1092" s="4">
        <v>60</v>
      </c>
      <c r="X1092" s="13">
        <v>43584</v>
      </c>
      <c r="Y1092" s="27"/>
      <c r="Z1092" s="27"/>
      <c r="AA1092" s="28"/>
      <c r="AB1092" s="31"/>
      <c r="AC1092" s="32">
        <v>56</v>
      </c>
      <c r="AD1092" s="28"/>
      <c r="AE1092" s="28">
        <v>44</v>
      </c>
      <c r="AF1092" s="33">
        <v>0.01</v>
      </c>
      <c r="AG1092" s="28">
        <v>1</v>
      </c>
      <c r="AH1092" s="31">
        <v>3.9E-2</v>
      </c>
      <c r="AI1092" s="31">
        <v>0.64</v>
      </c>
      <c r="AJ1092" s="31"/>
      <c r="AK1092" s="75" t="str">
        <f t="shared" ref="AK1092:AK1155" si="223">IF(AH1092&lt;&gt;"",IF(AH1092&lt;=0.1,"1",IF(AND(AH1092&gt;0.1,AH1092&lt;=0.3),"3",IF(AH1092&gt;0.3,"5",""))),"1")</f>
        <v>1</v>
      </c>
      <c r="AL1092" s="75" t="str">
        <f t="shared" ref="AL1092:AL1155" si="224">IF(AI1092&lt;&gt;"",IF(AI1092&lt;=3,"1",IF(AND(AI1092&gt;3,AI1092&lt;=4),"3",IF(AI1092&gt;4,"5",""))),"1")</f>
        <v>1</v>
      </c>
      <c r="AM1092" s="75" t="str">
        <f t="shared" ref="AM1092:AM1155" si="225">IF(AD1092&lt;&gt;"",IF(AD1092&lt;=20,"1",IF(AND(AD1092&gt;20,AD1092&lt;=30),"3",IF(AD1092&gt;30,"5",""))),"1")</f>
        <v>1</v>
      </c>
      <c r="AN1092" s="75" t="str">
        <f t="shared" ref="AN1092:AN1155" si="226">IF(AF1092&lt;&gt;"",IF(AF1092&lt;=0.05,"1",IF(AND(AF1092&gt;0.05,AF1092&lt;=0.1),"3",IF(AF1092&gt;0.1,"5",""))),"1")</f>
        <v>1</v>
      </c>
      <c r="AO1092" s="75" t="str">
        <f t="shared" ref="AO1092:AO1155" si="227">IF(AE1092&lt;&gt;"",IF(AE1092&gt;=32,"1",IF(AND(AE1092&gt;=28,AE1092&lt;32),"3",IF(AE1092&lt;28,"5",""))),"1")</f>
        <v>1</v>
      </c>
      <c r="AP1092" s="75" t="str">
        <f t="shared" ref="AP1092:AP1155" si="228">IF(AG1092&lt;&gt;"",IF(AG1092&lt;=3.5,"1",IF(AG1092&gt;3.5,"5","")),"1")</f>
        <v>1</v>
      </c>
      <c r="AQ1092" s="75" t="str">
        <f t="shared" si="214"/>
        <v>1</v>
      </c>
      <c r="AR1092" s="75" t="str">
        <f t="shared" si="215"/>
        <v>1</v>
      </c>
      <c r="AS1092" s="75">
        <f t="shared" si="216"/>
        <v>1</v>
      </c>
      <c r="AT1092" s="75" t="str">
        <f t="shared" si="217"/>
        <v>1</v>
      </c>
      <c r="AU1092" s="48" t="e">
        <f>IF(OR(AQ1092="I",#REF!="I",AQ1092="C",#REF!="C"),"Termovacío",IF(OR(AO1092="I",AN1092="I",AP1092="I",AK1092="I",AL1092="I",AO1092="C",AN1092="C",AP1092="C",AK1092="C",AL1092="C"),"Regeneración",""))</f>
        <v>#REF!</v>
      </c>
    </row>
    <row r="1093" spans="1:47" s="10" customFormat="1" ht="15" customHeight="1" x14ac:dyDescent="0.2">
      <c r="A1093" s="4">
        <f t="shared" si="218"/>
        <v>48</v>
      </c>
      <c r="B1093" s="4">
        <v>60005527</v>
      </c>
      <c r="C1093" s="4" t="s">
        <v>112</v>
      </c>
      <c r="D1093" s="4" t="s">
        <v>156</v>
      </c>
      <c r="E1093" s="3"/>
      <c r="F1093" s="4" t="s">
        <v>339</v>
      </c>
      <c r="G1093" s="4" t="s">
        <v>19</v>
      </c>
      <c r="H1093" s="4">
        <v>364074</v>
      </c>
      <c r="I1093" s="4" t="s">
        <v>10</v>
      </c>
      <c r="J1093" s="4">
        <v>50</v>
      </c>
      <c r="K1093" s="4" t="s">
        <v>129</v>
      </c>
      <c r="L1093" s="4">
        <v>2013</v>
      </c>
      <c r="M1093" s="4" t="s">
        <v>267</v>
      </c>
      <c r="N1093" s="4" t="s">
        <v>153</v>
      </c>
      <c r="O1093" s="4" t="s">
        <v>148</v>
      </c>
      <c r="P1093" s="4">
        <v>2013</v>
      </c>
      <c r="Q1093" s="4"/>
      <c r="R1093" s="4" t="s">
        <v>119</v>
      </c>
      <c r="S1093" s="13"/>
      <c r="T1093" s="4"/>
      <c r="U1093" s="4"/>
      <c r="V1093" s="4"/>
      <c r="W1093" s="4">
        <v>60</v>
      </c>
      <c r="X1093" s="13">
        <v>43318</v>
      </c>
      <c r="Y1093" s="27"/>
      <c r="Z1093" s="27"/>
      <c r="AA1093" s="28"/>
      <c r="AB1093" s="31"/>
      <c r="AC1093" s="32">
        <v>62</v>
      </c>
      <c r="AD1093" s="28"/>
      <c r="AE1093" s="28">
        <v>39.9</v>
      </c>
      <c r="AF1093" s="33">
        <v>0.01</v>
      </c>
      <c r="AG1093" s="28">
        <v>1</v>
      </c>
      <c r="AH1093" s="31">
        <v>2.4E-2</v>
      </c>
      <c r="AI1093" s="31">
        <v>0.59</v>
      </c>
      <c r="AJ1093" s="31"/>
      <c r="AK1093" s="75" t="str">
        <f t="shared" si="223"/>
        <v>1</v>
      </c>
      <c r="AL1093" s="75" t="str">
        <f t="shared" si="224"/>
        <v>1</v>
      </c>
      <c r="AM1093" s="75" t="str">
        <f t="shared" si="225"/>
        <v>1</v>
      </c>
      <c r="AN1093" s="75" t="str">
        <f t="shared" si="226"/>
        <v>1</v>
      </c>
      <c r="AO1093" s="75" t="str">
        <f t="shared" si="227"/>
        <v>1</v>
      </c>
      <c r="AP1093" s="75" t="str">
        <f t="shared" si="228"/>
        <v>1</v>
      </c>
      <c r="AQ1093" s="75" t="str">
        <f t="shared" ref="AQ1093:AQ1156" si="229">IF(AC1093&lt;&gt;"",IF(AND(W1093=60,AC1093&gt;=40),"1",IF(AND(W1093=60,AC1093&gt;=35,AC1093&lt;40),"3",IF(AND(W1093=60,AC1093&lt;35),"5",IF(AND(W1093=220,AC1093&gt;=50),"1",IF(AND(W1093=220,AC1093&gt;=45,AC1093&lt;50),"2",IF(AND(W1093=220,AC1093&lt;45),"5","")))))),"1")</f>
        <v>1</v>
      </c>
      <c r="AR1093" s="75" t="str">
        <f t="shared" ref="AR1093:AR1156" si="230">IF(AJ1093&lt;&gt;"",IF(AJ1093&gt;=0.2,"1",IF(AND(AJ1093&gt;=0.1,AJ1093&lt;0.2),"3",IF(AJ1093&lt;0.1,"5",""))),"1")</f>
        <v>1</v>
      </c>
      <c r="AS1093" s="75">
        <f t="shared" ref="AS1093:AS1156" si="231">+(3*AK1093+3*AL1093+4*AM1093+2*AN1093+3*AO1093+1*AP1093+5*AQ1093+1*AR1093)/22</f>
        <v>1</v>
      </c>
      <c r="AT1093" s="75" t="str">
        <f t="shared" ref="AT1093:AT1156" si="232">IF(AND(AS1093&gt;0,AS1093&lt;=1),"1",IF(AND(AS1093&gt;1,AS1093&lt;=2),"3",IF(AND(AS1093&gt;2,AS1093&lt;=3),"6",IF(AND(AS1093&gt;3,AS1093&lt;=4),"8",IF(AND(AS1093&gt;4,AS1093&lt;=5),"10","")))))</f>
        <v>1</v>
      </c>
      <c r="AU1093" s="48" t="e">
        <f>IF(OR(AQ1093="I",#REF!="I",AQ1093="C",#REF!="C"),"Termovacío",IF(OR(AO1093="I",AN1093="I",AP1093="I",AK1093="I",AL1093="I",AO1093="C",AN1093="C",AP1093="C",AK1093="C",AL1093="C"),"Regeneración",""))</f>
        <v>#REF!</v>
      </c>
    </row>
    <row r="1094" spans="1:47" s="10" customFormat="1" ht="15" customHeight="1" x14ac:dyDescent="0.2">
      <c r="A1094" s="4">
        <f t="shared" si="218"/>
        <v>48</v>
      </c>
      <c r="B1094" s="4">
        <v>60005527</v>
      </c>
      <c r="C1094" s="4" t="s">
        <v>112</v>
      </c>
      <c r="D1094" s="4" t="s">
        <v>156</v>
      </c>
      <c r="E1094" s="3"/>
      <c r="F1094" s="4" t="s">
        <v>339</v>
      </c>
      <c r="G1094" s="4" t="s">
        <v>19</v>
      </c>
      <c r="H1094" s="4">
        <v>364074</v>
      </c>
      <c r="I1094" s="4" t="s">
        <v>10</v>
      </c>
      <c r="J1094" s="4">
        <v>50</v>
      </c>
      <c r="K1094" s="4" t="s">
        <v>129</v>
      </c>
      <c r="L1094" s="4">
        <v>2013</v>
      </c>
      <c r="M1094" s="4" t="s">
        <v>267</v>
      </c>
      <c r="N1094" s="4" t="s">
        <v>153</v>
      </c>
      <c r="O1094" s="4" t="s">
        <v>148</v>
      </c>
      <c r="P1094" s="4">
        <v>2013</v>
      </c>
      <c r="Q1094" s="4"/>
      <c r="R1094" s="4" t="s">
        <v>119</v>
      </c>
      <c r="S1094" s="13"/>
      <c r="T1094" s="4"/>
      <c r="U1094" s="4"/>
      <c r="V1094" s="4"/>
      <c r="W1094" s="4">
        <v>60</v>
      </c>
      <c r="X1094" s="13">
        <v>42927</v>
      </c>
      <c r="Y1094" s="27"/>
      <c r="Z1094" s="27"/>
      <c r="AA1094" s="28"/>
      <c r="AB1094" s="31"/>
      <c r="AC1094" s="32">
        <v>63</v>
      </c>
      <c r="AD1094" s="28"/>
      <c r="AE1094" s="28">
        <v>44.2</v>
      </c>
      <c r="AF1094" s="33">
        <v>0.02</v>
      </c>
      <c r="AG1094" s="28">
        <v>1</v>
      </c>
      <c r="AH1094" s="31">
        <v>0.04</v>
      </c>
      <c r="AI1094" s="31">
        <v>2.8</v>
      </c>
      <c r="AJ1094" s="31"/>
      <c r="AK1094" s="75" t="str">
        <f t="shared" si="223"/>
        <v>1</v>
      </c>
      <c r="AL1094" s="75" t="str">
        <f t="shared" si="224"/>
        <v>1</v>
      </c>
      <c r="AM1094" s="75" t="str">
        <f t="shared" si="225"/>
        <v>1</v>
      </c>
      <c r="AN1094" s="75" t="str">
        <f t="shared" si="226"/>
        <v>1</v>
      </c>
      <c r="AO1094" s="75" t="str">
        <f t="shared" si="227"/>
        <v>1</v>
      </c>
      <c r="AP1094" s="75" t="str">
        <f t="shared" si="228"/>
        <v>1</v>
      </c>
      <c r="AQ1094" s="75" t="str">
        <f t="shared" si="229"/>
        <v>1</v>
      </c>
      <c r="AR1094" s="75" t="str">
        <f t="shared" si="230"/>
        <v>1</v>
      </c>
      <c r="AS1094" s="75">
        <f t="shared" si="231"/>
        <v>1</v>
      </c>
      <c r="AT1094" s="75" t="str">
        <f t="shared" si="232"/>
        <v>1</v>
      </c>
      <c r="AU1094" s="48" t="e">
        <f>IF(OR(AQ1094="I",#REF!="I",AQ1094="C",#REF!="C"),"Termovacío",IF(OR(AO1094="I",AN1094="I",AP1094="I",AK1094="I",AL1094="I",AO1094="C",AN1094="C",AP1094="C",AK1094="C",AL1094="C"),"Regeneración",""))</f>
        <v>#REF!</v>
      </c>
    </row>
    <row r="1095" spans="1:47" s="10" customFormat="1" ht="15" customHeight="1" x14ac:dyDescent="0.2">
      <c r="A1095" s="4">
        <f t="shared" si="218"/>
        <v>48</v>
      </c>
      <c r="B1095" s="4">
        <v>60005527</v>
      </c>
      <c r="C1095" s="4" t="s">
        <v>112</v>
      </c>
      <c r="D1095" s="4" t="s">
        <v>156</v>
      </c>
      <c r="E1095" s="3"/>
      <c r="F1095" s="4" t="s">
        <v>339</v>
      </c>
      <c r="G1095" s="4" t="s">
        <v>19</v>
      </c>
      <c r="H1095" s="4">
        <v>364074</v>
      </c>
      <c r="I1095" s="4" t="s">
        <v>10</v>
      </c>
      <c r="J1095" s="4">
        <v>50</v>
      </c>
      <c r="K1095" s="4" t="s">
        <v>129</v>
      </c>
      <c r="L1095" s="4">
        <v>2013</v>
      </c>
      <c r="M1095" s="4" t="s">
        <v>267</v>
      </c>
      <c r="N1095" s="4" t="s">
        <v>153</v>
      </c>
      <c r="O1095" s="4" t="s">
        <v>148</v>
      </c>
      <c r="P1095" s="4">
        <v>2013</v>
      </c>
      <c r="Q1095" s="4"/>
      <c r="R1095" s="4" t="s">
        <v>119</v>
      </c>
      <c r="S1095" s="13"/>
      <c r="T1095" s="4"/>
      <c r="U1095" s="4"/>
      <c r="V1095" s="4"/>
      <c r="W1095" s="4">
        <v>60</v>
      </c>
      <c r="X1095" s="13">
        <v>42387</v>
      </c>
      <c r="Y1095" s="27"/>
      <c r="Z1095" s="27"/>
      <c r="AA1095" s="28"/>
      <c r="AB1095" s="31"/>
      <c r="AC1095" s="32">
        <v>58.9</v>
      </c>
      <c r="AD1095" s="28"/>
      <c r="AE1095" s="28">
        <v>39</v>
      </c>
      <c r="AF1095" s="33">
        <v>0.01</v>
      </c>
      <c r="AG1095" s="28">
        <v>0.5</v>
      </c>
      <c r="AH1095" s="31">
        <v>1.4999999999999999E-2</v>
      </c>
      <c r="AI1095" s="31">
        <v>0.499</v>
      </c>
      <c r="AJ1095" s="31"/>
      <c r="AK1095" s="75" t="str">
        <f t="shared" si="223"/>
        <v>1</v>
      </c>
      <c r="AL1095" s="75" t="str">
        <f t="shared" si="224"/>
        <v>1</v>
      </c>
      <c r="AM1095" s="75" t="str">
        <f t="shared" si="225"/>
        <v>1</v>
      </c>
      <c r="AN1095" s="75" t="str">
        <f t="shared" si="226"/>
        <v>1</v>
      </c>
      <c r="AO1095" s="75" t="str">
        <f t="shared" si="227"/>
        <v>1</v>
      </c>
      <c r="AP1095" s="75" t="str">
        <f t="shared" si="228"/>
        <v>1</v>
      </c>
      <c r="AQ1095" s="75" t="str">
        <f t="shared" si="229"/>
        <v>1</v>
      </c>
      <c r="AR1095" s="75" t="str">
        <f t="shared" si="230"/>
        <v>1</v>
      </c>
      <c r="AS1095" s="75">
        <f t="shared" si="231"/>
        <v>1</v>
      </c>
      <c r="AT1095" s="75" t="str">
        <f t="shared" si="232"/>
        <v>1</v>
      </c>
      <c r="AU1095" s="48" t="e">
        <f>IF(OR(AQ1095="I",#REF!="I",AQ1095="C",#REF!="C"),"Termovacío",IF(OR(AO1095="I",AN1095="I",AP1095="I",AK1095="I",AL1095="I",AO1095="C",AN1095="C",AP1095="C",AK1095="C",AL1095="C"),"Regeneración",""))</f>
        <v>#REF!</v>
      </c>
    </row>
    <row r="1096" spans="1:47" s="10" customFormat="1" ht="15" customHeight="1" x14ac:dyDescent="0.2">
      <c r="A1096" s="4">
        <f t="shared" si="218"/>
        <v>48</v>
      </c>
      <c r="B1096" s="4">
        <v>60005527</v>
      </c>
      <c r="C1096" s="4" t="s">
        <v>112</v>
      </c>
      <c r="D1096" s="4" t="s">
        <v>156</v>
      </c>
      <c r="E1096" s="3"/>
      <c r="F1096" s="4" t="s">
        <v>339</v>
      </c>
      <c r="G1096" s="4" t="s">
        <v>19</v>
      </c>
      <c r="H1096" s="4">
        <v>364074</v>
      </c>
      <c r="I1096" s="4" t="s">
        <v>10</v>
      </c>
      <c r="J1096" s="4">
        <v>50</v>
      </c>
      <c r="K1096" s="4" t="s">
        <v>129</v>
      </c>
      <c r="L1096" s="4">
        <v>2013</v>
      </c>
      <c r="M1096" s="4" t="s">
        <v>267</v>
      </c>
      <c r="N1096" s="4" t="s">
        <v>153</v>
      </c>
      <c r="O1096" s="4" t="s">
        <v>148</v>
      </c>
      <c r="P1096" s="4">
        <v>2013</v>
      </c>
      <c r="Q1096" s="4"/>
      <c r="R1096" s="4" t="s">
        <v>119</v>
      </c>
      <c r="S1096" s="13"/>
      <c r="T1096" s="4"/>
      <c r="U1096" s="4"/>
      <c r="V1096" s="4"/>
      <c r="W1096" s="4">
        <v>60</v>
      </c>
      <c r="X1096" s="13">
        <v>41990</v>
      </c>
      <c r="Y1096" s="27"/>
      <c r="Z1096" s="27"/>
      <c r="AA1096" s="28"/>
      <c r="AB1096" s="31"/>
      <c r="AC1096" s="32">
        <v>56</v>
      </c>
      <c r="AD1096" s="28"/>
      <c r="AE1096" s="28">
        <v>43</v>
      </c>
      <c r="AF1096" s="33">
        <v>0.01</v>
      </c>
      <c r="AG1096" s="28">
        <v>0.5</v>
      </c>
      <c r="AH1096" s="31">
        <v>3.1E-2</v>
      </c>
      <c r="AI1096" s="31"/>
      <c r="AJ1096" s="31"/>
      <c r="AK1096" s="75" t="str">
        <f t="shared" si="223"/>
        <v>1</v>
      </c>
      <c r="AL1096" s="75" t="str">
        <f t="shared" si="224"/>
        <v>1</v>
      </c>
      <c r="AM1096" s="75" t="str">
        <f t="shared" si="225"/>
        <v>1</v>
      </c>
      <c r="AN1096" s="75" t="str">
        <f t="shared" si="226"/>
        <v>1</v>
      </c>
      <c r="AO1096" s="75" t="str">
        <f t="shared" si="227"/>
        <v>1</v>
      </c>
      <c r="AP1096" s="75" t="str">
        <f t="shared" si="228"/>
        <v>1</v>
      </c>
      <c r="AQ1096" s="75" t="str">
        <f t="shared" si="229"/>
        <v>1</v>
      </c>
      <c r="AR1096" s="75" t="str">
        <f t="shared" si="230"/>
        <v>1</v>
      </c>
      <c r="AS1096" s="75">
        <f t="shared" si="231"/>
        <v>1</v>
      </c>
      <c r="AT1096" s="75" t="str">
        <f t="shared" si="232"/>
        <v>1</v>
      </c>
      <c r="AU1096" s="48" t="e">
        <f>IF(OR(AQ1096="I",#REF!="I",AQ1096="C",#REF!="C"),"Termovacío",IF(OR(AO1096="I",AN1096="I",AP1096="I",AK1096="I",AL1096="I",AO1096="C",AN1096="C",AP1096="C",AK1096="C",AL1096="C"),"Regeneración",""))</f>
        <v>#REF!</v>
      </c>
    </row>
    <row r="1097" spans="1:47" s="10" customFormat="1" ht="15" customHeight="1" x14ac:dyDescent="0.2">
      <c r="A1097" s="4">
        <f t="shared" si="218"/>
        <v>48</v>
      </c>
      <c r="B1097" s="4">
        <v>60005527</v>
      </c>
      <c r="C1097" s="4" t="s">
        <v>112</v>
      </c>
      <c r="D1097" s="4" t="s">
        <v>156</v>
      </c>
      <c r="E1097" s="3"/>
      <c r="F1097" s="4" t="s">
        <v>339</v>
      </c>
      <c r="G1097" s="4" t="s">
        <v>19</v>
      </c>
      <c r="H1097" s="4">
        <v>364074</v>
      </c>
      <c r="I1097" s="4" t="s">
        <v>10</v>
      </c>
      <c r="J1097" s="4">
        <v>50</v>
      </c>
      <c r="K1097" s="4" t="s">
        <v>129</v>
      </c>
      <c r="L1097" s="4">
        <v>2013</v>
      </c>
      <c r="M1097" s="4" t="s">
        <v>267</v>
      </c>
      <c r="N1097" s="4" t="s">
        <v>153</v>
      </c>
      <c r="O1097" s="4" t="s">
        <v>148</v>
      </c>
      <c r="P1097" s="4">
        <v>2013</v>
      </c>
      <c r="Q1097" s="4"/>
      <c r="R1097" s="4" t="s">
        <v>119</v>
      </c>
      <c r="S1097" s="13"/>
      <c r="T1097" s="4"/>
      <c r="U1097" s="4"/>
      <c r="V1097" s="4"/>
      <c r="W1097" s="4">
        <v>60</v>
      </c>
      <c r="X1097" s="13">
        <v>41690</v>
      </c>
      <c r="Y1097" s="27"/>
      <c r="Z1097" s="27"/>
      <c r="AA1097" s="28"/>
      <c r="AB1097" s="31"/>
      <c r="AC1097" s="32">
        <v>71</v>
      </c>
      <c r="AD1097" s="28"/>
      <c r="AE1097" s="28">
        <v>38</v>
      </c>
      <c r="AF1097" s="33">
        <v>0.01</v>
      </c>
      <c r="AG1097" s="28">
        <v>0.5</v>
      </c>
      <c r="AH1097" s="31">
        <v>3.5000000000000003E-2</v>
      </c>
      <c r="AI1097" s="31">
        <v>0.51</v>
      </c>
      <c r="AJ1097" s="31"/>
      <c r="AK1097" s="75" t="str">
        <f t="shared" si="223"/>
        <v>1</v>
      </c>
      <c r="AL1097" s="75" t="str">
        <f t="shared" si="224"/>
        <v>1</v>
      </c>
      <c r="AM1097" s="75" t="str">
        <f t="shared" si="225"/>
        <v>1</v>
      </c>
      <c r="AN1097" s="75" t="str">
        <f t="shared" si="226"/>
        <v>1</v>
      </c>
      <c r="AO1097" s="75" t="str">
        <f t="shared" si="227"/>
        <v>1</v>
      </c>
      <c r="AP1097" s="75" t="str">
        <f t="shared" si="228"/>
        <v>1</v>
      </c>
      <c r="AQ1097" s="75" t="str">
        <f t="shared" si="229"/>
        <v>1</v>
      </c>
      <c r="AR1097" s="75" t="str">
        <f t="shared" si="230"/>
        <v>1</v>
      </c>
      <c r="AS1097" s="75">
        <f t="shared" si="231"/>
        <v>1</v>
      </c>
      <c r="AT1097" s="75" t="str">
        <f t="shared" si="232"/>
        <v>1</v>
      </c>
      <c r="AU1097" s="48" t="e">
        <f>IF(OR(AQ1097="I",#REF!="I",AQ1097="C",#REF!="C"),"Termovacío",IF(OR(AO1097="I",AN1097="I",AP1097="I",AK1097="I",AL1097="I",AO1097="C",AN1097="C",AP1097="C",AK1097="C",AL1097="C"),"Regeneración",""))</f>
        <v>#REF!</v>
      </c>
    </row>
    <row r="1098" spans="1:47" s="10" customFormat="1" ht="15" customHeight="1" x14ac:dyDescent="0.2">
      <c r="A1098" s="4">
        <f t="shared" si="218"/>
        <v>48</v>
      </c>
      <c r="B1098" s="4">
        <v>60005527</v>
      </c>
      <c r="C1098" s="4" t="s">
        <v>112</v>
      </c>
      <c r="D1098" s="4" t="s">
        <v>156</v>
      </c>
      <c r="E1098" s="3"/>
      <c r="F1098" s="4" t="s">
        <v>339</v>
      </c>
      <c r="G1098" s="4" t="s">
        <v>19</v>
      </c>
      <c r="H1098" s="4">
        <v>364074</v>
      </c>
      <c r="I1098" s="4" t="s">
        <v>10</v>
      </c>
      <c r="J1098" s="4">
        <v>50</v>
      </c>
      <c r="K1098" s="4" t="s">
        <v>129</v>
      </c>
      <c r="L1098" s="4">
        <v>2013</v>
      </c>
      <c r="M1098" s="4" t="s">
        <v>267</v>
      </c>
      <c r="N1098" s="4" t="s">
        <v>153</v>
      </c>
      <c r="O1098" s="4" t="s">
        <v>148</v>
      </c>
      <c r="P1098" s="4">
        <v>2013</v>
      </c>
      <c r="Q1098" s="4"/>
      <c r="R1098" s="4" t="s">
        <v>119</v>
      </c>
      <c r="S1098" s="13"/>
      <c r="T1098" s="4"/>
      <c r="U1098" s="4"/>
      <c r="V1098" s="4"/>
      <c r="W1098" s="4">
        <v>60</v>
      </c>
      <c r="X1098" s="13">
        <v>41641</v>
      </c>
      <c r="Y1098" s="27"/>
      <c r="Z1098" s="27"/>
      <c r="AA1098" s="28"/>
      <c r="AB1098" s="31"/>
      <c r="AC1098" s="32">
        <v>57</v>
      </c>
      <c r="AD1098" s="28"/>
      <c r="AE1098" s="28">
        <v>38.6</v>
      </c>
      <c r="AF1098" s="33">
        <v>0.01</v>
      </c>
      <c r="AG1098" s="28">
        <v>0.5</v>
      </c>
      <c r="AH1098" s="31">
        <v>3.6999999999999998E-2</v>
      </c>
      <c r="AI1098" s="31">
        <v>0.61</v>
      </c>
      <c r="AJ1098" s="31"/>
      <c r="AK1098" s="75" t="str">
        <f t="shared" si="223"/>
        <v>1</v>
      </c>
      <c r="AL1098" s="75" t="str">
        <f t="shared" si="224"/>
        <v>1</v>
      </c>
      <c r="AM1098" s="75" t="str">
        <f t="shared" si="225"/>
        <v>1</v>
      </c>
      <c r="AN1098" s="75" t="str">
        <f t="shared" si="226"/>
        <v>1</v>
      </c>
      <c r="AO1098" s="75" t="str">
        <f t="shared" si="227"/>
        <v>1</v>
      </c>
      <c r="AP1098" s="75" t="str">
        <f t="shared" si="228"/>
        <v>1</v>
      </c>
      <c r="AQ1098" s="75" t="str">
        <f t="shared" si="229"/>
        <v>1</v>
      </c>
      <c r="AR1098" s="75" t="str">
        <f t="shared" si="230"/>
        <v>1</v>
      </c>
      <c r="AS1098" s="75">
        <f t="shared" si="231"/>
        <v>1</v>
      </c>
      <c r="AT1098" s="75" t="str">
        <f t="shared" si="232"/>
        <v>1</v>
      </c>
      <c r="AU1098" s="48" t="e">
        <f>IF(OR(AQ1098="I",#REF!="I",AQ1098="C",#REF!="C"),"Termovacío",IF(OR(AO1098="I",AN1098="I",AP1098="I",AK1098="I",AL1098="I",AO1098="C",AN1098="C",AP1098="C",AK1098="C",AL1098="C"),"Regeneración",""))</f>
        <v>#REF!</v>
      </c>
    </row>
    <row r="1099" spans="1:47" s="10" customFormat="1" ht="15" customHeight="1" x14ac:dyDescent="0.2">
      <c r="A1099" s="4">
        <f t="shared" si="218"/>
        <v>48</v>
      </c>
      <c r="B1099" s="4">
        <v>60005527</v>
      </c>
      <c r="C1099" s="4" t="s">
        <v>112</v>
      </c>
      <c r="D1099" s="4" t="s">
        <v>156</v>
      </c>
      <c r="E1099" s="3"/>
      <c r="F1099" s="4" t="s">
        <v>339</v>
      </c>
      <c r="G1099" s="4" t="s">
        <v>19</v>
      </c>
      <c r="H1099" s="4">
        <v>364074</v>
      </c>
      <c r="I1099" s="4" t="s">
        <v>10</v>
      </c>
      <c r="J1099" s="4">
        <v>50</v>
      </c>
      <c r="K1099" s="4" t="s">
        <v>129</v>
      </c>
      <c r="L1099" s="4">
        <v>2013</v>
      </c>
      <c r="M1099" s="4" t="s">
        <v>267</v>
      </c>
      <c r="N1099" s="4" t="s">
        <v>153</v>
      </c>
      <c r="O1099" s="4" t="s">
        <v>148</v>
      </c>
      <c r="P1099" s="4">
        <v>2013</v>
      </c>
      <c r="Q1099" s="4"/>
      <c r="R1099" s="4" t="s">
        <v>119</v>
      </c>
      <c r="S1099" s="13"/>
      <c r="T1099" s="4"/>
      <c r="U1099" s="4"/>
      <c r="V1099" s="4"/>
      <c r="W1099" s="4">
        <v>60</v>
      </c>
      <c r="X1099" s="13">
        <v>40923</v>
      </c>
      <c r="Y1099" s="27"/>
      <c r="Z1099" s="27"/>
      <c r="AA1099" s="28"/>
      <c r="AB1099" s="31"/>
      <c r="AC1099" s="32">
        <v>61</v>
      </c>
      <c r="AD1099" s="28"/>
      <c r="AE1099" s="28">
        <v>48.4</v>
      </c>
      <c r="AF1099" s="33">
        <v>6.0000000000000001E-3</v>
      </c>
      <c r="AG1099" s="28">
        <v>0.5</v>
      </c>
      <c r="AH1099" s="31">
        <v>3.0000000000000001E-3</v>
      </c>
      <c r="AI1099" s="31">
        <v>8.0000000000000002E-3</v>
      </c>
      <c r="AJ1099" s="31"/>
      <c r="AK1099" s="75" t="str">
        <f t="shared" si="223"/>
        <v>1</v>
      </c>
      <c r="AL1099" s="75" t="str">
        <f t="shared" si="224"/>
        <v>1</v>
      </c>
      <c r="AM1099" s="75" t="str">
        <f t="shared" si="225"/>
        <v>1</v>
      </c>
      <c r="AN1099" s="75" t="str">
        <f t="shared" si="226"/>
        <v>1</v>
      </c>
      <c r="AO1099" s="75" t="str">
        <f t="shared" si="227"/>
        <v>1</v>
      </c>
      <c r="AP1099" s="75" t="str">
        <f t="shared" si="228"/>
        <v>1</v>
      </c>
      <c r="AQ1099" s="75" t="str">
        <f t="shared" si="229"/>
        <v>1</v>
      </c>
      <c r="AR1099" s="75" t="str">
        <f t="shared" si="230"/>
        <v>1</v>
      </c>
      <c r="AS1099" s="75">
        <f t="shared" si="231"/>
        <v>1</v>
      </c>
      <c r="AT1099" s="75" t="str">
        <f t="shared" si="232"/>
        <v>1</v>
      </c>
      <c r="AU1099" s="48" t="e">
        <f>IF(OR(AQ1099="I",#REF!="I",AQ1099="C",#REF!="C"),"Termovacío",IF(OR(AO1099="I",AN1099="I",AP1099="I",AK1099="I",AL1099="I",AO1099="C",AN1099="C",AP1099="C",AK1099="C",AL1099="C"),"Regeneración",""))</f>
        <v>#REF!</v>
      </c>
    </row>
    <row r="1100" spans="1:47" s="10" customFormat="1" ht="15" customHeight="1" x14ac:dyDescent="0.2">
      <c r="A1100" s="4">
        <f t="shared" si="218"/>
        <v>49</v>
      </c>
      <c r="B1100" s="36">
        <v>60006315</v>
      </c>
      <c r="C1100" s="36" t="s">
        <v>112</v>
      </c>
      <c r="D1100" s="36" t="s">
        <v>163</v>
      </c>
      <c r="E1100" s="37"/>
      <c r="F1100" s="36" t="s">
        <v>340</v>
      </c>
      <c r="G1100" s="36" t="s">
        <v>29</v>
      </c>
      <c r="H1100" s="36">
        <v>146917</v>
      </c>
      <c r="I1100" s="36" t="s">
        <v>244</v>
      </c>
      <c r="J1100" s="36">
        <v>50</v>
      </c>
      <c r="K1100" s="36" t="s">
        <v>242</v>
      </c>
      <c r="L1100" s="36">
        <v>2014</v>
      </c>
      <c r="M1100" s="36" t="s">
        <v>267</v>
      </c>
      <c r="N1100" s="36" t="s">
        <v>153</v>
      </c>
      <c r="O1100" s="36" t="s">
        <v>133</v>
      </c>
      <c r="P1100" s="36">
        <v>2015</v>
      </c>
      <c r="Q1100" s="36"/>
      <c r="R1100" s="36" t="s">
        <v>119</v>
      </c>
      <c r="S1100" s="38"/>
      <c r="T1100" s="36"/>
      <c r="U1100" s="36"/>
      <c r="V1100" s="36" t="s">
        <v>448</v>
      </c>
      <c r="W1100" s="36">
        <v>60</v>
      </c>
      <c r="X1100" s="38">
        <v>45700</v>
      </c>
      <c r="Y1100" s="39">
        <v>80</v>
      </c>
      <c r="Z1100" s="39" t="s">
        <v>664</v>
      </c>
      <c r="AA1100" s="40" t="s">
        <v>665</v>
      </c>
      <c r="AB1100" s="41">
        <v>0.88400000000000001</v>
      </c>
      <c r="AC1100" s="42">
        <v>63</v>
      </c>
      <c r="AD1100" s="40">
        <v>6</v>
      </c>
      <c r="AE1100" s="40">
        <v>34.799999999999997</v>
      </c>
      <c r="AF1100" s="43">
        <v>3.0000000000000001E-3</v>
      </c>
      <c r="AG1100" s="40">
        <v>0.5</v>
      </c>
      <c r="AH1100" s="41">
        <v>7.0000000000000001E-3</v>
      </c>
      <c r="AI1100" s="41">
        <v>0.26200000000000001</v>
      </c>
      <c r="AJ1100" s="41"/>
      <c r="AK1100" s="75" t="str">
        <f t="shared" si="223"/>
        <v>1</v>
      </c>
      <c r="AL1100" s="75" t="str">
        <f t="shared" si="224"/>
        <v>1</v>
      </c>
      <c r="AM1100" s="75" t="str">
        <f t="shared" si="225"/>
        <v>1</v>
      </c>
      <c r="AN1100" s="75" t="str">
        <f t="shared" si="226"/>
        <v>1</v>
      </c>
      <c r="AO1100" s="75" t="str">
        <f t="shared" si="227"/>
        <v>1</v>
      </c>
      <c r="AP1100" s="75" t="str">
        <f t="shared" si="228"/>
        <v>1</v>
      </c>
      <c r="AQ1100" s="75" t="str">
        <f t="shared" si="229"/>
        <v>1</v>
      </c>
      <c r="AR1100" s="75" t="str">
        <f t="shared" si="230"/>
        <v>1</v>
      </c>
      <c r="AS1100" s="75">
        <f t="shared" si="231"/>
        <v>1</v>
      </c>
      <c r="AT1100" s="75" t="str">
        <f t="shared" si="232"/>
        <v>1</v>
      </c>
      <c r="AU1100" s="48" t="e">
        <f>IF(OR(AQ1100="I",#REF!="I",AQ1100="C",#REF!="C"),"Termovacío",IF(OR(AO1100="I",AN1100="I",AP1100="I",AK1100="I",AL1100="I",AO1100="C",AN1100="C",AP1100="C",AK1100="C",AL1100="C"),"Regeneración",""))</f>
        <v>#REF!</v>
      </c>
    </row>
    <row r="1101" spans="1:47" s="10" customFormat="1" ht="15" customHeight="1" x14ac:dyDescent="0.2">
      <c r="A1101" s="4">
        <f t="shared" ref="A1101:A1164" si="233">+IF(B1100=B1101,A1100,A1100+1)</f>
        <v>49</v>
      </c>
      <c r="B1101" s="4">
        <v>60006315</v>
      </c>
      <c r="C1101" s="4" t="s">
        <v>112</v>
      </c>
      <c r="D1101" s="4" t="s">
        <v>163</v>
      </c>
      <c r="E1101" s="3"/>
      <c r="F1101" s="4" t="s">
        <v>340</v>
      </c>
      <c r="G1101" s="4" t="s">
        <v>29</v>
      </c>
      <c r="H1101" s="4">
        <v>146917</v>
      </c>
      <c r="I1101" s="4" t="s">
        <v>244</v>
      </c>
      <c r="J1101" s="4">
        <v>50</v>
      </c>
      <c r="K1101" s="4" t="s">
        <v>242</v>
      </c>
      <c r="L1101" s="4">
        <v>2014</v>
      </c>
      <c r="M1101" s="4" t="s">
        <v>267</v>
      </c>
      <c r="N1101" s="4" t="s">
        <v>153</v>
      </c>
      <c r="O1101" s="4" t="s">
        <v>133</v>
      </c>
      <c r="P1101" s="4">
        <v>2015</v>
      </c>
      <c r="Q1101" s="4"/>
      <c r="R1101" s="4" t="s">
        <v>119</v>
      </c>
      <c r="S1101" s="13"/>
      <c r="T1101" s="4"/>
      <c r="U1101" s="4"/>
      <c r="V1101" s="4" t="s">
        <v>448</v>
      </c>
      <c r="W1101" s="4">
        <v>60</v>
      </c>
      <c r="X1101" s="13">
        <v>45273</v>
      </c>
      <c r="Y1101" s="27">
        <v>60</v>
      </c>
      <c r="Z1101" s="27"/>
      <c r="AA1101" s="28" t="s">
        <v>450</v>
      </c>
      <c r="AB1101" s="31">
        <v>0.88400000000000001</v>
      </c>
      <c r="AC1101" s="32">
        <v>64</v>
      </c>
      <c r="AD1101" s="28">
        <v>5</v>
      </c>
      <c r="AE1101" s="28">
        <v>35.6</v>
      </c>
      <c r="AF1101" s="33">
        <v>0.01</v>
      </c>
      <c r="AG1101" s="28">
        <v>0.5</v>
      </c>
      <c r="AH1101" s="31">
        <v>2E-3</v>
      </c>
      <c r="AI1101" s="31">
        <v>0.23300000000000001</v>
      </c>
      <c r="AJ1101" s="31"/>
      <c r="AK1101" s="75" t="str">
        <f t="shared" si="223"/>
        <v>1</v>
      </c>
      <c r="AL1101" s="75" t="str">
        <f t="shared" si="224"/>
        <v>1</v>
      </c>
      <c r="AM1101" s="75" t="str">
        <f t="shared" si="225"/>
        <v>1</v>
      </c>
      <c r="AN1101" s="75" t="str">
        <f t="shared" si="226"/>
        <v>1</v>
      </c>
      <c r="AO1101" s="75" t="str">
        <f t="shared" si="227"/>
        <v>1</v>
      </c>
      <c r="AP1101" s="75" t="str">
        <f t="shared" si="228"/>
        <v>1</v>
      </c>
      <c r="AQ1101" s="75" t="str">
        <f t="shared" si="229"/>
        <v>1</v>
      </c>
      <c r="AR1101" s="75" t="str">
        <f t="shared" si="230"/>
        <v>1</v>
      </c>
      <c r="AS1101" s="75">
        <f t="shared" si="231"/>
        <v>1</v>
      </c>
      <c r="AT1101" s="75" t="str">
        <f t="shared" si="232"/>
        <v>1</v>
      </c>
      <c r="AU1101" s="48" t="e">
        <f>IF(OR(AQ1101="I",#REF!="I",AQ1101="C",#REF!="C"),"Termovacío",IF(OR(AO1101="I",AN1101="I",AP1101="I",AK1101="I",AL1101="I",AO1101="C",AN1101="C",AP1101="C",AK1101="C",AL1101="C"),"Regeneración",""))</f>
        <v>#REF!</v>
      </c>
    </row>
    <row r="1102" spans="1:47" s="10" customFormat="1" ht="15" customHeight="1" x14ac:dyDescent="0.2">
      <c r="A1102" s="4">
        <f t="shared" si="233"/>
        <v>49</v>
      </c>
      <c r="B1102" s="4">
        <v>60006315</v>
      </c>
      <c r="C1102" s="4" t="s">
        <v>112</v>
      </c>
      <c r="D1102" s="4" t="s">
        <v>163</v>
      </c>
      <c r="E1102" s="3"/>
      <c r="F1102" s="4" t="s">
        <v>340</v>
      </c>
      <c r="G1102" s="4" t="s">
        <v>29</v>
      </c>
      <c r="H1102" s="4">
        <v>146917</v>
      </c>
      <c r="I1102" s="4" t="s">
        <v>244</v>
      </c>
      <c r="J1102" s="4">
        <v>50</v>
      </c>
      <c r="K1102" s="4" t="s">
        <v>242</v>
      </c>
      <c r="L1102" s="4">
        <v>2014</v>
      </c>
      <c r="M1102" s="4" t="s">
        <v>267</v>
      </c>
      <c r="N1102" s="4" t="s">
        <v>153</v>
      </c>
      <c r="O1102" s="4" t="s">
        <v>133</v>
      </c>
      <c r="P1102" s="4">
        <v>2015</v>
      </c>
      <c r="Q1102" s="4"/>
      <c r="R1102" s="4" t="s">
        <v>119</v>
      </c>
      <c r="S1102" s="13"/>
      <c r="T1102" s="4"/>
      <c r="U1102" s="4"/>
      <c r="V1102" s="4"/>
      <c r="W1102" s="4">
        <v>60</v>
      </c>
      <c r="X1102" s="13" t="s">
        <v>287</v>
      </c>
      <c r="Y1102" s="27">
        <v>0</v>
      </c>
      <c r="Z1102" s="27">
        <v>49.8</v>
      </c>
      <c r="AA1102" s="28" t="s">
        <v>282</v>
      </c>
      <c r="AB1102" s="31">
        <v>0.88109999999999999</v>
      </c>
      <c r="AC1102" s="32">
        <v>61.6</v>
      </c>
      <c r="AD1102" s="28">
        <v>7</v>
      </c>
      <c r="AE1102" s="28">
        <v>32.4</v>
      </c>
      <c r="AF1102" s="33">
        <v>0.02</v>
      </c>
      <c r="AG1102" s="28">
        <v>1</v>
      </c>
      <c r="AH1102" s="31">
        <v>4.0000000000000001E-3</v>
      </c>
      <c r="AI1102" s="31">
        <v>0.15</v>
      </c>
      <c r="AJ1102" s="31"/>
      <c r="AK1102" s="75" t="str">
        <f t="shared" si="223"/>
        <v>1</v>
      </c>
      <c r="AL1102" s="75" t="str">
        <f t="shared" si="224"/>
        <v>1</v>
      </c>
      <c r="AM1102" s="75" t="str">
        <f t="shared" si="225"/>
        <v>1</v>
      </c>
      <c r="AN1102" s="75" t="str">
        <f t="shared" si="226"/>
        <v>1</v>
      </c>
      <c r="AO1102" s="75" t="str">
        <f t="shared" si="227"/>
        <v>1</v>
      </c>
      <c r="AP1102" s="75" t="str">
        <f t="shared" si="228"/>
        <v>1</v>
      </c>
      <c r="AQ1102" s="75" t="str">
        <f t="shared" si="229"/>
        <v>1</v>
      </c>
      <c r="AR1102" s="75" t="str">
        <f t="shared" si="230"/>
        <v>1</v>
      </c>
      <c r="AS1102" s="75">
        <f t="shared" si="231"/>
        <v>1</v>
      </c>
      <c r="AT1102" s="75" t="str">
        <f t="shared" si="232"/>
        <v>1</v>
      </c>
      <c r="AU1102" s="48" t="e">
        <f>IF(OR(AQ1102="I",#REF!="I",AQ1102="C",#REF!="C"),"Termovacío",IF(OR(AO1102="I",AN1102="I",AP1102="I",AK1102="I",AL1102="I",AO1102="C",AN1102="C",AP1102="C",AK1102="C",AL1102="C"),"Regeneración",""))</f>
        <v>#REF!</v>
      </c>
    </row>
    <row r="1103" spans="1:47" s="10" customFormat="1" ht="15" customHeight="1" x14ac:dyDescent="0.2">
      <c r="A1103" s="4">
        <f t="shared" si="233"/>
        <v>49</v>
      </c>
      <c r="B1103" s="4">
        <v>60006315</v>
      </c>
      <c r="C1103" s="4" t="s">
        <v>112</v>
      </c>
      <c r="D1103" s="4" t="s">
        <v>163</v>
      </c>
      <c r="E1103" s="3"/>
      <c r="F1103" s="4" t="s">
        <v>340</v>
      </c>
      <c r="G1103" s="4" t="s">
        <v>29</v>
      </c>
      <c r="H1103" s="4">
        <v>146917</v>
      </c>
      <c r="I1103" s="4" t="s">
        <v>244</v>
      </c>
      <c r="J1103" s="4">
        <v>50</v>
      </c>
      <c r="K1103" s="4" t="s">
        <v>242</v>
      </c>
      <c r="L1103" s="4">
        <v>2014</v>
      </c>
      <c r="M1103" s="4" t="s">
        <v>267</v>
      </c>
      <c r="N1103" s="4" t="s">
        <v>153</v>
      </c>
      <c r="O1103" s="4" t="s">
        <v>133</v>
      </c>
      <c r="P1103" s="4">
        <v>2015</v>
      </c>
      <c r="Q1103" s="4"/>
      <c r="R1103" s="4" t="s">
        <v>119</v>
      </c>
      <c r="S1103" s="13"/>
      <c r="T1103" s="4"/>
      <c r="U1103" s="4"/>
      <c r="V1103" s="4"/>
      <c r="W1103" s="4">
        <v>60</v>
      </c>
      <c r="X1103" s="13">
        <v>43998</v>
      </c>
      <c r="Y1103" s="27"/>
      <c r="Z1103" s="27"/>
      <c r="AA1103" s="28"/>
      <c r="AB1103" s="31"/>
      <c r="AC1103" s="32">
        <v>30</v>
      </c>
      <c r="AD1103" s="28"/>
      <c r="AE1103" s="28">
        <v>40.799999999999997</v>
      </c>
      <c r="AF1103" s="33">
        <v>0.01</v>
      </c>
      <c r="AG1103" s="28">
        <v>0.5</v>
      </c>
      <c r="AH1103" s="31">
        <v>8.9999999999999993E-3</v>
      </c>
      <c r="AI1103" s="31">
        <v>0.2</v>
      </c>
      <c r="AJ1103" s="31"/>
      <c r="AK1103" s="75" t="str">
        <f t="shared" si="223"/>
        <v>1</v>
      </c>
      <c r="AL1103" s="75" t="str">
        <f t="shared" si="224"/>
        <v>1</v>
      </c>
      <c r="AM1103" s="75" t="str">
        <f t="shared" si="225"/>
        <v>1</v>
      </c>
      <c r="AN1103" s="75" t="str">
        <f t="shared" si="226"/>
        <v>1</v>
      </c>
      <c r="AO1103" s="75" t="str">
        <f t="shared" si="227"/>
        <v>1</v>
      </c>
      <c r="AP1103" s="75" t="str">
        <f t="shared" si="228"/>
        <v>1</v>
      </c>
      <c r="AQ1103" s="75" t="str">
        <f t="shared" si="229"/>
        <v>5</v>
      </c>
      <c r="AR1103" s="75" t="str">
        <f t="shared" si="230"/>
        <v>1</v>
      </c>
      <c r="AS1103" s="75">
        <f t="shared" si="231"/>
        <v>1.9090909090909092</v>
      </c>
      <c r="AT1103" s="75" t="str">
        <f t="shared" si="232"/>
        <v>3</v>
      </c>
      <c r="AU1103" s="48" t="e">
        <f>IF(OR(AQ1103="I",#REF!="I",AQ1103="C",#REF!="C"),"Termovacío",IF(OR(AO1103="I",AN1103="I",AP1103="I",AK1103="I",AL1103="I",AO1103="C",AN1103="C",AP1103="C",AK1103="C",AL1103="C"),"Regeneración",""))</f>
        <v>#REF!</v>
      </c>
    </row>
    <row r="1104" spans="1:47" s="10" customFormat="1" ht="15" customHeight="1" x14ac:dyDescent="0.2">
      <c r="A1104" s="4">
        <f t="shared" si="233"/>
        <v>49</v>
      </c>
      <c r="B1104" s="4">
        <v>60006315</v>
      </c>
      <c r="C1104" s="4" t="s">
        <v>112</v>
      </c>
      <c r="D1104" s="4" t="s">
        <v>163</v>
      </c>
      <c r="E1104" s="3"/>
      <c r="F1104" s="4" t="s">
        <v>340</v>
      </c>
      <c r="G1104" s="4" t="s">
        <v>29</v>
      </c>
      <c r="H1104" s="4">
        <v>146917</v>
      </c>
      <c r="I1104" s="4" t="s">
        <v>244</v>
      </c>
      <c r="J1104" s="4">
        <v>50</v>
      </c>
      <c r="K1104" s="4" t="s">
        <v>242</v>
      </c>
      <c r="L1104" s="4">
        <v>2014</v>
      </c>
      <c r="M1104" s="4" t="s">
        <v>267</v>
      </c>
      <c r="N1104" s="4" t="s">
        <v>153</v>
      </c>
      <c r="O1104" s="4" t="s">
        <v>133</v>
      </c>
      <c r="P1104" s="4">
        <v>2015</v>
      </c>
      <c r="Q1104" s="4"/>
      <c r="R1104" s="4" t="s">
        <v>119</v>
      </c>
      <c r="S1104" s="13"/>
      <c r="T1104" s="4"/>
      <c r="U1104" s="4"/>
      <c r="V1104" s="4"/>
      <c r="W1104" s="4">
        <v>60</v>
      </c>
      <c r="X1104" s="13">
        <v>43584</v>
      </c>
      <c r="Y1104" s="27"/>
      <c r="Z1104" s="27"/>
      <c r="AA1104" s="28"/>
      <c r="AB1104" s="31"/>
      <c r="AC1104" s="32">
        <v>48</v>
      </c>
      <c r="AD1104" s="28"/>
      <c r="AE1104" s="28">
        <v>42.4</v>
      </c>
      <c r="AF1104" s="33">
        <v>0.01</v>
      </c>
      <c r="AG1104" s="28">
        <v>0.5</v>
      </c>
      <c r="AH1104" s="31">
        <v>1.2E-2</v>
      </c>
      <c r="AI1104" s="31">
        <v>0.31</v>
      </c>
      <c r="AJ1104" s="31"/>
      <c r="AK1104" s="75" t="str">
        <f t="shared" si="223"/>
        <v>1</v>
      </c>
      <c r="AL1104" s="75" t="str">
        <f t="shared" si="224"/>
        <v>1</v>
      </c>
      <c r="AM1104" s="75" t="str">
        <f t="shared" si="225"/>
        <v>1</v>
      </c>
      <c r="AN1104" s="75" t="str">
        <f t="shared" si="226"/>
        <v>1</v>
      </c>
      <c r="AO1104" s="75" t="str">
        <f t="shared" si="227"/>
        <v>1</v>
      </c>
      <c r="AP1104" s="75" t="str">
        <f t="shared" si="228"/>
        <v>1</v>
      </c>
      <c r="AQ1104" s="75" t="str">
        <f t="shared" si="229"/>
        <v>1</v>
      </c>
      <c r="AR1104" s="75" t="str">
        <f t="shared" si="230"/>
        <v>1</v>
      </c>
      <c r="AS1104" s="75">
        <f t="shared" si="231"/>
        <v>1</v>
      </c>
      <c r="AT1104" s="75" t="str">
        <f t="shared" si="232"/>
        <v>1</v>
      </c>
      <c r="AU1104" s="48" t="e">
        <f>IF(OR(AQ1104="I",#REF!="I",AQ1104="C",#REF!="C"),"Termovacío",IF(OR(AO1104="I",AN1104="I",AP1104="I",AK1104="I",AL1104="I",AO1104="C",AN1104="C",AP1104="C",AK1104="C",AL1104="C"),"Regeneración",""))</f>
        <v>#REF!</v>
      </c>
    </row>
    <row r="1105" spans="1:47" s="10" customFormat="1" ht="15" customHeight="1" x14ac:dyDescent="0.2">
      <c r="A1105" s="4">
        <f t="shared" si="233"/>
        <v>49</v>
      </c>
      <c r="B1105" s="4">
        <v>60006315</v>
      </c>
      <c r="C1105" s="4" t="s">
        <v>112</v>
      </c>
      <c r="D1105" s="4" t="s">
        <v>163</v>
      </c>
      <c r="E1105" s="3"/>
      <c r="F1105" s="4" t="s">
        <v>340</v>
      </c>
      <c r="G1105" s="4" t="s">
        <v>29</v>
      </c>
      <c r="H1105" s="4">
        <v>146917</v>
      </c>
      <c r="I1105" s="4" t="s">
        <v>244</v>
      </c>
      <c r="J1105" s="4">
        <v>50</v>
      </c>
      <c r="K1105" s="4" t="s">
        <v>242</v>
      </c>
      <c r="L1105" s="4">
        <v>2014</v>
      </c>
      <c r="M1105" s="4" t="s">
        <v>267</v>
      </c>
      <c r="N1105" s="4" t="s">
        <v>153</v>
      </c>
      <c r="O1105" s="4" t="s">
        <v>133</v>
      </c>
      <c r="P1105" s="4">
        <v>2015</v>
      </c>
      <c r="Q1105" s="4"/>
      <c r="R1105" s="4" t="s">
        <v>119</v>
      </c>
      <c r="S1105" s="13"/>
      <c r="T1105" s="4"/>
      <c r="U1105" s="4"/>
      <c r="V1105" s="4"/>
      <c r="W1105" s="4">
        <v>60</v>
      </c>
      <c r="X1105" s="13">
        <v>43318</v>
      </c>
      <c r="Y1105" s="27"/>
      <c r="Z1105" s="27"/>
      <c r="AA1105" s="28"/>
      <c r="AB1105" s="31"/>
      <c r="AC1105" s="32">
        <v>41</v>
      </c>
      <c r="AD1105" s="28"/>
      <c r="AE1105" s="28">
        <v>37.9</v>
      </c>
      <c r="AF1105" s="33">
        <v>0.01</v>
      </c>
      <c r="AG1105" s="28">
        <v>0.5</v>
      </c>
      <c r="AH1105" s="31">
        <v>8.0000000000000002E-3</v>
      </c>
      <c r="AI1105" s="31">
        <v>0.32</v>
      </c>
      <c r="AJ1105" s="31"/>
      <c r="AK1105" s="75" t="str">
        <f t="shared" si="223"/>
        <v>1</v>
      </c>
      <c r="AL1105" s="75" t="str">
        <f t="shared" si="224"/>
        <v>1</v>
      </c>
      <c r="AM1105" s="75" t="str">
        <f t="shared" si="225"/>
        <v>1</v>
      </c>
      <c r="AN1105" s="75" t="str">
        <f t="shared" si="226"/>
        <v>1</v>
      </c>
      <c r="AO1105" s="75" t="str">
        <f t="shared" si="227"/>
        <v>1</v>
      </c>
      <c r="AP1105" s="75" t="str">
        <f t="shared" si="228"/>
        <v>1</v>
      </c>
      <c r="AQ1105" s="75" t="str">
        <f t="shared" si="229"/>
        <v>1</v>
      </c>
      <c r="AR1105" s="75" t="str">
        <f t="shared" si="230"/>
        <v>1</v>
      </c>
      <c r="AS1105" s="75">
        <f t="shared" si="231"/>
        <v>1</v>
      </c>
      <c r="AT1105" s="75" t="str">
        <f t="shared" si="232"/>
        <v>1</v>
      </c>
      <c r="AU1105" s="48" t="e">
        <f>IF(OR(AQ1105="I",#REF!="I",AQ1105="C",#REF!="C"),"Termovacío",IF(OR(AO1105="I",AN1105="I",AP1105="I",AK1105="I",AL1105="I",AO1105="C",AN1105="C",AP1105="C",AK1105="C",AL1105="C"),"Regeneración",""))</f>
        <v>#REF!</v>
      </c>
    </row>
    <row r="1106" spans="1:47" s="10" customFormat="1" ht="15" customHeight="1" x14ac:dyDescent="0.2">
      <c r="A1106" s="4">
        <f t="shared" si="233"/>
        <v>49</v>
      </c>
      <c r="B1106" s="4">
        <v>60006315</v>
      </c>
      <c r="C1106" s="4" t="s">
        <v>112</v>
      </c>
      <c r="D1106" s="4" t="s">
        <v>163</v>
      </c>
      <c r="E1106" s="3"/>
      <c r="F1106" s="4" t="s">
        <v>340</v>
      </c>
      <c r="G1106" s="4" t="s">
        <v>29</v>
      </c>
      <c r="H1106" s="4">
        <v>146917</v>
      </c>
      <c r="I1106" s="4" t="s">
        <v>244</v>
      </c>
      <c r="J1106" s="4">
        <v>50</v>
      </c>
      <c r="K1106" s="4" t="s">
        <v>242</v>
      </c>
      <c r="L1106" s="4">
        <v>2014</v>
      </c>
      <c r="M1106" s="4" t="s">
        <v>267</v>
      </c>
      <c r="N1106" s="4" t="s">
        <v>153</v>
      </c>
      <c r="O1106" s="4" t="s">
        <v>133</v>
      </c>
      <c r="P1106" s="4">
        <v>2015</v>
      </c>
      <c r="Q1106" s="4"/>
      <c r="R1106" s="4" t="s">
        <v>119</v>
      </c>
      <c r="S1106" s="13"/>
      <c r="T1106" s="4"/>
      <c r="U1106" s="4"/>
      <c r="V1106" s="4"/>
      <c r="W1106" s="4">
        <v>60</v>
      </c>
      <c r="X1106" s="13">
        <v>42382</v>
      </c>
      <c r="Y1106" s="27"/>
      <c r="Z1106" s="27"/>
      <c r="AA1106" s="28"/>
      <c r="AB1106" s="31"/>
      <c r="AC1106" s="32">
        <v>63</v>
      </c>
      <c r="AD1106" s="28"/>
      <c r="AE1106" s="28">
        <v>42</v>
      </c>
      <c r="AF1106" s="33">
        <v>0.01</v>
      </c>
      <c r="AG1106" s="28">
        <v>0.5</v>
      </c>
      <c r="AH1106" s="31">
        <v>1.4E-2</v>
      </c>
      <c r="AI1106" s="31">
        <v>0.22</v>
      </c>
      <c r="AJ1106" s="31"/>
      <c r="AK1106" s="75" t="str">
        <f t="shared" si="223"/>
        <v>1</v>
      </c>
      <c r="AL1106" s="75" t="str">
        <f t="shared" si="224"/>
        <v>1</v>
      </c>
      <c r="AM1106" s="75" t="str">
        <f t="shared" si="225"/>
        <v>1</v>
      </c>
      <c r="AN1106" s="75" t="str">
        <f t="shared" si="226"/>
        <v>1</v>
      </c>
      <c r="AO1106" s="75" t="str">
        <f t="shared" si="227"/>
        <v>1</v>
      </c>
      <c r="AP1106" s="75" t="str">
        <f t="shared" si="228"/>
        <v>1</v>
      </c>
      <c r="AQ1106" s="75" t="str">
        <f t="shared" si="229"/>
        <v>1</v>
      </c>
      <c r="AR1106" s="75" t="str">
        <f t="shared" si="230"/>
        <v>1</v>
      </c>
      <c r="AS1106" s="75">
        <f t="shared" si="231"/>
        <v>1</v>
      </c>
      <c r="AT1106" s="75" t="str">
        <f t="shared" si="232"/>
        <v>1</v>
      </c>
      <c r="AU1106" s="48" t="e">
        <f>IF(OR(AQ1106="I",#REF!="I",AQ1106="C",#REF!="C"),"Termovacío",IF(OR(AO1106="I",AN1106="I",AP1106="I",AK1106="I",AL1106="I",AO1106="C",AN1106="C",AP1106="C",AK1106="C",AL1106="C"),"Regeneración",""))</f>
        <v>#REF!</v>
      </c>
    </row>
    <row r="1107" spans="1:47" s="10" customFormat="1" ht="15" customHeight="1" x14ac:dyDescent="0.2">
      <c r="A1107" s="4">
        <f t="shared" si="233"/>
        <v>50</v>
      </c>
      <c r="B1107" s="36">
        <v>60006096</v>
      </c>
      <c r="C1107" s="36" t="s">
        <v>100</v>
      </c>
      <c r="D1107" s="36" t="s">
        <v>155</v>
      </c>
      <c r="E1107" s="37" t="s">
        <v>152</v>
      </c>
      <c r="F1107" s="36" t="s">
        <v>341</v>
      </c>
      <c r="G1107" s="36" t="s">
        <v>19</v>
      </c>
      <c r="H1107" s="36" t="s">
        <v>180</v>
      </c>
      <c r="I1107" s="36" t="s">
        <v>249</v>
      </c>
      <c r="J1107" s="36" t="s">
        <v>116</v>
      </c>
      <c r="K1107" s="36" t="s">
        <v>117</v>
      </c>
      <c r="L1107" s="36">
        <v>2013</v>
      </c>
      <c r="M1107" s="36" t="s">
        <v>267</v>
      </c>
      <c r="N1107" s="36" t="s">
        <v>153</v>
      </c>
      <c r="O1107" s="36" t="s">
        <v>133</v>
      </c>
      <c r="P1107" s="36"/>
      <c r="Q1107" s="36"/>
      <c r="R1107" s="36" t="s">
        <v>119</v>
      </c>
      <c r="S1107" s="38"/>
      <c r="T1107" s="36"/>
      <c r="U1107" s="36"/>
      <c r="V1107" s="36" t="s">
        <v>448</v>
      </c>
      <c r="W1107" s="36">
        <v>220</v>
      </c>
      <c r="X1107" s="38">
        <v>45699</v>
      </c>
      <c r="Y1107" s="39">
        <v>75</v>
      </c>
      <c r="Z1107" s="39">
        <v>32</v>
      </c>
      <c r="AA1107" s="40" t="s">
        <v>665</v>
      </c>
      <c r="AB1107" s="41">
        <v>0.88200000000000001</v>
      </c>
      <c r="AC1107" s="42">
        <v>68</v>
      </c>
      <c r="AD1107" s="40">
        <v>6</v>
      </c>
      <c r="AE1107" s="40">
        <v>42.4</v>
      </c>
      <c r="AF1107" s="43">
        <v>2E-3</v>
      </c>
      <c r="AG1107" s="40">
        <v>0.5</v>
      </c>
      <c r="AH1107" s="41">
        <v>1E-3</v>
      </c>
      <c r="AI1107" s="41">
        <v>9.5000000000000001E-2</v>
      </c>
      <c r="AJ1107" s="41"/>
      <c r="AK1107" s="75" t="str">
        <f t="shared" si="223"/>
        <v>1</v>
      </c>
      <c r="AL1107" s="75" t="str">
        <f t="shared" si="224"/>
        <v>1</v>
      </c>
      <c r="AM1107" s="75" t="str">
        <f t="shared" si="225"/>
        <v>1</v>
      </c>
      <c r="AN1107" s="75" t="str">
        <f t="shared" si="226"/>
        <v>1</v>
      </c>
      <c r="AO1107" s="75" t="str">
        <f t="shared" si="227"/>
        <v>1</v>
      </c>
      <c r="AP1107" s="75" t="str">
        <f t="shared" si="228"/>
        <v>1</v>
      </c>
      <c r="AQ1107" s="75" t="str">
        <f t="shared" si="229"/>
        <v>1</v>
      </c>
      <c r="AR1107" s="75" t="str">
        <f t="shared" si="230"/>
        <v>1</v>
      </c>
      <c r="AS1107" s="75">
        <f t="shared" si="231"/>
        <v>1</v>
      </c>
      <c r="AT1107" s="75" t="str">
        <f t="shared" si="232"/>
        <v>1</v>
      </c>
      <c r="AU1107" s="48" t="e">
        <f>IF(OR(AQ1107="I",#REF!="I",AQ1107="C",#REF!="C"),"Termovacío",IF(OR(AO1107="I",AN1107="I",AP1107="I",AK1107="I",AL1107="I",AO1107="C",AN1107="C",AP1107="C",AK1107="C",AL1107="C"),"Regeneración",""))</f>
        <v>#REF!</v>
      </c>
    </row>
    <row r="1108" spans="1:47" s="10" customFormat="1" ht="15" customHeight="1" x14ac:dyDescent="0.2">
      <c r="A1108" s="4">
        <f t="shared" si="233"/>
        <v>50</v>
      </c>
      <c r="B1108" s="4">
        <v>60006096</v>
      </c>
      <c r="C1108" s="4" t="s">
        <v>100</v>
      </c>
      <c r="D1108" s="4" t="s">
        <v>155</v>
      </c>
      <c r="E1108" s="3" t="s">
        <v>152</v>
      </c>
      <c r="F1108" s="4" t="s">
        <v>341</v>
      </c>
      <c r="G1108" s="4" t="s">
        <v>19</v>
      </c>
      <c r="H1108" s="4" t="s">
        <v>180</v>
      </c>
      <c r="I1108" s="4" t="s">
        <v>249</v>
      </c>
      <c r="J1108" s="4" t="s">
        <v>116</v>
      </c>
      <c r="K1108" s="4" t="s">
        <v>117</v>
      </c>
      <c r="L1108" s="4">
        <v>2013</v>
      </c>
      <c r="M1108" s="4" t="s">
        <v>267</v>
      </c>
      <c r="N1108" s="4" t="s">
        <v>153</v>
      </c>
      <c r="O1108" s="4" t="s">
        <v>133</v>
      </c>
      <c r="P1108" s="4"/>
      <c r="Q1108" s="4"/>
      <c r="R1108" s="4" t="s">
        <v>119</v>
      </c>
      <c r="S1108" s="13"/>
      <c r="T1108" s="4"/>
      <c r="U1108" s="4"/>
      <c r="V1108" s="4" t="s">
        <v>448</v>
      </c>
      <c r="W1108" s="4">
        <v>220</v>
      </c>
      <c r="X1108" s="13">
        <v>45217</v>
      </c>
      <c r="Y1108" s="27">
        <v>68</v>
      </c>
      <c r="Z1108" s="27"/>
      <c r="AA1108" s="28" t="s">
        <v>450</v>
      </c>
      <c r="AB1108" s="31">
        <v>0.88200000000000001</v>
      </c>
      <c r="AC1108" s="32">
        <v>75</v>
      </c>
      <c r="AD1108" s="28">
        <v>8</v>
      </c>
      <c r="AE1108" s="28">
        <v>43.7</v>
      </c>
      <c r="AF1108" s="33">
        <v>0.01</v>
      </c>
      <c r="AG1108" s="28">
        <v>0.5</v>
      </c>
      <c r="AH1108" s="31">
        <v>1E-3</v>
      </c>
      <c r="AI1108" s="31">
        <v>9.9000000000000005E-2</v>
      </c>
      <c r="AJ1108" s="31"/>
      <c r="AK1108" s="75" t="str">
        <f t="shared" si="223"/>
        <v>1</v>
      </c>
      <c r="AL1108" s="75" t="str">
        <f t="shared" si="224"/>
        <v>1</v>
      </c>
      <c r="AM1108" s="75" t="str">
        <f t="shared" si="225"/>
        <v>1</v>
      </c>
      <c r="AN1108" s="75" t="str">
        <f t="shared" si="226"/>
        <v>1</v>
      </c>
      <c r="AO1108" s="75" t="str">
        <f t="shared" si="227"/>
        <v>1</v>
      </c>
      <c r="AP1108" s="75" t="str">
        <f t="shared" si="228"/>
        <v>1</v>
      </c>
      <c r="AQ1108" s="75" t="str">
        <f t="shared" si="229"/>
        <v>1</v>
      </c>
      <c r="AR1108" s="75" t="str">
        <f t="shared" si="230"/>
        <v>1</v>
      </c>
      <c r="AS1108" s="75">
        <f t="shared" si="231"/>
        <v>1</v>
      </c>
      <c r="AT1108" s="75" t="str">
        <f t="shared" si="232"/>
        <v>1</v>
      </c>
      <c r="AU1108" s="48" t="e">
        <f>IF(OR(AQ1108="I",#REF!="I",AQ1108="C",#REF!="C"),"Termovacío",IF(OR(AO1108="I",AN1108="I",AP1108="I",AK1108="I",AL1108="I",AO1108="C",AN1108="C",AP1108="C",AK1108="C",AL1108="C"),"Regeneración",""))</f>
        <v>#REF!</v>
      </c>
    </row>
    <row r="1109" spans="1:47" s="10" customFormat="1" ht="15" customHeight="1" x14ac:dyDescent="0.2">
      <c r="A1109" s="4">
        <f t="shared" si="233"/>
        <v>50</v>
      </c>
      <c r="B1109" s="4">
        <v>60006096</v>
      </c>
      <c r="C1109" s="4" t="s">
        <v>100</v>
      </c>
      <c r="D1109" s="4" t="s">
        <v>155</v>
      </c>
      <c r="E1109" s="3" t="s">
        <v>152</v>
      </c>
      <c r="F1109" s="4" t="s">
        <v>341</v>
      </c>
      <c r="G1109" s="4" t="s">
        <v>19</v>
      </c>
      <c r="H1109" s="4" t="s">
        <v>180</v>
      </c>
      <c r="I1109" s="4" t="s">
        <v>249</v>
      </c>
      <c r="J1109" s="4" t="s">
        <v>116</v>
      </c>
      <c r="K1109" s="4" t="s">
        <v>117</v>
      </c>
      <c r="L1109" s="4">
        <v>2013</v>
      </c>
      <c r="M1109" s="4" t="s">
        <v>267</v>
      </c>
      <c r="N1109" s="4" t="s">
        <v>153</v>
      </c>
      <c r="O1109" s="4" t="s">
        <v>133</v>
      </c>
      <c r="P1109" s="4"/>
      <c r="Q1109" s="4"/>
      <c r="R1109" s="4" t="s">
        <v>119</v>
      </c>
      <c r="S1109" s="13"/>
      <c r="T1109" s="4"/>
      <c r="U1109" s="4"/>
      <c r="V1109" s="4"/>
      <c r="W1109" s="4">
        <v>220</v>
      </c>
      <c r="X1109" s="13" t="s">
        <v>288</v>
      </c>
      <c r="Y1109" s="27">
        <v>0</v>
      </c>
      <c r="Z1109" s="27">
        <v>59</v>
      </c>
      <c r="AA1109" s="28" t="s">
        <v>282</v>
      </c>
      <c r="AB1109" s="31">
        <v>0.88180000000000003</v>
      </c>
      <c r="AC1109" s="32">
        <v>53</v>
      </c>
      <c r="AD1109" s="28">
        <v>11</v>
      </c>
      <c r="AE1109" s="28">
        <v>43.1</v>
      </c>
      <c r="AF1109" s="33">
        <v>0.02</v>
      </c>
      <c r="AG1109" s="28">
        <v>1</v>
      </c>
      <c r="AH1109" s="31">
        <v>5.0000000000000001E-3</v>
      </c>
      <c r="AI1109" s="31">
        <v>0.09</v>
      </c>
      <c r="AJ1109" s="31"/>
      <c r="AK1109" s="75" t="str">
        <f t="shared" si="223"/>
        <v>1</v>
      </c>
      <c r="AL1109" s="75" t="str">
        <f t="shared" si="224"/>
        <v>1</v>
      </c>
      <c r="AM1109" s="75" t="str">
        <f t="shared" si="225"/>
        <v>1</v>
      </c>
      <c r="AN1109" s="75" t="str">
        <f t="shared" si="226"/>
        <v>1</v>
      </c>
      <c r="AO1109" s="75" t="str">
        <f t="shared" si="227"/>
        <v>1</v>
      </c>
      <c r="AP1109" s="75" t="str">
        <f t="shared" si="228"/>
        <v>1</v>
      </c>
      <c r="AQ1109" s="75" t="str">
        <f t="shared" si="229"/>
        <v>1</v>
      </c>
      <c r="AR1109" s="75" t="str">
        <f t="shared" si="230"/>
        <v>1</v>
      </c>
      <c r="AS1109" s="75">
        <f t="shared" si="231"/>
        <v>1</v>
      </c>
      <c r="AT1109" s="75" t="str">
        <f t="shared" si="232"/>
        <v>1</v>
      </c>
      <c r="AU1109" s="48" t="e">
        <f>IF(OR(AQ1109="I",#REF!="I",AQ1109="C",#REF!="C"),"Termovacío",IF(OR(AO1109="I",AN1109="I",AP1109="I",AK1109="I",AL1109="I",AO1109="C",AN1109="C",AP1109="C",AK1109="C",AL1109="C"),"Regeneración",""))</f>
        <v>#REF!</v>
      </c>
    </row>
    <row r="1110" spans="1:47" s="10" customFormat="1" ht="15" customHeight="1" x14ac:dyDescent="0.2">
      <c r="A1110" s="4">
        <f t="shared" si="233"/>
        <v>50</v>
      </c>
      <c r="B1110" s="4">
        <v>60006096</v>
      </c>
      <c r="C1110" s="4" t="s">
        <v>100</v>
      </c>
      <c r="D1110" s="4" t="s">
        <v>155</v>
      </c>
      <c r="E1110" s="3" t="s">
        <v>152</v>
      </c>
      <c r="F1110" s="4" t="s">
        <v>341</v>
      </c>
      <c r="G1110" s="4" t="s">
        <v>19</v>
      </c>
      <c r="H1110" s="4" t="s">
        <v>180</v>
      </c>
      <c r="I1110" s="4" t="s">
        <v>249</v>
      </c>
      <c r="J1110" s="4" t="s">
        <v>116</v>
      </c>
      <c r="K1110" s="4" t="s">
        <v>117</v>
      </c>
      <c r="L1110" s="4">
        <v>2013</v>
      </c>
      <c r="M1110" s="4" t="s">
        <v>267</v>
      </c>
      <c r="N1110" s="4" t="s">
        <v>153</v>
      </c>
      <c r="O1110" s="4" t="s">
        <v>133</v>
      </c>
      <c r="P1110" s="4"/>
      <c r="Q1110" s="4"/>
      <c r="R1110" s="4" t="s">
        <v>119</v>
      </c>
      <c r="S1110" s="13"/>
      <c r="T1110" s="4"/>
      <c r="U1110" s="4"/>
      <c r="V1110" s="4" t="s">
        <v>301</v>
      </c>
      <c r="W1110" s="4">
        <v>220</v>
      </c>
      <c r="X1110" s="13">
        <v>44383</v>
      </c>
      <c r="Y1110" s="27">
        <v>62.9</v>
      </c>
      <c r="Z1110" s="27">
        <v>59.7</v>
      </c>
      <c r="AA1110" s="28" t="s">
        <v>283</v>
      </c>
      <c r="AB1110" s="31">
        <v>0.874</v>
      </c>
      <c r="AC1110" s="32">
        <v>41</v>
      </c>
      <c r="AD1110" s="28">
        <v>13</v>
      </c>
      <c r="AE1110" s="28">
        <v>41</v>
      </c>
      <c r="AF1110" s="33">
        <v>0.02</v>
      </c>
      <c r="AG1110" s="28">
        <v>0.5</v>
      </c>
      <c r="AH1110" s="31">
        <v>4.0000000000000001E-3</v>
      </c>
      <c r="AI1110" s="31">
        <v>0.39300000000000002</v>
      </c>
      <c r="AJ1110" s="31"/>
      <c r="AK1110" s="75" t="str">
        <f t="shared" si="223"/>
        <v>1</v>
      </c>
      <c r="AL1110" s="75" t="str">
        <f t="shared" si="224"/>
        <v>1</v>
      </c>
      <c r="AM1110" s="75" t="str">
        <f t="shared" si="225"/>
        <v>1</v>
      </c>
      <c r="AN1110" s="75" t="str">
        <f t="shared" si="226"/>
        <v>1</v>
      </c>
      <c r="AO1110" s="75" t="str">
        <f t="shared" si="227"/>
        <v>1</v>
      </c>
      <c r="AP1110" s="75" t="str">
        <f t="shared" si="228"/>
        <v>1</v>
      </c>
      <c r="AQ1110" s="75" t="str">
        <f t="shared" si="229"/>
        <v>5</v>
      </c>
      <c r="AR1110" s="75" t="str">
        <f t="shared" si="230"/>
        <v>1</v>
      </c>
      <c r="AS1110" s="75">
        <f t="shared" si="231"/>
        <v>1.9090909090909092</v>
      </c>
      <c r="AT1110" s="75" t="str">
        <f t="shared" si="232"/>
        <v>3</v>
      </c>
      <c r="AU1110" s="48" t="e">
        <f>IF(OR(AQ1110="I",#REF!="I",AQ1110="C",#REF!="C"),"Termovacío",IF(OR(AO1110="I",AN1110="I",AP1110="I",AK1110="I",AL1110="I",AO1110="C",AN1110="C",AP1110="C",AK1110="C",AL1110="C"),"Regeneración",""))</f>
        <v>#REF!</v>
      </c>
    </row>
    <row r="1111" spans="1:47" s="10" customFormat="1" ht="15" customHeight="1" x14ac:dyDescent="0.2">
      <c r="A1111" s="4">
        <f t="shared" si="233"/>
        <v>50</v>
      </c>
      <c r="B1111" s="4">
        <v>60006096</v>
      </c>
      <c r="C1111" s="4" t="s">
        <v>100</v>
      </c>
      <c r="D1111" s="4" t="s">
        <v>155</v>
      </c>
      <c r="E1111" s="3" t="s">
        <v>152</v>
      </c>
      <c r="F1111" s="4" t="s">
        <v>341</v>
      </c>
      <c r="G1111" s="4" t="s">
        <v>19</v>
      </c>
      <c r="H1111" s="4" t="s">
        <v>180</v>
      </c>
      <c r="I1111" s="4" t="s">
        <v>249</v>
      </c>
      <c r="J1111" s="4" t="s">
        <v>116</v>
      </c>
      <c r="K1111" s="4" t="s">
        <v>117</v>
      </c>
      <c r="L1111" s="4">
        <v>2013</v>
      </c>
      <c r="M1111" s="4" t="s">
        <v>267</v>
      </c>
      <c r="N1111" s="4" t="s">
        <v>153</v>
      </c>
      <c r="O1111" s="4" t="s">
        <v>133</v>
      </c>
      <c r="P1111" s="4"/>
      <c r="Q1111" s="4"/>
      <c r="R1111" s="4" t="s">
        <v>119</v>
      </c>
      <c r="S1111" s="13"/>
      <c r="T1111" s="4"/>
      <c r="U1111" s="4"/>
      <c r="V1111" s="4"/>
      <c r="W1111" s="4">
        <v>220</v>
      </c>
      <c r="X1111" s="13">
        <v>43998</v>
      </c>
      <c r="Y1111" s="27"/>
      <c r="Z1111" s="27"/>
      <c r="AA1111" s="28"/>
      <c r="AB1111" s="31"/>
      <c r="AC1111" s="32">
        <v>49</v>
      </c>
      <c r="AD1111" s="28"/>
      <c r="AE1111" s="28">
        <v>41</v>
      </c>
      <c r="AF1111" s="33">
        <v>0.01</v>
      </c>
      <c r="AG1111" s="28">
        <v>0.5</v>
      </c>
      <c r="AH1111" s="31">
        <v>4.0000000000000001E-3</v>
      </c>
      <c r="AI1111" s="31">
        <v>0.21</v>
      </c>
      <c r="AJ1111" s="31"/>
      <c r="AK1111" s="75" t="str">
        <f t="shared" si="223"/>
        <v>1</v>
      </c>
      <c r="AL1111" s="75" t="str">
        <f t="shared" si="224"/>
        <v>1</v>
      </c>
      <c r="AM1111" s="75" t="str">
        <f t="shared" si="225"/>
        <v>1</v>
      </c>
      <c r="AN1111" s="75" t="str">
        <f t="shared" si="226"/>
        <v>1</v>
      </c>
      <c r="AO1111" s="75" t="str">
        <f t="shared" si="227"/>
        <v>1</v>
      </c>
      <c r="AP1111" s="75" t="str">
        <f t="shared" si="228"/>
        <v>1</v>
      </c>
      <c r="AQ1111" s="75" t="str">
        <f t="shared" si="229"/>
        <v>2</v>
      </c>
      <c r="AR1111" s="75" t="str">
        <f t="shared" si="230"/>
        <v>1</v>
      </c>
      <c r="AS1111" s="75">
        <f t="shared" si="231"/>
        <v>1.2272727272727273</v>
      </c>
      <c r="AT1111" s="75" t="str">
        <f t="shared" si="232"/>
        <v>3</v>
      </c>
      <c r="AU1111" s="48" t="e">
        <f>IF(OR(AQ1111="I",#REF!="I",AQ1111="C",#REF!="C"),"Termovacío",IF(OR(AO1111="I",AN1111="I",AP1111="I",AK1111="I",AL1111="I",AO1111="C",AN1111="C",AP1111="C",AK1111="C",AL1111="C"),"Regeneración",""))</f>
        <v>#REF!</v>
      </c>
    </row>
    <row r="1112" spans="1:47" s="10" customFormat="1" ht="15" customHeight="1" x14ac:dyDescent="0.2">
      <c r="A1112" s="4">
        <f t="shared" si="233"/>
        <v>50</v>
      </c>
      <c r="B1112" s="4">
        <v>60006096</v>
      </c>
      <c r="C1112" s="4" t="s">
        <v>100</v>
      </c>
      <c r="D1112" s="4" t="s">
        <v>155</v>
      </c>
      <c r="E1112" s="3" t="s">
        <v>152</v>
      </c>
      <c r="F1112" s="4" t="s">
        <v>341</v>
      </c>
      <c r="G1112" s="4" t="s">
        <v>19</v>
      </c>
      <c r="H1112" s="4" t="s">
        <v>180</v>
      </c>
      <c r="I1112" s="4" t="s">
        <v>249</v>
      </c>
      <c r="J1112" s="4" t="s">
        <v>116</v>
      </c>
      <c r="K1112" s="4" t="s">
        <v>117</v>
      </c>
      <c r="L1112" s="4">
        <v>2013</v>
      </c>
      <c r="M1112" s="4" t="s">
        <v>267</v>
      </c>
      <c r="N1112" s="4" t="s">
        <v>153</v>
      </c>
      <c r="O1112" s="4" t="s">
        <v>133</v>
      </c>
      <c r="P1112" s="4"/>
      <c r="Q1112" s="4"/>
      <c r="R1112" s="4" t="s">
        <v>119</v>
      </c>
      <c r="S1112" s="13"/>
      <c r="T1112" s="4"/>
      <c r="U1112" s="4"/>
      <c r="V1112" s="4"/>
      <c r="W1112" s="4">
        <v>220</v>
      </c>
      <c r="X1112" s="13">
        <v>43578</v>
      </c>
      <c r="Y1112" s="27"/>
      <c r="Z1112" s="27"/>
      <c r="AA1112" s="28"/>
      <c r="AB1112" s="31"/>
      <c r="AC1112" s="32">
        <v>51</v>
      </c>
      <c r="AD1112" s="28"/>
      <c r="AE1112" s="28">
        <v>47</v>
      </c>
      <c r="AF1112" s="33">
        <v>0.01</v>
      </c>
      <c r="AG1112" s="28">
        <v>0.5</v>
      </c>
      <c r="AH1112" s="31">
        <v>5.0000000000000001E-3</v>
      </c>
      <c r="AI1112" s="31">
        <v>0.37</v>
      </c>
      <c r="AJ1112" s="31"/>
      <c r="AK1112" s="75" t="str">
        <f t="shared" si="223"/>
        <v>1</v>
      </c>
      <c r="AL1112" s="75" t="str">
        <f t="shared" si="224"/>
        <v>1</v>
      </c>
      <c r="AM1112" s="75" t="str">
        <f t="shared" si="225"/>
        <v>1</v>
      </c>
      <c r="AN1112" s="75" t="str">
        <f t="shared" si="226"/>
        <v>1</v>
      </c>
      <c r="AO1112" s="75" t="str">
        <f t="shared" si="227"/>
        <v>1</v>
      </c>
      <c r="AP1112" s="75" t="str">
        <f t="shared" si="228"/>
        <v>1</v>
      </c>
      <c r="AQ1112" s="75" t="str">
        <f t="shared" si="229"/>
        <v>1</v>
      </c>
      <c r="AR1112" s="75" t="str">
        <f t="shared" si="230"/>
        <v>1</v>
      </c>
      <c r="AS1112" s="75">
        <f t="shared" si="231"/>
        <v>1</v>
      </c>
      <c r="AT1112" s="75" t="str">
        <f t="shared" si="232"/>
        <v>1</v>
      </c>
      <c r="AU1112" s="48" t="e">
        <f>IF(OR(AQ1112="I",#REF!="I",AQ1112="C",#REF!="C"),"Termovacío",IF(OR(AO1112="I",AN1112="I",AP1112="I",AK1112="I",AL1112="I",AO1112="C",AN1112="C",AP1112="C",AK1112="C",AL1112="C"),"Regeneración",""))</f>
        <v>#REF!</v>
      </c>
    </row>
    <row r="1113" spans="1:47" s="10" customFormat="1" ht="15" customHeight="1" x14ac:dyDescent="0.2">
      <c r="A1113" s="4">
        <f t="shared" si="233"/>
        <v>50</v>
      </c>
      <c r="B1113" s="4">
        <v>60006096</v>
      </c>
      <c r="C1113" s="4" t="s">
        <v>100</v>
      </c>
      <c r="D1113" s="4" t="s">
        <v>155</v>
      </c>
      <c r="E1113" s="3" t="s">
        <v>152</v>
      </c>
      <c r="F1113" s="4" t="s">
        <v>341</v>
      </c>
      <c r="G1113" s="4" t="s">
        <v>19</v>
      </c>
      <c r="H1113" s="4" t="s">
        <v>180</v>
      </c>
      <c r="I1113" s="4" t="s">
        <v>249</v>
      </c>
      <c r="J1113" s="4" t="s">
        <v>116</v>
      </c>
      <c r="K1113" s="4" t="s">
        <v>117</v>
      </c>
      <c r="L1113" s="4">
        <v>2013</v>
      </c>
      <c r="M1113" s="4" t="s">
        <v>267</v>
      </c>
      <c r="N1113" s="4" t="s">
        <v>153</v>
      </c>
      <c r="O1113" s="4" t="s">
        <v>133</v>
      </c>
      <c r="P1113" s="4"/>
      <c r="Q1113" s="4"/>
      <c r="R1113" s="4" t="s">
        <v>119</v>
      </c>
      <c r="S1113" s="13"/>
      <c r="T1113" s="4"/>
      <c r="U1113" s="4"/>
      <c r="V1113" s="4"/>
      <c r="W1113" s="4">
        <v>220</v>
      </c>
      <c r="X1113" s="13">
        <v>43313</v>
      </c>
      <c r="Y1113" s="27"/>
      <c r="Z1113" s="27"/>
      <c r="AA1113" s="28"/>
      <c r="AB1113" s="31"/>
      <c r="AC1113" s="32">
        <v>52</v>
      </c>
      <c r="AD1113" s="28"/>
      <c r="AE1113" s="28">
        <v>46.8</v>
      </c>
      <c r="AF1113" s="33">
        <v>0.01</v>
      </c>
      <c r="AG1113" s="28">
        <v>0.5</v>
      </c>
      <c r="AH1113" s="31">
        <v>4.0000000000000001E-3</v>
      </c>
      <c r="AI1113" s="31">
        <v>0.16</v>
      </c>
      <c r="AJ1113" s="31"/>
      <c r="AK1113" s="75" t="str">
        <f t="shared" si="223"/>
        <v>1</v>
      </c>
      <c r="AL1113" s="75" t="str">
        <f t="shared" si="224"/>
        <v>1</v>
      </c>
      <c r="AM1113" s="75" t="str">
        <f t="shared" si="225"/>
        <v>1</v>
      </c>
      <c r="AN1113" s="75" t="str">
        <f t="shared" si="226"/>
        <v>1</v>
      </c>
      <c r="AO1113" s="75" t="str">
        <f t="shared" si="227"/>
        <v>1</v>
      </c>
      <c r="AP1113" s="75" t="str">
        <f t="shared" si="228"/>
        <v>1</v>
      </c>
      <c r="AQ1113" s="75" t="str">
        <f t="shared" si="229"/>
        <v>1</v>
      </c>
      <c r="AR1113" s="75" t="str">
        <f t="shared" si="230"/>
        <v>1</v>
      </c>
      <c r="AS1113" s="75">
        <f t="shared" si="231"/>
        <v>1</v>
      </c>
      <c r="AT1113" s="75" t="str">
        <f t="shared" si="232"/>
        <v>1</v>
      </c>
      <c r="AU1113" s="48" t="e">
        <f>IF(OR(AQ1113="I",#REF!="I",AQ1113="C",#REF!="C"),"Termovacío",IF(OR(AO1113="I",AN1113="I",AP1113="I",AK1113="I",AL1113="I",AO1113="C",AN1113="C",AP1113="C",AK1113="C",AL1113="C"),"Regeneración",""))</f>
        <v>#REF!</v>
      </c>
    </row>
    <row r="1114" spans="1:47" s="10" customFormat="1" ht="15" customHeight="1" x14ac:dyDescent="0.2">
      <c r="A1114" s="4">
        <f t="shared" si="233"/>
        <v>50</v>
      </c>
      <c r="B1114" s="4">
        <v>60006096</v>
      </c>
      <c r="C1114" s="4" t="s">
        <v>100</v>
      </c>
      <c r="D1114" s="4" t="s">
        <v>155</v>
      </c>
      <c r="E1114" s="3" t="s">
        <v>152</v>
      </c>
      <c r="F1114" s="4" t="s">
        <v>341</v>
      </c>
      <c r="G1114" s="4" t="s">
        <v>19</v>
      </c>
      <c r="H1114" s="4" t="s">
        <v>180</v>
      </c>
      <c r="I1114" s="4" t="s">
        <v>249</v>
      </c>
      <c r="J1114" s="4" t="s">
        <v>116</v>
      </c>
      <c r="K1114" s="4" t="s">
        <v>117</v>
      </c>
      <c r="L1114" s="4">
        <v>2013</v>
      </c>
      <c r="M1114" s="4" t="s">
        <v>267</v>
      </c>
      <c r="N1114" s="4" t="s">
        <v>153</v>
      </c>
      <c r="O1114" s="4" t="s">
        <v>133</v>
      </c>
      <c r="P1114" s="4"/>
      <c r="Q1114" s="4"/>
      <c r="R1114" s="4" t="s">
        <v>119</v>
      </c>
      <c r="S1114" s="13"/>
      <c r="T1114" s="4"/>
      <c r="U1114" s="4"/>
      <c r="V1114" s="4"/>
      <c r="W1114" s="4">
        <v>220</v>
      </c>
      <c r="X1114" s="13">
        <v>43144</v>
      </c>
      <c r="Y1114" s="27"/>
      <c r="Z1114" s="27"/>
      <c r="AA1114" s="28"/>
      <c r="AB1114" s="31"/>
      <c r="AC1114" s="32">
        <v>61</v>
      </c>
      <c r="AD1114" s="28"/>
      <c r="AE1114" s="28">
        <v>48.4</v>
      </c>
      <c r="AF1114" s="33">
        <v>0.01</v>
      </c>
      <c r="AG1114" s="28">
        <v>0.5</v>
      </c>
      <c r="AH1114" s="31">
        <v>0.01</v>
      </c>
      <c r="AI1114" s="31">
        <v>0.2</v>
      </c>
      <c r="AJ1114" s="31"/>
      <c r="AK1114" s="75" t="str">
        <f t="shared" si="223"/>
        <v>1</v>
      </c>
      <c r="AL1114" s="75" t="str">
        <f t="shared" si="224"/>
        <v>1</v>
      </c>
      <c r="AM1114" s="75" t="str">
        <f t="shared" si="225"/>
        <v>1</v>
      </c>
      <c r="AN1114" s="75" t="str">
        <f t="shared" si="226"/>
        <v>1</v>
      </c>
      <c r="AO1114" s="75" t="str">
        <f t="shared" si="227"/>
        <v>1</v>
      </c>
      <c r="AP1114" s="75" t="str">
        <f t="shared" si="228"/>
        <v>1</v>
      </c>
      <c r="AQ1114" s="75" t="str">
        <f t="shared" si="229"/>
        <v>1</v>
      </c>
      <c r="AR1114" s="75" t="str">
        <f t="shared" si="230"/>
        <v>1</v>
      </c>
      <c r="AS1114" s="75">
        <f t="shared" si="231"/>
        <v>1</v>
      </c>
      <c r="AT1114" s="75" t="str">
        <f t="shared" si="232"/>
        <v>1</v>
      </c>
      <c r="AU1114" s="48" t="e">
        <f>IF(OR(AQ1114="I",#REF!="I",AQ1114="C",#REF!="C"),"Termovacío",IF(OR(AO1114="I",AN1114="I",AP1114="I",AK1114="I",AL1114="I",AO1114="C",AN1114="C",AP1114="C",AK1114="C",AL1114="C"),"Regeneración",""))</f>
        <v>#REF!</v>
      </c>
    </row>
    <row r="1115" spans="1:47" s="10" customFormat="1" ht="15" customHeight="1" x14ac:dyDescent="0.2">
      <c r="A1115" s="4">
        <f t="shared" si="233"/>
        <v>50</v>
      </c>
      <c r="B1115" s="4">
        <v>60006096</v>
      </c>
      <c r="C1115" s="4" t="s">
        <v>100</v>
      </c>
      <c r="D1115" s="4" t="s">
        <v>155</v>
      </c>
      <c r="E1115" s="3" t="s">
        <v>152</v>
      </c>
      <c r="F1115" s="4" t="s">
        <v>341</v>
      </c>
      <c r="G1115" s="4" t="s">
        <v>19</v>
      </c>
      <c r="H1115" s="4" t="s">
        <v>180</v>
      </c>
      <c r="I1115" s="4" t="s">
        <v>249</v>
      </c>
      <c r="J1115" s="4" t="s">
        <v>116</v>
      </c>
      <c r="K1115" s="4" t="s">
        <v>117</v>
      </c>
      <c r="L1115" s="4">
        <v>2013</v>
      </c>
      <c r="M1115" s="4" t="s">
        <v>267</v>
      </c>
      <c r="N1115" s="4" t="s">
        <v>153</v>
      </c>
      <c r="O1115" s="4" t="s">
        <v>133</v>
      </c>
      <c r="P1115" s="4"/>
      <c r="Q1115" s="4"/>
      <c r="R1115" s="4" t="s">
        <v>119</v>
      </c>
      <c r="S1115" s="13"/>
      <c r="T1115" s="4"/>
      <c r="U1115" s="4"/>
      <c r="V1115" s="4"/>
      <c r="W1115" s="4">
        <v>220</v>
      </c>
      <c r="X1115" s="13">
        <v>42382</v>
      </c>
      <c r="Y1115" s="27"/>
      <c r="Z1115" s="27"/>
      <c r="AA1115" s="28"/>
      <c r="AB1115" s="31"/>
      <c r="AC1115" s="32">
        <v>56</v>
      </c>
      <c r="AD1115" s="28"/>
      <c r="AE1115" s="28">
        <v>47</v>
      </c>
      <c r="AF1115" s="33">
        <v>0.01</v>
      </c>
      <c r="AG1115" s="28">
        <v>0.5</v>
      </c>
      <c r="AH1115" s="31">
        <v>0.01</v>
      </c>
      <c r="AI1115" s="31">
        <v>0.16300000000000001</v>
      </c>
      <c r="AJ1115" s="31"/>
      <c r="AK1115" s="75" t="str">
        <f t="shared" si="223"/>
        <v>1</v>
      </c>
      <c r="AL1115" s="75" t="str">
        <f t="shared" si="224"/>
        <v>1</v>
      </c>
      <c r="AM1115" s="75" t="str">
        <f t="shared" si="225"/>
        <v>1</v>
      </c>
      <c r="AN1115" s="75" t="str">
        <f t="shared" si="226"/>
        <v>1</v>
      </c>
      <c r="AO1115" s="75" t="str">
        <f t="shared" si="227"/>
        <v>1</v>
      </c>
      <c r="AP1115" s="75" t="str">
        <f t="shared" si="228"/>
        <v>1</v>
      </c>
      <c r="AQ1115" s="75" t="str">
        <f t="shared" si="229"/>
        <v>1</v>
      </c>
      <c r="AR1115" s="75" t="str">
        <f t="shared" si="230"/>
        <v>1</v>
      </c>
      <c r="AS1115" s="75">
        <f t="shared" si="231"/>
        <v>1</v>
      </c>
      <c r="AT1115" s="75" t="str">
        <f t="shared" si="232"/>
        <v>1</v>
      </c>
      <c r="AU1115" s="48" t="e">
        <f>IF(OR(AQ1115="I",#REF!="I",AQ1115="C",#REF!="C"),"Termovacío",IF(OR(AO1115="I",AN1115="I",AP1115="I",AK1115="I",AL1115="I",AO1115="C",AN1115="C",AP1115="C",AK1115="C",AL1115="C"),"Regeneración",""))</f>
        <v>#REF!</v>
      </c>
    </row>
    <row r="1116" spans="1:47" s="10" customFormat="1" ht="15" customHeight="1" x14ac:dyDescent="0.2">
      <c r="A1116" s="4">
        <f t="shared" si="233"/>
        <v>51</v>
      </c>
      <c r="B1116" s="36">
        <v>60005711</v>
      </c>
      <c r="C1116" s="36" t="s">
        <v>100</v>
      </c>
      <c r="D1116" s="36" t="s">
        <v>155</v>
      </c>
      <c r="E1116" s="37" t="s">
        <v>153</v>
      </c>
      <c r="F1116" s="36" t="s">
        <v>342</v>
      </c>
      <c r="G1116" s="36" t="s">
        <v>19</v>
      </c>
      <c r="H1116" s="36" t="s">
        <v>179</v>
      </c>
      <c r="I1116" s="36" t="s">
        <v>249</v>
      </c>
      <c r="J1116" s="36" t="s">
        <v>116</v>
      </c>
      <c r="K1116" s="36" t="s">
        <v>117</v>
      </c>
      <c r="L1116" s="36">
        <v>2013</v>
      </c>
      <c r="M1116" s="36" t="s">
        <v>267</v>
      </c>
      <c r="N1116" s="36" t="s">
        <v>153</v>
      </c>
      <c r="O1116" s="36" t="s">
        <v>133</v>
      </c>
      <c r="P1116" s="36">
        <v>2014</v>
      </c>
      <c r="Q1116" s="36"/>
      <c r="R1116" s="36" t="s">
        <v>119</v>
      </c>
      <c r="S1116" s="38"/>
      <c r="T1116" s="36"/>
      <c r="U1116" s="36"/>
      <c r="V1116" s="36" t="s">
        <v>448</v>
      </c>
      <c r="W1116" s="36">
        <v>220</v>
      </c>
      <c r="X1116" s="38">
        <v>45699</v>
      </c>
      <c r="Y1116" s="39">
        <v>76</v>
      </c>
      <c r="Z1116" s="39">
        <v>32</v>
      </c>
      <c r="AA1116" s="40" t="s">
        <v>665</v>
      </c>
      <c r="AB1116" s="41">
        <v>0.88300000000000001</v>
      </c>
      <c r="AC1116" s="42">
        <v>70</v>
      </c>
      <c r="AD1116" s="40">
        <v>5</v>
      </c>
      <c r="AE1116" s="40">
        <v>40.6</v>
      </c>
      <c r="AF1116" s="43">
        <v>0.01</v>
      </c>
      <c r="AG1116" s="40">
        <v>0.5</v>
      </c>
      <c r="AH1116" s="41">
        <v>3.0000000000000001E-3</v>
      </c>
      <c r="AI1116" s="41">
        <v>0.08</v>
      </c>
      <c r="AJ1116" s="41"/>
      <c r="AK1116" s="75" t="str">
        <f t="shared" si="223"/>
        <v>1</v>
      </c>
      <c r="AL1116" s="75" t="str">
        <f t="shared" si="224"/>
        <v>1</v>
      </c>
      <c r="AM1116" s="75" t="str">
        <f t="shared" si="225"/>
        <v>1</v>
      </c>
      <c r="AN1116" s="75" t="str">
        <f t="shared" si="226"/>
        <v>1</v>
      </c>
      <c r="AO1116" s="75" t="str">
        <f t="shared" si="227"/>
        <v>1</v>
      </c>
      <c r="AP1116" s="75" t="str">
        <f t="shared" si="228"/>
        <v>1</v>
      </c>
      <c r="AQ1116" s="75" t="str">
        <f t="shared" si="229"/>
        <v>1</v>
      </c>
      <c r="AR1116" s="75" t="str">
        <f t="shared" si="230"/>
        <v>1</v>
      </c>
      <c r="AS1116" s="75">
        <f t="shared" si="231"/>
        <v>1</v>
      </c>
      <c r="AT1116" s="75" t="str">
        <f t="shared" si="232"/>
        <v>1</v>
      </c>
      <c r="AU1116" s="48" t="e">
        <f>IF(OR(AQ1116="I",#REF!="I",AQ1116="C",#REF!="C"),"Termovacío",IF(OR(AO1116="I",AN1116="I",AP1116="I",AK1116="I",AL1116="I",AO1116="C",AN1116="C",AP1116="C",AK1116="C",AL1116="C"),"Regeneración",""))</f>
        <v>#REF!</v>
      </c>
    </row>
    <row r="1117" spans="1:47" s="10" customFormat="1" ht="15" customHeight="1" x14ac:dyDescent="0.2">
      <c r="A1117" s="4">
        <f t="shared" si="233"/>
        <v>51</v>
      </c>
      <c r="B1117" s="4">
        <v>60005711</v>
      </c>
      <c r="C1117" s="4" t="s">
        <v>100</v>
      </c>
      <c r="D1117" s="4" t="s">
        <v>155</v>
      </c>
      <c r="E1117" s="3" t="s">
        <v>153</v>
      </c>
      <c r="F1117" s="4" t="s">
        <v>342</v>
      </c>
      <c r="G1117" s="4" t="s">
        <v>19</v>
      </c>
      <c r="H1117" s="4" t="s">
        <v>179</v>
      </c>
      <c r="I1117" s="4" t="s">
        <v>249</v>
      </c>
      <c r="J1117" s="4" t="s">
        <v>116</v>
      </c>
      <c r="K1117" s="4" t="s">
        <v>117</v>
      </c>
      <c r="L1117" s="4">
        <v>2013</v>
      </c>
      <c r="M1117" s="4" t="s">
        <v>267</v>
      </c>
      <c r="N1117" s="4" t="s">
        <v>153</v>
      </c>
      <c r="O1117" s="4" t="s">
        <v>133</v>
      </c>
      <c r="P1117" s="4">
        <v>2014</v>
      </c>
      <c r="Q1117" s="4"/>
      <c r="R1117" s="4" t="s">
        <v>119</v>
      </c>
      <c r="S1117" s="13"/>
      <c r="T1117" s="4"/>
      <c r="U1117" s="4"/>
      <c r="V1117" s="4" t="s">
        <v>448</v>
      </c>
      <c r="W1117" s="4">
        <v>220</v>
      </c>
      <c r="X1117" s="13">
        <v>45217</v>
      </c>
      <c r="Y1117" s="27">
        <v>70</v>
      </c>
      <c r="Z1117" s="27"/>
      <c r="AA1117" s="28" t="s">
        <v>450</v>
      </c>
      <c r="AB1117" s="31">
        <v>0.88300000000000001</v>
      </c>
      <c r="AC1117" s="32">
        <v>66</v>
      </c>
      <c r="AD1117" s="28">
        <v>6</v>
      </c>
      <c r="AE1117" s="28">
        <v>41.3</v>
      </c>
      <c r="AF1117" s="33">
        <v>0.01</v>
      </c>
      <c r="AG1117" s="28">
        <v>0.5</v>
      </c>
      <c r="AH1117" s="31">
        <v>2E-3</v>
      </c>
      <c r="AI1117" s="31">
        <v>0.40899999999999997</v>
      </c>
      <c r="AJ1117" s="31"/>
      <c r="AK1117" s="75" t="str">
        <f t="shared" si="223"/>
        <v>1</v>
      </c>
      <c r="AL1117" s="75" t="str">
        <f t="shared" si="224"/>
        <v>1</v>
      </c>
      <c r="AM1117" s="75" t="str">
        <f t="shared" si="225"/>
        <v>1</v>
      </c>
      <c r="AN1117" s="75" t="str">
        <f t="shared" si="226"/>
        <v>1</v>
      </c>
      <c r="AO1117" s="75" t="str">
        <f t="shared" si="227"/>
        <v>1</v>
      </c>
      <c r="AP1117" s="75" t="str">
        <f t="shared" si="228"/>
        <v>1</v>
      </c>
      <c r="AQ1117" s="75" t="str">
        <f t="shared" si="229"/>
        <v>1</v>
      </c>
      <c r="AR1117" s="75" t="str">
        <f t="shared" si="230"/>
        <v>1</v>
      </c>
      <c r="AS1117" s="75">
        <f t="shared" si="231"/>
        <v>1</v>
      </c>
      <c r="AT1117" s="75" t="str">
        <f t="shared" si="232"/>
        <v>1</v>
      </c>
      <c r="AU1117" s="48" t="e">
        <f>IF(OR(AQ1117="I",#REF!="I",AQ1117="C",#REF!="C"),"Termovacío",IF(OR(AO1117="I",AN1117="I",AP1117="I",AK1117="I",AL1117="I",AO1117="C",AN1117="C",AP1117="C",AK1117="C",AL1117="C"),"Regeneración",""))</f>
        <v>#REF!</v>
      </c>
    </row>
    <row r="1118" spans="1:47" s="10" customFormat="1" ht="15" customHeight="1" x14ac:dyDescent="0.2">
      <c r="A1118" s="4">
        <f t="shared" si="233"/>
        <v>51</v>
      </c>
      <c r="B1118" s="4">
        <v>60005711</v>
      </c>
      <c r="C1118" s="4" t="s">
        <v>100</v>
      </c>
      <c r="D1118" s="4" t="s">
        <v>155</v>
      </c>
      <c r="E1118" s="3" t="s">
        <v>153</v>
      </c>
      <c r="F1118" s="4" t="s">
        <v>342</v>
      </c>
      <c r="G1118" s="4" t="s">
        <v>19</v>
      </c>
      <c r="H1118" s="4" t="s">
        <v>179</v>
      </c>
      <c r="I1118" s="4" t="s">
        <v>249</v>
      </c>
      <c r="J1118" s="4" t="s">
        <v>116</v>
      </c>
      <c r="K1118" s="4" t="s">
        <v>117</v>
      </c>
      <c r="L1118" s="4">
        <v>2013</v>
      </c>
      <c r="M1118" s="4" t="s">
        <v>267</v>
      </c>
      <c r="N1118" s="4" t="s">
        <v>153</v>
      </c>
      <c r="O1118" s="4" t="s">
        <v>133</v>
      </c>
      <c r="P1118" s="4">
        <v>2014</v>
      </c>
      <c r="Q1118" s="4"/>
      <c r="R1118" s="4" t="s">
        <v>119</v>
      </c>
      <c r="S1118" s="13"/>
      <c r="T1118" s="4"/>
      <c r="U1118" s="4"/>
      <c r="V1118" s="4"/>
      <c r="W1118" s="4">
        <v>220</v>
      </c>
      <c r="X1118" s="13" t="s">
        <v>288</v>
      </c>
      <c r="Y1118" s="27">
        <v>0</v>
      </c>
      <c r="Z1118" s="27">
        <v>59</v>
      </c>
      <c r="AA1118" s="28" t="s">
        <v>282</v>
      </c>
      <c r="AB1118" s="31">
        <v>0.8821</v>
      </c>
      <c r="AC1118" s="32">
        <v>68.599999999999994</v>
      </c>
      <c r="AD1118" s="28">
        <v>10</v>
      </c>
      <c r="AE1118" s="28">
        <v>43.7</v>
      </c>
      <c r="AF1118" s="33">
        <v>0.02</v>
      </c>
      <c r="AG1118" s="28">
        <v>1</v>
      </c>
      <c r="AH1118" s="31">
        <v>5.0000000000000001E-3</v>
      </c>
      <c r="AI1118" s="31">
        <v>0.14000000000000001</v>
      </c>
      <c r="AJ1118" s="31"/>
      <c r="AK1118" s="75" t="str">
        <f t="shared" si="223"/>
        <v>1</v>
      </c>
      <c r="AL1118" s="75" t="str">
        <f t="shared" si="224"/>
        <v>1</v>
      </c>
      <c r="AM1118" s="75" t="str">
        <f t="shared" si="225"/>
        <v>1</v>
      </c>
      <c r="AN1118" s="75" t="str">
        <f t="shared" si="226"/>
        <v>1</v>
      </c>
      <c r="AO1118" s="75" t="str">
        <f t="shared" si="227"/>
        <v>1</v>
      </c>
      <c r="AP1118" s="75" t="str">
        <f t="shared" si="228"/>
        <v>1</v>
      </c>
      <c r="AQ1118" s="75" t="str">
        <f t="shared" si="229"/>
        <v>1</v>
      </c>
      <c r="AR1118" s="75" t="str">
        <f t="shared" si="230"/>
        <v>1</v>
      </c>
      <c r="AS1118" s="75">
        <f t="shared" si="231"/>
        <v>1</v>
      </c>
      <c r="AT1118" s="75" t="str">
        <f t="shared" si="232"/>
        <v>1</v>
      </c>
      <c r="AU1118" s="48" t="e">
        <f>IF(OR(AQ1118="I",#REF!="I",AQ1118="C",#REF!="C"),"Termovacío",IF(OR(AO1118="I",AN1118="I",AP1118="I",AK1118="I",AL1118="I",AO1118="C",AN1118="C",AP1118="C",AK1118="C",AL1118="C"),"Regeneración",""))</f>
        <v>#REF!</v>
      </c>
    </row>
    <row r="1119" spans="1:47" s="10" customFormat="1" ht="15" customHeight="1" x14ac:dyDescent="0.2">
      <c r="A1119" s="4">
        <f t="shared" si="233"/>
        <v>51</v>
      </c>
      <c r="B1119" s="4">
        <v>60005711</v>
      </c>
      <c r="C1119" s="4" t="s">
        <v>100</v>
      </c>
      <c r="D1119" s="4" t="s">
        <v>155</v>
      </c>
      <c r="E1119" s="3" t="s">
        <v>153</v>
      </c>
      <c r="F1119" s="4" t="s">
        <v>342</v>
      </c>
      <c r="G1119" s="4" t="s">
        <v>19</v>
      </c>
      <c r="H1119" s="4" t="s">
        <v>179</v>
      </c>
      <c r="I1119" s="4" t="s">
        <v>249</v>
      </c>
      <c r="J1119" s="4" t="s">
        <v>116</v>
      </c>
      <c r="K1119" s="4" t="s">
        <v>117</v>
      </c>
      <c r="L1119" s="4">
        <v>2013</v>
      </c>
      <c r="M1119" s="4" t="s">
        <v>267</v>
      </c>
      <c r="N1119" s="4" t="s">
        <v>153</v>
      </c>
      <c r="O1119" s="4" t="s">
        <v>133</v>
      </c>
      <c r="P1119" s="4">
        <v>2014</v>
      </c>
      <c r="Q1119" s="4"/>
      <c r="R1119" s="4" t="s">
        <v>119</v>
      </c>
      <c r="S1119" s="13"/>
      <c r="T1119" s="4"/>
      <c r="U1119" s="4"/>
      <c r="V1119" s="4" t="s">
        <v>301</v>
      </c>
      <c r="W1119" s="4">
        <v>220</v>
      </c>
      <c r="X1119" s="13">
        <v>44383</v>
      </c>
      <c r="Y1119" s="27">
        <v>67.400000000000006</v>
      </c>
      <c r="Z1119" s="27">
        <v>55.2</v>
      </c>
      <c r="AA1119" s="28" t="s">
        <v>283</v>
      </c>
      <c r="AB1119" s="31">
        <v>0.874</v>
      </c>
      <c r="AC1119" s="32">
        <v>68</v>
      </c>
      <c r="AD1119" s="28">
        <v>10</v>
      </c>
      <c r="AE1119" s="28">
        <v>43</v>
      </c>
      <c r="AF1119" s="33">
        <v>0.02</v>
      </c>
      <c r="AG1119" s="28">
        <v>0.5</v>
      </c>
      <c r="AH1119" s="31">
        <v>7.0000000000000001E-3</v>
      </c>
      <c r="AI1119" s="31">
        <v>0.83799999999999997</v>
      </c>
      <c r="AJ1119" s="31"/>
      <c r="AK1119" s="75" t="str">
        <f t="shared" si="223"/>
        <v>1</v>
      </c>
      <c r="AL1119" s="75" t="str">
        <f t="shared" si="224"/>
        <v>1</v>
      </c>
      <c r="AM1119" s="75" t="str">
        <f t="shared" si="225"/>
        <v>1</v>
      </c>
      <c r="AN1119" s="75" t="str">
        <f t="shared" si="226"/>
        <v>1</v>
      </c>
      <c r="AO1119" s="75" t="str">
        <f t="shared" si="227"/>
        <v>1</v>
      </c>
      <c r="AP1119" s="75" t="str">
        <f t="shared" si="228"/>
        <v>1</v>
      </c>
      <c r="AQ1119" s="75" t="str">
        <f t="shared" si="229"/>
        <v>1</v>
      </c>
      <c r="AR1119" s="75" t="str">
        <f t="shared" si="230"/>
        <v>1</v>
      </c>
      <c r="AS1119" s="75">
        <f t="shared" si="231"/>
        <v>1</v>
      </c>
      <c r="AT1119" s="75" t="str">
        <f t="shared" si="232"/>
        <v>1</v>
      </c>
      <c r="AU1119" s="48" t="e">
        <f>IF(OR(AQ1119="I",#REF!="I",AQ1119="C",#REF!="C"),"Termovacío",IF(OR(AO1119="I",AN1119="I",AP1119="I",AK1119="I",AL1119="I",AO1119="C",AN1119="C",AP1119="C",AK1119="C",AL1119="C"),"Regeneración",""))</f>
        <v>#REF!</v>
      </c>
    </row>
    <row r="1120" spans="1:47" s="10" customFormat="1" ht="15" customHeight="1" x14ac:dyDescent="0.2">
      <c r="A1120" s="4">
        <f t="shared" si="233"/>
        <v>51</v>
      </c>
      <c r="B1120" s="4">
        <v>60005711</v>
      </c>
      <c r="C1120" s="4" t="s">
        <v>100</v>
      </c>
      <c r="D1120" s="4" t="s">
        <v>155</v>
      </c>
      <c r="E1120" s="3" t="s">
        <v>153</v>
      </c>
      <c r="F1120" s="4" t="s">
        <v>342</v>
      </c>
      <c r="G1120" s="4" t="s">
        <v>19</v>
      </c>
      <c r="H1120" s="4" t="s">
        <v>179</v>
      </c>
      <c r="I1120" s="4" t="s">
        <v>249</v>
      </c>
      <c r="J1120" s="4" t="s">
        <v>116</v>
      </c>
      <c r="K1120" s="4" t="s">
        <v>117</v>
      </c>
      <c r="L1120" s="4">
        <v>2013</v>
      </c>
      <c r="M1120" s="4" t="s">
        <v>267</v>
      </c>
      <c r="N1120" s="4" t="s">
        <v>153</v>
      </c>
      <c r="O1120" s="4" t="s">
        <v>133</v>
      </c>
      <c r="P1120" s="4">
        <v>2014</v>
      </c>
      <c r="Q1120" s="4"/>
      <c r="R1120" s="4" t="s">
        <v>119</v>
      </c>
      <c r="S1120" s="13"/>
      <c r="T1120" s="4"/>
      <c r="U1120" s="4"/>
      <c r="V1120" s="4"/>
      <c r="W1120" s="4">
        <v>220</v>
      </c>
      <c r="X1120" s="13">
        <v>43998</v>
      </c>
      <c r="Y1120" s="27"/>
      <c r="Z1120" s="27"/>
      <c r="AA1120" s="28"/>
      <c r="AB1120" s="31"/>
      <c r="AC1120" s="32">
        <v>62</v>
      </c>
      <c r="AD1120" s="28"/>
      <c r="AE1120" s="28">
        <v>40.1</v>
      </c>
      <c r="AF1120" s="33">
        <v>0.01</v>
      </c>
      <c r="AG1120" s="28">
        <v>0.5</v>
      </c>
      <c r="AH1120" s="31">
        <v>1.0999999999999999E-2</v>
      </c>
      <c r="AI1120" s="31">
        <v>0.12</v>
      </c>
      <c r="AJ1120" s="31"/>
      <c r="AK1120" s="75" t="str">
        <f t="shared" si="223"/>
        <v>1</v>
      </c>
      <c r="AL1120" s="75" t="str">
        <f t="shared" si="224"/>
        <v>1</v>
      </c>
      <c r="AM1120" s="75" t="str">
        <f t="shared" si="225"/>
        <v>1</v>
      </c>
      <c r="AN1120" s="75" t="str">
        <f t="shared" si="226"/>
        <v>1</v>
      </c>
      <c r="AO1120" s="75" t="str">
        <f t="shared" si="227"/>
        <v>1</v>
      </c>
      <c r="AP1120" s="75" t="str">
        <f t="shared" si="228"/>
        <v>1</v>
      </c>
      <c r="AQ1120" s="75" t="str">
        <f t="shared" si="229"/>
        <v>1</v>
      </c>
      <c r="AR1120" s="75" t="str">
        <f t="shared" si="230"/>
        <v>1</v>
      </c>
      <c r="AS1120" s="75">
        <f t="shared" si="231"/>
        <v>1</v>
      </c>
      <c r="AT1120" s="75" t="str">
        <f t="shared" si="232"/>
        <v>1</v>
      </c>
      <c r="AU1120" s="48" t="e">
        <f>IF(OR(AQ1120="I",#REF!="I",AQ1120="C",#REF!="C"),"Termovacío",IF(OR(AO1120="I",AN1120="I",AP1120="I",AK1120="I",AL1120="I",AO1120="C",AN1120="C",AP1120="C",AK1120="C",AL1120="C"),"Regeneración",""))</f>
        <v>#REF!</v>
      </c>
    </row>
    <row r="1121" spans="1:47" s="10" customFormat="1" ht="15" customHeight="1" x14ac:dyDescent="0.2">
      <c r="A1121" s="4">
        <f t="shared" si="233"/>
        <v>51</v>
      </c>
      <c r="B1121" s="4">
        <v>60005711</v>
      </c>
      <c r="C1121" s="4" t="s">
        <v>100</v>
      </c>
      <c r="D1121" s="4" t="s">
        <v>155</v>
      </c>
      <c r="E1121" s="3" t="s">
        <v>153</v>
      </c>
      <c r="F1121" s="4" t="s">
        <v>342</v>
      </c>
      <c r="G1121" s="4" t="s">
        <v>19</v>
      </c>
      <c r="H1121" s="4" t="s">
        <v>179</v>
      </c>
      <c r="I1121" s="4" t="s">
        <v>249</v>
      </c>
      <c r="J1121" s="4" t="s">
        <v>116</v>
      </c>
      <c r="K1121" s="4" t="s">
        <v>117</v>
      </c>
      <c r="L1121" s="4">
        <v>2013</v>
      </c>
      <c r="M1121" s="4" t="s">
        <v>267</v>
      </c>
      <c r="N1121" s="4" t="s">
        <v>153</v>
      </c>
      <c r="O1121" s="4" t="s">
        <v>133</v>
      </c>
      <c r="P1121" s="4">
        <v>2014</v>
      </c>
      <c r="Q1121" s="4"/>
      <c r="R1121" s="4" t="s">
        <v>119</v>
      </c>
      <c r="S1121" s="13"/>
      <c r="T1121" s="4"/>
      <c r="U1121" s="4"/>
      <c r="V1121" s="4"/>
      <c r="W1121" s="4">
        <v>220</v>
      </c>
      <c r="X1121" s="13">
        <v>43578</v>
      </c>
      <c r="Y1121" s="27"/>
      <c r="Z1121" s="27"/>
      <c r="AA1121" s="28"/>
      <c r="AB1121" s="31"/>
      <c r="AC1121" s="32">
        <v>67</v>
      </c>
      <c r="AD1121" s="28"/>
      <c r="AE1121" s="28">
        <v>45.9</v>
      </c>
      <c r="AF1121" s="33">
        <v>0.01</v>
      </c>
      <c r="AG1121" s="28">
        <v>0.5</v>
      </c>
      <c r="AH1121" s="31">
        <v>0.01</v>
      </c>
      <c r="AI1121" s="31">
        <v>0.91</v>
      </c>
      <c r="AJ1121" s="31"/>
      <c r="AK1121" s="75" t="str">
        <f t="shared" si="223"/>
        <v>1</v>
      </c>
      <c r="AL1121" s="75" t="str">
        <f t="shared" si="224"/>
        <v>1</v>
      </c>
      <c r="AM1121" s="75" t="str">
        <f t="shared" si="225"/>
        <v>1</v>
      </c>
      <c r="AN1121" s="75" t="str">
        <f t="shared" si="226"/>
        <v>1</v>
      </c>
      <c r="AO1121" s="75" t="str">
        <f t="shared" si="227"/>
        <v>1</v>
      </c>
      <c r="AP1121" s="75" t="str">
        <f t="shared" si="228"/>
        <v>1</v>
      </c>
      <c r="AQ1121" s="75" t="str">
        <f t="shared" si="229"/>
        <v>1</v>
      </c>
      <c r="AR1121" s="75" t="str">
        <f t="shared" si="230"/>
        <v>1</v>
      </c>
      <c r="AS1121" s="75">
        <f t="shared" si="231"/>
        <v>1</v>
      </c>
      <c r="AT1121" s="75" t="str">
        <f t="shared" si="232"/>
        <v>1</v>
      </c>
      <c r="AU1121" s="48" t="e">
        <f>IF(OR(AQ1121="I",#REF!="I",AQ1121="C",#REF!="C"),"Termovacío",IF(OR(AO1121="I",AN1121="I",AP1121="I",AK1121="I",AL1121="I",AO1121="C",AN1121="C",AP1121="C",AK1121="C",AL1121="C"),"Regeneración",""))</f>
        <v>#REF!</v>
      </c>
    </row>
    <row r="1122" spans="1:47" s="10" customFormat="1" ht="15" customHeight="1" x14ac:dyDescent="0.2">
      <c r="A1122" s="4">
        <f t="shared" si="233"/>
        <v>51</v>
      </c>
      <c r="B1122" s="4">
        <v>60005711</v>
      </c>
      <c r="C1122" s="4" t="s">
        <v>100</v>
      </c>
      <c r="D1122" s="4" t="s">
        <v>155</v>
      </c>
      <c r="E1122" s="3" t="s">
        <v>153</v>
      </c>
      <c r="F1122" s="4" t="s">
        <v>342</v>
      </c>
      <c r="G1122" s="4" t="s">
        <v>19</v>
      </c>
      <c r="H1122" s="4" t="s">
        <v>179</v>
      </c>
      <c r="I1122" s="4" t="s">
        <v>249</v>
      </c>
      <c r="J1122" s="4" t="s">
        <v>116</v>
      </c>
      <c r="K1122" s="4" t="s">
        <v>117</v>
      </c>
      <c r="L1122" s="4">
        <v>2013</v>
      </c>
      <c r="M1122" s="4" t="s">
        <v>267</v>
      </c>
      <c r="N1122" s="4" t="s">
        <v>153</v>
      </c>
      <c r="O1122" s="4" t="s">
        <v>133</v>
      </c>
      <c r="P1122" s="4">
        <v>2014</v>
      </c>
      <c r="Q1122" s="4"/>
      <c r="R1122" s="4" t="s">
        <v>119</v>
      </c>
      <c r="S1122" s="13"/>
      <c r="T1122" s="4"/>
      <c r="U1122" s="4"/>
      <c r="V1122" s="4"/>
      <c r="W1122" s="4">
        <v>220</v>
      </c>
      <c r="X1122" s="13">
        <v>43313</v>
      </c>
      <c r="Y1122" s="27"/>
      <c r="Z1122" s="27"/>
      <c r="AA1122" s="28"/>
      <c r="AB1122" s="31"/>
      <c r="AC1122" s="32">
        <v>44</v>
      </c>
      <c r="AD1122" s="28"/>
      <c r="AE1122" s="28">
        <v>43.6</v>
      </c>
      <c r="AF1122" s="33">
        <v>0.01</v>
      </c>
      <c r="AG1122" s="28">
        <v>0.5</v>
      </c>
      <c r="AH1122" s="31">
        <v>1.4E-2</v>
      </c>
      <c r="AI1122" s="31">
        <v>4.62</v>
      </c>
      <c r="AJ1122" s="31"/>
      <c r="AK1122" s="75" t="str">
        <f t="shared" si="223"/>
        <v>1</v>
      </c>
      <c r="AL1122" s="75" t="str">
        <f t="shared" si="224"/>
        <v>5</v>
      </c>
      <c r="AM1122" s="75" t="str">
        <f t="shared" si="225"/>
        <v>1</v>
      </c>
      <c r="AN1122" s="75" t="str">
        <f t="shared" si="226"/>
        <v>1</v>
      </c>
      <c r="AO1122" s="75" t="str">
        <f t="shared" si="227"/>
        <v>1</v>
      </c>
      <c r="AP1122" s="75" t="str">
        <f t="shared" si="228"/>
        <v>1</v>
      </c>
      <c r="AQ1122" s="75" t="str">
        <f t="shared" si="229"/>
        <v>5</v>
      </c>
      <c r="AR1122" s="75" t="str">
        <f t="shared" si="230"/>
        <v>1</v>
      </c>
      <c r="AS1122" s="75">
        <f t="shared" si="231"/>
        <v>2.4545454545454546</v>
      </c>
      <c r="AT1122" s="75" t="str">
        <f t="shared" si="232"/>
        <v>6</v>
      </c>
      <c r="AU1122" s="48" t="e">
        <f>IF(OR(AQ1122="I",#REF!="I",AQ1122="C",#REF!="C"),"Termovacío",IF(OR(AO1122="I",AN1122="I",AP1122="I",AK1122="I",AL1122="I",AO1122="C",AN1122="C",AP1122="C",AK1122="C",AL1122="C"),"Regeneración",""))</f>
        <v>#REF!</v>
      </c>
    </row>
    <row r="1123" spans="1:47" s="10" customFormat="1" ht="15" customHeight="1" x14ac:dyDescent="0.2">
      <c r="A1123" s="4">
        <f t="shared" si="233"/>
        <v>51</v>
      </c>
      <c r="B1123" s="4">
        <v>60005711</v>
      </c>
      <c r="C1123" s="4" t="s">
        <v>100</v>
      </c>
      <c r="D1123" s="4" t="s">
        <v>155</v>
      </c>
      <c r="E1123" s="3" t="s">
        <v>153</v>
      </c>
      <c r="F1123" s="4" t="s">
        <v>342</v>
      </c>
      <c r="G1123" s="4" t="s">
        <v>19</v>
      </c>
      <c r="H1123" s="4" t="s">
        <v>179</v>
      </c>
      <c r="I1123" s="4" t="s">
        <v>249</v>
      </c>
      <c r="J1123" s="4" t="s">
        <v>116</v>
      </c>
      <c r="K1123" s="4" t="s">
        <v>117</v>
      </c>
      <c r="L1123" s="4">
        <v>2013</v>
      </c>
      <c r="M1123" s="4" t="s">
        <v>267</v>
      </c>
      <c r="N1123" s="4" t="s">
        <v>153</v>
      </c>
      <c r="O1123" s="4" t="s">
        <v>133</v>
      </c>
      <c r="P1123" s="4">
        <v>2014</v>
      </c>
      <c r="Q1123" s="4"/>
      <c r="R1123" s="4" t="s">
        <v>119</v>
      </c>
      <c r="S1123" s="13"/>
      <c r="T1123" s="4"/>
      <c r="U1123" s="4"/>
      <c r="V1123" s="4"/>
      <c r="W1123" s="4">
        <v>220</v>
      </c>
      <c r="X1123" s="13">
        <v>42921</v>
      </c>
      <c r="Y1123" s="27"/>
      <c r="Z1123" s="27"/>
      <c r="AA1123" s="28"/>
      <c r="AB1123" s="31"/>
      <c r="AC1123" s="32">
        <v>71</v>
      </c>
      <c r="AD1123" s="28"/>
      <c r="AE1123" s="28">
        <v>44.4</v>
      </c>
      <c r="AF1123" s="33">
        <v>0.01</v>
      </c>
      <c r="AG1123" s="28">
        <v>0.5</v>
      </c>
      <c r="AH1123" s="31">
        <v>0.08</v>
      </c>
      <c r="AI1123" s="31">
        <v>3.8</v>
      </c>
      <c r="AJ1123" s="31"/>
      <c r="AK1123" s="75" t="str">
        <f t="shared" si="223"/>
        <v>1</v>
      </c>
      <c r="AL1123" s="75" t="str">
        <f t="shared" si="224"/>
        <v>3</v>
      </c>
      <c r="AM1123" s="75" t="str">
        <f t="shared" si="225"/>
        <v>1</v>
      </c>
      <c r="AN1123" s="75" t="str">
        <f t="shared" si="226"/>
        <v>1</v>
      </c>
      <c r="AO1123" s="75" t="str">
        <f t="shared" si="227"/>
        <v>1</v>
      </c>
      <c r="AP1123" s="75" t="str">
        <f t="shared" si="228"/>
        <v>1</v>
      </c>
      <c r="AQ1123" s="75" t="str">
        <f t="shared" si="229"/>
        <v>1</v>
      </c>
      <c r="AR1123" s="75" t="str">
        <f t="shared" si="230"/>
        <v>1</v>
      </c>
      <c r="AS1123" s="75">
        <f t="shared" si="231"/>
        <v>1.2727272727272727</v>
      </c>
      <c r="AT1123" s="75" t="str">
        <f t="shared" si="232"/>
        <v>3</v>
      </c>
      <c r="AU1123" s="48" t="e">
        <f>IF(OR(AQ1123="I",#REF!="I",AQ1123="C",#REF!="C"),"Termovacío",IF(OR(AO1123="I",AN1123="I",AP1123="I",AK1123="I",AL1123="I",AO1123="C",AN1123="C",AP1123="C",AK1123="C",AL1123="C"),"Regeneración",""))</f>
        <v>#REF!</v>
      </c>
    </row>
    <row r="1124" spans="1:47" s="10" customFormat="1" ht="15" customHeight="1" x14ac:dyDescent="0.2">
      <c r="A1124" s="4">
        <f t="shared" si="233"/>
        <v>51</v>
      </c>
      <c r="B1124" s="4">
        <v>60005711</v>
      </c>
      <c r="C1124" s="4" t="s">
        <v>100</v>
      </c>
      <c r="D1124" s="4" t="s">
        <v>155</v>
      </c>
      <c r="E1124" s="3" t="s">
        <v>153</v>
      </c>
      <c r="F1124" s="4" t="s">
        <v>342</v>
      </c>
      <c r="G1124" s="4" t="s">
        <v>19</v>
      </c>
      <c r="H1124" s="4" t="s">
        <v>179</v>
      </c>
      <c r="I1124" s="4" t="s">
        <v>249</v>
      </c>
      <c r="J1124" s="4" t="s">
        <v>116</v>
      </c>
      <c r="K1124" s="4" t="s">
        <v>117</v>
      </c>
      <c r="L1124" s="4">
        <v>2013</v>
      </c>
      <c r="M1124" s="4" t="s">
        <v>267</v>
      </c>
      <c r="N1124" s="4" t="s">
        <v>153</v>
      </c>
      <c r="O1124" s="4" t="s">
        <v>133</v>
      </c>
      <c r="P1124" s="4">
        <v>2014</v>
      </c>
      <c r="Q1124" s="4"/>
      <c r="R1124" s="4" t="s">
        <v>119</v>
      </c>
      <c r="S1124" s="13"/>
      <c r="T1124" s="4"/>
      <c r="U1124" s="4"/>
      <c r="V1124" s="4"/>
      <c r="W1124" s="4">
        <v>220</v>
      </c>
      <c r="X1124" s="13">
        <v>42382</v>
      </c>
      <c r="Y1124" s="27"/>
      <c r="Z1124" s="27"/>
      <c r="AA1124" s="28"/>
      <c r="AB1124" s="31"/>
      <c r="AC1124" s="32">
        <v>30</v>
      </c>
      <c r="AD1124" s="28"/>
      <c r="AE1124" s="28">
        <v>44</v>
      </c>
      <c r="AF1124" s="33">
        <v>0.01</v>
      </c>
      <c r="AG1124" s="28">
        <v>0.5</v>
      </c>
      <c r="AH1124" s="31">
        <v>6.0000000000000001E-3</v>
      </c>
      <c r="AI1124" s="31">
        <v>0.11600000000000001</v>
      </c>
      <c r="AJ1124" s="31"/>
      <c r="AK1124" s="75" t="str">
        <f t="shared" si="223"/>
        <v>1</v>
      </c>
      <c r="AL1124" s="75" t="str">
        <f t="shared" si="224"/>
        <v>1</v>
      </c>
      <c r="AM1124" s="75" t="str">
        <f t="shared" si="225"/>
        <v>1</v>
      </c>
      <c r="AN1124" s="75" t="str">
        <f t="shared" si="226"/>
        <v>1</v>
      </c>
      <c r="AO1124" s="75" t="str">
        <f t="shared" si="227"/>
        <v>1</v>
      </c>
      <c r="AP1124" s="75" t="str">
        <f t="shared" si="228"/>
        <v>1</v>
      </c>
      <c r="AQ1124" s="75" t="str">
        <f t="shared" si="229"/>
        <v>5</v>
      </c>
      <c r="AR1124" s="75" t="str">
        <f t="shared" si="230"/>
        <v>1</v>
      </c>
      <c r="AS1124" s="75">
        <f t="shared" si="231"/>
        <v>1.9090909090909092</v>
      </c>
      <c r="AT1124" s="75" t="str">
        <f t="shared" si="232"/>
        <v>3</v>
      </c>
      <c r="AU1124" s="48" t="e">
        <f>IF(OR(AQ1124="I",#REF!="I",AQ1124="C",#REF!="C"),"Termovacío",IF(OR(AO1124="I",AN1124="I",AP1124="I",AK1124="I",AL1124="I",AO1124="C",AN1124="C",AP1124="C",AK1124="C",AL1124="C"),"Regeneración",""))</f>
        <v>#REF!</v>
      </c>
    </row>
    <row r="1125" spans="1:47" s="10" customFormat="1" ht="15" customHeight="1" x14ac:dyDescent="0.2">
      <c r="A1125" s="4">
        <f t="shared" si="233"/>
        <v>51</v>
      </c>
      <c r="B1125" s="4">
        <v>60005711</v>
      </c>
      <c r="C1125" s="4" t="s">
        <v>100</v>
      </c>
      <c r="D1125" s="4" t="s">
        <v>155</v>
      </c>
      <c r="E1125" s="3" t="s">
        <v>153</v>
      </c>
      <c r="F1125" s="4" t="s">
        <v>342</v>
      </c>
      <c r="G1125" s="4" t="s">
        <v>19</v>
      </c>
      <c r="H1125" s="4" t="s">
        <v>179</v>
      </c>
      <c r="I1125" s="4" t="s">
        <v>249</v>
      </c>
      <c r="J1125" s="4" t="s">
        <v>116</v>
      </c>
      <c r="K1125" s="4" t="s">
        <v>117</v>
      </c>
      <c r="L1125" s="4">
        <v>2013</v>
      </c>
      <c r="M1125" s="4" t="s">
        <v>267</v>
      </c>
      <c r="N1125" s="4" t="s">
        <v>153</v>
      </c>
      <c r="O1125" s="4" t="s">
        <v>133</v>
      </c>
      <c r="P1125" s="4">
        <v>2014</v>
      </c>
      <c r="Q1125" s="4"/>
      <c r="R1125" s="4" t="s">
        <v>119</v>
      </c>
      <c r="S1125" s="13"/>
      <c r="T1125" s="4"/>
      <c r="U1125" s="4"/>
      <c r="V1125" s="4"/>
      <c r="W1125" s="4">
        <v>220</v>
      </c>
      <c r="X1125" s="13">
        <v>41985</v>
      </c>
      <c r="Y1125" s="27"/>
      <c r="Z1125" s="27"/>
      <c r="AA1125" s="28"/>
      <c r="AB1125" s="31"/>
      <c r="AC1125" s="32">
        <v>34</v>
      </c>
      <c r="AD1125" s="28"/>
      <c r="AE1125" s="28">
        <v>42</v>
      </c>
      <c r="AF1125" s="33">
        <v>0.01</v>
      </c>
      <c r="AG1125" s="28">
        <v>0.5</v>
      </c>
      <c r="AH1125" s="31">
        <v>1.0999999999999999E-2</v>
      </c>
      <c r="AI1125" s="31"/>
      <c r="AJ1125" s="31"/>
      <c r="AK1125" s="75" t="str">
        <f t="shared" si="223"/>
        <v>1</v>
      </c>
      <c r="AL1125" s="75" t="str">
        <f t="shared" si="224"/>
        <v>1</v>
      </c>
      <c r="AM1125" s="75" t="str">
        <f t="shared" si="225"/>
        <v>1</v>
      </c>
      <c r="AN1125" s="75" t="str">
        <f t="shared" si="226"/>
        <v>1</v>
      </c>
      <c r="AO1125" s="75" t="str">
        <f t="shared" si="227"/>
        <v>1</v>
      </c>
      <c r="AP1125" s="75" t="str">
        <f t="shared" si="228"/>
        <v>1</v>
      </c>
      <c r="AQ1125" s="75" t="str">
        <f t="shared" si="229"/>
        <v>5</v>
      </c>
      <c r="AR1125" s="75" t="str">
        <f t="shared" si="230"/>
        <v>1</v>
      </c>
      <c r="AS1125" s="75">
        <f t="shared" si="231"/>
        <v>1.9090909090909092</v>
      </c>
      <c r="AT1125" s="75" t="str">
        <f t="shared" si="232"/>
        <v>3</v>
      </c>
      <c r="AU1125" s="48" t="e">
        <f>IF(OR(AQ1125="I",#REF!="I",AQ1125="C",#REF!="C"),"Termovacío",IF(OR(AO1125="I",AN1125="I",AP1125="I",AK1125="I",AL1125="I",AO1125="C",AN1125="C",AP1125="C",AK1125="C",AL1125="C"),"Regeneración",""))</f>
        <v>#REF!</v>
      </c>
    </row>
    <row r="1126" spans="1:47" s="10" customFormat="1" ht="15" customHeight="1" x14ac:dyDescent="0.2">
      <c r="A1126" s="4">
        <f t="shared" si="233"/>
        <v>51</v>
      </c>
      <c r="B1126" s="4">
        <v>60005711</v>
      </c>
      <c r="C1126" s="4" t="s">
        <v>100</v>
      </c>
      <c r="D1126" s="4" t="s">
        <v>155</v>
      </c>
      <c r="E1126" s="3" t="s">
        <v>153</v>
      </c>
      <c r="F1126" s="4" t="s">
        <v>342</v>
      </c>
      <c r="G1126" s="4" t="s">
        <v>19</v>
      </c>
      <c r="H1126" s="4" t="s">
        <v>179</v>
      </c>
      <c r="I1126" s="4" t="s">
        <v>249</v>
      </c>
      <c r="J1126" s="4" t="s">
        <v>116</v>
      </c>
      <c r="K1126" s="4" t="s">
        <v>117</v>
      </c>
      <c r="L1126" s="4">
        <v>2013</v>
      </c>
      <c r="M1126" s="4" t="s">
        <v>267</v>
      </c>
      <c r="N1126" s="4" t="s">
        <v>153</v>
      </c>
      <c r="O1126" s="4" t="s">
        <v>133</v>
      </c>
      <c r="P1126" s="4">
        <v>2014</v>
      </c>
      <c r="Q1126" s="4"/>
      <c r="R1126" s="4" t="s">
        <v>119</v>
      </c>
      <c r="S1126" s="13"/>
      <c r="T1126" s="4"/>
      <c r="U1126" s="4"/>
      <c r="V1126" s="4"/>
      <c r="W1126" s="4">
        <v>220</v>
      </c>
      <c r="X1126" s="13">
        <v>41856</v>
      </c>
      <c r="Y1126" s="27"/>
      <c r="Z1126" s="27"/>
      <c r="AA1126" s="28"/>
      <c r="AB1126" s="31"/>
      <c r="AC1126" s="32">
        <v>51.2</v>
      </c>
      <c r="AD1126" s="28"/>
      <c r="AE1126" s="28">
        <v>39.9</v>
      </c>
      <c r="AF1126" s="33">
        <v>0.01</v>
      </c>
      <c r="AG1126" s="28">
        <v>0.5</v>
      </c>
      <c r="AH1126" s="31"/>
      <c r="AI1126" s="31">
        <v>4.1999999999999997E-3</v>
      </c>
      <c r="AJ1126" s="31"/>
      <c r="AK1126" s="75" t="str">
        <f t="shared" si="223"/>
        <v>1</v>
      </c>
      <c r="AL1126" s="75" t="str">
        <f t="shared" si="224"/>
        <v>1</v>
      </c>
      <c r="AM1126" s="75" t="str">
        <f t="shared" si="225"/>
        <v>1</v>
      </c>
      <c r="AN1126" s="75" t="str">
        <f t="shared" si="226"/>
        <v>1</v>
      </c>
      <c r="AO1126" s="75" t="str">
        <f t="shared" si="227"/>
        <v>1</v>
      </c>
      <c r="AP1126" s="75" t="str">
        <f t="shared" si="228"/>
        <v>1</v>
      </c>
      <c r="AQ1126" s="75" t="str">
        <f t="shared" si="229"/>
        <v>1</v>
      </c>
      <c r="AR1126" s="75" t="str">
        <f t="shared" si="230"/>
        <v>1</v>
      </c>
      <c r="AS1126" s="75">
        <f t="shared" si="231"/>
        <v>1</v>
      </c>
      <c r="AT1126" s="75" t="str">
        <f t="shared" si="232"/>
        <v>1</v>
      </c>
      <c r="AU1126" s="48" t="e">
        <f>IF(OR(AQ1126="I",#REF!="I",AQ1126="C",#REF!="C"),"Termovacío",IF(OR(AO1126="I",AN1126="I",AP1126="I",AK1126="I",AL1126="I",AO1126="C",AN1126="C",AP1126="C",AK1126="C",AL1126="C"),"Regeneración",""))</f>
        <v>#REF!</v>
      </c>
    </row>
    <row r="1127" spans="1:47" s="10" customFormat="1" ht="15" customHeight="1" x14ac:dyDescent="0.2">
      <c r="A1127" s="4">
        <f t="shared" si="233"/>
        <v>51</v>
      </c>
      <c r="B1127" s="4">
        <v>60005711</v>
      </c>
      <c r="C1127" s="4" t="s">
        <v>100</v>
      </c>
      <c r="D1127" s="4" t="s">
        <v>155</v>
      </c>
      <c r="E1127" s="3" t="s">
        <v>153</v>
      </c>
      <c r="F1127" s="4" t="s">
        <v>342</v>
      </c>
      <c r="G1127" s="4" t="s">
        <v>19</v>
      </c>
      <c r="H1127" s="4" t="s">
        <v>179</v>
      </c>
      <c r="I1127" s="4" t="s">
        <v>249</v>
      </c>
      <c r="J1127" s="4" t="s">
        <v>116</v>
      </c>
      <c r="K1127" s="4" t="s">
        <v>117</v>
      </c>
      <c r="L1127" s="4">
        <v>2013</v>
      </c>
      <c r="M1127" s="4" t="s">
        <v>267</v>
      </c>
      <c r="N1127" s="4" t="s">
        <v>153</v>
      </c>
      <c r="O1127" s="4" t="s">
        <v>133</v>
      </c>
      <c r="P1127" s="4">
        <v>2014</v>
      </c>
      <c r="Q1127" s="4"/>
      <c r="R1127" s="4" t="s">
        <v>119</v>
      </c>
      <c r="S1127" s="13"/>
      <c r="T1127" s="4"/>
      <c r="U1127" s="4"/>
      <c r="V1127" s="4"/>
      <c r="W1127" s="4">
        <v>220</v>
      </c>
      <c r="X1127" s="13">
        <v>41415</v>
      </c>
      <c r="Y1127" s="27"/>
      <c r="Z1127" s="27"/>
      <c r="AA1127" s="28"/>
      <c r="AB1127" s="31"/>
      <c r="AC1127" s="32">
        <v>35</v>
      </c>
      <c r="AD1127" s="28"/>
      <c r="AE1127" s="28">
        <v>48.7</v>
      </c>
      <c r="AF1127" s="33">
        <v>0.01</v>
      </c>
      <c r="AG1127" s="28">
        <v>1</v>
      </c>
      <c r="AH1127" s="31">
        <v>1E-3</v>
      </c>
      <c r="AI1127" s="31"/>
      <c r="AJ1127" s="31"/>
      <c r="AK1127" s="75" t="str">
        <f t="shared" si="223"/>
        <v>1</v>
      </c>
      <c r="AL1127" s="75" t="str">
        <f t="shared" si="224"/>
        <v>1</v>
      </c>
      <c r="AM1127" s="75" t="str">
        <f t="shared" si="225"/>
        <v>1</v>
      </c>
      <c r="AN1127" s="75" t="str">
        <f t="shared" si="226"/>
        <v>1</v>
      </c>
      <c r="AO1127" s="75" t="str">
        <f t="shared" si="227"/>
        <v>1</v>
      </c>
      <c r="AP1127" s="75" t="str">
        <f t="shared" si="228"/>
        <v>1</v>
      </c>
      <c r="AQ1127" s="75" t="str">
        <f t="shared" si="229"/>
        <v>5</v>
      </c>
      <c r="AR1127" s="75" t="str">
        <f t="shared" si="230"/>
        <v>1</v>
      </c>
      <c r="AS1127" s="75">
        <f t="shared" si="231"/>
        <v>1.9090909090909092</v>
      </c>
      <c r="AT1127" s="75" t="str">
        <f t="shared" si="232"/>
        <v>3</v>
      </c>
      <c r="AU1127" s="48" t="e">
        <f>IF(OR(AQ1127="I",#REF!="I",AQ1127="C",#REF!="C"),"Termovacío",IF(OR(AO1127="I",AN1127="I",AP1127="I",AK1127="I",AL1127="I",AO1127="C",AN1127="C",AP1127="C",AK1127="C",AL1127="C"),"Regeneración",""))</f>
        <v>#REF!</v>
      </c>
    </row>
    <row r="1128" spans="1:47" s="10" customFormat="1" ht="15" customHeight="1" x14ac:dyDescent="0.2">
      <c r="A1128" s="4">
        <f t="shared" si="233"/>
        <v>52</v>
      </c>
      <c r="B1128" s="36">
        <v>60005713</v>
      </c>
      <c r="C1128" s="36" t="s">
        <v>100</v>
      </c>
      <c r="D1128" s="36" t="s">
        <v>155</v>
      </c>
      <c r="E1128" s="37" t="s">
        <v>154</v>
      </c>
      <c r="F1128" s="36" t="s">
        <v>343</v>
      </c>
      <c r="G1128" s="36" t="s">
        <v>19</v>
      </c>
      <c r="H1128" s="36" t="s">
        <v>178</v>
      </c>
      <c r="I1128" s="36" t="s">
        <v>249</v>
      </c>
      <c r="J1128" s="36" t="s">
        <v>116</v>
      </c>
      <c r="K1128" s="36" t="s">
        <v>117</v>
      </c>
      <c r="L1128" s="36">
        <v>2013</v>
      </c>
      <c r="M1128" s="36" t="s">
        <v>267</v>
      </c>
      <c r="N1128" s="36" t="s">
        <v>153</v>
      </c>
      <c r="O1128" s="36" t="s">
        <v>133</v>
      </c>
      <c r="P1128" s="36">
        <v>2014</v>
      </c>
      <c r="Q1128" s="36"/>
      <c r="R1128" s="36" t="s">
        <v>119</v>
      </c>
      <c r="S1128" s="38"/>
      <c r="T1128" s="36"/>
      <c r="U1128" s="36"/>
      <c r="V1128" s="36" t="s">
        <v>448</v>
      </c>
      <c r="W1128" s="36">
        <v>220</v>
      </c>
      <c r="X1128" s="38">
        <v>45699</v>
      </c>
      <c r="Y1128" s="39">
        <v>75</v>
      </c>
      <c r="Z1128" s="39">
        <v>32</v>
      </c>
      <c r="AA1128" s="40" t="s">
        <v>665</v>
      </c>
      <c r="AB1128" s="41">
        <v>0.88200000000000001</v>
      </c>
      <c r="AC1128" s="42">
        <v>62</v>
      </c>
      <c r="AD1128" s="40">
        <v>6</v>
      </c>
      <c r="AE1128" s="40">
        <v>40.799999999999997</v>
      </c>
      <c r="AF1128" s="43">
        <v>1E-3</v>
      </c>
      <c r="AG1128" s="40">
        <v>0.5</v>
      </c>
      <c r="AH1128" s="41">
        <v>0</v>
      </c>
      <c r="AI1128" s="41">
        <v>0.106</v>
      </c>
      <c r="AJ1128" s="41"/>
      <c r="AK1128" s="75" t="str">
        <f t="shared" si="223"/>
        <v>1</v>
      </c>
      <c r="AL1128" s="75" t="str">
        <f t="shared" si="224"/>
        <v>1</v>
      </c>
      <c r="AM1128" s="75" t="str">
        <f t="shared" si="225"/>
        <v>1</v>
      </c>
      <c r="AN1128" s="75" t="str">
        <f t="shared" si="226"/>
        <v>1</v>
      </c>
      <c r="AO1128" s="75" t="str">
        <f t="shared" si="227"/>
        <v>1</v>
      </c>
      <c r="AP1128" s="75" t="str">
        <f t="shared" si="228"/>
        <v>1</v>
      </c>
      <c r="AQ1128" s="75" t="str">
        <f t="shared" si="229"/>
        <v>1</v>
      </c>
      <c r="AR1128" s="75" t="str">
        <f t="shared" si="230"/>
        <v>1</v>
      </c>
      <c r="AS1128" s="75">
        <f t="shared" si="231"/>
        <v>1</v>
      </c>
      <c r="AT1128" s="75" t="str">
        <f t="shared" si="232"/>
        <v>1</v>
      </c>
      <c r="AU1128" s="48" t="e">
        <f>IF(OR(AQ1128="I",#REF!="I",AQ1128="C",#REF!="C"),"Termovacío",IF(OR(AO1128="I",AN1128="I",AP1128="I",AK1128="I",AL1128="I",AO1128="C",AN1128="C",AP1128="C",AK1128="C",AL1128="C"),"Regeneración",""))</f>
        <v>#REF!</v>
      </c>
    </row>
    <row r="1129" spans="1:47" s="10" customFormat="1" ht="15" customHeight="1" x14ac:dyDescent="0.2">
      <c r="A1129" s="4">
        <f t="shared" si="233"/>
        <v>52</v>
      </c>
      <c r="B1129" s="4">
        <v>60005713</v>
      </c>
      <c r="C1129" s="4" t="s">
        <v>100</v>
      </c>
      <c r="D1129" s="4" t="s">
        <v>155</v>
      </c>
      <c r="E1129" s="3" t="s">
        <v>154</v>
      </c>
      <c r="F1129" s="4" t="s">
        <v>343</v>
      </c>
      <c r="G1129" s="4" t="s">
        <v>19</v>
      </c>
      <c r="H1129" s="4" t="s">
        <v>178</v>
      </c>
      <c r="I1129" s="4" t="s">
        <v>249</v>
      </c>
      <c r="J1129" s="4" t="s">
        <v>116</v>
      </c>
      <c r="K1129" s="4" t="s">
        <v>117</v>
      </c>
      <c r="L1129" s="4">
        <v>2013</v>
      </c>
      <c r="M1129" s="4" t="s">
        <v>267</v>
      </c>
      <c r="N1129" s="4" t="s">
        <v>153</v>
      </c>
      <c r="O1129" s="4" t="s">
        <v>133</v>
      </c>
      <c r="P1129" s="4">
        <v>2014</v>
      </c>
      <c r="Q1129" s="4"/>
      <c r="R1129" s="4" t="s">
        <v>119</v>
      </c>
      <c r="S1129" s="13"/>
      <c r="T1129" s="4"/>
      <c r="U1129" s="4"/>
      <c r="V1129" s="4" t="s">
        <v>448</v>
      </c>
      <c r="W1129" s="4">
        <v>220</v>
      </c>
      <c r="X1129" s="13">
        <v>45217</v>
      </c>
      <c r="Y1129" s="27">
        <v>64</v>
      </c>
      <c r="Z1129" s="27"/>
      <c r="AA1129" s="28" t="s">
        <v>450</v>
      </c>
      <c r="AB1129" s="31">
        <v>0.88200000000000001</v>
      </c>
      <c r="AC1129" s="32">
        <v>59</v>
      </c>
      <c r="AD1129" s="28">
        <v>8</v>
      </c>
      <c r="AE1129" s="28">
        <v>41.7</v>
      </c>
      <c r="AF1129" s="33">
        <v>0.01</v>
      </c>
      <c r="AG1129" s="28">
        <v>0.5</v>
      </c>
      <c r="AH1129" s="31">
        <v>1E-3</v>
      </c>
      <c r="AI1129" s="31">
        <v>0.08</v>
      </c>
      <c r="AJ1129" s="31"/>
      <c r="AK1129" s="75" t="str">
        <f t="shared" si="223"/>
        <v>1</v>
      </c>
      <c r="AL1129" s="75" t="str">
        <f t="shared" si="224"/>
        <v>1</v>
      </c>
      <c r="AM1129" s="75" t="str">
        <f t="shared" si="225"/>
        <v>1</v>
      </c>
      <c r="AN1129" s="75" t="str">
        <f t="shared" si="226"/>
        <v>1</v>
      </c>
      <c r="AO1129" s="75" t="str">
        <f t="shared" si="227"/>
        <v>1</v>
      </c>
      <c r="AP1129" s="75" t="str">
        <f t="shared" si="228"/>
        <v>1</v>
      </c>
      <c r="AQ1129" s="75" t="str">
        <f t="shared" si="229"/>
        <v>1</v>
      </c>
      <c r="AR1129" s="75" t="str">
        <f t="shared" si="230"/>
        <v>1</v>
      </c>
      <c r="AS1129" s="75">
        <f t="shared" si="231"/>
        <v>1</v>
      </c>
      <c r="AT1129" s="75" t="str">
        <f t="shared" si="232"/>
        <v>1</v>
      </c>
      <c r="AU1129" s="48" t="e">
        <f>IF(OR(AQ1129="I",#REF!="I",AQ1129="C",#REF!="C"),"Termovacío",IF(OR(AO1129="I",AN1129="I",AP1129="I",AK1129="I",AL1129="I",AO1129="C",AN1129="C",AP1129="C",AK1129="C",AL1129="C"),"Regeneración",""))</f>
        <v>#REF!</v>
      </c>
    </row>
    <row r="1130" spans="1:47" s="10" customFormat="1" ht="15" customHeight="1" x14ac:dyDescent="0.2">
      <c r="A1130" s="4">
        <f t="shared" si="233"/>
        <v>52</v>
      </c>
      <c r="B1130" s="4">
        <v>60005713</v>
      </c>
      <c r="C1130" s="4" t="s">
        <v>100</v>
      </c>
      <c r="D1130" s="4" t="s">
        <v>155</v>
      </c>
      <c r="E1130" s="3" t="s">
        <v>154</v>
      </c>
      <c r="F1130" s="4" t="s">
        <v>343</v>
      </c>
      <c r="G1130" s="4" t="s">
        <v>19</v>
      </c>
      <c r="H1130" s="4" t="s">
        <v>178</v>
      </c>
      <c r="I1130" s="4" t="s">
        <v>249</v>
      </c>
      <c r="J1130" s="4" t="s">
        <v>116</v>
      </c>
      <c r="K1130" s="4" t="s">
        <v>117</v>
      </c>
      <c r="L1130" s="4">
        <v>2013</v>
      </c>
      <c r="M1130" s="4" t="s">
        <v>267</v>
      </c>
      <c r="N1130" s="4" t="s">
        <v>153</v>
      </c>
      <c r="O1130" s="4" t="s">
        <v>133</v>
      </c>
      <c r="P1130" s="4">
        <v>2014</v>
      </c>
      <c r="Q1130" s="4"/>
      <c r="R1130" s="4" t="s">
        <v>119</v>
      </c>
      <c r="S1130" s="13"/>
      <c r="T1130" s="4"/>
      <c r="U1130" s="4"/>
      <c r="V1130" s="4"/>
      <c r="W1130" s="4">
        <v>220</v>
      </c>
      <c r="X1130" s="13" t="s">
        <v>288</v>
      </c>
      <c r="Y1130" s="27">
        <v>0</v>
      </c>
      <c r="Z1130" s="27">
        <v>59</v>
      </c>
      <c r="AA1130" s="28" t="s">
        <v>282</v>
      </c>
      <c r="AB1130" s="31">
        <v>0.8821</v>
      </c>
      <c r="AC1130" s="32">
        <v>67.3</v>
      </c>
      <c r="AD1130" s="28">
        <v>11</v>
      </c>
      <c r="AE1130" s="28">
        <v>43.8</v>
      </c>
      <c r="AF1130" s="33">
        <v>0.02</v>
      </c>
      <c r="AG1130" s="28">
        <v>1</v>
      </c>
      <c r="AH1130" s="31">
        <v>3.0000000000000001E-3</v>
      </c>
      <c r="AI1130" s="31">
        <v>0.31</v>
      </c>
      <c r="AJ1130" s="31"/>
      <c r="AK1130" s="75" t="str">
        <f t="shared" si="223"/>
        <v>1</v>
      </c>
      <c r="AL1130" s="75" t="str">
        <f t="shared" si="224"/>
        <v>1</v>
      </c>
      <c r="AM1130" s="75" t="str">
        <f t="shared" si="225"/>
        <v>1</v>
      </c>
      <c r="AN1130" s="75" t="str">
        <f t="shared" si="226"/>
        <v>1</v>
      </c>
      <c r="AO1130" s="75" t="str">
        <f t="shared" si="227"/>
        <v>1</v>
      </c>
      <c r="AP1130" s="75" t="str">
        <f t="shared" si="228"/>
        <v>1</v>
      </c>
      <c r="AQ1130" s="75" t="str">
        <f t="shared" si="229"/>
        <v>1</v>
      </c>
      <c r="AR1130" s="75" t="str">
        <f t="shared" si="230"/>
        <v>1</v>
      </c>
      <c r="AS1130" s="75">
        <f t="shared" si="231"/>
        <v>1</v>
      </c>
      <c r="AT1130" s="75" t="str">
        <f t="shared" si="232"/>
        <v>1</v>
      </c>
      <c r="AU1130" s="48" t="e">
        <f>IF(OR(AQ1130="I",#REF!="I",AQ1130="C",#REF!="C"),"Termovacío",IF(OR(AO1130="I",AN1130="I",AP1130="I",AK1130="I",AL1130="I",AO1130="C",AN1130="C",AP1130="C",AK1130="C",AL1130="C"),"Regeneración",""))</f>
        <v>#REF!</v>
      </c>
    </row>
    <row r="1131" spans="1:47" s="10" customFormat="1" ht="15" customHeight="1" x14ac:dyDescent="0.2">
      <c r="A1131" s="4">
        <f t="shared" si="233"/>
        <v>52</v>
      </c>
      <c r="B1131" s="4">
        <v>60005713</v>
      </c>
      <c r="C1131" s="4" t="s">
        <v>100</v>
      </c>
      <c r="D1131" s="4" t="s">
        <v>155</v>
      </c>
      <c r="E1131" s="3" t="s">
        <v>154</v>
      </c>
      <c r="F1131" s="4" t="s">
        <v>343</v>
      </c>
      <c r="G1131" s="4" t="s">
        <v>19</v>
      </c>
      <c r="H1131" s="4" t="s">
        <v>178</v>
      </c>
      <c r="I1131" s="4" t="s">
        <v>249</v>
      </c>
      <c r="J1131" s="4" t="s">
        <v>116</v>
      </c>
      <c r="K1131" s="4" t="s">
        <v>117</v>
      </c>
      <c r="L1131" s="4">
        <v>2013</v>
      </c>
      <c r="M1131" s="4" t="s">
        <v>267</v>
      </c>
      <c r="N1131" s="4" t="s">
        <v>153</v>
      </c>
      <c r="O1131" s="4" t="s">
        <v>133</v>
      </c>
      <c r="P1131" s="4">
        <v>2014</v>
      </c>
      <c r="Q1131" s="4"/>
      <c r="R1131" s="4" t="s">
        <v>119</v>
      </c>
      <c r="S1131" s="13"/>
      <c r="T1131" s="4"/>
      <c r="U1131" s="4"/>
      <c r="V1131" s="4" t="s">
        <v>301</v>
      </c>
      <c r="W1131" s="4">
        <v>220</v>
      </c>
      <c r="X1131" s="13">
        <v>44383</v>
      </c>
      <c r="Y1131" s="27">
        <v>63.9</v>
      </c>
      <c r="Z1131" s="27">
        <v>55.6</v>
      </c>
      <c r="AA1131" s="28" t="s">
        <v>283</v>
      </c>
      <c r="AB1131" s="31">
        <v>0.874</v>
      </c>
      <c r="AC1131" s="32">
        <v>63</v>
      </c>
      <c r="AD1131" s="28">
        <v>11</v>
      </c>
      <c r="AE1131" s="28">
        <v>40</v>
      </c>
      <c r="AF1131" s="33">
        <v>0.02</v>
      </c>
      <c r="AG1131" s="28">
        <v>0.5</v>
      </c>
      <c r="AH1131" s="31">
        <v>7.0000000000000001E-3</v>
      </c>
      <c r="AI1131" s="31">
        <v>0.20699999999999999</v>
      </c>
      <c r="AJ1131" s="31"/>
      <c r="AK1131" s="75" t="str">
        <f t="shared" si="223"/>
        <v>1</v>
      </c>
      <c r="AL1131" s="75" t="str">
        <f t="shared" si="224"/>
        <v>1</v>
      </c>
      <c r="AM1131" s="75" t="str">
        <f t="shared" si="225"/>
        <v>1</v>
      </c>
      <c r="AN1131" s="75" t="str">
        <f t="shared" si="226"/>
        <v>1</v>
      </c>
      <c r="AO1131" s="75" t="str">
        <f t="shared" si="227"/>
        <v>1</v>
      </c>
      <c r="AP1131" s="75" t="str">
        <f t="shared" si="228"/>
        <v>1</v>
      </c>
      <c r="AQ1131" s="75" t="str">
        <f t="shared" si="229"/>
        <v>1</v>
      </c>
      <c r="AR1131" s="75" t="str">
        <f t="shared" si="230"/>
        <v>1</v>
      </c>
      <c r="AS1131" s="75">
        <f t="shared" si="231"/>
        <v>1</v>
      </c>
      <c r="AT1131" s="75" t="str">
        <f t="shared" si="232"/>
        <v>1</v>
      </c>
      <c r="AU1131" s="48" t="e">
        <f>IF(OR(AQ1131="I",#REF!="I",AQ1131="C",#REF!="C"),"Termovacío",IF(OR(AO1131="I",AN1131="I",AP1131="I",AK1131="I",AL1131="I",AO1131="C",AN1131="C",AP1131="C",AK1131="C",AL1131="C"),"Regeneración",""))</f>
        <v>#REF!</v>
      </c>
    </row>
    <row r="1132" spans="1:47" s="10" customFormat="1" ht="15" customHeight="1" x14ac:dyDescent="0.2">
      <c r="A1132" s="4">
        <f t="shared" si="233"/>
        <v>52</v>
      </c>
      <c r="B1132" s="4">
        <v>60005713</v>
      </c>
      <c r="C1132" s="4" t="s">
        <v>100</v>
      </c>
      <c r="D1132" s="4" t="s">
        <v>155</v>
      </c>
      <c r="E1132" s="3" t="s">
        <v>154</v>
      </c>
      <c r="F1132" s="4" t="s">
        <v>343</v>
      </c>
      <c r="G1132" s="4" t="s">
        <v>19</v>
      </c>
      <c r="H1132" s="4" t="s">
        <v>178</v>
      </c>
      <c r="I1132" s="4" t="s">
        <v>249</v>
      </c>
      <c r="J1132" s="4" t="s">
        <v>116</v>
      </c>
      <c r="K1132" s="4" t="s">
        <v>117</v>
      </c>
      <c r="L1132" s="4">
        <v>2013</v>
      </c>
      <c r="M1132" s="4" t="s">
        <v>267</v>
      </c>
      <c r="N1132" s="4" t="s">
        <v>153</v>
      </c>
      <c r="O1132" s="4" t="s">
        <v>133</v>
      </c>
      <c r="P1132" s="4">
        <v>2014</v>
      </c>
      <c r="Q1132" s="4"/>
      <c r="R1132" s="4" t="s">
        <v>119</v>
      </c>
      <c r="S1132" s="13"/>
      <c r="T1132" s="4"/>
      <c r="U1132" s="4"/>
      <c r="V1132" s="4"/>
      <c r="W1132" s="4">
        <v>220</v>
      </c>
      <c r="X1132" s="13">
        <v>43998</v>
      </c>
      <c r="Y1132" s="27"/>
      <c r="Z1132" s="27"/>
      <c r="AA1132" s="28"/>
      <c r="AB1132" s="31"/>
      <c r="AC1132" s="32">
        <v>67</v>
      </c>
      <c r="AD1132" s="28"/>
      <c r="AE1132" s="28">
        <v>40.6</v>
      </c>
      <c r="AF1132" s="33">
        <v>0.01</v>
      </c>
      <c r="AG1132" s="28">
        <v>0.5</v>
      </c>
      <c r="AH1132" s="31">
        <v>1.7999999999999999E-2</v>
      </c>
      <c r="AI1132" s="31">
        <v>0.15</v>
      </c>
      <c r="AJ1132" s="31"/>
      <c r="AK1132" s="75" t="str">
        <f t="shared" si="223"/>
        <v>1</v>
      </c>
      <c r="AL1132" s="75" t="str">
        <f t="shared" si="224"/>
        <v>1</v>
      </c>
      <c r="AM1132" s="75" t="str">
        <f t="shared" si="225"/>
        <v>1</v>
      </c>
      <c r="AN1132" s="75" t="str">
        <f t="shared" si="226"/>
        <v>1</v>
      </c>
      <c r="AO1132" s="75" t="str">
        <f t="shared" si="227"/>
        <v>1</v>
      </c>
      <c r="AP1132" s="75" t="str">
        <f t="shared" si="228"/>
        <v>1</v>
      </c>
      <c r="AQ1132" s="75" t="str">
        <f t="shared" si="229"/>
        <v>1</v>
      </c>
      <c r="AR1132" s="75" t="str">
        <f t="shared" si="230"/>
        <v>1</v>
      </c>
      <c r="AS1132" s="75">
        <f t="shared" si="231"/>
        <v>1</v>
      </c>
      <c r="AT1132" s="75" t="str">
        <f t="shared" si="232"/>
        <v>1</v>
      </c>
      <c r="AU1132" s="48" t="e">
        <f>IF(OR(AQ1132="I",#REF!="I",AQ1132="C",#REF!="C"),"Termovacío",IF(OR(AO1132="I",AN1132="I",AP1132="I",AK1132="I",AL1132="I",AO1132="C",AN1132="C",AP1132="C",AK1132="C",AL1132="C"),"Regeneración",""))</f>
        <v>#REF!</v>
      </c>
    </row>
    <row r="1133" spans="1:47" s="10" customFormat="1" ht="15" customHeight="1" x14ac:dyDescent="0.2">
      <c r="A1133" s="4">
        <f t="shared" si="233"/>
        <v>52</v>
      </c>
      <c r="B1133" s="4">
        <v>60005713</v>
      </c>
      <c r="C1133" s="4" t="s">
        <v>100</v>
      </c>
      <c r="D1133" s="4" t="s">
        <v>155</v>
      </c>
      <c r="E1133" s="3" t="s">
        <v>154</v>
      </c>
      <c r="F1133" s="4" t="s">
        <v>343</v>
      </c>
      <c r="G1133" s="4" t="s">
        <v>19</v>
      </c>
      <c r="H1133" s="4" t="s">
        <v>178</v>
      </c>
      <c r="I1133" s="4" t="s">
        <v>249</v>
      </c>
      <c r="J1133" s="4" t="s">
        <v>116</v>
      </c>
      <c r="K1133" s="4" t="s">
        <v>117</v>
      </c>
      <c r="L1133" s="4">
        <v>2013</v>
      </c>
      <c r="M1133" s="4" t="s">
        <v>267</v>
      </c>
      <c r="N1133" s="4" t="s">
        <v>153</v>
      </c>
      <c r="O1133" s="4" t="s">
        <v>133</v>
      </c>
      <c r="P1133" s="4">
        <v>2014</v>
      </c>
      <c r="Q1133" s="4"/>
      <c r="R1133" s="4" t="s">
        <v>119</v>
      </c>
      <c r="S1133" s="13"/>
      <c r="T1133" s="4"/>
      <c r="U1133" s="4"/>
      <c r="V1133" s="4"/>
      <c r="W1133" s="4">
        <v>220</v>
      </c>
      <c r="X1133" s="13">
        <v>43578</v>
      </c>
      <c r="Y1133" s="27"/>
      <c r="Z1133" s="27"/>
      <c r="AA1133" s="28"/>
      <c r="AB1133" s="31"/>
      <c r="AC1133" s="32">
        <v>50</v>
      </c>
      <c r="AD1133" s="28"/>
      <c r="AE1133" s="28">
        <v>45.3</v>
      </c>
      <c r="AF1133" s="33">
        <v>0.01</v>
      </c>
      <c r="AG1133" s="28">
        <v>0.5</v>
      </c>
      <c r="AH1133" s="31">
        <v>0.15</v>
      </c>
      <c r="AI1133" s="31">
        <v>0.7</v>
      </c>
      <c r="AJ1133" s="31"/>
      <c r="AK1133" s="75" t="str">
        <f t="shared" si="223"/>
        <v>3</v>
      </c>
      <c r="AL1133" s="75" t="str">
        <f t="shared" si="224"/>
        <v>1</v>
      </c>
      <c r="AM1133" s="75" t="str">
        <f t="shared" si="225"/>
        <v>1</v>
      </c>
      <c r="AN1133" s="75" t="str">
        <f t="shared" si="226"/>
        <v>1</v>
      </c>
      <c r="AO1133" s="75" t="str">
        <f t="shared" si="227"/>
        <v>1</v>
      </c>
      <c r="AP1133" s="75" t="str">
        <f t="shared" si="228"/>
        <v>1</v>
      </c>
      <c r="AQ1133" s="75" t="str">
        <f t="shared" si="229"/>
        <v>1</v>
      </c>
      <c r="AR1133" s="75" t="str">
        <f t="shared" si="230"/>
        <v>1</v>
      </c>
      <c r="AS1133" s="75">
        <f t="shared" si="231"/>
        <v>1.2727272727272727</v>
      </c>
      <c r="AT1133" s="75" t="str">
        <f t="shared" si="232"/>
        <v>3</v>
      </c>
      <c r="AU1133" s="48" t="e">
        <f>IF(OR(AQ1133="I",#REF!="I",AQ1133="C",#REF!="C"),"Termovacío",IF(OR(AO1133="I",AN1133="I",AP1133="I",AK1133="I",AL1133="I",AO1133="C",AN1133="C",AP1133="C",AK1133="C",AL1133="C"),"Regeneración",""))</f>
        <v>#REF!</v>
      </c>
    </row>
    <row r="1134" spans="1:47" s="10" customFormat="1" ht="15" customHeight="1" x14ac:dyDescent="0.2">
      <c r="A1134" s="4">
        <f t="shared" si="233"/>
        <v>52</v>
      </c>
      <c r="B1134" s="4">
        <v>60005713</v>
      </c>
      <c r="C1134" s="4" t="s">
        <v>100</v>
      </c>
      <c r="D1134" s="4" t="s">
        <v>155</v>
      </c>
      <c r="E1134" s="3" t="s">
        <v>154</v>
      </c>
      <c r="F1134" s="4" t="s">
        <v>343</v>
      </c>
      <c r="G1134" s="4" t="s">
        <v>19</v>
      </c>
      <c r="H1134" s="4" t="s">
        <v>178</v>
      </c>
      <c r="I1134" s="4" t="s">
        <v>249</v>
      </c>
      <c r="J1134" s="4" t="s">
        <v>116</v>
      </c>
      <c r="K1134" s="4" t="s">
        <v>117</v>
      </c>
      <c r="L1134" s="4">
        <v>2013</v>
      </c>
      <c r="M1134" s="4" t="s">
        <v>267</v>
      </c>
      <c r="N1134" s="4" t="s">
        <v>153</v>
      </c>
      <c r="O1134" s="4" t="s">
        <v>133</v>
      </c>
      <c r="P1134" s="4">
        <v>2014</v>
      </c>
      <c r="Q1134" s="4"/>
      <c r="R1134" s="4" t="s">
        <v>119</v>
      </c>
      <c r="S1134" s="13"/>
      <c r="T1134" s="4"/>
      <c r="U1134" s="4"/>
      <c r="V1134" s="4"/>
      <c r="W1134" s="4">
        <v>220</v>
      </c>
      <c r="X1134" s="13">
        <v>43313</v>
      </c>
      <c r="Y1134" s="27"/>
      <c r="Z1134" s="27"/>
      <c r="AA1134" s="28"/>
      <c r="AB1134" s="31"/>
      <c r="AC1134" s="32">
        <v>48</v>
      </c>
      <c r="AD1134" s="28"/>
      <c r="AE1134" s="28">
        <v>39.4</v>
      </c>
      <c r="AF1134" s="33">
        <v>0.02</v>
      </c>
      <c r="AG1134" s="28">
        <v>0.5</v>
      </c>
      <c r="AH1134" s="31">
        <v>1.0999999999999999E-2</v>
      </c>
      <c r="AI1134" s="31">
        <v>0.19</v>
      </c>
      <c r="AJ1134" s="31"/>
      <c r="AK1134" s="75" t="str">
        <f t="shared" si="223"/>
        <v>1</v>
      </c>
      <c r="AL1134" s="75" t="str">
        <f t="shared" si="224"/>
        <v>1</v>
      </c>
      <c r="AM1134" s="75" t="str">
        <f t="shared" si="225"/>
        <v>1</v>
      </c>
      <c r="AN1134" s="75" t="str">
        <f t="shared" si="226"/>
        <v>1</v>
      </c>
      <c r="AO1134" s="75" t="str">
        <f t="shared" si="227"/>
        <v>1</v>
      </c>
      <c r="AP1134" s="75" t="str">
        <f t="shared" si="228"/>
        <v>1</v>
      </c>
      <c r="AQ1134" s="75" t="str">
        <f t="shared" si="229"/>
        <v>2</v>
      </c>
      <c r="AR1134" s="75" t="str">
        <f t="shared" si="230"/>
        <v>1</v>
      </c>
      <c r="AS1134" s="75">
        <f t="shared" si="231"/>
        <v>1.2272727272727273</v>
      </c>
      <c r="AT1134" s="75" t="str">
        <f t="shared" si="232"/>
        <v>3</v>
      </c>
      <c r="AU1134" s="48" t="e">
        <f>IF(OR(AQ1134="I",#REF!="I",AQ1134="C",#REF!="C"),"Termovacío",IF(OR(AO1134="I",AN1134="I",AP1134="I",AK1134="I",AL1134="I",AO1134="C",AN1134="C",AP1134="C",AK1134="C",AL1134="C"),"Regeneración",""))</f>
        <v>#REF!</v>
      </c>
    </row>
    <row r="1135" spans="1:47" s="10" customFormat="1" ht="15" customHeight="1" x14ac:dyDescent="0.2">
      <c r="A1135" s="4">
        <f t="shared" si="233"/>
        <v>52</v>
      </c>
      <c r="B1135" s="4">
        <v>60005713</v>
      </c>
      <c r="C1135" s="4" t="s">
        <v>100</v>
      </c>
      <c r="D1135" s="4" t="s">
        <v>155</v>
      </c>
      <c r="E1135" s="3" t="s">
        <v>154</v>
      </c>
      <c r="F1135" s="4" t="s">
        <v>343</v>
      </c>
      <c r="G1135" s="4" t="s">
        <v>19</v>
      </c>
      <c r="H1135" s="4" t="s">
        <v>178</v>
      </c>
      <c r="I1135" s="4" t="s">
        <v>249</v>
      </c>
      <c r="J1135" s="4" t="s">
        <v>116</v>
      </c>
      <c r="K1135" s="4" t="s">
        <v>117</v>
      </c>
      <c r="L1135" s="4">
        <v>2013</v>
      </c>
      <c r="M1135" s="4" t="s">
        <v>267</v>
      </c>
      <c r="N1135" s="4" t="s">
        <v>153</v>
      </c>
      <c r="O1135" s="4" t="s">
        <v>133</v>
      </c>
      <c r="P1135" s="4">
        <v>2014</v>
      </c>
      <c r="Q1135" s="4"/>
      <c r="R1135" s="4" t="s">
        <v>119</v>
      </c>
      <c r="S1135" s="13"/>
      <c r="T1135" s="4"/>
      <c r="U1135" s="4"/>
      <c r="V1135" s="4"/>
      <c r="W1135" s="4">
        <v>220</v>
      </c>
      <c r="X1135" s="13">
        <v>42921</v>
      </c>
      <c r="Y1135" s="27"/>
      <c r="Z1135" s="27"/>
      <c r="AA1135" s="28"/>
      <c r="AB1135" s="31"/>
      <c r="AC1135" s="32">
        <v>52</v>
      </c>
      <c r="AD1135" s="28"/>
      <c r="AE1135" s="28">
        <v>42.5</v>
      </c>
      <c r="AF1135" s="33">
        <v>0.01</v>
      </c>
      <c r="AG1135" s="28">
        <v>0.5</v>
      </c>
      <c r="AH1135" s="31">
        <v>0.05</v>
      </c>
      <c r="AI1135" s="31">
        <v>1.2</v>
      </c>
      <c r="AJ1135" s="31"/>
      <c r="AK1135" s="75" t="str">
        <f t="shared" si="223"/>
        <v>1</v>
      </c>
      <c r="AL1135" s="75" t="str">
        <f t="shared" si="224"/>
        <v>1</v>
      </c>
      <c r="AM1135" s="75" t="str">
        <f t="shared" si="225"/>
        <v>1</v>
      </c>
      <c r="AN1135" s="75" t="str">
        <f t="shared" si="226"/>
        <v>1</v>
      </c>
      <c r="AO1135" s="75" t="str">
        <f t="shared" si="227"/>
        <v>1</v>
      </c>
      <c r="AP1135" s="75" t="str">
        <f t="shared" si="228"/>
        <v>1</v>
      </c>
      <c r="AQ1135" s="75" t="str">
        <f t="shared" si="229"/>
        <v>1</v>
      </c>
      <c r="AR1135" s="75" t="str">
        <f t="shared" si="230"/>
        <v>1</v>
      </c>
      <c r="AS1135" s="75">
        <f t="shared" si="231"/>
        <v>1</v>
      </c>
      <c r="AT1135" s="75" t="str">
        <f t="shared" si="232"/>
        <v>1</v>
      </c>
      <c r="AU1135" s="48" t="e">
        <f>IF(OR(AQ1135="I",#REF!="I",AQ1135="C",#REF!="C"),"Termovacío",IF(OR(AO1135="I",AN1135="I",AP1135="I",AK1135="I",AL1135="I",AO1135="C",AN1135="C",AP1135="C",AK1135="C",AL1135="C"),"Regeneración",""))</f>
        <v>#REF!</v>
      </c>
    </row>
    <row r="1136" spans="1:47" s="10" customFormat="1" ht="15" customHeight="1" x14ac:dyDescent="0.2">
      <c r="A1136" s="4">
        <f t="shared" si="233"/>
        <v>52</v>
      </c>
      <c r="B1136" s="4">
        <v>60005713</v>
      </c>
      <c r="C1136" s="4" t="s">
        <v>100</v>
      </c>
      <c r="D1136" s="4" t="s">
        <v>155</v>
      </c>
      <c r="E1136" s="3" t="s">
        <v>154</v>
      </c>
      <c r="F1136" s="4" t="s">
        <v>343</v>
      </c>
      <c r="G1136" s="4" t="s">
        <v>19</v>
      </c>
      <c r="H1136" s="4" t="s">
        <v>178</v>
      </c>
      <c r="I1136" s="4" t="s">
        <v>249</v>
      </c>
      <c r="J1136" s="4" t="s">
        <v>116</v>
      </c>
      <c r="K1136" s="4" t="s">
        <v>117</v>
      </c>
      <c r="L1136" s="4">
        <v>2013</v>
      </c>
      <c r="M1136" s="4" t="s">
        <v>267</v>
      </c>
      <c r="N1136" s="4" t="s">
        <v>153</v>
      </c>
      <c r="O1136" s="4" t="s">
        <v>133</v>
      </c>
      <c r="P1136" s="4">
        <v>2014</v>
      </c>
      <c r="Q1136" s="4"/>
      <c r="R1136" s="4" t="s">
        <v>119</v>
      </c>
      <c r="S1136" s="13"/>
      <c r="T1136" s="4"/>
      <c r="U1136" s="4"/>
      <c r="V1136" s="4"/>
      <c r="W1136" s="4">
        <v>220</v>
      </c>
      <c r="X1136" s="13">
        <v>42382</v>
      </c>
      <c r="Y1136" s="27"/>
      <c r="Z1136" s="27"/>
      <c r="AA1136" s="28"/>
      <c r="AB1136" s="31"/>
      <c r="AC1136" s="32">
        <v>66</v>
      </c>
      <c r="AD1136" s="28"/>
      <c r="AE1136" s="28">
        <v>43</v>
      </c>
      <c r="AF1136" s="33">
        <v>0.01</v>
      </c>
      <c r="AG1136" s="28">
        <v>0.875</v>
      </c>
      <c r="AH1136" s="31">
        <v>1.4E-2</v>
      </c>
      <c r="AI1136" s="31">
        <v>9.9000000000000005E-2</v>
      </c>
      <c r="AJ1136" s="31"/>
      <c r="AK1136" s="75" t="str">
        <f t="shared" si="223"/>
        <v>1</v>
      </c>
      <c r="AL1136" s="75" t="str">
        <f t="shared" si="224"/>
        <v>1</v>
      </c>
      <c r="AM1136" s="75" t="str">
        <f t="shared" si="225"/>
        <v>1</v>
      </c>
      <c r="AN1136" s="75" t="str">
        <f t="shared" si="226"/>
        <v>1</v>
      </c>
      <c r="AO1136" s="75" t="str">
        <f t="shared" si="227"/>
        <v>1</v>
      </c>
      <c r="AP1136" s="75" t="str">
        <f t="shared" si="228"/>
        <v>1</v>
      </c>
      <c r="AQ1136" s="75" t="str">
        <f t="shared" si="229"/>
        <v>1</v>
      </c>
      <c r="AR1136" s="75" t="str">
        <f t="shared" si="230"/>
        <v>1</v>
      </c>
      <c r="AS1136" s="75">
        <f t="shared" si="231"/>
        <v>1</v>
      </c>
      <c r="AT1136" s="75" t="str">
        <f t="shared" si="232"/>
        <v>1</v>
      </c>
      <c r="AU1136" s="48" t="e">
        <f>IF(OR(AQ1136="I",#REF!="I",AQ1136="C",#REF!="C"),"Termovacío",IF(OR(AO1136="I",AN1136="I",AP1136="I",AK1136="I",AL1136="I",AO1136="C",AN1136="C",AP1136="C",AK1136="C",AL1136="C"),"Regeneración",""))</f>
        <v>#REF!</v>
      </c>
    </row>
    <row r="1137" spans="1:47" s="10" customFormat="1" ht="15" customHeight="1" x14ac:dyDescent="0.2">
      <c r="A1137" s="4">
        <f t="shared" si="233"/>
        <v>52</v>
      </c>
      <c r="B1137" s="4">
        <v>60005713</v>
      </c>
      <c r="C1137" s="4" t="s">
        <v>100</v>
      </c>
      <c r="D1137" s="4" t="s">
        <v>155</v>
      </c>
      <c r="E1137" s="3" t="s">
        <v>154</v>
      </c>
      <c r="F1137" s="4" t="s">
        <v>343</v>
      </c>
      <c r="G1137" s="4" t="s">
        <v>19</v>
      </c>
      <c r="H1137" s="4" t="s">
        <v>178</v>
      </c>
      <c r="I1137" s="4" t="s">
        <v>249</v>
      </c>
      <c r="J1137" s="4" t="s">
        <v>116</v>
      </c>
      <c r="K1137" s="4" t="s">
        <v>117</v>
      </c>
      <c r="L1137" s="4">
        <v>2013</v>
      </c>
      <c r="M1137" s="4" t="s">
        <v>267</v>
      </c>
      <c r="N1137" s="4" t="s">
        <v>153</v>
      </c>
      <c r="O1137" s="4" t="s">
        <v>133</v>
      </c>
      <c r="P1137" s="4">
        <v>2014</v>
      </c>
      <c r="Q1137" s="4"/>
      <c r="R1137" s="4" t="s">
        <v>119</v>
      </c>
      <c r="S1137" s="13"/>
      <c r="T1137" s="4"/>
      <c r="U1137" s="4"/>
      <c r="V1137" s="4"/>
      <c r="W1137" s="4">
        <v>220</v>
      </c>
      <c r="X1137" s="13">
        <v>41985</v>
      </c>
      <c r="Y1137" s="27"/>
      <c r="Z1137" s="27"/>
      <c r="AA1137" s="28"/>
      <c r="AB1137" s="31"/>
      <c r="AC1137" s="32">
        <v>53</v>
      </c>
      <c r="AD1137" s="28"/>
      <c r="AE1137" s="28">
        <v>43</v>
      </c>
      <c r="AF1137" s="33">
        <v>0.01</v>
      </c>
      <c r="AG1137" s="28">
        <v>0.5</v>
      </c>
      <c r="AH1137" s="31">
        <v>8.9999999999999993E-3</v>
      </c>
      <c r="AI1137" s="31"/>
      <c r="AJ1137" s="31"/>
      <c r="AK1137" s="75" t="str">
        <f t="shared" si="223"/>
        <v>1</v>
      </c>
      <c r="AL1137" s="75" t="str">
        <f t="shared" si="224"/>
        <v>1</v>
      </c>
      <c r="AM1137" s="75" t="str">
        <f t="shared" si="225"/>
        <v>1</v>
      </c>
      <c r="AN1137" s="75" t="str">
        <f t="shared" si="226"/>
        <v>1</v>
      </c>
      <c r="AO1137" s="75" t="str">
        <f t="shared" si="227"/>
        <v>1</v>
      </c>
      <c r="AP1137" s="75" t="str">
        <f t="shared" si="228"/>
        <v>1</v>
      </c>
      <c r="AQ1137" s="75" t="str">
        <f t="shared" si="229"/>
        <v>1</v>
      </c>
      <c r="AR1137" s="75" t="str">
        <f t="shared" si="230"/>
        <v>1</v>
      </c>
      <c r="AS1137" s="75">
        <f t="shared" si="231"/>
        <v>1</v>
      </c>
      <c r="AT1137" s="75" t="str">
        <f t="shared" si="232"/>
        <v>1</v>
      </c>
      <c r="AU1137" s="48" t="e">
        <f>IF(OR(AQ1137="I",#REF!="I",AQ1137="C",#REF!="C"),"Termovacío",IF(OR(AO1137="I",AN1137="I",AP1137="I",AK1137="I",AL1137="I",AO1137="C",AN1137="C",AP1137="C",AK1137="C",AL1137="C"),"Regeneración",""))</f>
        <v>#REF!</v>
      </c>
    </row>
    <row r="1138" spans="1:47" s="10" customFormat="1" ht="15" customHeight="1" x14ac:dyDescent="0.2">
      <c r="A1138" s="4">
        <f t="shared" si="233"/>
        <v>52</v>
      </c>
      <c r="B1138" s="4">
        <v>60005713</v>
      </c>
      <c r="C1138" s="4" t="s">
        <v>100</v>
      </c>
      <c r="D1138" s="4" t="s">
        <v>155</v>
      </c>
      <c r="E1138" s="3" t="s">
        <v>154</v>
      </c>
      <c r="F1138" s="4" t="s">
        <v>343</v>
      </c>
      <c r="G1138" s="4" t="s">
        <v>19</v>
      </c>
      <c r="H1138" s="4" t="s">
        <v>178</v>
      </c>
      <c r="I1138" s="4" t="s">
        <v>249</v>
      </c>
      <c r="J1138" s="4" t="s">
        <v>116</v>
      </c>
      <c r="K1138" s="4" t="s">
        <v>117</v>
      </c>
      <c r="L1138" s="4">
        <v>2013</v>
      </c>
      <c r="M1138" s="4" t="s">
        <v>267</v>
      </c>
      <c r="N1138" s="4" t="s">
        <v>153</v>
      </c>
      <c r="O1138" s="4" t="s">
        <v>133</v>
      </c>
      <c r="P1138" s="4">
        <v>2014</v>
      </c>
      <c r="Q1138" s="4"/>
      <c r="R1138" s="4" t="s">
        <v>119</v>
      </c>
      <c r="S1138" s="13"/>
      <c r="T1138" s="4"/>
      <c r="U1138" s="4"/>
      <c r="V1138" s="4"/>
      <c r="W1138" s="4">
        <v>220</v>
      </c>
      <c r="X1138" s="13">
        <v>41856</v>
      </c>
      <c r="Y1138" s="27"/>
      <c r="Z1138" s="27"/>
      <c r="AA1138" s="28"/>
      <c r="AB1138" s="31"/>
      <c r="AC1138" s="32">
        <v>58</v>
      </c>
      <c r="AD1138" s="28"/>
      <c r="AE1138" s="28">
        <v>44.3</v>
      </c>
      <c r="AF1138" s="33">
        <v>0.01</v>
      </c>
      <c r="AG1138" s="28">
        <v>0.5</v>
      </c>
      <c r="AH1138" s="31"/>
      <c r="AI1138" s="31">
        <v>5.1000000000000004E-3</v>
      </c>
      <c r="AJ1138" s="31"/>
      <c r="AK1138" s="75" t="str">
        <f t="shared" si="223"/>
        <v>1</v>
      </c>
      <c r="AL1138" s="75" t="str">
        <f t="shared" si="224"/>
        <v>1</v>
      </c>
      <c r="AM1138" s="75" t="str">
        <f t="shared" si="225"/>
        <v>1</v>
      </c>
      <c r="AN1138" s="75" t="str">
        <f t="shared" si="226"/>
        <v>1</v>
      </c>
      <c r="AO1138" s="75" t="str">
        <f t="shared" si="227"/>
        <v>1</v>
      </c>
      <c r="AP1138" s="75" t="str">
        <f t="shared" si="228"/>
        <v>1</v>
      </c>
      <c r="AQ1138" s="75" t="str">
        <f t="shared" si="229"/>
        <v>1</v>
      </c>
      <c r="AR1138" s="75" t="str">
        <f t="shared" si="230"/>
        <v>1</v>
      </c>
      <c r="AS1138" s="75">
        <f t="shared" si="231"/>
        <v>1</v>
      </c>
      <c r="AT1138" s="75" t="str">
        <f t="shared" si="232"/>
        <v>1</v>
      </c>
      <c r="AU1138" s="48" t="e">
        <f>IF(OR(AQ1138="I",#REF!="I",AQ1138="C",#REF!="C"),"Termovacío",IF(OR(AO1138="I",AN1138="I",AP1138="I",AK1138="I",AL1138="I",AO1138="C",AN1138="C",AP1138="C",AK1138="C",AL1138="C"),"Regeneración",""))</f>
        <v>#REF!</v>
      </c>
    </row>
    <row r="1139" spans="1:47" s="10" customFormat="1" ht="15" customHeight="1" x14ac:dyDescent="0.2">
      <c r="A1139" s="4">
        <f t="shared" si="233"/>
        <v>52</v>
      </c>
      <c r="B1139" s="4">
        <v>60005713</v>
      </c>
      <c r="C1139" s="4" t="s">
        <v>100</v>
      </c>
      <c r="D1139" s="4" t="s">
        <v>155</v>
      </c>
      <c r="E1139" s="3" t="s">
        <v>154</v>
      </c>
      <c r="F1139" s="4" t="s">
        <v>343</v>
      </c>
      <c r="G1139" s="4" t="s">
        <v>19</v>
      </c>
      <c r="H1139" s="4" t="s">
        <v>178</v>
      </c>
      <c r="I1139" s="4" t="s">
        <v>249</v>
      </c>
      <c r="J1139" s="4" t="s">
        <v>116</v>
      </c>
      <c r="K1139" s="4" t="s">
        <v>117</v>
      </c>
      <c r="L1139" s="4">
        <v>2013</v>
      </c>
      <c r="M1139" s="4" t="s">
        <v>267</v>
      </c>
      <c r="N1139" s="4" t="s">
        <v>153</v>
      </c>
      <c r="O1139" s="4" t="s">
        <v>133</v>
      </c>
      <c r="P1139" s="4">
        <v>2014</v>
      </c>
      <c r="Q1139" s="4"/>
      <c r="R1139" s="4" t="s">
        <v>119</v>
      </c>
      <c r="S1139" s="13"/>
      <c r="T1139" s="4"/>
      <c r="U1139" s="4"/>
      <c r="V1139" s="4"/>
      <c r="W1139" s="4">
        <v>220</v>
      </c>
      <c r="X1139" s="13">
        <v>41425</v>
      </c>
      <c r="Y1139" s="27"/>
      <c r="Z1139" s="27"/>
      <c r="AA1139" s="28"/>
      <c r="AB1139" s="31"/>
      <c r="AC1139" s="32">
        <v>57.4</v>
      </c>
      <c r="AD1139" s="28"/>
      <c r="AE1139" s="28">
        <v>48.1</v>
      </c>
      <c r="AF1139" s="33">
        <v>0.02</v>
      </c>
      <c r="AG1139" s="28">
        <v>1</v>
      </c>
      <c r="AH1139" s="31">
        <v>1E-3</v>
      </c>
      <c r="AI1139" s="31"/>
      <c r="AJ1139" s="31"/>
      <c r="AK1139" s="75" t="str">
        <f t="shared" si="223"/>
        <v>1</v>
      </c>
      <c r="AL1139" s="75" t="str">
        <f t="shared" si="224"/>
        <v>1</v>
      </c>
      <c r="AM1139" s="75" t="str">
        <f t="shared" si="225"/>
        <v>1</v>
      </c>
      <c r="AN1139" s="75" t="str">
        <f t="shared" si="226"/>
        <v>1</v>
      </c>
      <c r="AO1139" s="75" t="str">
        <f t="shared" si="227"/>
        <v>1</v>
      </c>
      <c r="AP1139" s="75" t="str">
        <f t="shared" si="228"/>
        <v>1</v>
      </c>
      <c r="AQ1139" s="75" t="str">
        <f t="shared" si="229"/>
        <v>1</v>
      </c>
      <c r="AR1139" s="75" t="str">
        <f t="shared" si="230"/>
        <v>1</v>
      </c>
      <c r="AS1139" s="75">
        <f t="shared" si="231"/>
        <v>1</v>
      </c>
      <c r="AT1139" s="75" t="str">
        <f t="shared" si="232"/>
        <v>1</v>
      </c>
      <c r="AU1139" s="48" t="e">
        <f>IF(OR(AQ1139="I",#REF!="I",AQ1139="C",#REF!="C"),"Termovacío",IF(OR(AO1139="I",AN1139="I",AP1139="I",AK1139="I",AL1139="I",AO1139="C",AN1139="C",AP1139="C",AK1139="C",AL1139="C"),"Regeneración",""))</f>
        <v>#REF!</v>
      </c>
    </row>
    <row r="1140" spans="1:47" s="10" customFormat="1" ht="15" customHeight="1" x14ac:dyDescent="0.2">
      <c r="A1140" s="4">
        <f t="shared" si="233"/>
        <v>53</v>
      </c>
      <c r="B1140" s="36">
        <v>60000007</v>
      </c>
      <c r="C1140" s="36" t="s">
        <v>113</v>
      </c>
      <c r="D1140" s="36" t="s">
        <v>156</v>
      </c>
      <c r="E1140" s="37"/>
      <c r="F1140" s="36" t="s">
        <v>344</v>
      </c>
      <c r="G1140" s="36" t="s">
        <v>12</v>
      </c>
      <c r="H1140" s="36" t="s">
        <v>197</v>
      </c>
      <c r="I1140" s="36" t="s">
        <v>10</v>
      </c>
      <c r="J1140" s="36">
        <v>40</v>
      </c>
      <c r="K1140" s="36" t="s">
        <v>129</v>
      </c>
      <c r="L1140" s="36">
        <v>1998</v>
      </c>
      <c r="M1140" s="36" t="s">
        <v>266</v>
      </c>
      <c r="N1140" s="36" t="s">
        <v>304</v>
      </c>
      <c r="O1140" s="36" t="s">
        <v>122</v>
      </c>
      <c r="P1140" s="36">
        <v>1998</v>
      </c>
      <c r="Q1140" s="36"/>
      <c r="R1140" s="36" t="s">
        <v>123</v>
      </c>
      <c r="S1140" s="38"/>
      <c r="T1140" s="36"/>
      <c r="U1140" s="36"/>
      <c r="V1140" s="36" t="s">
        <v>448</v>
      </c>
      <c r="W1140" s="36">
        <v>60</v>
      </c>
      <c r="X1140" s="38">
        <v>45701</v>
      </c>
      <c r="Y1140" s="39">
        <v>61</v>
      </c>
      <c r="Z1140" s="39">
        <v>29</v>
      </c>
      <c r="AA1140" s="40" t="s">
        <v>665</v>
      </c>
      <c r="AB1140" s="41">
        <v>0.88200000000000001</v>
      </c>
      <c r="AC1140" s="42">
        <v>65</v>
      </c>
      <c r="AD1140" s="40">
        <v>12</v>
      </c>
      <c r="AE1140" s="40">
        <v>29.9</v>
      </c>
      <c r="AF1140" s="43">
        <v>0.04</v>
      </c>
      <c r="AG1140" s="40">
        <v>2.5</v>
      </c>
      <c r="AH1140" s="41">
        <v>3.5999999999999997E-2</v>
      </c>
      <c r="AI1140" s="41">
        <v>1.885</v>
      </c>
      <c r="AJ1140" s="41">
        <v>0.17399999999999999</v>
      </c>
      <c r="AK1140" s="75" t="str">
        <f t="shared" si="223"/>
        <v>1</v>
      </c>
      <c r="AL1140" s="75" t="str">
        <f t="shared" si="224"/>
        <v>1</v>
      </c>
      <c r="AM1140" s="75" t="str">
        <f t="shared" si="225"/>
        <v>1</v>
      </c>
      <c r="AN1140" s="75" t="str">
        <f t="shared" si="226"/>
        <v>1</v>
      </c>
      <c r="AO1140" s="75" t="str">
        <f t="shared" si="227"/>
        <v>3</v>
      </c>
      <c r="AP1140" s="75" t="str">
        <f t="shared" si="228"/>
        <v>1</v>
      </c>
      <c r="AQ1140" s="75" t="str">
        <f t="shared" si="229"/>
        <v>1</v>
      </c>
      <c r="AR1140" s="75" t="str">
        <f t="shared" si="230"/>
        <v>3</v>
      </c>
      <c r="AS1140" s="75">
        <f t="shared" si="231"/>
        <v>1.3636363636363635</v>
      </c>
      <c r="AT1140" s="75" t="str">
        <f t="shared" si="232"/>
        <v>3</v>
      </c>
      <c r="AU1140" s="48" t="e">
        <f>IF(OR(AQ1140="I",#REF!="I",AQ1140="C",#REF!="C"),"Termovacío",IF(OR(AO1140="I",AN1140="I",AP1140="I",AK1140="I",AL1140="I",AO1140="C",AN1140="C",AP1140="C",AK1140="C",AL1140="C"),"Regeneración",""))</f>
        <v>#REF!</v>
      </c>
    </row>
    <row r="1141" spans="1:47" s="10" customFormat="1" ht="15" customHeight="1" x14ac:dyDescent="0.2">
      <c r="A1141" s="4">
        <f t="shared" si="233"/>
        <v>53</v>
      </c>
      <c r="B1141" s="4">
        <v>60000007</v>
      </c>
      <c r="C1141" s="4" t="s">
        <v>113</v>
      </c>
      <c r="D1141" s="4" t="s">
        <v>156</v>
      </c>
      <c r="E1141" s="3"/>
      <c r="F1141" s="4" t="s">
        <v>344</v>
      </c>
      <c r="G1141" s="4" t="s">
        <v>12</v>
      </c>
      <c r="H1141" s="4" t="s">
        <v>197</v>
      </c>
      <c r="I1141" s="4" t="s">
        <v>10</v>
      </c>
      <c r="J1141" s="4">
        <v>40</v>
      </c>
      <c r="K1141" s="4" t="s">
        <v>129</v>
      </c>
      <c r="L1141" s="4">
        <v>1998</v>
      </c>
      <c r="M1141" s="4" t="s">
        <v>266</v>
      </c>
      <c r="N1141" s="4" t="s">
        <v>304</v>
      </c>
      <c r="O1141" s="4" t="s">
        <v>122</v>
      </c>
      <c r="P1141" s="4">
        <v>1998</v>
      </c>
      <c r="Q1141" s="4"/>
      <c r="R1141" s="4" t="s">
        <v>123</v>
      </c>
      <c r="S1141" s="13"/>
      <c r="T1141" s="4"/>
      <c r="U1141" s="4"/>
      <c r="V1141" s="4" t="s">
        <v>448</v>
      </c>
      <c r="W1141" s="4">
        <v>60</v>
      </c>
      <c r="X1141" s="13">
        <v>45243</v>
      </c>
      <c r="Y1141" s="27">
        <v>52.7</v>
      </c>
      <c r="Z1141" s="27"/>
      <c r="AA1141" s="28" t="s">
        <v>450</v>
      </c>
      <c r="AB1141" s="31">
        <v>0.88200000000000001</v>
      </c>
      <c r="AC1141" s="32">
        <v>53</v>
      </c>
      <c r="AD1141" s="28">
        <v>14</v>
      </c>
      <c r="AE1141" s="28">
        <v>30.8</v>
      </c>
      <c r="AF1141" s="33">
        <v>0.04</v>
      </c>
      <c r="AG1141" s="28">
        <v>2.5</v>
      </c>
      <c r="AH1141" s="31">
        <v>3.6999999999999998E-2</v>
      </c>
      <c r="AI1141" s="31">
        <v>1.7509999999999999</v>
      </c>
      <c r="AJ1141" s="31"/>
      <c r="AK1141" s="75" t="str">
        <f t="shared" si="223"/>
        <v>1</v>
      </c>
      <c r="AL1141" s="75" t="str">
        <f t="shared" si="224"/>
        <v>1</v>
      </c>
      <c r="AM1141" s="75" t="str">
        <f t="shared" si="225"/>
        <v>1</v>
      </c>
      <c r="AN1141" s="75" t="str">
        <f t="shared" si="226"/>
        <v>1</v>
      </c>
      <c r="AO1141" s="75" t="str">
        <f t="shared" si="227"/>
        <v>3</v>
      </c>
      <c r="AP1141" s="75" t="str">
        <f t="shared" si="228"/>
        <v>1</v>
      </c>
      <c r="AQ1141" s="75" t="str">
        <f t="shared" si="229"/>
        <v>1</v>
      </c>
      <c r="AR1141" s="75" t="str">
        <f t="shared" si="230"/>
        <v>1</v>
      </c>
      <c r="AS1141" s="75">
        <f t="shared" si="231"/>
        <v>1.2727272727272727</v>
      </c>
      <c r="AT1141" s="75" t="str">
        <f t="shared" si="232"/>
        <v>3</v>
      </c>
      <c r="AU1141" s="48" t="e">
        <f>IF(OR(AQ1141="I",#REF!="I",AQ1141="C",#REF!="C"),"Termovacío",IF(OR(AO1141="I",AN1141="I",AP1141="I",AK1141="I",AL1141="I",AO1141="C",AN1141="C",AP1141="C",AK1141="C",AL1141="C"),"Regeneración",""))</f>
        <v>#REF!</v>
      </c>
    </row>
    <row r="1142" spans="1:47" s="10" customFormat="1" ht="15" customHeight="1" x14ac:dyDescent="0.2">
      <c r="A1142" s="4">
        <f t="shared" si="233"/>
        <v>53</v>
      </c>
      <c r="B1142" s="4">
        <v>60000007</v>
      </c>
      <c r="C1142" s="4" t="s">
        <v>113</v>
      </c>
      <c r="D1142" s="4" t="s">
        <v>156</v>
      </c>
      <c r="E1142" s="3"/>
      <c r="F1142" s="4" t="s">
        <v>344</v>
      </c>
      <c r="G1142" s="4" t="s">
        <v>12</v>
      </c>
      <c r="H1142" s="4" t="s">
        <v>197</v>
      </c>
      <c r="I1142" s="4" t="s">
        <v>10</v>
      </c>
      <c r="J1142" s="4">
        <v>40</v>
      </c>
      <c r="K1142" s="4" t="s">
        <v>129</v>
      </c>
      <c r="L1142" s="4">
        <v>1998</v>
      </c>
      <c r="M1142" s="4" t="s">
        <v>266</v>
      </c>
      <c r="N1142" s="4" t="s">
        <v>304</v>
      </c>
      <c r="O1142" s="4" t="s">
        <v>122</v>
      </c>
      <c r="P1142" s="4">
        <v>1998</v>
      </c>
      <c r="Q1142" s="4"/>
      <c r="R1142" s="4" t="s">
        <v>123</v>
      </c>
      <c r="S1142" s="13"/>
      <c r="T1142" s="4"/>
      <c r="U1142" s="4"/>
      <c r="V1142" s="4"/>
      <c r="W1142" s="4">
        <v>60</v>
      </c>
      <c r="X1142" s="13" t="s">
        <v>286</v>
      </c>
      <c r="Y1142" s="27">
        <v>0</v>
      </c>
      <c r="Z1142" s="27">
        <v>54</v>
      </c>
      <c r="AA1142" s="28" t="s">
        <v>283</v>
      </c>
      <c r="AB1142" s="31">
        <v>0.87719999999999998</v>
      </c>
      <c r="AC1142" s="32">
        <v>64.5</v>
      </c>
      <c r="AD1142" s="28">
        <v>15</v>
      </c>
      <c r="AE1142" s="28">
        <v>29</v>
      </c>
      <c r="AF1142" s="33">
        <v>0.03</v>
      </c>
      <c r="AG1142" s="28">
        <v>3</v>
      </c>
      <c r="AH1142" s="31">
        <v>0.10100000000000001</v>
      </c>
      <c r="AI1142" s="31">
        <v>2.09</v>
      </c>
      <c r="AJ1142" s="31"/>
      <c r="AK1142" s="75" t="str">
        <f t="shared" si="223"/>
        <v>3</v>
      </c>
      <c r="AL1142" s="75" t="str">
        <f t="shared" si="224"/>
        <v>1</v>
      </c>
      <c r="AM1142" s="75" t="str">
        <f t="shared" si="225"/>
        <v>1</v>
      </c>
      <c r="AN1142" s="75" t="str">
        <f t="shared" si="226"/>
        <v>1</v>
      </c>
      <c r="AO1142" s="75" t="str">
        <f t="shared" si="227"/>
        <v>3</v>
      </c>
      <c r="AP1142" s="75" t="str">
        <f t="shared" si="228"/>
        <v>1</v>
      </c>
      <c r="AQ1142" s="75" t="str">
        <f t="shared" si="229"/>
        <v>1</v>
      </c>
      <c r="AR1142" s="75" t="str">
        <f t="shared" si="230"/>
        <v>1</v>
      </c>
      <c r="AS1142" s="75">
        <f t="shared" si="231"/>
        <v>1.5454545454545454</v>
      </c>
      <c r="AT1142" s="75" t="str">
        <f t="shared" si="232"/>
        <v>3</v>
      </c>
      <c r="AU1142" s="48" t="e">
        <f>IF(OR(AQ1142="I",#REF!="I",AQ1142="C",#REF!="C"),"Termovacío",IF(OR(AO1142="I",AN1142="I",AP1142="I",AK1142="I",AL1142="I",AO1142="C",AN1142="C",AP1142="C",AK1142="C",AL1142="C"),"Regeneración",""))</f>
        <v>#REF!</v>
      </c>
    </row>
    <row r="1143" spans="1:47" s="10" customFormat="1" ht="15" customHeight="1" x14ac:dyDescent="0.2">
      <c r="A1143" s="4">
        <f t="shared" si="233"/>
        <v>53</v>
      </c>
      <c r="B1143" s="4">
        <v>60000007</v>
      </c>
      <c r="C1143" s="4" t="s">
        <v>113</v>
      </c>
      <c r="D1143" s="4" t="s">
        <v>156</v>
      </c>
      <c r="E1143" s="3"/>
      <c r="F1143" s="4" t="s">
        <v>344</v>
      </c>
      <c r="G1143" s="4" t="s">
        <v>12</v>
      </c>
      <c r="H1143" s="4" t="s">
        <v>197</v>
      </c>
      <c r="I1143" s="4" t="s">
        <v>10</v>
      </c>
      <c r="J1143" s="4">
        <v>40</v>
      </c>
      <c r="K1143" s="4" t="s">
        <v>129</v>
      </c>
      <c r="L1143" s="4">
        <v>1998</v>
      </c>
      <c r="M1143" s="4" t="s">
        <v>266</v>
      </c>
      <c r="N1143" s="4" t="s">
        <v>304</v>
      </c>
      <c r="O1143" s="4" t="s">
        <v>122</v>
      </c>
      <c r="P1143" s="4">
        <v>1998</v>
      </c>
      <c r="Q1143" s="4"/>
      <c r="R1143" s="4" t="s">
        <v>123</v>
      </c>
      <c r="S1143" s="13"/>
      <c r="T1143" s="4"/>
      <c r="U1143" s="4"/>
      <c r="V1143" s="4" t="s">
        <v>301</v>
      </c>
      <c r="W1143" s="4">
        <v>60</v>
      </c>
      <c r="X1143" s="13">
        <v>44384</v>
      </c>
      <c r="Y1143" s="27" t="s">
        <v>345</v>
      </c>
      <c r="Z1143" s="27">
        <v>56</v>
      </c>
      <c r="AA1143" s="28" t="s">
        <v>283</v>
      </c>
      <c r="AB1143" s="31">
        <v>0.873</v>
      </c>
      <c r="AC1143" s="32">
        <v>35</v>
      </c>
      <c r="AD1143" s="28">
        <v>14</v>
      </c>
      <c r="AE1143" s="28">
        <v>29</v>
      </c>
      <c r="AF1143" s="33">
        <v>0.03</v>
      </c>
      <c r="AG1143" s="28">
        <v>3.5</v>
      </c>
      <c r="AH1143" s="31">
        <v>3.4000000000000002E-2</v>
      </c>
      <c r="AI1143" s="31">
        <v>1.3260000000000001</v>
      </c>
      <c r="AJ1143" s="31"/>
      <c r="AK1143" s="75" t="str">
        <f t="shared" si="223"/>
        <v>1</v>
      </c>
      <c r="AL1143" s="75" t="str">
        <f t="shared" si="224"/>
        <v>1</v>
      </c>
      <c r="AM1143" s="75" t="str">
        <f t="shared" si="225"/>
        <v>1</v>
      </c>
      <c r="AN1143" s="75" t="str">
        <f t="shared" si="226"/>
        <v>1</v>
      </c>
      <c r="AO1143" s="75" t="str">
        <f t="shared" si="227"/>
        <v>3</v>
      </c>
      <c r="AP1143" s="75" t="str">
        <f t="shared" si="228"/>
        <v>1</v>
      </c>
      <c r="AQ1143" s="75" t="str">
        <f t="shared" si="229"/>
        <v>3</v>
      </c>
      <c r="AR1143" s="75" t="str">
        <f t="shared" si="230"/>
        <v>1</v>
      </c>
      <c r="AS1143" s="75">
        <f t="shared" si="231"/>
        <v>1.7272727272727273</v>
      </c>
      <c r="AT1143" s="75" t="str">
        <f t="shared" si="232"/>
        <v>3</v>
      </c>
      <c r="AU1143" s="48" t="e">
        <f>IF(OR(AQ1143="I",#REF!="I",AQ1143="C",#REF!="C"),"Termovacío",IF(OR(AO1143="I",AN1143="I",AP1143="I",AK1143="I",AL1143="I",AO1143="C",AN1143="C",AP1143="C",AK1143="C",AL1143="C"),"Regeneración",""))</f>
        <v>#REF!</v>
      </c>
    </row>
    <row r="1144" spans="1:47" s="10" customFormat="1" ht="15" customHeight="1" x14ac:dyDescent="0.2">
      <c r="A1144" s="4">
        <f t="shared" si="233"/>
        <v>53</v>
      </c>
      <c r="B1144" s="4">
        <v>60000007</v>
      </c>
      <c r="C1144" s="4" t="s">
        <v>113</v>
      </c>
      <c r="D1144" s="4" t="s">
        <v>156</v>
      </c>
      <c r="E1144" s="3"/>
      <c r="F1144" s="4" t="s">
        <v>344</v>
      </c>
      <c r="G1144" s="4" t="s">
        <v>12</v>
      </c>
      <c r="H1144" s="4" t="s">
        <v>197</v>
      </c>
      <c r="I1144" s="4" t="s">
        <v>10</v>
      </c>
      <c r="J1144" s="4">
        <v>40</v>
      </c>
      <c r="K1144" s="4" t="s">
        <v>129</v>
      </c>
      <c r="L1144" s="4">
        <v>1998</v>
      </c>
      <c r="M1144" s="4" t="s">
        <v>266</v>
      </c>
      <c r="N1144" s="4" t="s">
        <v>304</v>
      </c>
      <c r="O1144" s="4" t="s">
        <v>122</v>
      </c>
      <c r="P1144" s="4">
        <v>1998</v>
      </c>
      <c r="Q1144" s="4"/>
      <c r="R1144" s="4" t="s">
        <v>123</v>
      </c>
      <c r="S1144" s="13"/>
      <c r="T1144" s="4"/>
      <c r="U1144" s="4"/>
      <c r="V1144" s="4"/>
      <c r="W1144" s="4">
        <v>60</v>
      </c>
      <c r="X1144" s="13">
        <v>44019</v>
      </c>
      <c r="Y1144" s="27"/>
      <c r="Z1144" s="27"/>
      <c r="AA1144" s="28"/>
      <c r="AB1144" s="31">
        <v>0.87760000000000005</v>
      </c>
      <c r="AC1144" s="32">
        <v>52</v>
      </c>
      <c r="AD1144" s="28">
        <v>11</v>
      </c>
      <c r="AE1144" s="28">
        <v>30.4</v>
      </c>
      <c r="AF1144" s="33">
        <v>0.02</v>
      </c>
      <c r="AG1144" s="28"/>
      <c r="AH1144" s="31">
        <v>5.8999999999999997E-2</v>
      </c>
      <c r="AI1144" s="31">
        <v>1.36</v>
      </c>
      <c r="AJ1144" s="31"/>
      <c r="AK1144" s="75" t="str">
        <f t="shared" si="223"/>
        <v>1</v>
      </c>
      <c r="AL1144" s="75" t="str">
        <f t="shared" si="224"/>
        <v>1</v>
      </c>
      <c r="AM1144" s="75" t="str">
        <f t="shared" si="225"/>
        <v>1</v>
      </c>
      <c r="AN1144" s="75" t="str">
        <f t="shared" si="226"/>
        <v>1</v>
      </c>
      <c r="AO1144" s="75" t="str">
        <f t="shared" si="227"/>
        <v>3</v>
      </c>
      <c r="AP1144" s="75" t="str">
        <f t="shared" si="228"/>
        <v>1</v>
      </c>
      <c r="AQ1144" s="75" t="str">
        <f t="shared" si="229"/>
        <v>1</v>
      </c>
      <c r="AR1144" s="75" t="str">
        <f t="shared" si="230"/>
        <v>1</v>
      </c>
      <c r="AS1144" s="75">
        <f t="shared" si="231"/>
        <v>1.2727272727272727</v>
      </c>
      <c r="AT1144" s="75" t="str">
        <f t="shared" si="232"/>
        <v>3</v>
      </c>
      <c r="AU1144" s="48" t="e">
        <f>IF(OR(AQ1144="I",#REF!="I",AQ1144="C",#REF!="C"),"Termovacío",IF(OR(AO1144="I",AN1144="I",AP1144="I",AK1144="I",AL1144="I",AO1144="C",AN1144="C",AP1144="C",AK1144="C",AL1144="C"),"Regeneración",""))</f>
        <v>#REF!</v>
      </c>
    </row>
    <row r="1145" spans="1:47" s="10" customFormat="1" ht="15" customHeight="1" x14ac:dyDescent="0.2">
      <c r="A1145" s="4">
        <f t="shared" si="233"/>
        <v>53</v>
      </c>
      <c r="B1145" s="4">
        <v>60000007</v>
      </c>
      <c r="C1145" s="4" t="s">
        <v>113</v>
      </c>
      <c r="D1145" s="4" t="s">
        <v>156</v>
      </c>
      <c r="E1145" s="3"/>
      <c r="F1145" s="4" t="s">
        <v>344</v>
      </c>
      <c r="G1145" s="4" t="s">
        <v>12</v>
      </c>
      <c r="H1145" s="4" t="s">
        <v>197</v>
      </c>
      <c r="I1145" s="4" t="s">
        <v>10</v>
      </c>
      <c r="J1145" s="4">
        <v>40</v>
      </c>
      <c r="K1145" s="4" t="s">
        <v>129</v>
      </c>
      <c r="L1145" s="4">
        <v>1998</v>
      </c>
      <c r="M1145" s="4" t="s">
        <v>266</v>
      </c>
      <c r="N1145" s="4" t="s">
        <v>304</v>
      </c>
      <c r="O1145" s="4" t="s">
        <v>122</v>
      </c>
      <c r="P1145" s="4">
        <v>1998</v>
      </c>
      <c r="Q1145" s="4"/>
      <c r="R1145" s="4" t="s">
        <v>123</v>
      </c>
      <c r="S1145" s="13"/>
      <c r="T1145" s="4"/>
      <c r="U1145" s="4"/>
      <c r="V1145" s="4"/>
      <c r="W1145" s="4">
        <v>60</v>
      </c>
      <c r="X1145" s="13">
        <v>43578</v>
      </c>
      <c r="Y1145" s="27"/>
      <c r="Z1145" s="27"/>
      <c r="AA1145" s="28"/>
      <c r="AB1145" s="31"/>
      <c r="AC1145" s="32">
        <v>40</v>
      </c>
      <c r="AD1145" s="28"/>
      <c r="AE1145" s="28">
        <v>36.5</v>
      </c>
      <c r="AF1145" s="33">
        <v>0.08</v>
      </c>
      <c r="AG1145" s="28">
        <v>3</v>
      </c>
      <c r="AH1145" s="31">
        <v>7.0000000000000007E-2</v>
      </c>
      <c r="AI1145" s="31">
        <v>1.78</v>
      </c>
      <c r="AJ1145" s="31"/>
      <c r="AK1145" s="75" t="str">
        <f t="shared" si="223"/>
        <v>1</v>
      </c>
      <c r="AL1145" s="75" t="str">
        <f t="shared" si="224"/>
        <v>1</v>
      </c>
      <c r="AM1145" s="75" t="str">
        <f t="shared" si="225"/>
        <v>1</v>
      </c>
      <c r="AN1145" s="75" t="str">
        <f t="shared" si="226"/>
        <v>3</v>
      </c>
      <c r="AO1145" s="75" t="str">
        <f t="shared" si="227"/>
        <v>1</v>
      </c>
      <c r="AP1145" s="75" t="str">
        <f t="shared" si="228"/>
        <v>1</v>
      </c>
      <c r="AQ1145" s="75" t="str">
        <f t="shared" si="229"/>
        <v>1</v>
      </c>
      <c r="AR1145" s="75" t="str">
        <f t="shared" si="230"/>
        <v>1</v>
      </c>
      <c r="AS1145" s="75">
        <f t="shared" si="231"/>
        <v>1.1818181818181819</v>
      </c>
      <c r="AT1145" s="75" t="str">
        <f t="shared" si="232"/>
        <v>3</v>
      </c>
      <c r="AU1145" s="48" t="e">
        <f>IF(OR(AQ1145="I",#REF!="I",AQ1145="C",#REF!="C"),"Termovacío",IF(OR(AO1145="I",AN1145="I",AP1145="I",AK1145="I",AL1145="I",AO1145="C",AN1145="C",AP1145="C",AK1145="C",AL1145="C"),"Regeneración",""))</f>
        <v>#REF!</v>
      </c>
    </row>
    <row r="1146" spans="1:47" s="10" customFormat="1" ht="15" customHeight="1" x14ac:dyDescent="0.2">
      <c r="A1146" s="4">
        <f t="shared" si="233"/>
        <v>53</v>
      </c>
      <c r="B1146" s="4">
        <v>60000007</v>
      </c>
      <c r="C1146" s="4" t="s">
        <v>113</v>
      </c>
      <c r="D1146" s="4" t="s">
        <v>156</v>
      </c>
      <c r="E1146" s="3"/>
      <c r="F1146" s="4" t="s">
        <v>344</v>
      </c>
      <c r="G1146" s="4" t="s">
        <v>12</v>
      </c>
      <c r="H1146" s="4" t="s">
        <v>197</v>
      </c>
      <c r="I1146" s="4" t="s">
        <v>10</v>
      </c>
      <c r="J1146" s="4">
        <v>40</v>
      </c>
      <c r="K1146" s="4" t="s">
        <v>129</v>
      </c>
      <c r="L1146" s="4">
        <v>1998</v>
      </c>
      <c r="M1146" s="4" t="s">
        <v>266</v>
      </c>
      <c r="N1146" s="4" t="s">
        <v>304</v>
      </c>
      <c r="O1146" s="4" t="s">
        <v>122</v>
      </c>
      <c r="P1146" s="4">
        <v>1998</v>
      </c>
      <c r="Q1146" s="4"/>
      <c r="R1146" s="4" t="s">
        <v>123</v>
      </c>
      <c r="S1146" s="13"/>
      <c r="T1146" s="4"/>
      <c r="U1146" s="4"/>
      <c r="V1146" s="4"/>
      <c r="W1146" s="4">
        <v>60</v>
      </c>
      <c r="X1146" s="13">
        <v>43314</v>
      </c>
      <c r="Y1146" s="27"/>
      <c r="Z1146" s="27"/>
      <c r="AA1146" s="28"/>
      <c r="AB1146" s="31"/>
      <c r="AC1146" s="32">
        <v>20</v>
      </c>
      <c r="AD1146" s="28"/>
      <c r="AE1146" s="28">
        <v>31.9</v>
      </c>
      <c r="AF1146" s="33">
        <v>0.08</v>
      </c>
      <c r="AG1146" s="28">
        <v>3</v>
      </c>
      <c r="AH1146" s="31">
        <v>6.6000000000000003E-2</v>
      </c>
      <c r="AI1146" s="31">
        <v>1.67</v>
      </c>
      <c r="AJ1146" s="31"/>
      <c r="AK1146" s="75" t="str">
        <f t="shared" si="223"/>
        <v>1</v>
      </c>
      <c r="AL1146" s="75" t="str">
        <f t="shared" si="224"/>
        <v>1</v>
      </c>
      <c r="AM1146" s="75" t="str">
        <f t="shared" si="225"/>
        <v>1</v>
      </c>
      <c r="AN1146" s="75" t="str">
        <f t="shared" si="226"/>
        <v>3</v>
      </c>
      <c r="AO1146" s="75" t="str">
        <f t="shared" si="227"/>
        <v>3</v>
      </c>
      <c r="AP1146" s="75" t="str">
        <f t="shared" si="228"/>
        <v>1</v>
      </c>
      <c r="AQ1146" s="75" t="str">
        <f t="shared" si="229"/>
        <v>5</v>
      </c>
      <c r="AR1146" s="75" t="str">
        <f t="shared" si="230"/>
        <v>1</v>
      </c>
      <c r="AS1146" s="75">
        <f t="shared" si="231"/>
        <v>2.3636363636363638</v>
      </c>
      <c r="AT1146" s="75" t="str">
        <f t="shared" si="232"/>
        <v>6</v>
      </c>
      <c r="AU1146" s="48" t="e">
        <f>IF(OR(AQ1146="I",#REF!="I",AQ1146="C",#REF!="C"),"Termovacío",IF(OR(AO1146="I",AN1146="I",AP1146="I",AK1146="I",AL1146="I",AO1146="C",AN1146="C",AP1146="C",AK1146="C",AL1146="C"),"Regeneración",""))</f>
        <v>#REF!</v>
      </c>
    </row>
    <row r="1147" spans="1:47" s="10" customFormat="1" ht="15" customHeight="1" x14ac:dyDescent="0.2">
      <c r="A1147" s="4">
        <f t="shared" si="233"/>
        <v>53</v>
      </c>
      <c r="B1147" s="4">
        <v>60000007</v>
      </c>
      <c r="C1147" s="4" t="s">
        <v>113</v>
      </c>
      <c r="D1147" s="4" t="s">
        <v>156</v>
      </c>
      <c r="E1147" s="3"/>
      <c r="F1147" s="4" t="s">
        <v>344</v>
      </c>
      <c r="G1147" s="4" t="s">
        <v>12</v>
      </c>
      <c r="H1147" s="4" t="s">
        <v>197</v>
      </c>
      <c r="I1147" s="4" t="s">
        <v>10</v>
      </c>
      <c r="J1147" s="4">
        <v>40</v>
      </c>
      <c r="K1147" s="4" t="s">
        <v>129</v>
      </c>
      <c r="L1147" s="4">
        <v>1998</v>
      </c>
      <c r="M1147" s="4" t="s">
        <v>266</v>
      </c>
      <c r="N1147" s="4" t="s">
        <v>304</v>
      </c>
      <c r="O1147" s="4" t="s">
        <v>122</v>
      </c>
      <c r="P1147" s="4">
        <v>1998</v>
      </c>
      <c r="Q1147" s="4"/>
      <c r="R1147" s="4" t="s">
        <v>123</v>
      </c>
      <c r="S1147" s="13"/>
      <c r="T1147" s="4"/>
      <c r="U1147" s="4"/>
      <c r="V1147" s="4"/>
      <c r="W1147" s="4">
        <v>60</v>
      </c>
      <c r="X1147" s="13">
        <v>42921</v>
      </c>
      <c r="Y1147" s="27"/>
      <c r="Z1147" s="27"/>
      <c r="AA1147" s="28"/>
      <c r="AB1147" s="31"/>
      <c r="AC1147" s="32">
        <v>39</v>
      </c>
      <c r="AD1147" s="28"/>
      <c r="AE1147" s="28">
        <v>37</v>
      </c>
      <c r="AF1147" s="33">
        <v>7.0000000000000007E-2</v>
      </c>
      <c r="AG1147" s="28">
        <v>3</v>
      </c>
      <c r="AH1147" s="31">
        <v>0.2</v>
      </c>
      <c r="AI1147" s="31">
        <v>3.5</v>
      </c>
      <c r="AJ1147" s="31"/>
      <c r="AK1147" s="75" t="str">
        <f t="shared" si="223"/>
        <v>3</v>
      </c>
      <c r="AL1147" s="75" t="str">
        <f t="shared" si="224"/>
        <v>3</v>
      </c>
      <c r="AM1147" s="75" t="str">
        <f t="shared" si="225"/>
        <v>1</v>
      </c>
      <c r="AN1147" s="75" t="str">
        <f t="shared" si="226"/>
        <v>3</v>
      </c>
      <c r="AO1147" s="75" t="str">
        <f t="shared" si="227"/>
        <v>1</v>
      </c>
      <c r="AP1147" s="75" t="str">
        <f t="shared" si="228"/>
        <v>1</v>
      </c>
      <c r="AQ1147" s="75" t="str">
        <f t="shared" si="229"/>
        <v>3</v>
      </c>
      <c r="AR1147" s="75" t="str">
        <f t="shared" si="230"/>
        <v>1</v>
      </c>
      <c r="AS1147" s="75">
        <f t="shared" si="231"/>
        <v>2.1818181818181817</v>
      </c>
      <c r="AT1147" s="75" t="str">
        <f t="shared" si="232"/>
        <v>6</v>
      </c>
      <c r="AU1147" s="48" t="e">
        <f>IF(OR(AQ1147="I",#REF!="I",AQ1147="C",#REF!="C"),"Termovacío",IF(OR(AO1147="I",AN1147="I",AP1147="I",AK1147="I",AL1147="I",AO1147="C",AN1147="C",AP1147="C",AK1147="C",AL1147="C"),"Regeneración",""))</f>
        <v>#REF!</v>
      </c>
    </row>
    <row r="1148" spans="1:47" s="10" customFormat="1" ht="15" customHeight="1" x14ac:dyDescent="0.2">
      <c r="A1148" s="4">
        <f t="shared" si="233"/>
        <v>53</v>
      </c>
      <c r="B1148" s="4">
        <v>60000007</v>
      </c>
      <c r="C1148" s="4" t="s">
        <v>113</v>
      </c>
      <c r="D1148" s="4" t="s">
        <v>156</v>
      </c>
      <c r="E1148" s="3"/>
      <c r="F1148" s="4" t="s">
        <v>344</v>
      </c>
      <c r="G1148" s="4" t="s">
        <v>12</v>
      </c>
      <c r="H1148" s="4" t="s">
        <v>197</v>
      </c>
      <c r="I1148" s="4" t="s">
        <v>10</v>
      </c>
      <c r="J1148" s="4">
        <v>40</v>
      </c>
      <c r="K1148" s="4" t="s">
        <v>129</v>
      </c>
      <c r="L1148" s="4">
        <v>1998</v>
      </c>
      <c r="M1148" s="4" t="s">
        <v>266</v>
      </c>
      <c r="N1148" s="4" t="s">
        <v>304</v>
      </c>
      <c r="O1148" s="4" t="s">
        <v>122</v>
      </c>
      <c r="P1148" s="4">
        <v>1998</v>
      </c>
      <c r="Q1148" s="4"/>
      <c r="R1148" s="4" t="s">
        <v>123</v>
      </c>
      <c r="S1148" s="13"/>
      <c r="T1148" s="4"/>
      <c r="U1148" s="4"/>
      <c r="V1148" s="4"/>
      <c r="W1148" s="4">
        <v>60</v>
      </c>
      <c r="X1148" s="13">
        <v>42382</v>
      </c>
      <c r="Y1148" s="27"/>
      <c r="Z1148" s="27"/>
      <c r="AA1148" s="28"/>
      <c r="AB1148" s="31"/>
      <c r="AC1148" s="32"/>
      <c r="AD1148" s="28"/>
      <c r="AE1148" s="28">
        <v>40</v>
      </c>
      <c r="AF1148" s="33">
        <v>0.02</v>
      </c>
      <c r="AG1148" s="28">
        <v>2</v>
      </c>
      <c r="AH1148" s="31">
        <v>0.08</v>
      </c>
      <c r="AI1148" s="31">
        <v>1.131</v>
      </c>
      <c r="AJ1148" s="31"/>
      <c r="AK1148" s="75" t="str">
        <f t="shared" si="223"/>
        <v>1</v>
      </c>
      <c r="AL1148" s="75" t="str">
        <f t="shared" si="224"/>
        <v>1</v>
      </c>
      <c r="AM1148" s="75" t="str">
        <f t="shared" si="225"/>
        <v>1</v>
      </c>
      <c r="AN1148" s="75" t="str">
        <f t="shared" si="226"/>
        <v>1</v>
      </c>
      <c r="AO1148" s="75" t="str">
        <f t="shared" si="227"/>
        <v>1</v>
      </c>
      <c r="AP1148" s="75" t="str">
        <f t="shared" si="228"/>
        <v>1</v>
      </c>
      <c r="AQ1148" s="75" t="str">
        <f t="shared" si="229"/>
        <v>1</v>
      </c>
      <c r="AR1148" s="75" t="str">
        <f t="shared" si="230"/>
        <v>1</v>
      </c>
      <c r="AS1148" s="75">
        <f t="shared" si="231"/>
        <v>1</v>
      </c>
      <c r="AT1148" s="75" t="str">
        <f t="shared" si="232"/>
        <v>1</v>
      </c>
      <c r="AU1148" s="48" t="e">
        <f>IF(OR(AQ1148="I",#REF!="I",AQ1148="C",#REF!="C"),"Termovacío",IF(OR(AO1148="I",AN1148="I",AP1148="I",AK1148="I",AL1148="I",AO1148="C",AN1148="C",AP1148="C",AK1148="C",AL1148="C"),"Regeneración",""))</f>
        <v>#REF!</v>
      </c>
    </row>
    <row r="1149" spans="1:47" s="10" customFormat="1" ht="15" customHeight="1" x14ac:dyDescent="0.2">
      <c r="A1149" s="4">
        <f t="shared" si="233"/>
        <v>53</v>
      </c>
      <c r="B1149" s="4">
        <v>60000007</v>
      </c>
      <c r="C1149" s="4" t="s">
        <v>113</v>
      </c>
      <c r="D1149" s="4" t="s">
        <v>156</v>
      </c>
      <c r="E1149" s="3"/>
      <c r="F1149" s="4" t="s">
        <v>344</v>
      </c>
      <c r="G1149" s="4" t="s">
        <v>12</v>
      </c>
      <c r="H1149" s="4" t="s">
        <v>197</v>
      </c>
      <c r="I1149" s="4" t="s">
        <v>10</v>
      </c>
      <c r="J1149" s="4">
        <v>40</v>
      </c>
      <c r="K1149" s="4" t="s">
        <v>129</v>
      </c>
      <c r="L1149" s="4">
        <v>1998</v>
      </c>
      <c r="M1149" s="4" t="s">
        <v>266</v>
      </c>
      <c r="N1149" s="4" t="s">
        <v>304</v>
      </c>
      <c r="O1149" s="4" t="s">
        <v>122</v>
      </c>
      <c r="P1149" s="4">
        <v>1998</v>
      </c>
      <c r="Q1149" s="4"/>
      <c r="R1149" s="4" t="s">
        <v>123</v>
      </c>
      <c r="S1149" s="13"/>
      <c r="T1149" s="4"/>
      <c r="U1149" s="4"/>
      <c r="V1149" s="4"/>
      <c r="W1149" s="4">
        <v>60</v>
      </c>
      <c r="X1149" s="13">
        <v>42152</v>
      </c>
      <c r="Y1149" s="27"/>
      <c r="Z1149" s="27"/>
      <c r="AA1149" s="28"/>
      <c r="AB1149" s="31"/>
      <c r="AC1149" s="32"/>
      <c r="AD1149" s="28"/>
      <c r="AE1149" s="28">
        <v>39</v>
      </c>
      <c r="AF1149" s="33">
        <v>0.01</v>
      </c>
      <c r="AG1149" s="28"/>
      <c r="AH1149" s="31">
        <v>1.7999999999999999E-2</v>
      </c>
      <c r="AI1149" s="31"/>
      <c r="AJ1149" s="31"/>
      <c r="AK1149" s="75" t="str">
        <f t="shared" si="223"/>
        <v>1</v>
      </c>
      <c r="AL1149" s="75" t="str">
        <f t="shared" si="224"/>
        <v>1</v>
      </c>
      <c r="AM1149" s="75" t="str">
        <f t="shared" si="225"/>
        <v>1</v>
      </c>
      <c r="AN1149" s="75" t="str">
        <f t="shared" si="226"/>
        <v>1</v>
      </c>
      <c r="AO1149" s="75" t="str">
        <f t="shared" si="227"/>
        <v>1</v>
      </c>
      <c r="AP1149" s="75" t="str">
        <f t="shared" si="228"/>
        <v>1</v>
      </c>
      <c r="AQ1149" s="75" t="str">
        <f t="shared" si="229"/>
        <v>1</v>
      </c>
      <c r="AR1149" s="75" t="str">
        <f t="shared" si="230"/>
        <v>1</v>
      </c>
      <c r="AS1149" s="75">
        <f t="shared" si="231"/>
        <v>1</v>
      </c>
      <c r="AT1149" s="75" t="str">
        <f t="shared" si="232"/>
        <v>1</v>
      </c>
      <c r="AU1149" s="48" t="e">
        <f>IF(OR(AQ1149="I",#REF!="I",AQ1149="C",#REF!="C"),"Termovacío",IF(OR(AO1149="I",AN1149="I",AP1149="I",AK1149="I",AL1149="I",AO1149="C",AN1149="C",AP1149="C",AK1149="C",AL1149="C"),"Regeneración",""))</f>
        <v>#REF!</v>
      </c>
    </row>
    <row r="1150" spans="1:47" s="10" customFormat="1" ht="15" customHeight="1" x14ac:dyDescent="0.2">
      <c r="A1150" s="4">
        <f t="shared" si="233"/>
        <v>53</v>
      </c>
      <c r="B1150" s="4">
        <v>60000007</v>
      </c>
      <c r="C1150" s="4" t="s">
        <v>113</v>
      </c>
      <c r="D1150" s="4" t="s">
        <v>156</v>
      </c>
      <c r="E1150" s="3"/>
      <c r="F1150" s="4" t="s">
        <v>344</v>
      </c>
      <c r="G1150" s="4" t="s">
        <v>12</v>
      </c>
      <c r="H1150" s="4" t="s">
        <v>197</v>
      </c>
      <c r="I1150" s="4" t="s">
        <v>10</v>
      </c>
      <c r="J1150" s="4">
        <v>40</v>
      </c>
      <c r="K1150" s="4" t="s">
        <v>129</v>
      </c>
      <c r="L1150" s="4">
        <v>1998</v>
      </c>
      <c r="M1150" s="4" t="s">
        <v>266</v>
      </c>
      <c r="N1150" s="4" t="s">
        <v>304</v>
      </c>
      <c r="O1150" s="4" t="s">
        <v>122</v>
      </c>
      <c r="P1150" s="4">
        <v>1998</v>
      </c>
      <c r="Q1150" s="4"/>
      <c r="R1150" s="4" t="s">
        <v>123</v>
      </c>
      <c r="S1150" s="13"/>
      <c r="T1150" s="4"/>
      <c r="U1150" s="4"/>
      <c r="V1150" s="4"/>
      <c r="W1150" s="4">
        <v>60</v>
      </c>
      <c r="X1150" s="13">
        <v>42149</v>
      </c>
      <c r="Y1150" s="27"/>
      <c r="Z1150" s="27"/>
      <c r="AA1150" s="28"/>
      <c r="AB1150" s="31"/>
      <c r="AC1150" s="32"/>
      <c r="AD1150" s="28"/>
      <c r="AE1150" s="28">
        <v>23</v>
      </c>
      <c r="AF1150" s="33">
        <v>0.09</v>
      </c>
      <c r="AG1150" s="28"/>
      <c r="AH1150" s="31">
        <v>0.13600000000000001</v>
      </c>
      <c r="AI1150" s="31"/>
      <c r="AJ1150" s="31"/>
      <c r="AK1150" s="75" t="str">
        <f t="shared" si="223"/>
        <v>3</v>
      </c>
      <c r="AL1150" s="75" t="str">
        <f t="shared" si="224"/>
        <v>1</v>
      </c>
      <c r="AM1150" s="75" t="str">
        <f t="shared" si="225"/>
        <v>1</v>
      </c>
      <c r="AN1150" s="75" t="str">
        <f t="shared" si="226"/>
        <v>3</v>
      </c>
      <c r="AO1150" s="75" t="str">
        <f t="shared" si="227"/>
        <v>5</v>
      </c>
      <c r="AP1150" s="75" t="str">
        <f t="shared" si="228"/>
        <v>1</v>
      </c>
      <c r="AQ1150" s="75" t="str">
        <f t="shared" si="229"/>
        <v>1</v>
      </c>
      <c r="AR1150" s="75" t="str">
        <f t="shared" si="230"/>
        <v>1</v>
      </c>
      <c r="AS1150" s="75">
        <f t="shared" si="231"/>
        <v>2</v>
      </c>
      <c r="AT1150" s="75" t="str">
        <f t="shared" si="232"/>
        <v>3</v>
      </c>
      <c r="AU1150" s="48" t="e">
        <f>IF(OR(AQ1150="I",#REF!="I",AQ1150="C",#REF!="C"),"Termovacío",IF(OR(AO1150="I",AN1150="I",AP1150="I",AK1150="I",AL1150="I",AO1150="C",AN1150="C",AP1150="C",AK1150="C",AL1150="C"),"Regeneración",""))</f>
        <v>#REF!</v>
      </c>
    </row>
    <row r="1151" spans="1:47" s="10" customFormat="1" ht="15" customHeight="1" x14ac:dyDescent="0.2">
      <c r="A1151" s="4">
        <f t="shared" si="233"/>
        <v>53</v>
      </c>
      <c r="B1151" s="4">
        <v>60000007</v>
      </c>
      <c r="C1151" s="4" t="s">
        <v>113</v>
      </c>
      <c r="D1151" s="4" t="s">
        <v>156</v>
      </c>
      <c r="E1151" s="3"/>
      <c r="F1151" s="4" t="s">
        <v>344</v>
      </c>
      <c r="G1151" s="4" t="s">
        <v>12</v>
      </c>
      <c r="H1151" s="4" t="s">
        <v>197</v>
      </c>
      <c r="I1151" s="4" t="s">
        <v>10</v>
      </c>
      <c r="J1151" s="4">
        <v>40</v>
      </c>
      <c r="K1151" s="4" t="s">
        <v>129</v>
      </c>
      <c r="L1151" s="4">
        <v>1998</v>
      </c>
      <c r="M1151" s="4" t="s">
        <v>266</v>
      </c>
      <c r="N1151" s="4" t="s">
        <v>304</v>
      </c>
      <c r="O1151" s="4" t="s">
        <v>122</v>
      </c>
      <c r="P1151" s="4">
        <v>1998</v>
      </c>
      <c r="Q1151" s="4"/>
      <c r="R1151" s="4" t="s">
        <v>123</v>
      </c>
      <c r="S1151" s="13"/>
      <c r="T1151" s="4"/>
      <c r="U1151" s="4"/>
      <c r="V1151" s="4"/>
      <c r="W1151" s="4">
        <v>60</v>
      </c>
      <c r="X1151" s="13">
        <v>41985</v>
      </c>
      <c r="Y1151" s="27"/>
      <c r="Z1151" s="27"/>
      <c r="AA1151" s="28"/>
      <c r="AB1151" s="31"/>
      <c r="AC1151" s="32"/>
      <c r="AD1151" s="28"/>
      <c r="AE1151" s="28">
        <v>23</v>
      </c>
      <c r="AF1151" s="33">
        <v>0.08</v>
      </c>
      <c r="AG1151" s="28">
        <v>3.5</v>
      </c>
      <c r="AH1151" s="31">
        <v>0.14799999999999999</v>
      </c>
      <c r="AI1151" s="31"/>
      <c r="AJ1151" s="31"/>
      <c r="AK1151" s="75" t="str">
        <f t="shared" si="223"/>
        <v>3</v>
      </c>
      <c r="AL1151" s="75" t="str">
        <f t="shared" si="224"/>
        <v>1</v>
      </c>
      <c r="AM1151" s="75" t="str">
        <f t="shared" si="225"/>
        <v>1</v>
      </c>
      <c r="AN1151" s="75" t="str">
        <f t="shared" si="226"/>
        <v>3</v>
      </c>
      <c r="AO1151" s="75" t="str">
        <f t="shared" si="227"/>
        <v>5</v>
      </c>
      <c r="AP1151" s="75" t="str">
        <f t="shared" si="228"/>
        <v>1</v>
      </c>
      <c r="AQ1151" s="75" t="str">
        <f t="shared" si="229"/>
        <v>1</v>
      </c>
      <c r="AR1151" s="75" t="str">
        <f t="shared" si="230"/>
        <v>1</v>
      </c>
      <c r="AS1151" s="75">
        <f t="shared" si="231"/>
        <v>2</v>
      </c>
      <c r="AT1151" s="75" t="str">
        <f t="shared" si="232"/>
        <v>3</v>
      </c>
      <c r="AU1151" s="48" t="e">
        <f>IF(OR(AQ1151="I",#REF!="I",AQ1151="C",#REF!="C"),"Termovacío",IF(OR(AO1151="I",AN1151="I",AP1151="I",AK1151="I",AL1151="I",AO1151="C",AN1151="C",AP1151="C",AK1151="C",AL1151="C"),"Regeneración",""))</f>
        <v>#REF!</v>
      </c>
    </row>
    <row r="1152" spans="1:47" s="10" customFormat="1" ht="15" customHeight="1" x14ac:dyDescent="0.2">
      <c r="A1152" s="4">
        <f t="shared" si="233"/>
        <v>53</v>
      </c>
      <c r="B1152" s="4">
        <v>60000007</v>
      </c>
      <c r="C1152" s="4" t="s">
        <v>113</v>
      </c>
      <c r="D1152" s="4" t="s">
        <v>156</v>
      </c>
      <c r="E1152" s="3"/>
      <c r="F1152" s="4" t="s">
        <v>344</v>
      </c>
      <c r="G1152" s="4" t="s">
        <v>12</v>
      </c>
      <c r="H1152" s="4" t="s">
        <v>197</v>
      </c>
      <c r="I1152" s="4" t="s">
        <v>10</v>
      </c>
      <c r="J1152" s="4">
        <v>40</v>
      </c>
      <c r="K1152" s="4" t="s">
        <v>129</v>
      </c>
      <c r="L1152" s="4">
        <v>1998</v>
      </c>
      <c r="M1152" s="4" t="s">
        <v>266</v>
      </c>
      <c r="N1152" s="4" t="s">
        <v>304</v>
      </c>
      <c r="O1152" s="4" t="s">
        <v>122</v>
      </c>
      <c r="P1152" s="4">
        <v>1998</v>
      </c>
      <c r="Q1152" s="4"/>
      <c r="R1152" s="4" t="s">
        <v>123</v>
      </c>
      <c r="S1152" s="13"/>
      <c r="T1152" s="4"/>
      <c r="U1152" s="4"/>
      <c r="V1152" s="4"/>
      <c r="W1152" s="4">
        <v>60</v>
      </c>
      <c r="X1152" s="13">
        <v>41634</v>
      </c>
      <c r="Y1152" s="27"/>
      <c r="Z1152" s="27"/>
      <c r="AA1152" s="28"/>
      <c r="AB1152" s="31"/>
      <c r="AC1152" s="32">
        <v>65</v>
      </c>
      <c r="AD1152" s="28"/>
      <c r="AE1152" s="28">
        <v>21.9</v>
      </c>
      <c r="AF1152" s="33">
        <v>0.09</v>
      </c>
      <c r="AG1152" s="28">
        <v>4.5</v>
      </c>
      <c r="AH1152" s="31">
        <v>0.14599999999999999</v>
      </c>
      <c r="AI1152" s="31">
        <v>3.58</v>
      </c>
      <c r="AJ1152" s="31"/>
      <c r="AK1152" s="75" t="str">
        <f t="shared" si="223"/>
        <v>3</v>
      </c>
      <c r="AL1152" s="75" t="str">
        <f t="shared" si="224"/>
        <v>3</v>
      </c>
      <c r="AM1152" s="75" t="str">
        <f t="shared" si="225"/>
        <v>1</v>
      </c>
      <c r="AN1152" s="75" t="str">
        <f t="shared" si="226"/>
        <v>3</v>
      </c>
      <c r="AO1152" s="75" t="str">
        <f t="shared" si="227"/>
        <v>5</v>
      </c>
      <c r="AP1152" s="75" t="str">
        <f t="shared" si="228"/>
        <v>5</v>
      </c>
      <c r="AQ1152" s="75" t="str">
        <f t="shared" si="229"/>
        <v>1</v>
      </c>
      <c r="AR1152" s="75" t="str">
        <f t="shared" si="230"/>
        <v>1</v>
      </c>
      <c r="AS1152" s="75">
        <f t="shared" si="231"/>
        <v>2.4545454545454546</v>
      </c>
      <c r="AT1152" s="75" t="str">
        <f t="shared" si="232"/>
        <v>6</v>
      </c>
      <c r="AU1152" s="48" t="e">
        <f>IF(OR(AQ1152="I",#REF!="I",AQ1152="C",#REF!="C"),"Termovacío",IF(OR(AO1152="I",AN1152="I",AP1152="I",AK1152="I",AL1152="I",AO1152="C",AN1152="C",AP1152="C",AK1152="C",AL1152="C"),"Regeneración",""))</f>
        <v>#REF!</v>
      </c>
    </row>
    <row r="1153" spans="1:47" s="10" customFormat="1" ht="15" customHeight="1" x14ac:dyDescent="0.2">
      <c r="A1153" s="4">
        <f t="shared" si="233"/>
        <v>53</v>
      </c>
      <c r="B1153" s="4">
        <v>60000007</v>
      </c>
      <c r="C1153" s="4" t="s">
        <v>113</v>
      </c>
      <c r="D1153" s="4" t="s">
        <v>156</v>
      </c>
      <c r="E1153" s="3"/>
      <c r="F1153" s="4" t="s">
        <v>344</v>
      </c>
      <c r="G1153" s="4" t="s">
        <v>12</v>
      </c>
      <c r="H1153" s="4" t="s">
        <v>197</v>
      </c>
      <c r="I1153" s="4" t="s">
        <v>10</v>
      </c>
      <c r="J1153" s="4">
        <v>40</v>
      </c>
      <c r="K1153" s="4" t="s">
        <v>129</v>
      </c>
      <c r="L1153" s="4">
        <v>1998</v>
      </c>
      <c r="M1153" s="4" t="s">
        <v>266</v>
      </c>
      <c r="N1153" s="4" t="s">
        <v>304</v>
      </c>
      <c r="O1153" s="4" t="s">
        <v>122</v>
      </c>
      <c r="P1153" s="4">
        <v>1998</v>
      </c>
      <c r="Q1153" s="4"/>
      <c r="R1153" s="4" t="s">
        <v>123</v>
      </c>
      <c r="S1153" s="13"/>
      <c r="T1153" s="4"/>
      <c r="U1153" s="4"/>
      <c r="V1153" s="4"/>
      <c r="W1153" s="4">
        <v>60</v>
      </c>
      <c r="X1153" s="13">
        <v>41346</v>
      </c>
      <c r="Y1153" s="27"/>
      <c r="Z1153" s="27"/>
      <c r="AA1153" s="28"/>
      <c r="AB1153" s="31"/>
      <c r="AC1153" s="32">
        <v>63.8</v>
      </c>
      <c r="AD1153" s="28"/>
      <c r="AE1153" s="28">
        <v>25</v>
      </c>
      <c r="AF1153" s="33">
        <v>0.08</v>
      </c>
      <c r="AG1153" s="28">
        <v>3.5</v>
      </c>
      <c r="AH1153" s="31">
        <v>1.2E-2</v>
      </c>
      <c r="AI1153" s="31">
        <v>3.2120000000000002</v>
      </c>
      <c r="AJ1153" s="31"/>
      <c r="AK1153" s="75" t="str">
        <f t="shared" si="223"/>
        <v>1</v>
      </c>
      <c r="AL1153" s="75" t="str">
        <f t="shared" si="224"/>
        <v>3</v>
      </c>
      <c r="AM1153" s="75" t="str">
        <f t="shared" si="225"/>
        <v>1</v>
      </c>
      <c r="AN1153" s="75" t="str">
        <f t="shared" si="226"/>
        <v>3</v>
      </c>
      <c r="AO1153" s="75" t="str">
        <f t="shared" si="227"/>
        <v>5</v>
      </c>
      <c r="AP1153" s="75" t="str">
        <f t="shared" si="228"/>
        <v>1</v>
      </c>
      <c r="AQ1153" s="75" t="str">
        <f t="shared" si="229"/>
        <v>1</v>
      </c>
      <c r="AR1153" s="75" t="str">
        <f t="shared" si="230"/>
        <v>1</v>
      </c>
      <c r="AS1153" s="75">
        <f t="shared" si="231"/>
        <v>2</v>
      </c>
      <c r="AT1153" s="75" t="str">
        <f t="shared" si="232"/>
        <v>3</v>
      </c>
      <c r="AU1153" s="48" t="e">
        <f>IF(OR(AQ1153="I",#REF!="I",AQ1153="C",#REF!="C"),"Termovacío",IF(OR(AO1153="I",AN1153="I",AP1153="I",AK1153="I",AL1153="I",AO1153="C",AN1153="C",AP1153="C",AK1153="C",AL1153="C"),"Regeneración",""))</f>
        <v>#REF!</v>
      </c>
    </row>
    <row r="1154" spans="1:47" s="10" customFormat="1" ht="15" customHeight="1" x14ac:dyDescent="0.2">
      <c r="A1154" s="4">
        <f t="shared" si="233"/>
        <v>53</v>
      </c>
      <c r="B1154" s="4">
        <v>60000007</v>
      </c>
      <c r="C1154" s="4" t="s">
        <v>113</v>
      </c>
      <c r="D1154" s="4" t="s">
        <v>156</v>
      </c>
      <c r="E1154" s="3"/>
      <c r="F1154" s="4" t="s">
        <v>344</v>
      </c>
      <c r="G1154" s="4" t="s">
        <v>12</v>
      </c>
      <c r="H1154" s="4" t="s">
        <v>197</v>
      </c>
      <c r="I1154" s="4" t="s">
        <v>10</v>
      </c>
      <c r="J1154" s="4">
        <v>40</v>
      </c>
      <c r="K1154" s="4" t="s">
        <v>129</v>
      </c>
      <c r="L1154" s="4">
        <v>1998</v>
      </c>
      <c r="M1154" s="4" t="s">
        <v>266</v>
      </c>
      <c r="N1154" s="4" t="s">
        <v>304</v>
      </c>
      <c r="O1154" s="4" t="s">
        <v>122</v>
      </c>
      <c r="P1154" s="4">
        <v>1998</v>
      </c>
      <c r="Q1154" s="4"/>
      <c r="R1154" s="4" t="s">
        <v>123</v>
      </c>
      <c r="S1154" s="13"/>
      <c r="T1154" s="4"/>
      <c r="U1154" s="4"/>
      <c r="V1154" s="4"/>
      <c r="W1154" s="4">
        <v>60</v>
      </c>
      <c r="X1154" s="13">
        <v>40932</v>
      </c>
      <c r="Y1154" s="27"/>
      <c r="Z1154" s="27"/>
      <c r="AA1154" s="28"/>
      <c r="AB1154" s="31"/>
      <c r="AC1154" s="32"/>
      <c r="AD1154" s="28"/>
      <c r="AE1154" s="28">
        <v>27</v>
      </c>
      <c r="AF1154" s="33">
        <v>0.08</v>
      </c>
      <c r="AG1154" s="28">
        <v>4</v>
      </c>
      <c r="AH1154" s="31">
        <v>9.9000000000000005E-2</v>
      </c>
      <c r="AI1154" s="31">
        <v>2.9009999999999998</v>
      </c>
      <c r="AJ1154" s="31"/>
      <c r="AK1154" s="75" t="str">
        <f t="shared" si="223"/>
        <v>1</v>
      </c>
      <c r="AL1154" s="75" t="str">
        <f t="shared" si="224"/>
        <v>1</v>
      </c>
      <c r="AM1154" s="75" t="str">
        <f t="shared" si="225"/>
        <v>1</v>
      </c>
      <c r="AN1154" s="75" t="str">
        <f t="shared" si="226"/>
        <v>3</v>
      </c>
      <c r="AO1154" s="75" t="str">
        <f t="shared" si="227"/>
        <v>5</v>
      </c>
      <c r="AP1154" s="75" t="str">
        <f t="shared" si="228"/>
        <v>5</v>
      </c>
      <c r="AQ1154" s="75" t="str">
        <f t="shared" si="229"/>
        <v>1</v>
      </c>
      <c r="AR1154" s="75" t="str">
        <f t="shared" si="230"/>
        <v>1</v>
      </c>
      <c r="AS1154" s="75">
        <f t="shared" si="231"/>
        <v>1.9090909090909092</v>
      </c>
      <c r="AT1154" s="75" t="str">
        <f t="shared" si="232"/>
        <v>3</v>
      </c>
      <c r="AU1154" s="48" t="e">
        <f>IF(OR(AQ1154="I",#REF!="I",AQ1154="C",#REF!="C"),"Termovacío",IF(OR(AO1154="I",AN1154="I",AP1154="I",AK1154="I",AL1154="I",AO1154="C",AN1154="C",AP1154="C",AK1154="C",AL1154="C"),"Regeneración",""))</f>
        <v>#REF!</v>
      </c>
    </row>
    <row r="1155" spans="1:47" s="10" customFormat="1" ht="15" customHeight="1" x14ac:dyDescent="0.2">
      <c r="A1155" s="4">
        <f t="shared" si="233"/>
        <v>53</v>
      </c>
      <c r="B1155" s="4">
        <v>60000007</v>
      </c>
      <c r="C1155" s="4" t="s">
        <v>113</v>
      </c>
      <c r="D1155" s="4" t="s">
        <v>156</v>
      </c>
      <c r="E1155" s="3"/>
      <c r="F1155" s="4" t="s">
        <v>344</v>
      </c>
      <c r="G1155" s="4" t="s">
        <v>12</v>
      </c>
      <c r="H1155" s="4" t="s">
        <v>197</v>
      </c>
      <c r="I1155" s="4" t="s">
        <v>10</v>
      </c>
      <c r="J1155" s="4">
        <v>40</v>
      </c>
      <c r="K1155" s="4" t="s">
        <v>129</v>
      </c>
      <c r="L1155" s="4">
        <v>1998</v>
      </c>
      <c r="M1155" s="4" t="s">
        <v>266</v>
      </c>
      <c r="N1155" s="4" t="s">
        <v>304</v>
      </c>
      <c r="O1155" s="4" t="s">
        <v>122</v>
      </c>
      <c r="P1155" s="4">
        <v>1998</v>
      </c>
      <c r="Q1155" s="4"/>
      <c r="R1155" s="4" t="s">
        <v>123</v>
      </c>
      <c r="S1155" s="13"/>
      <c r="T1155" s="4"/>
      <c r="U1155" s="4"/>
      <c r="V1155" s="4"/>
      <c r="W1155" s="4">
        <v>60</v>
      </c>
      <c r="X1155" s="13">
        <v>40653</v>
      </c>
      <c r="Y1155" s="27"/>
      <c r="Z1155" s="27"/>
      <c r="AA1155" s="28"/>
      <c r="AB1155" s="31"/>
      <c r="AC1155" s="32"/>
      <c r="AD1155" s="28"/>
      <c r="AE1155" s="28">
        <v>25</v>
      </c>
      <c r="AF1155" s="33">
        <v>0.06</v>
      </c>
      <c r="AG1155" s="28">
        <v>3.5</v>
      </c>
      <c r="AH1155" s="31">
        <v>0.109</v>
      </c>
      <c r="AI1155" s="31">
        <v>2.8279999999999998</v>
      </c>
      <c r="AJ1155" s="31"/>
      <c r="AK1155" s="75" t="str">
        <f t="shared" si="223"/>
        <v>3</v>
      </c>
      <c r="AL1155" s="75" t="str">
        <f t="shared" si="224"/>
        <v>1</v>
      </c>
      <c r="AM1155" s="75" t="str">
        <f t="shared" si="225"/>
        <v>1</v>
      </c>
      <c r="AN1155" s="75" t="str">
        <f t="shared" si="226"/>
        <v>3</v>
      </c>
      <c r="AO1155" s="75" t="str">
        <f t="shared" si="227"/>
        <v>5</v>
      </c>
      <c r="AP1155" s="75" t="str">
        <f t="shared" si="228"/>
        <v>1</v>
      </c>
      <c r="AQ1155" s="75" t="str">
        <f t="shared" si="229"/>
        <v>1</v>
      </c>
      <c r="AR1155" s="75" t="str">
        <f t="shared" si="230"/>
        <v>1</v>
      </c>
      <c r="AS1155" s="75">
        <f t="shared" si="231"/>
        <v>2</v>
      </c>
      <c r="AT1155" s="75" t="str">
        <f t="shared" si="232"/>
        <v>3</v>
      </c>
      <c r="AU1155" s="48" t="e">
        <f>IF(OR(AQ1155="I",#REF!="I",AQ1155="C",#REF!="C"),"Termovacío",IF(OR(AO1155="I",AN1155="I",AP1155="I",AK1155="I",AL1155="I",AO1155="C",AN1155="C",AP1155="C",AK1155="C",AL1155="C"),"Regeneración",""))</f>
        <v>#REF!</v>
      </c>
    </row>
    <row r="1156" spans="1:47" s="10" customFormat="1" ht="15" customHeight="1" x14ac:dyDescent="0.2">
      <c r="A1156" s="4">
        <f t="shared" si="233"/>
        <v>53</v>
      </c>
      <c r="B1156" s="4">
        <v>60000007</v>
      </c>
      <c r="C1156" s="4" t="s">
        <v>113</v>
      </c>
      <c r="D1156" s="4" t="s">
        <v>156</v>
      </c>
      <c r="E1156" s="3"/>
      <c r="F1156" s="4" t="s">
        <v>344</v>
      </c>
      <c r="G1156" s="4" t="s">
        <v>12</v>
      </c>
      <c r="H1156" s="4" t="s">
        <v>197</v>
      </c>
      <c r="I1156" s="4" t="s">
        <v>10</v>
      </c>
      <c r="J1156" s="4">
        <v>40</v>
      </c>
      <c r="K1156" s="4" t="s">
        <v>129</v>
      </c>
      <c r="L1156" s="4">
        <v>1998</v>
      </c>
      <c r="M1156" s="4" t="s">
        <v>266</v>
      </c>
      <c r="N1156" s="4" t="s">
        <v>304</v>
      </c>
      <c r="O1156" s="4" t="s">
        <v>122</v>
      </c>
      <c r="P1156" s="4">
        <v>1998</v>
      </c>
      <c r="Q1156" s="4"/>
      <c r="R1156" s="4" t="s">
        <v>123</v>
      </c>
      <c r="S1156" s="13"/>
      <c r="T1156" s="4"/>
      <c r="U1156" s="4"/>
      <c r="V1156" s="4"/>
      <c r="W1156" s="4">
        <v>60</v>
      </c>
      <c r="X1156" s="13">
        <v>40317</v>
      </c>
      <c r="Y1156" s="27"/>
      <c r="Z1156" s="27"/>
      <c r="AA1156" s="28"/>
      <c r="AB1156" s="31"/>
      <c r="AC1156" s="32">
        <v>61.3</v>
      </c>
      <c r="AD1156" s="28"/>
      <c r="AE1156" s="28">
        <v>27</v>
      </c>
      <c r="AF1156" s="33">
        <v>0.05</v>
      </c>
      <c r="AG1156" s="28">
        <v>2.5</v>
      </c>
      <c r="AH1156" s="31">
        <v>0.105</v>
      </c>
      <c r="AI1156" s="31">
        <v>2.2229999999999999</v>
      </c>
      <c r="AJ1156" s="31"/>
      <c r="AK1156" s="75" t="str">
        <f t="shared" ref="AK1156:AK1219" si="234">IF(AH1156&lt;&gt;"",IF(AH1156&lt;=0.1,"1",IF(AND(AH1156&gt;0.1,AH1156&lt;=0.3),"3",IF(AH1156&gt;0.3,"5",""))),"1")</f>
        <v>3</v>
      </c>
      <c r="AL1156" s="75" t="str">
        <f t="shared" ref="AL1156:AL1219" si="235">IF(AI1156&lt;&gt;"",IF(AI1156&lt;=3,"1",IF(AND(AI1156&gt;3,AI1156&lt;=4),"3",IF(AI1156&gt;4,"5",""))),"1")</f>
        <v>1</v>
      </c>
      <c r="AM1156" s="75" t="str">
        <f t="shared" ref="AM1156:AM1219" si="236">IF(AD1156&lt;&gt;"",IF(AD1156&lt;=20,"1",IF(AND(AD1156&gt;20,AD1156&lt;=30),"3",IF(AD1156&gt;30,"5",""))),"1")</f>
        <v>1</v>
      </c>
      <c r="AN1156" s="75" t="str">
        <f t="shared" ref="AN1156:AN1219" si="237">IF(AF1156&lt;&gt;"",IF(AF1156&lt;=0.05,"1",IF(AND(AF1156&gt;0.05,AF1156&lt;=0.1),"3",IF(AF1156&gt;0.1,"5",""))),"1")</f>
        <v>1</v>
      </c>
      <c r="AO1156" s="75" t="str">
        <f t="shared" ref="AO1156:AO1219" si="238">IF(AE1156&lt;&gt;"",IF(AE1156&gt;=32,"1",IF(AND(AE1156&gt;=28,AE1156&lt;32),"3",IF(AE1156&lt;28,"5",""))),"1")</f>
        <v>5</v>
      </c>
      <c r="AP1156" s="75" t="str">
        <f t="shared" ref="AP1156:AP1219" si="239">IF(AG1156&lt;&gt;"",IF(AG1156&lt;=3.5,"1",IF(AG1156&gt;3.5,"5","")),"1")</f>
        <v>1</v>
      </c>
      <c r="AQ1156" s="75" t="str">
        <f t="shared" si="229"/>
        <v>1</v>
      </c>
      <c r="AR1156" s="75" t="str">
        <f t="shared" si="230"/>
        <v>1</v>
      </c>
      <c r="AS1156" s="75">
        <f t="shared" si="231"/>
        <v>1.8181818181818181</v>
      </c>
      <c r="AT1156" s="75" t="str">
        <f t="shared" si="232"/>
        <v>3</v>
      </c>
      <c r="AU1156" s="48" t="e">
        <f>IF(OR(AQ1156="I",#REF!="I",AQ1156="C",#REF!="C"),"Termovacío",IF(OR(AO1156="I",AN1156="I",AP1156="I",AK1156="I",AL1156="I",AO1156="C",AN1156="C",AP1156="C",AK1156="C",AL1156="C"),"Regeneración",""))</f>
        <v>#REF!</v>
      </c>
    </row>
    <row r="1157" spans="1:47" s="10" customFormat="1" ht="15" customHeight="1" x14ac:dyDescent="0.2">
      <c r="A1157" s="4">
        <f t="shared" si="233"/>
        <v>53</v>
      </c>
      <c r="B1157" s="4">
        <v>60000007</v>
      </c>
      <c r="C1157" s="4" t="s">
        <v>113</v>
      </c>
      <c r="D1157" s="4" t="s">
        <v>156</v>
      </c>
      <c r="E1157" s="3"/>
      <c r="F1157" s="4" t="s">
        <v>344</v>
      </c>
      <c r="G1157" s="4" t="s">
        <v>12</v>
      </c>
      <c r="H1157" s="4" t="s">
        <v>197</v>
      </c>
      <c r="I1157" s="4" t="s">
        <v>10</v>
      </c>
      <c r="J1157" s="4">
        <v>40</v>
      </c>
      <c r="K1157" s="4" t="s">
        <v>129</v>
      </c>
      <c r="L1157" s="4">
        <v>1998</v>
      </c>
      <c r="M1157" s="4" t="s">
        <v>266</v>
      </c>
      <c r="N1157" s="4" t="s">
        <v>304</v>
      </c>
      <c r="O1157" s="4" t="s">
        <v>122</v>
      </c>
      <c r="P1157" s="4">
        <v>1998</v>
      </c>
      <c r="Q1157" s="4"/>
      <c r="R1157" s="4" t="s">
        <v>123</v>
      </c>
      <c r="S1157" s="13"/>
      <c r="T1157" s="4"/>
      <c r="U1157" s="4"/>
      <c r="V1157" s="4"/>
      <c r="W1157" s="4">
        <v>60</v>
      </c>
      <c r="X1157" s="13">
        <v>40101</v>
      </c>
      <c r="Y1157" s="27"/>
      <c r="Z1157" s="27"/>
      <c r="AA1157" s="28"/>
      <c r="AB1157" s="31"/>
      <c r="AC1157" s="32">
        <v>55.4</v>
      </c>
      <c r="AD1157" s="28"/>
      <c r="AE1157" s="28">
        <v>29</v>
      </c>
      <c r="AF1157" s="33">
        <v>0.05</v>
      </c>
      <c r="AG1157" s="28">
        <v>2.5</v>
      </c>
      <c r="AH1157" s="31">
        <v>6.6000000000000003E-2</v>
      </c>
      <c r="AI1157" s="31">
        <v>1.702</v>
      </c>
      <c r="AJ1157" s="31"/>
      <c r="AK1157" s="75" t="str">
        <f t="shared" si="234"/>
        <v>1</v>
      </c>
      <c r="AL1157" s="75" t="str">
        <f t="shared" si="235"/>
        <v>1</v>
      </c>
      <c r="AM1157" s="75" t="str">
        <f t="shared" si="236"/>
        <v>1</v>
      </c>
      <c r="AN1157" s="75" t="str">
        <f t="shared" si="237"/>
        <v>1</v>
      </c>
      <c r="AO1157" s="75" t="str">
        <f t="shared" si="238"/>
        <v>3</v>
      </c>
      <c r="AP1157" s="75" t="str">
        <f t="shared" si="239"/>
        <v>1</v>
      </c>
      <c r="AQ1157" s="75" t="str">
        <f t="shared" ref="AQ1157:AQ1220" si="240">IF(AC1157&lt;&gt;"",IF(AND(W1157=60,AC1157&gt;=40),"1",IF(AND(W1157=60,AC1157&gt;=35,AC1157&lt;40),"3",IF(AND(W1157=60,AC1157&lt;35),"5",IF(AND(W1157=220,AC1157&gt;=50),"1",IF(AND(W1157=220,AC1157&gt;=45,AC1157&lt;50),"2",IF(AND(W1157=220,AC1157&lt;45),"5","")))))),"1")</f>
        <v>1</v>
      </c>
      <c r="AR1157" s="75" t="str">
        <f t="shared" ref="AR1157:AR1220" si="241">IF(AJ1157&lt;&gt;"",IF(AJ1157&gt;=0.2,"1",IF(AND(AJ1157&gt;=0.1,AJ1157&lt;0.2),"3",IF(AJ1157&lt;0.1,"5",""))),"1")</f>
        <v>1</v>
      </c>
      <c r="AS1157" s="75">
        <f t="shared" ref="AS1157:AS1220" si="242">+(3*AK1157+3*AL1157+4*AM1157+2*AN1157+3*AO1157+1*AP1157+5*AQ1157+1*AR1157)/22</f>
        <v>1.2727272727272727</v>
      </c>
      <c r="AT1157" s="75" t="str">
        <f t="shared" ref="AT1157:AT1220" si="243">IF(AND(AS1157&gt;0,AS1157&lt;=1),"1",IF(AND(AS1157&gt;1,AS1157&lt;=2),"3",IF(AND(AS1157&gt;2,AS1157&lt;=3),"6",IF(AND(AS1157&gt;3,AS1157&lt;=4),"8",IF(AND(AS1157&gt;4,AS1157&lt;=5),"10","")))))</f>
        <v>3</v>
      </c>
      <c r="AU1157" s="48" t="e">
        <f>IF(OR(AQ1157="I",#REF!="I",AQ1157="C",#REF!="C"),"Termovacío",IF(OR(AO1157="I",AN1157="I",AP1157="I",AK1157="I",AL1157="I",AO1157="C",AN1157="C",AP1157="C",AK1157="C",AL1157="C"),"Regeneración",""))</f>
        <v>#REF!</v>
      </c>
    </row>
    <row r="1158" spans="1:47" s="10" customFormat="1" ht="15" customHeight="1" x14ac:dyDescent="0.2">
      <c r="A1158" s="4">
        <f t="shared" si="233"/>
        <v>53</v>
      </c>
      <c r="B1158" s="4">
        <v>60000007</v>
      </c>
      <c r="C1158" s="4" t="s">
        <v>113</v>
      </c>
      <c r="D1158" s="4" t="s">
        <v>156</v>
      </c>
      <c r="E1158" s="3"/>
      <c r="F1158" s="4" t="s">
        <v>344</v>
      </c>
      <c r="G1158" s="4" t="s">
        <v>12</v>
      </c>
      <c r="H1158" s="4" t="s">
        <v>197</v>
      </c>
      <c r="I1158" s="4" t="s">
        <v>10</v>
      </c>
      <c r="J1158" s="4">
        <v>40</v>
      </c>
      <c r="K1158" s="4" t="s">
        <v>129</v>
      </c>
      <c r="L1158" s="4">
        <v>1998</v>
      </c>
      <c r="M1158" s="4" t="s">
        <v>266</v>
      </c>
      <c r="N1158" s="4" t="s">
        <v>304</v>
      </c>
      <c r="O1158" s="4" t="s">
        <v>122</v>
      </c>
      <c r="P1158" s="4">
        <v>1998</v>
      </c>
      <c r="Q1158" s="4"/>
      <c r="R1158" s="4" t="s">
        <v>123</v>
      </c>
      <c r="S1158" s="13"/>
      <c r="T1158" s="4"/>
      <c r="U1158" s="4"/>
      <c r="V1158" s="4"/>
      <c r="W1158" s="4">
        <v>60</v>
      </c>
      <c r="X1158" s="13">
        <v>39777</v>
      </c>
      <c r="Y1158" s="27"/>
      <c r="Z1158" s="27"/>
      <c r="AA1158" s="28"/>
      <c r="AB1158" s="31"/>
      <c r="AC1158" s="32">
        <v>55.4</v>
      </c>
      <c r="AD1158" s="28"/>
      <c r="AE1158" s="28">
        <v>27</v>
      </c>
      <c r="AF1158" s="33">
        <v>0.04</v>
      </c>
      <c r="AG1158" s="28"/>
      <c r="AH1158" s="31">
        <v>5.5E-2</v>
      </c>
      <c r="AI1158" s="31"/>
      <c r="AJ1158" s="31"/>
      <c r="AK1158" s="75" t="str">
        <f t="shared" si="234"/>
        <v>1</v>
      </c>
      <c r="AL1158" s="75" t="str">
        <f t="shared" si="235"/>
        <v>1</v>
      </c>
      <c r="AM1158" s="75" t="str">
        <f t="shared" si="236"/>
        <v>1</v>
      </c>
      <c r="AN1158" s="75" t="str">
        <f t="shared" si="237"/>
        <v>1</v>
      </c>
      <c r="AO1158" s="75" t="str">
        <f t="shared" si="238"/>
        <v>5</v>
      </c>
      <c r="AP1158" s="75" t="str">
        <f t="shared" si="239"/>
        <v>1</v>
      </c>
      <c r="AQ1158" s="75" t="str">
        <f t="shared" si="240"/>
        <v>1</v>
      </c>
      <c r="AR1158" s="75" t="str">
        <f t="shared" si="241"/>
        <v>1</v>
      </c>
      <c r="AS1158" s="75">
        <f t="shared" si="242"/>
        <v>1.5454545454545454</v>
      </c>
      <c r="AT1158" s="75" t="str">
        <f t="shared" si="243"/>
        <v>3</v>
      </c>
      <c r="AU1158" s="48" t="e">
        <f>IF(OR(AQ1158="I",#REF!="I",AQ1158="C",#REF!="C"),"Termovacío",IF(OR(AO1158="I",AN1158="I",AP1158="I",AK1158="I",AL1158="I",AO1158="C",AN1158="C",AP1158="C",AK1158="C",AL1158="C"),"Regeneración",""))</f>
        <v>#REF!</v>
      </c>
    </row>
    <row r="1159" spans="1:47" s="10" customFormat="1" ht="15" customHeight="1" x14ac:dyDescent="0.2">
      <c r="A1159" s="4">
        <f t="shared" si="233"/>
        <v>53</v>
      </c>
      <c r="B1159" s="4">
        <v>60000007</v>
      </c>
      <c r="C1159" s="4" t="s">
        <v>113</v>
      </c>
      <c r="D1159" s="4" t="s">
        <v>156</v>
      </c>
      <c r="E1159" s="3"/>
      <c r="F1159" s="4" t="s">
        <v>344</v>
      </c>
      <c r="G1159" s="4" t="s">
        <v>12</v>
      </c>
      <c r="H1159" s="4" t="s">
        <v>197</v>
      </c>
      <c r="I1159" s="4" t="s">
        <v>10</v>
      </c>
      <c r="J1159" s="4">
        <v>40</v>
      </c>
      <c r="K1159" s="4" t="s">
        <v>129</v>
      </c>
      <c r="L1159" s="4">
        <v>1998</v>
      </c>
      <c r="M1159" s="4" t="s">
        <v>266</v>
      </c>
      <c r="N1159" s="4" t="s">
        <v>304</v>
      </c>
      <c r="O1159" s="4" t="s">
        <v>122</v>
      </c>
      <c r="P1159" s="4">
        <v>1998</v>
      </c>
      <c r="Q1159" s="4"/>
      <c r="R1159" s="4" t="s">
        <v>123</v>
      </c>
      <c r="S1159" s="13"/>
      <c r="T1159" s="4"/>
      <c r="U1159" s="4"/>
      <c r="V1159" s="4"/>
      <c r="W1159" s="4">
        <v>60</v>
      </c>
      <c r="X1159" s="13">
        <v>39651</v>
      </c>
      <c r="Y1159" s="27"/>
      <c r="Z1159" s="27"/>
      <c r="AA1159" s="28"/>
      <c r="AB1159" s="31"/>
      <c r="AC1159" s="32">
        <v>52.4</v>
      </c>
      <c r="AD1159" s="28"/>
      <c r="AE1159" s="28">
        <v>32.299999999999997</v>
      </c>
      <c r="AF1159" s="33">
        <v>7.0000000000000007E-2</v>
      </c>
      <c r="AG1159" s="28">
        <v>2.5</v>
      </c>
      <c r="AH1159" s="31">
        <v>3.4000000000000002E-2</v>
      </c>
      <c r="AI1159" s="31">
        <v>0.91200000000000003</v>
      </c>
      <c r="AJ1159" s="31"/>
      <c r="AK1159" s="75" t="str">
        <f t="shared" si="234"/>
        <v>1</v>
      </c>
      <c r="AL1159" s="75" t="str">
        <f t="shared" si="235"/>
        <v>1</v>
      </c>
      <c r="AM1159" s="75" t="str">
        <f t="shared" si="236"/>
        <v>1</v>
      </c>
      <c r="AN1159" s="75" t="str">
        <f t="shared" si="237"/>
        <v>3</v>
      </c>
      <c r="AO1159" s="75" t="str">
        <f t="shared" si="238"/>
        <v>1</v>
      </c>
      <c r="AP1159" s="75" t="str">
        <f t="shared" si="239"/>
        <v>1</v>
      </c>
      <c r="AQ1159" s="75" t="str">
        <f t="shared" si="240"/>
        <v>1</v>
      </c>
      <c r="AR1159" s="75" t="str">
        <f t="shared" si="241"/>
        <v>1</v>
      </c>
      <c r="AS1159" s="75">
        <f t="shared" si="242"/>
        <v>1.1818181818181819</v>
      </c>
      <c r="AT1159" s="75" t="str">
        <f t="shared" si="243"/>
        <v>3</v>
      </c>
      <c r="AU1159" s="48" t="e">
        <f>IF(OR(AQ1159="I",#REF!="I",AQ1159="C",#REF!="C"),"Termovacío",IF(OR(AO1159="I",AN1159="I",AP1159="I",AK1159="I",AL1159="I",AO1159="C",AN1159="C",AP1159="C",AK1159="C",AL1159="C"),"Regeneración",""))</f>
        <v>#REF!</v>
      </c>
    </row>
    <row r="1160" spans="1:47" s="10" customFormat="1" ht="15" customHeight="1" x14ac:dyDescent="0.2">
      <c r="A1160" s="4">
        <f t="shared" si="233"/>
        <v>53</v>
      </c>
      <c r="B1160" s="4">
        <v>60000007</v>
      </c>
      <c r="C1160" s="4" t="s">
        <v>113</v>
      </c>
      <c r="D1160" s="4" t="s">
        <v>156</v>
      </c>
      <c r="E1160" s="3"/>
      <c r="F1160" s="4" t="s">
        <v>344</v>
      </c>
      <c r="G1160" s="4" t="s">
        <v>12</v>
      </c>
      <c r="H1160" s="4" t="s">
        <v>197</v>
      </c>
      <c r="I1160" s="4" t="s">
        <v>10</v>
      </c>
      <c r="J1160" s="4">
        <v>40</v>
      </c>
      <c r="K1160" s="4" t="s">
        <v>129</v>
      </c>
      <c r="L1160" s="4">
        <v>1998</v>
      </c>
      <c r="M1160" s="4" t="s">
        <v>266</v>
      </c>
      <c r="N1160" s="4" t="s">
        <v>304</v>
      </c>
      <c r="O1160" s="4" t="s">
        <v>122</v>
      </c>
      <c r="P1160" s="4">
        <v>1998</v>
      </c>
      <c r="Q1160" s="4"/>
      <c r="R1160" s="4" t="s">
        <v>123</v>
      </c>
      <c r="S1160" s="13"/>
      <c r="T1160" s="4"/>
      <c r="U1160" s="4"/>
      <c r="V1160" s="4"/>
      <c r="W1160" s="4">
        <v>60</v>
      </c>
      <c r="X1160" s="13">
        <v>39038</v>
      </c>
      <c r="Y1160" s="27"/>
      <c r="Z1160" s="27"/>
      <c r="AA1160" s="28"/>
      <c r="AB1160" s="31"/>
      <c r="AC1160" s="32">
        <v>42.5</v>
      </c>
      <c r="AD1160" s="28"/>
      <c r="AE1160" s="28">
        <v>27</v>
      </c>
      <c r="AF1160" s="33">
        <v>2.9000000000000001E-2</v>
      </c>
      <c r="AG1160" s="28">
        <v>2</v>
      </c>
      <c r="AH1160" s="31">
        <v>3.4000000000000002E-2</v>
      </c>
      <c r="AI1160" s="31">
        <v>1.048</v>
      </c>
      <c r="AJ1160" s="31"/>
      <c r="AK1160" s="75" t="str">
        <f t="shared" si="234"/>
        <v>1</v>
      </c>
      <c r="AL1160" s="75" t="str">
        <f t="shared" si="235"/>
        <v>1</v>
      </c>
      <c r="AM1160" s="75" t="str">
        <f t="shared" si="236"/>
        <v>1</v>
      </c>
      <c r="AN1160" s="75" t="str">
        <f t="shared" si="237"/>
        <v>1</v>
      </c>
      <c r="AO1160" s="75" t="str">
        <f t="shared" si="238"/>
        <v>5</v>
      </c>
      <c r="AP1160" s="75" t="str">
        <f t="shared" si="239"/>
        <v>1</v>
      </c>
      <c r="AQ1160" s="75" t="str">
        <f t="shared" si="240"/>
        <v>1</v>
      </c>
      <c r="AR1160" s="75" t="str">
        <f t="shared" si="241"/>
        <v>1</v>
      </c>
      <c r="AS1160" s="75">
        <f t="shared" si="242"/>
        <v>1.5454545454545454</v>
      </c>
      <c r="AT1160" s="75" t="str">
        <f t="shared" si="243"/>
        <v>3</v>
      </c>
      <c r="AU1160" s="48" t="e">
        <f>IF(OR(AQ1160="I",#REF!="I",AQ1160="C",#REF!="C"),"Termovacío",IF(OR(AO1160="I",AN1160="I",AP1160="I",AK1160="I",AL1160="I",AO1160="C",AN1160="C",AP1160="C",AK1160="C",AL1160="C"),"Regeneración",""))</f>
        <v>#REF!</v>
      </c>
    </row>
    <row r="1161" spans="1:47" s="10" customFormat="1" ht="15" customHeight="1" x14ac:dyDescent="0.2">
      <c r="A1161" s="4">
        <f t="shared" si="233"/>
        <v>53</v>
      </c>
      <c r="B1161" s="4">
        <v>60000007</v>
      </c>
      <c r="C1161" s="4" t="s">
        <v>113</v>
      </c>
      <c r="D1161" s="4" t="s">
        <v>156</v>
      </c>
      <c r="E1161" s="3"/>
      <c r="F1161" s="4" t="s">
        <v>344</v>
      </c>
      <c r="G1161" s="4" t="s">
        <v>12</v>
      </c>
      <c r="H1161" s="4" t="s">
        <v>197</v>
      </c>
      <c r="I1161" s="4" t="s">
        <v>10</v>
      </c>
      <c r="J1161" s="4">
        <v>40</v>
      </c>
      <c r="K1161" s="4" t="s">
        <v>129</v>
      </c>
      <c r="L1161" s="4">
        <v>1998</v>
      </c>
      <c r="M1161" s="4" t="s">
        <v>266</v>
      </c>
      <c r="N1161" s="4" t="s">
        <v>304</v>
      </c>
      <c r="O1161" s="4" t="s">
        <v>122</v>
      </c>
      <c r="P1161" s="4">
        <v>1998</v>
      </c>
      <c r="Q1161" s="4"/>
      <c r="R1161" s="4" t="s">
        <v>123</v>
      </c>
      <c r="S1161" s="13"/>
      <c r="T1161" s="4"/>
      <c r="U1161" s="4"/>
      <c r="V1161" s="4"/>
      <c r="W1161" s="4">
        <v>60</v>
      </c>
      <c r="X1161" s="13">
        <v>38938</v>
      </c>
      <c r="Y1161" s="27"/>
      <c r="Z1161" s="27"/>
      <c r="AA1161" s="28"/>
      <c r="AB1161" s="31"/>
      <c r="AC1161" s="32">
        <v>42</v>
      </c>
      <c r="AD1161" s="28"/>
      <c r="AE1161" s="28">
        <v>28.8</v>
      </c>
      <c r="AF1161" s="33"/>
      <c r="AG1161" s="28">
        <v>2</v>
      </c>
      <c r="AH1161" s="31"/>
      <c r="AI1161" s="31"/>
      <c r="AJ1161" s="31"/>
      <c r="AK1161" s="75" t="str">
        <f t="shared" si="234"/>
        <v>1</v>
      </c>
      <c r="AL1161" s="75" t="str">
        <f t="shared" si="235"/>
        <v>1</v>
      </c>
      <c r="AM1161" s="75" t="str">
        <f t="shared" si="236"/>
        <v>1</v>
      </c>
      <c r="AN1161" s="75" t="str">
        <f t="shared" si="237"/>
        <v>1</v>
      </c>
      <c r="AO1161" s="75" t="str">
        <f t="shared" si="238"/>
        <v>3</v>
      </c>
      <c r="AP1161" s="75" t="str">
        <f t="shared" si="239"/>
        <v>1</v>
      </c>
      <c r="AQ1161" s="75" t="str">
        <f t="shared" si="240"/>
        <v>1</v>
      </c>
      <c r="AR1161" s="75" t="str">
        <f t="shared" si="241"/>
        <v>1</v>
      </c>
      <c r="AS1161" s="75">
        <f t="shared" si="242"/>
        <v>1.2727272727272727</v>
      </c>
      <c r="AT1161" s="75" t="str">
        <f t="shared" si="243"/>
        <v>3</v>
      </c>
      <c r="AU1161" s="48" t="e">
        <f>IF(OR(AQ1161="I",#REF!="I",AQ1161="C",#REF!="C"),"Termovacío",IF(OR(AO1161="I",AN1161="I",AP1161="I",AK1161="I",AL1161="I",AO1161="C",AN1161="C",AP1161="C",AK1161="C",AL1161="C"),"Regeneración",""))</f>
        <v>#REF!</v>
      </c>
    </row>
    <row r="1162" spans="1:47" s="10" customFormat="1" ht="15" customHeight="1" x14ac:dyDescent="0.2">
      <c r="A1162" s="4">
        <f t="shared" si="233"/>
        <v>53</v>
      </c>
      <c r="B1162" s="4">
        <v>60000007</v>
      </c>
      <c r="C1162" s="4" t="s">
        <v>113</v>
      </c>
      <c r="D1162" s="4" t="s">
        <v>156</v>
      </c>
      <c r="E1162" s="3"/>
      <c r="F1162" s="4" t="s">
        <v>344</v>
      </c>
      <c r="G1162" s="4" t="s">
        <v>12</v>
      </c>
      <c r="H1162" s="4" t="s">
        <v>197</v>
      </c>
      <c r="I1162" s="4" t="s">
        <v>10</v>
      </c>
      <c r="J1162" s="4">
        <v>40</v>
      </c>
      <c r="K1162" s="4" t="s">
        <v>129</v>
      </c>
      <c r="L1162" s="4">
        <v>1998</v>
      </c>
      <c r="M1162" s="4" t="s">
        <v>266</v>
      </c>
      <c r="N1162" s="4" t="s">
        <v>304</v>
      </c>
      <c r="O1162" s="4" t="s">
        <v>122</v>
      </c>
      <c r="P1162" s="4">
        <v>1998</v>
      </c>
      <c r="Q1162" s="4"/>
      <c r="R1162" s="4" t="s">
        <v>123</v>
      </c>
      <c r="S1162" s="13"/>
      <c r="T1162" s="4"/>
      <c r="U1162" s="4"/>
      <c r="V1162" s="4"/>
      <c r="W1162" s="4">
        <v>60</v>
      </c>
      <c r="X1162" s="13">
        <v>38479</v>
      </c>
      <c r="Y1162" s="27"/>
      <c r="Z1162" s="27"/>
      <c r="AA1162" s="28"/>
      <c r="AB1162" s="31"/>
      <c r="AC1162" s="32">
        <v>64</v>
      </c>
      <c r="AD1162" s="28"/>
      <c r="AE1162" s="28"/>
      <c r="AF1162" s="33"/>
      <c r="AG1162" s="28"/>
      <c r="AH1162" s="31"/>
      <c r="AI1162" s="31"/>
      <c r="AJ1162" s="31"/>
      <c r="AK1162" s="75" t="str">
        <f t="shared" si="234"/>
        <v>1</v>
      </c>
      <c r="AL1162" s="75" t="str">
        <f t="shared" si="235"/>
        <v>1</v>
      </c>
      <c r="AM1162" s="75" t="str">
        <f t="shared" si="236"/>
        <v>1</v>
      </c>
      <c r="AN1162" s="75" t="str">
        <f t="shared" si="237"/>
        <v>1</v>
      </c>
      <c r="AO1162" s="75" t="str">
        <f t="shared" si="238"/>
        <v>1</v>
      </c>
      <c r="AP1162" s="75" t="str">
        <f t="shared" si="239"/>
        <v>1</v>
      </c>
      <c r="AQ1162" s="75" t="str">
        <f t="shared" si="240"/>
        <v>1</v>
      </c>
      <c r="AR1162" s="75" t="str">
        <f t="shared" si="241"/>
        <v>1</v>
      </c>
      <c r="AS1162" s="75">
        <f t="shared" si="242"/>
        <v>1</v>
      </c>
      <c r="AT1162" s="75" t="str">
        <f t="shared" si="243"/>
        <v>1</v>
      </c>
      <c r="AU1162" s="48" t="e">
        <f>IF(OR(AQ1162="I",#REF!="I",AQ1162="C",#REF!="C"),"Termovacío",IF(OR(AO1162="I",AN1162="I",AP1162="I",AK1162="I",AL1162="I",AO1162="C",AN1162="C",AP1162="C",AK1162="C",AL1162="C"),"Regeneración",""))</f>
        <v>#REF!</v>
      </c>
    </row>
    <row r="1163" spans="1:47" s="10" customFormat="1" ht="15" customHeight="1" x14ac:dyDescent="0.2">
      <c r="A1163" s="4">
        <f t="shared" si="233"/>
        <v>53</v>
      </c>
      <c r="B1163" s="4">
        <v>60000007</v>
      </c>
      <c r="C1163" s="4" t="s">
        <v>113</v>
      </c>
      <c r="D1163" s="4" t="s">
        <v>156</v>
      </c>
      <c r="E1163" s="3"/>
      <c r="F1163" s="4" t="s">
        <v>344</v>
      </c>
      <c r="G1163" s="4" t="s">
        <v>12</v>
      </c>
      <c r="H1163" s="4" t="s">
        <v>197</v>
      </c>
      <c r="I1163" s="4" t="s">
        <v>10</v>
      </c>
      <c r="J1163" s="4">
        <v>40</v>
      </c>
      <c r="K1163" s="4" t="s">
        <v>129</v>
      </c>
      <c r="L1163" s="4">
        <v>1998</v>
      </c>
      <c r="M1163" s="4" t="s">
        <v>266</v>
      </c>
      <c r="N1163" s="4" t="s">
        <v>304</v>
      </c>
      <c r="O1163" s="4" t="s">
        <v>122</v>
      </c>
      <c r="P1163" s="4">
        <v>1998</v>
      </c>
      <c r="Q1163" s="4"/>
      <c r="R1163" s="4" t="s">
        <v>123</v>
      </c>
      <c r="S1163" s="13"/>
      <c r="T1163" s="4"/>
      <c r="U1163" s="4"/>
      <c r="V1163" s="4"/>
      <c r="W1163" s="4">
        <v>60</v>
      </c>
      <c r="X1163" s="13">
        <v>38307</v>
      </c>
      <c r="Y1163" s="27"/>
      <c r="Z1163" s="27"/>
      <c r="AA1163" s="28"/>
      <c r="AB1163" s="31"/>
      <c r="AC1163" s="32">
        <v>53</v>
      </c>
      <c r="AD1163" s="28"/>
      <c r="AE1163" s="28">
        <v>29.3</v>
      </c>
      <c r="AF1163" s="33"/>
      <c r="AG1163" s="28">
        <v>1.5</v>
      </c>
      <c r="AH1163" s="31"/>
      <c r="AI1163" s="31"/>
      <c r="AJ1163" s="31"/>
      <c r="AK1163" s="75" t="str">
        <f t="shared" si="234"/>
        <v>1</v>
      </c>
      <c r="AL1163" s="75" t="str">
        <f t="shared" si="235"/>
        <v>1</v>
      </c>
      <c r="AM1163" s="75" t="str">
        <f t="shared" si="236"/>
        <v>1</v>
      </c>
      <c r="AN1163" s="75" t="str">
        <f t="shared" si="237"/>
        <v>1</v>
      </c>
      <c r="AO1163" s="75" t="str">
        <f t="shared" si="238"/>
        <v>3</v>
      </c>
      <c r="AP1163" s="75" t="str">
        <f t="shared" si="239"/>
        <v>1</v>
      </c>
      <c r="AQ1163" s="75" t="str">
        <f t="shared" si="240"/>
        <v>1</v>
      </c>
      <c r="AR1163" s="75" t="str">
        <f t="shared" si="241"/>
        <v>1</v>
      </c>
      <c r="AS1163" s="75">
        <f t="shared" si="242"/>
        <v>1.2727272727272727</v>
      </c>
      <c r="AT1163" s="75" t="str">
        <f t="shared" si="243"/>
        <v>3</v>
      </c>
      <c r="AU1163" s="48" t="e">
        <f>IF(OR(AQ1163="I",#REF!="I",AQ1163="C",#REF!="C"),"Termovacío",IF(OR(AO1163="I",AN1163="I",AP1163="I",AK1163="I",AL1163="I",AO1163="C",AN1163="C",AP1163="C",AK1163="C",AL1163="C"),"Regeneración",""))</f>
        <v>#REF!</v>
      </c>
    </row>
    <row r="1164" spans="1:47" s="10" customFormat="1" ht="15" customHeight="1" x14ac:dyDescent="0.2">
      <c r="A1164" s="4">
        <f t="shared" si="233"/>
        <v>53</v>
      </c>
      <c r="B1164" s="4">
        <v>60000007</v>
      </c>
      <c r="C1164" s="4" t="s">
        <v>113</v>
      </c>
      <c r="D1164" s="4" t="s">
        <v>156</v>
      </c>
      <c r="E1164" s="3"/>
      <c r="F1164" s="4" t="s">
        <v>344</v>
      </c>
      <c r="G1164" s="4" t="s">
        <v>12</v>
      </c>
      <c r="H1164" s="4" t="s">
        <v>197</v>
      </c>
      <c r="I1164" s="4" t="s">
        <v>10</v>
      </c>
      <c r="J1164" s="4">
        <v>40</v>
      </c>
      <c r="K1164" s="4" t="s">
        <v>129</v>
      </c>
      <c r="L1164" s="4">
        <v>1998</v>
      </c>
      <c r="M1164" s="4" t="s">
        <v>266</v>
      </c>
      <c r="N1164" s="4" t="s">
        <v>304</v>
      </c>
      <c r="O1164" s="4" t="s">
        <v>122</v>
      </c>
      <c r="P1164" s="4">
        <v>1998</v>
      </c>
      <c r="Q1164" s="4"/>
      <c r="R1164" s="4" t="s">
        <v>123</v>
      </c>
      <c r="S1164" s="13"/>
      <c r="T1164" s="4"/>
      <c r="U1164" s="4"/>
      <c r="V1164" s="4"/>
      <c r="W1164" s="4">
        <v>60</v>
      </c>
      <c r="X1164" s="13">
        <v>37531</v>
      </c>
      <c r="Y1164" s="27"/>
      <c r="Z1164" s="27"/>
      <c r="AA1164" s="28"/>
      <c r="AB1164" s="31"/>
      <c r="AC1164" s="32">
        <v>71</v>
      </c>
      <c r="AD1164" s="28"/>
      <c r="AE1164" s="28">
        <v>31.4</v>
      </c>
      <c r="AF1164" s="33">
        <v>2.793E-2</v>
      </c>
      <c r="AG1164" s="28">
        <v>1.1000000000000001</v>
      </c>
      <c r="AH1164" s="31"/>
      <c r="AI1164" s="31"/>
      <c r="AJ1164" s="31"/>
      <c r="AK1164" s="75" t="str">
        <f t="shared" si="234"/>
        <v>1</v>
      </c>
      <c r="AL1164" s="75" t="str">
        <f t="shared" si="235"/>
        <v>1</v>
      </c>
      <c r="AM1164" s="75" t="str">
        <f t="shared" si="236"/>
        <v>1</v>
      </c>
      <c r="AN1164" s="75" t="str">
        <f t="shared" si="237"/>
        <v>1</v>
      </c>
      <c r="AO1164" s="75" t="str">
        <f t="shared" si="238"/>
        <v>3</v>
      </c>
      <c r="AP1164" s="75" t="str">
        <f t="shared" si="239"/>
        <v>1</v>
      </c>
      <c r="AQ1164" s="75" t="str">
        <f t="shared" si="240"/>
        <v>1</v>
      </c>
      <c r="AR1164" s="75" t="str">
        <f t="shared" si="241"/>
        <v>1</v>
      </c>
      <c r="AS1164" s="75">
        <f t="shared" si="242"/>
        <v>1.2727272727272727</v>
      </c>
      <c r="AT1164" s="75" t="str">
        <f t="shared" si="243"/>
        <v>3</v>
      </c>
      <c r="AU1164" s="48" t="e">
        <f>IF(OR(AQ1164="I",#REF!="I",AQ1164="C",#REF!="C"),"Termovacío",IF(OR(AO1164="I",AN1164="I",AP1164="I",AK1164="I",AL1164="I",AO1164="C",AN1164="C",AP1164="C",AK1164="C",AL1164="C"),"Regeneración",""))</f>
        <v>#REF!</v>
      </c>
    </row>
    <row r="1165" spans="1:47" s="10" customFormat="1" ht="15" customHeight="1" x14ac:dyDescent="0.2">
      <c r="A1165" s="4">
        <f t="shared" ref="A1165:A1228" si="244">+IF(B1164=B1165,A1164,A1164+1)</f>
        <v>53</v>
      </c>
      <c r="B1165" s="4">
        <v>60000007</v>
      </c>
      <c r="C1165" s="4" t="s">
        <v>113</v>
      </c>
      <c r="D1165" s="4" t="s">
        <v>156</v>
      </c>
      <c r="E1165" s="3"/>
      <c r="F1165" s="4" t="s">
        <v>344</v>
      </c>
      <c r="G1165" s="4" t="s">
        <v>12</v>
      </c>
      <c r="H1165" s="4" t="s">
        <v>197</v>
      </c>
      <c r="I1165" s="4" t="s">
        <v>10</v>
      </c>
      <c r="J1165" s="4">
        <v>40</v>
      </c>
      <c r="K1165" s="4" t="s">
        <v>129</v>
      </c>
      <c r="L1165" s="4">
        <v>1998</v>
      </c>
      <c r="M1165" s="4" t="s">
        <v>266</v>
      </c>
      <c r="N1165" s="4" t="s">
        <v>304</v>
      </c>
      <c r="O1165" s="4" t="s">
        <v>122</v>
      </c>
      <c r="P1165" s="4">
        <v>1998</v>
      </c>
      <c r="Q1165" s="4"/>
      <c r="R1165" s="4" t="s">
        <v>123</v>
      </c>
      <c r="S1165" s="13"/>
      <c r="T1165" s="4"/>
      <c r="U1165" s="4"/>
      <c r="V1165" s="4"/>
      <c r="W1165" s="4">
        <v>60</v>
      </c>
      <c r="X1165" s="13">
        <v>37089</v>
      </c>
      <c r="Y1165" s="27"/>
      <c r="Z1165" s="27"/>
      <c r="AA1165" s="28"/>
      <c r="AB1165" s="31"/>
      <c r="AC1165" s="32">
        <v>39</v>
      </c>
      <c r="AD1165" s="28"/>
      <c r="AE1165" s="28">
        <v>31.9</v>
      </c>
      <c r="AF1165" s="33">
        <v>2.6950000000000002E-2</v>
      </c>
      <c r="AG1165" s="28">
        <v>0.6</v>
      </c>
      <c r="AH1165" s="31"/>
      <c r="AI1165" s="31"/>
      <c r="AJ1165" s="31"/>
      <c r="AK1165" s="75" t="str">
        <f t="shared" si="234"/>
        <v>1</v>
      </c>
      <c r="AL1165" s="75" t="str">
        <f t="shared" si="235"/>
        <v>1</v>
      </c>
      <c r="AM1165" s="75" t="str">
        <f t="shared" si="236"/>
        <v>1</v>
      </c>
      <c r="AN1165" s="75" t="str">
        <f t="shared" si="237"/>
        <v>1</v>
      </c>
      <c r="AO1165" s="75" t="str">
        <f t="shared" si="238"/>
        <v>3</v>
      </c>
      <c r="AP1165" s="75" t="str">
        <f t="shared" si="239"/>
        <v>1</v>
      </c>
      <c r="AQ1165" s="75" t="str">
        <f t="shared" si="240"/>
        <v>3</v>
      </c>
      <c r="AR1165" s="75" t="str">
        <f t="shared" si="241"/>
        <v>1</v>
      </c>
      <c r="AS1165" s="75">
        <f t="shared" si="242"/>
        <v>1.7272727272727273</v>
      </c>
      <c r="AT1165" s="75" t="str">
        <f t="shared" si="243"/>
        <v>3</v>
      </c>
      <c r="AU1165" s="48" t="e">
        <f>IF(OR(AQ1165="I",#REF!="I",AQ1165="C",#REF!="C"),"Termovacío",IF(OR(AO1165="I",AN1165="I",AP1165="I",AK1165="I",AL1165="I",AO1165="C",AN1165="C",AP1165="C",AK1165="C",AL1165="C"),"Regeneración",""))</f>
        <v>#REF!</v>
      </c>
    </row>
    <row r="1166" spans="1:47" s="10" customFormat="1" ht="15" customHeight="1" x14ac:dyDescent="0.2">
      <c r="A1166" s="4">
        <f t="shared" si="244"/>
        <v>53</v>
      </c>
      <c r="B1166" s="4">
        <v>60000007</v>
      </c>
      <c r="C1166" s="4" t="s">
        <v>113</v>
      </c>
      <c r="D1166" s="4" t="s">
        <v>156</v>
      </c>
      <c r="E1166" s="3"/>
      <c r="F1166" s="4" t="s">
        <v>344</v>
      </c>
      <c r="G1166" s="4" t="s">
        <v>12</v>
      </c>
      <c r="H1166" s="4" t="s">
        <v>197</v>
      </c>
      <c r="I1166" s="4" t="s">
        <v>10</v>
      </c>
      <c r="J1166" s="4">
        <v>40</v>
      </c>
      <c r="K1166" s="4" t="s">
        <v>129</v>
      </c>
      <c r="L1166" s="4">
        <v>1998</v>
      </c>
      <c r="M1166" s="4" t="s">
        <v>266</v>
      </c>
      <c r="N1166" s="4" t="s">
        <v>304</v>
      </c>
      <c r="O1166" s="4" t="s">
        <v>122</v>
      </c>
      <c r="P1166" s="4">
        <v>1998</v>
      </c>
      <c r="Q1166" s="4"/>
      <c r="R1166" s="4" t="s">
        <v>123</v>
      </c>
      <c r="S1166" s="13"/>
      <c r="T1166" s="4"/>
      <c r="U1166" s="4"/>
      <c r="V1166" s="4"/>
      <c r="W1166" s="4">
        <v>60</v>
      </c>
      <c r="X1166" s="13">
        <v>36717</v>
      </c>
      <c r="Y1166" s="27"/>
      <c r="Z1166" s="27"/>
      <c r="AA1166" s="28"/>
      <c r="AB1166" s="31"/>
      <c r="AC1166" s="32">
        <v>28</v>
      </c>
      <c r="AD1166" s="28"/>
      <c r="AE1166" s="28">
        <v>33.200000000000003</v>
      </c>
      <c r="AF1166" s="33">
        <v>3.109E-2</v>
      </c>
      <c r="AG1166" s="28">
        <v>0.4</v>
      </c>
      <c r="AH1166" s="31"/>
      <c r="AI1166" s="31"/>
      <c r="AJ1166" s="31"/>
      <c r="AK1166" s="75" t="str">
        <f t="shared" si="234"/>
        <v>1</v>
      </c>
      <c r="AL1166" s="75" t="str">
        <f t="shared" si="235"/>
        <v>1</v>
      </c>
      <c r="AM1166" s="75" t="str">
        <f t="shared" si="236"/>
        <v>1</v>
      </c>
      <c r="AN1166" s="75" t="str">
        <f t="shared" si="237"/>
        <v>1</v>
      </c>
      <c r="AO1166" s="75" t="str">
        <f t="shared" si="238"/>
        <v>1</v>
      </c>
      <c r="AP1166" s="75" t="str">
        <f t="shared" si="239"/>
        <v>1</v>
      </c>
      <c r="AQ1166" s="75" t="str">
        <f t="shared" si="240"/>
        <v>5</v>
      </c>
      <c r="AR1166" s="75" t="str">
        <f t="shared" si="241"/>
        <v>1</v>
      </c>
      <c r="AS1166" s="75">
        <f t="shared" si="242"/>
        <v>1.9090909090909092</v>
      </c>
      <c r="AT1166" s="75" t="str">
        <f t="shared" si="243"/>
        <v>3</v>
      </c>
      <c r="AU1166" s="48" t="e">
        <f>IF(OR(AQ1166="I",#REF!="I",AQ1166="C",#REF!="C"),"Termovacío",IF(OR(AO1166="I",AN1166="I",AP1166="I",AK1166="I",AL1166="I",AO1166="C",AN1166="C",AP1166="C",AK1166="C",AL1166="C"),"Regeneración",""))</f>
        <v>#REF!</v>
      </c>
    </row>
    <row r="1167" spans="1:47" s="10" customFormat="1" ht="15" customHeight="1" x14ac:dyDescent="0.2">
      <c r="A1167" s="4">
        <f t="shared" si="244"/>
        <v>53</v>
      </c>
      <c r="B1167" s="4">
        <v>60000007</v>
      </c>
      <c r="C1167" s="4" t="s">
        <v>113</v>
      </c>
      <c r="D1167" s="4" t="s">
        <v>156</v>
      </c>
      <c r="E1167" s="3"/>
      <c r="F1167" s="4" t="s">
        <v>344</v>
      </c>
      <c r="G1167" s="4" t="s">
        <v>12</v>
      </c>
      <c r="H1167" s="4" t="s">
        <v>197</v>
      </c>
      <c r="I1167" s="4" t="s">
        <v>10</v>
      </c>
      <c r="J1167" s="4">
        <v>40</v>
      </c>
      <c r="K1167" s="4" t="s">
        <v>129</v>
      </c>
      <c r="L1167" s="4">
        <v>1998</v>
      </c>
      <c r="M1167" s="4" t="s">
        <v>266</v>
      </c>
      <c r="N1167" s="4" t="s">
        <v>304</v>
      </c>
      <c r="O1167" s="4" t="s">
        <v>122</v>
      </c>
      <c r="P1167" s="4">
        <v>1998</v>
      </c>
      <c r="Q1167" s="4"/>
      <c r="R1167" s="4" t="s">
        <v>123</v>
      </c>
      <c r="S1167" s="13"/>
      <c r="T1167" s="4"/>
      <c r="U1167" s="4"/>
      <c r="V1167" s="4"/>
      <c r="W1167" s="4">
        <v>60</v>
      </c>
      <c r="X1167" s="13">
        <v>36362</v>
      </c>
      <c r="Y1167" s="27"/>
      <c r="Z1167" s="27"/>
      <c r="AA1167" s="28"/>
      <c r="AB1167" s="31"/>
      <c r="AC1167" s="32">
        <v>35</v>
      </c>
      <c r="AD1167" s="28"/>
      <c r="AE1167" s="28">
        <v>36.1</v>
      </c>
      <c r="AF1167" s="33">
        <v>2.3539999999999998E-2</v>
      </c>
      <c r="AG1167" s="28">
        <v>0.4</v>
      </c>
      <c r="AH1167" s="31"/>
      <c r="AI1167" s="31"/>
      <c r="AJ1167" s="31"/>
      <c r="AK1167" s="75" t="str">
        <f t="shared" si="234"/>
        <v>1</v>
      </c>
      <c r="AL1167" s="75" t="str">
        <f t="shared" si="235"/>
        <v>1</v>
      </c>
      <c r="AM1167" s="75" t="str">
        <f t="shared" si="236"/>
        <v>1</v>
      </c>
      <c r="AN1167" s="75" t="str">
        <f t="shared" si="237"/>
        <v>1</v>
      </c>
      <c r="AO1167" s="75" t="str">
        <f t="shared" si="238"/>
        <v>1</v>
      </c>
      <c r="AP1167" s="75" t="str">
        <f t="shared" si="239"/>
        <v>1</v>
      </c>
      <c r="AQ1167" s="75" t="str">
        <f t="shared" si="240"/>
        <v>3</v>
      </c>
      <c r="AR1167" s="75" t="str">
        <f t="shared" si="241"/>
        <v>1</v>
      </c>
      <c r="AS1167" s="75">
        <f t="shared" si="242"/>
        <v>1.4545454545454546</v>
      </c>
      <c r="AT1167" s="75" t="str">
        <f t="shared" si="243"/>
        <v>3</v>
      </c>
      <c r="AU1167" s="48" t="e">
        <f>IF(OR(AQ1167="I",#REF!="I",AQ1167="C",#REF!="C"),"Termovacío",IF(OR(AO1167="I",AN1167="I",AP1167="I",AK1167="I",AL1167="I",AO1167="C",AN1167="C",AP1167="C",AK1167="C",AL1167="C"),"Regeneración",""))</f>
        <v>#REF!</v>
      </c>
    </row>
    <row r="1168" spans="1:47" s="10" customFormat="1" ht="15" customHeight="1" x14ac:dyDescent="0.2">
      <c r="A1168" s="4">
        <f t="shared" si="244"/>
        <v>53</v>
      </c>
      <c r="B1168" s="4">
        <v>60000007</v>
      </c>
      <c r="C1168" s="4" t="s">
        <v>113</v>
      </c>
      <c r="D1168" s="4" t="s">
        <v>156</v>
      </c>
      <c r="E1168" s="3"/>
      <c r="F1168" s="4" t="s">
        <v>344</v>
      </c>
      <c r="G1168" s="4" t="s">
        <v>12</v>
      </c>
      <c r="H1168" s="4" t="s">
        <v>197</v>
      </c>
      <c r="I1168" s="4" t="s">
        <v>10</v>
      </c>
      <c r="J1168" s="4">
        <v>40</v>
      </c>
      <c r="K1168" s="4" t="s">
        <v>129</v>
      </c>
      <c r="L1168" s="4">
        <v>1998</v>
      </c>
      <c r="M1168" s="4" t="s">
        <v>266</v>
      </c>
      <c r="N1168" s="4" t="s">
        <v>304</v>
      </c>
      <c r="O1168" s="4" t="s">
        <v>122</v>
      </c>
      <c r="P1168" s="4">
        <v>1998</v>
      </c>
      <c r="Q1168" s="4"/>
      <c r="R1168" s="4" t="s">
        <v>123</v>
      </c>
      <c r="S1168" s="13"/>
      <c r="T1168" s="4"/>
      <c r="U1168" s="4"/>
      <c r="V1168" s="4"/>
      <c r="W1168" s="4">
        <v>60</v>
      </c>
      <c r="X1168" s="13">
        <v>36196</v>
      </c>
      <c r="Y1168" s="27"/>
      <c r="Z1168" s="27"/>
      <c r="AA1168" s="28"/>
      <c r="AB1168" s="31"/>
      <c r="AC1168" s="32">
        <v>50</v>
      </c>
      <c r="AD1168" s="28"/>
      <c r="AE1168" s="28">
        <v>42</v>
      </c>
      <c r="AF1168" s="33">
        <v>0.01</v>
      </c>
      <c r="AG1168" s="28"/>
      <c r="AH1168" s="31">
        <v>2.3E-2</v>
      </c>
      <c r="AI1168" s="31"/>
      <c r="AJ1168" s="31"/>
      <c r="AK1168" s="75" t="str">
        <f t="shared" si="234"/>
        <v>1</v>
      </c>
      <c r="AL1168" s="75" t="str">
        <f t="shared" si="235"/>
        <v>1</v>
      </c>
      <c r="AM1168" s="75" t="str">
        <f t="shared" si="236"/>
        <v>1</v>
      </c>
      <c r="AN1168" s="75" t="str">
        <f t="shared" si="237"/>
        <v>1</v>
      </c>
      <c r="AO1168" s="75" t="str">
        <f t="shared" si="238"/>
        <v>1</v>
      </c>
      <c r="AP1168" s="75" t="str">
        <f t="shared" si="239"/>
        <v>1</v>
      </c>
      <c r="AQ1168" s="75" t="str">
        <f t="shared" si="240"/>
        <v>1</v>
      </c>
      <c r="AR1168" s="75" t="str">
        <f t="shared" si="241"/>
        <v>1</v>
      </c>
      <c r="AS1168" s="75">
        <f t="shared" si="242"/>
        <v>1</v>
      </c>
      <c r="AT1168" s="75" t="str">
        <f t="shared" si="243"/>
        <v>1</v>
      </c>
      <c r="AU1168" s="48" t="e">
        <f>IF(OR(AQ1168="I",#REF!="I",AQ1168="C",#REF!="C"),"Termovacío",IF(OR(AO1168="I",AN1168="I",AP1168="I",AK1168="I",AL1168="I",AO1168="C",AN1168="C",AP1168="C",AK1168="C",AL1168="C"),"Regeneración",""))</f>
        <v>#REF!</v>
      </c>
    </row>
    <row r="1169" spans="1:47" s="10" customFormat="1" ht="15" customHeight="1" x14ac:dyDescent="0.2">
      <c r="A1169" s="4">
        <f t="shared" si="244"/>
        <v>54</v>
      </c>
      <c r="B1169" s="36">
        <v>60005890</v>
      </c>
      <c r="C1169" s="36" t="s">
        <v>113</v>
      </c>
      <c r="D1169" s="36" t="s">
        <v>163</v>
      </c>
      <c r="E1169" s="37"/>
      <c r="F1169" s="36" t="s">
        <v>346</v>
      </c>
      <c r="G1169" s="36" t="s">
        <v>29</v>
      </c>
      <c r="H1169" s="36" t="s">
        <v>77</v>
      </c>
      <c r="I1169" s="36" t="s">
        <v>244</v>
      </c>
      <c r="J1169" s="36">
        <v>50</v>
      </c>
      <c r="K1169" s="36" t="s">
        <v>130</v>
      </c>
      <c r="L1169" s="36">
        <v>2014</v>
      </c>
      <c r="M1169" s="36" t="s">
        <v>267</v>
      </c>
      <c r="N1169" s="36" t="s">
        <v>153</v>
      </c>
      <c r="O1169" s="36"/>
      <c r="P1169" s="36">
        <v>2014</v>
      </c>
      <c r="Q1169" s="36"/>
      <c r="R1169" s="36" t="s">
        <v>119</v>
      </c>
      <c r="S1169" s="38"/>
      <c r="T1169" s="36"/>
      <c r="U1169" s="36"/>
      <c r="V1169" s="36" t="s">
        <v>448</v>
      </c>
      <c r="W1169" s="36">
        <v>60</v>
      </c>
      <c r="X1169" s="38">
        <v>45701</v>
      </c>
      <c r="Y1169" s="39">
        <v>61</v>
      </c>
      <c r="Z1169" s="39">
        <v>32</v>
      </c>
      <c r="AA1169" s="40" t="s">
        <v>665</v>
      </c>
      <c r="AB1169" s="41">
        <v>0.88200000000000001</v>
      </c>
      <c r="AC1169" s="42">
        <v>74</v>
      </c>
      <c r="AD1169" s="40">
        <v>5</v>
      </c>
      <c r="AE1169" s="40">
        <v>34.1</v>
      </c>
      <c r="AF1169" s="43">
        <v>2E-3</v>
      </c>
      <c r="AG1169" s="40">
        <v>0.5</v>
      </c>
      <c r="AH1169" s="41">
        <v>1E-3</v>
      </c>
      <c r="AI1169" s="41">
        <v>0.14599999999999999</v>
      </c>
      <c r="AJ1169" s="41"/>
      <c r="AK1169" s="75" t="str">
        <f t="shared" si="234"/>
        <v>1</v>
      </c>
      <c r="AL1169" s="75" t="str">
        <f t="shared" si="235"/>
        <v>1</v>
      </c>
      <c r="AM1169" s="75" t="str">
        <f t="shared" si="236"/>
        <v>1</v>
      </c>
      <c r="AN1169" s="75" t="str">
        <f t="shared" si="237"/>
        <v>1</v>
      </c>
      <c r="AO1169" s="75" t="str">
        <f t="shared" si="238"/>
        <v>1</v>
      </c>
      <c r="AP1169" s="75" t="str">
        <f t="shared" si="239"/>
        <v>1</v>
      </c>
      <c r="AQ1169" s="75" t="str">
        <f t="shared" si="240"/>
        <v>1</v>
      </c>
      <c r="AR1169" s="75" t="str">
        <f t="shared" si="241"/>
        <v>1</v>
      </c>
      <c r="AS1169" s="75">
        <f t="shared" si="242"/>
        <v>1</v>
      </c>
      <c r="AT1169" s="75" t="str">
        <f t="shared" si="243"/>
        <v>1</v>
      </c>
      <c r="AU1169" s="48" t="e">
        <f>IF(OR(AQ1169="I",#REF!="I",AQ1169="C",#REF!="C"),"Termovacío",IF(OR(AO1169="I",AN1169="I",AP1169="I",AK1169="I",AL1169="I",AO1169="C",AN1169="C",AP1169="C",AK1169="C",AL1169="C"),"Regeneración",""))</f>
        <v>#REF!</v>
      </c>
    </row>
    <row r="1170" spans="1:47" s="10" customFormat="1" ht="15" customHeight="1" x14ac:dyDescent="0.2">
      <c r="A1170" s="4">
        <f t="shared" si="244"/>
        <v>54</v>
      </c>
      <c r="B1170" s="4">
        <v>60005890</v>
      </c>
      <c r="C1170" s="4" t="s">
        <v>113</v>
      </c>
      <c r="D1170" s="4" t="s">
        <v>163</v>
      </c>
      <c r="E1170" s="3"/>
      <c r="F1170" s="4" t="s">
        <v>346</v>
      </c>
      <c r="G1170" s="4" t="s">
        <v>29</v>
      </c>
      <c r="H1170" s="4" t="s">
        <v>77</v>
      </c>
      <c r="I1170" s="4" t="s">
        <v>244</v>
      </c>
      <c r="J1170" s="4">
        <v>50</v>
      </c>
      <c r="K1170" s="4" t="s">
        <v>130</v>
      </c>
      <c r="L1170" s="4">
        <v>2014</v>
      </c>
      <c r="M1170" s="4" t="s">
        <v>267</v>
      </c>
      <c r="N1170" s="4" t="s">
        <v>153</v>
      </c>
      <c r="O1170" s="4"/>
      <c r="P1170" s="4">
        <v>2014</v>
      </c>
      <c r="Q1170" s="4"/>
      <c r="R1170" s="4" t="s">
        <v>119</v>
      </c>
      <c r="S1170" s="13"/>
      <c r="T1170" s="4"/>
      <c r="U1170" s="4"/>
      <c r="V1170" s="4" t="s">
        <v>448</v>
      </c>
      <c r="W1170" s="4">
        <v>60</v>
      </c>
      <c r="X1170" s="13">
        <v>45217</v>
      </c>
      <c r="Y1170" s="27">
        <v>72</v>
      </c>
      <c r="Z1170" s="27"/>
      <c r="AA1170" s="28" t="s">
        <v>450</v>
      </c>
      <c r="AB1170" s="31">
        <v>0.88200000000000001</v>
      </c>
      <c r="AC1170" s="32">
        <v>69</v>
      </c>
      <c r="AD1170" s="28">
        <v>5</v>
      </c>
      <c r="AE1170" s="28">
        <v>34.5</v>
      </c>
      <c r="AF1170" s="33">
        <v>0.01</v>
      </c>
      <c r="AG1170" s="28">
        <v>0.5</v>
      </c>
      <c r="AH1170" s="31">
        <v>1E-3</v>
      </c>
      <c r="AI1170" s="31">
        <v>0.11799999999999999</v>
      </c>
      <c r="AJ1170" s="31"/>
      <c r="AK1170" s="75" t="str">
        <f t="shared" si="234"/>
        <v>1</v>
      </c>
      <c r="AL1170" s="75" t="str">
        <f t="shared" si="235"/>
        <v>1</v>
      </c>
      <c r="AM1170" s="75" t="str">
        <f t="shared" si="236"/>
        <v>1</v>
      </c>
      <c r="AN1170" s="75" t="str">
        <f t="shared" si="237"/>
        <v>1</v>
      </c>
      <c r="AO1170" s="75" t="str">
        <f t="shared" si="238"/>
        <v>1</v>
      </c>
      <c r="AP1170" s="75" t="str">
        <f t="shared" si="239"/>
        <v>1</v>
      </c>
      <c r="AQ1170" s="75" t="str">
        <f t="shared" si="240"/>
        <v>1</v>
      </c>
      <c r="AR1170" s="75" t="str">
        <f t="shared" si="241"/>
        <v>1</v>
      </c>
      <c r="AS1170" s="75">
        <f t="shared" si="242"/>
        <v>1</v>
      </c>
      <c r="AT1170" s="75" t="str">
        <f t="shared" si="243"/>
        <v>1</v>
      </c>
      <c r="AU1170" s="48" t="e">
        <f>IF(OR(AQ1170="I",#REF!="I",AQ1170="C",#REF!="C"),"Termovacío",IF(OR(AO1170="I",AN1170="I",AP1170="I",AK1170="I",AL1170="I",AO1170="C",AN1170="C",AP1170="C",AK1170="C",AL1170="C"),"Regeneración",""))</f>
        <v>#REF!</v>
      </c>
    </row>
    <row r="1171" spans="1:47" s="10" customFormat="1" ht="15" customHeight="1" x14ac:dyDescent="0.2">
      <c r="A1171" s="4">
        <f t="shared" si="244"/>
        <v>54</v>
      </c>
      <c r="B1171" s="4">
        <v>60005890</v>
      </c>
      <c r="C1171" s="4" t="s">
        <v>113</v>
      </c>
      <c r="D1171" s="4" t="s">
        <v>163</v>
      </c>
      <c r="E1171" s="3"/>
      <c r="F1171" s="4" t="s">
        <v>346</v>
      </c>
      <c r="G1171" s="4" t="s">
        <v>29</v>
      </c>
      <c r="H1171" s="4" t="s">
        <v>77</v>
      </c>
      <c r="I1171" s="4" t="s">
        <v>244</v>
      </c>
      <c r="J1171" s="4">
        <v>50</v>
      </c>
      <c r="K1171" s="4" t="s">
        <v>130</v>
      </c>
      <c r="L1171" s="4">
        <v>2014</v>
      </c>
      <c r="M1171" s="4" t="s">
        <v>267</v>
      </c>
      <c r="N1171" s="4" t="s">
        <v>153</v>
      </c>
      <c r="O1171" s="4"/>
      <c r="P1171" s="4">
        <v>2014</v>
      </c>
      <c r="Q1171" s="4"/>
      <c r="R1171" s="4" t="s">
        <v>119</v>
      </c>
      <c r="S1171" s="13"/>
      <c r="T1171" s="4"/>
      <c r="U1171" s="4"/>
      <c r="V1171" s="4"/>
      <c r="W1171" s="4">
        <v>60</v>
      </c>
      <c r="X1171" s="13" t="s">
        <v>286</v>
      </c>
      <c r="Y1171" s="27">
        <v>0</v>
      </c>
      <c r="Z1171" s="27">
        <v>55.6</v>
      </c>
      <c r="AA1171" s="28" t="s">
        <v>282</v>
      </c>
      <c r="AB1171" s="31">
        <v>0.87719999999999998</v>
      </c>
      <c r="AC1171" s="32">
        <v>74.099999999999994</v>
      </c>
      <c r="AD1171" s="28">
        <v>9</v>
      </c>
      <c r="AE1171" s="28">
        <v>33.799999999999997</v>
      </c>
      <c r="AF1171" s="33">
        <v>0.02</v>
      </c>
      <c r="AG1171" s="28">
        <v>1</v>
      </c>
      <c r="AH1171" s="31">
        <v>7.0000000000000001E-3</v>
      </c>
      <c r="AI1171" s="31">
        <v>0.11</v>
      </c>
      <c r="AJ1171" s="31"/>
      <c r="AK1171" s="75" t="str">
        <f t="shared" si="234"/>
        <v>1</v>
      </c>
      <c r="AL1171" s="75" t="str">
        <f t="shared" si="235"/>
        <v>1</v>
      </c>
      <c r="AM1171" s="75" t="str">
        <f t="shared" si="236"/>
        <v>1</v>
      </c>
      <c r="AN1171" s="75" t="str">
        <f t="shared" si="237"/>
        <v>1</v>
      </c>
      <c r="AO1171" s="75" t="str">
        <f t="shared" si="238"/>
        <v>1</v>
      </c>
      <c r="AP1171" s="75" t="str">
        <f t="shared" si="239"/>
        <v>1</v>
      </c>
      <c r="AQ1171" s="75" t="str">
        <f t="shared" si="240"/>
        <v>1</v>
      </c>
      <c r="AR1171" s="75" t="str">
        <f t="shared" si="241"/>
        <v>1</v>
      </c>
      <c r="AS1171" s="75">
        <f t="shared" si="242"/>
        <v>1</v>
      </c>
      <c r="AT1171" s="75" t="str">
        <f t="shared" si="243"/>
        <v>1</v>
      </c>
      <c r="AU1171" s="48" t="e">
        <f>IF(OR(AQ1171="I",#REF!="I",AQ1171="C",#REF!="C"),"Termovacío",IF(OR(AO1171="I",AN1171="I",AP1171="I",AK1171="I",AL1171="I",AO1171="C",AN1171="C",AP1171="C",AK1171="C",AL1171="C"),"Regeneración",""))</f>
        <v>#REF!</v>
      </c>
    </row>
    <row r="1172" spans="1:47" s="10" customFormat="1" ht="15" customHeight="1" x14ac:dyDescent="0.2">
      <c r="A1172" s="4">
        <f t="shared" si="244"/>
        <v>54</v>
      </c>
      <c r="B1172" s="4">
        <v>60005890</v>
      </c>
      <c r="C1172" s="4" t="s">
        <v>113</v>
      </c>
      <c r="D1172" s="4" t="s">
        <v>163</v>
      </c>
      <c r="E1172" s="3"/>
      <c r="F1172" s="4" t="s">
        <v>346</v>
      </c>
      <c r="G1172" s="4" t="s">
        <v>29</v>
      </c>
      <c r="H1172" s="4" t="s">
        <v>77</v>
      </c>
      <c r="I1172" s="4" t="s">
        <v>244</v>
      </c>
      <c r="J1172" s="4">
        <v>50</v>
      </c>
      <c r="K1172" s="4" t="s">
        <v>130</v>
      </c>
      <c r="L1172" s="4">
        <v>2014</v>
      </c>
      <c r="M1172" s="4" t="s">
        <v>267</v>
      </c>
      <c r="N1172" s="4" t="s">
        <v>153</v>
      </c>
      <c r="O1172" s="4"/>
      <c r="P1172" s="4">
        <v>2014</v>
      </c>
      <c r="Q1172" s="4"/>
      <c r="R1172" s="4" t="s">
        <v>119</v>
      </c>
      <c r="S1172" s="13"/>
      <c r="T1172" s="4"/>
      <c r="U1172" s="4"/>
      <c r="V1172" s="4" t="s">
        <v>301</v>
      </c>
      <c r="W1172" s="4">
        <v>60</v>
      </c>
      <c r="X1172" s="13">
        <v>44384</v>
      </c>
      <c r="Y1172" s="27">
        <v>71.400000000000006</v>
      </c>
      <c r="Z1172" s="27">
        <v>48.6</v>
      </c>
      <c r="AA1172" s="28" t="s">
        <v>283</v>
      </c>
      <c r="AB1172" s="31">
        <v>0.874</v>
      </c>
      <c r="AC1172" s="32">
        <v>36</v>
      </c>
      <c r="AD1172" s="28">
        <v>11</v>
      </c>
      <c r="AE1172" s="28">
        <v>34</v>
      </c>
      <c r="AF1172" s="33">
        <v>0.02</v>
      </c>
      <c r="AG1172" s="28">
        <v>0.5</v>
      </c>
      <c r="AH1172" s="31">
        <v>7.0000000000000001E-3</v>
      </c>
      <c r="AI1172" s="31">
        <v>0.372</v>
      </c>
      <c r="AJ1172" s="31"/>
      <c r="AK1172" s="75" t="str">
        <f t="shared" si="234"/>
        <v>1</v>
      </c>
      <c r="AL1172" s="75" t="str">
        <f t="shared" si="235"/>
        <v>1</v>
      </c>
      <c r="AM1172" s="75" t="str">
        <f t="shared" si="236"/>
        <v>1</v>
      </c>
      <c r="AN1172" s="75" t="str">
        <f t="shared" si="237"/>
        <v>1</v>
      </c>
      <c r="AO1172" s="75" t="str">
        <f t="shared" si="238"/>
        <v>1</v>
      </c>
      <c r="AP1172" s="75" t="str">
        <f t="shared" si="239"/>
        <v>1</v>
      </c>
      <c r="AQ1172" s="75" t="str">
        <f t="shared" si="240"/>
        <v>3</v>
      </c>
      <c r="AR1172" s="75" t="str">
        <f t="shared" si="241"/>
        <v>1</v>
      </c>
      <c r="AS1172" s="75">
        <f t="shared" si="242"/>
        <v>1.4545454545454546</v>
      </c>
      <c r="AT1172" s="75" t="str">
        <f t="shared" si="243"/>
        <v>3</v>
      </c>
      <c r="AU1172" s="48" t="e">
        <f>IF(OR(AQ1172="I",#REF!="I",AQ1172="C",#REF!="C"),"Termovacío",IF(OR(AO1172="I",AN1172="I",AP1172="I",AK1172="I",AL1172="I",AO1172="C",AN1172="C",AP1172="C",AK1172="C",AL1172="C"),"Regeneración",""))</f>
        <v>#REF!</v>
      </c>
    </row>
    <row r="1173" spans="1:47" s="10" customFormat="1" ht="15" customHeight="1" x14ac:dyDescent="0.2">
      <c r="A1173" s="4">
        <f t="shared" si="244"/>
        <v>54</v>
      </c>
      <c r="B1173" s="4">
        <v>60005890</v>
      </c>
      <c r="C1173" s="4" t="s">
        <v>113</v>
      </c>
      <c r="D1173" s="4" t="s">
        <v>163</v>
      </c>
      <c r="E1173" s="3"/>
      <c r="F1173" s="4" t="s">
        <v>346</v>
      </c>
      <c r="G1173" s="4" t="s">
        <v>29</v>
      </c>
      <c r="H1173" s="4" t="s">
        <v>77</v>
      </c>
      <c r="I1173" s="4" t="s">
        <v>244</v>
      </c>
      <c r="J1173" s="4">
        <v>50</v>
      </c>
      <c r="K1173" s="4" t="s">
        <v>130</v>
      </c>
      <c r="L1173" s="4">
        <v>2014</v>
      </c>
      <c r="M1173" s="4" t="s">
        <v>267</v>
      </c>
      <c r="N1173" s="4" t="s">
        <v>153</v>
      </c>
      <c r="O1173" s="4"/>
      <c r="P1173" s="4">
        <v>2014</v>
      </c>
      <c r="Q1173" s="4"/>
      <c r="R1173" s="4" t="s">
        <v>119</v>
      </c>
      <c r="S1173" s="13"/>
      <c r="T1173" s="4"/>
      <c r="U1173" s="4"/>
      <c r="V1173" s="4"/>
      <c r="W1173" s="4">
        <v>60</v>
      </c>
      <c r="X1173" s="13">
        <v>43998</v>
      </c>
      <c r="Y1173" s="27"/>
      <c r="Z1173" s="27"/>
      <c r="AA1173" s="28"/>
      <c r="AB1173" s="31"/>
      <c r="AC1173" s="32">
        <v>43</v>
      </c>
      <c r="AD1173" s="28"/>
      <c r="AE1173" s="28">
        <v>30.4</v>
      </c>
      <c r="AF1173" s="33">
        <v>0.02</v>
      </c>
      <c r="AG1173" s="28">
        <v>2.5</v>
      </c>
      <c r="AH1173" s="31">
        <v>5.8999999999999997E-2</v>
      </c>
      <c r="AI1173" s="31">
        <v>1.36</v>
      </c>
      <c r="AJ1173" s="31"/>
      <c r="AK1173" s="75" t="str">
        <f t="shared" si="234"/>
        <v>1</v>
      </c>
      <c r="AL1173" s="75" t="str">
        <f t="shared" si="235"/>
        <v>1</v>
      </c>
      <c r="AM1173" s="75" t="str">
        <f t="shared" si="236"/>
        <v>1</v>
      </c>
      <c r="AN1173" s="75" t="str">
        <f t="shared" si="237"/>
        <v>1</v>
      </c>
      <c r="AO1173" s="75" t="str">
        <f t="shared" si="238"/>
        <v>3</v>
      </c>
      <c r="AP1173" s="75" t="str">
        <f t="shared" si="239"/>
        <v>1</v>
      </c>
      <c r="AQ1173" s="75" t="str">
        <f t="shared" si="240"/>
        <v>1</v>
      </c>
      <c r="AR1173" s="75" t="str">
        <f t="shared" si="241"/>
        <v>1</v>
      </c>
      <c r="AS1173" s="75">
        <f t="shared" si="242"/>
        <v>1.2727272727272727</v>
      </c>
      <c r="AT1173" s="75" t="str">
        <f t="shared" si="243"/>
        <v>3</v>
      </c>
      <c r="AU1173" s="48" t="e">
        <f>IF(OR(AQ1173="I",#REF!="I",AQ1173="C",#REF!="C"),"Termovacío",IF(OR(AO1173="I",AN1173="I",AP1173="I",AK1173="I",AL1173="I",AO1173="C",AN1173="C",AP1173="C",AK1173="C",AL1173="C"),"Regeneración",""))</f>
        <v>#REF!</v>
      </c>
    </row>
    <row r="1174" spans="1:47" s="10" customFormat="1" ht="15" customHeight="1" x14ac:dyDescent="0.2">
      <c r="A1174" s="4">
        <f t="shared" si="244"/>
        <v>54</v>
      </c>
      <c r="B1174" s="4">
        <v>60005890</v>
      </c>
      <c r="C1174" s="4" t="s">
        <v>113</v>
      </c>
      <c r="D1174" s="4" t="s">
        <v>163</v>
      </c>
      <c r="E1174" s="3"/>
      <c r="F1174" s="4" t="s">
        <v>346</v>
      </c>
      <c r="G1174" s="4" t="s">
        <v>29</v>
      </c>
      <c r="H1174" s="4" t="s">
        <v>77</v>
      </c>
      <c r="I1174" s="4" t="s">
        <v>244</v>
      </c>
      <c r="J1174" s="4">
        <v>50</v>
      </c>
      <c r="K1174" s="4" t="s">
        <v>130</v>
      </c>
      <c r="L1174" s="4">
        <v>2014</v>
      </c>
      <c r="M1174" s="4" t="s">
        <v>267</v>
      </c>
      <c r="N1174" s="4" t="s">
        <v>153</v>
      </c>
      <c r="O1174" s="4"/>
      <c r="P1174" s="4">
        <v>2014</v>
      </c>
      <c r="Q1174" s="4"/>
      <c r="R1174" s="4" t="s">
        <v>119</v>
      </c>
      <c r="S1174" s="13"/>
      <c r="T1174" s="4"/>
      <c r="U1174" s="4"/>
      <c r="V1174" s="4"/>
      <c r="W1174" s="4">
        <v>60</v>
      </c>
      <c r="X1174" s="13">
        <v>43578</v>
      </c>
      <c r="Y1174" s="27"/>
      <c r="Z1174" s="27"/>
      <c r="AA1174" s="28"/>
      <c r="AB1174" s="31"/>
      <c r="AC1174" s="32">
        <v>54</v>
      </c>
      <c r="AD1174" s="28"/>
      <c r="AE1174" s="28">
        <v>40.200000000000003</v>
      </c>
      <c r="AF1174" s="33">
        <v>0.01</v>
      </c>
      <c r="AG1174" s="28">
        <v>0.5</v>
      </c>
      <c r="AH1174" s="31">
        <v>2.5000000000000001E-2</v>
      </c>
      <c r="AI1174" s="31">
        <v>1.17</v>
      </c>
      <c r="AJ1174" s="31"/>
      <c r="AK1174" s="75" t="str">
        <f t="shared" si="234"/>
        <v>1</v>
      </c>
      <c r="AL1174" s="75" t="str">
        <f t="shared" si="235"/>
        <v>1</v>
      </c>
      <c r="AM1174" s="75" t="str">
        <f t="shared" si="236"/>
        <v>1</v>
      </c>
      <c r="AN1174" s="75" t="str">
        <f t="shared" si="237"/>
        <v>1</v>
      </c>
      <c r="AO1174" s="75" t="str">
        <f t="shared" si="238"/>
        <v>1</v>
      </c>
      <c r="AP1174" s="75" t="str">
        <f t="shared" si="239"/>
        <v>1</v>
      </c>
      <c r="AQ1174" s="75" t="str">
        <f t="shared" si="240"/>
        <v>1</v>
      </c>
      <c r="AR1174" s="75" t="str">
        <f t="shared" si="241"/>
        <v>1</v>
      </c>
      <c r="AS1174" s="75">
        <f t="shared" si="242"/>
        <v>1</v>
      </c>
      <c r="AT1174" s="75" t="str">
        <f t="shared" si="243"/>
        <v>1</v>
      </c>
      <c r="AU1174" s="48" t="e">
        <f>IF(OR(AQ1174="I",#REF!="I",AQ1174="C",#REF!="C"),"Termovacío",IF(OR(AO1174="I",AN1174="I",AP1174="I",AK1174="I",AL1174="I",AO1174="C",AN1174="C",AP1174="C",AK1174="C",AL1174="C"),"Regeneración",""))</f>
        <v>#REF!</v>
      </c>
    </row>
    <row r="1175" spans="1:47" s="10" customFormat="1" ht="15" customHeight="1" x14ac:dyDescent="0.2">
      <c r="A1175" s="4">
        <f t="shared" si="244"/>
        <v>54</v>
      </c>
      <c r="B1175" s="4">
        <v>60005890</v>
      </c>
      <c r="C1175" s="4" t="s">
        <v>113</v>
      </c>
      <c r="D1175" s="4" t="s">
        <v>163</v>
      </c>
      <c r="E1175" s="3"/>
      <c r="F1175" s="4" t="s">
        <v>346</v>
      </c>
      <c r="G1175" s="4" t="s">
        <v>29</v>
      </c>
      <c r="H1175" s="4" t="s">
        <v>77</v>
      </c>
      <c r="I1175" s="4" t="s">
        <v>244</v>
      </c>
      <c r="J1175" s="4">
        <v>50</v>
      </c>
      <c r="K1175" s="4" t="s">
        <v>130</v>
      </c>
      <c r="L1175" s="4">
        <v>2014</v>
      </c>
      <c r="M1175" s="4" t="s">
        <v>267</v>
      </c>
      <c r="N1175" s="4" t="s">
        <v>153</v>
      </c>
      <c r="O1175" s="4"/>
      <c r="P1175" s="4">
        <v>2014</v>
      </c>
      <c r="Q1175" s="4"/>
      <c r="R1175" s="4" t="s">
        <v>119</v>
      </c>
      <c r="S1175" s="13"/>
      <c r="T1175" s="4"/>
      <c r="U1175" s="4"/>
      <c r="V1175" s="4"/>
      <c r="W1175" s="4">
        <v>60</v>
      </c>
      <c r="X1175" s="13">
        <v>43314</v>
      </c>
      <c r="Y1175" s="27"/>
      <c r="Z1175" s="27"/>
      <c r="AA1175" s="28"/>
      <c r="AB1175" s="31"/>
      <c r="AC1175" s="32">
        <v>49</v>
      </c>
      <c r="AD1175" s="28"/>
      <c r="AE1175" s="28">
        <v>34.6</v>
      </c>
      <c r="AF1175" s="33">
        <v>0.02</v>
      </c>
      <c r="AG1175" s="28">
        <v>0.5</v>
      </c>
      <c r="AH1175" s="31">
        <v>2.3E-2</v>
      </c>
      <c r="AI1175" s="31">
        <v>0.98</v>
      </c>
      <c r="AJ1175" s="31"/>
      <c r="AK1175" s="75" t="str">
        <f t="shared" si="234"/>
        <v>1</v>
      </c>
      <c r="AL1175" s="75" t="str">
        <f t="shared" si="235"/>
        <v>1</v>
      </c>
      <c r="AM1175" s="75" t="str">
        <f t="shared" si="236"/>
        <v>1</v>
      </c>
      <c r="AN1175" s="75" t="str">
        <f t="shared" si="237"/>
        <v>1</v>
      </c>
      <c r="AO1175" s="75" t="str">
        <f t="shared" si="238"/>
        <v>1</v>
      </c>
      <c r="AP1175" s="75" t="str">
        <f t="shared" si="239"/>
        <v>1</v>
      </c>
      <c r="AQ1175" s="75" t="str">
        <f t="shared" si="240"/>
        <v>1</v>
      </c>
      <c r="AR1175" s="75" t="str">
        <f t="shared" si="241"/>
        <v>1</v>
      </c>
      <c r="AS1175" s="75">
        <f t="shared" si="242"/>
        <v>1</v>
      </c>
      <c r="AT1175" s="75" t="str">
        <f t="shared" si="243"/>
        <v>1</v>
      </c>
      <c r="AU1175" s="48" t="e">
        <f>IF(OR(AQ1175="I",#REF!="I",AQ1175="C",#REF!="C"),"Termovacío",IF(OR(AO1175="I",AN1175="I",AP1175="I",AK1175="I",AL1175="I",AO1175="C",AN1175="C",AP1175="C",AK1175="C",AL1175="C"),"Regeneración",""))</f>
        <v>#REF!</v>
      </c>
    </row>
    <row r="1176" spans="1:47" s="10" customFormat="1" ht="15" customHeight="1" x14ac:dyDescent="0.2">
      <c r="A1176" s="4">
        <f t="shared" si="244"/>
        <v>54</v>
      </c>
      <c r="B1176" s="4">
        <v>60005890</v>
      </c>
      <c r="C1176" s="4" t="s">
        <v>113</v>
      </c>
      <c r="D1176" s="4" t="s">
        <v>163</v>
      </c>
      <c r="E1176" s="3"/>
      <c r="F1176" s="4" t="s">
        <v>346</v>
      </c>
      <c r="G1176" s="4" t="s">
        <v>29</v>
      </c>
      <c r="H1176" s="4" t="s">
        <v>77</v>
      </c>
      <c r="I1176" s="4" t="s">
        <v>244</v>
      </c>
      <c r="J1176" s="4">
        <v>50</v>
      </c>
      <c r="K1176" s="4" t="s">
        <v>130</v>
      </c>
      <c r="L1176" s="4">
        <v>2014</v>
      </c>
      <c r="M1176" s="4" t="s">
        <v>267</v>
      </c>
      <c r="N1176" s="4" t="s">
        <v>153</v>
      </c>
      <c r="O1176" s="4"/>
      <c r="P1176" s="4">
        <v>2014</v>
      </c>
      <c r="Q1176" s="4"/>
      <c r="R1176" s="4" t="s">
        <v>119</v>
      </c>
      <c r="S1176" s="13"/>
      <c r="T1176" s="4"/>
      <c r="U1176" s="4"/>
      <c r="V1176" s="4"/>
      <c r="W1176" s="4">
        <v>60</v>
      </c>
      <c r="X1176" s="13">
        <v>43070</v>
      </c>
      <c r="Y1176" s="27"/>
      <c r="Z1176" s="27"/>
      <c r="AA1176" s="28"/>
      <c r="AB1176" s="31"/>
      <c r="AC1176" s="32">
        <v>72</v>
      </c>
      <c r="AD1176" s="28"/>
      <c r="AE1176" s="28">
        <v>41.4</v>
      </c>
      <c r="AF1176" s="33">
        <v>0.01</v>
      </c>
      <c r="AG1176" s="28">
        <v>0.5</v>
      </c>
      <c r="AH1176" s="31">
        <v>0.03</v>
      </c>
      <c r="AI1176" s="31">
        <v>3</v>
      </c>
      <c r="AJ1176" s="31"/>
      <c r="AK1176" s="75" t="str">
        <f t="shared" si="234"/>
        <v>1</v>
      </c>
      <c r="AL1176" s="75" t="str">
        <f t="shared" si="235"/>
        <v>1</v>
      </c>
      <c r="AM1176" s="75" t="str">
        <f t="shared" si="236"/>
        <v>1</v>
      </c>
      <c r="AN1176" s="75" t="str">
        <f t="shared" si="237"/>
        <v>1</v>
      </c>
      <c r="AO1176" s="75" t="str">
        <f t="shared" si="238"/>
        <v>1</v>
      </c>
      <c r="AP1176" s="75" t="str">
        <f t="shared" si="239"/>
        <v>1</v>
      </c>
      <c r="AQ1176" s="75" t="str">
        <f t="shared" si="240"/>
        <v>1</v>
      </c>
      <c r="AR1176" s="75" t="str">
        <f t="shared" si="241"/>
        <v>1</v>
      </c>
      <c r="AS1176" s="75">
        <f t="shared" si="242"/>
        <v>1</v>
      </c>
      <c r="AT1176" s="75" t="str">
        <f t="shared" si="243"/>
        <v>1</v>
      </c>
      <c r="AU1176" s="48" t="e">
        <f>IF(OR(AQ1176="I",#REF!="I",AQ1176="C",#REF!="C"),"Termovacío",IF(OR(AO1176="I",AN1176="I",AP1176="I",AK1176="I",AL1176="I",AO1176="C",AN1176="C",AP1176="C",AK1176="C",AL1176="C"),"Regeneración",""))</f>
        <v>#REF!</v>
      </c>
    </row>
    <row r="1177" spans="1:47" s="10" customFormat="1" ht="15" customHeight="1" x14ac:dyDescent="0.2">
      <c r="A1177" s="4">
        <f t="shared" si="244"/>
        <v>54</v>
      </c>
      <c r="B1177" s="4">
        <v>60005890</v>
      </c>
      <c r="C1177" s="4" t="s">
        <v>113</v>
      </c>
      <c r="D1177" s="4" t="s">
        <v>163</v>
      </c>
      <c r="E1177" s="3"/>
      <c r="F1177" s="4" t="s">
        <v>346</v>
      </c>
      <c r="G1177" s="4" t="s">
        <v>29</v>
      </c>
      <c r="H1177" s="4" t="s">
        <v>77</v>
      </c>
      <c r="I1177" s="4" t="s">
        <v>244</v>
      </c>
      <c r="J1177" s="4">
        <v>50</v>
      </c>
      <c r="K1177" s="4" t="s">
        <v>130</v>
      </c>
      <c r="L1177" s="4">
        <v>2014</v>
      </c>
      <c r="M1177" s="4" t="s">
        <v>267</v>
      </c>
      <c r="N1177" s="4" t="s">
        <v>153</v>
      </c>
      <c r="O1177" s="4"/>
      <c r="P1177" s="4">
        <v>2014</v>
      </c>
      <c r="Q1177" s="4"/>
      <c r="R1177" s="4" t="s">
        <v>119</v>
      </c>
      <c r="S1177" s="13"/>
      <c r="T1177" s="4"/>
      <c r="U1177" s="4"/>
      <c r="V1177" s="4"/>
      <c r="W1177" s="4">
        <v>60</v>
      </c>
      <c r="X1177" s="13">
        <v>42921</v>
      </c>
      <c r="Y1177" s="27"/>
      <c r="Z1177" s="27"/>
      <c r="AA1177" s="28"/>
      <c r="AB1177" s="31"/>
      <c r="AC1177" s="32">
        <v>46</v>
      </c>
      <c r="AD1177" s="28"/>
      <c r="AE1177" s="28">
        <v>39.5</v>
      </c>
      <c r="AF1177" s="33">
        <v>0.01</v>
      </c>
      <c r="AG1177" s="28">
        <v>0.5</v>
      </c>
      <c r="AH1177" s="31">
        <v>0.05</v>
      </c>
      <c r="AI1177" s="31">
        <v>5.0999999999999996</v>
      </c>
      <c r="AJ1177" s="31"/>
      <c r="AK1177" s="75" t="str">
        <f t="shared" si="234"/>
        <v>1</v>
      </c>
      <c r="AL1177" s="75" t="str">
        <f t="shared" si="235"/>
        <v>5</v>
      </c>
      <c r="AM1177" s="75" t="str">
        <f t="shared" si="236"/>
        <v>1</v>
      </c>
      <c r="AN1177" s="75" t="str">
        <f t="shared" si="237"/>
        <v>1</v>
      </c>
      <c r="AO1177" s="75" t="str">
        <f t="shared" si="238"/>
        <v>1</v>
      </c>
      <c r="AP1177" s="75" t="str">
        <f t="shared" si="239"/>
        <v>1</v>
      </c>
      <c r="AQ1177" s="75" t="str">
        <f t="shared" si="240"/>
        <v>1</v>
      </c>
      <c r="AR1177" s="75" t="str">
        <f t="shared" si="241"/>
        <v>1</v>
      </c>
      <c r="AS1177" s="75">
        <f t="shared" si="242"/>
        <v>1.5454545454545454</v>
      </c>
      <c r="AT1177" s="75" t="str">
        <f t="shared" si="243"/>
        <v>3</v>
      </c>
      <c r="AU1177" s="48" t="e">
        <f>IF(OR(AQ1177="I",#REF!="I",AQ1177="C",#REF!="C"),"Termovacío",IF(OR(AO1177="I",AN1177="I",AP1177="I",AK1177="I",AL1177="I",AO1177="C",AN1177="C",AP1177="C",AK1177="C",AL1177="C"),"Regeneración",""))</f>
        <v>#REF!</v>
      </c>
    </row>
    <row r="1178" spans="1:47" s="10" customFormat="1" ht="15" customHeight="1" x14ac:dyDescent="0.2">
      <c r="A1178" s="4">
        <f t="shared" si="244"/>
        <v>54</v>
      </c>
      <c r="B1178" s="4">
        <v>60005890</v>
      </c>
      <c r="C1178" s="4" t="s">
        <v>113</v>
      </c>
      <c r="D1178" s="4" t="s">
        <v>163</v>
      </c>
      <c r="E1178" s="3"/>
      <c r="F1178" s="4" t="s">
        <v>346</v>
      </c>
      <c r="G1178" s="4" t="s">
        <v>29</v>
      </c>
      <c r="H1178" s="4" t="s">
        <v>77</v>
      </c>
      <c r="I1178" s="4" t="s">
        <v>244</v>
      </c>
      <c r="J1178" s="4">
        <v>50</v>
      </c>
      <c r="K1178" s="4" t="s">
        <v>130</v>
      </c>
      <c r="L1178" s="4">
        <v>2014</v>
      </c>
      <c r="M1178" s="4" t="s">
        <v>267</v>
      </c>
      <c r="N1178" s="4" t="s">
        <v>153</v>
      </c>
      <c r="O1178" s="4"/>
      <c r="P1178" s="4">
        <v>2014</v>
      </c>
      <c r="Q1178" s="4"/>
      <c r="R1178" s="4" t="s">
        <v>119</v>
      </c>
      <c r="S1178" s="13"/>
      <c r="T1178" s="4"/>
      <c r="U1178" s="4"/>
      <c r="V1178" s="4"/>
      <c r="W1178" s="4">
        <v>60</v>
      </c>
      <c r="X1178" s="13">
        <v>42382</v>
      </c>
      <c r="Y1178" s="27"/>
      <c r="Z1178" s="27"/>
      <c r="AA1178" s="28"/>
      <c r="AB1178" s="31"/>
      <c r="AC1178" s="32">
        <v>47</v>
      </c>
      <c r="AD1178" s="28"/>
      <c r="AE1178" s="28">
        <v>39</v>
      </c>
      <c r="AF1178" s="33">
        <v>0.01</v>
      </c>
      <c r="AG1178" s="28">
        <v>0.5</v>
      </c>
      <c r="AH1178" s="31">
        <v>2.1000000000000001E-2</v>
      </c>
      <c r="AI1178" s="31">
        <v>0.63200000000000001</v>
      </c>
      <c r="AJ1178" s="31"/>
      <c r="AK1178" s="75" t="str">
        <f t="shared" si="234"/>
        <v>1</v>
      </c>
      <c r="AL1178" s="75" t="str">
        <f t="shared" si="235"/>
        <v>1</v>
      </c>
      <c r="AM1178" s="75" t="str">
        <f t="shared" si="236"/>
        <v>1</v>
      </c>
      <c r="AN1178" s="75" t="str">
        <f t="shared" si="237"/>
        <v>1</v>
      </c>
      <c r="AO1178" s="75" t="str">
        <f t="shared" si="238"/>
        <v>1</v>
      </c>
      <c r="AP1178" s="75" t="str">
        <f t="shared" si="239"/>
        <v>1</v>
      </c>
      <c r="AQ1178" s="75" t="str">
        <f t="shared" si="240"/>
        <v>1</v>
      </c>
      <c r="AR1178" s="75" t="str">
        <f t="shared" si="241"/>
        <v>1</v>
      </c>
      <c r="AS1178" s="75">
        <f t="shared" si="242"/>
        <v>1</v>
      </c>
      <c r="AT1178" s="75" t="str">
        <f t="shared" si="243"/>
        <v>1</v>
      </c>
      <c r="AU1178" s="48" t="e">
        <f>IF(OR(AQ1178="I",#REF!="I",AQ1178="C",#REF!="C"),"Termovacío",IF(OR(AO1178="I",AN1178="I",AP1178="I",AK1178="I",AL1178="I",AO1178="C",AN1178="C",AP1178="C",AK1178="C",AL1178="C"),"Regeneración",""))</f>
        <v>#REF!</v>
      </c>
    </row>
    <row r="1179" spans="1:47" s="10" customFormat="1" ht="15" customHeight="1" x14ac:dyDescent="0.2">
      <c r="A1179" s="4">
        <f t="shared" si="244"/>
        <v>54</v>
      </c>
      <c r="B1179" s="4">
        <v>60005890</v>
      </c>
      <c r="C1179" s="4" t="s">
        <v>113</v>
      </c>
      <c r="D1179" s="4" t="s">
        <v>163</v>
      </c>
      <c r="E1179" s="3"/>
      <c r="F1179" s="4" t="s">
        <v>346</v>
      </c>
      <c r="G1179" s="4" t="s">
        <v>29</v>
      </c>
      <c r="H1179" s="4" t="s">
        <v>77</v>
      </c>
      <c r="I1179" s="4" t="s">
        <v>244</v>
      </c>
      <c r="J1179" s="4">
        <v>50</v>
      </c>
      <c r="K1179" s="4" t="s">
        <v>130</v>
      </c>
      <c r="L1179" s="4">
        <v>2014</v>
      </c>
      <c r="M1179" s="4" t="s">
        <v>267</v>
      </c>
      <c r="N1179" s="4" t="s">
        <v>153</v>
      </c>
      <c r="O1179" s="4"/>
      <c r="P1179" s="4">
        <v>2014</v>
      </c>
      <c r="Q1179" s="4"/>
      <c r="R1179" s="4" t="s">
        <v>119</v>
      </c>
      <c r="S1179" s="13"/>
      <c r="T1179" s="4"/>
      <c r="U1179" s="4"/>
      <c r="V1179" s="4"/>
      <c r="W1179" s="4">
        <v>60</v>
      </c>
      <c r="X1179" s="13">
        <v>41985</v>
      </c>
      <c r="Y1179" s="27"/>
      <c r="Z1179" s="27"/>
      <c r="AA1179" s="28"/>
      <c r="AB1179" s="31"/>
      <c r="AC1179" s="32">
        <v>54.2</v>
      </c>
      <c r="AD1179" s="28"/>
      <c r="AE1179" s="28">
        <v>40</v>
      </c>
      <c r="AF1179" s="33">
        <v>0.01</v>
      </c>
      <c r="AG1179" s="28">
        <v>0.5</v>
      </c>
      <c r="AH1179" s="31">
        <v>1.4E-2</v>
      </c>
      <c r="AI1179" s="31"/>
      <c r="AJ1179" s="31"/>
      <c r="AK1179" s="75" t="str">
        <f t="shared" si="234"/>
        <v>1</v>
      </c>
      <c r="AL1179" s="75" t="str">
        <f t="shared" si="235"/>
        <v>1</v>
      </c>
      <c r="AM1179" s="75" t="str">
        <f t="shared" si="236"/>
        <v>1</v>
      </c>
      <c r="AN1179" s="75" t="str">
        <f t="shared" si="237"/>
        <v>1</v>
      </c>
      <c r="AO1179" s="75" t="str">
        <f t="shared" si="238"/>
        <v>1</v>
      </c>
      <c r="AP1179" s="75" t="str">
        <f t="shared" si="239"/>
        <v>1</v>
      </c>
      <c r="AQ1179" s="75" t="str">
        <f t="shared" si="240"/>
        <v>1</v>
      </c>
      <c r="AR1179" s="75" t="str">
        <f t="shared" si="241"/>
        <v>1</v>
      </c>
      <c r="AS1179" s="75">
        <f t="shared" si="242"/>
        <v>1</v>
      </c>
      <c r="AT1179" s="75" t="str">
        <f t="shared" si="243"/>
        <v>1</v>
      </c>
      <c r="AU1179" s="48" t="e">
        <f>IF(OR(AQ1179="I",#REF!="I",AQ1179="C",#REF!="C"),"Termovacío",IF(OR(AO1179="I",AN1179="I",AP1179="I",AK1179="I",AL1179="I",AO1179="C",AN1179="C",AP1179="C",AK1179="C",AL1179="C"),"Regeneración",""))</f>
        <v>#REF!</v>
      </c>
    </row>
    <row r="1180" spans="1:47" s="10" customFormat="1" ht="15" customHeight="1" x14ac:dyDescent="0.2">
      <c r="A1180" s="4">
        <f t="shared" si="244"/>
        <v>54</v>
      </c>
      <c r="B1180" s="4">
        <v>60005890</v>
      </c>
      <c r="C1180" s="4" t="s">
        <v>113</v>
      </c>
      <c r="D1180" s="4" t="s">
        <v>163</v>
      </c>
      <c r="E1180" s="3"/>
      <c r="F1180" s="4" t="s">
        <v>346</v>
      </c>
      <c r="G1180" s="4" t="s">
        <v>29</v>
      </c>
      <c r="H1180" s="4" t="s">
        <v>77</v>
      </c>
      <c r="I1180" s="4" t="s">
        <v>244</v>
      </c>
      <c r="J1180" s="4">
        <v>50</v>
      </c>
      <c r="K1180" s="4" t="s">
        <v>130</v>
      </c>
      <c r="L1180" s="4">
        <v>2014</v>
      </c>
      <c r="M1180" s="4" t="s">
        <v>267</v>
      </c>
      <c r="N1180" s="4" t="s">
        <v>153</v>
      </c>
      <c r="O1180" s="4"/>
      <c r="P1180" s="4">
        <v>2014</v>
      </c>
      <c r="Q1180" s="4"/>
      <c r="R1180" s="4" t="s">
        <v>119</v>
      </c>
      <c r="S1180" s="13"/>
      <c r="T1180" s="4"/>
      <c r="U1180" s="4"/>
      <c r="V1180" s="4"/>
      <c r="W1180" s="4">
        <v>60</v>
      </c>
      <c r="X1180" s="13">
        <v>41724</v>
      </c>
      <c r="Y1180" s="27"/>
      <c r="Z1180" s="27"/>
      <c r="AA1180" s="28"/>
      <c r="AB1180" s="31"/>
      <c r="AC1180" s="32">
        <v>65.099999999999994</v>
      </c>
      <c r="AD1180" s="28"/>
      <c r="AE1180" s="28">
        <v>41</v>
      </c>
      <c r="AF1180" s="33">
        <v>0.01</v>
      </c>
      <c r="AG1180" s="28"/>
      <c r="AH1180" s="31">
        <v>0.01</v>
      </c>
      <c r="AI1180" s="31"/>
      <c r="AJ1180" s="31"/>
      <c r="AK1180" s="75" t="str">
        <f t="shared" si="234"/>
        <v>1</v>
      </c>
      <c r="AL1180" s="75" t="str">
        <f t="shared" si="235"/>
        <v>1</v>
      </c>
      <c r="AM1180" s="75" t="str">
        <f t="shared" si="236"/>
        <v>1</v>
      </c>
      <c r="AN1180" s="75" t="str">
        <f t="shared" si="237"/>
        <v>1</v>
      </c>
      <c r="AO1180" s="75" t="str">
        <f t="shared" si="238"/>
        <v>1</v>
      </c>
      <c r="AP1180" s="75" t="str">
        <f t="shared" si="239"/>
        <v>1</v>
      </c>
      <c r="AQ1180" s="75" t="str">
        <f t="shared" si="240"/>
        <v>1</v>
      </c>
      <c r="AR1180" s="75" t="str">
        <f t="shared" si="241"/>
        <v>1</v>
      </c>
      <c r="AS1180" s="75">
        <f t="shared" si="242"/>
        <v>1</v>
      </c>
      <c r="AT1180" s="75" t="str">
        <f t="shared" si="243"/>
        <v>1</v>
      </c>
      <c r="AU1180" s="48" t="e">
        <f>IF(OR(AQ1180="I",#REF!="I",AQ1180="C",#REF!="C"),"Termovacío",IF(OR(AO1180="I",AN1180="I",AP1180="I",AK1180="I",AL1180="I",AO1180="C",AN1180="C",AP1180="C",AK1180="C",AL1180="C"),"Regeneración",""))</f>
        <v>#REF!</v>
      </c>
    </row>
    <row r="1181" spans="1:47" s="10" customFormat="1" ht="15" customHeight="1" x14ac:dyDescent="0.2">
      <c r="A1181" s="4">
        <f t="shared" si="244"/>
        <v>55</v>
      </c>
      <c r="B1181" s="36">
        <v>500043</v>
      </c>
      <c r="C1181" s="36" t="s">
        <v>92</v>
      </c>
      <c r="D1181" s="36" t="s">
        <v>156</v>
      </c>
      <c r="E1181" s="45"/>
      <c r="F1181" s="36" t="str">
        <f t="shared" ref="F1181" si="245">+C1181&amp;" "&amp;D1181&amp;" "&amp;E1181</f>
        <v xml:space="preserve">LA PLANICIE TRF1 </v>
      </c>
      <c r="G1181" s="36" t="s">
        <v>615</v>
      </c>
      <c r="H1181" s="47" t="s">
        <v>230</v>
      </c>
      <c r="I1181" s="36" t="s">
        <v>10</v>
      </c>
      <c r="J1181" s="36">
        <v>25</v>
      </c>
      <c r="K1181" s="36" t="s">
        <v>214</v>
      </c>
      <c r="L1181" s="36">
        <v>2020</v>
      </c>
      <c r="M1181" s="36" t="s">
        <v>266</v>
      </c>
      <c r="N1181" s="36" t="s">
        <v>304</v>
      </c>
      <c r="O1181" s="36" t="s">
        <v>20</v>
      </c>
      <c r="P1181" s="36">
        <v>2021</v>
      </c>
      <c r="Q1181" s="36" t="s">
        <v>231</v>
      </c>
      <c r="R1181" s="45" t="s">
        <v>119</v>
      </c>
      <c r="S1181" s="45"/>
      <c r="T1181" s="45"/>
      <c r="U1181" s="45"/>
      <c r="V1181" s="36" t="s">
        <v>448</v>
      </c>
      <c r="W1181" s="36">
        <v>60</v>
      </c>
      <c r="X1181" s="38">
        <v>45698</v>
      </c>
      <c r="Y1181" s="39">
        <v>60</v>
      </c>
      <c r="Z1181" s="39">
        <v>28</v>
      </c>
      <c r="AA1181" s="40" t="s">
        <v>665</v>
      </c>
      <c r="AB1181" s="41">
        <v>0.878</v>
      </c>
      <c r="AC1181" s="42">
        <v>68</v>
      </c>
      <c r="AD1181" s="40">
        <v>6</v>
      </c>
      <c r="AE1181" s="40">
        <v>42.4</v>
      </c>
      <c r="AF1181" s="43">
        <v>2E-3</v>
      </c>
      <c r="AG1181" s="40">
        <v>0.5</v>
      </c>
      <c r="AH1181" s="41">
        <v>2E-3</v>
      </c>
      <c r="AI1181" s="41">
        <v>9.0999999999999998E-2</v>
      </c>
      <c r="AJ1181" s="41"/>
      <c r="AK1181" s="75" t="str">
        <f t="shared" si="234"/>
        <v>1</v>
      </c>
      <c r="AL1181" s="75" t="str">
        <f t="shared" si="235"/>
        <v>1</v>
      </c>
      <c r="AM1181" s="75" t="str">
        <f t="shared" si="236"/>
        <v>1</v>
      </c>
      <c r="AN1181" s="75" t="str">
        <f t="shared" si="237"/>
        <v>1</v>
      </c>
      <c r="AO1181" s="75" t="str">
        <f t="shared" si="238"/>
        <v>1</v>
      </c>
      <c r="AP1181" s="75" t="str">
        <f t="shared" si="239"/>
        <v>1</v>
      </c>
      <c r="AQ1181" s="75" t="str">
        <f t="shared" si="240"/>
        <v>1</v>
      </c>
      <c r="AR1181" s="75" t="str">
        <f t="shared" si="241"/>
        <v>1</v>
      </c>
      <c r="AS1181" s="75">
        <f t="shared" si="242"/>
        <v>1</v>
      </c>
      <c r="AT1181" s="75" t="str">
        <f t="shared" si="243"/>
        <v>1</v>
      </c>
      <c r="AU1181" s="48" t="e">
        <f>IF(OR(AQ1181="I",#REF!="I",AQ1181="C",#REF!="C"),"Termovacío",IF(OR(AO1181="I",AN1181="I",AP1181="I",AK1181="I",AL1181="I",AO1181="C",AN1181="C",AP1181="C",AK1181="C",AL1181="C"),"Regeneración",""))</f>
        <v>#REF!</v>
      </c>
    </row>
    <row r="1182" spans="1:47" s="10" customFormat="1" ht="15" customHeight="1" x14ac:dyDescent="0.2">
      <c r="A1182" s="4">
        <f t="shared" si="244"/>
        <v>55</v>
      </c>
      <c r="B1182" s="4">
        <v>500043</v>
      </c>
      <c r="C1182" s="4" t="s">
        <v>92</v>
      </c>
      <c r="D1182" s="4" t="s">
        <v>156</v>
      </c>
      <c r="E1182" s="2"/>
      <c r="F1182" s="4" t="str">
        <f t="shared" ref="F1182" si="246">+C1182&amp;" "&amp;D1182&amp;" "&amp;E1182</f>
        <v xml:space="preserve">LA PLANICIE TRF1 </v>
      </c>
      <c r="G1182" s="4" t="s">
        <v>615</v>
      </c>
      <c r="H1182" s="15" t="s">
        <v>230</v>
      </c>
      <c r="I1182" s="4" t="s">
        <v>10</v>
      </c>
      <c r="J1182" s="4">
        <v>25</v>
      </c>
      <c r="K1182" s="4" t="s">
        <v>214</v>
      </c>
      <c r="L1182" s="4">
        <v>2020</v>
      </c>
      <c r="M1182" s="4" t="s">
        <v>266</v>
      </c>
      <c r="N1182" s="4" t="s">
        <v>304</v>
      </c>
      <c r="O1182" s="4" t="s">
        <v>20</v>
      </c>
      <c r="P1182" s="4">
        <v>2021</v>
      </c>
      <c r="Q1182" s="4" t="s">
        <v>231</v>
      </c>
      <c r="R1182" s="2" t="s">
        <v>119</v>
      </c>
      <c r="S1182" s="2"/>
      <c r="T1182" s="2"/>
      <c r="U1182" s="2"/>
      <c r="V1182" s="4" t="s">
        <v>448</v>
      </c>
      <c r="W1182" s="4">
        <v>60</v>
      </c>
      <c r="X1182" s="13">
        <v>45228</v>
      </c>
      <c r="Y1182" s="27">
        <v>59</v>
      </c>
      <c r="Z1182" s="27">
        <v>60</v>
      </c>
      <c r="AA1182" s="28" t="s">
        <v>450</v>
      </c>
      <c r="AB1182" s="31">
        <v>0.878</v>
      </c>
      <c r="AC1182" s="32">
        <v>71</v>
      </c>
      <c r="AD1182" s="28">
        <v>7</v>
      </c>
      <c r="AE1182" s="28">
        <v>43.6</v>
      </c>
      <c r="AF1182" s="33">
        <v>0.01</v>
      </c>
      <c r="AG1182" s="28">
        <v>0.5</v>
      </c>
      <c r="AH1182" s="31">
        <v>1E-3</v>
      </c>
      <c r="AI1182" s="31">
        <v>0.106</v>
      </c>
      <c r="AJ1182" s="31"/>
      <c r="AK1182" s="75" t="str">
        <f t="shared" si="234"/>
        <v>1</v>
      </c>
      <c r="AL1182" s="75" t="str">
        <f t="shared" si="235"/>
        <v>1</v>
      </c>
      <c r="AM1182" s="75" t="str">
        <f t="shared" si="236"/>
        <v>1</v>
      </c>
      <c r="AN1182" s="75" t="str">
        <f t="shared" si="237"/>
        <v>1</v>
      </c>
      <c r="AO1182" s="75" t="str">
        <f t="shared" si="238"/>
        <v>1</v>
      </c>
      <c r="AP1182" s="75" t="str">
        <f t="shared" si="239"/>
        <v>1</v>
      </c>
      <c r="AQ1182" s="75" t="str">
        <f t="shared" si="240"/>
        <v>1</v>
      </c>
      <c r="AR1182" s="75" t="str">
        <f t="shared" si="241"/>
        <v>1</v>
      </c>
      <c r="AS1182" s="75">
        <f t="shared" si="242"/>
        <v>1</v>
      </c>
      <c r="AT1182" s="75" t="str">
        <f t="shared" si="243"/>
        <v>1</v>
      </c>
      <c r="AU1182" s="48" t="e">
        <f>IF(OR(AQ1182="I",#REF!="I",AQ1182="C",#REF!="C"),"Termovacío",IF(OR(AO1182="I",AN1182="I",AP1182="I",AK1182="I",AL1182="I",AO1182="C",AN1182="C",AP1182="C",AK1182="C",AL1182="C"),"Regeneración",""))</f>
        <v>#REF!</v>
      </c>
    </row>
    <row r="1183" spans="1:47" s="10" customFormat="1" ht="15" customHeight="1" x14ac:dyDescent="0.2">
      <c r="A1183" s="4">
        <f t="shared" si="244"/>
        <v>55</v>
      </c>
      <c r="B1183" s="4">
        <v>500043</v>
      </c>
      <c r="C1183" s="4" t="s">
        <v>92</v>
      </c>
      <c r="D1183" s="4" t="s">
        <v>156</v>
      </c>
      <c r="E1183" s="3"/>
      <c r="F1183" s="4" t="s">
        <v>347</v>
      </c>
      <c r="G1183" s="4" t="s">
        <v>251</v>
      </c>
      <c r="H1183" s="4" t="s">
        <v>230</v>
      </c>
      <c r="I1183" s="4" t="s">
        <v>10</v>
      </c>
      <c r="J1183" s="4">
        <v>25</v>
      </c>
      <c r="K1183" s="4" t="s">
        <v>214</v>
      </c>
      <c r="L1183" s="4">
        <v>2020</v>
      </c>
      <c r="M1183" s="4" t="s">
        <v>267</v>
      </c>
      <c r="N1183" s="4" t="s">
        <v>153</v>
      </c>
      <c r="O1183" s="4" t="s">
        <v>118</v>
      </c>
      <c r="P1183" s="4">
        <v>2021</v>
      </c>
      <c r="Q1183" s="4" t="s">
        <v>231</v>
      </c>
      <c r="R1183" s="4" t="s">
        <v>119</v>
      </c>
      <c r="S1183" s="13"/>
      <c r="T1183" s="4"/>
      <c r="U1183" s="4"/>
      <c r="V1183" s="4" t="s">
        <v>222</v>
      </c>
      <c r="W1183" s="4">
        <v>60</v>
      </c>
      <c r="X1183" s="13">
        <v>44690</v>
      </c>
      <c r="Y1183" s="27"/>
      <c r="Z1183" s="27">
        <v>62</v>
      </c>
      <c r="AA1183" s="28" t="s">
        <v>450</v>
      </c>
      <c r="AB1183" s="31">
        <v>0.87709999999999999</v>
      </c>
      <c r="AC1183" s="32">
        <v>53.1</v>
      </c>
      <c r="AD1183" s="28">
        <v>7</v>
      </c>
      <c r="AE1183" s="28">
        <v>47.1</v>
      </c>
      <c r="AF1183" s="33">
        <v>0.02</v>
      </c>
      <c r="AG1183" s="28">
        <v>1</v>
      </c>
      <c r="AH1183" s="31">
        <v>5.0000000000000001E-3</v>
      </c>
      <c r="AI1183" s="31">
        <v>0.19</v>
      </c>
      <c r="AJ1183" s="31"/>
      <c r="AK1183" s="75" t="str">
        <f t="shared" si="234"/>
        <v>1</v>
      </c>
      <c r="AL1183" s="75" t="str">
        <f t="shared" si="235"/>
        <v>1</v>
      </c>
      <c r="AM1183" s="75" t="str">
        <f t="shared" si="236"/>
        <v>1</v>
      </c>
      <c r="AN1183" s="75" t="str">
        <f t="shared" si="237"/>
        <v>1</v>
      </c>
      <c r="AO1183" s="75" t="str">
        <f t="shared" si="238"/>
        <v>1</v>
      </c>
      <c r="AP1183" s="75" t="str">
        <f t="shared" si="239"/>
        <v>1</v>
      </c>
      <c r="AQ1183" s="75" t="str">
        <f t="shared" si="240"/>
        <v>1</v>
      </c>
      <c r="AR1183" s="75" t="str">
        <f t="shared" si="241"/>
        <v>1</v>
      </c>
      <c r="AS1183" s="75">
        <f t="shared" si="242"/>
        <v>1</v>
      </c>
      <c r="AT1183" s="75" t="str">
        <f t="shared" si="243"/>
        <v>1</v>
      </c>
      <c r="AU1183" s="48" t="e">
        <f>IF(OR(AQ1183="I",#REF!="I",AQ1183="C",#REF!="C"),"Termovacío",IF(OR(AO1183="I",AN1183="I",AP1183="I",AK1183="I",AL1183="I",AO1183="C",AN1183="C",AP1183="C",AK1183="C",AL1183="C"),"Regeneración",""))</f>
        <v>#REF!</v>
      </c>
    </row>
    <row r="1184" spans="1:47" s="10" customFormat="1" ht="15" customHeight="1" x14ac:dyDescent="0.2">
      <c r="A1184" s="4">
        <f t="shared" si="244"/>
        <v>56</v>
      </c>
      <c r="B1184" s="36">
        <v>500071</v>
      </c>
      <c r="C1184" s="36" t="s">
        <v>92</v>
      </c>
      <c r="D1184" s="36" t="s">
        <v>163</v>
      </c>
      <c r="E1184" s="37"/>
      <c r="F1184" s="36" t="s">
        <v>348</v>
      </c>
      <c r="G1184" s="36" t="s">
        <v>29</v>
      </c>
      <c r="H1184" s="36" t="s">
        <v>48</v>
      </c>
      <c r="I1184" s="36" t="s">
        <v>10</v>
      </c>
      <c r="J1184" s="36">
        <v>25</v>
      </c>
      <c r="K1184" s="36" t="s">
        <v>129</v>
      </c>
      <c r="L1184" s="36">
        <v>2017</v>
      </c>
      <c r="M1184" s="36" t="s">
        <v>266</v>
      </c>
      <c r="N1184" s="36" t="s">
        <v>304</v>
      </c>
      <c r="O1184" s="36" t="s">
        <v>20</v>
      </c>
      <c r="P1184" s="36">
        <v>2017</v>
      </c>
      <c r="Q1184" s="36" t="s">
        <v>616</v>
      </c>
      <c r="R1184" s="36" t="s">
        <v>119</v>
      </c>
      <c r="S1184" s="38"/>
      <c r="T1184" s="36"/>
      <c r="U1184" s="36"/>
      <c r="V1184" s="36" t="s">
        <v>448</v>
      </c>
      <c r="W1184" s="36">
        <v>60</v>
      </c>
      <c r="X1184" s="38">
        <v>45698</v>
      </c>
      <c r="Y1184" s="39">
        <v>60</v>
      </c>
      <c r="Z1184" s="39">
        <v>28</v>
      </c>
      <c r="AA1184" s="40" t="s">
        <v>665</v>
      </c>
      <c r="AB1184" s="41">
        <v>0.88100000000000001</v>
      </c>
      <c r="AC1184" s="42">
        <v>64</v>
      </c>
      <c r="AD1184" s="40">
        <v>10</v>
      </c>
      <c r="AE1184" s="40">
        <v>36.9</v>
      </c>
      <c r="AF1184" s="43">
        <v>3.0000000000000001E-3</v>
      </c>
      <c r="AG1184" s="40">
        <v>0.5</v>
      </c>
      <c r="AH1184" s="41">
        <v>3.0000000000000001E-3</v>
      </c>
      <c r="AI1184" s="41">
        <v>0.19800000000000001</v>
      </c>
      <c r="AJ1184" s="41"/>
      <c r="AK1184" s="75" t="str">
        <f t="shared" si="234"/>
        <v>1</v>
      </c>
      <c r="AL1184" s="75" t="str">
        <f t="shared" si="235"/>
        <v>1</v>
      </c>
      <c r="AM1184" s="75" t="str">
        <f t="shared" si="236"/>
        <v>1</v>
      </c>
      <c r="AN1184" s="75" t="str">
        <f t="shared" si="237"/>
        <v>1</v>
      </c>
      <c r="AO1184" s="75" t="str">
        <f t="shared" si="238"/>
        <v>1</v>
      </c>
      <c r="AP1184" s="75" t="str">
        <f t="shared" si="239"/>
        <v>1</v>
      </c>
      <c r="AQ1184" s="75" t="str">
        <f t="shared" si="240"/>
        <v>1</v>
      </c>
      <c r="AR1184" s="75" t="str">
        <f t="shared" si="241"/>
        <v>1</v>
      </c>
      <c r="AS1184" s="75">
        <f t="shared" si="242"/>
        <v>1</v>
      </c>
      <c r="AT1184" s="75" t="str">
        <f t="shared" si="243"/>
        <v>1</v>
      </c>
      <c r="AU1184" s="48" t="e">
        <f>IF(OR(AQ1184="I",#REF!="I",AQ1184="C",#REF!="C"),"Termovacío",IF(OR(AO1184="I",AN1184="I",AP1184="I",AK1184="I",AL1184="I",AO1184="C",AN1184="C",AP1184="C",AK1184="C",AL1184="C"),"Regeneración",""))</f>
        <v>#REF!</v>
      </c>
    </row>
    <row r="1185" spans="1:47" s="10" customFormat="1" ht="15" customHeight="1" x14ac:dyDescent="0.2">
      <c r="A1185" s="4">
        <f t="shared" si="244"/>
        <v>56</v>
      </c>
      <c r="B1185" s="4">
        <v>500071</v>
      </c>
      <c r="C1185" s="4" t="s">
        <v>92</v>
      </c>
      <c r="D1185" s="4" t="s">
        <v>163</v>
      </c>
      <c r="E1185" s="3"/>
      <c r="F1185" s="4" t="s">
        <v>348</v>
      </c>
      <c r="G1185" s="4" t="s">
        <v>29</v>
      </c>
      <c r="H1185" s="4" t="s">
        <v>48</v>
      </c>
      <c r="I1185" s="4" t="s">
        <v>10</v>
      </c>
      <c r="J1185" s="4">
        <v>25</v>
      </c>
      <c r="K1185" s="4" t="s">
        <v>129</v>
      </c>
      <c r="L1185" s="4">
        <v>2017</v>
      </c>
      <c r="M1185" s="4" t="s">
        <v>266</v>
      </c>
      <c r="N1185" s="4" t="s">
        <v>304</v>
      </c>
      <c r="O1185" s="4" t="s">
        <v>20</v>
      </c>
      <c r="P1185" s="4">
        <v>2017</v>
      </c>
      <c r="Q1185" s="4" t="s">
        <v>616</v>
      </c>
      <c r="R1185" s="4" t="s">
        <v>119</v>
      </c>
      <c r="S1185" s="13"/>
      <c r="T1185" s="4"/>
      <c r="U1185" s="4"/>
      <c r="V1185" s="4" t="s">
        <v>448</v>
      </c>
      <c r="W1185" s="4">
        <v>60</v>
      </c>
      <c r="X1185" s="13">
        <v>45228</v>
      </c>
      <c r="Y1185" s="27">
        <v>59</v>
      </c>
      <c r="Z1185" s="27">
        <v>55</v>
      </c>
      <c r="AA1185" s="28" t="s">
        <v>450</v>
      </c>
      <c r="AB1185" s="31">
        <v>0.88100000000000001</v>
      </c>
      <c r="AC1185" s="32">
        <v>64</v>
      </c>
      <c r="AD1185" s="28">
        <v>13</v>
      </c>
      <c r="AE1185" s="28">
        <v>37.700000000000003</v>
      </c>
      <c r="AF1185" s="33">
        <v>0.01</v>
      </c>
      <c r="AG1185" s="28">
        <v>0.5</v>
      </c>
      <c r="AH1185" s="31">
        <v>6.0000000000000001E-3</v>
      </c>
      <c r="AI1185" s="31">
        <v>0.19400000000000001</v>
      </c>
      <c r="AJ1185" s="31"/>
      <c r="AK1185" s="75" t="str">
        <f t="shared" si="234"/>
        <v>1</v>
      </c>
      <c r="AL1185" s="75" t="str">
        <f t="shared" si="235"/>
        <v>1</v>
      </c>
      <c r="AM1185" s="75" t="str">
        <f t="shared" si="236"/>
        <v>1</v>
      </c>
      <c r="AN1185" s="75" t="str">
        <f t="shared" si="237"/>
        <v>1</v>
      </c>
      <c r="AO1185" s="75" t="str">
        <f t="shared" si="238"/>
        <v>1</v>
      </c>
      <c r="AP1185" s="75" t="str">
        <f t="shared" si="239"/>
        <v>1</v>
      </c>
      <c r="AQ1185" s="75" t="str">
        <f t="shared" si="240"/>
        <v>1</v>
      </c>
      <c r="AR1185" s="75" t="str">
        <f t="shared" si="241"/>
        <v>1</v>
      </c>
      <c r="AS1185" s="75">
        <f t="shared" si="242"/>
        <v>1</v>
      </c>
      <c r="AT1185" s="75" t="str">
        <f t="shared" si="243"/>
        <v>1</v>
      </c>
      <c r="AU1185" s="48" t="e">
        <f>IF(OR(AQ1185="I",#REF!="I",AQ1185="C",#REF!="C"),"Termovacío",IF(OR(AO1185="I",AN1185="I",AP1185="I",AK1185="I",AL1185="I",AO1185="C",AN1185="C",AP1185="C",AK1185="C",AL1185="C"),"Regeneración",""))</f>
        <v>#REF!</v>
      </c>
    </row>
    <row r="1186" spans="1:47" s="10" customFormat="1" ht="15" customHeight="1" x14ac:dyDescent="0.2">
      <c r="A1186" s="4">
        <f t="shared" si="244"/>
        <v>56</v>
      </c>
      <c r="B1186" s="4">
        <v>500071</v>
      </c>
      <c r="C1186" s="4" t="s">
        <v>92</v>
      </c>
      <c r="D1186" s="4" t="s">
        <v>163</v>
      </c>
      <c r="E1186" s="3"/>
      <c r="F1186" s="4" t="s">
        <v>348</v>
      </c>
      <c r="G1186" s="4" t="s">
        <v>29</v>
      </c>
      <c r="H1186" s="4" t="s">
        <v>48</v>
      </c>
      <c r="I1186" s="4" t="s">
        <v>10</v>
      </c>
      <c r="J1186" s="4">
        <v>25</v>
      </c>
      <c r="K1186" s="4" t="s">
        <v>129</v>
      </c>
      <c r="L1186" s="4">
        <v>2017</v>
      </c>
      <c r="M1186" s="4" t="s">
        <v>267</v>
      </c>
      <c r="N1186" s="4" t="s">
        <v>153</v>
      </c>
      <c r="O1186" s="4" t="s">
        <v>118</v>
      </c>
      <c r="P1186" s="4">
        <v>1999</v>
      </c>
      <c r="Q1186" s="4">
        <v>2017</v>
      </c>
      <c r="R1186" s="4" t="s">
        <v>119</v>
      </c>
      <c r="S1186" s="13"/>
      <c r="T1186" s="4"/>
      <c r="U1186" s="4"/>
      <c r="V1186" s="4"/>
      <c r="W1186" s="4">
        <v>60</v>
      </c>
      <c r="X1186" s="13" t="s">
        <v>287</v>
      </c>
      <c r="Y1186" s="27">
        <v>0</v>
      </c>
      <c r="Z1186" s="27">
        <v>51</v>
      </c>
      <c r="AA1186" s="28" t="s">
        <v>282</v>
      </c>
      <c r="AB1186" s="31">
        <v>0.8821</v>
      </c>
      <c r="AC1186" s="32">
        <v>61.6</v>
      </c>
      <c r="AD1186" s="28">
        <v>11</v>
      </c>
      <c r="AE1186" s="28">
        <v>37.5</v>
      </c>
      <c r="AF1186" s="33">
        <v>0.02</v>
      </c>
      <c r="AG1186" s="28">
        <v>1</v>
      </c>
      <c r="AH1186" s="31">
        <v>8.9999999999999993E-3</v>
      </c>
      <c r="AI1186" s="31">
        <v>0.23</v>
      </c>
      <c r="AJ1186" s="31"/>
      <c r="AK1186" s="75" t="str">
        <f t="shared" si="234"/>
        <v>1</v>
      </c>
      <c r="AL1186" s="75" t="str">
        <f t="shared" si="235"/>
        <v>1</v>
      </c>
      <c r="AM1186" s="75" t="str">
        <f t="shared" si="236"/>
        <v>1</v>
      </c>
      <c r="AN1186" s="75" t="str">
        <f t="shared" si="237"/>
        <v>1</v>
      </c>
      <c r="AO1186" s="75" t="str">
        <f t="shared" si="238"/>
        <v>1</v>
      </c>
      <c r="AP1186" s="75" t="str">
        <f t="shared" si="239"/>
        <v>1</v>
      </c>
      <c r="AQ1186" s="75" t="str">
        <f t="shared" si="240"/>
        <v>1</v>
      </c>
      <c r="AR1186" s="75" t="str">
        <f t="shared" si="241"/>
        <v>1</v>
      </c>
      <c r="AS1186" s="75">
        <f t="shared" si="242"/>
        <v>1</v>
      </c>
      <c r="AT1186" s="75" t="str">
        <f t="shared" si="243"/>
        <v>1</v>
      </c>
      <c r="AU1186" s="48" t="e">
        <f>IF(OR(AQ1186="I",#REF!="I",AQ1186="C",#REF!="C"),"Termovacío",IF(OR(AO1186="I",AN1186="I",AP1186="I",AK1186="I",AL1186="I",AO1186="C",AN1186="C",AP1186="C",AK1186="C",AL1186="C"),"Regeneración",""))</f>
        <v>#REF!</v>
      </c>
    </row>
    <row r="1187" spans="1:47" s="10" customFormat="1" ht="15" customHeight="1" x14ac:dyDescent="0.2">
      <c r="A1187" s="4">
        <f t="shared" si="244"/>
        <v>56</v>
      </c>
      <c r="B1187" s="4">
        <v>500071</v>
      </c>
      <c r="C1187" s="4" t="s">
        <v>92</v>
      </c>
      <c r="D1187" s="4" t="s">
        <v>163</v>
      </c>
      <c r="E1187" s="3"/>
      <c r="F1187" s="4" t="s">
        <v>348</v>
      </c>
      <c r="G1187" s="4" t="s">
        <v>29</v>
      </c>
      <c r="H1187" s="4" t="s">
        <v>48</v>
      </c>
      <c r="I1187" s="4" t="s">
        <v>10</v>
      </c>
      <c r="J1187" s="4">
        <v>25</v>
      </c>
      <c r="K1187" s="4" t="s">
        <v>129</v>
      </c>
      <c r="L1187" s="4">
        <v>2017</v>
      </c>
      <c r="M1187" s="4" t="s">
        <v>267</v>
      </c>
      <c r="N1187" s="4" t="s">
        <v>153</v>
      </c>
      <c r="O1187" s="4" t="s">
        <v>118</v>
      </c>
      <c r="P1187" s="4">
        <v>1999</v>
      </c>
      <c r="Q1187" s="4">
        <v>2017</v>
      </c>
      <c r="R1187" s="4" t="s">
        <v>119</v>
      </c>
      <c r="S1187" s="13"/>
      <c r="T1187" s="4"/>
      <c r="U1187" s="4"/>
      <c r="V1187" s="4" t="s">
        <v>301</v>
      </c>
      <c r="W1187" s="4">
        <v>60</v>
      </c>
      <c r="X1187" s="13">
        <v>44410</v>
      </c>
      <c r="Y1187" s="27">
        <v>52</v>
      </c>
      <c r="Z1187" s="27">
        <v>45</v>
      </c>
      <c r="AA1187" s="28" t="s">
        <v>300</v>
      </c>
      <c r="AB1187" s="31">
        <v>0.872</v>
      </c>
      <c r="AC1187" s="32">
        <v>18</v>
      </c>
      <c r="AD1187" s="28">
        <v>13</v>
      </c>
      <c r="AE1187" s="28">
        <v>38</v>
      </c>
      <c r="AF1187" s="33">
        <v>0.02</v>
      </c>
      <c r="AG1187" s="28">
        <v>0.5</v>
      </c>
      <c r="AH1187" s="31">
        <v>6.0000000000000001E-3</v>
      </c>
      <c r="AI1187" s="31">
        <v>0.28799999999999998</v>
      </c>
      <c r="AJ1187" s="31"/>
      <c r="AK1187" s="75" t="str">
        <f t="shared" si="234"/>
        <v>1</v>
      </c>
      <c r="AL1187" s="75" t="str">
        <f t="shared" si="235"/>
        <v>1</v>
      </c>
      <c r="AM1187" s="75" t="str">
        <f t="shared" si="236"/>
        <v>1</v>
      </c>
      <c r="AN1187" s="75" t="str">
        <f t="shared" si="237"/>
        <v>1</v>
      </c>
      <c r="AO1187" s="75" t="str">
        <f t="shared" si="238"/>
        <v>1</v>
      </c>
      <c r="AP1187" s="75" t="str">
        <f t="shared" si="239"/>
        <v>1</v>
      </c>
      <c r="AQ1187" s="75" t="str">
        <f t="shared" si="240"/>
        <v>5</v>
      </c>
      <c r="AR1187" s="75" t="str">
        <f t="shared" si="241"/>
        <v>1</v>
      </c>
      <c r="AS1187" s="75">
        <f t="shared" si="242"/>
        <v>1.9090909090909092</v>
      </c>
      <c r="AT1187" s="75" t="str">
        <f t="shared" si="243"/>
        <v>3</v>
      </c>
      <c r="AU1187" s="48" t="e">
        <f>IF(OR(AQ1187="I",#REF!="I",AQ1187="C",#REF!="C"),"Termovacío",IF(OR(AO1187="I",AN1187="I",AP1187="I",AK1187="I",AL1187="I",AO1187="C",AN1187="C",AP1187="C",AK1187="C",AL1187="C"),"Regeneración",""))</f>
        <v>#REF!</v>
      </c>
    </row>
    <row r="1188" spans="1:47" s="10" customFormat="1" ht="15" customHeight="1" x14ac:dyDescent="0.2">
      <c r="A1188" s="4">
        <f t="shared" si="244"/>
        <v>56</v>
      </c>
      <c r="B1188" s="4">
        <v>500071</v>
      </c>
      <c r="C1188" s="4" t="s">
        <v>92</v>
      </c>
      <c r="D1188" s="4" t="s">
        <v>163</v>
      </c>
      <c r="E1188" s="3"/>
      <c r="F1188" s="4" t="s">
        <v>348</v>
      </c>
      <c r="G1188" s="4" t="s">
        <v>29</v>
      </c>
      <c r="H1188" s="4" t="s">
        <v>48</v>
      </c>
      <c r="I1188" s="4" t="s">
        <v>10</v>
      </c>
      <c r="J1188" s="4">
        <v>25</v>
      </c>
      <c r="K1188" s="4" t="s">
        <v>129</v>
      </c>
      <c r="L1188" s="4">
        <v>2017</v>
      </c>
      <c r="M1188" s="4" t="s">
        <v>267</v>
      </c>
      <c r="N1188" s="4" t="s">
        <v>153</v>
      </c>
      <c r="O1188" s="4" t="s">
        <v>118</v>
      </c>
      <c r="P1188" s="4">
        <v>1999</v>
      </c>
      <c r="Q1188" s="4">
        <v>2017</v>
      </c>
      <c r="R1188" s="4" t="s">
        <v>119</v>
      </c>
      <c r="S1188" s="13"/>
      <c r="T1188" s="4"/>
      <c r="U1188" s="4"/>
      <c r="V1188" s="4"/>
      <c r="W1188" s="4">
        <v>60</v>
      </c>
      <c r="X1188" s="13">
        <v>43571</v>
      </c>
      <c r="Y1188" s="27"/>
      <c r="Z1188" s="27"/>
      <c r="AA1188" s="28"/>
      <c r="AB1188" s="31"/>
      <c r="AC1188" s="32">
        <v>43.4</v>
      </c>
      <c r="AD1188" s="28"/>
      <c r="AE1188" s="28">
        <v>48.5</v>
      </c>
      <c r="AF1188" s="33">
        <v>0.01</v>
      </c>
      <c r="AG1188" s="28">
        <v>0.5</v>
      </c>
      <c r="AH1188" s="31">
        <v>0.01</v>
      </c>
      <c r="AI1188" s="31">
        <v>0.21</v>
      </c>
      <c r="AJ1188" s="31"/>
      <c r="AK1188" s="75" t="str">
        <f t="shared" si="234"/>
        <v>1</v>
      </c>
      <c r="AL1188" s="75" t="str">
        <f t="shared" si="235"/>
        <v>1</v>
      </c>
      <c r="AM1188" s="75" t="str">
        <f t="shared" si="236"/>
        <v>1</v>
      </c>
      <c r="AN1188" s="75" t="str">
        <f t="shared" si="237"/>
        <v>1</v>
      </c>
      <c r="AO1188" s="75" t="str">
        <f t="shared" si="238"/>
        <v>1</v>
      </c>
      <c r="AP1188" s="75" t="str">
        <f t="shared" si="239"/>
        <v>1</v>
      </c>
      <c r="AQ1188" s="75" t="str">
        <f t="shared" si="240"/>
        <v>1</v>
      </c>
      <c r="AR1188" s="75" t="str">
        <f t="shared" si="241"/>
        <v>1</v>
      </c>
      <c r="AS1188" s="75">
        <f t="shared" si="242"/>
        <v>1</v>
      </c>
      <c r="AT1188" s="75" t="str">
        <f t="shared" si="243"/>
        <v>1</v>
      </c>
      <c r="AU1188" s="48" t="e">
        <f>IF(OR(AQ1188="I",#REF!="I",AQ1188="C",#REF!="C"),"Termovacío",IF(OR(AO1188="I",AN1188="I",AP1188="I",AK1188="I",AL1188="I",AO1188="C",AN1188="C",AP1188="C",AK1188="C",AL1188="C"),"Regeneración",""))</f>
        <v>#REF!</v>
      </c>
    </row>
    <row r="1189" spans="1:47" s="10" customFormat="1" ht="15" customHeight="1" x14ac:dyDescent="0.2">
      <c r="A1189" s="4">
        <f t="shared" si="244"/>
        <v>56</v>
      </c>
      <c r="B1189" s="4">
        <v>500071</v>
      </c>
      <c r="C1189" s="4" t="s">
        <v>92</v>
      </c>
      <c r="D1189" s="4" t="s">
        <v>163</v>
      </c>
      <c r="E1189" s="3"/>
      <c r="F1189" s="4" t="s">
        <v>348</v>
      </c>
      <c r="G1189" s="4" t="s">
        <v>29</v>
      </c>
      <c r="H1189" s="4" t="s">
        <v>48</v>
      </c>
      <c r="I1189" s="4" t="s">
        <v>10</v>
      </c>
      <c r="J1189" s="4">
        <v>25</v>
      </c>
      <c r="K1189" s="4" t="s">
        <v>129</v>
      </c>
      <c r="L1189" s="4">
        <v>2017</v>
      </c>
      <c r="M1189" s="4" t="s">
        <v>267</v>
      </c>
      <c r="N1189" s="4" t="s">
        <v>153</v>
      </c>
      <c r="O1189" s="4" t="s">
        <v>118</v>
      </c>
      <c r="P1189" s="4">
        <v>1999</v>
      </c>
      <c r="Q1189" s="4">
        <v>2017</v>
      </c>
      <c r="R1189" s="4" t="s">
        <v>119</v>
      </c>
      <c r="S1189" s="13"/>
      <c r="T1189" s="4"/>
      <c r="U1189" s="4"/>
      <c r="V1189" s="4"/>
      <c r="W1189" s="4">
        <v>60</v>
      </c>
      <c r="X1189" s="13">
        <v>43311</v>
      </c>
      <c r="Y1189" s="27"/>
      <c r="Z1189" s="27"/>
      <c r="AA1189" s="28"/>
      <c r="AB1189" s="31"/>
      <c r="AC1189" s="32">
        <v>32</v>
      </c>
      <c r="AD1189" s="28"/>
      <c r="AE1189" s="28">
        <v>40.5</v>
      </c>
      <c r="AF1189" s="33">
        <v>0.01</v>
      </c>
      <c r="AG1189" s="28">
        <v>0.5</v>
      </c>
      <c r="AH1189" s="31">
        <v>7.0000000000000001E-3</v>
      </c>
      <c r="AI1189" s="31">
        <v>0.18</v>
      </c>
      <c r="AJ1189" s="31"/>
      <c r="AK1189" s="75" t="str">
        <f t="shared" si="234"/>
        <v>1</v>
      </c>
      <c r="AL1189" s="75" t="str">
        <f t="shared" si="235"/>
        <v>1</v>
      </c>
      <c r="AM1189" s="75" t="str">
        <f t="shared" si="236"/>
        <v>1</v>
      </c>
      <c r="AN1189" s="75" t="str">
        <f t="shared" si="237"/>
        <v>1</v>
      </c>
      <c r="AO1189" s="75" t="str">
        <f t="shared" si="238"/>
        <v>1</v>
      </c>
      <c r="AP1189" s="75" t="str">
        <f t="shared" si="239"/>
        <v>1</v>
      </c>
      <c r="AQ1189" s="75" t="str">
        <f t="shared" si="240"/>
        <v>5</v>
      </c>
      <c r="AR1189" s="75" t="str">
        <f t="shared" si="241"/>
        <v>1</v>
      </c>
      <c r="AS1189" s="75">
        <f t="shared" si="242"/>
        <v>1.9090909090909092</v>
      </c>
      <c r="AT1189" s="75" t="str">
        <f t="shared" si="243"/>
        <v>3</v>
      </c>
      <c r="AU1189" s="48" t="e">
        <f>IF(OR(AQ1189="I",#REF!="I",AQ1189="C",#REF!="C"),"Termovacío",IF(OR(AO1189="I",AN1189="I",AP1189="I",AK1189="I",AL1189="I",AO1189="C",AN1189="C",AP1189="C",AK1189="C",AL1189="C"),"Regeneración",""))</f>
        <v>#REF!</v>
      </c>
    </row>
    <row r="1190" spans="1:47" s="10" customFormat="1" ht="15" customHeight="1" x14ac:dyDescent="0.2">
      <c r="A1190" s="4">
        <f t="shared" si="244"/>
        <v>56</v>
      </c>
      <c r="B1190" s="4">
        <v>500071</v>
      </c>
      <c r="C1190" s="4" t="s">
        <v>92</v>
      </c>
      <c r="D1190" s="4" t="s">
        <v>163</v>
      </c>
      <c r="E1190" s="3"/>
      <c r="F1190" s="4" t="s">
        <v>348</v>
      </c>
      <c r="G1190" s="4" t="s">
        <v>29</v>
      </c>
      <c r="H1190" s="4" t="s">
        <v>48</v>
      </c>
      <c r="I1190" s="4" t="s">
        <v>10</v>
      </c>
      <c r="J1190" s="4">
        <v>25</v>
      </c>
      <c r="K1190" s="4" t="s">
        <v>129</v>
      </c>
      <c r="L1190" s="4">
        <v>2017</v>
      </c>
      <c r="M1190" s="4" t="s">
        <v>267</v>
      </c>
      <c r="N1190" s="4" t="s">
        <v>153</v>
      </c>
      <c r="O1190" s="4" t="s">
        <v>118</v>
      </c>
      <c r="P1190" s="4">
        <v>1999</v>
      </c>
      <c r="Q1190" s="4">
        <v>2017</v>
      </c>
      <c r="R1190" s="4" t="s">
        <v>119</v>
      </c>
      <c r="S1190" s="13"/>
      <c r="T1190" s="4"/>
      <c r="U1190" s="4"/>
      <c r="V1190" s="4"/>
      <c r="W1190" s="4">
        <v>60</v>
      </c>
      <c r="X1190" s="13">
        <v>43017</v>
      </c>
      <c r="Y1190" s="27"/>
      <c r="Z1190" s="27"/>
      <c r="AA1190" s="28"/>
      <c r="AB1190" s="31"/>
      <c r="AC1190" s="32"/>
      <c r="AD1190" s="28"/>
      <c r="AE1190" s="28">
        <v>46.3</v>
      </c>
      <c r="AF1190" s="33">
        <v>0.01</v>
      </c>
      <c r="AG1190" s="28">
        <v>0.5</v>
      </c>
      <c r="AH1190" s="31"/>
      <c r="AI1190" s="31">
        <v>0.5</v>
      </c>
      <c r="AJ1190" s="31"/>
      <c r="AK1190" s="75" t="str">
        <f t="shared" si="234"/>
        <v>1</v>
      </c>
      <c r="AL1190" s="75" t="str">
        <f t="shared" si="235"/>
        <v>1</v>
      </c>
      <c r="AM1190" s="75" t="str">
        <f t="shared" si="236"/>
        <v>1</v>
      </c>
      <c r="AN1190" s="75" t="str">
        <f t="shared" si="237"/>
        <v>1</v>
      </c>
      <c r="AO1190" s="75" t="str">
        <f t="shared" si="238"/>
        <v>1</v>
      </c>
      <c r="AP1190" s="75" t="str">
        <f t="shared" si="239"/>
        <v>1</v>
      </c>
      <c r="AQ1190" s="75" t="str">
        <f t="shared" si="240"/>
        <v>1</v>
      </c>
      <c r="AR1190" s="75" t="str">
        <f t="shared" si="241"/>
        <v>1</v>
      </c>
      <c r="AS1190" s="75">
        <f t="shared" si="242"/>
        <v>1</v>
      </c>
      <c r="AT1190" s="75" t="str">
        <f t="shared" si="243"/>
        <v>1</v>
      </c>
      <c r="AU1190" s="48" t="e">
        <f>IF(OR(AQ1190="I",#REF!="I",AQ1190="C",#REF!="C"),"Termovacío",IF(OR(AO1190="I",AN1190="I",AP1190="I",AK1190="I",AL1190="I",AO1190="C",AN1190="C",AP1190="C",AK1190="C",AL1190="C"),"Regeneración",""))</f>
        <v>#REF!</v>
      </c>
    </row>
    <row r="1191" spans="1:47" s="10" customFormat="1" ht="15" customHeight="1" x14ac:dyDescent="0.2">
      <c r="A1191" s="4">
        <f t="shared" si="244"/>
        <v>56</v>
      </c>
      <c r="B1191" s="4">
        <v>500071</v>
      </c>
      <c r="C1191" s="4" t="s">
        <v>92</v>
      </c>
      <c r="D1191" s="4" t="s">
        <v>163</v>
      </c>
      <c r="E1191" s="3"/>
      <c r="F1191" s="4" t="s">
        <v>348</v>
      </c>
      <c r="G1191" s="4" t="s">
        <v>29</v>
      </c>
      <c r="H1191" s="4" t="s">
        <v>48</v>
      </c>
      <c r="I1191" s="4" t="s">
        <v>10</v>
      </c>
      <c r="J1191" s="4">
        <v>25</v>
      </c>
      <c r="K1191" s="4" t="s">
        <v>129</v>
      </c>
      <c r="L1191" s="4">
        <v>2017</v>
      </c>
      <c r="M1191" s="4" t="s">
        <v>267</v>
      </c>
      <c r="N1191" s="4" t="s">
        <v>153</v>
      </c>
      <c r="O1191" s="4" t="s">
        <v>118</v>
      </c>
      <c r="P1191" s="4">
        <v>1999</v>
      </c>
      <c r="Q1191" s="4">
        <v>2017</v>
      </c>
      <c r="R1191" s="4" t="s">
        <v>119</v>
      </c>
      <c r="S1191" s="13"/>
      <c r="T1191" s="4"/>
      <c r="U1191" s="4"/>
      <c r="V1191" s="4"/>
      <c r="W1191" s="4">
        <v>60</v>
      </c>
      <c r="X1191" s="13">
        <v>42380</v>
      </c>
      <c r="Y1191" s="27"/>
      <c r="Z1191" s="27"/>
      <c r="AA1191" s="28"/>
      <c r="AB1191" s="31"/>
      <c r="AC1191" s="32"/>
      <c r="AD1191" s="28"/>
      <c r="AE1191" s="28">
        <v>42</v>
      </c>
      <c r="AF1191" s="33">
        <v>0.01</v>
      </c>
      <c r="AG1191" s="28">
        <v>1</v>
      </c>
      <c r="AH1191" s="31">
        <v>3.1E-2</v>
      </c>
      <c r="AI1191" s="31">
        <v>0.33</v>
      </c>
      <c r="AJ1191" s="31"/>
      <c r="AK1191" s="75" t="str">
        <f t="shared" si="234"/>
        <v>1</v>
      </c>
      <c r="AL1191" s="75" t="str">
        <f t="shared" si="235"/>
        <v>1</v>
      </c>
      <c r="AM1191" s="75" t="str">
        <f t="shared" si="236"/>
        <v>1</v>
      </c>
      <c r="AN1191" s="75" t="str">
        <f t="shared" si="237"/>
        <v>1</v>
      </c>
      <c r="AO1191" s="75" t="str">
        <f t="shared" si="238"/>
        <v>1</v>
      </c>
      <c r="AP1191" s="75" t="str">
        <f t="shared" si="239"/>
        <v>1</v>
      </c>
      <c r="AQ1191" s="75" t="str">
        <f t="shared" si="240"/>
        <v>1</v>
      </c>
      <c r="AR1191" s="75" t="str">
        <f t="shared" si="241"/>
        <v>1</v>
      </c>
      <c r="AS1191" s="75">
        <f t="shared" si="242"/>
        <v>1</v>
      </c>
      <c r="AT1191" s="75" t="str">
        <f t="shared" si="243"/>
        <v>1</v>
      </c>
      <c r="AU1191" s="48" t="e">
        <f>IF(OR(AQ1191="I",#REF!="I",AQ1191="C",#REF!="C"),"Termovacío",IF(OR(AO1191="I",AN1191="I",AP1191="I",AK1191="I",AL1191="I",AO1191="C",AN1191="C",AP1191="C",AK1191="C",AL1191="C"),"Regeneración",""))</f>
        <v>#REF!</v>
      </c>
    </row>
    <row r="1192" spans="1:47" s="10" customFormat="1" ht="15" customHeight="1" x14ac:dyDescent="0.2">
      <c r="A1192" s="4">
        <f t="shared" si="244"/>
        <v>56</v>
      </c>
      <c r="B1192" s="4">
        <v>500071</v>
      </c>
      <c r="C1192" s="4" t="s">
        <v>92</v>
      </c>
      <c r="D1192" s="4" t="s">
        <v>163</v>
      </c>
      <c r="E1192" s="3"/>
      <c r="F1192" s="4" t="s">
        <v>348</v>
      </c>
      <c r="G1192" s="4" t="s">
        <v>29</v>
      </c>
      <c r="H1192" s="4" t="s">
        <v>48</v>
      </c>
      <c r="I1192" s="4" t="s">
        <v>10</v>
      </c>
      <c r="J1192" s="4">
        <v>25</v>
      </c>
      <c r="K1192" s="4" t="s">
        <v>129</v>
      </c>
      <c r="L1192" s="4">
        <v>2017</v>
      </c>
      <c r="M1192" s="4" t="s">
        <v>267</v>
      </c>
      <c r="N1192" s="4" t="s">
        <v>153</v>
      </c>
      <c r="O1192" s="4" t="s">
        <v>118</v>
      </c>
      <c r="P1192" s="4">
        <v>1999</v>
      </c>
      <c r="Q1192" s="4">
        <v>2017</v>
      </c>
      <c r="R1192" s="4" t="s">
        <v>119</v>
      </c>
      <c r="S1192" s="13"/>
      <c r="T1192" s="4"/>
      <c r="U1192" s="4"/>
      <c r="V1192" s="4"/>
      <c r="W1192" s="4">
        <v>60</v>
      </c>
      <c r="X1192" s="13">
        <v>41983</v>
      </c>
      <c r="Y1192" s="27"/>
      <c r="Z1192" s="27"/>
      <c r="AA1192" s="28"/>
      <c r="AB1192" s="31"/>
      <c r="AC1192" s="32"/>
      <c r="AD1192" s="28"/>
      <c r="AE1192" s="28">
        <v>42</v>
      </c>
      <c r="AF1192" s="33">
        <v>0.01</v>
      </c>
      <c r="AG1192" s="28">
        <v>1</v>
      </c>
      <c r="AH1192" s="31">
        <v>1.2E-2</v>
      </c>
      <c r="AI1192" s="31"/>
      <c r="AJ1192" s="31"/>
      <c r="AK1192" s="75" t="str">
        <f t="shared" si="234"/>
        <v>1</v>
      </c>
      <c r="AL1192" s="75" t="str">
        <f t="shared" si="235"/>
        <v>1</v>
      </c>
      <c r="AM1192" s="75" t="str">
        <f t="shared" si="236"/>
        <v>1</v>
      </c>
      <c r="AN1192" s="75" t="str">
        <f t="shared" si="237"/>
        <v>1</v>
      </c>
      <c r="AO1192" s="75" t="str">
        <f t="shared" si="238"/>
        <v>1</v>
      </c>
      <c r="AP1192" s="75" t="str">
        <f t="shared" si="239"/>
        <v>1</v>
      </c>
      <c r="AQ1192" s="75" t="str">
        <f t="shared" si="240"/>
        <v>1</v>
      </c>
      <c r="AR1192" s="75" t="str">
        <f t="shared" si="241"/>
        <v>1</v>
      </c>
      <c r="AS1192" s="75">
        <f t="shared" si="242"/>
        <v>1</v>
      </c>
      <c r="AT1192" s="75" t="str">
        <f t="shared" si="243"/>
        <v>1</v>
      </c>
      <c r="AU1192" s="48" t="e">
        <f>IF(OR(AQ1192="I",#REF!="I",AQ1192="C",#REF!="C"),"Termovacío",IF(OR(AO1192="I",AN1192="I",AP1192="I",AK1192="I",AL1192="I",AO1192="C",AN1192="C",AP1192="C",AK1192="C",AL1192="C"),"Regeneración",""))</f>
        <v>#REF!</v>
      </c>
    </row>
    <row r="1193" spans="1:47" s="10" customFormat="1" ht="15" customHeight="1" x14ac:dyDescent="0.2">
      <c r="A1193" s="4">
        <f t="shared" si="244"/>
        <v>56</v>
      </c>
      <c r="B1193" s="4">
        <v>500071</v>
      </c>
      <c r="C1193" s="4" t="s">
        <v>92</v>
      </c>
      <c r="D1193" s="4" t="s">
        <v>163</v>
      </c>
      <c r="E1193" s="3"/>
      <c r="F1193" s="4" t="s">
        <v>348</v>
      </c>
      <c r="G1193" s="4" t="s">
        <v>29</v>
      </c>
      <c r="H1193" s="4" t="s">
        <v>48</v>
      </c>
      <c r="I1193" s="4" t="s">
        <v>10</v>
      </c>
      <c r="J1193" s="4">
        <v>25</v>
      </c>
      <c r="K1193" s="4" t="s">
        <v>129</v>
      </c>
      <c r="L1193" s="4">
        <v>2017</v>
      </c>
      <c r="M1193" s="4" t="s">
        <v>267</v>
      </c>
      <c r="N1193" s="4" t="s">
        <v>153</v>
      </c>
      <c r="O1193" s="4" t="s">
        <v>118</v>
      </c>
      <c r="P1193" s="4">
        <v>1999</v>
      </c>
      <c r="Q1193" s="4">
        <v>2017</v>
      </c>
      <c r="R1193" s="4" t="s">
        <v>119</v>
      </c>
      <c r="S1193" s="13"/>
      <c r="T1193" s="4"/>
      <c r="U1193" s="4"/>
      <c r="V1193" s="4"/>
      <c r="W1193" s="4">
        <v>60</v>
      </c>
      <c r="X1193" s="13">
        <v>41625</v>
      </c>
      <c r="Y1193" s="27"/>
      <c r="Z1193" s="27"/>
      <c r="AA1193" s="28"/>
      <c r="AB1193" s="31"/>
      <c r="AC1193" s="32"/>
      <c r="AD1193" s="28"/>
      <c r="AE1193" s="28">
        <v>35.799999999999997</v>
      </c>
      <c r="AF1193" s="33">
        <v>0.01</v>
      </c>
      <c r="AG1193" s="28">
        <v>1.5</v>
      </c>
      <c r="AH1193" s="31">
        <v>1.2999999999999999E-2</v>
      </c>
      <c r="AI1193" s="31">
        <v>0.32</v>
      </c>
      <c r="AJ1193" s="31"/>
      <c r="AK1193" s="75" t="str">
        <f t="shared" si="234"/>
        <v>1</v>
      </c>
      <c r="AL1193" s="75" t="str">
        <f t="shared" si="235"/>
        <v>1</v>
      </c>
      <c r="AM1193" s="75" t="str">
        <f t="shared" si="236"/>
        <v>1</v>
      </c>
      <c r="AN1193" s="75" t="str">
        <f t="shared" si="237"/>
        <v>1</v>
      </c>
      <c r="AO1193" s="75" t="str">
        <f t="shared" si="238"/>
        <v>1</v>
      </c>
      <c r="AP1193" s="75" t="str">
        <f t="shared" si="239"/>
        <v>1</v>
      </c>
      <c r="AQ1193" s="75" t="str">
        <f t="shared" si="240"/>
        <v>1</v>
      </c>
      <c r="AR1193" s="75" t="str">
        <f t="shared" si="241"/>
        <v>1</v>
      </c>
      <c r="AS1193" s="75">
        <f t="shared" si="242"/>
        <v>1</v>
      </c>
      <c r="AT1193" s="75" t="str">
        <f t="shared" si="243"/>
        <v>1</v>
      </c>
      <c r="AU1193" s="48" t="e">
        <f>IF(OR(AQ1193="I",#REF!="I",AQ1193="C",#REF!="C"),"Termovacío",IF(OR(AO1193="I",AN1193="I",AP1193="I",AK1193="I",AL1193="I",AO1193="C",AN1193="C",AP1193="C",AK1193="C",AL1193="C"),"Regeneración",""))</f>
        <v>#REF!</v>
      </c>
    </row>
    <row r="1194" spans="1:47" s="10" customFormat="1" ht="15" customHeight="1" x14ac:dyDescent="0.2">
      <c r="A1194" s="4">
        <f t="shared" si="244"/>
        <v>56</v>
      </c>
      <c r="B1194" s="4">
        <v>500071</v>
      </c>
      <c r="C1194" s="4" t="s">
        <v>92</v>
      </c>
      <c r="D1194" s="4" t="s">
        <v>163</v>
      </c>
      <c r="E1194" s="3"/>
      <c r="F1194" s="4" t="s">
        <v>348</v>
      </c>
      <c r="G1194" s="4" t="s">
        <v>29</v>
      </c>
      <c r="H1194" s="4" t="s">
        <v>48</v>
      </c>
      <c r="I1194" s="4" t="s">
        <v>10</v>
      </c>
      <c r="J1194" s="4">
        <v>25</v>
      </c>
      <c r="K1194" s="4" t="s">
        <v>129</v>
      </c>
      <c r="L1194" s="4">
        <v>2017</v>
      </c>
      <c r="M1194" s="4" t="s">
        <v>267</v>
      </c>
      <c r="N1194" s="4" t="s">
        <v>153</v>
      </c>
      <c r="O1194" s="4" t="s">
        <v>118</v>
      </c>
      <c r="P1194" s="4">
        <v>1999</v>
      </c>
      <c r="Q1194" s="4">
        <v>2017</v>
      </c>
      <c r="R1194" s="4" t="s">
        <v>119</v>
      </c>
      <c r="S1194" s="13"/>
      <c r="T1194" s="4"/>
      <c r="U1194" s="4"/>
      <c r="V1194" s="4"/>
      <c r="W1194" s="4">
        <v>60</v>
      </c>
      <c r="X1194" s="13">
        <v>41344</v>
      </c>
      <c r="Y1194" s="27"/>
      <c r="Z1194" s="27"/>
      <c r="AA1194" s="28"/>
      <c r="AB1194" s="31"/>
      <c r="AC1194" s="32"/>
      <c r="AD1194" s="28"/>
      <c r="AE1194" s="28">
        <v>36</v>
      </c>
      <c r="AF1194" s="33">
        <v>0.01</v>
      </c>
      <c r="AG1194" s="28">
        <v>1</v>
      </c>
      <c r="AH1194" s="31">
        <v>1.2999999999999999E-2</v>
      </c>
      <c r="AI1194" s="31">
        <v>0.35</v>
      </c>
      <c r="AJ1194" s="31"/>
      <c r="AK1194" s="75" t="str">
        <f t="shared" si="234"/>
        <v>1</v>
      </c>
      <c r="AL1194" s="75" t="str">
        <f t="shared" si="235"/>
        <v>1</v>
      </c>
      <c r="AM1194" s="75" t="str">
        <f t="shared" si="236"/>
        <v>1</v>
      </c>
      <c r="AN1194" s="75" t="str">
        <f t="shared" si="237"/>
        <v>1</v>
      </c>
      <c r="AO1194" s="75" t="str">
        <f t="shared" si="238"/>
        <v>1</v>
      </c>
      <c r="AP1194" s="75" t="str">
        <f t="shared" si="239"/>
        <v>1</v>
      </c>
      <c r="AQ1194" s="75" t="str">
        <f t="shared" si="240"/>
        <v>1</v>
      </c>
      <c r="AR1194" s="75" t="str">
        <f t="shared" si="241"/>
        <v>1</v>
      </c>
      <c r="AS1194" s="75">
        <f t="shared" si="242"/>
        <v>1</v>
      </c>
      <c r="AT1194" s="75" t="str">
        <f t="shared" si="243"/>
        <v>1</v>
      </c>
      <c r="AU1194" s="48" t="e">
        <f>IF(OR(AQ1194="I",#REF!="I",AQ1194="C",#REF!="C"),"Termovacío",IF(OR(AO1194="I",AN1194="I",AP1194="I",AK1194="I",AL1194="I",AO1194="C",AN1194="C",AP1194="C",AK1194="C",AL1194="C"),"Regeneración",""))</f>
        <v>#REF!</v>
      </c>
    </row>
    <row r="1195" spans="1:47" s="10" customFormat="1" ht="15" customHeight="1" x14ac:dyDescent="0.2">
      <c r="A1195" s="4">
        <f t="shared" si="244"/>
        <v>56</v>
      </c>
      <c r="B1195" s="4">
        <v>500071</v>
      </c>
      <c r="C1195" s="4" t="s">
        <v>92</v>
      </c>
      <c r="D1195" s="4" t="s">
        <v>163</v>
      </c>
      <c r="E1195" s="3"/>
      <c r="F1195" s="4" t="s">
        <v>348</v>
      </c>
      <c r="G1195" s="4" t="s">
        <v>29</v>
      </c>
      <c r="H1195" s="4" t="s">
        <v>48</v>
      </c>
      <c r="I1195" s="4" t="s">
        <v>10</v>
      </c>
      <c r="J1195" s="4">
        <v>25</v>
      </c>
      <c r="K1195" s="4" t="s">
        <v>129</v>
      </c>
      <c r="L1195" s="4">
        <v>2017</v>
      </c>
      <c r="M1195" s="4" t="s">
        <v>267</v>
      </c>
      <c r="N1195" s="4" t="s">
        <v>153</v>
      </c>
      <c r="O1195" s="4" t="s">
        <v>118</v>
      </c>
      <c r="P1195" s="4">
        <v>1999</v>
      </c>
      <c r="Q1195" s="4">
        <v>2017</v>
      </c>
      <c r="R1195" s="4" t="s">
        <v>119</v>
      </c>
      <c r="S1195" s="13"/>
      <c r="T1195" s="4"/>
      <c r="U1195" s="4"/>
      <c r="V1195" s="4"/>
      <c r="W1195" s="4">
        <v>60</v>
      </c>
      <c r="X1195" s="13">
        <v>40934</v>
      </c>
      <c r="Y1195" s="27"/>
      <c r="Z1195" s="27"/>
      <c r="AA1195" s="28"/>
      <c r="AB1195" s="31"/>
      <c r="AC1195" s="32"/>
      <c r="AD1195" s="28"/>
      <c r="AE1195" s="28">
        <v>42</v>
      </c>
      <c r="AF1195" s="33">
        <v>0.01</v>
      </c>
      <c r="AG1195" s="28">
        <v>1</v>
      </c>
      <c r="AH1195" s="31">
        <v>1.0999999999999999E-2</v>
      </c>
      <c r="AI1195" s="31">
        <v>0.26100000000000001</v>
      </c>
      <c r="AJ1195" s="31"/>
      <c r="AK1195" s="75" t="str">
        <f t="shared" si="234"/>
        <v>1</v>
      </c>
      <c r="AL1195" s="75" t="str">
        <f t="shared" si="235"/>
        <v>1</v>
      </c>
      <c r="AM1195" s="75" t="str">
        <f t="shared" si="236"/>
        <v>1</v>
      </c>
      <c r="AN1195" s="75" t="str">
        <f t="shared" si="237"/>
        <v>1</v>
      </c>
      <c r="AO1195" s="75" t="str">
        <f t="shared" si="238"/>
        <v>1</v>
      </c>
      <c r="AP1195" s="75" t="str">
        <f t="shared" si="239"/>
        <v>1</v>
      </c>
      <c r="AQ1195" s="75" t="str">
        <f t="shared" si="240"/>
        <v>1</v>
      </c>
      <c r="AR1195" s="75" t="str">
        <f t="shared" si="241"/>
        <v>1</v>
      </c>
      <c r="AS1195" s="75">
        <f t="shared" si="242"/>
        <v>1</v>
      </c>
      <c r="AT1195" s="75" t="str">
        <f t="shared" si="243"/>
        <v>1</v>
      </c>
      <c r="AU1195" s="48" t="e">
        <f>IF(OR(AQ1195="I",#REF!="I",AQ1195="C",#REF!="C"),"Termovacío",IF(OR(AO1195="I",AN1195="I",AP1195="I",AK1195="I",AL1195="I",AO1195="C",AN1195="C",AP1195="C",AK1195="C",AL1195="C"),"Regeneración",""))</f>
        <v>#REF!</v>
      </c>
    </row>
    <row r="1196" spans="1:47" s="10" customFormat="1" ht="15" customHeight="1" x14ac:dyDescent="0.2">
      <c r="A1196" s="4">
        <f t="shared" si="244"/>
        <v>56</v>
      </c>
      <c r="B1196" s="4">
        <v>500071</v>
      </c>
      <c r="C1196" s="4" t="s">
        <v>92</v>
      </c>
      <c r="D1196" s="4" t="s">
        <v>163</v>
      </c>
      <c r="E1196" s="3"/>
      <c r="F1196" s="4" t="s">
        <v>348</v>
      </c>
      <c r="G1196" s="4" t="s">
        <v>29</v>
      </c>
      <c r="H1196" s="4" t="s">
        <v>48</v>
      </c>
      <c r="I1196" s="4" t="s">
        <v>10</v>
      </c>
      <c r="J1196" s="4">
        <v>25</v>
      </c>
      <c r="K1196" s="4" t="s">
        <v>129</v>
      </c>
      <c r="L1196" s="4">
        <v>2017</v>
      </c>
      <c r="M1196" s="4" t="s">
        <v>267</v>
      </c>
      <c r="N1196" s="4" t="s">
        <v>153</v>
      </c>
      <c r="O1196" s="4" t="s">
        <v>118</v>
      </c>
      <c r="P1196" s="4">
        <v>1999</v>
      </c>
      <c r="Q1196" s="4">
        <v>2017</v>
      </c>
      <c r="R1196" s="4" t="s">
        <v>119</v>
      </c>
      <c r="S1196" s="13"/>
      <c r="T1196" s="4"/>
      <c r="U1196" s="4"/>
      <c r="V1196" s="4"/>
      <c r="W1196" s="4">
        <v>60</v>
      </c>
      <c r="X1196" s="13">
        <v>40623</v>
      </c>
      <c r="Y1196" s="27"/>
      <c r="Z1196" s="27"/>
      <c r="AA1196" s="28"/>
      <c r="AB1196" s="31"/>
      <c r="AC1196" s="32"/>
      <c r="AD1196" s="28"/>
      <c r="AE1196" s="28">
        <v>39</v>
      </c>
      <c r="AF1196" s="33">
        <v>0.01</v>
      </c>
      <c r="AG1196" s="28">
        <v>1</v>
      </c>
      <c r="AH1196" s="31">
        <v>6.0000000000000001E-3</v>
      </c>
      <c r="AI1196" s="31">
        <v>0.33400000000000002</v>
      </c>
      <c r="AJ1196" s="31"/>
      <c r="AK1196" s="75" t="str">
        <f t="shared" si="234"/>
        <v>1</v>
      </c>
      <c r="AL1196" s="75" t="str">
        <f t="shared" si="235"/>
        <v>1</v>
      </c>
      <c r="AM1196" s="75" t="str">
        <f t="shared" si="236"/>
        <v>1</v>
      </c>
      <c r="AN1196" s="75" t="str">
        <f t="shared" si="237"/>
        <v>1</v>
      </c>
      <c r="AO1196" s="75" t="str">
        <f t="shared" si="238"/>
        <v>1</v>
      </c>
      <c r="AP1196" s="75" t="str">
        <f t="shared" si="239"/>
        <v>1</v>
      </c>
      <c r="AQ1196" s="75" t="str">
        <f t="shared" si="240"/>
        <v>1</v>
      </c>
      <c r="AR1196" s="75" t="str">
        <f t="shared" si="241"/>
        <v>1</v>
      </c>
      <c r="AS1196" s="75">
        <f t="shared" si="242"/>
        <v>1</v>
      </c>
      <c r="AT1196" s="75" t="str">
        <f t="shared" si="243"/>
        <v>1</v>
      </c>
      <c r="AU1196" s="48" t="e">
        <f>IF(OR(AQ1196="I",#REF!="I",AQ1196="C",#REF!="C"),"Termovacío",IF(OR(AO1196="I",AN1196="I",AP1196="I",AK1196="I",AL1196="I",AO1196="C",AN1196="C",AP1196="C",AK1196="C",AL1196="C"),"Regeneración",""))</f>
        <v>#REF!</v>
      </c>
    </row>
    <row r="1197" spans="1:47" s="10" customFormat="1" ht="15" customHeight="1" x14ac:dyDescent="0.2">
      <c r="A1197" s="4">
        <f t="shared" si="244"/>
        <v>56</v>
      </c>
      <c r="B1197" s="4">
        <v>500071</v>
      </c>
      <c r="C1197" s="4" t="s">
        <v>92</v>
      </c>
      <c r="D1197" s="4" t="s">
        <v>163</v>
      </c>
      <c r="E1197" s="3"/>
      <c r="F1197" s="4" t="s">
        <v>348</v>
      </c>
      <c r="G1197" s="4" t="s">
        <v>29</v>
      </c>
      <c r="H1197" s="4" t="s">
        <v>48</v>
      </c>
      <c r="I1197" s="4" t="s">
        <v>10</v>
      </c>
      <c r="J1197" s="4">
        <v>25</v>
      </c>
      <c r="K1197" s="4" t="s">
        <v>129</v>
      </c>
      <c r="L1197" s="4">
        <v>2017</v>
      </c>
      <c r="M1197" s="4" t="s">
        <v>267</v>
      </c>
      <c r="N1197" s="4" t="s">
        <v>153</v>
      </c>
      <c r="O1197" s="4" t="s">
        <v>118</v>
      </c>
      <c r="P1197" s="4">
        <v>1999</v>
      </c>
      <c r="Q1197" s="4">
        <v>2017</v>
      </c>
      <c r="R1197" s="4" t="s">
        <v>119</v>
      </c>
      <c r="S1197" s="13"/>
      <c r="T1197" s="4"/>
      <c r="U1197" s="4"/>
      <c r="V1197" s="4"/>
      <c r="W1197" s="4">
        <v>60</v>
      </c>
      <c r="X1197" s="13">
        <v>40365</v>
      </c>
      <c r="Y1197" s="27"/>
      <c r="Z1197" s="27"/>
      <c r="AA1197" s="28"/>
      <c r="AB1197" s="31"/>
      <c r="AC1197" s="32"/>
      <c r="AD1197" s="28"/>
      <c r="AE1197" s="28">
        <v>44</v>
      </c>
      <c r="AF1197" s="33">
        <v>0.01</v>
      </c>
      <c r="AG1197" s="28">
        <v>1</v>
      </c>
      <c r="AH1197" s="31">
        <v>7.0000000000000001E-3</v>
      </c>
      <c r="AI1197" s="31">
        <v>7.9000000000000001E-2</v>
      </c>
      <c r="AJ1197" s="31"/>
      <c r="AK1197" s="75" t="str">
        <f t="shared" si="234"/>
        <v>1</v>
      </c>
      <c r="AL1197" s="75" t="str">
        <f t="shared" si="235"/>
        <v>1</v>
      </c>
      <c r="AM1197" s="75" t="str">
        <f t="shared" si="236"/>
        <v>1</v>
      </c>
      <c r="AN1197" s="75" t="str">
        <f t="shared" si="237"/>
        <v>1</v>
      </c>
      <c r="AO1197" s="75" t="str">
        <f t="shared" si="238"/>
        <v>1</v>
      </c>
      <c r="AP1197" s="75" t="str">
        <f t="shared" si="239"/>
        <v>1</v>
      </c>
      <c r="AQ1197" s="75" t="str">
        <f t="shared" si="240"/>
        <v>1</v>
      </c>
      <c r="AR1197" s="75" t="str">
        <f t="shared" si="241"/>
        <v>1</v>
      </c>
      <c r="AS1197" s="75">
        <f t="shared" si="242"/>
        <v>1</v>
      </c>
      <c r="AT1197" s="75" t="str">
        <f t="shared" si="243"/>
        <v>1</v>
      </c>
      <c r="AU1197" s="48" t="e">
        <f>IF(OR(AQ1197="I",#REF!="I",AQ1197="C",#REF!="C"),"Termovacío",IF(OR(AO1197="I",AN1197="I",AP1197="I",AK1197="I",AL1197="I",AO1197="C",AN1197="C",AP1197="C",AK1197="C",AL1197="C"),"Regeneración",""))</f>
        <v>#REF!</v>
      </c>
    </row>
    <row r="1198" spans="1:47" s="10" customFormat="1" ht="15" customHeight="1" x14ac:dyDescent="0.2">
      <c r="A1198" s="4">
        <f t="shared" si="244"/>
        <v>56</v>
      </c>
      <c r="B1198" s="4">
        <v>500071</v>
      </c>
      <c r="C1198" s="4" t="s">
        <v>92</v>
      </c>
      <c r="D1198" s="4" t="s">
        <v>163</v>
      </c>
      <c r="E1198" s="3"/>
      <c r="F1198" s="4" t="s">
        <v>348</v>
      </c>
      <c r="G1198" s="4" t="s">
        <v>29</v>
      </c>
      <c r="H1198" s="4" t="s">
        <v>48</v>
      </c>
      <c r="I1198" s="4" t="s">
        <v>10</v>
      </c>
      <c r="J1198" s="4">
        <v>25</v>
      </c>
      <c r="K1198" s="4" t="s">
        <v>129</v>
      </c>
      <c r="L1198" s="4">
        <v>2017</v>
      </c>
      <c r="M1198" s="4" t="s">
        <v>267</v>
      </c>
      <c r="N1198" s="4" t="s">
        <v>153</v>
      </c>
      <c r="O1198" s="4" t="s">
        <v>118</v>
      </c>
      <c r="P1198" s="4">
        <v>1999</v>
      </c>
      <c r="Q1198" s="4">
        <v>2017</v>
      </c>
      <c r="R1198" s="4" t="s">
        <v>119</v>
      </c>
      <c r="S1198" s="13"/>
      <c r="T1198" s="4"/>
      <c r="U1198" s="4"/>
      <c r="V1198" s="4"/>
      <c r="W1198" s="4">
        <v>60</v>
      </c>
      <c r="X1198" s="13">
        <v>40318</v>
      </c>
      <c r="Y1198" s="27"/>
      <c r="Z1198" s="27"/>
      <c r="AA1198" s="28"/>
      <c r="AB1198" s="31"/>
      <c r="AC1198" s="32"/>
      <c r="AD1198" s="28"/>
      <c r="AE1198" s="28">
        <v>21</v>
      </c>
      <c r="AF1198" s="33">
        <v>0.06</v>
      </c>
      <c r="AG1198" s="28">
        <v>2.5</v>
      </c>
      <c r="AH1198" s="31">
        <v>5.1999999999999998E-2</v>
      </c>
      <c r="AI1198" s="31">
        <v>1.431</v>
      </c>
      <c r="AJ1198" s="31"/>
      <c r="AK1198" s="75" t="str">
        <f t="shared" si="234"/>
        <v>1</v>
      </c>
      <c r="AL1198" s="75" t="str">
        <f t="shared" si="235"/>
        <v>1</v>
      </c>
      <c r="AM1198" s="75" t="str">
        <f t="shared" si="236"/>
        <v>1</v>
      </c>
      <c r="AN1198" s="75" t="str">
        <f t="shared" si="237"/>
        <v>3</v>
      </c>
      <c r="AO1198" s="75" t="str">
        <f t="shared" si="238"/>
        <v>5</v>
      </c>
      <c r="AP1198" s="75" t="str">
        <f t="shared" si="239"/>
        <v>1</v>
      </c>
      <c r="AQ1198" s="75" t="str">
        <f t="shared" si="240"/>
        <v>1</v>
      </c>
      <c r="AR1198" s="75" t="str">
        <f t="shared" si="241"/>
        <v>1</v>
      </c>
      <c r="AS1198" s="75">
        <f t="shared" si="242"/>
        <v>1.7272727272727273</v>
      </c>
      <c r="AT1198" s="75" t="str">
        <f t="shared" si="243"/>
        <v>3</v>
      </c>
      <c r="AU1198" s="48" t="e">
        <f>IF(OR(AQ1198="I",#REF!="I",AQ1198="C",#REF!="C"),"Termovacío",IF(OR(AO1198="I",AN1198="I",AP1198="I",AK1198="I",AL1198="I",AO1198="C",AN1198="C",AP1198="C",AK1198="C",AL1198="C"),"Regeneración",""))</f>
        <v>#REF!</v>
      </c>
    </row>
    <row r="1199" spans="1:47" s="10" customFormat="1" ht="15" customHeight="1" x14ac:dyDescent="0.2">
      <c r="A1199" s="4">
        <f t="shared" si="244"/>
        <v>56</v>
      </c>
      <c r="B1199" s="4">
        <v>500071</v>
      </c>
      <c r="C1199" s="4" t="s">
        <v>92</v>
      </c>
      <c r="D1199" s="4" t="s">
        <v>163</v>
      </c>
      <c r="E1199" s="3"/>
      <c r="F1199" s="4" t="s">
        <v>348</v>
      </c>
      <c r="G1199" s="4" t="s">
        <v>29</v>
      </c>
      <c r="H1199" s="4" t="s">
        <v>48</v>
      </c>
      <c r="I1199" s="4" t="s">
        <v>10</v>
      </c>
      <c r="J1199" s="4">
        <v>25</v>
      </c>
      <c r="K1199" s="4" t="s">
        <v>129</v>
      </c>
      <c r="L1199" s="4">
        <v>2017</v>
      </c>
      <c r="M1199" s="4" t="s">
        <v>267</v>
      </c>
      <c r="N1199" s="4" t="s">
        <v>153</v>
      </c>
      <c r="O1199" s="4" t="s">
        <v>118</v>
      </c>
      <c r="P1199" s="4">
        <v>1999</v>
      </c>
      <c r="Q1199" s="4">
        <v>2017</v>
      </c>
      <c r="R1199" s="4" t="s">
        <v>119</v>
      </c>
      <c r="S1199" s="13"/>
      <c r="T1199" s="4"/>
      <c r="U1199" s="4"/>
      <c r="V1199" s="4"/>
      <c r="W1199" s="4">
        <v>60</v>
      </c>
      <c r="X1199" s="13">
        <v>40105</v>
      </c>
      <c r="Y1199" s="27"/>
      <c r="Z1199" s="27"/>
      <c r="AA1199" s="28"/>
      <c r="AB1199" s="31"/>
      <c r="AC1199" s="32"/>
      <c r="AD1199" s="28"/>
      <c r="AE1199" s="28">
        <v>21</v>
      </c>
      <c r="AF1199" s="33">
        <v>0.05</v>
      </c>
      <c r="AG1199" s="28">
        <v>2.5</v>
      </c>
      <c r="AH1199" s="31">
        <v>0.112</v>
      </c>
      <c r="AI1199" s="31">
        <v>2.4020000000000001</v>
      </c>
      <c r="AJ1199" s="31"/>
      <c r="AK1199" s="75" t="str">
        <f t="shared" si="234"/>
        <v>3</v>
      </c>
      <c r="AL1199" s="75" t="str">
        <f t="shared" si="235"/>
        <v>1</v>
      </c>
      <c r="AM1199" s="75" t="str">
        <f t="shared" si="236"/>
        <v>1</v>
      </c>
      <c r="AN1199" s="75" t="str">
        <f t="shared" si="237"/>
        <v>1</v>
      </c>
      <c r="AO1199" s="75" t="str">
        <f t="shared" si="238"/>
        <v>5</v>
      </c>
      <c r="AP1199" s="75" t="str">
        <f t="shared" si="239"/>
        <v>1</v>
      </c>
      <c r="AQ1199" s="75" t="str">
        <f t="shared" si="240"/>
        <v>1</v>
      </c>
      <c r="AR1199" s="75" t="str">
        <f t="shared" si="241"/>
        <v>1</v>
      </c>
      <c r="AS1199" s="75">
        <f t="shared" si="242"/>
        <v>1.8181818181818181</v>
      </c>
      <c r="AT1199" s="75" t="str">
        <f t="shared" si="243"/>
        <v>3</v>
      </c>
      <c r="AU1199" s="48" t="e">
        <f>IF(OR(AQ1199="I",#REF!="I",AQ1199="C",#REF!="C"),"Termovacío",IF(OR(AO1199="I",AN1199="I",AP1199="I",AK1199="I",AL1199="I",AO1199="C",AN1199="C",AP1199="C",AK1199="C",AL1199="C"),"Regeneración",""))</f>
        <v>#REF!</v>
      </c>
    </row>
    <row r="1200" spans="1:47" s="10" customFormat="1" ht="15" customHeight="1" x14ac:dyDescent="0.2">
      <c r="A1200" s="4">
        <f t="shared" si="244"/>
        <v>56</v>
      </c>
      <c r="B1200" s="4">
        <v>500071</v>
      </c>
      <c r="C1200" s="4" t="s">
        <v>92</v>
      </c>
      <c r="D1200" s="4" t="s">
        <v>163</v>
      </c>
      <c r="E1200" s="3"/>
      <c r="F1200" s="4" t="s">
        <v>348</v>
      </c>
      <c r="G1200" s="4" t="s">
        <v>29</v>
      </c>
      <c r="H1200" s="4" t="s">
        <v>48</v>
      </c>
      <c r="I1200" s="4" t="s">
        <v>10</v>
      </c>
      <c r="J1200" s="4">
        <v>25</v>
      </c>
      <c r="K1200" s="4" t="s">
        <v>129</v>
      </c>
      <c r="L1200" s="4">
        <v>2017</v>
      </c>
      <c r="M1200" s="4" t="s">
        <v>267</v>
      </c>
      <c r="N1200" s="4" t="s">
        <v>153</v>
      </c>
      <c r="O1200" s="4" t="s">
        <v>118</v>
      </c>
      <c r="P1200" s="4">
        <v>1999</v>
      </c>
      <c r="Q1200" s="4">
        <v>2017</v>
      </c>
      <c r="R1200" s="4" t="s">
        <v>119</v>
      </c>
      <c r="S1200" s="13"/>
      <c r="T1200" s="4"/>
      <c r="U1200" s="4"/>
      <c r="V1200" s="4"/>
      <c r="W1200" s="4">
        <v>60</v>
      </c>
      <c r="X1200" s="13">
        <v>39744</v>
      </c>
      <c r="Y1200" s="27"/>
      <c r="Z1200" s="27"/>
      <c r="AA1200" s="28"/>
      <c r="AB1200" s="31"/>
      <c r="AC1200" s="32">
        <v>38.299999999999997</v>
      </c>
      <c r="AD1200" s="28"/>
      <c r="AE1200" s="28">
        <v>19</v>
      </c>
      <c r="AF1200" s="33"/>
      <c r="AG1200" s="28"/>
      <c r="AH1200" s="31">
        <v>5.3999999999999999E-2</v>
      </c>
      <c r="AI1200" s="31"/>
      <c r="AJ1200" s="31"/>
      <c r="AK1200" s="75" t="str">
        <f t="shared" si="234"/>
        <v>1</v>
      </c>
      <c r="AL1200" s="75" t="str">
        <f t="shared" si="235"/>
        <v>1</v>
      </c>
      <c r="AM1200" s="75" t="str">
        <f t="shared" si="236"/>
        <v>1</v>
      </c>
      <c r="AN1200" s="75" t="str">
        <f t="shared" si="237"/>
        <v>1</v>
      </c>
      <c r="AO1200" s="75" t="str">
        <f t="shared" si="238"/>
        <v>5</v>
      </c>
      <c r="AP1200" s="75" t="str">
        <f t="shared" si="239"/>
        <v>1</v>
      </c>
      <c r="AQ1200" s="75" t="str">
        <f t="shared" si="240"/>
        <v>3</v>
      </c>
      <c r="AR1200" s="75" t="str">
        <f t="shared" si="241"/>
        <v>1</v>
      </c>
      <c r="AS1200" s="75">
        <f t="shared" si="242"/>
        <v>2</v>
      </c>
      <c r="AT1200" s="75" t="str">
        <f t="shared" si="243"/>
        <v>3</v>
      </c>
      <c r="AU1200" s="48" t="e">
        <f>IF(OR(AQ1200="I",#REF!="I",AQ1200="C",#REF!="C"),"Termovacío",IF(OR(AO1200="I",AN1200="I",AP1200="I",AK1200="I",AL1200="I",AO1200="C",AN1200="C",AP1200="C",AK1200="C",AL1200="C"),"Regeneración",""))</f>
        <v>#REF!</v>
      </c>
    </row>
    <row r="1201" spans="1:47" s="10" customFormat="1" ht="15" customHeight="1" x14ac:dyDescent="0.2">
      <c r="A1201" s="4">
        <f t="shared" si="244"/>
        <v>56</v>
      </c>
      <c r="B1201" s="4">
        <v>500071</v>
      </c>
      <c r="C1201" s="4" t="s">
        <v>92</v>
      </c>
      <c r="D1201" s="4" t="s">
        <v>163</v>
      </c>
      <c r="E1201" s="3"/>
      <c r="F1201" s="4" t="s">
        <v>348</v>
      </c>
      <c r="G1201" s="4" t="s">
        <v>29</v>
      </c>
      <c r="H1201" s="4" t="s">
        <v>48</v>
      </c>
      <c r="I1201" s="4" t="s">
        <v>10</v>
      </c>
      <c r="J1201" s="4">
        <v>25</v>
      </c>
      <c r="K1201" s="4" t="s">
        <v>129</v>
      </c>
      <c r="L1201" s="4">
        <v>2017</v>
      </c>
      <c r="M1201" s="4" t="s">
        <v>267</v>
      </c>
      <c r="N1201" s="4" t="s">
        <v>153</v>
      </c>
      <c r="O1201" s="4" t="s">
        <v>118</v>
      </c>
      <c r="P1201" s="4">
        <v>1999</v>
      </c>
      <c r="Q1201" s="4">
        <v>2017</v>
      </c>
      <c r="R1201" s="4" t="s">
        <v>119</v>
      </c>
      <c r="S1201" s="13"/>
      <c r="T1201" s="4"/>
      <c r="U1201" s="4"/>
      <c r="V1201" s="4"/>
      <c r="W1201" s="4">
        <v>60</v>
      </c>
      <c r="X1201" s="13">
        <v>39651</v>
      </c>
      <c r="Y1201" s="27"/>
      <c r="Z1201" s="27"/>
      <c r="AA1201" s="28"/>
      <c r="AB1201" s="31"/>
      <c r="AC1201" s="32">
        <v>50</v>
      </c>
      <c r="AD1201" s="28"/>
      <c r="AE1201" s="28">
        <v>29.2</v>
      </c>
      <c r="AF1201" s="33">
        <v>0.05</v>
      </c>
      <c r="AG1201" s="28">
        <v>3</v>
      </c>
      <c r="AH1201" s="31">
        <v>4.9000000000000002E-2</v>
      </c>
      <c r="AI1201" s="31">
        <v>1.04</v>
      </c>
      <c r="AJ1201" s="31"/>
      <c r="AK1201" s="75" t="str">
        <f t="shared" si="234"/>
        <v>1</v>
      </c>
      <c r="AL1201" s="75" t="str">
        <f t="shared" si="235"/>
        <v>1</v>
      </c>
      <c r="AM1201" s="75" t="str">
        <f t="shared" si="236"/>
        <v>1</v>
      </c>
      <c r="AN1201" s="75" t="str">
        <f t="shared" si="237"/>
        <v>1</v>
      </c>
      <c r="AO1201" s="75" t="str">
        <f t="shared" si="238"/>
        <v>3</v>
      </c>
      <c r="AP1201" s="75" t="str">
        <f t="shared" si="239"/>
        <v>1</v>
      </c>
      <c r="AQ1201" s="75" t="str">
        <f t="shared" si="240"/>
        <v>1</v>
      </c>
      <c r="AR1201" s="75" t="str">
        <f t="shared" si="241"/>
        <v>1</v>
      </c>
      <c r="AS1201" s="75">
        <f t="shared" si="242"/>
        <v>1.2727272727272727</v>
      </c>
      <c r="AT1201" s="75" t="str">
        <f t="shared" si="243"/>
        <v>3</v>
      </c>
      <c r="AU1201" s="48" t="e">
        <f>IF(OR(AQ1201="I",#REF!="I",AQ1201="C",#REF!="C"),"Termovacío",IF(OR(AO1201="I",AN1201="I",AP1201="I",AK1201="I",AL1201="I",AO1201="C",AN1201="C",AP1201="C",AK1201="C",AL1201="C"),"Regeneración",""))</f>
        <v>#REF!</v>
      </c>
    </row>
    <row r="1202" spans="1:47" s="10" customFormat="1" ht="15" customHeight="1" x14ac:dyDescent="0.2">
      <c r="A1202" s="4">
        <f t="shared" si="244"/>
        <v>56</v>
      </c>
      <c r="B1202" s="4">
        <v>500071</v>
      </c>
      <c r="C1202" s="4" t="s">
        <v>92</v>
      </c>
      <c r="D1202" s="4" t="s">
        <v>163</v>
      </c>
      <c r="E1202" s="3"/>
      <c r="F1202" s="4" t="s">
        <v>348</v>
      </c>
      <c r="G1202" s="4" t="s">
        <v>29</v>
      </c>
      <c r="H1202" s="4" t="s">
        <v>48</v>
      </c>
      <c r="I1202" s="4" t="s">
        <v>10</v>
      </c>
      <c r="J1202" s="4">
        <v>25</v>
      </c>
      <c r="K1202" s="4" t="s">
        <v>129</v>
      </c>
      <c r="L1202" s="4">
        <v>2017</v>
      </c>
      <c r="M1202" s="4" t="s">
        <v>267</v>
      </c>
      <c r="N1202" s="4" t="s">
        <v>153</v>
      </c>
      <c r="O1202" s="4" t="s">
        <v>118</v>
      </c>
      <c r="P1202" s="4">
        <v>1999</v>
      </c>
      <c r="Q1202" s="4">
        <v>2017</v>
      </c>
      <c r="R1202" s="4" t="s">
        <v>119</v>
      </c>
      <c r="S1202" s="13"/>
      <c r="T1202" s="4"/>
      <c r="U1202" s="4"/>
      <c r="V1202" s="4"/>
      <c r="W1202" s="4">
        <v>60</v>
      </c>
      <c r="X1202" s="13">
        <v>39045</v>
      </c>
      <c r="Y1202" s="27"/>
      <c r="Z1202" s="27"/>
      <c r="AA1202" s="28"/>
      <c r="AB1202" s="31"/>
      <c r="AC1202" s="32"/>
      <c r="AD1202" s="28"/>
      <c r="AE1202" s="28">
        <v>19.5</v>
      </c>
      <c r="AF1202" s="33">
        <v>4.2999999999999997E-2</v>
      </c>
      <c r="AG1202" s="28">
        <v>3</v>
      </c>
      <c r="AH1202" s="31">
        <v>4.8000000000000001E-2</v>
      </c>
      <c r="AI1202" s="31">
        <v>1.633</v>
      </c>
      <c r="AJ1202" s="31"/>
      <c r="AK1202" s="75" t="str">
        <f t="shared" si="234"/>
        <v>1</v>
      </c>
      <c r="AL1202" s="75" t="str">
        <f t="shared" si="235"/>
        <v>1</v>
      </c>
      <c r="AM1202" s="75" t="str">
        <f t="shared" si="236"/>
        <v>1</v>
      </c>
      <c r="AN1202" s="75" t="str">
        <f t="shared" si="237"/>
        <v>1</v>
      </c>
      <c r="AO1202" s="75" t="str">
        <f t="shared" si="238"/>
        <v>5</v>
      </c>
      <c r="AP1202" s="75" t="str">
        <f t="shared" si="239"/>
        <v>1</v>
      </c>
      <c r="AQ1202" s="75" t="str">
        <f t="shared" si="240"/>
        <v>1</v>
      </c>
      <c r="AR1202" s="75" t="str">
        <f t="shared" si="241"/>
        <v>1</v>
      </c>
      <c r="AS1202" s="75">
        <f t="shared" si="242"/>
        <v>1.5454545454545454</v>
      </c>
      <c r="AT1202" s="75" t="str">
        <f t="shared" si="243"/>
        <v>3</v>
      </c>
      <c r="AU1202" s="48" t="e">
        <f>IF(OR(AQ1202="I",#REF!="I",AQ1202="C",#REF!="C"),"Termovacío",IF(OR(AO1202="I",AN1202="I",AP1202="I",AK1202="I",AL1202="I",AO1202="C",AN1202="C",AP1202="C",AK1202="C",AL1202="C"),"Regeneración",""))</f>
        <v>#REF!</v>
      </c>
    </row>
    <row r="1203" spans="1:47" s="10" customFormat="1" ht="15" customHeight="1" x14ac:dyDescent="0.2">
      <c r="A1203" s="4">
        <f t="shared" si="244"/>
        <v>56</v>
      </c>
      <c r="B1203" s="4">
        <v>500071</v>
      </c>
      <c r="C1203" s="4" t="s">
        <v>92</v>
      </c>
      <c r="D1203" s="4" t="s">
        <v>163</v>
      </c>
      <c r="E1203" s="3"/>
      <c r="F1203" s="4" t="s">
        <v>348</v>
      </c>
      <c r="G1203" s="4" t="s">
        <v>29</v>
      </c>
      <c r="H1203" s="4" t="s">
        <v>48</v>
      </c>
      <c r="I1203" s="4" t="s">
        <v>10</v>
      </c>
      <c r="J1203" s="4">
        <v>25</v>
      </c>
      <c r="K1203" s="4" t="s">
        <v>129</v>
      </c>
      <c r="L1203" s="4">
        <v>2017</v>
      </c>
      <c r="M1203" s="4" t="s">
        <v>267</v>
      </c>
      <c r="N1203" s="4" t="s">
        <v>153</v>
      </c>
      <c r="O1203" s="4" t="s">
        <v>118</v>
      </c>
      <c r="P1203" s="4">
        <v>1999</v>
      </c>
      <c r="Q1203" s="4">
        <v>2017</v>
      </c>
      <c r="R1203" s="4" t="s">
        <v>119</v>
      </c>
      <c r="S1203" s="13"/>
      <c r="T1203" s="4"/>
      <c r="U1203" s="4"/>
      <c r="V1203" s="4"/>
      <c r="W1203" s="4">
        <v>60</v>
      </c>
      <c r="X1203" s="13">
        <v>38485</v>
      </c>
      <c r="Y1203" s="27"/>
      <c r="Z1203" s="27"/>
      <c r="AA1203" s="28"/>
      <c r="AB1203" s="31"/>
      <c r="AC1203" s="32"/>
      <c r="AD1203" s="28"/>
      <c r="AE1203" s="28"/>
      <c r="AF1203" s="33"/>
      <c r="AG1203" s="28"/>
      <c r="AH1203" s="31"/>
      <c r="AI1203" s="31"/>
      <c r="AJ1203" s="31"/>
      <c r="AK1203" s="75" t="str">
        <f t="shared" si="234"/>
        <v>1</v>
      </c>
      <c r="AL1203" s="75" t="str">
        <f t="shared" si="235"/>
        <v>1</v>
      </c>
      <c r="AM1203" s="75" t="str">
        <f t="shared" si="236"/>
        <v>1</v>
      </c>
      <c r="AN1203" s="75" t="str">
        <f t="shared" si="237"/>
        <v>1</v>
      </c>
      <c r="AO1203" s="75" t="str">
        <f t="shared" si="238"/>
        <v>1</v>
      </c>
      <c r="AP1203" s="75" t="str">
        <f t="shared" si="239"/>
        <v>1</v>
      </c>
      <c r="AQ1203" s="75" t="str">
        <f t="shared" si="240"/>
        <v>1</v>
      </c>
      <c r="AR1203" s="75" t="str">
        <f t="shared" si="241"/>
        <v>1</v>
      </c>
      <c r="AS1203" s="75">
        <f t="shared" si="242"/>
        <v>1</v>
      </c>
      <c r="AT1203" s="75" t="str">
        <f t="shared" si="243"/>
        <v>1</v>
      </c>
      <c r="AU1203" s="48" t="e">
        <f>IF(OR(AQ1203="I",#REF!="I",AQ1203="C",#REF!="C"),"Termovacío",IF(OR(AO1203="I",AN1203="I",AP1203="I",AK1203="I",AL1203="I",AO1203="C",AN1203="C",AP1203="C",AK1203="C",AL1203="C"),"Regeneración",""))</f>
        <v>#REF!</v>
      </c>
    </row>
    <row r="1204" spans="1:47" s="10" customFormat="1" ht="15" customHeight="1" x14ac:dyDescent="0.2">
      <c r="A1204" s="4">
        <f t="shared" si="244"/>
        <v>56</v>
      </c>
      <c r="B1204" s="4">
        <v>500071</v>
      </c>
      <c r="C1204" s="4" t="s">
        <v>92</v>
      </c>
      <c r="D1204" s="4" t="s">
        <v>163</v>
      </c>
      <c r="E1204" s="3"/>
      <c r="F1204" s="4" t="s">
        <v>348</v>
      </c>
      <c r="G1204" s="4" t="s">
        <v>29</v>
      </c>
      <c r="H1204" s="4" t="s">
        <v>48</v>
      </c>
      <c r="I1204" s="4" t="s">
        <v>10</v>
      </c>
      <c r="J1204" s="4">
        <v>25</v>
      </c>
      <c r="K1204" s="4" t="s">
        <v>129</v>
      </c>
      <c r="L1204" s="4">
        <v>2017</v>
      </c>
      <c r="M1204" s="4" t="s">
        <v>267</v>
      </c>
      <c r="N1204" s="4" t="s">
        <v>153</v>
      </c>
      <c r="O1204" s="4" t="s">
        <v>118</v>
      </c>
      <c r="P1204" s="4">
        <v>1999</v>
      </c>
      <c r="Q1204" s="4">
        <v>2017</v>
      </c>
      <c r="R1204" s="4" t="s">
        <v>119</v>
      </c>
      <c r="S1204" s="13"/>
      <c r="T1204" s="4"/>
      <c r="U1204" s="4"/>
      <c r="V1204" s="4"/>
      <c r="W1204" s="4">
        <v>60</v>
      </c>
      <c r="X1204" s="13">
        <v>38027</v>
      </c>
      <c r="Y1204" s="27"/>
      <c r="Z1204" s="27"/>
      <c r="AA1204" s="28"/>
      <c r="AB1204" s="31"/>
      <c r="AC1204" s="32">
        <v>62</v>
      </c>
      <c r="AD1204" s="28"/>
      <c r="AE1204" s="28">
        <v>20</v>
      </c>
      <c r="AF1204" s="33"/>
      <c r="AG1204" s="28">
        <v>3</v>
      </c>
      <c r="AH1204" s="31"/>
      <c r="AI1204" s="31"/>
      <c r="AJ1204" s="31"/>
      <c r="AK1204" s="75" t="str">
        <f t="shared" si="234"/>
        <v>1</v>
      </c>
      <c r="AL1204" s="75" t="str">
        <f t="shared" si="235"/>
        <v>1</v>
      </c>
      <c r="AM1204" s="75" t="str">
        <f t="shared" si="236"/>
        <v>1</v>
      </c>
      <c r="AN1204" s="75" t="str">
        <f t="shared" si="237"/>
        <v>1</v>
      </c>
      <c r="AO1204" s="75" t="str">
        <f t="shared" si="238"/>
        <v>5</v>
      </c>
      <c r="AP1204" s="75" t="str">
        <f t="shared" si="239"/>
        <v>1</v>
      </c>
      <c r="AQ1204" s="75" t="str">
        <f t="shared" si="240"/>
        <v>1</v>
      </c>
      <c r="AR1204" s="75" t="str">
        <f t="shared" si="241"/>
        <v>1</v>
      </c>
      <c r="AS1204" s="75">
        <f t="shared" si="242"/>
        <v>1.5454545454545454</v>
      </c>
      <c r="AT1204" s="75" t="str">
        <f t="shared" si="243"/>
        <v>3</v>
      </c>
      <c r="AU1204" s="48" t="e">
        <f>IF(OR(AQ1204="I",#REF!="I",AQ1204="C",#REF!="C"),"Termovacío",IF(OR(AO1204="I",AN1204="I",AP1204="I",AK1204="I",AL1204="I",AO1204="C",AN1204="C",AP1204="C",AK1204="C",AL1204="C"),"Regeneración",""))</f>
        <v>#REF!</v>
      </c>
    </row>
    <row r="1205" spans="1:47" s="10" customFormat="1" ht="15" customHeight="1" x14ac:dyDescent="0.2">
      <c r="A1205" s="4">
        <f t="shared" si="244"/>
        <v>56</v>
      </c>
      <c r="B1205" s="4">
        <v>500071</v>
      </c>
      <c r="C1205" s="4" t="s">
        <v>92</v>
      </c>
      <c r="D1205" s="4" t="s">
        <v>163</v>
      </c>
      <c r="E1205" s="3"/>
      <c r="F1205" s="4" t="s">
        <v>348</v>
      </c>
      <c r="G1205" s="4" t="s">
        <v>29</v>
      </c>
      <c r="H1205" s="4" t="s">
        <v>48</v>
      </c>
      <c r="I1205" s="4" t="s">
        <v>10</v>
      </c>
      <c r="J1205" s="4">
        <v>25</v>
      </c>
      <c r="K1205" s="4" t="s">
        <v>129</v>
      </c>
      <c r="L1205" s="4">
        <v>2017</v>
      </c>
      <c r="M1205" s="4" t="s">
        <v>267</v>
      </c>
      <c r="N1205" s="4" t="s">
        <v>153</v>
      </c>
      <c r="O1205" s="4" t="s">
        <v>118</v>
      </c>
      <c r="P1205" s="4">
        <v>1999</v>
      </c>
      <c r="Q1205" s="4">
        <v>2017</v>
      </c>
      <c r="R1205" s="4" t="s">
        <v>119</v>
      </c>
      <c r="S1205" s="13"/>
      <c r="T1205" s="4"/>
      <c r="U1205" s="4"/>
      <c r="V1205" s="4"/>
      <c r="W1205" s="4">
        <v>60</v>
      </c>
      <c r="X1205" s="13">
        <v>37931</v>
      </c>
      <c r="Y1205" s="27"/>
      <c r="Z1205" s="27"/>
      <c r="AA1205" s="28"/>
      <c r="AB1205" s="31"/>
      <c r="AC1205" s="32">
        <v>59.1</v>
      </c>
      <c r="AD1205" s="28"/>
      <c r="AE1205" s="28">
        <v>12</v>
      </c>
      <c r="AF1205" s="33">
        <v>0.05</v>
      </c>
      <c r="AG1205" s="28"/>
      <c r="AH1205" s="31">
        <v>6.2E-2</v>
      </c>
      <c r="AI1205" s="31"/>
      <c r="AJ1205" s="31"/>
      <c r="AK1205" s="75" t="str">
        <f t="shared" si="234"/>
        <v>1</v>
      </c>
      <c r="AL1205" s="75" t="str">
        <f t="shared" si="235"/>
        <v>1</v>
      </c>
      <c r="AM1205" s="75" t="str">
        <f t="shared" si="236"/>
        <v>1</v>
      </c>
      <c r="AN1205" s="75" t="str">
        <f t="shared" si="237"/>
        <v>1</v>
      </c>
      <c r="AO1205" s="75" t="str">
        <f t="shared" si="238"/>
        <v>5</v>
      </c>
      <c r="AP1205" s="75" t="str">
        <f t="shared" si="239"/>
        <v>1</v>
      </c>
      <c r="AQ1205" s="75" t="str">
        <f t="shared" si="240"/>
        <v>1</v>
      </c>
      <c r="AR1205" s="75" t="str">
        <f t="shared" si="241"/>
        <v>1</v>
      </c>
      <c r="AS1205" s="75">
        <f t="shared" si="242"/>
        <v>1.5454545454545454</v>
      </c>
      <c r="AT1205" s="75" t="str">
        <f t="shared" si="243"/>
        <v>3</v>
      </c>
      <c r="AU1205" s="48" t="e">
        <f>IF(OR(AQ1205="I",#REF!="I",AQ1205="C",#REF!="C"),"Termovacío",IF(OR(AO1205="I",AN1205="I",AP1205="I",AK1205="I",AL1205="I",AO1205="C",AN1205="C",AP1205="C",AK1205="C",AL1205="C"),"Regeneración",""))</f>
        <v>#REF!</v>
      </c>
    </row>
    <row r="1206" spans="1:47" s="10" customFormat="1" ht="15" customHeight="1" x14ac:dyDescent="0.2">
      <c r="A1206" s="4">
        <f t="shared" si="244"/>
        <v>56</v>
      </c>
      <c r="B1206" s="4">
        <v>500071</v>
      </c>
      <c r="C1206" s="4" t="s">
        <v>92</v>
      </c>
      <c r="D1206" s="4" t="s">
        <v>163</v>
      </c>
      <c r="E1206" s="3"/>
      <c r="F1206" s="4" t="s">
        <v>348</v>
      </c>
      <c r="G1206" s="4" t="s">
        <v>29</v>
      </c>
      <c r="H1206" s="4" t="s">
        <v>48</v>
      </c>
      <c r="I1206" s="4" t="s">
        <v>10</v>
      </c>
      <c r="J1206" s="4">
        <v>25</v>
      </c>
      <c r="K1206" s="4" t="s">
        <v>129</v>
      </c>
      <c r="L1206" s="4">
        <v>2017</v>
      </c>
      <c r="M1206" s="4" t="s">
        <v>267</v>
      </c>
      <c r="N1206" s="4" t="s">
        <v>153</v>
      </c>
      <c r="O1206" s="4" t="s">
        <v>118</v>
      </c>
      <c r="P1206" s="4">
        <v>1999</v>
      </c>
      <c r="Q1206" s="4">
        <v>2017</v>
      </c>
      <c r="R1206" s="4" t="s">
        <v>119</v>
      </c>
      <c r="S1206" s="13"/>
      <c r="T1206" s="4"/>
      <c r="U1206" s="4"/>
      <c r="V1206" s="4"/>
      <c r="W1206" s="4">
        <v>60</v>
      </c>
      <c r="X1206" s="13">
        <v>37522</v>
      </c>
      <c r="Y1206" s="27"/>
      <c r="Z1206" s="27"/>
      <c r="AA1206" s="28"/>
      <c r="AB1206" s="31"/>
      <c r="AC1206" s="32">
        <v>59.4</v>
      </c>
      <c r="AD1206" s="28"/>
      <c r="AE1206" s="28">
        <v>18.899999999999999</v>
      </c>
      <c r="AF1206" s="33">
        <v>5.3539999999999997E-2</v>
      </c>
      <c r="AG1206" s="28">
        <v>3</v>
      </c>
      <c r="AH1206" s="31"/>
      <c r="AI1206" s="31"/>
      <c r="AJ1206" s="31"/>
      <c r="AK1206" s="75" t="str">
        <f t="shared" si="234"/>
        <v>1</v>
      </c>
      <c r="AL1206" s="75" t="str">
        <f t="shared" si="235"/>
        <v>1</v>
      </c>
      <c r="AM1206" s="75" t="str">
        <f t="shared" si="236"/>
        <v>1</v>
      </c>
      <c r="AN1206" s="75" t="str">
        <f t="shared" si="237"/>
        <v>3</v>
      </c>
      <c r="AO1206" s="75" t="str">
        <f t="shared" si="238"/>
        <v>5</v>
      </c>
      <c r="AP1206" s="75" t="str">
        <f t="shared" si="239"/>
        <v>1</v>
      </c>
      <c r="AQ1206" s="75" t="str">
        <f t="shared" si="240"/>
        <v>1</v>
      </c>
      <c r="AR1206" s="75" t="str">
        <f t="shared" si="241"/>
        <v>1</v>
      </c>
      <c r="AS1206" s="75">
        <f t="shared" si="242"/>
        <v>1.7272727272727273</v>
      </c>
      <c r="AT1206" s="75" t="str">
        <f t="shared" si="243"/>
        <v>3</v>
      </c>
      <c r="AU1206" s="48" t="e">
        <f>IF(OR(AQ1206="I",#REF!="I",AQ1206="C",#REF!="C"),"Termovacío",IF(OR(AO1206="I",AN1206="I",AP1206="I",AK1206="I",AL1206="I",AO1206="C",AN1206="C",AP1206="C",AK1206="C",AL1206="C"),"Regeneración",""))</f>
        <v>#REF!</v>
      </c>
    </row>
    <row r="1207" spans="1:47" s="10" customFormat="1" ht="15" customHeight="1" x14ac:dyDescent="0.2">
      <c r="A1207" s="4">
        <f t="shared" si="244"/>
        <v>56</v>
      </c>
      <c r="B1207" s="4">
        <v>500071</v>
      </c>
      <c r="C1207" s="4" t="s">
        <v>92</v>
      </c>
      <c r="D1207" s="4" t="s">
        <v>163</v>
      </c>
      <c r="E1207" s="3"/>
      <c r="F1207" s="4" t="s">
        <v>348</v>
      </c>
      <c r="G1207" s="4" t="s">
        <v>29</v>
      </c>
      <c r="H1207" s="4" t="s">
        <v>48</v>
      </c>
      <c r="I1207" s="4" t="s">
        <v>10</v>
      </c>
      <c r="J1207" s="4">
        <v>25</v>
      </c>
      <c r="K1207" s="4" t="s">
        <v>129</v>
      </c>
      <c r="L1207" s="4">
        <v>2017</v>
      </c>
      <c r="M1207" s="4" t="s">
        <v>267</v>
      </c>
      <c r="N1207" s="4" t="s">
        <v>153</v>
      </c>
      <c r="O1207" s="4" t="s">
        <v>118</v>
      </c>
      <c r="P1207" s="4">
        <v>1999</v>
      </c>
      <c r="Q1207" s="4">
        <v>2017</v>
      </c>
      <c r="R1207" s="4" t="s">
        <v>119</v>
      </c>
      <c r="S1207" s="13"/>
      <c r="T1207" s="4"/>
      <c r="U1207" s="4"/>
      <c r="V1207" s="4"/>
      <c r="W1207" s="4">
        <v>60</v>
      </c>
      <c r="X1207" s="13">
        <v>37000</v>
      </c>
      <c r="Y1207" s="27"/>
      <c r="Z1207" s="27"/>
      <c r="AA1207" s="28"/>
      <c r="AB1207" s="31"/>
      <c r="AC1207" s="32">
        <v>45</v>
      </c>
      <c r="AD1207" s="28"/>
      <c r="AE1207" s="28">
        <v>19.600000000000001</v>
      </c>
      <c r="AF1207" s="33">
        <v>8.0320000000000003E-2</v>
      </c>
      <c r="AG1207" s="28">
        <v>3</v>
      </c>
      <c r="AH1207" s="31"/>
      <c r="AI1207" s="31"/>
      <c r="AJ1207" s="31"/>
      <c r="AK1207" s="75" t="str">
        <f t="shared" si="234"/>
        <v>1</v>
      </c>
      <c r="AL1207" s="75" t="str">
        <f t="shared" si="235"/>
        <v>1</v>
      </c>
      <c r="AM1207" s="75" t="str">
        <f t="shared" si="236"/>
        <v>1</v>
      </c>
      <c r="AN1207" s="75" t="str">
        <f t="shared" si="237"/>
        <v>3</v>
      </c>
      <c r="AO1207" s="75" t="str">
        <f t="shared" si="238"/>
        <v>5</v>
      </c>
      <c r="AP1207" s="75" t="str">
        <f t="shared" si="239"/>
        <v>1</v>
      </c>
      <c r="AQ1207" s="75" t="str">
        <f t="shared" si="240"/>
        <v>1</v>
      </c>
      <c r="AR1207" s="75" t="str">
        <f t="shared" si="241"/>
        <v>1</v>
      </c>
      <c r="AS1207" s="75">
        <f t="shared" si="242"/>
        <v>1.7272727272727273</v>
      </c>
      <c r="AT1207" s="75" t="str">
        <f t="shared" si="243"/>
        <v>3</v>
      </c>
      <c r="AU1207" s="48" t="e">
        <f>IF(OR(AQ1207="I",#REF!="I",AQ1207="C",#REF!="C"),"Termovacío",IF(OR(AO1207="I",AN1207="I",AP1207="I",AK1207="I",AL1207="I",AO1207="C",AN1207="C",AP1207="C",AK1207="C",AL1207="C"),"Regeneración",""))</f>
        <v>#REF!</v>
      </c>
    </row>
    <row r="1208" spans="1:47" s="10" customFormat="1" ht="15" customHeight="1" x14ac:dyDescent="0.2">
      <c r="A1208" s="4">
        <f t="shared" si="244"/>
        <v>56</v>
      </c>
      <c r="B1208" s="4">
        <v>500071</v>
      </c>
      <c r="C1208" s="4" t="s">
        <v>92</v>
      </c>
      <c r="D1208" s="4" t="s">
        <v>163</v>
      </c>
      <c r="E1208" s="3"/>
      <c r="F1208" s="4" t="s">
        <v>348</v>
      </c>
      <c r="G1208" s="4" t="s">
        <v>29</v>
      </c>
      <c r="H1208" s="4" t="s">
        <v>48</v>
      </c>
      <c r="I1208" s="4" t="s">
        <v>10</v>
      </c>
      <c r="J1208" s="4">
        <v>25</v>
      </c>
      <c r="K1208" s="4" t="s">
        <v>129</v>
      </c>
      <c r="L1208" s="4">
        <v>2017</v>
      </c>
      <c r="M1208" s="4" t="s">
        <v>267</v>
      </c>
      <c r="N1208" s="4" t="s">
        <v>153</v>
      </c>
      <c r="O1208" s="4" t="s">
        <v>118</v>
      </c>
      <c r="P1208" s="4">
        <v>1999</v>
      </c>
      <c r="Q1208" s="4">
        <v>2017</v>
      </c>
      <c r="R1208" s="4" t="s">
        <v>119</v>
      </c>
      <c r="S1208" s="13"/>
      <c r="T1208" s="4"/>
      <c r="U1208" s="4"/>
      <c r="V1208" s="4"/>
      <c r="W1208" s="4">
        <v>60</v>
      </c>
      <c r="X1208" s="13">
        <v>36627</v>
      </c>
      <c r="Y1208" s="27"/>
      <c r="Z1208" s="27"/>
      <c r="AA1208" s="28"/>
      <c r="AB1208" s="31"/>
      <c r="AC1208" s="32">
        <v>32</v>
      </c>
      <c r="AD1208" s="28"/>
      <c r="AE1208" s="28">
        <v>20.7</v>
      </c>
      <c r="AF1208" s="33">
        <v>5.1819999999999998E-2</v>
      </c>
      <c r="AG1208" s="28">
        <v>3</v>
      </c>
      <c r="AH1208" s="31"/>
      <c r="AI1208" s="31"/>
      <c r="AJ1208" s="31"/>
      <c r="AK1208" s="75" t="str">
        <f t="shared" si="234"/>
        <v>1</v>
      </c>
      <c r="AL1208" s="75" t="str">
        <f t="shared" si="235"/>
        <v>1</v>
      </c>
      <c r="AM1208" s="75" t="str">
        <f t="shared" si="236"/>
        <v>1</v>
      </c>
      <c r="AN1208" s="75" t="str">
        <f t="shared" si="237"/>
        <v>3</v>
      </c>
      <c r="AO1208" s="75" t="str">
        <f t="shared" si="238"/>
        <v>5</v>
      </c>
      <c r="AP1208" s="75" t="str">
        <f t="shared" si="239"/>
        <v>1</v>
      </c>
      <c r="AQ1208" s="75" t="str">
        <f t="shared" si="240"/>
        <v>5</v>
      </c>
      <c r="AR1208" s="75" t="str">
        <f t="shared" si="241"/>
        <v>1</v>
      </c>
      <c r="AS1208" s="75">
        <f t="shared" si="242"/>
        <v>2.6363636363636362</v>
      </c>
      <c r="AT1208" s="75" t="str">
        <f t="shared" si="243"/>
        <v>6</v>
      </c>
      <c r="AU1208" s="48" t="e">
        <f>IF(OR(AQ1208="I",#REF!="I",AQ1208="C",#REF!="C"),"Termovacío",IF(OR(AO1208="I",AN1208="I",AP1208="I",AK1208="I",AL1208="I",AO1208="C",AN1208="C",AP1208="C",AK1208="C",AL1208="C"),"Regeneración",""))</f>
        <v>#REF!</v>
      </c>
    </row>
    <row r="1209" spans="1:47" s="10" customFormat="1" ht="15" customHeight="1" x14ac:dyDescent="0.2">
      <c r="A1209" s="4">
        <f t="shared" si="244"/>
        <v>56</v>
      </c>
      <c r="B1209" s="4">
        <v>500071</v>
      </c>
      <c r="C1209" s="4" t="s">
        <v>92</v>
      </c>
      <c r="D1209" s="4" t="s">
        <v>163</v>
      </c>
      <c r="E1209" s="3"/>
      <c r="F1209" s="4" t="s">
        <v>348</v>
      </c>
      <c r="G1209" s="4" t="s">
        <v>29</v>
      </c>
      <c r="H1209" s="4" t="s">
        <v>48</v>
      </c>
      <c r="I1209" s="4" t="s">
        <v>10</v>
      </c>
      <c r="J1209" s="4">
        <v>25</v>
      </c>
      <c r="K1209" s="4" t="s">
        <v>129</v>
      </c>
      <c r="L1209" s="4">
        <v>2017</v>
      </c>
      <c r="M1209" s="4" t="s">
        <v>267</v>
      </c>
      <c r="N1209" s="4" t="s">
        <v>153</v>
      </c>
      <c r="O1209" s="4" t="s">
        <v>118</v>
      </c>
      <c r="P1209" s="4">
        <v>1999</v>
      </c>
      <c r="Q1209" s="4">
        <v>2017</v>
      </c>
      <c r="R1209" s="4" t="s">
        <v>119</v>
      </c>
      <c r="S1209" s="13"/>
      <c r="T1209" s="4"/>
      <c r="U1209" s="4"/>
      <c r="V1209" s="4"/>
      <c r="W1209" s="4">
        <v>60</v>
      </c>
      <c r="X1209" s="13">
        <v>36256</v>
      </c>
      <c r="Y1209" s="27"/>
      <c r="Z1209" s="27"/>
      <c r="AA1209" s="28"/>
      <c r="AB1209" s="31"/>
      <c r="AC1209" s="32">
        <v>40</v>
      </c>
      <c r="AD1209" s="28"/>
      <c r="AE1209" s="28">
        <v>20.3</v>
      </c>
      <c r="AF1209" s="33">
        <v>5.2318799999999999E-2</v>
      </c>
      <c r="AG1209" s="28">
        <v>3</v>
      </c>
      <c r="AH1209" s="31"/>
      <c r="AI1209" s="31"/>
      <c r="AJ1209" s="31"/>
      <c r="AK1209" s="75" t="str">
        <f t="shared" si="234"/>
        <v>1</v>
      </c>
      <c r="AL1209" s="75" t="str">
        <f t="shared" si="235"/>
        <v>1</v>
      </c>
      <c r="AM1209" s="75" t="str">
        <f t="shared" si="236"/>
        <v>1</v>
      </c>
      <c r="AN1209" s="75" t="str">
        <f t="shared" si="237"/>
        <v>3</v>
      </c>
      <c r="AO1209" s="75" t="str">
        <f t="shared" si="238"/>
        <v>5</v>
      </c>
      <c r="AP1209" s="75" t="str">
        <f t="shared" si="239"/>
        <v>1</v>
      </c>
      <c r="AQ1209" s="75" t="str">
        <f t="shared" si="240"/>
        <v>1</v>
      </c>
      <c r="AR1209" s="75" t="str">
        <f t="shared" si="241"/>
        <v>1</v>
      </c>
      <c r="AS1209" s="75">
        <f t="shared" si="242"/>
        <v>1.7272727272727273</v>
      </c>
      <c r="AT1209" s="75" t="str">
        <f t="shared" si="243"/>
        <v>3</v>
      </c>
      <c r="AU1209" s="48" t="e">
        <f>IF(OR(AQ1209="I",#REF!="I",AQ1209="C",#REF!="C"),"Termovacío",IF(OR(AO1209="I",AN1209="I",AP1209="I",AK1209="I",AL1209="I",AO1209="C",AN1209="C",AP1209="C",AK1209="C",AL1209="C"),"Regeneración",""))</f>
        <v>#REF!</v>
      </c>
    </row>
    <row r="1210" spans="1:47" s="10" customFormat="1" ht="15" customHeight="1" x14ac:dyDescent="0.2">
      <c r="A1210" s="4">
        <f t="shared" si="244"/>
        <v>56</v>
      </c>
      <c r="B1210" s="4">
        <v>500071</v>
      </c>
      <c r="C1210" s="4" t="s">
        <v>92</v>
      </c>
      <c r="D1210" s="4" t="s">
        <v>163</v>
      </c>
      <c r="E1210" s="3"/>
      <c r="F1210" s="4" t="s">
        <v>348</v>
      </c>
      <c r="G1210" s="4" t="s">
        <v>29</v>
      </c>
      <c r="H1210" s="4" t="s">
        <v>48</v>
      </c>
      <c r="I1210" s="4" t="s">
        <v>10</v>
      </c>
      <c r="J1210" s="4">
        <v>25</v>
      </c>
      <c r="K1210" s="4" t="s">
        <v>129</v>
      </c>
      <c r="L1210" s="4">
        <v>2017</v>
      </c>
      <c r="M1210" s="4" t="s">
        <v>267</v>
      </c>
      <c r="N1210" s="4" t="s">
        <v>153</v>
      </c>
      <c r="O1210" s="4" t="s">
        <v>118</v>
      </c>
      <c r="P1210" s="4">
        <v>1999</v>
      </c>
      <c r="Q1210" s="4">
        <v>2017</v>
      </c>
      <c r="R1210" s="4" t="s">
        <v>119</v>
      </c>
      <c r="S1210" s="13"/>
      <c r="T1210" s="4"/>
      <c r="U1210" s="4"/>
      <c r="V1210" s="4"/>
      <c r="W1210" s="4">
        <v>60</v>
      </c>
      <c r="X1210" s="13">
        <v>35898</v>
      </c>
      <c r="Y1210" s="27"/>
      <c r="Z1210" s="27"/>
      <c r="AA1210" s="28"/>
      <c r="AB1210" s="31"/>
      <c r="AC1210" s="32">
        <v>49</v>
      </c>
      <c r="AD1210" s="28"/>
      <c r="AE1210" s="28">
        <v>20.2</v>
      </c>
      <c r="AF1210" s="33">
        <v>5.1159999999999997E-2</v>
      </c>
      <c r="AG1210" s="28">
        <v>3</v>
      </c>
      <c r="AH1210" s="31"/>
      <c r="AI1210" s="31"/>
      <c r="AJ1210" s="31"/>
      <c r="AK1210" s="75" t="str">
        <f t="shared" si="234"/>
        <v>1</v>
      </c>
      <c r="AL1210" s="75" t="str">
        <f t="shared" si="235"/>
        <v>1</v>
      </c>
      <c r="AM1210" s="75" t="str">
        <f t="shared" si="236"/>
        <v>1</v>
      </c>
      <c r="AN1210" s="75" t="str">
        <f t="shared" si="237"/>
        <v>3</v>
      </c>
      <c r="AO1210" s="75" t="str">
        <f t="shared" si="238"/>
        <v>5</v>
      </c>
      <c r="AP1210" s="75" t="str">
        <f t="shared" si="239"/>
        <v>1</v>
      </c>
      <c r="AQ1210" s="75" t="str">
        <f t="shared" si="240"/>
        <v>1</v>
      </c>
      <c r="AR1210" s="75" t="str">
        <f t="shared" si="241"/>
        <v>1</v>
      </c>
      <c r="AS1210" s="75">
        <f t="shared" si="242"/>
        <v>1.7272727272727273</v>
      </c>
      <c r="AT1210" s="75" t="str">
        <f t="shared" si="243"/>
        <v>3</v>
      </c>
      <c r="AU1210" s="48" t="e">
        <f>IF(OR(AQ1210="I",#REF!="I",AQ1210="C",#REF!="C"),"Termovacío",IF(OR(AO1210="I",AN1210="I",AP1210="I",AK1210="I",AL1210="I",AO1210="C",AN1210="C",AP1210="C",AK1210="C",AL1210="C"),"Regeneración",""))</f>
        <v>#REF!</v>
      </c>
    </row>
    <row r="1211" spans="1:47" s="10" customFormat="1" ht="15" customHeight="1" x14ac:dyDescent="0.2">
      <c r="A1211" s="4">
        <f t="shared" si="244"/>
        <v>56</v>
      </c>
      <c r="B1211" s="4">
        <v>500071</v>
      </c>
      <c r="C1211" s="4" t="s">
        <v>92</v>
      </c>
      <c r="D1211" s="4" t="s">
        <v>163</v>
      </c>
      <c r="E1211" s="3"/>
      <c r="F1211" s="4" t="s">
        <v>348</v>
      </c>
      <c r="G1211" s="4" t="s">
        <v>29</v>
      </c>
      <c r="H1211" s="4" t="s">
        <v>48</v>
      </c>
      <c r="I1211" s="4" t="s">
        <v>10</v>
      </c>
      <c r="J1211" s="4">
        <v>25</v>
      </c>
      <c r="K1211" s="4" t="s">
        <v>129</v>
      </c>
      <c r="L1211" s="4">
        <v>2017</v>
      </c>
      <c r="M1211" s="4" t="s">
        <v>267</v>
      </c>
      <c r="N1211" s="4" t="s">
        <v>153</v>
      </c>
      <c r="O1211" s="4" t="s">
        <v>118</v>
      </c>
      <c r="P1211" s="4">
        <v>1999</v>
      </c>
      <c r="Q1211" s="4">
        <v>2017</v>
      </c>
      <c r="R1211" s="4" t="s">
        <v>119</v>
      </c>
      <c r="S1211" s="13"/>
      <c r="T1211" s="4"/>
      <c r="U1211" s="4"/>
      <c r="V1211" s="4"/>
      <c r="W1211" s="4">
        <v>60</v>
      </c>
      <c r="X1211" s="13">
        <v>35534</v>
      </c>
      <c r="Y1211" s="27"/>
      <c r="Z1211" s="27"/>
      <c r="AA1211" s="28"/>
      <c r="AB1211" s="31"/>
      <c r="AC1211" s="32">
        <v>52</v>
      </c>
      <c r="AD1211" s="28"/>
      <c r="AE1211" s="28">
        <v>18.899999999999999</v>
      </c>
      <c r="AF1211" s="33">
        <v>3.6499999999999998E-2</v>
      </c>
      <c r="AG1211" s="28">
        <v>2.5</v>
      </c>
      <c r="AH1211" s="31"/>
      <c r="AI1211" s="31"/>
      <c r="AJ1211" s="31"/>
      <c r="AK1211" s="75" t="str">
        <f t="shared" si="234"/>
        <v>1</v>
      </c>
      <c r="AL1211" s="75" t="str">
        <f t="shared" si="235"/>
        <v>1</v>
      </c>
      <c r="AM1211" s="75" t="str">
        <f t="shared" si="236"/>
        <v>1</v>
      </c>
      <c r="AN1211" s="75" t="str">
        <f t="shared" si="237"/>
        <v>1</v>
      </c>
      <c r="AO1211" s="75" t="str">
        <f t="shared" si="238"/>
        <v>5</v>
      </c>
      <c r="AP1211" s="75" t="str">
        <f t="shared" si="239"/>
        <v>1</v>
      </c>
      <c r="AQ1211" s="75" t="str">
        <f t="shared" si="240"/>
        <v>1</v>
      </c>
      <c r="AR1211" s="75" t="str">
        <f t="shared" si="241"/>
        <v>1</v>
      </c>
      <c r="AS1211" s="75">
        <f t="shared" si="242"/>
        <v>1.5454545454545454</v>
      </c>
      <c r="AT1211" s="75" t="str">
        <f t="shared" si="243"/>
        <v>3</v>
      </c>
      <c r="AU1211" s="48" t="e">
        <f>IF(OR(AQ1211="I",#REF!="I",AQ1211="C",#REF!="C"),"Termovacío",IF(OR(AO1211="I",AN1211="I",AP1211="I",AK1211="I",AL1211="I",AO1211="C",AN1211="C",AP1211="C",AK1211="C",AL1211="C"),"Regeneración",""))</f>
        <v>#REF!</v>
      </c>
    </row>
    <row r="1212" spans="1:47" s="10" customFormat="1" ht="15" customHeight="1" x14ac:dyDescent="0.2">
      <c r="A1212" s="4">
        <f t="shared" si="244"/>
        <v>56</v>
      </c>
      <c r="B1212" s="4">
        <v>500071</v>
      </c>
      <c r="C1212" s="4" t="s">
        <v>92</v>
      </c>
      <c r="D1212" s="4" t="s">
        <v>163</v>
      </c>
      <c r="E1212" s="3"/>
      <c r="F1212" s="4" t="s">
        <v>348</v>
      </c>
      <c r="G1212" s="4" t="s">
        <v>29</v>
      </c>
      <c r="H1212" s="4" t="s">
        <v>48</v>
      </c>
      <c r="I1212" s="4" t="s">
        <v>10</v>
      </c>
      <c r="J1212" s="4">
        <v>25</v>
      </c>
      <c r="K1212" s="4" t="s">
        <v>129</v>
      </c>
      <c r="L1212" s="4">
        <v>2017</v>
      </c>
      <c r="M1212" s="4" t="s">
        <v>267</v>
      </c>
      <c r="N1212" s="4" t="s">
        <v>153</v>
      </c>
      <c r="O1212" s="4" t="s">
        <v>118</v>
      </c>
      <c r="P1212" s="4">
        <v>1999</v>
      </c>
      <c r="Q1212" s="4">
        <v>2017</v>
      </c>
      <c r="R1212" s="4" t="s">
        <v>119</v>
      </c>
      <c r="S1212" s="13"/>
      <c r="T1212" s="4"/>
      <c r="U1212" s="4"/>
      <c r="V1212" s="4"/>
      <c r="W1212" s="4">
        <v>60</v>
      </c>
      <c r="X1212" s="13">
        <v>35192</v>
      </c>
      <c r="Y1212" s="27"/>
      <c r="Z1212" s="27"/>
      <c r="AA1212" s="28"/>
      <c r="AB1212" s="31"/>
      <c r="AC1212" s="32">
        <v>70</v>
      </c>
      <c r="AD1212" s="28"/>
      <c r="AE1212" s="28"/>
      <c r="AF1212" s="33">
        <v>7.1999999999999995E-2</v>
      </c>
      <c r="AG1212" s="28">
        <v>2.5</v>
      </c>
      <c r="AH1212" s="31"/>
      <c r="AI1212" s="31"/>
      <c r="AJ1212" s="31"/>
      <c r="AK1212" s="75" t="str">
        <f t="shared" si="234"/>
        <v>1</v>
      </c>
      <c r="AL1212" s="75" t="str">
        <f t="shared" si="235"/>
        <v>1</v>
      </c>
      <c r="AM1212" s="75" t="str">
        <f t="shared" si="236"/>
        <v>1</v>
      </c>
      <c r="AN1212" s="75" t="str">
        <f t="shared" si="237"/>
        <v>3</v>
      </c>
      <c r="AO1212" s="75" t="str">
        <f t="shared" si="238"/>
        <v>1</v>
      </c>
      <c r="AP1212" s="75" t="str">
        <f t="shared" si="239"/>
        <v>1</v>
      </c>
      <c r="AQ1212" s="75" t="str">
        <f t="shared" si="240"/>
        <v>1</v>
      </c>
      <c r="AR1212" s="75" t="str">
        <f t="shared" si="241"/>
        <v>1</v>
      </c>
      <c r="AS1212" s="75">
        <f t="shared" si="242"/>
        <v>1.1818181818181819</v>
      </c>
      <c r="AT1212" s="75" t="str">
        <f t="shared" si="243"/>
        <v>3</v>
      </c>
      <c r="AU1212" s="48" t="e">
        <f>IF(OR(AQ1212="I",#REF!="I",AQ1212="C",#REF!="C"),"Termovacío",IF(OR(AO1212="I",AN1212="I",AP1212="I",AK1212="I",AL1212="I",AO1212="C",AN1212="C",AP1212="C",AK1212="C",AL1212="C"),"Regeneración",""))</f>
        <v>#REF!</v>
      </c>
    </row>
    <row r="1213" spans="1:47" s="10" customFormat="1" ht="15" customHeight="1" x14ac:dyDescent="0.2">
      <c r="A1213" s="4">
        <f t="shared" si="244"/>
        <v>56</v>
      </c>
      <c r="B1213" s="4">
        <v>500071</v>
      </c>
      <c r="C1213" s="4" t="s">
        <v>92</v>
      </c>
      <c r="D1213" s="4" t="s">
        <v>163</v>
      </c>
      <c r="E1213" s="3"/>
      <c r="F1213" s="4" t="s">
        <v>348</v>
      </c>
      <c r="G1213" s="4" t="s">
        <v>29</v>
      </c>
      <c r="H1213" s="4" t="s">
        <v>48</v>
      </c>
      <c r="I1213" s="4" t="s">
        <v>10</v>
      </c>
      <c r="J1213" s="4">
        <v>25</v>
      </c>
      <c r="K1213" s="4" t="s">
        <v>129</v>
      </c>
      <c r="L1213" s="4">
        <v>2017</v>
      </c>
      <c r="M1213" s="4" t="s">
        <v>267</v>
      </c>
      <c r="N1213" s="4" t="s">
        <v>153</v>
      </c>
      <c r="O1213" s="4" t="s">
        <v>118</v>
      </c>
      <c r="P1213" s="4">
        <v>1999</v>
      </c>
      <c r="Q1213" s="4">
        <v>2017</v>
      </c>
      <c r="R1213" s="4" t="s">
        <v>119</v>
      </c>
      <c r="S1213" s="13"/>
      <c r="T1213" s="4"/>
      <c r="U1213" s="4"/>
      <c r="V1213" s="4"/>
      <c r="W1213" s="4">
        <v>60</v>
      </c>
      <c r="X1213" s="13">
        <v>34827</v>
      </c>
      <c r="Y1213" s="27"/>
      <c r="Z1213" s="27"/>
      <c r="AA1213" s="28"/>
      <c r="AB1213" s="31"/>
      <c r="AC1213" s="32">
        <v>67</v>
      </c>
      <c r="AD1213" s="28"/>
      <c r="AE1213" s="28"/>
      <c r="AF1213" s="33">
        <v>5.5E-2</v>
      </c>
      <c r="AG1213" s="28"/>
      <c r="AH1213" s="31"/>
      <c r="AI1213" s="31"/>
      <c r="AJ1213" s="31"/>
      <c r="AK1213" s="75" t="str">
        <f t="shared" si="234"/>
        <v>1</v>
      </c>
      <c r="AL1213" s="75" t="str">
        <f t="shared" si="235"/>
        <v>1</v>
      </c>
      <c r="AM1213" s="75" t="str">
        <f t="shared" si="236"/>
        <v>1</v>
      </c>
      <c r="AN1213" s="75" t="str">
        <f t="shared" si="237"/>
        <v>3</v>
      </c>
      <c r="AO1213" s="75" t="str">
        <f t="shared" si="238"/>
        <v>1</v>
      </c>
      <c r="AP1213" s="75" t="str">
        <f t="shared" si="239"/>
        <v>1</v>
      </c>
      <c r="AQ1213" s="75" t="str">
        <f t="shared" si="240"/>
        <v>1</v>
      </c>
      <c r="AR1213" s="75" t="str">
        <f t="shared" si="241"/>
        <v>1</v>
      </c>
      <c r="AS1213" s="75">
        <f t="shared" si="242"/>
        <v>1.1818181818181819</v>
      </c>
      <c r="AT1213" s="75" t="str">
        <f t="shared" si="243"/>
        <v>3</v>
      </c>
      <c r="AU1213" s="48" t="e">
        <f>IF(OR(AQ1213="I",#REF!="I",AQ1213="C",#REF!="C"),"Termovacío",IF(OR(AO1213="I",AN1213="I",AP1213="I",AK1213="I",AL1213="I",AO1213="C",AN1213="C",AP1213="C",AK1213="C",AL1213="C"),"Regeneración",""))</f>
        <v>#REF!</v>
      </c>
    </row>
    <row r="1214" spans="1:47" s="10" customFormat="1" ht="15" customHeight="1" x14ac:dyDescent="0.2">
      <c r="A1214" s="4">
        <f t="shared" si="244"/>
        <v>56</v>
      </c>
      <c r="B1214" s="4">
        <v>500071</v>
      </c>
      <c r="C1214" s="4" t="s">
        <v>92</v>
      </c>
      <c r="D1214" s="4" t="s">
        <v>163</v>
      </c>
      <c r="E1214" s="3"/>
      <c r="F1214" s="4" t="s">
        <v>348</v>
      </c>
      <c r="G1214" s="4" t="s">
        <v>29</v>
      </c>
      <c r="H1214" s="4" t="s">
        <v>48</v>
      </c>
      <c r="I1214" s="4" t="s">
        <v>10</v>
      </c>
      <c r="J1214" s="4">
        <v>25</v>
      </c>
      <c r="K1214" s="4" t="s">
        <v>129</v>
      </c>
      <c r="L1214" s="4">
        <v>2017</v>
      </c>
      <c r="M1214" s="4" t="s">
        <v>267</v>
      </c>
      <c r="N1214" s="4" t="s">
        <v>153</v>
      </c>
      <c r="O1214" s="4" t="s">
        <v>118</v>
      </c>
      <c r="P1214" s="4">
        <v>1999</v>
      </c>
      <c r="Q1214" s="4">
        <v>2017</v>
      </c>
      <c r="R1214" s="4" t="s">
        <v>119</v>
      </c>
      <c r="S1214" s="13"/>
      <c r="T1214" s="4"/>
      <c r="U1214" s="4"/>
      <c r="V1214" s="4"/>
      <c r="W1214" s="4">
        <v>60</v>
      </c>
      <c r="X1214" s="13">
        <v>33684</v>
      </c>
      <c r="Y1214" s="27"/>
      <c r="Z1214" s="27"/>
      <c r="AA1214" s="28"/>
      <c r="AB1214" s="31"/>
      <c r="AC1214" s="32">
        <v>56</v>
      </c>
      <c r="AD1214" s="28"/>
      <c r="AE1214" s="28"/>
      <c r="AF1214" s="33">
        <v>2.5999999999999999E-2</v>
      </c>
      <c r="AG1214" s="28"/>
      <c r="AH1214" s="31"/>
      <c r="AI1214" s="31"/>
      <c r="AJ1214" s="31"/>
      <c r="AK1214" s="75" t="str">
        <f t="shared" si="234"/>
        <v>1</v>
      </c>
      <c r="AL1214" s="75" t="str">
        <f t="shared" si="235"/>
        <v>1</v>
      </c>
      <c r="AM1214" s="75" t="str">
        <f t="shared" si="236"/>
        <v>1</v>
      </c>
      <c r="AN1214" s="75" t="str">
        <f t="shared" si="237"/>
        <v>1</v>
      </c>
      <c r="AO1214" s="75" t="str">
        <f t="shared" si="238"/>
        <v>1</v>
      </c>
      <c r="AP1214" s="75" t="str">
        <f t="shared" si="239"/>
        <v>1</v>
      </c>
      <c r="AQ1214" s="75" t="str">
        <f t="shared" si="240"/>
        <v>1</v>
      </c>
      <c r="AR1214" s="75" t="str">
        <f t="shared" si="241"/>
        <v>1</v>
      </c>
      <c r="AS1214" s="75">
        <f t="shared" si="242"/>
        <v>1</v>
      </c>
      <c r="AT1214" s="75" t="str">
        <f t="shared" si="243"/>
        <v>1</v>
      </c>
      <c r="AU1214" s="48" t="e">
        <f>IF(OR(AQ1214="I",#REF!="I",AQ1214="C",#REF!="C"),"Termovacío",IF(OR(AO1214="I",AN1214="I",AP1214="I",AK1214="I",AL1214="I",AO1214="C",AN1214="C",AP1214="C",AK1214="C",AL1214="C"),"Regeneración",""))</f>
        <v>#REF!</v>
      </c>
    </row>
    <row r="1215" spans="1:47" s="10" customFormat="1" ht="15" customHeight="1" x14ac:dyDescent="0.2">
      <c r="A1215" s="4">
        <f t="shared" si="244"/>
        <v>57</v>
      </c>
      <c r="B1215" s="36">
        <v>60000012</v>
      </c>
      <c r="C1215" s="36" t="s">
        <v>80</v>
      </c>
      <c r="D1215" s="36" t="s">
        <v>156</v>
      </c>
      <c r="E1215" s="37"/>
      <c r="F1215" s="36" t="s">
        <v>349</v>
      </c>
      <c r="G1215" s="36" t="s">
        <v>12</v>
      </c>
      <c r="H1215" s="36" t="s">
        <v>198</v>
      </c>
      <c r="I1215" s="36" t="s">
        <v>245</v>
      </c>
      <c r="J1215" s="36" t="s">
        <v>137</v>
      </c>
      <c r="K1215" s="36" t="s">
        <v>125</v>
      </c>
      <c r="L1215" s="36">
        <v>1997</v>
      </c>
      <c r="M1215" s="36" t="s">
        <v>266</v>
      </c>
      <c r="N1215" s="36" t="s">
        <v>304</v>
      </c>
      <c r="O1215" s="36" t="s">
        <v>122</v>
      </c>
      <c r="P1215" s="36">
        <v>1997</v>
      </c>
      <c r="Q1215" s="36"/>
      <c r="R1215" s="36" t="s">
        <v>123</v>
      </c>
      <c r="S1215" s="38"/>
      <c r="T1215" s="36"/>
      <c r="U1215" s="36"/>
      <c r="V1215" s="36" t="s">
        <v>448</v>
      </c>
      <c r="W1215" s="36">
        <v>60</v>
      </c>
      <c r="X1215" s="38">
        <v>45695</v>
      </c>
      <c r="Y1215" s="39">
        <v>66</v>
      </c>
      <c r="Z1215" s="39" t="s">
        <v>664</v>
      </c>
      <c r="AA1215" s="40" t="s">
        <v>665</v>
      </c>
      <c r="AB1215" s="41">
        <v>0.88400000000000001</v>
      </c>
      <c r="AC1215" s="42">
        <v>40</v>
      </c>
      <c r="AD1215" s="40">
        <v>13</v>
      </c>
      <c r="AE1215" s="40">
        <v>32.299999999999997</v>
      </c>
      <c r="AF1215" s="43">
        <v>0.03</v>
      </c>
      <c r="AG1215" s="40">
        <v>2</v>
      </c>
      <c r="AH1215" s="41">
        <v>1.2999999999999999E-2</v>
      </c>
      <c r="AI1215" s="41">
        <v>0.81299999999999994</v>
      </c>
      <c r="AJ1215" s="41">
        <v>0.25600000000000001</v>
      </c>
      <c r="AK1215" s="75" t="str">
        <f t="shared" si="234"/>
        <v>1</v>
      </c>
      <c r="AL1215" s="75" t="str">
        <f t="shared" si="235"/>
        <v>1</v>
      </c>
      <c r="AM1215" s="75" t="str">
        <f t="shared" si="236"/>
        <v>1</v>
      </c>
      <c r="AN1215" s="75" t="str">
        <f t="shared" si="237"/>
        <v>1</v>
      </c>
      <c r="AO1215" s="75" t="str">
        <f t="shared" si="238"/>
        <v>1</v>
      </c>
      <c r="AP1215" s="75" t="str">
        <f t="shared" si="239"/>
        <v>1</v>
      </c>
      <c r="AQ1215" s="75" t="str">
        <f t="shared" si="240"/>
        <v>1</v>
      </c>
      <c r="AR1215" s="75" t="str">
        <f t="shared" si="241"/>
        <v>1</v>
      </c>
      <c r="AS1215" s="75">
        <f t="shared" si="242"/>
        <v>1</v>
      </c>
      <c r="AT1215" s="75" t="str">
        <f t="shared" si="243"/>
        <v>1</v>
      </c>
      <c r="AU1215" s="48" t="e">
        <f>IF(OR(AQ1215="I",#REF!="I",AQ1215="C",#REF!="C"),"Termovacío",IF(OR(AO1215="I",AN1215="I",AP1215="I",AK1215="I",AL1215="I",AO1215="C",AN1215="C",AP1215="C",AK1215="C",AL1215="C"),"Regeneración",""))</f>
        <v>#REF!</v>
      </c>
    </row>
    <row r="1216" spans="1:47" s="10" customFormat="1" ht="15" customHeight="1" x14ac:dyDescent="0.2">
      <c r="A1216" s="4">
        <f t="shared" si="244"/>
        <v>57</v>
      </c>
      <c r="B1216" s="4">
        <v>60000012</v>
      </c>
      <c r="C1216" s="4" t="s">
        <v>80</v>
      </c>
      <c r="D1216" s="4" t="s">
        <v>156</v>
      </c>
      <c r="E1216" s="3"/>
      <c r="F1216" s="4" t="s">
        <v>349</v>
      </c>
      <c r="G1216" s="4" t="s">
        <v>12</v>
      </c>
      <c r="H1216" s="4" t="s">
        <v>198</v>
      </c>
      <c r="I1216" s="4" t="s">
        <v>245</v>
      </c>
      <c r="J1216" s="4" t="s">
        <v>137</v>
      </c>
      <c r="K1216" s="4" t="s">
        <v>125</v>
      </c>
      <c r="L1216" s="4">
        <v>1997</v>
      </c>
      <c r="M1216" s="4" t="s">
        <v>266</v>
      </c>
      <c r="N1216" s="4" t="s">
        <v>304</v>
      </c>
      <c r="O1216" s="4" t="s">
        <v>122</v>
      </c>
      <c r="P1216" s="4">
        <v>1997</v>
      </c>
      <c r="Q1216" s="4"/>
      <c r="R1216" s="4" t="s">
        <v>123</v>
      </c>
      <c r="S1216" s="13"/>
      <c r="T1216" s="4"/>
      <c r="U1216" s="4"/>
      <c r="V1216" s="4" t="s">
        <v>448</v>
      </c>
      <c r="W1216" s="4">
        <v>60</v>
      </c>
      <c r="X1216" s="13">
        <v>45158</v>
      </c>
      <c r="Y1216" s="27">
        <v>68</v>
      </c>
      <c r="Z1216" s="27">
        <v>51</v>
      </c>
      <c r="AA1216" s="28" t="s">
        <v>450</v>
      </c>
      <c r="AB1216" s="31">
        <v>0.88300000000000001</v>
      </c>
      <c r="AC1216" s="32">
        <v>55</v>
      </c>
      <c r="AD1216" s="28">
        <v>7</v>
      </c>
      <c r="AE1216" s="28">
        <v>32.799999999999997</v>
      </c>
      <c r="AF1216" s="33">
        <v>0.02</v>
      </c>
      <c r="AG1216" s="28">
        <v>1.5</v>
      </c>
      <c r="AH1216" s="31">
        <v>1.2E-2</v>
      </c>
      <c r="AI1216" s="31">
        <v>0.69199999999999995</v>
      </c>
      <c r="AJ1216" s="31"/>
      <c r="AK1216" s="75" t="str">
        <f t="shared" si="234"/>
        <v>1</v>
      </c>
      <c r="AL1216" s="75" t="str">
        <f t="shared" si="235"/>
        <v>1</v>
      </c>
      <c r="AM1216" s="75" t="str">
        <f t="shared" si="236"/>
        <v>1</v>
      </c>
      <c r="AN1216" s="75" t="str">
        <f t="shared" si="237"/>
        <v>1</v>
      </c>
      <c r="AO1216" s="75" t="str">
        <f t="shared" si="238"/>
        <v>1</v>
      </c>
      <c r="AP1216" s="75" t="str">
        <f t="shared" si="239"/>
        <v>1</v>
      </c>
      <c r="AQ1216" s="75" t="str">
        <f t="shared" si="240"/>
        <v>1</v>
      </c>
      <c r="AR1216" s="75" t="str">
        <f t="shared" si="241"/>
        <v>1</v>
      </c>
      <c r="AS1216" s="75">
        <f t="shared" si="242"/>
        <v>1</v>
      </c>
      <c r="AT1216" s="75" t="str">
        <f t="shared" si="243"/>
        <v>1</v>
      </c>
      <c r="AU1216" s="48" t="e">
        <f>IF(OR(AQ1216="I",#REF!="I",AQ1216="C",#REF!="C"),"Termovacío",IF(OR(AO1216="I",AN1216="I",AP1216="I",AK1216="I",AL1216="I",AO1216="C",AN1216="C",AP1216="C",AK1216="C",AL1216="C"),"Regeneración",""))</f>
        <v>#REF!</v>
      </c>
    </row>
    <row r="1217" spans="1:47" s="10" customFormat="1" ht="15" customHeight="1" x14ac:dyDescent="0.2">
      <c r="A1217" s="4">
        <f t="shared" si="244"/>
        <v>57</v>
      </c>
      <c r="B1217" s="4">
        <v>60000012</v>
      </c>
      <c r="C1217" s="4" t="s">
        <v>80</v>
      </c>
      <c r="D1217" s="4" t="s">
        <v>156</v>
      </c>
      <c r="E1217" s="3"/>
      <c r="F1217" s="4" t="s">
        <v>349</v>
      </c>
      <c r="G1217" s="4" t="s">
        <v>12</v>
      </c>
      <c r="H1217" s="4" t="s">
        <v>198</v>
      </c>
      <c r="I1217" s="4" t="s">
        <v>245</v>
      </c>
      <c r="J1217" s="4" t="s">
        <v>137</v>
      </c>
      <c r="K1217" s="4" t="s">
        <v>125</v>
      </c>
      <c r="L1217" s="4">
        <v>1997</v>
      </c>
      <c r="M1217" s="4" t="s">
        <v>266</v>
      </c>
      <c r="N1217" s="4" t="s">
        <v>304</v>
      </c>
      <c r="O1217" s="4" t="s">
        <v>122</v>
      </c>
      <c r="P1217" s="4">
        <v>1997</v>
      </c>
      <c r="Q1217" s="4"/>
      <c r="R1217" s="4" t="s">
        <v>123</v>
      </c>
      <c r="S1217" s="13"/>
      <c r="T1217" s="4"/>
      <c r="U1217" s="4"/>
      <c r="V1217" s="4"/>
      <c r="W1217" s="4">
        <v>60</v>
      </c>
      <c r="X1217" s="13" t="s">
        <v>289</v>
      </c>
      <c r="Y1217" s="27">
        <v>0</v>
      </c>
      <c r="Z1217" s="27">
        <v>48</v>
      </c>
      <c r="AA1217" s="28" t="s">
        <v>282</v>
      </c>
      <c r="AB1217" s="31">
        <v>0.88219999999999998</v>
      </c>
      <c r="AC1217" s="32">
        <v>45.7</v>
      </c>
      <c r="AD1217" s="28">
        <v>17</v>
      </c>
      <c r="AE1217" s="28">
        <v>34.200000000000003</v>
      </c>
      <c r="AF1217" s="33">
        <v>0.02</v>
      </c>
      <c r="AG1217" s="28">
        <v>2</v>
      </c>
      <c r="AH1217" s="31">
        <v>4.1000000000000002E-2</v>
      </c>
      <c r="AI1217" s="31">
        <v>1.4</v>
      </c>
      <c r="AJ1217" s="31"/>
      <c r="AK1217" s="75" t="str">
        <f t="shared" si="234"/>
        <v>1</v>
      </c>
      <c r="AL1217" s="75" t="str">
        <f t="shared" si="235"/>
        <v>1</v>
      </c>
      <c r="AM1217" s="75" t="str">
        <f t="shared" si="236"/>
        <v>1</v>
      </c>
      <c r="AN1217" s="75" t="str">
        <f t="shared" si="237"/>
        <v>1</v>
      </c>
      <c r="AO1217" s="75" t="str">
        <f t="shared" si="238"/>
        <v>1</v>
      </c>
      <c r="AP1217" s="75" t="str">
        <f t="shared" si="239"/>
        <v>1</v>
      </c>
      <c r="AQ1217" s="75" t="str">
        <f t="shared" si="240"/>
        <v>1</v>
      </c>
      <c r="AR1217" s="75" t="str">
        <f t="shared" si="241"/>
        <v>1</v>
      </c>
      <c r="AS1217" s="75">
        <f t="shared" si="242"/>
        <v>1</v>
      </c>
      <c r="AT1217" s="75" t="str">
        <f t="shared" si="243"/>
        <v>1</v>
      </c>
      <c r="AU1217" s="48" t="e">
        <f>IF(OR(AQ1217="I",#REF!="I",AQ1217="C",#REF!="C"),"Termovacío",IF(OR(AO1217="I",AN1217="I",AP1217="I",AK1217="I",AL1217="I",AO1217="C",AN1217="C",AP1217="C",AK1217="C",AL1217="C"),"Regeneración",""))</f>
        <v>#REF!</v>
      </c>
    </row>
    <row r="1218" spans="1:47" s="10" customFormat="1" ht="15" customHeight="1" x14ac:dyDescent="0.2">
      <c r="A1218" s="4">
        <f t="shared" si="244"/>
        <v>57</v>
      </c>
      <c r="B1218" s="4">
        <v>60000012</v>
      </c>
      <c r="C1218" s="4" t="s">
        <v>80</v>
      </c>
      <c r="D1218" s="4" t="s">
        <v>156</v>
      </c>
      <c r="E1218" s="3"/>
      <c r="F1218" s="4" t="s">
        <v>349</v>
      </c>
      <c r="G1218" s="4" t="s">
        <v>12</v>
      </c>
      <c r="H1218" s="4" t="s">
        <v>198</v>
      </c>
      <c r="I1218" s="4" t="s">
        <v>245</v>
      </c>
      <c r="J1218" s="4" t="s">
        <v>137</v>
      </c>
      <c r="K1218" s="4" t="s">
        <v>125</v>
      </c>
      <c r="L1218" s="4">
        <v>1997</v>
      </c>
      <c r="M1218" s="4" t="s">
        <v>266</v>
      </c>
      <c r="N1218" s="4" t="s">
        <v>304</v>
      </c>
      <c r="O1218" s="4" t="s">
        <v>122</v>
      </c>
      <c r="P1218" s="4">
        <v>1997</v>
      </c>
      <c r="Q1218" s="4"/>
      <c r="R1218" s="4" t="s">
        <v>123</v>
      </c>
      <c r="S1218" s="13"/>
      <c r="T1218" s="4"/>
      <c r="U1218" s="4"/>
      <c r="V1218" s="4" t="s">
        <v>301</v>
      </c>
      <c r="W1218" s="4">
        <v>60</v>
      </c>
      <c r="X1218" s="13">
        <v>44412</v>
      </c>
      <c r="Y1218" s="27">
        <v>71</v>
      </c>
      <c r="Z1218" s="27">
        <v>52</v>
      </c>
      <c r="AA1218" s="28" t="s">
        <v>300</v>
      </c>
      <c r="AB1218" s="31">
        <v>0.873</v>
      </c>
      <c r="AC1218" s="32">
        <v>32</v>
      </c>
      <c r="AD1218" s="28">
        <v>15</v>
      </c>
      <c r="AE1218" s="28">
        <v>33</v>
      </c>
      <c r="AF1218" s="33">
        <v>0.02</v>
      </c>
      <c r="AG1218" s="28">
        <v>2</v>
      </c>
      <c r="AH1218" s="31">
        <v>1.4999999999999999E-2</v>
      </c>
      <c r="AI1218" s="31">
        <v>0.76600000000000001</v>
      </c>
      <c r="AJ1218" s="31"/>
      <c r="AK1218" s="75" t="str">
        <f t="shared" si="234"/>
        <v>1</v>
      </c>
      <c r="AL1218" s="75" t="str">
        <f t="shared" si="235"/>
        <v>1</v>
      </c>
      <c r="AM1218" s="75" t="str">
        <f t="shared" si="236"/>
        <v>1</v>
      </c>
      <c r="AN1218" s="75" t="str">
        <f t="shared" si="237"/>
        <v>1</v>
      </c>
      <c r="AO1218" s="75" t="str">
        <f t="shared" si="238"/>
        <v>1</v>
      </c>
      <c r="AP1218" s="75" t="str">
        <f t="shared" si="239"/>
        <v>1</v>
      </c>
      <c r="AQ1218" s="75" t="str">
        <f t="shared" si="240"/>
        <v>5</v>
      </c>
      <c r="AR1218" s="75" t="str">
        <f t="shared" si="241"/>
        <v>1</v>
      </c>
      <c r="AS1218" s="75">
        <f t="shared" si="242"/>
        <v>1.9090909090909092</v>
      </c>
      <c r="AT1218" s="75" t="str">
        <f t="shared" si="243"/>
        <v>3</v>
      </c>
      <c r="AU1218" s="48" t="e">
        <f>IF(OR(AQ1218="I",#REF!="I",AQ1218="C",#REF!="C"),"Termovacío",IF(OR(AO1218="I",AN1218="I",AP1218="I",AK1218="I",AL1218="I",AO1218="C",AN1218="C",AP1218="C",AK1218="C",AL1218="C"),"Regeneración",""))</f>
        <v>#REF!</v>
      </c>
    </row>
    <row r="1219" spans="1:47" s="10" customFormat="1" ht="15" customHeight="1" x14ac:dyDescent="0.2">
      <c r="A1219" s="4">
        <f t="shared" si="244"/>
        <v>57</v>
      </c>
      <c r="B1219" s="4">
        <v>60000012</v>
      </c>
      <c r="C1219" s="4" t="s">
        <v>80</v>
      </c>
      <c r="D1219" s="4" t="s">
        <v>156</v>
      </c>
      <c r="E1219" s="3"/>
      <c r="F1219" s="4" t="s">
        <v>349</v>
      </c>
      <c r="G1219" s="4" t="s">
        <v>12</v>
      </c>
      <c r="H1219" s="4" t="s">
        <v>198</v>
      </c>
      <c r="I1219" s="4" t="s">
        <v>245</v>
      </c>
      <c r="J1219" s="4" t="s">
        <v>137</v>
      </c>
      <c r="K1219" s="4" t="s">
        <v>125</v>
      </c>
      <c r="L1219" s="4">
        <v>1997</v>
      </c>
      <c r="M1219" s="4" t="s">
        <v>266</v>
      </c>
      <c r="N1219" s="4" t="s">
        <v>304</v>
      </c>
      <c r="O1219" s="4" t="s">
        <v>122</v>
      </c>
      <c r="P1219" s="4">
        <v>1997</v>
      </c>
      <c r="Q1219" s="4"/>
      <c r="R1219" s="4" t="s">
        <v>123</v>
      </c>
      <c r="S1219" s="13"/>
      <c r="T1219" s="4"/>
      <c r="U1219" s="4"/>
      <c r="V1219" s="4"/>
      <c r="W1219" s="4">
        <v>60</v>
      </c>
      <c r="X1219" s="13">
        <v>43580</v>
      </c>
      <c r="Y1219" s="27"/>
      <c r="Z1219" s="27"/>
      <c r="AA1219" s="28"/>
      <c r="AB1219" s="31"/>
      <c r="AC1219" s="32">
        <v>48.3</v>
      </c>
      <c r="AD1219" s="28"/>
      <c r="AE1219" s="28">
        <v>37.4</v>
      </c>
      <c r="AF1219" s="33">
        <v>0.01</v>
      </c>
      <c r="AG1219" s="28">
        <v>2</v>
      </c>
      <c r="AH1219" s="31">
        <v>3.5999999999999997E-2</v>
      </c>
      <c r="AI1219" s="31">
        <v>0.94</v>
      </c>
      <c r="AJ1219" s="31"/>
      <c r="AK1219" s="75" t="str">
        <f t="shared" si="234"/>
        <v>1</v>
      </c>
      <c r="AL1219" s="75" t="str">
        <f t="shared" si="235"/>
        <v>1</v>
      </c>
      <c r="AM1219" s="75" t="str">
        <f t="shared" si="236"/>
        <v>1</v>
      </c>
      <c r="AN1219" s="75" t="str">
        <f t="shared" si="237"/>
        <v>1</v>
      </c>
      <c r="AO1219" s="75" t="str">
        <f t="shared" si="238"/>
        <v>1</v>
      </c>
      <c r="AP1219" s="75" t="str">
        <f t="shared" si="239"/>
        <v>1</v>
      </c>
      <c r="AQ1219" s="75" t="str">
        <f t="shared" si="240"/>
        <v>1</v>
      </c>
      <c r="AR1219" s="75" t="str">
        <f t="shared" si="241"/>
        <v>1</v>
      </c>
      <c r="AS1219" s="75">
        <f t="shared" si="242"/>
        <v>1</v>
      </c>
      <c r="AT1219" s="75" t="str">
        <f t="shared" si="243"/>
        <v>1</v>
      </c>
      <c r="AU1219" s="48" t="e">
        <f>IF(OR(AQ1219="I",#REF!="I",AQ1219="C",#REF!="C"),"Termovacío",IF(OR(AO1219="I",AN1219="I",AP1219="I",AK1219="I",AL1219="I",AO1219="C",AN1219="C",AP1219="C",AK1219="C",AL1219="C"),"Regeneración",""))</f>
        <v>#REF!</v>
      </c>
    </row>
    <row r="1220" spans="1:47" s="10" customFormat="1" ht="15" customHeight="1" x14ac:dyDescent="0.2">
      <c r="A1220" s="4">
        <f t="shared" si="244"/>
        <v>57</v>
      </c>
      <c r="B1220" s="4">
        <v>60000012</v>
      </c>
      <c r="C1220" s="4" t="s">
        <v>80</v>
      </c>
      <c r="D1220" s="4" t="s">
        <v>156</v>
      </c>
      <c r="E1220" s="3"/>
      <c r="F1220" s="4" t="s">
        <v>349</v>
      </c>
      <c r="G1220" s="4" t="s">
        <v>12</v>
      </c>
      <c r="H1220" s="4" t="s">
        <v>198</v>
      </c>
      <c r="I1220" s="4" t="s">
        <v>245</v>
      </c>
      <c r="J1220" s="4" t="s">
        <v>137</v>
      </c>
      <c r="K1220" s="4" t="s">
        <v>125</v>
      </c>
      <c r="L1220" s="4">
        <v>1997</v>
      </c>
      <c r="M1220" s="4" t="s">
        <v>266</v>
      </c>
      <c r="N1220" s="4" t="s">
        <v>304</v>
      </c>
      <c r="O1220" s="4" t="s">
        <v>122</v>
      </c>
      <c r="P1220" s="4">
        <v>1997</v>
      </c>
      <c r="Q1220" s="4"/>
      <c r="R1220" s="4" t="s">
        <v>123</v>
      </c>
      <c r="S1220" s="13"/>
      <c r="T1220" s="4"/>
      <c r="U1220" s="4"/>
      <c r="V1220" s="4"/>
      <c r="W1220" s="4">
        <v>60</v>
      </c>
      <c r="X1220" s="13">
        <v>43321</v>
      </c>
      <c r="Y1220" s="27"/>
      <c r="Z1220" s="27"/>
      <c r="AA1220" s="28"/>
      <c r="AB1220" s="31"/>
      <c r="AC1220" s="32">
        <v>68.099999999999994</v>
      </c>
      <c r="AD1220" s="28"/>
      <c r="AE1220" s="28">
        <v>35.4</v>
      </c>
      <c r="AF1220" s="33">
        <v>0.03</v>
      </c>
      <c r="AG1220" s="28">
        <v>2</v>
      </c>
      <c r="AH1220" s="31">
        <v>4.2000000000000003E-2</v>
      </c>
      <c r="AI1220" s="31">
        <v>0.76</v>
      </c>
      <c r="AJ1220" s="31"/>
      <c r="AK1220" s="75" t="str">
        <f t="shared" ref="AK1220:AK1283" si="247">IF(AH1220&lt;&gt;"",IF(AH1220&lt;=0.1,"1",IF(AND(AH1220&gt;0.1,AH1220&lt;=0.3),"3",IF(AH1220&gt;0.3,"5",""))),"1")</f>
        <v>1</v>
      </c>
      <c r="AL1220" s="75" t="str">
        <f t="shared" ref="AL1220:AL1283" si="248">IF(AI1220&lt;&gt;"",IF(AI1220&lt;=3,"1",IF(AND(AI1220&gt;3,AI1220&lt;=4),"3",IF(AI1220&gt;4,"5",""))),"1")</f>
        <v>1</v>
      </c>
      <c r="AM1220" s="75" t="str">
        <f t="shared" ref="AM1220:AM1283" si="249">IF(AD1220&lt;&gt;"",IF(AD1220&lt;=20,"1",IF(AND(AD1220&gt;20,AD1220&lt;=30),"3",IF(AD1220&gt;30,"5",""))),"1")</f>
        <v>1</v>
      </c>
      <c r="AN1220" s="75" t="str">
        <f t="shared" ref="AN1220:AN1283" si="250">IF(AF1220&lt;&gt;"",IF(AF1220&lt;=0.05,"1",IF(AND(AF1220&gt;0.05,AF1220&lt;=0.1),"3",IF(AF1220&gt;0.1,"5",""))),"1")</f>
        <v>1</v>
      </c>
      <c r="AO1220" s="75" t="str">
        <f t="shared" ref="AO1220:AO1283" si="251">IF(AE1220&lt;&gt;"",IF(AE1220&gt;=32,"1",IF(AND(AE1220&gt;=28,AE1220&lt;32),"3",IF(AE1220&lt;28,"5",""))),"1")</f>
        <v>1</v>
      </c>
      <c r="AP1220" s="75" t="str">
        <f t="shared" ref="AP1220:AP1283" si="252">IF(AG1220&lt;&gt;"",IF(AG1220&lt;=3.5,"1",IF(AG1220&gt;3.5,"5","")),"1")</f>
        <v>1</v>
      </c>
      <c r="AQ1220" s="75" t="str">
        <f t="shared" si="240"/>
        <v>1</v>
      </c>
      <c r="AR1220" s="75" t="str">
        <f t="shared" si="241"/>
        <v>1</v>
      </c>
      <c r="AS1220" s="75">
        <f t="shared" si="242"/>
        <v>1</v>
      </c>
      <c r="AT1220" s="75" t="str">
        <f t="shared" si="243"/>
        <v>1</v>
      </c>
      <c r="AU1220" s="48" t="e">
        <f>IF(OR(AQ1220="I",#REF!="I",AQ1220="C",#REF!="C"),"Termovacío",IF(OR(AO1220="I",AN1220="I",AP1220="I",AK1220="I",AL1220="I",AO1220="C",AN1220="C",AP1220="C",AK1220="C",AL1220="C"),"Regeneración",""))</f>
        <v>#REF!</v>
      </c>
    </row>
    <row r="1221" spans="1:47" s="10" customFormat="1" ht="15" customHeight="1" x14ac:dyDescent="0.2">
      <c r="A1221" s="4">
        <f t="shared" si="244"/>
        <v>57</v>
      </c>
      <c r="B1221" s="4">
        <v>60000012</v>
      </c>
      <c r="C1221" s="4" t="s">
        <v>80</v>
      </c>
      <c r="D1221" s="4" t="s">
        <v>156</v>
      </c>
      <c r="E1221" s="3"/>
      <c r="F1221" s="4" t="s">
        <v>349</v>
      </c>
      <c r="G1221" s="4" t="s">
        <v>12</v>
      </c>
      <c r="H1221" s="4" t="s">
        <v>198</v>
      </c>
      <c r="I1221" s="4" t="s">
        <v>245</v>
      </c>
      <c r="J1221" s="4" t="s">
        <v>137</v>
      </c>
      <c r="K1221" s="4" t="s">
        <v>125</v>
      </c>
      <c r="L1221" s="4">
        <v>1997</v>
      </c>
      <c r="M1221" s="4" t="s">
        <v>266</v>
      </c>
      <c r="N1221" s="4" t="s">
        <v>304</v>
      </c>
      <c r="O1221" s="4" t="s">
        <v>122</v>
      </c>
      <c r="P1221" s="4">
        <v>1997</v>
      </c>
      <c r="Q1221" s="4"/>
      <c r="R1221" s="4" t="s">
        <v>123</v>
      </c>
      <c r="S1221" s="13"/>
      <c r="T1221" s="4"/>
      <c r="U1221" s="4"/>
      <c r="V1221" s="4"/>
      <c r="W1221" s="4">
        <v>60</v>
      </c>
      <c r="X1221" s="13">
        <v>42923</v>
      </c>
      <c r="Y1221" s="27"/>
      <c r="Z1221" s="27"/>
      <c r="AA1221" s="28"/>
      <c r="AB1221" s="31"/>
      <c r="AC1221" s="32">
        <v>56.3</v>
      </c>
      <c r="AD1221" s="28"/>
      <c r="AE1221" s="28">
        <v>36.4</v>
      </c>
      <c r="AF1221" s="33">
        <v>0.02</v>
      </c>
      <c r="AG1221" s="28">
        <v>2</v>
      </c>
      <c r="AH1221" s="31">
        <v>0.08</v>
      </c>
      <c r="AI1221" s="31">
        <v>2.2000000000000002</v>
      </c>
      <c r="AJ1221" s="31"/>
      <c r="AK1221" s="75" t="str">
        <f t="shared" si="247"/>
        <v>1</v>
      </c>
      <c r="AL1221" s="75" t="str">
        <f t="shared" si="248"/>
        <v>1</v>
      </c>
      <c r="AM1221" s="75" t="str">
        <f t="shared" si="249"/>
        <v>1</v>
      </c>
      <c r="AN1221" s="75" t="str">
        <f t="shared" si="250"/>
        <v>1</v>
      </c>
      <c r="AO1221" s="75" t="str">
        <f t="shared" si="251"/>
        <v>1</v>
      </c>
      <c r="AP1221" s="75" t="str">
        <f t="shared" si="252"/>
        <v>1</v>
      </c>
      <c r="AQ1221" s="75" t="str">
        <f t="shared" ref="AQ1221:AQ1284" si="253">IF(AC1221&lt;&gt;"",IF(AND(W1221=60,AC1221&gt;=40),"1",IF(AND(W1221=60,AC1221&gt;=35,AC1221&lt;40),"3",IF(AND(W1221=60,AC1221&lt;35),"5",IF(AND(W1221=220,AC1221&gt;=50),"1",IF(AND(W1221=220,AC1221&gt;=45,AC1221&lt;50),"2",IF(AND(W1221=220,AC1221&lt;45),"5","")))))),"1")</f>
        <v>1</v>
      </c>
      <c r="AR1221" s="75" t="str">
        <f t="shared" ref="AR1221:AR1284" si="254">IF(AJ1221&lt;&gt;"",IF(AJ1221&gt;=0.2,"1",IF(AND(AJ1221&gt;=0.1,AJ1221&lt;0.2),"3",IF(AJ1221&lt;0.1,"5",""))),"1")</f>
        <v>1</v>
      </c>
      <c r="AS1221" s="75">
        <f t="shared" ref="AS1221:AS1284" si="255">+(3*AK1221+3*AL1221+4*AM1221+2*AN1221+3*AO1221+1*AP1221+5*AQ1221+1*AR1221)/22</f>
        <v>1</v>
      </c>
      <c r="AT1221" s="75" t="str">
        <f t="shared" ref="AT1221:AT1284" si="256">IF(AND(AS1221&gt;0,AS1221&lt;=1),"1",IF(AND(AS1221&gt;1,AS1221&lt;=2),"3",IF(AND(AS1221&gt;2,AS1221&lt;=3),"6",IF(AND(AS1221&gt;3,AS1221&lt;=4),"8",IF(AND(AS1221&gt;4,AS1221&lt;=5),"10","")))))</f>
        <v>1</v>
      </c>
      <c r="AU1221" s="48" t="e">
        <f>IF(OR(AQ1221="I",#REF!="I",AQ1221="C",#REF!="C"),"Termovacío",IF(OR(AO1221="I",AN1221="I",AP1221="I",AK1221="I",AL1221="I",AO1221="C",AN1221="C",AP1221="C",AK1221="C",AL1221="C"),"Regeneración",""))</f>
        <v>#REF!</v>
      </c>
    </row>
    <row r="1222" spans="1:47" s="10" customFormat="1" ht="15" customHeight="1" x14ac:dyDescent="0.2">
      <c r="A1222" s="4">
        <f t="shared" si="244"/>
        <v>57</v>
      </c>
      <c r="B1222" s="4">
        <v>60000012</v>
      </c>
      <c r="C1222" s="4" t="s">
        <v>80</v>
      </c>
      <c r="D1222" s="4" t="s">
        <v>156</v>
      </c>
      <c r="E1222" s="3"/>
      <c r="F1222" s="4" t="s">
        <v>349</v>
      </c>
      <c r="G1222" s="4" t="s">
        <v>12</v>
      </c>
      <c r="H1222" s="4" t="s">
        <v>198</v>
      </c>
      <c r="I1222" s="4" t="s">
        <v>245</v>
      </c>
      <c r="J1222" s="4" t="s">
        <v>137</v>
      </c>
      <c r="K1222" s="4" t="s">
        <v>125</v>
      </c>
      <c r="L1222" s="4">
        <v>1997</v>
      </c>
      <c r="M1222" s="4" t="s">
        <v>266</v>
      </c>
      <c r="N1222" s="4" t="s">
        <v>304</v>
      </c>
      <c r="O1222" s="4" t="s">
        <v>122</v>
      </c>
      <c r="P1222" s="4">
        <v>1997</v>
      </c>
      <c r="Q1222" s="4"/>
      <c r="R1222" s="4" t="s">
        <v>123</v>
      </c>
      <c r="S1222" s="13"/>
      <c r="T1222" s="4"/>
      <c r="U1222" s="4"/>
      <c r="V1222" s="4"/>
      <c r="W1222" s="4">
        <v>60</v>
      </c>
      <c r="X1222" s="13">
        <v>42384</v>
      </c>
      <c r="Y1222" s="27"/>
      <c r="Z1222" s="27"/>
      <c r="AA1222" s="28"/>
      <c r="AB1222" s="31"/>
      <c r="AC1222" s="32">
        <v>37.700000000000003</v>
      </c>
      <c r="AD1222" s="28"/>
      <c r="AE1222" s="28">
        <v>36</v>
      </c>
      <c r="AF1222" s="33">
        <v>0.01</v>
      </c>
      <c r="AG1222" s="28">
        <v>1</v>
      </c>
      <c r="AH1222" s="31">
        <v>2.4E-2</v>
      </c>
      <c r="AI1222" s="31">
        <v>0.502</v>
      </c>
      <c r="AJ1222" s="31"/>
      <c r="AK1222" s="75" t="str">
        <f t="shared" si="247"/>
        <v>1</v>
      </c>
      <c r="AL1222" s="75" t="str">
        <f t="shared" si="248"/>
        <v>1</v>
      </c>
      <c r="AM1222" s="75" t="str">
        <f t="shared" si="249"/>
        <v>1</v>
      </c>
      <c r="AN1222" s="75" t="str">
        <f t="shared" si="250"/>
        <v>1</v>
      </c>
      <c r="AO1222" s="75" t="str">
        <f t="shared" si="251"/>
        <v>1</v>
      </c>
      <c r="AP1222" s="75" t="str">
        <f t="shared" si="252"/>
        <v>1</v>
      </c>
      <c r="AQ1222" s="75" t="str">
        <f t="shared" si="253"/>
        <v>3</v>
      </c>
      <c r="AR1222" s="75" t="str">
        <f t="shared" si="254"/>
        <v>1</v>
      </c>
      <c r="AS1222" s="75">
        <f t="shared" si="255"/>
        <v>1.4545454545454546</v>
      </c>
      <c r="AT1222" s="75" t="str">
        <f t="shared" si="256"/>
        <v>3</v>
      </c>
      <c r="AU1222" s="48" t="e">
        <f>IF(OR(AQ1222="I",#REF!="I",AQ1222="C",#REF!="C"),"Termovacío",IF(OR(AO1222="I",AN1222="I",AP1222="I",AK1222="I",AL1222="I",AO1222="C",AN1222="C",AP1222="C",AK1222="C",AL1222="C"),"Regeneración",""))</f>
        <v>#REF!</v>
      </c>
    </row>
    <row r="1223" spans="1:47" s="10" customFormat="1" ht="15" customHeight="1" x14ac:dyDescent="0.2">
      <c r="A1223" s="4">
        <f t="shared" si="244"/>
        <v>57</v>
      </c>
      <c r="B1223" s="4">
        <v>60000012</v>
      </c>
      <c r="C1223" s="4" t="s">
        <v>80</v>
      </c>
      <c r="D1223" s="4" t="s">
        <v>156</v>
      </c>
      <c r="E1223" s="3"/>
      <c r="F1223" s="4" t="s">
        <v>349</v>
      </c>
      <c r="G1223" s="4" t="s">
        <v>12</v>
      </c>
      <c r="H1223" s="4" t="s">
        <v>198</v>
      </c>
      <c r="I1223" s="4" t="s">
        <v>245</v>
      </c>
      <c r="J1223" s="4" t="s">
        <v>137</v>
      </c>
      <c r="K1223" s="4" t="s">
        <v>125</v>
      </c>
      <c r="L1223" s="4">
        <v>1997</v>
      </c>
      <c r="M1223" s="4" t="s">
        <v>266</v>
      </c>
      <c r="N1223" s="4" t="s">
        <v>304</v>
      </c>
      <c r="O1223" s="4" t="s">
        <v>122</v>
      </c>
      <c r="P1223" s="4">
        <v>1997</v>
      </c>
      <c r="Q1223" s="4"/>
      <c r="R1223" s="4" t="s">
        <v>123</v>
      </c>
      <c r="S1223" s="13"/>
      <c r="T1223" s="4"/>
      <c r="U1223" s="4"/>
      <c r="V1223" s="4"/>
      <c r="W1223" s="4">
        <v>60</v>
      </c>
      <c r="X1223" s="13">
        <v>41989</v>
      </c>
      <c r="Y1223" s="27"/>
      <c r="Z1223" s="27"/>
      <c r="AA1223" s="28"/>
      <c r="AB1223" s="31"/>
      <c r="AC1223" s="32">
        <v>47.5</v>
      </c>
      <c r="AD1223" s="28"/>
      <c r="AE1223" s="28">
        <v>37</v>
      </c>
      <c r="AF1223" s="33">
        <v>0.01</v>
      </c>
      <c r="AG1223" s="28">
        <v>1</v>
      </c>
      <c r="AH1223" s="31">
        <v>2.3E-2</v>
      </c>
      <c r="AI1223" s="31"/>
      <c r="AJ1223" s="31"/>
      <c r="AK1223" s="75" t="str">
        <f t="shared" si="247"/>
        <v>1</v>
      </c>
      <c r="AL1223" s="75" t="str">
        <f t="shared" si="248"/>
        <v>1</v>
      </c>
      <c r="AM1223" s="75" t="str">
        <f t="shared" si="249"/>
        <v>1</v>
      </c>
      <c r="AN1223" s="75" t="str">
        <f t="shared" si="250"/>
        <v>1</v>
      </c>
      <c r="AO1223" s="75" t="str">
        <f t="shared" si="251"/>
        <v>1</v>
      </c>
      <c r="AP1223" s="75" t="str">
        <f t="shared" si="252"/>
        <v>1</v>
      </c>
      <c r="AQ1223" s="75" t="str">
        <f t="shared" si="253"/>
        <v>1</v>
      </c>
      <c r="AR1223" s="75" t="str">
        <f t="shared" si="254"/>
        <v>1</v>
      </c>
      <c r="AS1223" s="75">
        <f t="shared" si="255"/>
        <v>1</v>
      </c>
      <c r="AT1223" s="75" t="str">
        <f t="shared" si="256"/>
        <v>1</v>
      </c>
      <c r="AU1223" s="48" t="e">
        <f>IF(OR(AQ1223="I",#REF!="I",AQ1223="C",#REF!="C"),"Termovacío",IF(OR(AO1223="I",AN1223="I",AP1223="I",AK1223="I",AL1223="I",AO1223="C",AN1223="C",AP1223="C",AK1223="C",AL1223="C"),"Regeneración",""))</f>
        <v>#REF!</v>
      </c>
    </row>
    <row r="1224" spans="1:47" s="10" customFormat="1" ht="15" customHeight="1" x14ac:dyDescent="0.2">
      <c r="A1224" s="4">
        <f t="shared" si="244"/>
        <v>57</v>
      </c>
      <c r="B1224" s="4">
        <v>60000012</v>
      </c>
      <c r="C1224" s="4" t="s">
        <v>80</v>
      </c>
      <c r="D1224" s="4" t="s">
        <v>156</v>
      </c>
      <c r="E1224" s="3"/>
      <c r="F1224" s="4" t="s">
        <v>349</v>
      </c>
      <c r="G1224" s="4" t="s">
        <v>12</v>
      </c>
      <c r="H1224" s="4" t="s">
        <v>198</v>
      </c>
      <c r="I1224" s="4" t="s">
        <v>245</v>
      </c>
      <c r="J1224" s="4" t="s">
        <v>137</v>
      </c>
      <c r="K1224" s="4" t="s">
        <v>125</v>
      </c>
      <c r="L1224" s="4">
        <v>1997</v>
      </c>
      <c r="M1224" s="4" t="s">
        <v>266</v>
      </c>
      <c r="N1224" s="4" t="s">
        <v>304</v>
      </c>
      <c r="O1224" s="4" t="s">
        <v>122</v>
      </c>
      <c r="P1224" s="4">
        <v>1997</v>
      </c>
      <c r="Q1224" s="4"/>
      <c r="R1224" s="4" t="s">
        <v>123</v>
      </c>
      <c r="S1224" s="13"/>
      <c r="T1224" s="4"/>
      <c r="U1224" s="4"/>
      <c r="V1224" s="4"/>
      <c r="W1224" s="4">
        <v>60</v>
      </c>
      <c r="X1224" s="13">
        <v>41631</v>
      </c>
      <c r="Y1224" s="27"/>
      <c r="Z1224" s="27"/>
      <c r="AA1224" s="28"/>
      <c r="AB1224" s="31"/>
      <c r="AC1224" s="32"/>
      <c r="AD1224" s="28"/>
      <c r="AE1224" s="28">
        <v>32.5</v>
      </c>
      <c r="AF1224" s="33">
        <v>0.01</v>
      </c>
      <c r="AG1224" s="28">
        <v>1.5</v>
      </c>
      <c r="AH1224" s="31">
        <v>2.1999999999999999E-2</v>
      </c>
      <c r="AI1224" s="31">
        <v>0.71</v>
      </c>
      <c r="AJ1224" s="31"/>
      <c r="AK1224" s="75" t="str">
        <f t="shared" si="247"/>
        <v>1</v>
      </c>
      <c r="AL1224" s="75" t="str">
        <f t="shared" si="248"/>
        <v>1</v>
      </c>
      <c r="AM1224" s="75" t="str">
        <f t="shared" si="249"/>
        <v>1</v>
      </c>
      <c r="AN1224" s="75" t="str">
        <f t="shared" si="250"/>
        <v>1</v>
      </c>
      <c r="AO1224" s="75" t="str">
        <f t="shared" si="251"/>
        <v>1</v>
      </c>
      <c r="AP1224" s="75" t="str">
        <f t="shared" si="252"/>
        <v>1</v>
      </c>
      <c r="AQ1224" s="75" t="str">
        <f t="shared" si="253"/>
        <v>1</v>
      </c>
      <c r="AR1224" s="75" t="str">
        <f t="shared" si="254"/>
        <v>1</v>
      </c>
      <c r="AS1224" s="75">
        <f t="shared" si="255"/>
        <v>1</v>
      </c>
      <c r="AT1224" s="75" t="str">
        <f t="shared" si="256"/>
        <v>1</v>
      </c>
      <c r="AU1224" s="48" t="e">
        <f>IF(OR(AQ1224="I",#REF!="I",AQ1224="C",#REF!="C"),"Termovacío",IF(OR(AO1224="I",AN1224="I",AP1224="I",AK1224="I",AL1224="I",AO1224="C",AN1224="C",AP1224="C",AK1224="C",AL1224="C"),"Regeneración",""))</f>
        <v>#REF!</v>
      </c>
    </row>
    <row r="1225" spans="1:47" s="10" customFormat="1" ht="15" customHeight="1" x14ac:dyDescent="0.2">
      <c r="A1225" s="4">
        <f t="shared" si="244"/>
        <v>57</v>
      </c>
      <c r="B1225" s="4">
        <v>60000012</v>
      </c>
      <c r="C1225" s="4" t="s">
        <v>80</v>
      </c>
      <c r="D1225" s="4" t="s">
        <v>156</v>
      </c>
      <c r="E1225" s="3"/>
      <c r="F1225" s="4" t="s">
        <v>349</v>
      </c>
      <c r="G1225" s="4" t="s">
        <v>12</v>
      </c>
      <c r="H1225" s="4" t="s">
        <v>198</v>
      </c>
      <c r="I1225" s="4" t="s">
        <v>245</v>
      </c>
      <c r="J1225" s="4" t="s">
        <v>137</v>
      </c>
      <c r="K1225" s="4" t="s">
        <v>125</v>
      </c>
      <c r="L1225" s="4">
        <v>1997</v>
      </c>
      <c r="M1225" s="4" t="s">
        <v>266</v>
      </c>
      <c r="N1225" s="4" t="s">
        <v>304</v>
      </c>
      <c r="O1225" s="4" t="s">
        <v>122</v>
      </c>
      <c r="P1225" s="4">
        <v>1997</v>
      </c>
      <c r="Q1225" s="4"/>
      <c r="R1225" s="4" t="s">
        <v>123</v>
      </c>
      <c r="S1225" s="13"/>
      <c r="T1225" s="4"/>
      <c r="U1225" s="4"/>
      <c r="V1225" s="4"/>
      <c r="W1225" s="4">
        <v>60</v>
      </c>
      <c r="X1225" s="13">
        <v>41341</v>
      </c>
      <c r="Y1225" s="27"/>
      <c r="Z1225" s="27"/>
      <c r="AA1225" s="28"/>
      <c r="AB1225" s="31"/>
      <c r="AC1225" s="32"/>
      <c r="AD1225" s="28"/>
      <c r="AE1225" s="28">
        <v>34</v>
      </c>
      <c r="AF1225" s="33">
        <v>0.01</v>
      </c>
      <c r="AG1225" s="28">
        <v>1</v>
      </c>
      <c r="AH1225" s="31">
        <v>1.6E-2</v>
      </c>
      <c r="AI1225" s="31">
        <v>0.66900000000000004</v>
      </c>
      <c r="AJ1225" s="31"/>
      <c r="AK1225" s="75" t="str">
        <f t="shared" si="247"/>
        <v>1</v>
      </c>
      <c r="AL1225" s="75" t="str">
        <f t="shared" si="248"/>
        <v>1</v>
      </c>
      <c r="AM1225" s="75" t="str">
        <f t="shared" si="249"/>
        <v>1</v>
      </c>
      <c r="AN1225" s="75" t="str">
        <f t="shared" si="250"/>
        <v>1</v>
      </c>
      <c r="AO1225" s="75" t="str">
        <f t="shared" si="251"/>
        <v>1</v>
      </c>
      <c r="AP1225" s="75" t="str">
        <f t="shared" si="252"/>
        <v>1</v>
      </c>
      <c r="AQ1225" s="75" t="str">
        <f t="shared" si="253"/>
        <v>1</v>
      </c>
      <c r="AR1225" s="75" t="str">
        <f t="shared" si="254"/>
        <v>1</v>
      </c>
      <c r="AS1225" s="75">
        <f t="shared" si="255"/>
        <v>1</v>
      </c>
      <c r="AT1225" s="75" t="str">
        <f t="shared" si="256"/>
        <v>1</v>
      </c>
      <c r="AU1225" s="48" t="e">
        <f>IF(OR(AQ1225="I",#REF!="I",AQ1225="C",#REF!="C"),"Termovacío",IF(OR(AO1225="I",AN1225="I",AP1225="I",AK1225="I",AL1225="I",AO1225="C",AN1225="C",AP1225="C",AK1225="C",AL1225="C"),"Regeneración",""))</f>
        <v>#REF!</v>
      </c>
    </row>
    <row r="1226" spans="1:47" s="10" customFormat="1" ht="15" customHeight="1" x14ac:dyDescent="0.2">
      <c r="A1226" s="4">
        <f t="shared" si="244"/>
        <v>57</v>
      </c>
      <c r="B1226" s="4">
        <v>60000012</v>
      </c>
      <c r="C1226" s="4" t="s">
        <v>80</v>
      </c>
      <c r="D1226" s="4" t="s">
        <v>156</v>
      </c>
      <c r="E1226" s="3"/>
      <c r="F1226" s="4" t="s">
        <v>349</v>
      </c>
      <c r="G1226" s="4" t="s">
        <v>12</v>
      </c>
      <c r="H1226" s="4" t="s">
        <v>198</v>
      </c>
      <c r="I1226" s="4" t="s">
        <v>245</v>
      </c>
      <c r="J1226" s="4" t="s">
        <v>137</v>
      </c>
      <c r="K1226" s="4" t="s">
        <v>125</v>
      </c>
      <c r="L1226" s="4">
        <v>1997</v>
      </c>
      <c r="M1226" s="4" t="s">
        <v>266</v>
      </c>
      <c r="N1226" s="4" t="s">
        <v>304</v>
      </c>
      <c r="O1226" s="4" t="s">
        <v>122</v>
      </c>
      <c r="P1226" s="4">
        <v>1997</v>
      </c>
      <c r="Q1226" s="4"/>
      <c r="R1226" s="4" t="s">
        <v>123</v>
      </c>
      <c r="S1226" s="13"/>
      <c r="T1226" s="4"/>
      <c r="U1226" s="4"/>
      <c r="V1226" s="4"/>
      <c r="W1226" s="4">
        <v>60</v>
      </c>
      <c r="X1226" s="13">
        <v>40934</v>
      </c>
      <c r="Y1226" s="27"/>
      <c r="Z1226" s="27"/>
      <c r="AA1226" s="28"/>
      <c r="AB1226" s="31"/>
      <c r="AC1226" s="32"/>
      <c r="AD1226" s="28"/>
      <c r="AE1226" s="28">
        <v>40</v>
      </c>
      <c r="AF1226" s="33">
        <v>0.01</v>
      </c>
      <c r="AG1226" s="28">
        <v>1.5</v>
      </c>
      <c r="AH1226" s="31">
        <v>1.0999999999999999E-2</v>
      </c>
      <c r="AI1226" s="31">
        <v>0.379</v>
      </c>
      <c r="AJ1226" s="31"/>
      <c r="AK1226" s="75" t="str">
        <f t="shared" si="247"/>
        <v>1</v>
      </c>
      <c r="AL1226" s="75" t="str">
        <f t="shared" si="248"/>
        <v>1</v>
      </c>
      <c r="AM1226" s="75" t="str">
        <f t="shared" si="249"/>
        <v>1</v>
      </c>
      <c r="AN1226" s="75" t="str">
        <f t="shared" si="250"/>
        <v>1</v>
      </c>
      <c r="AO1226" s="75" t="str">
        <f t="shared" si="251"/>
        <v>1</v>
      </c>
      <c r="AP1226" s="75" t="str">
        <f t="shared" si="252"/>
        <v>1</v>
      </c>
      <c r="AQ1226" s="75" t="str">
        <f t="shared" si="253"/>
        <v>1</v>
      </c>
      <c r="AR1226" s="75" t="str">
        <f t="shared" si="254"/>
        <v>1</v>
      </c>
      <c r="AS1226" s="75">
        <f t="shared" si="255"/>
        <v>1</v>
      </c>
      <c r="AT1226" s="75" t="str">
        <f t="shared" si="256"/>
        <v>1</v>
      </c>
      <c r="AU1226" s="48" t="e">
        <f>IF(OR(AQ1226="I",#REF!="I",AQ1226="C",#REF!="C"),"Termovacío",IF(OR(AO1226="I",AN1226="I",AP1226="I",AK1226="I",AL1226="I",AO1226="C",AN1226="C",AP1226="C",AK1226="C",AL1226="C"),"Regeneración",""))</f>
        <v>#REF!</v>
      </c>
    </row>
    <row r="1227" spans="1:47" s="10" customFormat="1" ht="15" customHeight="1" x14ac:dyDescent="0.2">
      <c r="A1227" s="4">
        <f t="shared" si="244"/>
        <v>57</v>
      </c>
      <c r="B1227" s="4">
        <v>60000012</v>
      </c>
      <c r="C1227" s="4" t="s">
        <v>80</v>
      </c>
      <c r="D1227" s="4" t="s">
        <v>156</v>
      </c>
      <c r="E1227" s="3"/>
      <c r="F1227" s="4" t="s">
        <v>349</v>
      </c>
      <c r="G1227" s="4" t="s">
        <v>12</v>
      </c>
      <c r="H1227" s="4" t="s">
        <v>198</v>
      </c>
      <c r="I1227" s="4" t="s">
        <v>245</v>
      </c>
      <c r="J1227" s="4" t="s">
        <v>137</v>
      </c>
      <c r="K1227" s="4" t="s">
        <v>125</v>
      </c>
      <c r="L1227" s="4">
        <v>1997</v>
      </c>
      <c r="M1227" s="4" t="s">
        <v>266</v>
      </c>
      <c r="N1227" s="4" t="s">
        <v>304</v>
      </c>
      <c r="O1227" s="4" t="s">
        <v>122</v>
      </c>
      <c r="P1227" s="4">
        <v>1997</v>
      </c>
      <c r="Q1227" s="4"/>
      <c r="R1227" s="4" t="s">
        <v>123</v>
      </c>
      <c r="S1227" s="13"/>
      <c r="T1227" s="4"/>
      <c r="U1227" s="4"/>
      <c r="V1227" s="4"/>
      <c r="W1227" s="4">
        <v>60</v>
      </c>
      <c r="X1227" s="13">
        <v>40624</v>
      </c>
      <c r="Y1227" s="27"/>
      <c r="Z1227" s="27"/>
      <c r="AA1227" s="28"/>
      <c r="AB1227" s="31"/>
      <c r="AC1227" s="32"/>
      <c r="AD1227" s="28"/>
      <c r="AE1227" s="28">
        <v>40</v>
      </c>
      <c r="AF1227" s="33">
        <v>0.01</v>
      </c>
      <c r="AG1227" s="28">
        <v>1</v>
      </c>
      <c r="AH1227" s="31">
        <v>1.0999999999999999E-2</v>
      </c>
      <c r="AI1227" s="31">
        <v>0.36499999999999999</v>
      </c>
      <c r="AJ1227" s="31"/>
      <c r="AK1227" s="75" t="str">
        <f t="shared" si="247"/>
        <v>1</v>
      </c>
      <c r="AL1227" s="75" t="str">
        <f t="shared" si="248"/>
        <v>1</v>
      </c>
      <c r="AM1227" s="75" t="str">
        <f t="shared" si="249"/>
        <v>1</v>
      </c>
      <c r="AN1227" s="75" t="str">
        <f t="shared" si="250"/>
        <v>1</v>
      </c>
      <c r="AO1227" s="75" t="str">
        <f t="shared" si="251"/>
        <v>1</v>
      </c>
      <c r="AP1227" s="75" t="str">
        <f t="shared" si="252"/>
        <v>1</v>
      </c>
      <c r="AQ1227" s="75" t="str">
        <f t="shared" si="253"/>
        <v>1</v>
      </c>
      <c r="AR1227" s="75" t="str">
        <f t="shared" si="254"/>
        <v>1</v>
      </c>
      <c r="AS1227" s="75">
        <f t="shared" si="255"/>
        <v>1</v>
      </c>
      <c r="AT1227" s="75" t="str">
        <f t="shared" si="256"/>
        <v>1</v>
      </c>
      <c r="AU1227" s="48" t="e">
        <f>IF(OR(AQ1227="I",#REF!="I",AQ1227="C",#REF!="C"),"Termovacío",IF(OR(AO1227="I",AN1227="I",AP1227="I",AK1227="I",AL1227="I",AO1227="C",AN1227="C",AP1227="C",AK1227="C",AL1227="C"),"Regeneración",""))</f>
        <v>#REF!</v>
      </c>
    </row>
    <row r="1228" spans="1:47" s="10" customFormat="1" ht="15" customHeight="1" x14ac:dyDescent="0.2">
      <c r="A1228" s="4">
        <f t="shared" si="244"/>
        <v>57</v>
      </c>
      <c r="B1228" s="4">
        <v>60000012</v>
      </c>
      <c r="C1228" s="4" t="s">
        <v>80</v>
      </c>
      <c r="D1228" s="4" t="s">
        <v>156</v>
      </c>
      <c r="E1228" s="3"/>
      <c r="F1228" s="4" t="s">
        <v>349</v>
      </c>
      <c r="G1228" s="4" t="s">
        <v>12</v>
      </c>
      <c r="H1228" s="4" t="s">
        <v>198</v>
      </c>
      <c r="I1228" s="4" t="s">
        <v>245</v>
      </c>
      <c r="J1228" s="4" t="s">
        <v>137</v>
      </c>
      <c r="K1228" s="4" t="s">
        <v>125</v>
      </c>
      <c r="L1228" s="4">
        <v>1997</v>
      </c>
      <c r="M1228" s="4" t="s">
        <v>266</v>
      </c>
      <c r="N1228" s="4" t="s">
        <v>304</v>
      </c>
      <c r="O1228" s="4" t="s">
        <v>122</v>
      </c>
      <c r="P1228" s="4">
        <v>1997</v>
      </c>
      <c r="Q1228" s="4"/>
      <c r="R1228" s="4" t="s">
        <v>123</v>
      </c>
      <c r="S1228" s="13"/>
      <c r="T1228" s="4"/>
      <c r="U1228" s="4"/>
      <c r="V1228" s="4"/>
      <c r="W1228" s="4">
        <v>60</v>
      </c>
      <c r="X1228" s="13">
        <v>40316</v>
      </c>
      <c r="Y1228" s="27"/>
      <c r="Z1228" s="27"/>
      <c r="AA1228" s="28"/>
      <c r="AB1228" s="31"/>
      <c r="AC1228" s="32"/>
      <c r="AD1228" s="28"/>
      <c r="AE1228" s="28">
        <v>47</v>
      </c>
      <c r="AF1228" s="33">
        <v>0.01</v>
      </c>
      <c r="AG1228" s="28">
        <v>1</v>
      </c>
      <c r="AH1228" s="31">
        <v>0.02</v>
      </c>
      <c r="AI1228" s="31">
        <v>0.50800000000000001</v>
      </c>
      <c r="AJ1228" s="31"/>
      <c r="AK1228" s="75" t="str">
        <f t="shared" si="247"/>
        <v>1</v>
      </c>
      <c r="AL1228" s="75" t="str">
        <f t="shared" si="248"/>
        <v>1</v>
      </c>
      <c r="AM1228" s="75" t="str">
        <f t="shared" si="249"/>
        <v>1</v>
      </c>
      <c r="AN1228" s="75" t="str">
        <f t="shared" si="250"/>
        <v>1</v>
      </c>
      <c r="AO1228" s="75" t="str">
        <f t="shared" si="251"/>
        <v>1</v>
      </c>
      <c r="AP1228" s="75" t="str">
        <f t="shared" si="252"/>
        <v>1</v>
      </c>
      <c r="AQ1228" s="75" t="str">
        <f t="shared" si="253"/>
        <v>1</v>
      </c>
      <c r="AR1228" s="75" t="str">
        <f t="shared" si="254"/>
        <v>1</v>
      </c>
      <c r="AS1228" s="75">
        <f t="shared" si="255"/>
        <v>1</v>
      </c>
      <c r="AT1228" s="75" t="str">
        <f t="shared" si="256"/>
        <v>1</v>
      </c>
      <c r="AU1228" s="48" t="e">
        <f>IF(OR(AQ1228="I",#REF!="I",AQ1228="C",#REF!="C"),"Termovacío",IF(OR(AO1228="I",AN1228="I",AP1228="I",AK1228="I",AL1228="I",AO1228="C",AN1228="C",AP1228="C",AK1228="C",AL1228="C"),"Regeneración",""))</f>
        <v>#REF!</v>
      </c>
    </row>
    <row r="1229" spans="1:47" s="10" customFormat="1" ht="15" customHeight="1" x14ac:dyDescent="0.2">
      <c r="A1229" s="4">
        <f t="shared" ref="A1229:A1292" si="257">+IF(B1228=B1229,A1228,A1228+1)</f>
        <v>57</v>
      </c>
      <c r="B1229" s="4">
        <v>60000012</v>
      </c>
      <c r="C1229" s="4" t="s">
        <v>80</v>
      </c>
      <c r="D1229" s="4" t="s">
        <v>156</v>
      </c>
      <c r="E1229" s="3"/>
      <c r="F1229" s="4" t="s">
        <v>349</v>
      </c>
      <c r="G1229" s="4" t="s">
        <v>12</v>
      </c>
      <c r="H1229" s="4" t="s">
        <v>198</v>
      </c>
      <c r="I1229" s="4" t="s">
        <v>245</v>
      </c>
      <c r="J1229" s="4" t="s">
        <v>137</v>
      </c>
      <c r="K1229" s="4" t="s">
        <v>125</v>
      </c>
      <c r="L1229" s="4">
        <v>1997</v>
      </c>
      <c r="M1229" s="4" t="s">
        <v>266</v>
      </c>
      <c r="N1229" s="4" t="s">
        <v>304</v>
      </c>
      <c r="O1229" s="4" t="s">
        <v>122</v>
      </c>
      <c r="P1229" s="4">
        <v>1997</v>
      </c>
      <c r="Q1229" s="4"/>
      <c r="R1229" s="4" t="s">
        <v>123</v>
      </c>
      <c r="S1229" s="13"/>
      <c r="T1229" s="4"/>
      <c r="U1229" s="4"/>
      <c r="V1229" s="4"/>
      <c r="W1229" s="4">
        <v>60</v>
      </c>
      <c r="X1229" s="13">
        <v>39690</v>
      </c>
      <c r="Y1229" s="27"/>
      <c r="Z1229" s="27"/>
      <c r="AA1229" s="28"/>
      <c r="AB1229" s="31"/>
      <c r="AC1229" s="32"/>
      <c r="AD1229" s="28"/>
      <c r="AE1229" s="28">
        <v>47</v>
      </c>
      <c r="AF1229" s="33">
        <v>0.01</v>
      </c>
      <c r="AG1229" s="28">
        <v>1</v>
      </c>
      <c r="AH1229" s="31">
        <v>3.0000000000000001E-3</v>
      </c>
      <c r="AI1229" s="31">
        <v>0.14499999999999999</v>
      </c>
      <c r="AJ1229" s="31"/>
      <c r="AK1229" s="75" t="str">
        <f t="shared" si="247"/>
        <v>1</v>
      </c>
      <c r="AL1229" s="75" t="str">
        <f t="shared" si="248"/>
        <v>1</v>
      </c>
      <c r="AM1229" s="75" t="str">
        <f t="shared" si="249"/>
        <v>1</v>
      </c>
      <c r="AN1229" s="75" t="str">
        <f t="shared" si="250"/>
        <v>1</v>
      </c>
      <c r="AO1229" s="75" t="str">
        <f t="shared" si="251"/>
        <v>1</v>
      </c>
      <c r="AP1229" s="75" t="str">
        <f t="shared" si="252"/>
        <v>1</v>
      </c>
      <c r="AQ1229" s="75" t="str">
        <f t="shared" si="253"/>
        <v>1</v>
      </c>
      <c r="AR1229" s="75" t="str">
        <f t="shared" si="254"/>
        <v>1</v>
      </c>
      <c r="AS1229" s="75">
        <f t="shared" si="255"/>
        <v>1</v>
      </c>
      <c r="AT1229" s="75" t="str">
        <f t="shared" si="256"/>
        <v>1</v>
      </c>
      <c r="AU1229" s="48" t="e">
        <f>IF(OR(AQ1229="I",#REF!="I",AQ1229="C",#REF!="C"),"Termovacío",IF(OR(AO1229="I",AN1229="I",AP1229="I",AK1229="I",AL1229="I",AO1229="C",AN1229="C",AP1229="C",AK1229="C",AL1229="C"),"Regeneración",""))</f>
        <v>#REF!</v>
      </c>
    </row>
    <row r="1230" spans="1:47" s="10" customFormat="1" ht="15" customHeight="1" x14ac:dyDescent="0.2">
      <c r="A1230" s="4">
        <f t="shared" si="257"/>
        <v>57</v>
      </c>
      <c r="B1230" s="4">
        <v>60000012</v>
      </c>
      <c r="C1230" s="4" t="s">
        <v>80</v>
      </c>
      <c r="D1230" s="4" t="s">
        <v>156</v>
      </c>
      <c r="E1230" s="3"/>
      <c r="F1230" s="4" t="s">
        <v>349</v>
      </c>
      <c r="G1230" s="4" t="s">
        <v>12</v>
      </c>
      <c r="H1230" s="4" t="s">
        <v>198</v>
      </c>
      <c r="I1230" s="4" t="s">
        <v>245</v>
      </c>
      <c r="J1230" s="4" t="s">
        <v>137</v>
      </c>
      <c r="K1230" s="4" t="s">
        <v>125</v>
      </c>
      <c r="L1230" s="4">
        <v>1997</v>
      </c>
      <c r="M1230" s="4" t="s">
        <v>266</v>
      </c>
      <c r="N1230" s="4" t="s">
        <v>304</v>
      </c>
      <c r="O1230" s="4" t="s">
        <v>122</v>
      </c>
      <c r="P1230" s="4">
        <v>1997</v>
      </c>
      <c r="Q1230" s="4"/>
      <c r="R1230" s="4" t="s">
        <v>123</v>
      </c>
      <c r="S1230" s="13"/>
      <c r="T1230" s="4"/>
      <c r="U1230" s="4"/>
      <c r="V1230" s="4"/>
      <c r="W1230" s="4">
        <v>60</v>
      </c>
      <c r="X1230" s="13">
        <v>39622</v>
      </c>
      <c r="Y1230" s="27"/>
      <c r="Z1230" s="27"/>
      <c r="AA1230" s="28"/>
      <c r="AB1230" s="31"/>
      <c r="AC1230" s="32"/>
      <c r="AD1230" s="28"/>
      <c r="AE1230" s="28">
        <v>32</v>
      </c>
      <c r="AF1230" s="33">
        <v>0.01</v>
      </c>
      <c r="AG1230" s="28">
        <v>1.5</v>
      </c>
      <c r="AH1230" s="31">
        <v>1.4999999999999999E-2</v>
      </c>
      <c r="AI1230" s="31">
        <v>0.87</v>
      </c>
      <c r="AJ1230" s="31"/>
      <c r="AK1230" s="75" t="str">
        <f t="shared" si="247"/>
        <v>1</v>
      </c>
      <c r="AL1230" s="75" t="str">
        <f t="shared" si="248"/>
        <v>1</v>
      </c>
      <c r="AM1230" s="75" t="str">
        <f t="shared" si="249"/>
        <v>1</v>
      </c>
      <c r="AN1230" s="75" t="str">
        <f t="shared" si="250"/>
        <v>1</v>
      </c>
      <c r="AO1230" s="75" t="str">
        <f t="shared" si="251"/>
        <v>1</v>
      </c>
      <c r="AP1230" s="75" t="str">
        <f t="shared" si="252"/>
        <v>1</v>
      </c>
      <c r="AQ1230" s="75" t="str">
        <f t="shared" si="253"/>
        <v>1</v>
      </c>
      <c r="AR1230" s="75" t="str">
        <f t="shared" si="254"/>
        <v>1</v>
      </c>
      <c r="AS1230" s="75">
        <f t="shared" si="255"/>
        <v>1</v>
      </c>
      <c r="AT1230" s="75" t="str">
        <f t="shared" si="256"/>
        <v>1</v>
      </c>
      <c r="AU1230" s="48" t="e">
        <f>IF(OR(AQ1230="I",#REF!="I",AQ1230="C",#REF!="C"),"Termovacío",IF(OR(AO1230="I",AN1230="I",AP1230="I",AK1230="I",AL1230="I",AO1230="C",AN1230="C",AP1230="C",AK1230="C",AL1230="C"),"Regeneración",""))</f>
        <v>#REF!</v>
      </c>
    </row>
    <row r="1231" spans="1:47" s="10" customFormat="1" ht="15" customHeight="1" x14ac:dyDescent="0.2">
      <c r="A1231" s="4">
        <f t="shared" si="257"/>
        <v>57</v>
      </c>
      <c r="B1231" s="4">
        <v>60000012</v>
      </c>
      <c r="C1231" s="4" t="s">
        <v>80</v>
      </c>
      <c r="D1231" s="4" t="s">
        <v>156</v>
      </c>
      <c r="E1231" s="3"/>
      <c r="F1231" s="4" t="s">
        <v>349</v>
      </c>
      <c r="G1231" s="4" t="s">
        <v>12</v>
      </c>
      <c r="H1231" s="4" t="s">
        <v>198</v>
      </c>
      <c r="I1231" s="4" t="s">
        <v>245</v>
      </c>
      <c r="J1231" s="4" t="s">
        <v>137</v>
      </c>
      <c r="K1231" s="4" t="s">
        <v>125</v>
      </c>
      <c r="L1231" s="4">
        <v>1997</v>
      </c>
      <c r="M1231" s="4" t="s">
        <v>266</v>
      </c>
      <c r="N1231" s="4" t="s">
        <v>304</v>
      </c>
      <c r="O1231" s="4" t="s">
        <v>122</v>
      </c>
      <c r="P1231" s="4">
        <v>1997</v>
      </c>
      <c r="Q1231" s="4"/>
      <c r="R1231" s="4" t="s">
        <v>123</v>
      </c>
      <c r="S1231" s="13"/>
      <c r="T1231" s="4"/>
      <c r="U1231" s="4"/>
      <c r="V1231" s="4"/>
      <c r="W1231" s="4">
        <v>60</v>
      </c>
      <c r="X1231" s="13">
        <v>39574</v>
      </c>
      <c r="Y1231" s="27"/>
      <c r="Z1231" s="27"/>
      <c r="AA1231" s="28"/>
      <c r="AB1231" s="31"/>
      <c r="AC1231" s="32">
        <v>66</v>
      </c>
      <c r="AD1231" s="28"/>
      <c r="AE1231" s="28">
        <v>27.9</v>
      </c>
      <c r="AF1231" s="33">
        <v>1.0999999999999999E-2</v>
      </c>
      <c r="AG1231" s="28">
        <v>2</v>
      </c>
      <c r="AH1231" s="31">
        <v>1.9E-2</v>
      </c>
      <c r="AI1231" s="31">
        <v>0.63</v>
      </c>
      <c r="AJ1231" s="31"/>
      <c r="AK1231" s="75" t="str">
        <f t="shared" si="247"/>
        <v>1</v>
      </c>
      <c r="AL1231" s="75" t="str">
        <f t="shared" si="248"/>
        <v>1</v>
      </c>
      <c r="AM1231" s="75" t="str">
        <f t="shared" si="249"/>
        <v>1</v>
      </c>
      <c r="AN1231" s="75" t="str">
        <f t="shared" si="250"/>
        <v>1</v>
      </c>
      <c r="AO1231" s="75" t="str">
        <f t="shared" si="251"/>
        <v>5</v>
      </c>
      <c r="AP1231" s="75" t="str">
        <f t="shared" si="252"/>
        <v>1</v>
      </c>
      <c r="AQ1231" s="75" t="str">
        <f t="shared" si="253"/>
        <v>1</v>
      </c>
      <c r="AR1231" s="75" t="str">
        <f t="shared" si="254"/>
        <v>1</v>
      </c>
      <c r="AS1231" s="75">
        <f t="shared" si="255"/>
        <v>1.5454545454545454</v>
      </c>
      <c r="AT1231" s="75" t="str">
        <f t="shared" si="256"/>
        <v>3</v>
      </c>
      <c r="AU1231" s="48" t="e">
        <f>IF(OR(AQ1231="I",#REF!="I",AQ1231="C",#REF!="C"),"Termovacío",IF(OR(AO1231="I",AN1231="I",AP1231="I",AK1231="I",AL1231="I",AO1231="C",AN1231="C",AP1231="C",AK1231="C",AL1231="C"),"Regeneración",""))</f>
        <v>#REF!</v>
      </c>
    </row>
    <row r="1232" spans="1:47" s="10" customFormat="1" ht="15" customHeight="1" x14ac:dyDescent="0.2">
      <c r="A1232" s="4">
        <f t="shared" si="257"/>
        <v>57</v>
      </c>
      <c r="B1232" s="4">
        <v>60000012</v>
      </c>
      <c r="C1232" s="4" t="s">
        <v>80</v>
      </c>
      <c r="D1232" s="4" t="s">
        <v>156</v>
      </c>
      <c r="E1232" s="3"/>
      <c r="F1232" s="4" t="s">
        <v>349</v>
      </c>
      <c r="G1232" s="4" t="s">
        <v>12</v>
      </c>
      <c r="H1232" s="4" t="s">
        <v>198</v>
      </c>
      <c r="I1232" s="4" t="s">
        <v>245</v>
      </c>
      <c r="J1232" s="4" t="s">
        <v>137</v>
      </c>
      <c r="K1232" s="4" t="s">
        <v>125</v>
      </c>
      <c r="L1232" s="4">
        <v>1997</v>
      </c>
      <c r="M1232" s="4" t="s">
        <v>266</v>
      </c>
      <c r="N1232" s="4" t="s">
        <v>304</v>
      </c>
      <c r="O1232" s="4" t="s">
        <v>122</v>
      </c>
      <c r="P1232" s="4">
        <v>1997</v>
      </c>
      <c r="Q1232" s="4"/>
      <c r="R1232" s="4" t="s">
        <v>123</v>
      </c>
      <c r="S1232" s="13"/>
      <c r="T1232" s="4"/>
      <c r="U1232" s="4"/>
      <c r="V1232" s="4"/>
      <c r="W1232" s="4">
        <v>60</v>
      </c>
      <c r="X1232" s="13">
        <v>39048</v>
      </c>
      <c r="Y1232" s="27"/>
      <c r="Z1232" s="27"/>
      <c r="AA1232" s="28"/>
      <c r="AB1232" s="31"/>
      <c r="AC1232" s="32">
        <v>71.099999999999994</v>
      </c>
      <c r="AD1232" s="28"/>
      <c r="AE1232" s="28">
        <v>29.1</v>
      </c>
      <c r="AF1232" s="33">
        <v>1.2999999999999999E-2</v>
      </c>
      <c r="AG1232" s="28">
        <v>1.5</v>
      </c>
      <c r="AH1232" s="31">
        <v>1.7000000000000001E-2</v>
      </c>
      <c r="AI1232" s="31">
        <v>0.84699999999999998</v>
      </c>
      <c r="AJ1232" s="31"/>
      <c r="AK1232" s="75" t="str">
        <f t="shared" si="247"/>
        <v>1</v>
      </c>
      <c r="AL1232" s="75" t="str">
        <f t="shared" si="248"/>
        <v>1</v>
      </c>
      <c r="AM1232" s="75" t="str">
        <f t="shared" si="249"/>
        <v>1</v>
      </c>
      <c r="AN1232" s="75" t="str">
        <f t="shared" si="250"/>
        <v>1</v>
      </c>
      <c r="AO1232" s="75" t="str">
        <f t="shared" si="251"/>
        <v>3</v>
      </c>
      <c r="AP1232" s="75" t="str">
        <f t="shared" si="252"/>
        <v>1</v>
      </c>
      <c r="AQ1232" s="75" t="str">
        <f t="shared" si="253"/>
        <v>1</v>
      </c>
      <c r="AR1232" s="75" t="str">
        <f t="shared" si="254"/>
        <v>1</v>
      </c>
      <c r="AS1232" s="75">
        <f t="shared" si="255"/>
        <v>1.2727272727272727</v>
      </c>
      <c r="AT1232" s="75" t="str">
        <f t="shared" si="256"/>
        <v>3</v>
      </c>
      <c r="AU1232" s="48" t="e">
        <f>IF(OR(AQ1232="I",#REF!="I",AQ1232="C",#REF!="C"),"Termovacío",IF(OR(AO1232="I",AN1232="I",AP1232="I",AK1232="I",AL1232="I",AO1232="C",AN1232="C",AP1232="C",AK1232="C",AL1232="C"),"Regeneración",""))</f>
        <v>#REF!</v>
      </c>
    </row>
    <row r="1233" spans="1:47" s="10" customFormat="1" ht="15" customHeight="1" x14ac:dyDescent="0.2">
      <c r="A1233" s="4">
        <f t="shared" si="257"/>
        <v>57</v>
      </c>
      <c r="B1233" s="4">
        <v>60000012</v>
      </c>
      <c r="C1233" s="4" t="s">
        <v>80</v>
      </c>
      <c r="D1233" s="4" t="s">
        <v>156</v>
      </c>
      <c r="E1233" s="3"/>
      <c r="F1233" s="4" t="s">
        <v>349</v>
      </c>
      <c r="G1233" s="4" t="s">
        <v>12</v>
      </c>
      <c r="H1233" s="4" t="s">
        <v>198</v>
      </c>
      <c r="I1233" s="4" t="s">
        <v>245</v>
      </c>
      <c r="J1233" s="4" t="s">
        <v>137</v>
      </c>
      <c r="K1233" s="4" t="s">
        <v>125</v>
      </c>
      <c r="L1233" s="4">
        <v>1997</v>
      </c>
      <c r="M1233" s="4" t="s">
        <v>266</v>
      </c>
      <c r="N1233" s="4" t="s">
        <v>304</v>
      </c>
      <c r="O1233" s="4" t="s">
        <v>122</v>
      </c>
      <c r="P1233" s="4">
        <v>1997</v>
      </c>
      <c r="Q1233" s="4"/>
      <c r="R1233" s="4" t="s">
        <v>123</v>
      </c>
      <c r="S1233" s="13"/>
      <c r="T1233" s="4"/>
      <c r="U1233" s="4"/>
      <c r="V1233" s="4"/>
      <c r="W1233" s="4">
        <v>60</v>
      </c>
      <c r="X1233" s="13">
        <v>38936</v>
      </c>
      <c r="Y1233" s="27"/>
      <c r="Z1233" s="27"/>
      <c r="AA1233" s="28"/>
      <c r="AB1233" s="31"/>
      <c r="AC1233" s="32">
        <v>64</v>
      </c>
      <c r="AD1233" s="28"/>
      <c r="AE1233" s="28">
        <v>32.200000000000003</v>
      </c>
      <c r="AF1233" s="33"/>
      <c r="AG1233" s="28">
        <v>1</v>
      </c>
      <c r="AH1233" s="31"/>
      <c r="AI1233" s="31"/>
      <c r="AJ1233" s="31"/>
      <c r="AK1233" s="75" t="str">
        <f t="shared" si="247"/>
        <v>1</v>
      </c>
      <c r="AL1233" s="75" t="str">
        <f t="shared" si="248"/>
        <v>1</v>
      </c>
      <c r="AM1233" s="75" t="str">
        <f t="shared" si="249"/>
        <v>1</v>
      </c>
      <c r="AN1233" s="75" t="str">
        <f t="shared" si="250"/>
        <v>1</v>
      </c>
      <c r="AO1233" s="75" t="str">
        <f t="shared" si="251"/>
        <v>1</v>
      </c>
      <c r="AP1233" s="75" t="str">
        <f t="shared" si="252"/>
        <v>1</v>
      </c>
      <c r="AQ1233" s="75" t="str">
        <f t="shared" si="253"/>
        <v>1</v>
      </c>
      <c r="AR1233" s="75" t="str">
        <f t="shared" si="254"/>
        <v>1</v>
      </c>
      <c r="AS1233" s="75">
        <f t="shared" si="255"/>
        <v>1</v>
      </c>
      <c r="AT1233" s="75" t="str">
        <f t="shared" si="256"/>
        <v>1</v>
      </c>
      <c r="AU1233" s="48" t="e">
        <f>IF(OR(AQ1233="I",#REF!="I",AQ1233="C",#REF!="C"),"Termovacío",IF(OR(AO1233="I",AN1233="I",AP1233="I",AK1233="I",AL1233="I",AO1233="C",AN1233="C",AP1233="C",AK1233="C",AL1233="C"),"Regeneración",""))</f>
        <v>#REF!</v>
      </c>
    </row>
    <row r="1234" spans="1:47" s="10" customFormat="1" ht="15" customHeight="1" x14ac:dyDescent="0.2">
      <c r="A1234" s="4">
        <f t="shared" si="257"/>
        <v>57</v>
      </c>
      <c r="B1234" s="4">
        <v>60000012</v>
      </c>
      <c r="C1234" s="4" t="s">
        <v>80</v>
      </c>
      <c r="D1234" s="4" t="s">
        <v>156</v>
      </c>
      <c r="E1234" s="3"/>
      <c r="F1234" s="4" t="s">
        <v>349</v>
      </c>
      <c r="G1234" s="4" t="s">
        <v>12</v>
      </c>
      <c r="H1234" s="4" t="s">
        <v>198</v>
      </c>
      <c r="I1234" s="4" t="s">
        <v>245</v>
      </c>
      <c r="J1234" s="4" t="s">
        <v>137</v>
      </c>
      <c r="K1234" s="4" t="s">
        <v>125</v>
      </c>
      <c r="L1234" s="4">
        <v>1997</v>
      </c>
      <c r="M1234" s="4" t="s">
        <v>266</v>
      </c>
      <c r="N1234" s="4" t="s">
        <v>304</v>
      </c>
      <c r="O1234" s="4" t="s">
        <v>122</v>
      </c>
      <c r="P1234" s="4">
        <v>1997</v>
      </c>
      <c r="Q1234" s="4"/>
      <c r="R1234" s="4" t="s">
        <v>123</v>
      </c>
      <c r="S1234" s="13"/>
      <c r="T1234" s="4"/>
      <c r="U1234" s="4"/>
      <c r="V1234" s="4"/>
      <c r="W1234" s="4">
        <v>60</v>
      </c>
      <c r="X1234" s="13">
        <v>38584</v>
      </c>
      <c r="Y1234" s="27"/>
      <c r="Z1234" s="27"/>
      <c r="AA1234" s="28"/>
      <c r="AB1234" s="31"/>
      <c r="AC1234" s="32"/>
      <c r="AD1234" s="28"/>
      <c r="AE1234" s="28">
        <v>41.1</v>
      </c>
      <c r="AF1234" s="33">
        <v>1.0999999999999999E-2</v>
      </c>
      <c r="AG1234" s="28">
        <v>0.5</v>
      </c>
      <c r="AH1234" s="31">
        <v>2.1000000000000001E-2</v>
      </c>
      <c r="AI1234" s="31">
        <v>0.69899999999999995</v>
      </c>
      <c r="AJ1234" s="31"/>
      <c r="AK1234" s="75" t="str">
        <f t="shared" si="247"/>
        <v>1</v>
      </c>
      <c r="AL1234" s="75" t="str">
        <f t="shared" si="248"/>
        <v>1</v>
      </c>
      <c r="AM1234" s="75" t="str">
        <f t="shared" si="249"/>
        <v>1</v>
      </c>
      <c r="AN1234" s="75" t="str">
        <f t="shared" si="250"/>
        <v>1</v>
      </c>
      <c r="AO1234" s="75" t="str">
        <f t="shared" si="251"/>
        <v>1</v>
      </c>
      <c r="AP1234" s="75" t="str">
        <f t="shared" si="252"/>
        <v>1</v>
      </c>
      <c r="AQ1234" s="75" t="str">
        <f t="shared" si="253"/>
        <v>1</v>
      </c>
      <c r="AR1234" s="75" t="str">
        <f t="shared" si="254"/>
        <v>1</v>
      </c>
      <c r="AS1234" s="75">
        <f t="shared" si="255"/>
        <v>1</v>
      </c>
      <c r="AT1234" s="75" t="str">
        <f t="shared" si="256"/>
        <v>1</v>
      </c>
      <c r="AU1234" s="48" t="e">
        <f>IF(OR(AQ1234="I",#REF!="I",AQ1234="C",#REF!="C"),"Termovacío",IF(OR(AO1234="I",AN1234="I",AP1234="I",AK1234="I",AL1234="I",AO1234="C",AN1234="C",AP1234="C",AK1234="C",AL1234="C"),"Regeneración",""))</f>
        <v>#REF!</v>
      </c>
    </row>
    <row r="1235" spans="1:47" s="10" customFormat="1" ht="15" customHeight="1" x14ac:dyDescent="0.2">
      <c r="A1235" s="4">
        <f t="shared" si="257"/>
        <v>57</v>
      </c>
      <c r="B1235" s="4">
        <v>60000012</v>
      </c>
      <c r="C1235" s="4" t="s">
        <v>80</v>
      </c>
      <c r="D1235" s="4" t="s">
        <v>156</v>
      </c>
      <c r="E1235" s="3"/>
      <c r="F1235" s="4" t="s">
        <v>349</v>
      </c>
      <c r="G1235" s="4" t="s">
        <v>12</v>
      </c>
      <c r="H1235" s="4" t="s">
        <v>198</v>
      </c>
      <c r="I1235" s="4" t="s">
        <v>245</v>
      </c>
      <c r="J1235" s="4" t="s">
        <v>137</v>
      </c>
      <c r="K1235" s="4" t="s">
        <v>125</v>
      </c>
      <c r="L1235" s="4">
        <v>1997</v>
      </c>
      <c r="M1235" s="4" t="s">
        <v>266</v>
      </c>
      <c r="N1235" s="4" t="s">
        <v>304</v>
      </c>
      <c r="O1235" s="4" t="s">
        <v>122</v>
      </c>
      <c r="P1235" s="4">
        <v>1997</v>
      </c>
      <c r="Q1235" s="4"/>
      <c r="R1235" s="4" t="s">
        <v>123</v>
      </c>
      <c r="S1235" s="13"/>
      <c r="T1235" s="4"/>
      <c r="U1235" s="4"/>
      <c r="V1235" s="4"/>
      <c r="W1235" s="4">
        <v>60</v>
      </c>
      <c r="X1235" s="13">
        <v>38581</v>
      </c>
      <c r="Y1235" s="27"/>
      <c r="Z1235" s="27"/>
      <c r="AA1235" s="28"/>
      <c r="AB1235" s="31"/>
      <c r="AC1235" s="32"/>
      <c r="AD1235" s="28"/>
      <c r="AE1235" s="28">
        <v>18</v>
      </c>
      <c r="AF1235" s="33">
        <v>0.08</v>
      </c>
      <c r="AG1235" s="28">
        <v>4</v>
      </c>
      <c r="AH1235" s="31">
        <v>0.14699999999999999</v>
      </c>
      <c r="AI1235" s="31">
        <v>3.8</v>
      </c>
      <c r="AJ1235" s="31"/>
      <c r="AK1235" s="75" t="str">
        <f t="shared" si="247"/>
        <v>3</v>
      </c>
      <c r="AL1235" s="75" t="str">
        <f t="shared" si="248"/>
        <v>3</v>
      </c>
      <c r="AM1235" s="75" t="str">
        <f t="shared" si="249"/>
        <v>1</v>
      </c>
      <c r="AN1235" s="75" t="str">
        <f t="shared" si="250"/>
        <v>3</v>
      </c>
      <c r="AO1235" s="75" t="str">
        <f t="shared" si="251"/>
        <v>5</v>
      </c>
      <c r="AP1235" s="75" t="str">
        <f t="shared" si="252"/>
        <v>5</v>
      </c>
      <c r="AQ1235" s="75" t="str">
        <f t="shared" si="253"/>
        <v>1</v>
      </c>
      <c r="AR1235" s="75" t="str">
        <f t="shared" si="254"/>
        <v>1</v>
      </c>
      <c r="AS1235" s="75">
        <f t="shared" si="255"/>
        <v>2.4545454545454546</v>
      </c>
      <c r="AT1235" s="75" t="str">
        <f t="shared" si="256"/>
        <v>6</v>
      </c>
      <c r="AU1235" s="48" t="e">
        <f>IF(OR(AQ1235="I",#REF!="I",AQ1235="C",#REF!="C"),"Termovacío",IF(OR(AO1235="I",AN1235="I",AP1235="I",AK1235="I",AL1235="I",AO1235="C",AN1235="C",AP1235="C",AK1235="C",AL1235="C"),"Regeneración",""))</f>
        <v>#REF!</v>
      </c>
    </row>
    <row r="1236" spans="1:47" s="10" customFormat="1" ht="15" customHeight="1" x14ac:dyDescent="0.2">
      <c r="A1236" s="4">
        <f t="shared" si="257"/>
        <v>57</v>
      </c>
      <c r="B1236" s="4">
        <v>60000012</v>
      </c>
      <c r="C1236" s="4" t="s">
        <v>80</v>
      </c>
      <c r="D1236" s="4" t="s">
        <v>156</v>
      </c>
      <c r="E1236" s="3"/>
      <c r="F1236" s="4" t="s">
        <v>349</v>
      </c>
      <c r="G1236" s="4" t="s">
        <v>12</v>
      </c>
      <c r="H1236" s="4" t="s">
        <v>198</v>
      </c>
      <c r="I1236" s="4" t="s">
        <v>245</v>
      </c>
      <c r="J1236" s="4" t="s">
        <v>137</v>
      </c>
      <c r="K1236" s="4" t="s">
        <v>125</v>
      </c>
      <c r="L1236" s="4">
        <v>1997</v>
      </c>
      <c r="M1236" s="4" t="s">
        <v>266</v>
      </c>
      <c r="N1236" s="4" t="s">
        <v>304</v>
      </c>
      <c r="O1236" s="4" t="s">
        <v>122</v>
      </c>
      <c r="P1236" s="4">
        <v>1997</v>
      </c>
      <c r="Q1236" s="4"/>
      <c r="R1236" s="4" t="s">
        <v>123</v>
      </c>
      <c r="S1236" s="13"/>
      <c r="T1236" s="4"/>
      <c r="U1236" s="4"/>
      <c r="V1236" s="4"/>
      <c r="W1236" s="4">
        <v>60</v>
      </c>
      <c r="X1236" s="13">
        <v>38534</v>
      </c>
      <c r="Y1236" s="27"/>
      <c r="Z1236" s="27"/>
      <c r="AA1236" s="28"/>
      <c r="AB1236" s="31"/>
      <c r="AC1236" s="32">
        <v>42.5</v>
      </c>
      <c r="AD1236" s="28"/>
      <c r="AE1236" s="28">
        <v>17.5</v>
      </c>
      <c r="AF1236" s="33">
        <v>8.5999999999999993E-2</v>
      </c>
      <c r="AG1236" s="28">
        <v>3.5</v>
      </c>
      <c r="AH1236" s="31">
        <v>0.105</v>
      </c>
      <c r="AI1236" s="31">
        <v>2.9260000000000002</v>
      </c>
      <c r="AJ1236" s="31"/>
      <c r="AK1236" s="75" t="str">
        <f t="shared" si="247"/>
        <v>3</v>
      </c>
      <c r="AL1236" s="75" t="str">
        <f t="shared" si="248"/>
        <v>1</v>
      </c>
      <c r="AM1236" s="75" t="str">
        <f t="shared" si="249"/>
        <v>1</v>
      </c>
      <c r="AN1236" s="75" t="str">
        <f t="shared" si="250"/>
        <v>3</v>
      </c>
      <c r="AO1236" s="75" t="str">
        <f t="shared" si="251"/>
        <v>5</v>
      </c>
      <c r="AP1236" s="75" t="str">
        <f t="shared" si="252"/>
        <v>1</v>
      </c>
      <c r="AQ1236" s="75" t="str">
        <f t="shared" si="253"/>
        <v>1</v>
      </c>
      <c r="AR1236" s="75" t="str">
        <f t="shared" si="254"/>
        <v>1</v>
      </c>
      <c r="AS1236" s="75">
        <f t="shared" si="255"/>
        <v>2</v>
      </c>
      <c r="AT1236" s="75" t="str">
        <f t="shared" si="256"/>
        <v>3</v>
      </c>
      <c r="AU1236" s="48" t="e">
        <f>IF(OR(AQ1236="I",#REF!="I",AQ1236="C",#REF!="C"),"Termovacío",IF(OR(AO1236="I",AN1236="I",AP1236="I",AK1236="I",AL1236="I",AO1236="C",AN1236="C",AP1236="C",AK1236="C",AL1236="C"),"Regeneración",""))</f>
        <v>#REF!</v>
      </c>
    </row>
    <row r="1237" spans="1:47" s="10" customFormat="1" ht="15" customHeight="1" x14ac:dyDescent="0.2">
      <c r="A1237" s="4">
        <f t="shared" si="257"/>
        <v>57</v>
      </c>
      <c r="B1237" s="4">
        <v>60000012</v>
      </c>
      <c r="C1237" s="4" t="s">
        <v>80</v>
      </c>
      <c r="D1237" s="4" t="s">
        <v>156</v>
      </c>
      <c r="E1237" s="3"/>
      <c r="F1237" s="4" t="s">
        <v>349</v>
      </c>
      <c r="G1237" s="4" t="s">
        <v>12</v>
      </c>
      <c r="H1237" s="4" t="s">
        <v>198</v>
      </c>
      <c r="I1237" s="4" t="s">
        <v>245</v>
      </c>
      <c r="J1237" s="4" t="s">
        <v>137</v>
      </c>
      <c r="K1237" s="4" t="s">
        <v>125</v>
      </c>
      <c r="L1237" s="4">
        <v>1997</v>
      </c>
      <c r="M1237" s="4" t="s">
        <v>266</v>
      </c>
      <c r="N1237" s="4" t="s">
        <v>304</v>
      </c>
      <c r="O1237" s="4" t="s">
        <v>122</v>
      </c>
      <c r="P1237" s="4">
        <v>1997</v>
      </c>
      <c r="Q1237" s="4"/>
      <c r="R1237" s="4" t="s">
        <v>123</v>
      </c>
      <c r="S1237" s="13"/>
      <c r="T1237" s="4"/>
      <c r="U1237" s="4"/>
      <c r="V1237" s="4"/>
      <c r="W1237" s="4">
        <v>60</v>
      </c>
      <c r="X1237" s="13">
        <v>38504</v>
      </c>
      <c r="Y1237" s="27"/>
      <c r="Z1237" s="27"/>
      <c r="AA1237" s="28"/>
      <c r="AB1237" s="31"/>
      <c r="AC1237" s="32">
        <v>24.5</v>
      </c>
      <c r="AD1237" s="28"/>
      <c r="AE1237" s="28">
        <v>19</v>
      </c>
      <c r="AF1237" s="33">
        <v>8.7999999999999995E-2</v>
      </c>
      <c r="AG1237" s="28">
        <v>3.5</v>
      </c>
      <c r="AH1237" s="31"/>
      <c r="AI1237" s="31"/>
      <c r="AJ1237" s="31"/>
      <c r="AK1237" s="75" t="str">
        <f t="shared" si="247"/>
        <v>1</v>
      </c>
      <c r="AL1237" s="75" t="str">
        <f t="shared" si="248"/>
        <v>1</v>
      </c>
      <c r="AM1237" s="75" t="str">
        <f t="shared" si="249"/>
        <v>1</v>
      </c>
      <c r="AN1237" s="75" t="str">
        <f t="shared" si="250"/>
        <v>3</v>
      </c>
      <c r="AO1237" s="75" t="str">
        <f t="shared" si="251"/>
        <v>5</v>
      </c>
      <c r="AP1237" s="75" t="str">
        <f t="shared" si="252"/>
        <v>1</v>
      </c>
      <c r="AQ1237" s="75" t="str">
        <f t="shared" si="253"/>
        <v>5</v>
      </c>
      <c r="AR1237" s="75" t="str">
        <f t="shared" si="254"/>
        <v>1</v>
      </c>
      <c r="AS1237" s="75">
        <f t="shared" si="255"/>
        <v>2.6363636363636362</v>
      </c>
      <c r="AT1237" s="75" t="str">
        <f t="shared" si="256"/>
        <v>6</v>
      </c>
      <c r="AU1237" s="48" t="e">
        <f>IF(OR(AQ1237="I",#REF!="I",AQ1237="C",#REF!="C"),"Termovacío",IF(OR(AO1237="I",AN1237="I",AP1237="I",AK1237="I",AL1237="I",AO1237="C",AN1237="C",AP1237="C",AK1237="C",AL1237="C"),"Regeneración",""))</f>
        <v>#REF!</v>
      </c>
    </row>
    <row r="1238" spans="1:47" s="10" customFormat="1" ht="15" customHeight="1" x14ac:dyDescent="0.2">
      <c r="A1238" s="4">
        <f t="shared" si="257"/>
        <v>57</v>
      </c>
      <c r="B1238" s="4">
        <v>60000012</v>
      </c>
      <c r="C1238" s="4" t="s">
        <v>80</v>
      </c>
      <c r="D1238" s="4" t="s">
        <v>156</v>
      </c>
      <c r="E1238" s="3"/>
      <c r="F1238" s="4" t="s">
        <v>349</v>
      </c>
      <c r="G1238" s="4" t="s">
        <v>12</v>
      </c>
      <c r="H1238" s="4" t="s">
        <v>198</v>
      </c>
      <c r="I1238" s="4" t="s">
        <v>245</v>
      </c>
      <c r="J1238" s="4" t="s">
        <v>137</v>
      </c>
      <c r="K1238" s="4" t="s">
        <v>125</v>
      </c>
      <c r="L1238" s="4">
        <v>1997</v>
      </c>
      <c r="M1238" s="4" t="s">
        <v>266</v>
      </c>
      <c r="N1238" s="4" t="s">
        <v>304</v>
      </c>
      <c r="O1238" s="4" t="s">
        <v>122</v>
      </c>
      <c r="P1238" s="4">
        <v>1997</v>
      </c>
      <c r="Q1238" s="4"/>
      <c r="R1238" s="4" t="s">
        <v>123</v>
      </c>
      <c r="S1238" s="13"/>
      <c r="T1238" s="4"/>
      <c r="U1238" s="4"/>
      <c r="V1238" s="4"/>
      <c r="W1238" s="4">
        <v>60</v>
      </c>
      <c r="X1238" s="13">
        <v>38478</v>
      </c>
      <c r="Y1238" s="27"/>
      <c r="Z1238" s="27"/>
      <c r="AA1238" s="28"/>
      <c r="AB1238" s="31"/>
      <c r="AC1238" s="32">
        <v>27</v>
      </c>
      <c r="AD1238" s="28"/>
      <c r="AE1238" s="28"/>
      <c r="AF1238" s="33"/>
      <c r="AG1238" s="28"/>
      <c r="AH1238" s="31"/>
      <c r="AI1238" s="31"/>
      <c r="AJ1238" s="31"/>
      <c r="AK1238" s="75" t="str">
        <f t="shared" si="247"/>
        <v>1</v>
      </c>
      <c r="AL1238" s="75" t="str">
        <f t="shared" si="248"/>
        <v>1</v>
      </c>
      <c r="AM1238" s="75" t="str">
        <f t="shared" si="249"/>
        <v>1</v>
      </c>
      <c r="AN1238" s="75" t="str">
        <f t="shared" si="250"/>
        <v>1</v>
      </c>
      <c r="AO1238" s="75" t="str">
        <f t="shared" si="251"/>
        <v>1</v>
      </c>
      <c r="AP1238" s="75" t="str">
        <f t="shared" si="252"/>
        <v>1</v>
      </c>
      <c r="AQ1238" s="75" t="str">
        <f t="shared" si="253"/>
        <v>5</v>
      </c>
      <c r="AR1238" s="75" t="str">
        <f t="shared" si="254"/>
        <v>1</v>
      </c>
      <c r="AS1238" s="75">
        <f t="shared" si="255"/>
        <v>1.9090909090909092</v>
      </c>
      <c r="AT1238" s="75" t="str">
        <f t="shared" si="256"/>
        <v>3</v>
      </c>
      <c r="AU1238" s="48" t="e">
        <f>IF(OR(AQ1238="I",#REF!="I",AQ1238="C",#REF!="C"),"Termovacío",IF(OR(AO1238="I",AN1238="I",AP1238="I",AK1238="I",AL1238="I",AO1238="C",AN1238="C",AP1238="C",AK1238="C",AL1238="C"),"Regeneración",""))</f>
        <v>#REF!</v>
      </c>
    </row>
    <row r="1239" spans="1:47" s="10" customFormat="1" ht="15" customHeight="1" x14ac:dyDescent="0.2">
      <c r="A1239" s="4">
        <f t="shared" si="257"/>
        <v>57</v>
      </c>
      <c r="B1239" s="4">
        <v>60000012</v>
      </c>
      <c r="C1239" s="4" t="s">
        <v>80</v>
      </c>
      <c r="D1239" s="4" t="s">
        <v>156</v>
      </c>
      <c r="E1239" s="3"/>
      <c r="F1239" s="4" t="s">
        <v>349</v>
      </c>
      <c r="G1239" s="4" t="s">
        <v>12</v>
      </c>
      <c r="H1239" s="4" t="s">
        <v>198</v>
      </c>
      <c r="I1239" s="4" t="s">
        <v>245</v>
      </c>
      <c r="J1239" s="4" t="s">
        <v>137</v>
      </c>
      <c r="K1239" s="4" t="s">
        <v>125</v>
      </c>
      <c r="L1239" s="4">
        <v>1997</v>
      </c>
      <c r="M1239" s="4" t="s">
        <v>266</v>
      </c>
      <c r="N1239" s="4" t="s">
        <v>304</v>
      </c>
      <c r="O1239" s="4" t="s">
        <v>122</v>
      </c>
      <c r="P1239" s="4">
        <v>1997</v>
      </c>
      <c r="Q1239" s="4"/>
      <c r="R1239" s="4" t="s">
        <v>123</v>
      </c>
      <c r="S1239" s="13"/>
      <c r="T1239" s="4"/>
      <c r="U1239" s="4"/>
      <c r="V1239" s="4"/>
      <c r="W1239" s="4">
        <v>60</v>
      </c>
      <c r="X1239" s="13">
        <v>38231</v>
      </c>
      <c r="Y1239" s="27"/>
      <c r="Z1239" s="27"/>
      <c r="AA1239" s="28"/>
      <c r="AB1239" s="31"/>
      <c r="AC1239" s="32">
        <v>34</v>
      </c>
      <c r="AD1239" s="28"/>
      <c r="AE1239" s="28">
        <v>18</v>
      </c>
      <c r="AF1239" s="33"/>
      <c r="AG1239" s="28">
        <v>3.1</v>
      </c>
      <c r="AH1239" s="31"/>
      <c r="AI1239" s="31"/>
      <c r="AJ1239" s="31"/>
      <c r="AK1239" s="75" t="str">
        <f t="shared" si="247"/>
        <v>1</v>
      </c>
      <c r="AL1239" s="75" t="str">
        <f t="shared" si="248"/>
        <v>1</v>
      </c>
      <c r="AM1239" s="75" t="str">
        <f t="shared" si="249"/>
        <v>1</v>
      </c>
      <c r="AN1239" s="75" t="str">
        <f t="shared" si="250"/>
        <v>1</v>
      </c>
      <c r="AO1239" s="75" t="str">
        <f t="shared" si="251"/>
        <v>5</v>
      </c>
      <c r="AP1239" s="75" t="str">
        <f t="shared" si="252"/>
        <v>1</v>
      </c>
      <c r="AQ1239" s="75" t="str">
        <f t="shared" si="253"/>
        <v>5</v>
      </c>
      <c r="AR1239" s="75" t="str">
        <f t="shared" si="254"/>
        <v>1</v>
      </c>
      <c r="AS1239" s="75">
        <f t="shared" si="255"/>
        <v>2.4545454545454546</v>
      </c>
      <c r="AT1239" s="75" t="str">
        <f t="shared" si="256"/>
        <v>6</v>
      </c>
      <c r="AU1239" s="48" t="e">
        <f>IF(OR(AQ1239="I",#REF!="I",AQ1239="C",#REF!="C"),"Termovacío",IF(OR(AO1239="I",AN1239="I",AP1239="I",AK1239="I",AL1239="I",AO1239="C",AN1239="C",AP1239="C",AK1239="C",AL1239="C"),"Regeneración",""))</f>
        <v>#REF!</v>
      </c>
    </row>
    <row r="1240" spans="1:47" s="10" customFormat="1" ht="15" customHeight="1" x14ac:dyDescent="0.2">
      <c r="A1240" s="4">
        <f t="shared" si="257"/>
        <v>57</v>
      </c>
      <c r="B1240" s="4">
        <v>60000012</v>
      </c>
      <c r="C1240" s="4" t="s">
        <v>80</v>
      </c>
      <c r="D1240" s="4" t="s">
        <v>156</v>
      </c>
      <c r="E1240" s="3"/>
      <c r="F1240" s="4" t="s">
        <v>349</v>
      </c>
      <c r="G1240" s="4" t="s">
        <v>12</v>
      </c>
      <c r="H1240" s="4" t="s">
        <v>198</v>
      </c>
      <c r="I1240" s="4" t="s">
        <v>245</v>
      </c>
      <c r="J1240" s="4" t="s">
        <v>137</v>
      </c>
      <c r="K1240" s="4" t="s">
        <v>125</v>
      </c>
      <c r="L1240" s="4">
        <v>1997</v>
      </c>
      <c r="M1240" s="4" t="s">
        <v>266</v>
      </c>
      <c r="N1240" s="4" t="s">
        <v>304</v>
      </c>
      <c r="O1240" s="4" t="s">
        <v>122</v>
      </c>
      <c r="P1240" s="4">
        <v>1997</v>
      </c>
      <c r="Q1240" s="4"/>
      <c r="R1240" s="4" t="s">
        <v>123</v>
      </c>
      <c r="S1240" s="13"/>
      <c r="T1240" s="4"/>
      <c r="U1240" s="4"/>
      <c r="V1240" s="4"/>
      <c r="W1240" s="4">
        <v>60</v>
      </c>
      <c r="X1240" s="13">
        <v>37949</v>
      </c>
      <c r="Y1240" s="27"/>
      <c r="Z1240" s="27"/>
      <c r="AA1240" s="28"/>
      <c r="AB1240" s="31"/>
      <c r="AC1240" s="32">
        <v>58.7</v>
      </c>
      <c r="AD1240" s="28"/>
      <c r="AE1240" s="28">
        <v>19.5</v>
      </c>
      <c r="AF1240" s="33">
        <v>7.4929999999999997E-2</v>
      </c>
      <c r="AG1240" s="28">
        <v>2.6</v>
      </c>
      <c r="AH1240" s="31"/>
      <c r="AI1240" s="31"/>
      <c r="AJ1240" s="31"/>
      <c r="AK1240" s="75" t="str">
        <f t="shared" si="247"/>
        <v>1</v>
      </c>
      <c r="AL1240" s="75" t="str">
        <f t="shared" si="248"/>
        <v>1</v>
      </c>
      <c r="AM1240" s="75" t="str">
        <f t="shared" si="249"/>
        <v>1</v>
      </c>
      <c r="AN1240" s="75" t="str">
        <f t="shared" si="250"/>
        <v>3</v>
      </c>
      <c r="AO1240" s="75" t="str">
        <f t="shared" si="251"/>
        <v>5</v>
      </c>
      <c r="AP1240" s="75" t="str">
        <f t="shared" si="252"/>
        <v>1</v>
      </c>
      <c r="AQ1240" s="75" t="str">
        <f t="shared" si="253"/>
        <v>1</v>
      </c>
      <c r="AR1240" s="75" t="str">
        <f t="shared" si="254"/>
        <v>1</v>
      </c>
      <c r="AS1240" s="75">
        <f t="shared" si="255"/>
        <v>1.7272727272727273</v>
      </c>
      <c r="AT1240" s="75" t="str">
        <f t="shared" si="256"/>
        <v>3</v>
      </c>
      <c r="AU1240" s="48" t="e">
        <f>IF(OR(AQ1240="I",#REF!="I",AQ1240="C",#REF!="C"),"Termovacío",IF(OR(AO1240="I",AN1240="I",AP1240="I",AK1240="I",AL1240="I",AO1240="C",AN1240="C",AP1240="C",AK1240="C",AL1240="C"),"Regeneración",""))</f>
        <v>#REF!</v>
      </c>
    </row>
    <row r="1241" spans="1:47" s="10" customFormat="1" ht="15" customHeight="1" x14ac:dyDescent="0.2">
      <c r="A1241" s="4">
        <f t="shared" si="257"/>
        <v>57</v>
      </c>
      <c r="B1241" s="4">
        <v>60000012</v>
      </c>
      <c r="C1241" s="4" t="s">
        <v>80</v>
      </c>
      <c r="D1241" s="4" t="s">
        <v>156</v>
      </c>
      <c r="E1241" s="3"/>
      <c r="F1241" s="4" t="s">
        <v>349</v>
      </c>
      <c r="G1241" s="4" t="s">
        <v>12</v>
      </c>
      <c r="H1241" s="4" t="s">
        <v>198</v>
      </c>
      <c r="I1241" s="4" t="s">
        <v>245</v>
      </c>
      <c r="J1241" s="4" t="s">
        <v>137</v>
      </c>
      <c r="K1241" s="4" t="s">
        <v>125</v>
      </c>
      <c r="L1241" s="4">
        <v>1997</v>
      </c>
      <c r="M1241" s="4" t="s">
        <v>266</v>
      </c>
      <c r="N1241" s="4" t="s">
        <v>304</v>
      </c>
      <c r="O1241" s="4" t="s">
        <v>122</v>
      </c>
      <c r="P1241" s="4">
        <v>1997</v>
      </c>
      <c r="Q1241" s="4"/>
      <c r="R1241" s="4" t="s">
        <v>123</v>
      </c>
      <c r="S1241" s="13"/>
      <c r="T1241" s="4"/>
      <c r="U1241" s="4"/>
      <c r="V1241" s="4"/>
      <c r="W1241" s="4">
        <v>60</v>
      </c>
      <c r="X1241" s="13">
        <v>37530</v>
      </c>
      <c r="Y1241" s="27"/>
      <c r="Z1241" s="27"/>
      <c r="AA1241" s="28"/>
      <c r="AB1241" s="31"/>
      <c r="AC1241" s="32">
        <v>51</v>
      </c>
      <c r="AD1241" s="28"/>
      <c r="AE1241" s="28">
        <v>21.2</v>
      </c>
      <c r="AF1241" s="33">
        <v>6.2850000000000003E-2</v>
      </c>
      <c r="AG1241" s="28">
        <v>2.5</v>
      </c>
      <c r="AH1241" s="31"/>
      <c r="AI1241" s="31"/>
      <c r="AJ1241" s="31"/>
      <c r="AK1241" s="75" t="str">
        <f t="shared" si="247"/>
        <v>1</v>
      </c>
      <c r="AL1241" s="75" t="str">
        <f t="shared" si="248"/>
        <v>1</v>
      </c>
      <c r="AM1241" s="75" t="str">
        <f t="shared" si="249"/>
        <v>1</v>
      </c>
      <c r="AN1241" s="75" t="str">
        <f t="shared" si="250"/>
        <v>3</v>
      </c>
      <c r="AO1241" s="75" t="str">
        <f t="shared" si="251"/>
        <v>5</v>
      </c>
      <c r="AP1241" s="75" t="str">
        <f t="shared" si="252"/>
        <v>1</v>
      </c>
      <c r="AQ1241" s="75" t="str">
        <f t="shared" si="253"/>
        <v>1</v>
      </c>
      <c r="AR1241" s="75" t="str">
        <f t="shared" si="254"/>
        <v>1</v>
      </c>
      <c r="AS1241" s="75">
        <f t="shared" si="255"/>
        <v>1.7272727272727273</v>
      </c>
      <c r="AT1241" s="75" t="str">
        <f t="shared" si="256"/>
        <v>3</v>
      </c>
      <c r="AU1241" s="48" t="e">
        <f>IF(OR(AQ1241="I",#REF!="I",AQ1241="C",#REF!="C"),"Termovacío",IF(OR(AO1241="I",AN1241="I",AP1241="I",AK1241="I",AL1241="I",AO1241="C",AN1241="C",AP1241="C",AK1241="C",AL1241="C"),"Regeneración",""))</f>
        <v>#REF!</v>
      </c>
    </row>
    <row r="1242" spans="1:47" s="10" customFormat="1" ht="15" customHeight="1" x14ac:dyDescent="0.2">
      <c r="A1242" s="4">
        <f t="shared" si="257"/>
        <v>57</v>
      </c>
      <c r="B1242" s="4">
        <v>60000012</v>
      </c>
      <c r="C1242" s="4" t="s">
        <v>80</v>
      </c>
      <c r="D1242" s="4" t="s">
        <v>156</v>
      </c>
      <c r="E1242" s="3"/>
      <c r="F1242" s="4" t="s">
        <v>349</v>
      </c>
      <c r="G1242" s="4" t="s">
        <v>12</v>
      </c>
      <c r="H1242" s="4" t="s">
        <v>198</v>
      </c>
      <c r="I1242" s="4" t="s">
        <v>245</v>
      </c>
      <c r="J1242" s="4" t="s">
        <v>137</v>
      </c>
      <c r="K1242" s="4" t="s">
        <v>125</v>
      </c>
      <c r="L1242" s="4">
        <v>1997</v>
      </c>
      <c r="M1242" s="4" t="s">
        <v>266</v>
      </c>
      <c r="N1242" s="4" t="s">
        <v>304</v>
      </c>
      <c r="O1242" s="4" t="s">
        <v>122</v>
      </c>
      <c r="P1242" s="4">
        <v>1997</v>
      </c>
      <c r="Q1242" s="4"/>
      <c r="R1242" s="4" t="s">
        <v>123</v>
      </c>
      <c r="S1242" s="13"/>
      <c r="T1242" s="4"/>
      <c r="U1242" s="4"/>
      <c r="V1242" s="4"/>
      <c r="W1242" s="4">
        <v>60</v>
      </c>
      <c r="X1242" s="13">
        <v>37020</v>
      </c>
      <c r="Y1242" s="27"/>
      <c r="Z1242" s="27"/>
      <c r="AA1242" s="28"/>
      <c r="AB1242" s="31"/>
      <c r="AC1242" s="32">
        <v>44</v>
      </c>
      <c r="AD1242" s="28"/>
      <c r="AE1242" s="28">
        <v>23.3</v>
      </c>
      <c r="AF1242" s="33">
        <v>4.4049999999999999E-2</v>
      </c>
      <c r="AG1242" s="28">
        <v>1.5</v>
      </c>
      <c r="AH1242" s="31"/>
      <c r="AI1242" s="31"/>
      <c r="AJ1242" s="31"/>
      <c r="AK1242" s="75" t="str">
        <f t="shared" si="247"/>
        <v>1</v>
      </c>
      <c r="AL1242" s="75" t="str">
        <f t="shared" si="248"/>
        <v>1</v>
      </c>
      <c r="AM1242" s="75" t="str">
        <f t="shared" si="249"/>
        <v>1</v>
      </c>
      <c r="AN1242" s="75" t="str">
        <f t="shared" si="250"/>
        <v>1</v>
      </c>
      <c r="AO1242" s="75" t="str">
        <f t="shared" si="251"/>
        <v>5</v>
      </c>
      <c r="AP1242" s="75" t="str">
        <f t="shared" si="252"/>
        <v>1</v>
      </c>
      <c r="AQ1242" s="75" t="str">
        <f t="shared" si="253"/>
        <v>1</v>
      </c>
      <c r="AR1242" s="75" t="str">
        <f t="shared" si="254"/>
        <v>1</v>
      </c>
      <c r="AS1242" s="75">
        <f t="shared" si="255"/>
        <v>1.5454545454545454</v>
      </c>
      <c r="AT1242" s="75" t="str">
        <f t="shared" si="256"/>
        <v>3</v>
      </c>
      <c r="AU1242" s="48" t="e">
        <f>IF(OR(AQ1242="I",#REF!="I",AQ1242="C",#REF!="C"),"Termovacío",IF(OR(AO1242="I",AN1242="I",AP1242="I",AK1242="I",AL1242="I",AO1242="C",AN1242="C",AP1242="C",AK1242="C",AL1242="C"),"Regeneración",""))</f>
        <v>#REF!</v>
      </c>
    </row>
    <row r="1243" spans="1:47" s="10" customFormat="1" ht="15" customHeight="1" x14ac:dyDescent="0.2">
      <c r="A1243" s="4">
        <f t="shared" si="257"/>
        <v>57</v>
      </c>
      <c r="B1243" s="4">
        <v>60000012</v>
      </c>
      <c r="C1243" s="4" t="s">
        <v>80</v>
      </c>
      <c r="D1243" s="4" t="s">
        <v>156</v>
      </c>
      <c r="E1243" s="3"/>
      <c r="F1243" s="4" t="s">
        <v>349</v>
      </c>
      <c r="G1243" s="4" t="s">
        <v>12</v>
      </c>
      <c r="H1243" s="4" t="s">
        <v>198</v>
      </c>
      <c r="I1243" s="4" t="s">
        <v>245</v>
      </c>
      <c r="J1243" s="4" t="s">
        <v>137</v>
      </c>
      <c r="K1243" s="4" t="s">
        <v>125</v>
      </c>
      <c r="L1243" s="4">
        <v>1997</v>
      </c>
      <c r="M1243" s="4" t="s">
        <v>266</v>
      </c>
      <c r="N1243" s="4" t="s">
        <v>304</v>
      </c>
      <c r="O1243" s="4" t="s">
        <v>122</v>
      </c>
      <c r="P1243" s="4">
        <v>1997</v>
      </c>
      <c r="Q1243" s="4"/>
      <c r="R1243" s="4" t="s">
        <v>123</v>
      </c>
      <c r="S1243" s="13"/>
      <c r="T1243" s="4"/>
      <c r="U1243" s="4"/>
      <c r="V1243" s="4"/>
      <c r="W1243" s="4">
        <v>60</v>
      </c>
      <c r="X1243" s="13">
        <v>36690</v>
      </c>
      <c r="Y1243" s="27"/>
      <c r="Z1243" s="27"/>
      <c r="AA1243" s="28"/>
      <c r="AB1243" s="31"/>
      <c r="AC1243" s="32">
        <v>60</v>
      </c>
      <c r="AD1243" s="28"/>
      <c r="AE1243" s="28">
        <v>26.8</v>
      </c>
      <c r="AF1243" s="33">
        <v>5.1819999999999998E-2</v>
      </c>
      <c r="AG1243" s="28">
        <v>1</v>
      </c>
      <c r="AH1243" s="31"/>
      <c r="AI1243" s="31"/>
      <c r="AJ1243" s="31"/>
      <c r="AK1243" s="75" t="str">
        <f t="shared" si="247"/>
        <v>1</v>
      </c>
      <c r="AL1243" s="75" t="str">
        <f t="shared" si="248"/>
        <v>1</v>
      </c>
      <c r="AM1243" s="75" t="str">
        <f t="shared" si="249"/>
        <v>1</v>
      </c>
      <c r="AN1243" s="75" t="str">
        <f t="shared" si="250"/>
        <v>3</v>
      </c>
      <c r="AO1243" s="75" t="str">
        <f t="shared" si="251"/>
        <v>5</v>
      </c>
      <c r="AP1243" s="75" t="str">
        <f t="shared" si="252"/>
        <v>1</v>
      </c>
      <c r="AQ1243" s="75" t="str">
        <f t="shared" si="253"/>
        <v>1</v>
      </c>
      <c r="AR1243" s="75" t="str">
        <f t="shared" si="254"/>
        <v>1</v>
      </c>
      <c r="AS1243" s="75">
        <f t="shared" si="255"/>
        <v>1.7272727272727273</v>
      </c>
      <c r="AT1243" s="75" t="str">
        <f t="shared" si="256"/>
        <v>3</v>
      </c>
      <c r="AU1243" s="48" t="e">
        <f>IF(OR(AQ1243="I",#REF!="I",AQ1243="C",#REF!="C"),"Termovacío",IF(OR(AO1243="I",AN1243="I",AP1243="I",AK1243="I",AL1243="I",AO1243="C",AN1243="C",AP1243="C",AK1243="C",AL1243="C"),"Regeneración",""))</f>
        <v>#REF!</v>
      </c>
    </row>
    <row r="1244" spans="1:47" s="10" customFormat="1" ht="15" customHeight="1" x14ac:dyDescent="0.2">
      <c r="A1244" s="4">
        <f t="shared" si="257"/>
        <v>57</v>
      </c>
      <c r="B1244" s="4">
        <v>60000012</v>
      </c>
      <c r="C1244" s="4" t="s">
        <v>80</v>
      </c>
      <c r="D1244" s="4" t="s">
        <v>156</v>
      </c>
      <c r="E1244" s="3"/>
      <c r="F1244" s="4" t="s">
        <v>349</v>
      </c>
      <c r="G1244" s="4" t="s">
        <v>12</v>
      </c>
      <c r="H1244" s="4" t="s">
        <v>198</v>
      </c>
      <c r="I1244" s="4" t="s">
        <v>245</v>
      </c>
      <c r="J1244" s="4" t="s">
        <v>137</v>
      </c>
      <c r="K1244" s="4" t="s">
        <v>125</v>
      </c>
      <c r="L1244" s="4">
        <v>1997</v>
      </c>
      <c r="M1244" s="4" t="s">
        <v>266</v>
      </c>
      <c r="N1244" s="4" t="s">
        <v>304</v>
      </c>
      <c r="O1244" s="4" t="s">
        <v>122</v>
      </c>
      <c r="P1244" s="4">
        <v>1997</v>
      </c>
      <c r="Q1244" s="4"/>
      <c r="R1244" s="4" t="s">
        <v>123</v>
      </c>
      <c r="S1244" s="13"/>
      <c r="T1244" s="4"/>
      <c r="U1244" s="4"/>
      <c r="V1244" s="4"/>
      <c r="W1244" s="4">
        <v>60</v>
      </c>
      <c r="X1244" s="13">
        <v>36298</v>
      </c>
      <c r="Y1244" s="27"/>
      <c r="Z1244" s="27"/>
      <c r="AA1244" s="28"/>
      <c r="AB1244" s="31"/>
      <c r="AC1244" s="32">
        <v>47</v>
      </c>
      <c r="AD1244" s="28"/>
      <c r="AE1244" s="28">
        <v>30.5</v>
      </c>
      <c r="AF1244" s="33">
        <v>2.3539999999999998E-2</v>
      </c>
      <c r="AG1244" s="28">
        <v>0.6</v>
      </c>
      <c r="AH1244" s="31"/>
      <c r="AI1244" s="31"/>
      <c r="AJ1244" s="31"/>
      <c r="AK1244" s="75" t="str">
        <f t="shared" si="247"/>
        <v>1</v>
      </c>
      <c r="AL1244" s="75" t="str">
        <f t="shared" si="248"/>
        <v>1</v>
      </c>
      <c r="AM1244" s="75" t="str">
        <f t="shared" si="249"/>
        <v>1</v>
      </c>
      <c r="AN1244" s="75" t="str">
        <f t="shared" si="250"/>
        <v>1</v>
      </c>
      <c r="AO1244" s="75" t="str">
        <f t="shared" si="251"/>
        <v>3</v>
      </c>
      <c r="AP1244" s="75" t="str">
        <f t="shared" si="252"/>
        <v>1</v>
      </c>
      <c r="AQ1244" s="75" t="str">
        <f t="shared" si="253"/>
        <v>1</v>
      </c>
      <c r="AR1244" s="75" t="str">
        <f t="shared" si="254"/>
        <v>1</v>
      </c>
      <c r="AS1244" s="75">
        <f t="shared" si="255"/>
        <v>1.2727272727272727</v>
      </c>
      <c r="AT1244" s="75" t="str">
        <f t="shared" si="256"/>
        <v>3</v>
      </c>
      <c r="AU1244" s="48" t="e">
        <f>IF(OR(AQ1244="I",#REF!="I",AQ1244="C",#REF!="C"),"Termovacío",IF(OR(AO1244="I",AN1244="I",AP1244="I",AK1244="I",AL1244="I",AO1244="C",AN1244="C",AP1244="C",AK1244="C",AL1244="C"),"Regeneración",""))</f>
        <v>#REF!</v>
      </c>
    </row>
    <row r="1245" spans="1:47" s="10" customFormat="1" ht="15" customHeight="1" x14ac:dyDescent="0.2">
      <c r="A1245" s="4">
        <f t="shared" si="257"/>
        <v>57</v>
      </c>
      <c r="B1245" s="4">
        <v>60000012</v>
      </c>
      <c r="C1245" s="4" t="s">
        <v>80</v>
      </c>
      <c r="D1245" s="4" t="s">
        <v>156</v>
      </c>
      <c r="E1245" s="3"/>
      <c r="F1245" s="4" t="s">
        <v>349</v>
      </c>
      <c r="G1245" s="4" t="s">
        <v>12</v>
      </c>
      <c r="H1245" s="4" t="s">
        <v>198</v>
      </c>
      <c r="I1245" s="4" t="s">
        <v>245</v>
      </c>
      <c r="J1245" s="4" t="s">
        <v>137</v>
      </c>
      <c r="K1245" s="4" t="s">
        <v>125</v>
      </c>
      <c r="L1245" s="4">
        <v>1997</v>
      </c>
      <c r="M1245" s="4" t="s">
        <v>266</v>
      </c>
      <c r="N1245" s="4" t="s">
        <v>304</v>
      </c>
      <c r="O1245" s="4" t="s">
        <v>122</v>
      </c>
      <c r="P1245" s="4">
        <v>1997</v>
      </c>
      <c r="Q1245" s="4"/>
      <c r="R1245" s="4" t="s">
        <v>123</v>
      </c>
      <c r="S1245" s="13"/>
      <c r="T1245" s="4"/>
      <c r="U1245" s="4"/>
      <c r="V1245" s="4"/>
      <c r="W1245" s="4">
        <v>60</v>
      </c>
      <c r="X1245" s="13">
        <v>35906</v>
      </c>
      <c r="Y1245" s="27"/>
      <c r="Z1245" s="27"/>
      <c r="AA1245" s="28"/>
      <c r="AB1245" s="31"/>
      <c r="AC1245" s="32">
        <v>37</v>
      </c>
      <c r="AD1245" s="28"/>
      <c r="AE1245" s="28">
        <v>38.799999999999997</v>
      </c>
      <c r="AF1245" s="33">
        <v>2.154E-2</v>
      </c>
      <c r="AG1245" s="28">
        <v>0.5</v>
      </c>
      <c r="AH1245" s="31"/>
      <c r="AI1245" s="31"/>
      <c r="AJ1245" s="31"/>
      <c r="AK1245" s="75" t="str">
        <f t="shared" si="247"/>
        <v>1</v>
      </c>
      <c r="AL1245" s="75" t="str">
        <f t="shared" si="248"/>
        <v>1</v>
      </c>
      <c r="AM1245" s="75" t="str">
        <f t="shared" si="249"/>
        <v>1</v>
      </c>
      <c r="AN1245" s="75" t="str">
        <f t="shared" si="250"/>
        <v>1</v>
      </c>
      <c r="AO1245" s="75" t="str">
        <f t="shared" si="251"/>
        <v>1</v>
      </c>
      <c r="AP1245" s="75" t="str">
        <f t="shared" si="252"/>
        <v>1</v>
      </c>
      <c r="AQ1245" s="75" t="str">
        <f t="shared" si="253"/>
        <v>3</v>
      </c>
      <c r="AR1245" s="75" t="str">
        <f t="shared" si="254"/>
        <v>1</v>
      </c>
      <c r="AS1245" s="75">
        <f t="shared" si="255"/>
        <v>1.4545454545454546</v>
      </c>
      <c r="AT1245" s="75" t="str">
        <f t="shared" si="256"/>
        <v>3</v>
      </c>
      <c r="AU1245" s="48" t="e">
        <f>IF(OR(AQ1245="I",#REF!="I",AQ1245="C",#REF!="C"),"Termovacío",IF(OR(AO1245="I",AN1245="I",AP1245="I",AK1245="I",AL1245="I",AO1245="C",AN1245="C",AP1245="C",AK1245="C",AL1245="C"),"Regeneración",""))</f>
        <v>#REF!</v>
      </c>
    </row>
    <row r="1246" spans="1:47" s="10" customFormat="1" ht="15" customHeight="1" x14ac:dyDescent="0.2">
      <c r="A1246" s="4">
        <f t="shared" si="257"/>
        <v>57</v>
      </c>
      <c r="B1246" s="4">
        <v>60000012</v>
      </c>
      <c r="C1246" s="4" t="s">
        <v>80</v>
      </c>
      <c r="D1246" s="4" t="s">
        <v>156</v>
      </c>
      <c r="E1246" s="3"/>
      <c r="F1246" s="4" t="s">
        <v>349</v>
      </c>
      <c r="G1246" s="4" t="s">
        <v>12</v>
      </c>
      <c r="H1246" s="4" t="s">
        <v>198</v>
      </c>
      <c r="I1246" s="4" t="s">
        <v>245</v>
      </c>
      <c r="J1246" s="4" t="s">
        <v>137</v>
      </c>
      <c r="K1246" s="4" t="s">
        <v>125</v>
      </c>
      <c r="L1246" s="4">
        <v>1997</v>
      </c>
      <c r="M1246" s="4" t="s">
        <v>266</v>
      </c>
      <c r="N1246" s="4" t="s">
        <v>304</v>
      </c>
      <c r="O1246" s="4" t="s">
        <v>122</v>
      </c>
      <c r="P1246" s="4">
        <v>1997</v>
      </c>
      <c r="Q1246" s="4"/>
      <c r="R1246" s="4" t="s">
        <v>123</v>
      </c>
      <c r="S1246" s="13"/>
      <c r="T1246" s="4"/>
      <c r="U1246" s="4"/>
      <c r="V1246" s="4"/>
      <c r="W1246" s="4">
        <v>60</v>
      </c>
      <c r="X1246" s="13">
        <v>35857</v>
      </c>
      <c r="Y1246" s="27"/>
      <c r="Z1246" s="27"/>
      <c r="AA1246" s="28"/>
      <c r="AB1246" s="31"/>
      <c r="AC1246" s="32">
        <v>60</v>
      </c>
      <c r="AD1246" s="28"/>
      <c r="AE1246" s="28">
        <v>42.6</v>
      </c>
      <c r="AF1246" s="33">
        <v>1.304E-2</v>
      </c>
      <c r="AG1246" s="28">
        <v>0.5</v>
      </c>
      <c r="AH1246" s="31"/>
      <c r="AI1246" s="31"/>
      <c r="AJ1246" s="31"/>
      <c r="AK1246" s="75" t="str">
        <f t="shared" si="247"/>
        <v>1</v>
      </c>
      <c r="AL1246" s="75" t="str">
        <f t="shared" si="248"/>
        <v>1</v>
      </c>
      <c r="AM1246" s="75" t="str">
        <f t="shared" si="249"/>
        <v>1</v>
      </c>
      <c r="AN1246" s="75" t="str">
        <f t="shared" si="250"/>
        <v>1</v>
      </c>
      <c r="AO1246" s="75" t="str">
        <f t="shared" si="251"/>
        <v>1</v>
      </c>
      <c r="AP1246" s="75" t="str">
        <f t="shared" si="252"/>
        <v>1</v>
      </c>
      <c r="AQ1246" s="75" t="str">
        <f t="shared" si="253"/>
        <v>1</v>
      </c>
      <c r="AR1246" s="75" t="str">
        <f t="shared" si="254"/>
        <v>1</v>
      </c>
      <c r="AS1246" s="75">
        <f t="shared" si="255"/>
        <v>1</v>
      </c>
      <c r="AT1246" s="75" t="str">
        <f t="shared" si="256"/>
        <v>1</v>
      </c>
      <c r="AU1246" s="48" t="e">
        <f>IF(OR(AQ1246="I",#REF!="I",AQ1246="C",#REF!="C"),"Termovacío",IF(OR(AO1246="I",AN1246="I",AP1246="I",AK1246="I",AL1246="I",AO1246="C",AN1246="C",AP1246="C",AK1246="C",AL1246="C"),"Regeneración",""))</f>
        <v>#REF!</v>
      </c>
    </row>
    <row r="1247" spans="1:47" s="10" customFormat="1" ht="15" customHeight="1" x14ac:dyDescent="0.2">
      <c r="A1247" s="4">
        <f t="shared" si="257"/>
        <v>57</v>
      </c>
      <c r="B1247" s="4">
        <v>60000012</v>
      </c>
      <c r="C1247" s="4" t="s">
        <v>80</v>
      </c>
      <c r="D1247" s="4" t="s">
        <v>156</v>
      </c>
      <c r="E1247" s="3"/>
      <c r="F1247" s="4" t="s">
        <v>349</v>
      </c>
      <c r="G1247" s="4" t="s">
        <v>12</v>
      </c>
      <c r="H1247" s="4" t="s">
        <v>198</v>
      </c>
      <c r="I1247" s="4" t="s">
        <v>245</v>
      </c>
      <c r="J1247" s="4" t="s">
        <v>137</v>
      </c>
      <c r="K1247" s="4" t="s">
        <v>125</v>
      </c>
      <c r="L1247" s="4">
        <v>1997</v>
      </c>
      <c r="M1247" s="4" t="s">
        <v>266</v>
      </c>
      <c r="N1247" s="4" t="s">
        <v>304</v>
      </c>
      <c r="O1247" s="4" t="s">
        <v>122</v>
      </c>
      <c r="P1247" s="4">
        <v>1997</v>
      </c>
      <c r="Q1247" s="4"/>
      <c r="R1247" s="4" t="s">
        <v>123</v>
      </c>
      <c r="S1247" s="13"/>
      <c r="T1247" s="4"/>
      <c r="U1247" s="4"/>
      <c r="V1247" s="4"/>
      <c r="W1247" s="4">
        <v>60</v>
      </c>
      <c r="X1247" s="13">
        <v>35741</v>
      </c>
      <c r="Y1247" s="27"/>
      <c r="Z1247" s="27"/>
      <c r="AA1247" s="28"/>
      <c r="AB1247" s="31"/>
      <c r="AC1247" s="32">
        <v>64</v>
      </c>
      <c r="AD1247" s="28"/>
      <c r="AE1247" s="28">
        <v>40</v>
      </c>
      <c r="AF1247" s="33">
        <v>0.01</v>
      </c>
      <c r="AG1247" s="28">
        <v>0.4</v>
      </c>
      <c r="AH1247" s="31">
        <v>4.4999999999999998E-2</v>
      </c>
      <c r="AI1247" s="31"/>
      <c r="AJ1247" s="31"/>
      <c r="AK1247" s="75" t="str">
        <f t="shared" si="247"/>
        <v>1</v>
      </c>
      <c r="AL1247" s="75" t="str">
        <f t="shared" si="248"/>
        <v>1</v>
      </c>
      <c r="AM1247" s="75" t="str">
        <f t="shared" si="249"/>
        <v>1</v>
      </c>
      <c r="AN1247" s="75" t="str">
        <f t="shared" si="250"/>
        <v>1</v>
      </c>
      <c r="AO1247" s="75" t="str">
        <f t="shared" si="251"/>
        <v>1</v>
      </c>
      <c r="AP1247" s="75" t="str">
        <f t="shared" si="252"/>
        <v>1</v>
      </c>
      <c r="AQ1247" s="75" t="str">
        <f t="shared" si="253"/>
        <v>1</v>
      </c>
      <c r="AR1247" s="75" t="str">
        <f t="shared" si="254"/>
        <v>1</v>
      </c>
      <c r="AS1247" s="75">
        <f t="shared" si="255"/>
        <v>1</v>
      </c>
      <c r="AT1247" s="75" t="str">
        <f t="shared" si="256"/>
        <v>1</v>
      </c>
      <c r="AU1247" s="48" t="e">
        <f>IF(OR(AQ1247="I",#REF!="I",AQ1247="C",#REF!="C"),"Termovacío",IF(OR(AO1247="I",AN1247="I",AP1247="I",AK1247="I",AL1247="I",AO1247="C",AN1247="C",AP1247="C",AK1247="C",AL1247="C"),"Regeneración",""))</f>
        <v>#REF!</v>
      </c>
    </row>
    <row r="1248" spans="1:47" s="10" customFormat="1" ht="15" customHeight="1" x14ac:dyDescent="0.2">
      <c r="A1248" s="4">
        <f t="shared" si="257"/>
        <v>58</v>
      </c>
      <c r="B1248" s="36">
        <v>50500514</v>
      </c>
      <c r="C1248" s="36" t="s">
        <v>80</v>
      </c>
      <c r="D1248" s="36" t="s">
        <v>163</v>
      </c>
      <c r="E1248" s="37"/>
      <c r="F1248" s="36" t="s">
        <v>350</v>
      </c>
      <c r="G1248" s="36" t="s">
        <v>12</v>
      </c>
      <c r="H1248" s="36" t="s">
        <v>16</v>
      </c>
      <c r="I1248" s="36" t="s">
        <v>245</v>
      </c>
      <c r="J1248" s="36" t="s">
        <v>138</v>
      </c>
      <c r="K1248" s="36" t="s">
        <v>139</v>
      </c>
      <c r="L1248" s="36">
        <v>1996</v>
      </c>
      <c r="M1248" s="36" t="s">
        <v>266</v>
      </c>
      <c r="N1248" s="36" t="s">
        <v>304</v>
      </c>
      <c r="O1248" s="36" t="s">
        <v>122</v>
      </c>
      <c r="P1248" s="36"/>
      <c r="Q1248" s="36"/>
      <c r="R1248" s="36" t="s">
        <v>123</v>
      </c>
      <c r="S1248" s="38"/>
      <c r="T1248" s="36"/>
      <c r="U1248" s="36"/>
      <c r="V1248" s="36" t="s">
        <v>448</v>
      </c>
      <c r="W1248" s="36">
        <v>60</v>
      </c>
      <c r="X1248" s="38">
        <v>45695</v>
      </c>
      <c r="Y1248" s="39">
        <v>67.099999999999994</v>
      </c>
      <c r="Z1248" s="39" t="s">
        <v>664</v>
      </c>
      <c r="AA1248" s="40" t="s">
        <v>665</v>
      </c>
      <c r="AB1248" s="41">
        <v>0.88</v>
      </c>
      <c r="AC1248" s="42">
        <v>41</v>
      </c>
      <c r="AD1248" s="40">
        <v>15</v>
      </c>
      <c r="AE1248" s="40">
        <v>32.299999999999997</v>
      </c>
      <c r="AF1248" s="43">
        <v>0.02</v>
      </c>
      <c r="AG1248" s="40">
        <v>2.5</v>
      </c>
      <c r="AH1248" s="41">
        <v>3.6999999999999998E-2</v>
      </c>
      <c r="AI1248" s="41">
        <v>1.1160000000000001</v>
      </c>
      <c r="AJ1248" s="41">
        <v>0.20699999999999999</v>
      </c>
      <c r="AK1248" s="75" t="str">
        <f t="shared" si="247"/>
        <v>1</v>
      </c>
      <c r="AL1248" s="75" t="str">
        <f t="shared" si="248"/>
        <v>1</v>
      </c>
      <c r="AM1248" s="75" t="str">
        <f t="shared" si="249"/>
        <v>1</v>
      </c>
      <c r="AN1248" s="75" t="str">
        <f t="shared" si="250"/>
        <v>1</v>
      </c>
      <c r="AO1248" s="75" t="str">
        <f t="shared" si="251"/>
        <v>1</v>
      </c>
      <c r="AP1248" s="75" t="str">
        <f t="shared" si="252"/>
        <v>1</v>
      </c>
      <c r="AQ1248" s="75" t="str">
        <f t="shared" si="253"/>
        <v>1</v>
      </c>
      <c r="AR1248" s="75" t="str">
        <f t="shared" si="254"/>
        <v>1</v>
      </c>
      <c r="AS1248" s="75">
        <f t="shared" si="255"/>
        <v>1</v>
      </c>
      <c r="AT1248" s="75" t="str">
        <f t="shared" si="256"/>
        <v>1</v>
      </c>
      <c r="AU1248" s="48" t="e">
        <f>IF(OR(AQ1248="I",#REF!="I",AQ1248="C",#REF!="C"),"Termovacío",IF(OR(AO1248="I",AN1248="I",AP1248="I",AK1248="I",AL1248="I",AO1248="C",AN1248="C",AP1248="C",AK1248="C",AL1248="C"),"Regeneración",""))</f>
        <v>#REF!</v>
      </c>
    </row>
    <row r="1249" spans="1:47" s="10" customFormat="1" ht="15" customHeight="1" x14ac:dyDescent="0.2">
      <c r="A1249" s="4">
        <f t="shared" si="257"/>
        <v>58</v>
      </c>
      <c r="B1249" s="4">
        <v>50500514</v>
      </c>
      <c r="C1249" s="4" t="s">
        <v>80</v>
      </c>
      <c r="D1249" s="4" t="s">
        <v>163</v>
      </c>
      <c r="E1249" s="3"/>
      <c r="F1249" s="4" t="s">
        <v>350</v>
      </c>
      <c r="G1249" s="4" t="s">
        <v>12</v>
      </c>
      <c r="H1249" s="4" t="s">
        <v>16</v>
      </c>
      <c r="I1249" s="4" t="s">
        <v>245</v>
      </c>
      <c r="J1249" s="4" t="s">
        <v>138</v>
      </c>
      <c r="K1249" s="4" t="s">
        <v>139</v>
      </c>
      <c r="L1249" s="4">
        <v>1996</v>
      </c>
      <c r="M1249" s="4" t="s">
        <v>266</v>
      </c>
      <c r="N1249" s="4" t="s">
        <v>304</v>
      </c>
      <c r="O1249" s="4" t="s">
        <v>122</v>
      </c>
      <c r="P1249" s="4"/>
      <c r="Q1249" s="4"/>
      <c r="R1249" s="4" t="s">
        <v>123</v>
      </c>
      <c r="S1249" s="13"/>
      <c r="T1249" s="4"/>
      <c r="U1249" s="4"/>
      <c r="V1249" s="4" t="s">
        <v>448</v>
      </c>
      <c r="W1249" s="4">
        <v>60</v>
      </c>
      <c r="X1249" s="13">
        <v>45158</v>
      </c>
      <c r="Y1249" s="27">
        <v>68</v>
      </c>
      <c r="Z1249" s="27">
        <v>34</v>
      </c>
      <c r="AA1249" s="28" t="s">
        <v>450</v>
      </c>
      <c r="AB1249" s="31">
        <v>0.88800000000000001</v>
      </c>
      <c r="AC1249" s="32">
        <v>56</v>
      </c>
      <c r="AD1249" s="28">
        <v>9</v>
      </c>
      <c r="AE1249" s="28">
        <v>32.799999999999997</v>
      </c>
      <c r="AF1249" s="33">
        <v>0.02</v>
      </c>
      <c r="AG1249" s="28">
        <v>2</v>
      </c>
      <c r="AH1249" s="31">
        <v>3.9E-2</v>
      </c>
      <c r="AI1249" s="31">
        <v>1.0760000000000001</v>
      </c>
      <c r="AJ1249" s="31"/>
      <c r="AK1249" s="75" t="str">
        <f t="shared" si="247"/>
        <v>1</v>
      </c>
      <c r="AL1249" s="75" t="str">
        <f t="shared" si="248"/>
        <v>1</v>
      </c>
      <c r="AM1249" s="75" t="str">
        <f t="shared" si="249"/>
        <v>1</v>
      </c>
      <c r="AN1249" s="75" t="str">
        <f t="shared" si="250"/>
        <v>1</v>
      </c>
      <c r="AO1249" s="75" t="str">
        <f t="shared" si="251"/>
        <v>1</v>
      </c>
      <c r="AP1249" s="75" t="str">
        <f t="shared" si="252"/>
        <v>1</v>
      </c>
      <c r="AQ1249" s="75" t="str">
        <f t="shared" si="253"/>
        <v>1</v>
      </c>
      <c r="AR1249" s="75" t="str">
        <f t="shared" si="254"/>
        <v>1</v>
      </c>
      <c r="AS1249" s="75">
        <f t="shared" si="255"/>
        <v>1</v>
      </c>
      <c r="AT1249" s="75" t="str">
        <f t="shared" si="256"/>
        <v>1</v>
      </c>
      <c r="AU1249" s="48" t="e">
        <f>IF(OR(AQ1249="I",#REF!="I",AQ1249="C",#REF!="C"),"Termovacío",IF(OR(AO1249="I",AN1249="I",AP1249="I",AK1249="I",AL1249="I",AO1249="C",AN1249="C",AP1249="C",AK1249="C",AL1249="C"),"Regeneración",""))</f>
        <v>#REF!</v>
      </c>
    </row>
    <row r="1250" spans="1:47" s="10" customFormat="1" ht="15" customHeight="1" x14ac:dyDescent="0.2">
      <c r="A1250" s="4">
        <f t="shared" si="257"/>
        <v>58</v>
      </c>
      <c r="B1250" s="4">
        <v>50500514</v>
      </c>
      <c r="C1250" s="4" t="s">
        <v>80</v>
      </c>
      <c r="D1250" s="4" t="s">
        <v>163</v>
      </c>
      <c r="E1250" s="3"/>
      <c r="F1250" s="4" t="s">
        <v>350</v>
      </c>
      <c r="G1250" s="4" t="s">
        <v>12</v>
      </c>
      <c r="H1250" s="4" t="s">
        <v>16</v>
      </c>
      <c r="I1250" s="4" t="s">
        <v>245</v>
      </c>
      <c r="J1250" s="4" t="s">
        <v>138</v>
      </c>
      <c r="K1250" s="4" t="s">
        <v>139</v>
      </c>
      <c r="L1250" s="4">
        <v>1996</v>
      </c>
      <c r="M1250" s="4" t="s">
        <v>266</v>
      </c>
      <c r="N1250" s="4" t="s">
        <v>304</v>
      </c>
      <c r="O1250" s="4" t="s">
        <v>122</v>
      </c>
      <c r="P1250" s="4"/>
      <c r="Q1250" s="4"/>
      <c r="R1250" s="4" t="s">
        <v>123</v>
      </c>
      <c r="S1250" s="13"/>
      <c r="T1250" s="4"/>
      <c r="U1250" s="4"/>
      <c r="V1250" s="4"/>
      <c r="W1250" s="4">
        <v>60</v>
      </c>
      <c r="X1250" s="13">
        <v>44788</v>
      </c>
      <c r="Y1250" s="27">
        <v>0</v>
      </c>
      <c r="Z1250" s="27">
        <v>58</v>
      </c>
      <c r="AA1250" s="28" t="s">
        <v>283</v>
      </c>
      <c r="AB1250" s="31">
        <v>0.88560000000000005</v>
      </c>
      <c r="AC1250" s="32">
        <v>21.4</v>
      </c>
      <c r="AD1250" s="28">
        <v>35</v>
      </c>
      <c r="AE1250" s="28">
        <v>32.700000000000003</v>
      </c>
      <c r="AF1250" s="33">
        <v>0.04</v>
      </c>
      <c r="AG1250" s="28">
        <v>3</v>
      </c>
      <c r="AH1250" s="31">
        <v>7.9000000000000001E-2</v>
      </c>
      <c r="AI1250" s="31">
        <v>1.8</v>
      </c>
      <c r="AJ1250" s="31"/>
      <c r="AK1250" s="75" t="str">
        <f t="shared" si="247"/>
        <v>1</v>
      </c>
      <c r="AL1250" s="75" t="str">
        <f t="shared" si="248"/>
        <v>1</v>
      </c>
      <c r="AM1250" s="75" t="str">
        <f t="shared" si="249"/>
        <v>5</v>
      </c>
      <c r="AN1250" s="75" t="str">
        <f t="shared" si="250"/>
        <v>1</v>
      </c>
      <c r="AO1250" s="75" t="str">
        <f t="shared" si="251"/>
        <v>1</v>
      </c>
      <c r="AP1250" s="75" t="str">
        <f t="shared" si="252"/>
        <v>1</v>
      </c>
      <c r="AQ1250" s="75" t="str">
        <f t="shared" si="253"/>
        <v>5</v>
      </c>
      <c r="AR1250" s="75" t="str">
        <f t="shared" si="254"/>
        <v>1</v>
      </c>
      <c r="AS1250" s="75">
        <f t="shared" si="255"/>
        <v>2.6363636363636362</v>
      </c>
      <c r="AT1250" s="75" t="str">
        <f t="shared" si="256"/>
        <v>6</v>
      </c>
      <c r="AU1250" s="48" t="e">
        <f>IF(OR(AQ1250="I",#REF!="I",AQ1250="C",#REF!="C"),"Termovacío",IF(OR(AO1250="I",AN1250="I",AP1250="I",AK1250="I",AL1250="I",AO1250="C",AN1250="C",AP1250="C",AK1250="C",AL1250="C"),"Regeneración",""))</f>
        <v>#REF!</v>
      </c>
    </row>
    <row r="1251" spans="1:47" s="10" customFormat="1" ht="15" customHeight="1" x14ac:dyDescent="0.2">
      <c r="A1251" s="4">
        <f t="shared" si="257"/>
        <v>58</v>
      </c>
      <c r="B1251" s="4">
        <v>50500514</v>
      </c>
      <c r="C1251" s="4" t="s">
        <v>80</v>
      </c>
      <c r="D1251" s="4" t="s">
        <v>163</v>
      </c>
      <c r="E1251" s="3"/>
      <c r="F1251" s="4" t="s">
        <v>350</v>
      </c>
      <c r="G1251" s="4" t="s">
        <v>12</v>
      </c>
      <c r="H1251" s="4" t="s">
        <v>16</v>
      </c>
      <c r="I1251" s="4" t="s">
        <v>245</v>
      </c>
      <c r="J1251" s="4" t="s">
        <v>138</v>
      </c>
      <c r="K1251" s="4" t="s">
        <v>139</v>
      </c>
      <c r="L1251" s="4">
        <v>1996</v>
      </c>
      <c r="M1251" s="4" t="s">
        <v>266</v>
      </c>
      <c r="N1251" s="4" t="s">
        <v>304</v>
      </c>
      <c r="O1251" s="4" t="s">
        <v>122</v>
      </c>
      <c r="P1251" s="4"/>
      <c r="Q1251" s="4"/>
      <c r="R1251" s="4" t="s">
        <v>123</v>
      </c>
      <c r="S1251" s="13"/>
      <c r="T1251" s="4"/>
      <c r="U1251" s="4"/>
      <c r="V1251" s="4"/>
      <c r="W1251" s="4">
        <v>60</v>
      </c>
      <c r="X1251" s="13" t="s">
        <v>290</v>
      </c>
      <c r="Y1251" s="27">
        <v>0</v>
      </c>
      <c r="Z1251" s="27">
        <v>60</v>
      </c>
      <c r="AA1251" s="28" t="s">
        <v>283</v>
      </c>
      <c r="AB1251" s="31">
        <v>0.88649999999999995</v>
      </c>
      <c r="AC1251" s="32">
        <v>31.4</v>
      </c>
      <c r="AD1251" s="28">
        <v>27</v>
      </c>
      <c r="AE1251" s="28">
        <v>32.9</v>
      </c>
      <c r="AF1251" s="33">
        <v>0.02</v>
      </c>
      <c r="AG1251" s="28">
        <v>3</v>
      </c>
      <c r="AH1251" s="31">
        <v>0.09</v>
      </c>
      <c r="AI1251" s="31">
        <v>2.09</v>
      </c>
      <c r="AJ1251" s="31"/>
      <c r="AK1251" s="75" t="str">
        <f t="shared" si="247"/>
        <v>1</v>
      </c>
      <c r="AL1251" s="75" t="str">
        <f t="shared" si="248"/>
        <v>1</v>
      </c>
      <c r="AM1251" s="75" t="str">
        <f t="shared" si="249"/>
        <v>3</v>
      </c>
      <c r="AN1251" s="75" t="str">
        <f t="shared" si="250"/>
        <v>1</v>
      </c>
      <c r="AO1251" s="75" t="str">
        <f t="shared" si="251"/>
        <v>1</v>
      </c>
      <c r="AP1251" s="75" t="str">
        <f t="shared" si="252"/>
        <v>1</v>
      </c>
      <c r="AQ1251" s="75" t="str">
        <f t="shared" si="253"/>
        <v>5</v>
      </c>
      <c r="AR1251" s="75" t="str">
        <f t="shared" si="254"/>
        <v>1</v>
      </c>
      <c r="AS1251" s="75">
        <f t="shared" si="255"/>
        <v>2.2727272727272729</v>
      </c>
      <c r="AT1251" s="75" t="str">
        <f t="shared" si="256"/>
        <v>6</v>
      </c>
      <c r="AU1251" s="48" t="e">
        <f>IF(OR(AQ1251="I",#REF!="I",AQ1251="C",#REF!="C"),"Termovacío",IF(OR(AO1251="I",AN1251="I",AP1251="I",AK1251="I",AL1251="I",AO1251="C",AN1251="C",AP1251="C",AK1251="C",AL1251="C"),"Regeneración",""))</f>
        <v>#REF!</v>
      </c>
    </row>
    <row r="1252" spans="1:47" s="10" customFormat="1" ht="15" customHeight="1" x14ac:dyDescent="0.2">
      <c r="A1252" s="4">
        <f t="shared" si="257"/>
        <v>58</v>
      </c>
      <c r="B1252" s="4">
        <v>50500514</v>
      </c>
      <c r="C1252" s="4" t="s">
        <v>80</v>
      </c>
      <c r="D1252" s="4" t="s">
        <v>163</v>
      </c>
      <c r="E1252" s="3"/>
      <c r="F1252" s="4" t="s">
        <v>350</v>
      </c>
      <c r="G1252" s="4" t="s">
        <v>12</v>
      </c>
      <c r="H1252" s="4" t="s">
        <v>16</v>
      </c>
      <c r="I1252" s="4" t="s">
        <v>245</v>
      </c>
      <c r="J1252" s="4" t="s">
        <v>138</v>
      </c>
      <c r="K1252" s="4" t="s">
        <v>139</v>
      </c>
      <c r="L1252" s="4">
        <v>1996</v>
      </c>
      <c r="M1252" s="4" t="s">
        <v>266</v>
      </c>
      <c r="N1252" s="4" t="s">
        <v>304</v>
      </c>
      <c r="O1252" s="4" t="s">
        <v>122</v>
      </c>
      <c r="P1252" s="4"/>
      <c r="Q1252" s="4"/>
      <c r="R1252" s="4" t="s">
        <v>123</v>
      </c>
      <c r="S1252" s="13"/>
      <c r="T1252" s="4"/>
      <c r="U1252" s="4"/>
      <c r="V1252" s="4" t="s">
        <v>301</v>
      </c>
      <c r="W1252" s="4">
        <v>60</v>
      </c>
      <c r="X1252" s="13">
        <v>44412</v>
      </c>
      <c r="Y1252" s="27">
        <v>71</v>
      </c>
      <c r="Z1252" s="27">
        <v>60</v>
      </c>
      <c r="AA1252" s="28" t="s">
        <v>300</v>
      </c>
      <c r="AB1252" s="31">
        <v>0.877</v>
      </c>
      <c r="AC1252" s="32">
        <v>24</v>
      </c>
      <c r="AD1252" s="28">
        <v>23</v>
      </c>
      <c r="AE1252" s="28">
        <v>32</v>
      </c>
      <c r="AF1252" s="33">
        <v>0.02</v>
      </c>
      <c r="AG1252" s="28">
        <v>2</v>
      </c>
      <c r="AH1252" s="31">
        <v>3.2000000000000001E-2</v>
      </c>
      <c r="AI1252" s="31">
        <v>1.466</v>
      </c>
      <c r="AJ1252" s="31"/>
      <c r="AK1252" s="75" t="str">
        <f t="shared" si="247"/>
        <v>1</v>
      </c>
      <c r="AL1252" s="75" t="str">
        <f t="shared" si="248"/>
        <v>1</v>
      </c>
      <c r="AM1252" s="75" t="str">
        <f t="shared" si="249"/>
        <v>3</v>
      </c>
      <c r="AN1252" s="75" t="str">
        <f t="shared" si="250"/>
        <v>1</v>
      </c>
      <c r="AO1252" s="75" t="str">
        <f t="shared" si="251"/>
        <v>1</v>
      </c>
      <c r="AP1252" s="75" t="str">
        <f t="shared" si="252"/>
        <v>1</v>
      </c>
      <c r="AQ1252" s="75" t="str">
        <f t="shared" si="253"/>
        <v>5</v>
      </c>
      <c r="AR1252" s="75" t="str">
        <f t="shared" si="254"/>
        <v>1</v>
      </c>
      <c r="AS1252" s="75">
        <f t="shared" si="255"/>
        <v>2.2727272727272729</v>
      </c>
      <c r="AT1252" s="75" t="str">
        <f t="shared" si="256"/>
        <v>6</v>
      </c>
      <c r="AU1252" s="48" t="e">
        <f>IF(OR(AQ1252="I",#REF!="I",AQ1252="C",#REF!="C"),"Termovacío",IF(OR(AO1252="I",AN1252="I",AP1252="I",AK1252="I",AL1252="I",AO1252="C",AN1252="C",AP1252="C",AK1252="C",AL1252="C"),"Regeneración",""))</f>
        <v>#REF!</v>
      </c>
    </row>
    <row r="1253" spans="1:47" s="10" customFormat="1" ht="15" customHeight="1" x14ac:dyDescent="0.2">
      <c r="A1253" s="4">
        <f t="shared" si="257"/>
        <v>58</v>
      </c>
      <c r="B1253" s="4">
        <v>50500514</v>
      </c>
      <c r="C1253" s="4" t="s">
        <v>80</v>
      </c>
      <c r="D1253" s="4" t="s">
        <v>163</v>
      </c>
      <c r="E1253" s="3"/>
      <c r="F1253" s="4" t="s">
        <v>350</v>
      </c>
      <c r="G1253" s="4" t="s">
        <v>12</v>
      </c>
      <c r="H1253" s="4" t="s">
        <v>16</v>
      </c>
      <c r="I1253" s="4" t="s">
        <v>245</v>
      </c>
      <c r="J1253" s="4" t="s">
        <v>138</v>
      </c>
      <c r="K1253" s="4" t="s">
        <v>139</v>
      </c>
      <c r="L1253" s="4">
        <v>1996</v>
      </c>
      <c r="M1253" s="4" t="s">
        <v>266</v>
      </c>
      <c r="N1253" s="4" t="s">
        <v>304</v>
      </c>
      <c r="O1253" s="4" t="s">
        <v>122</v>
      </c>
      <c r="P1253" s="4"/>
      <c r="Q1253" s="4"/>
      <c r="R1253" s="4" t="s">
        <v>123</v>
      </c>
      <c r="S1253" s="13"/>
      <c r="T1253" s="4"/>
      <c r="U1253" s="4"/>
      <c r="V1253" s="4"/>
      <c r="W1253" s="4">
        <v>60</v>
      </c>
      <c r="X1253" s="13">
        <v>43580</v>
      </c>
      <c r="Y1253" s="27"/>
      <c r="Z1253" s="27"/>
      <c r="AA1253" s="28"/>
      <c r="AB1253" s="31"/>
      <c r="AC1253" s="32">
        <v>35</v>
      </c>
      <c r="AD1253" s="28"/>
      <c r="AE1253" s="28">
        <v>36.5</v>
      </c>
      <c r="AF1253" s="33">
        <v>0.03</v>
      </c>
      <c r="AG1253" s="28">
        <v>3</v>
      </c>
      <c r="AH1253" s="31">
        <v>5.0999999999999997E-2</v>
      </c>
      <c r="AI1253" s="31">
        <v>1.22</v>
      </c>
      <c r="AJ1253" s="31"/>
      <c r="AK1253" s="75" t="str">
        <f t="shared" si="247"/>
        <v>1</v>
      </c>
      <c r="AL1253" s="75" t="str">
        <f t="shared" si="248"/>
        <v>1</v>
      </c>
      <c r="AM1253" s="75" t="str">
        <f t="shared" si="249"/>
        <v>1</v>
      </c>
      <c r="AN1253" s="75" t="str">
        <f t="shared" si="250"/>
        <v>1</v>
      </c>
      <c r="AO1253" s="75" t="str">
        <f t="shared" si="251"/>
        <v>1</v>
      </c>
      <c r="AP1253" s="75" t="str">
        <f t="shared" si="252"/>
        <v>1</v>
      </c>
      <c r="AQ1253" s="75" t="str">
        <f t="shared" si="253"/>
        <v>3</v>
      </c>
      <c r="AR1253" s="75" t="str">
        <f t="shared" si="254"/>
        <v>1</v>
      </c>
      <c r="AS1253" s="75">
        <f t="shared" si="255"/>
        <v>1.4545454545454546</v>
      </c>
      <c r="AT1253" s="75" t="str">
        <f t="shared" si="256"/>
        <v>3</v>
      </c>
      <c r="AU1253" s="48" t="e">
        <f>IF(OR(AQ1253="I",#REF!="I",AQ1253="C",#REF!="C"),"Termovacío",IF(OR(AO1253="I",AN1253="I",AP1253="I",AK1253="I",AL1253="I",AO1253="C",AN1253="C",AP1253="C",AK1253="C",AL1253="C"),"Regeneración",""))</f>
        <v>#REF!</v>
      </c>
    </row>
    <row r="1254" spans="1:47" s="10" customFormat="1" ht="15" customHeight="1" x14ac:dyDescent="0.2">
      <c r="A1254" s="4">
        <f t="shared" si="257"/>
        <v>58</v>
      </c>
      <c r="B1254" s="4">
        <v>50500514</v>
      </c>
      <c r="C1254" s="4" t="s">
        <v>80</v>
      </c>
      <c r="D1254" s="4" t="s">
        <v>163</v>
      </c>
      <c r="E1254" s="3"/>
      <c r="F1254" s="4" t="s">
        <v>350</v>
      </c>
      <c r="G1254" s="4" t="s">
        <v>12</v>
      </c>
      <c r="H1254" s="4" t="s">
        <v>16</v>
      </c>
      <c r="I1254" s="4" t="s">
        <v>245</v>
      </c>
      <c r="J1254" s="4" t="s">
        <v>138</v>
      </c>
      <c r="K1254" s="4" t="s">
        <v>139</v>
      </c>
      <c r="L1254" s="4">
        <v>1996</v>
      </c>
      <c r="M1254" s="4" t="s">
        <v>266</v>
      </c>
      <c r="N1254" s="4" t="s">
        <v>304</v>
      </c>
      <c r="O1254" s="4" t="s">
        <v>122</v>
      </c>
      <c r="P1254" s="4"/>
      <c r="Q1254" s="4"/>
      <c r="R1254" s="4" t="s">
        <v>123</v>
      </c>
      <c r="S1254" s="13"/>
      <c r="T1254" s="4"/>
      <c r="U1254" s="4"/>
      <c r="V1254" s="4"/>
      <c r="W1254" s="4">
        <v>60</v>
      </c>
      <c r="X1254" s="13">
        <v>43321</v>
      </c>
      <c r="Y1254" s="27"/>
      <c r="Z1254" s="27"/>
      <c r="AA1254" s="28"/>
      <c r="AB1254" s="31"/>
      <c r="AC1254" s="32">
        <v>54</v>
      </c>
      <c r="AD1254" s="28"/>
      <c r="AE1254" s="28">
        <v>33.4</v>
      </c>
      <c r="AF1254" s="33">
        <v>0.05</v>
      </c>
      <c r="AG1254" s="28">
        <v>0.05</v>
      </c>
      <c r="AH1254" s="31">
        <v>0.06</v>
      </c>
      <c r="AI1254" s="31">
        <v>1.35</v>
      </c>
      <c r="AJ1254" s="31"/>
      <c r="AK1254" s="75" t="str">
        <f t="shared" si="247"/>
        <v>1</v>
      </c>
      <c r="AL1254" s="75" t="str">
        <f t="shared" si="248"/>
        <v>1</v>
      </c>
      <c r="AM1254" s="75" t="str">
        <f t="shared" si="249"/>
        <v>1</v>
      </c>
      <c r="AN1254" s="75" t="str">
        <f t="shared" si="250"/>
        <v>1</v>
      </c>
      <c r="AO1254" s="75" t="str">
        <f t="shared" si="251"/>
        <v>1</v>
      </c>
      <c r="AP1254" s="75" t="str">
        <f t="shared" si="252"/>
        <v>1</v>
      </c>
      <c r="AQ1254" s="75" t="str">
        <f t="shared" si="253"/>
        <v>1</v>
      </c>
      <c r="AR1254" s="75" t="str">
        <f t="shared" si="254"/>
        <v>1</v>
      </c>
      <c r="AS1254" s="75">
        <f t="shared" si="255"/>
        <v>1</v>
      </c>
      <c r="AT1254" s="75" t="str">
        <f t="shared" si="256"/>
        <v>1</v>
      </c>
      <c r="AU1254" s="48" t="e">
        <f>IF(OR(AQ1254="I",#REF!="I",AQ1254="C",#REF!="C"),"Termovacío",IF(OR(AO1254="I",AN1254="I",AP1254="I",AK1254="I",AL1254="I",AO1254="C",AN1254="C",AP1254="C",AK1254="C",AL1254="C"),"Regeneración",""))</f>
        <v>#REF!</v>
      </c>
    </row>
    <row r="1255" spans="1:47" s="10" customFormat="1" ht="15" customHeight="1" x14ac:dyDescent="0.2">
      <c r="A1255" s="4">
        <f t="shared" si="257"/>
        <v>58</v>
      </c>
      <c r="B1255" s="4">
        <v>50500514</v>
      </c>
      <c r="C1255" s="4" t="s">
        <v>80</v>
      </c>
      <c r="D1255" s="4" t="s">
        <v>163</v>
      </c>
      <c r="E1255" s="3"/>
      <c r="F1255" s="4" t="s">
        <v>350</v>
      </c>
      <c r="G1255" s="4" t="s">
        <v>12</v>
      </c>
      <c r="H1255" s="4" t="s">
        <v>16</v>
      </c>
      <c r="I1255" s="4" t="s">
        <v>245</v>
      </c>
      <c r="J1255" s="4" t="s">
        <v>138</v>
      </c>
      <c r="K1255" s="4" t="s">
        <v>139</v>
      </c>
      <c r="L1255" s="4">
        <v>1996</v>
      </c>
      <c r="M1255" s="4" t="s">
        <v>266</v>
      </c>
      <c r="N1255" s="4" t="s">
        <v>304</v>
      </c>
      <c r="O1255" s="4" t="s">
        <v>122</v>
      </c>
      <c r="P1255" s="4"/>
      <c r="Q1255" s="4"/>
      <c r="R1255" s="4" t="s">
        <v>123</v>
      </c>
      <c r="S1255" s="13"/>
      <c r="T1255" s="4"/>
      <c r="U1255" s="4"/>
      <c r="V1255" s="4"/>
      <c r="W1255" s="4">
        <v>60</v>
      </c>
      <c r="X1255" s="13">
        <v>42923</v>
      </c>
      <c r="Y1255" s="27"/>
      <c r="Z1255" s="27"/>
      <c r="AA1255" s="28"/>
      <c r="AB1255" s="31"/>
      <c r="AC1255" s="32">
        <v>39</v>
      </c>
      <c r="AD1255" s="28"/>
      <c r="AE1255" s="28">
        <v>37.799999999999997</v>
      </c>
      <c r="AF1255" s="33">
        <v>0.02</v>
      </c>
      <c r="AG1255" s="28">
        <v>3</v>
      </c>
      <c r="AH1255" s="31">
        <v>0.09</v>
      </c>
      <c r="AI1255" s="31">
        <v>2.5</v>
      </c>
      <c r="AJ1255" s="31"/>
      <c r="AK1255" s="75" t="str">
        <f t="shared" si="247"/>
        <v>1</v>
      </c>
      <c r="AL1255" s="75" t="str">
        <f t="shared" si="248"/>
        <v>1</v>
      </c>
      <c r="AM1255" s="75" t="str">
        <f t="shared" si="249"/>
        <v>1</v>
      </c>
      <c r="AN1255" s="75" t="str">
        <f t="shared" si="250"/>
        <v>1</v>
      </c>
      <c r="AO1255" s="75" t="str">
        <f t="shared" si="251"/>
        <v>1</v>
      </c>
      <c r="AP1255" s="75" t="str">
        <f t="shared" si="252"/>
        <v>1</v>
      </c>
      <c r="AQ1255" s="75" t="str">
        <f t="shared" si="253"/>
        <v>3</v>
      </c>
      <c r="AR1255" s="75" t="str">
        <f t="shared" si="254"/>
        <v>1</v>
      </c>
      <c r="AS1255" s="75">
        <f t="shared" si="255"/>
        <v>1.4545454545454546</v>
      </c>
      <c r="AT1255" s="75" t="str">
        <f t="shared" si="256"/>
        <v>3</v>
      </c>
      <c r="AU1255" s="48" t="e">
        <f>IF(OR(AQ1255="I",#REF!="I",AQ1255="C",#REF!="C"),"Termovacío",IF(OR(AO1255="I",AN1255="I",AP1255="I",AK1255="I",AL1255="I",AO1255="C",AN1255="C",AP1255="C",AK1255="C",AL1255="C"),"Regeneración",""))</f>
        <v>#REF!</v>
      </c>
    </row>
    <row r="1256" spans="1:47" s="10" customFormat="1" ht="15" customHeight="1" x14ac:dyDescent="0.2">
      <c r="A1256" s="4">
        <f t="shared" si="257"/>
        <v>58</v>
      </c>
      <c r="B1256" s="4">
        <v>50500514</v>
      </c>
      <c r="C1256" s="4" t="s">
        <v>80</v>
      </c>
      <c r="D1256" s="4" t="s">
        <v>163</v>
      </c>
      <c r="E1256" s="3"/>
      <c r="F1256" s="4" t="s">
        <v>350</v>
      </c>
      <c r="G1256" s="4" t="s">
        <v>12</v>
      </c>
      <c r="H1256" s="4" t="s">
        <v>16</v>
      </c>
      <c r="I1256" s="4" t="s">
        <v>245</v>
      </c>
      <c r="J1256" s="4" t="s">
        <v>138</v>
      </c>
      <c r="K1256" s="4" t="s">
        <v>139</v>
      </c>
      <c r="L1256" s="4">
        <v>1996</v>
      </c>
      <c r="M1256" s="4" t="s">
        <v>266</v>
      </c>
      <c r="N1256" s="4" t="s">
        <v>304</v>
      </c>
      <c r="O1256" s="4" t="s">
        <v>122</v>
      </c>
      <c r="P1256" s="4"/>
      <c r="Q1256" s="4"/>
      <c r="R1256" s="4" t="s">
        <v>123</v>
      </c>
      <c r="S1256" s="13"/>
      <c r="T1256" s="4"/>
      <c r="U1256" s="4"/>
      <c r="V1256" s="4"/>
      <c r="W1256" s="4">
        <v>60</v>
      </c>
      <c r="X1256" s="13">
        <v>42474</v>
      </c>
      <c r="Y1256" s="27"/>
      <c r="Z1256" s="27"/>
      <c r="AA1256" s="28"/>
      <c r="AB1256" s="31"/>
      <c r="AC1256" s="32">
        <v>19</v>
      </c>
      <c r="AD1256" s="28"/>
      <c r="AE1256" s="28">
        <v>42</v>
      </c>
      <c r="AF1256" s="33">
        <v>0.01</v>
      </c>
      <c r="AG1256" s="28">
        <v>2</v>
      </c>
      <c r="AH1256" s="31">
        <v>2.9000000000000001E-2</v>
      </c>
      <c r="AI1256" s="31">
        <v>0.61</v>
      </c>
      <c r="AJ1256" s="31"/>
      <c r="AK1256" s="75" t="str">
        <f t="shared" si="247"/>
        <v>1</v>
      </c>
      <c r="AL1256" s="75" t="str">
        <f t="shared" si="248"/>
        <v>1</v>
      </c>
      <c r="AM1256" s="75" t="str">
        <f t="shared" si="249"/>
        <v>1</v>
      </c>
      <c r="AN1256" s="75" t="str">
        <f t="shared" si="250"/>
        <v>1</v>
      </c>
      <c r="AO1256" s="75" t="str">
        <f t="shared" si="251"/>
        <v>1</v>
      </c>
      <c r="AP1256" s="75" t="str">
        <f t="shared" si="252"/>
        <v>1</v>
      </c>
      <c r="AQ1256" s="75" t="str">
        <f t="shared" si="253"/>
        <v>5</v>
      </c>
      <c r="AR1256" s="75" t="str">
        <f t="shared" si="254"/>
        <v>1</v>
      </c>
      <c r="AS1256" s="75">
        <f t="shared" si="255"/>
        <v>1.9090909090909092</v>
      </c>
      <c r="AT1256" s="75" t="str">
        <f t="shared" si="256"/>
        <v>3</v>
      </c>
      <c r="AU1256" s="48" t="e">
        <f>IF(OR(AQ1256="I",#REF!="I",AQ1256="C",#REF!="C"),"Termovacío",IF(OR(AO1256="I",AN1256="I",AP1256="I",AK1256="I",AL1256="I",AO1256="C",AN1256="C",AP1256="C",AK1256="C",AL1256="C"),"Regeneración",""))</f>
        <v>#REF!</v>
      </c>
    </row>
    <row r="1257" spans="1:47" s="10" customFormat="1" ht="15" customHeight="1" x14ac:dyDescent="0.2">
      <c r="A1257" s="4">
        <f t="shared" si="257"/>
        <v>58</v>
      </c>
      <c r="B1257" s="4">
        <v>50500514</v>
      </c>
      <c r="C1257" s="4" t="s">
        <v>80</v>
      </c>
      <c r="D1257" s="4" t="s">
        <v>163</v>
      </c>
      <c r="E1257" s="3"/>
      <c r="F1257" s="4" t="s">
        <v>350</v>
      </c>
      <c r="G1257" s="4" t="s">
        <v>12</v>
      </c>
      <c r="H1257" s="4" t="s">
        <v>16</v>
      </c>
      <c r="I1257" s="4" t="s">
        <v>245</v>
      </c>
      <c r="J1257" s="4" t="s">
        <v>138</v>
      </c>
      <c r="K1257" s="4" t="s">
        <v>139</v>
      </c>
      <c r="L1257" s="4">
        <v>1996</v>
      </c>
      <c r="M1257" s="4" t="s">
        <v>266</v>
      </c>
      <c r="N1257" s="4" t="s">
        <v>304</v>
      </c>
      <c r="O1257" s="4" t="s">
        <v>122</v>
      </c>
      <c r="P1257" s="4"/>
      <c r="Q1257" s="4"/>
      <c r="R1257" s="4" t="s">
        <v>123</v>
      </c>
      <c r="S1257" s="13"/>
      <c r="T1257" s="4"/>
      <c r="U1257" s="4"/>
      <c r="V1257" s="4"/>
      <c r="W1257" s="4">
        <v>60</v>
      </c>
      <c r="X1257" s="13">
        <v>42384</v>
      </c>
      <c r="Y1257" s="27"/>
      <c r="Z1257" s="27"/>
      <c r="AA1257" s="28"/>
      <c r="AB1257" s="31"/>
      <c r="AC1257" s="32">
        <v>61.8</v>
      </c>
      <c r="AD1257" s="28"/>
      <c r="AE1257" s="28">
        <v>39</v>
      </c>
      <c r="AF1257" s="33">
        <v>0.01</v>
      </c>
      <c r="AG1257" s="28">
        <v>1.5</v>
      </c>
      <c r="AH1257" s="31">
        <v>2.9000000000000001E-2</v>
      </c>
      <c r="AI1257" s="31">
        <v>0.51400000000000001</v>
      </c>
      <c r="AJ1257" s="31"/>
      <c r="AK1257" s="75" t="str">
        <f t="shared" si="247"/>
        <v>1</v>
      </c>
      <c r="AL1257" s="75" t="str">
        <f t="shared" si="248"/>
        <v>1</v>
      </c>
      <c r="AM1257" s="75" t="str">
        <f t="shared" si="249"/>
        <v>1</v>
      </c>
      <c r="AN1257" s="75" t="str">
        <f t="shared" si="250"/>
        <v>1</v>
      </c>
      <c r="AO1257" s="75" t="str">
        <f t="shared" si="251"/>
        <v>1</v>
      </c>
      <c r="AP1257" s="75" t="str">
        <f t="shared" si="252"/>
        <v>1</v>
      </c>
      <c r="AQ1257" s="75" t="str">
        <f t="shared" si="253"/>
        <v>1</v>
      </c>
      <c r="AR1257" s="75" t="str">
        <f t="shared" si="254"/>
        <v>1</v>
      </c>
      <c r="AS1257" s="75">
        <f t="shared" si="255"/>
        <v>1</v>
      </c>
      <c r="AT1257" s="75" t="str">
        <f t="shared" si="256"/>
        <v>1</v>
      </c>
      <c r="AU1257" s="48" t="e">
        <f>IF(OR(AQ1257="I",#REF!="I",AQ1257="C",#REF!="C"),"Termovacío",IF(OR(AO1257="I",AN1257="I",AP1257="I",AK1257="I",AL1257="I",AO1257="C",AN1257="C",AP1257="C",AK1257="C",AL1257="C"),"Regeneración",""))</f>
        <v>#REF!</v>
      </c>
    </row>
    <row r="1258" spans="1:47" s="10" customFormat="1" ht="15" customHeight="1" x14ac:dyDescent="0.2">
      <c r="A1258" s="4">
        <f t="shared" si="257"/>
        <v>58</v>
      </c>
      <c r="B1258" s="4">
        <v>50500514</v>
      </c>
      <c r="C1258" s="4" t="s">
        <v>80</v>
      </c>
      <c r="D1258" s="4" t="s">
        <v>163</v>
      </c>
      <c r="E1258" s="3"/>
      <c r="F1258" s="4" t="s">
        <v>350</v>
      </c>
      <c r="G1258" s="4" t="s">
        <v>12</v>
      </c>
      <c r="H1258" s="4" t="s">
        <v>16</v>
      </c>
      <c r="I1258" s="4" t="s">
        <v>245</v>
      </c>
      <c r="J1258" s="4" t="s">
        <v>138</v>
      </c>
      <c r="K1258" s="4" t="s">
        <v>139</v>
      </c>
      <c r="L1258" s="4">
        <v>1996</v>
      </c>
      <c r="M1258" s="4" t="s">
        <v>266</v>
      </c>
      <c r="N1258" s="4" t="s">
        <v>304</v>
      </c>
      <c r="O1258" s="4" t="s">
        <v>122</v>
      </c>
      <c r="P1258" s="4"/>
      <c r="Q1258" s="4"/>
      <c r="R1258" s="4" t="s">
        <v>123</v>
      </c>
      <c r="S1258" s="13"/>
      <c r="T1258" s="4"/>
      <c r="U1258" s="4"/>
      <c r="V1258" s="4"/>
      <c r="W1258" s="4">
        <v>60</v>
      </c>
      <c r="X1258" s="13">
        <v>41990</v>
      </c>
      <c r="Y1258" s="27"/>
      <c r="Z1258" s="27"/>
      <c r="AA1258" s="28"/>
      <c r="AB1258" s="31"/>
      <c r="AC1258" s="32">
        <v>34</v>
      </c>
      <c r="AD1258" s="28"/>
      <c r="AE1258" s="28">
        <v>42</v>
      </c>
      <c r="AF1258" s="33">
        <v>0.01</v>
      </c>
      <c r="AG1258" s="28">
        <v>0.5</v>
      </c>
      <c r="AH1258" s="31">
        <v>2.1000000000000001E-2</v>
      </c>
      <c r="AI1258" s="31"/>
      <c r="AJ1258" s="31"/>
      <c r="AK1258" s="75" t="str">
        <f t="shared" si="247"/>
        <v>1</v>
      </c>
      <c r="AL1258" s="75" t="str">
        <f t="shared" si="248"/>
        <v>1</v>
      </c>
      <c r="AM1258" s="75" t="str">
        <f t="shared" si="249"/>
        <v>1</v>
      </c>
      <c r="AN1258" s="75" t="str">
        <f t="shared" si="250"/>
        <v>1</v>
      </c>
      <c r="AO1258" s="75" t="str">
        <f t="shared" si="251"/>
        <v>1</v>
      </c>
      <c r="AP1258" s="75" t="str">
        <f t="shared" si="252"/>
        <v>1</v>
      </c>
      <c r="AQ1258" s="75" t="str">
        <f t="shared" si="253"/>
        <v>5</v>
      </c>
      <c r="AR1258" s="75" t="str">
        <f t="shared" si="254"/>
        <v>1</v>
      </c>
      <c r="AS1258" s="75">
        <f t="shared" si="255"/>
        <v>1.9090909090909092</v>
      </c>
      <c r="AT1258" s="75" t="str">
        <f t="shared" si="256"/>
        <v>3</v>
      </c>
      <c r="AU1258" s="48" t="e">
        <f>IF(OR(AQ1258="I",#REF!="I",AQ1258="C",#REF!="C"),"Termovacío",IF(OR(AO1258="I",AN1258="I",AP1258="I",AK1258="I",AL1258="I",AO1258="C",AN1258="C",AP1258="C",AK1258="C",AL1258="C"),"Regeneración",""))</f>
        <v>#REF!</v>
      </c>
    </row>
    <row r="1259" spans="1:47" s="10" customFormat="1" ht="15" customHeight="1" x14ac:dyDescent="0.2">
      <c r="A1259" s="4">
        <f t="shared" si="257"/>
        <v>58</v>
      </c>
      <c r="B1259" s="4">
        <v>50500514</v>
      </c>
      <c r="C1259" s="4" t="s">
        <v>80</v>
      </c>
      <c r="D1259" s="4" t="s">
        <v>163</v>
      </c>
      <c r="E1259" s="3"/>
      <c r="F1259" s="4" t="s">
        <v>350</v>
      </c>
      <c r="G1259" s="4" t="s">
        <v>12</v>
      </c>
      <c r="H1259" s="4" t="s">
        <v>16</v>
      </c>
      <c r="I1259" s="4" t="s">
        <v>245</v>
      </c>
      <c r="J1259" s="4" t="s">
        <v>138</v>
      </c>
      <c r="K1259" s="4" t="s">
        <v>139</v>
      </c>
      <c r="L1259" s="4">
        <v>1996</v>
      </c>
      <c r="M1259" s="4" t="s">
        <v>266</v>
      </c>
      <c r="N1259" s="4" t="s">
        <v>304</v>
      </c>
      <c r="O1259" s="4" t="s">
        <v>122</v>
      </c>
      <c r="P1259" s="4"/>
      <c r="Q1259" s="4"/>
      <c r="R1259" s="4" t="s">
        <v>123</v>
      </c>
      <c r="S1259" s="13"/>
      <c r="T1259" s="4"/>
      <c r="U1259" s="4"/>
      <c r="V1259" s="4"/>
      <c r="W1259" s="4">
        <v>60</v>
      </c>
      <c r="X1259" s="13">
        <v>41641</v>
      </c>
      <c r="Y1259" s="27"/>
      <c r="Z1259" s="27"/>
      <c r="AA1259" s="28"/>
      <c r="AB1259" s="31"/>
      <c r="AC1259" s="32"/>
      <c r="AD1259" s="28"/>
      <c r="AE1259" s="28">
        <v>38.799999999999997</v>
      </c>
      <c r="AF1259" s="33">
        <v>0.01</v>
      </c>
      <c r="AG1259" s="28">
        <v>2</v>
      </c>
      <c r="AH1259" s="31">
        <v>1.4999999999999999E-2</v>
      </c>
      <c r="AI1259" s="31">
        <v>0.32</v>
      </c>
      <c r="AJ1259" s="31"/>
      <c r="AK1259" s="75" t="str">
        <f t="shared" si="247"/>
        <v>1</v>
      </c>
      <c r="AL1259" s="75" t="str">
        <f t="shared" si="248"/>
        <v>1</v>
      </c>
      <c r="AM1259" s="75" t="str">
        <f t="shared" si="249"/>
        <v>1</v>
      </c>
      <c r="AN1259" s="75" t="str">
        <f t="shared" si="250"/>
        <v>1</v>
      </c>
      <c r="AO1259" s="75" t="str">
        <f t="shared" si="251"/>
        <v>1</v>
      </c>
      <c r="AP1259" s="75" t="str">
        <f t="shared" si="252"/>
        <v>1</v>
      </c>
      <c r="AQ1259" s="75" t="str">
        <f t="shared" si="253"/>
        <v>1</v>
      </c>
      <c r="AR1259" s="75" t="str">
        <f t="shared" si="254"/>
        <v>1</v>
      </c>
      <c r="AS1259" s="75">
        <f t="shared" si="255"/>
        <v>1</v>
      </c>
      <c r="AT1259" s="75" t="str">
        <f t="shared" si="256"/>
        <v>1</v>
      </c>
      <c r="AU1259" s="48" t="e">
        <f>IF(OR(AQ1259="I",#REF!="I",AQ1259="C",#REF!="C"),"Termovacío",IF(OR(AO1259="I",AN1259="I",AP1259="I",AK1259="I",AL1259="I",AO1259="C",AN1259="C",AP1259="C",AK1259="C",AL1259="C"),"Regeneración",""))</f>
        <v>#REF!</v>
      </c>
    </row>
    <row r="1260" spans="1:47" s="10" customFormat="1" ht="15" customHeight="1" x14ac:dyDescent="0.2">
      <c r="A1260" s="4">
        <f t="shared" si="257"/>
        <v>58</v>
      </c>
      <c r="B1260" s="4">
        <v>50500514</v>
      </c>
      <c r="C1260" s="4" t="s">
        <v>80</v>
      </c>
      <c r="D1260" s="4" t="s">
        <v>163</v>
      </c>
      <c r="E1260" s="3"/>
      <c r="F1260" s="4" t="s">
        <v>350</v>
      </c>
      <c r="G1260" s="4" t="s">
        <v>12</v>
      </c>
      <c r="H1260" s="4" t="s">
        <v>16</v>
      </c>
      <c r="I1260" s="4" t="s">
        <v>245</v>
      </c>
      <c r="J1260" s="4" t="s">
        <v>138</v>
      </c>
      <c r="K1260" s="4" t="s">
        <v>139</v>
      </c>
      <c r="L1260" s="4">
        <v>1996</v>
      </c>
      <c r="M1260" s="4" t="s">
        <v>266</v>
      </c>
      <c r="N1260" s="4" t="s">
        <v>304</v>
      </c>
      <c r="O1260" s="4" t="s">
        <v>122</v>
      </c>
      <c r="P1260" s="4"/>
      <c r="Q1260" s="4"/>
      <c r="R1260" s="4" t="s">
        <v>123</v>
      </c>
      <c r="S1260" s="13"/>
      <c r="T1260" s="4"/>
      <c r="U1260" s="4"/>
      <c r="V1260" s="4"/>
      <c r="W1260" s="4">
        <v>60</v>
      </c>
      <c r="X1260" s="13">
        <v>41346</v>
      </c>
      <c r="Y1260" s="27"/>
      <c r="Z1260" s="27"/>
      <c r="AA1260" s="28"/>
      <c r="AB1260" s="31"/>
      <c r="AC1260" s="32"/>
      <c r="AD1260" s="28"/>
      <c r="AE1260" s="28">
        <v>39</v>
      </c>
      <c r="AF1260" s="33">
        <v>0.01</v>
      </c>
      <c r="AG1260" s="28">
        <v>1.5</v>
      </c>
      <c r="AH1260" s="31">
        <v>1.7999999999999999E-2</v>
      </c>
      <c r="AI1260" s="31">
        <v>0.36199999999999999</v>
      </c>
      <c r="AJ1260" s="31"/>
      <c r="AK1260" s="75" t="str">
        <f t="shared" si="247"/>
        <v>1</v>
      </c>
      <c r="AL1260" s="75" t="str">
        <f t="shared" si="248"/>
        <v>1</v>
      </c>
      <c r="AM1260" s="75" t="str">
        <f t="shared" si="249"/>
        <v>1</v>
      </c>
      <c r="AN1260" s="75" t="str">
        <f t="shared" si="250"/>
        <v>1</v>
      </c>
      <c r="AO1260" s="75" t="str">
        <f t="shared" si="251"/>
        <v>1</v>
      </c>
      <c r="AP1260" s="75" t="str">
        <f t="shared" si="252"/>
        <v>1</v>
      </c>
      <c r="AQ1260" s="75" t="str">
        <f t="shared" si="253"/>
        <v>1</v>
      </c>
      <c r="AR1260" s="75" t="str">
        <f t="shared" si="254"/>
        <v>1</v>
      </c>
      <c r="AS1260" s="75">
        <f t="shared" si="255"/>
        <v>1</v>
      </c>
      <c r="AT1260" s="75" t="str">
        <f t="shared" si="256"/>
        <v>1</v>
      </c>
      <c r="AU1260" s="48" t="e">
        <f>IF(OR(AQ1260="I",#REF!="I",AQ1260="C",#REF!="C"),"Termovacío",IF(OR(AO1260="I",AN1260="I",AP1260="I",AK1260="I",AL1260="I",AO1260="C",AN1260="C",AP1260="C",AK1260="C",AL1260="C"),"Regeneración",""))</f>
        <v>#REF!</v>
      </c>
    </row>
    <row r="1261" spans="1:47" s="10" customFormat="1" ht="15" customHeight="1" x14ac:dyDescent="0.2">
      <c r="A1261" s="4">
        <f t="shared" si="257"/>
        <v>58</v>
      </c>
      <c r="B1261" s="4">
        <v>50500514</v>
      </c>
      <c r="C1261" s="4" t="s">
        <v>80</v>
      </c>
      <c r="D1261" s="4" t="s">
        <v>163</v>
      </c>
      <c r="E1261" s="3"/>
      <c r="F1261" s="4" t="s">
        <v>350</v>
      </c>
      <c r="G1261" s="4" t="s">
        <v>12</v>
      </c>
      <c r="H1261" s="4" t="s">
        <v>16</v>
      </c>
      <c r="I1261" s="4" t="s">
        <v>245</v>
      </c>
      <c r="J1261" s="4" t="s">
        <v>138</v>
      </c>
      <c r="K1261" s="4" t="s">
        <v>139</v>
      </c>
      <c r="L1261" s="4">
        <v>1996</v>
      </c>
      <c r="M1261" s="4" t="s">
        <v>266</v>
      </c>
      <c r="N1261" s="4" t="s">
        <v>304</v>
      </c>
      <c r="O1261" s="4" t="s">
        <v>122</v>
      </c>
      <c r="P1261" s="4"/>
      <c r="Q1261" s="4"/>
      <c r="R1261" s="4" t="s">
        <v>123</v>
      </c>
      <c r="S1261" s="13"/>
      <c r="T1261" s="4"/>
      <c r="U1261" s="4"/>
      <c r="V1261" s="4"/>
      <c r="W1261" s="4">
        <v>60</v>
      </c>
      <c r="X1261" s="13">
        <v>41221</v>
      </c>
      <c r="Y1261" s="27"/>
      <c r="Z1261" s="27"/>
      <c r="AA1261" s="28"/>
      <c r="AB1261" s="31"/>
      <c r="AC1261" s="32"/>
      <c r="AD1261" s="28"/>
      <c r="AE1261" s="28">
        <v>46</v>
      </c>
      <c r="AF1261" s="33">
        <v>0.01</v>
      </c>
      <c r="AG1261" s="28">
        <v>1.5</v>
      </c>
      <c r="AH1261" s="31">
        <v>1.7999999999999999E-2</v>
      </c>
      <c r="AI1261" s="31">
        <v>0.192</v>
      </c>
      <c r="AJ1261" s="31"/>
      <c r="AK1261" s="75" t="str">
        <f t="shared" si="247"/>
        <v>1</v>
      </c>
      <c r="AL1261" s="75" t="str">
        <f t="shared" si="248"/>
        <v>1</v>
      </c>
      <c r="AM1261" s="75" t="str">
        <f t="shared" si="249"/>
        <v>1</v>
      </c>
      <c r="AN1261" s="75" t="str">
        <f t="shared" si="250"/>
        <v>1</v>
      </c>
      <c r="AO1261" s="75" t="str">
        <f t="shared" si="251"/>
        <v>1</v>
      </c>
      <c r="AP1261" s="75" t="str">
        <f t="shared" si="252"/>
        <v>1</v>
      </c>
      <c r="AQ1261" s="75" t="str">
        <f t="shared" si="253"/>
        <v>1</v>
      </c>
      <c r="AR1261" s="75" t="str">
        <f t="shared" si="254"/>
        <v>1</v>
      </c>
      <c r="AS1261" s="75">
        <f t="shared" si="255"/>
        <v>1</v>
      </c>
      <c r="AT1261" s="75" t="str">
        <f t="shared" si="256"/>
        <v>1</v>
      </c>
      <c r="AU1261" s="48" t="e">
        <f>IF(OR(AQ1261="I",#REF!="I",AQ1261="C",#REF!="C"),"Termovacío",IF(OR(AO1261="I",AN1261="I",AP1261="I",AK1261="I",AL1261="I",AO1261="C",AN1261="C",AP1261="C",AK1261="C",AL1261="C"),"Regeneración",""))</f>
        <v>#REF!</v>
      </c>
    </row>
    <row r="1262" spans="1:47" s="10" customFormat="1" ht="15" customHeight="1" x14ac:dyDescent="0.2">
      <c r="A1262" s="4">
        <f t="shared" si="257"/>
        <v>58</v>
      </c>
      <c r="B1262" s="4">
        <v>50500514</v>
      </c>
      <c r="C1262" s="4" t="s">
        <v>80</v>
      </c>
      <c r="D1262" s="4" t="s">
        <v>163</v>
      </c>
      <c r="E1262" s="3"/>
      <c r="F1262" s="4" t="s">
        <v>350</v>
      </c>
      <c r="G1262" s="4" t="s">
        <v>12</v>
      </c>
      <c r="H1262" s="4" t="s">
        <v>16</v>
      </c>
      <c r="I1262" s="4" t="s">
        <v>245</v>
      </c>
      <c r="J1262" s="4" t="s">
        <v>138</v>
      </c>
      <c r="K1262" s="4" t="s">
        <v>139</v>
      </c>
      <c r="L1262" s="4">
        <v>1996</v>
      </c>
      <c r="M1262" s="4" t="s">
        <v>266</v>
      </c>
      <c r="N1262" s="4" t="s">
        <v>304</v>
      </c>
      <c r="O1262" s="4" t="s">
        <v>122</v>
      </c>
      <c r="P1262" s="4"/>
      <c r="Q1262" s="4"/>
      <c r="R1262" s="4" t="s">
        <v>123</v>
      </c>
      <c r="S1262" s="13"/>
      <c r="T1262" s="4"/>
      <c r="U1262" s="4"/>
      <c r="V1262" s="4"/>
      <c r="W1262" s="4">
        <v>60</v>
      </c>
      <c r="X1262" s="13">
        <v>41213</v>
      </c>
      <c r="Y1262" s="27"/>
      <c r="Z1262" s="27"/>
      <c r="AA1262" s="28"/>
      <c r="AB1262" s="31"/>
      <c r="AC1262" s="32"/>
      <c r="AD1262" s="28"/>
      <c r="AE1262" s="28">
        <v>42</v>
      </c>
      <c r="AF1262" s="33">
        <v>0.01</v>
      </c>
      <c r="AG1262" s="28">
        <v>1.5</v>
      </c>
      <c r="AH1262" s="31">
        <v>8.0000000000000002E-3</v>
      </c>
      <c r="AI1262" s="31">
        <v>0.17299999999999999</v>
      </c>
      <c r="AJ1262" s="31"/>
      <c r="AK1262" s="75" t="str">
        <f t="shared" si="247"/>
        <v>1</v>
      </c>
      <c r="AL1262" s="75" t="str">
        <f t="shared" si="248"/>
        <v>1</v>
      </c>
      <c r="AM1262" s="75" t="str">
        <f t="shared" si="249"/>
        <v>1</v>
      </c>
      <c r="AN1262" s="75" t="str">
        <f t="shared" si="250"/>
        <v>1</v>
      </c>
      <c r="AO1262" s="75" t="str">
        <f t="shared" si="251"/>
        <v>1</v>
      </c>
      <c r="AP1262" s="75" t="str">
        <f t="shared" si="252"/>
        <v>1</v>
      </c>
      <c r="AQ1262" s="75" t="str">
        <f t="shared" si="253"/>
        <v>1</v>
      </c>
      <c r="AR1262" s="75" t="str">
        <f t="shared" si="254"/>
        <v>1</v>
      </c>
      <c r="AS1262" s="75">
        <f t="shared" si="255"/>
        <v>1</v>
      </c>
      <c r="AT1262" s="75" t="str">
        <f t="shared" si="256"/>
        <v>1</v>
      </c>
      <c r="AU1262" s="48" t="e">
        <f>IF(OR(AQ1262="I",#REF!="I",AQ1262="C",#REF!="C"),"Termovacío",IF(OR(AO1262="I",AN1262="I",AP1262="I",AK1262="I",AL1262="I",AO1262="C",AN1262="C",AP1262="C",AK1262="C",AL1262="C"),"Regeneración",""))</f>
        <v>#REF!</v>
      </c>
    </row>
    <row r="1263" spans="1:47" s="10" customFormat="1" ht="15" customHeight="1" x14ac:dyDescent="0.2">
      <c r="A1263" s="4">
        <f t="shared" si="257"/>
        <v>58</v>
      </c>
      <c r="B1263" s="4">
        <v>50500514</v>
      </c>
      <c r="C1263" s="4" t="s">
        <v>80</v>
      </c>
      <c r="D1263" s="4" t="s">
        <v>163</v>
      </c>
      <c r="E1263" s="3"/>
      <c r="F1263" s="4" t="s">
        <v>350</v>
      </c>
      <c r="G1263" s="4" t="s">
        <v>12</v>
      </c>
      <c r="H1263" s="4" t="s">
        <v>16</v>
      </c>
      <c r="I1263" s="4" t="s">
        <v>245</v>
      </c>
      <c r="J1263" s="4" t="s">
        <v>138</v>
      </c>
      <c r="K1263" s="4" t="s">
        <v>139</v>
      </c>
      <c r="L1263" s="4">
        <v>1996</v>
      </c>
      <c r="M1263" s="4" t="s">
        <v>266</v>
      </c>
      <c r="N1263" s="4" t="s">
        <v>304</v>
      </c>
      <c r="O1263" s="4" t="s">
        <v>122</v>
      </c>
      <c r="P1263" s="4"/>
      <c r="Q1263" s="4"/>
      <c r="R1263" s="4" t="s">
        <v>123</v>
      </c>
      <c r="S1263" s="13"/>
      <c r="T1263" s="4"/>
      <c r="U1263" s="4"/>
      <c r="V1263" s="4"/>
      <c r="W1263" s="4">
        <v>60</v>
      </c>
      <c r="X1263" s="13">
        <v>41211</v>
      </c>
      <c r="Y1263" s="27"/>
      <c r="Z1263" s="27"/>
      <c r="AA1263" s="28"/>
      <c r="AB1263" s="31"/>
      <c r="AC1263" s="32"/>
      <c r="AD1263" s="28"/>
      <c r="AE1263" s="28">
        <v>42</v>
      </c>
      <c r="AF1263" s="33">
        <v>0.01</v>
      </c>
      <c r="AG1263" s="28"/>
      <c r="AH1263" s="31">
        <v>1.0999999999999999E-2</v>
      </c>
      <c r="AI1263" s="31"/>
      <c r="AJ1263" s="31"/>
      <c r="AK1263" s="75" t="str">
        <f t="shared" si="247"/>
        <v>1</v>
      </c>
      <c r="AL1263" s="75" t="str">
        <f t="shared" si="248"/>
        <v>1</v>
      </c>
      <c r="AM1263" s="75" t="str">
        <f t="shared" si="249"/>
        <v>1</v>
      </c>
      <c r="AN1263" s="75" t="str">
        <f t="shared" si="250"/>
        <v>1</v>
      </c>
      <c r="AO1263" s="75" t="str">
        <f t="shared" si="251"/>
        <v>1</v>
      </c>
      <c r="AP1263" s="75" t="str">
        <f t="shared" si="252"/>
        <v>1</v>
      </c>
      <c r="AQ1263" s="75" t="str">
        <f t="shared" si="253"/>
        <v>1</v>
      </c>
      <c r="AR1263" s="75" t="str">
        <f t="shared" si="254"/>
        <v>1</v>
      </c>
      <c r="AS1263" s="75">
        <f t="shared" si="255"/>
        <v>1</v>
      </c>
      <c r="AT1263" s="75" t="str">
        <f t="shared" si="256"/>
        <v>1</v>
      </c>
      <c r="AU1263" s="48" t="e">
        <f>IF(OR(AQ1263="I",#REF!="I",AQ1263="C",#REF!="C"),"Termovacío",IF(OR(AO1263="I",AN1263="I",AP1263="I",AK1263="I",AL1263="I",AO1263="C",AN1263="C",AP1263="C",AK1263="C",AL1263="C"),"Regeneración",""))</f>
        <v>#REF!</v>
      </c>
    </row>
    <row r="1264" spans="1:47" s="10" customFormat="1" ht="15" customHeight="1" x14ac:dyDescent="0.2">
      <c r="A1264" s="4">
        <f t="shared" si="257"/>
        <v>58</v>
      </c>
      <c r="B1264" s="4">
        <v>50500514</v>
      </c>
      <c r="C1264" s="4" t="s">
        <v>80</v>
      </c>
      <c r="D1264" s="4" t="s">
        <v>163</v>
      </c>
      <c r="E1264" s="3"/>
      <c r="F1264" s="4" t="s">
        <v>350</v>
      </c>
      <c r="G1264" s="4" t="s">
        <v>12</v>
      </c>
      <c r="H1264" s="4" t="s">
        <v>16</v>
      </c>
      <c r="I1264" s="4" t="s">
        <v>245</v>
      </c>
      <c r="J1264" s="4" t="s">
        <v>138</v>
      </c>
      <c r="K1264" s="4" t="s">
        <v>139</v>
      </c>
      <c r="L1264" s="4">
        <v>1996</v>
      </c>
      <c r="M1264" s="4" t="s">
        <v>266</v>
      </c>
      <c r="N1264" s="4" t="s">
        <v>304</v>
      </c>
      <c r="O1264" s="4" t="s">
        <v>122</v>
      </c>
      <c r="P1264" s="4"/>
      <c r="Q1264" s="4"/>
      <c r="R1264" s="4" t="s">
        <v>123</v>
      </c>
      <c r="S1264" s="13"/>
      <c r="T1264" s="4"/>
      <c r="U1264" s="4"/>
      <c r="V1264" s="4"/>
      <c r="W1264" s="4">
        <v>60</v>
      </c>
      <c r="X1264" s="13">
        <v>40932</v>
      </c>
      <c r="Y1264" s="27"/>
      <c r="Z1264" s="27"/>
      <c r="AA1264" s="28"/>
      <c r="AB1264" s="31"/>
      <c r="AC1264" s="32"/>
      <c r="AD1264" s="28"/>
      <c r="AE1264" s="28">
        <v>25</v>
      </c>
      <c r="AF1264" s="33">
        <v>0.06</v>
      </c>
      <c r="AG1264" s="28">
        <v>3</v>
      </c>
      <c r="AH1264" s="31">
        <v>6.2E-2</v>
      </c>
      <c r="AI1264" s="31">
        <v>2.4319999999999999</v>
      </c>
      <c r="AJ1264" s="31"/>
      <c r="AK1264" s="75" t="str">
        <f t="shared" si="247"/>
        <v>1</v>
      </c>
      <c r="AL1264" s="75" t="str">
        <f t="shared" si="248"/>
        <v>1</v>
      </c>
      <c r="AM1264" s="75" t="str">
        <f t="shared" si="249"/>
        <v>1</v>
      </c>
      <c r="AN1264" s="75" t="str">
        <f t="shared" si="250"/>
        <v>3</v>
      </c>
      <c r="AO1264" s="75" t="str">
        <f t="shared" si="251"/>
        <v>5</v>
      </c>
      <c r="AP1264" s="75" t="str">
        <f t="shared" si="252"/>
        <v>1</v>
      </c>
      <c r="AQ1264" s="75" t="str">
        <f t="shared" si="253"/>
        <v>1</v>
      </c>
      <c r="AR1264" s="75" t="str">
        <f t="shared" si="254"/>
        <v>1</v>
      </c>
      <c r="AS1264" s="75">
        <f t="shared" si="255"/>
        <v>1.7272727272727273</v>
      </c>
      <c r="AT1264" s="75" t="str">
        <f t="shared" si="256"/>
        <v>3</v>
      </c>
      <c r="AU1264" s="48" t="e">
        <f>IF(OR(AQ1264="I",#REF!="I",AQ1264="C",#REF!="C"),"Termovacío",IF(OR(AO1264="I",AN1264="I",AP1264="I",AK1264="I",AL1264="I",AO1264="C",AN1264="C",AP1264="C",AK1264="C",AL1264="C"),"Regeneración",""))</f>
        <v>#REF!</v>
      </c>
    </row>
    <row r="1265" spans="1:47" s="10" customFormat="1" ht="15" customHeight="1" x14ac:dyDescent="0.2">
      <c r="A1265" s="4">
        <f t="shared" si="257"/>
        <v>58</v>
      </c>
      <c r="B1265" s="4">
        <v>50500514</v>
      </c>
      <c r="C1265" s="4" t="s">
        <v>80</v>
      </c>
      <c r="D1265" s="4" t="s">
        <v>163</v>
      </c>
      <c r="E1265" s="3"/>
      <c r="F1265" s="4" t="s">
        <v>350</v>
      </c>
      <c r="G1265" s="4" t="s">
        <v>12</v>
      </c>
      <c r="H1265" s="4" t="s">
        <v>16</v>
      </c>
      <c r="I1265" s="4" t="s">
        <v>245</v>
      </c>
      <c r="J1265" s="4" t="s">
        <v>138</v>
      </c>
      <c r="K1265" s="4" t="s">
        <v>139</v>
      </c>
      <c r="L1265" s="4">
        <v>1996</v>
      </c>
      <c r="M1265" s="4" t="s">
        <v>266</v>
      </c>
      <c r="N1265" s="4" t="s">
        <v>304</v>
      </c>
      <c r="O1265" s="4" t="s">
        <v>122</v>
      </c>
      <c r="P1265" s="4"/>
      <c r="Q1265" s="4"/>
      <c r="R1265" s="4" t="s">
        <v>123</v>
      </c>
      <c r="S1265" s="13"/>
      <c r="T1265" s="4"/>
      <c r="U1265" s="4"/>
      <c r="V1265" s="4"/>
      <c r="W1265" s="4">
        <v>60</v>
      </c>
      <c r="X1265" s="13">
        <v>40653</v>
      </c>
      <c r="Y1265" s="27"/>
      <c r="Z1265" s="27"/>
      <c r="AA1265" s="28"/>
      <c r="AB1265" s="31"/>
      <c r="AC1265" s="32"/>
      <c r="AD1265" s="28"/>
      <c r="AE1265" s="28">
        <v>27</v>
      </c>
      <c r="AF1265" s="33">
        <v>0.04</v>
      </c>
      <c r="AG1265" s="28">
        <v>3.5</v>
      </c>
      <c r="AH1265" s="31">
        <v>4.2999999999999997E-2</v>
      </c>
      <c r="AI1265" s="31">
        <v>1.589</v>
      </c>
      <c r="AJ1265" s="31"/>
      <c r="AK1265" s="75" t="str">
        <f t="shared" si="247"/>
        <v>1</v>
      </c>
      <c r="AL1265" s="75" t="str">
        <f t="shared" si="248"/>
        <v>1</v>
      </c>
      <c r="AM1265" s="75" t="str">
        <f t="shared" si="249"/>
        <v>1</v>
      </c>
      <c r="AN1265" s="75" t="str">
        <f t="shared" si="250"/>
        <v>1</v>
      </c>
      <c r="AO1265" s="75" t="str">
        <f t="shared" si="251"/>
        <v>5</v>
      </c>
      <c r="AP1265" s="75" t="str">
        <f t="shared" si="252"/>
        <v>1</v>
      </c>
      <c r="AQ1265" s="75" t="str">
        <f t="shared" si="253"/>
        <v>1</v>
      </c>
      <c r="AR1265" s="75" t="str">
        <f t="shared" si="254"/>
        <v>1</v>
      </c>
      <c r="AS1265" s="75">
        <f t="shared" si="255"/>
        <v>1.5454545454545454</v>
      </c>
      <c r="AT1265" s="75" t="str">
        <f t="shared" si="256"/>
        <v>3</v>
      </c>
      <c r="AU1265" s="48" t="e">
        <f>IF(OR(AQ1265="I",#REF!="I",AQ1265="C",#REF!="C"),"Termovacío",IF(OR(AO1265="I",AN1265="I",AP1265="I",AK1265="I",AL1265="I",AO1265="C",AN1265="C",AP1265="C",AK1265="C",AL1265="C"),"Regeneración",""))</f>
        <v>#REF!</v>
      </c>
    </row>
    <row r="1266" spans="1:47" s="10" customFormat="1" ht="15" customHeight="1" x14ac:dyDescent="0.2">
      <c r="A1266" s="4">
        <f t="shared" si="257"/>
        <v>58</v>
      </c>
      <c r="B1266" s="4">
        <v>50500514</v>
      </c>
      <c r="C1266" s="4" t="s">
        <v>80</v>
      </c>
      <c r="D1266" s="4" t="s">
        <v>163</v>
      </c>
      <c r="E1266" s="3"/>
      <c r="F1266" s="4" t="s">
        <v>350</v>
      </c>
      <c r="G1266" s="4" t="s">
        <v>12</v>
      </c>
      <c r="H1266" s="4" t="s">
        <v>16</v>
      </c>
      <c r="I1266" s="4" t="s">
        <v>245</v>
      </c>
      <c r="J1266" s="4" t="s">
        <v>138</v>
      </c>
      <c r="K1266" s="4" t="s">
        <v>139</v>
      </c>
      <c r="L1266" s="4">
        <v>1996</v>
      </c>
      <c r="M1266" s="4" t="s">
        <v>266</v>
      </c>
      <c r="N1266" s="4" t="s">
        <v>304</v>
      </c>
      <c r="O1266" s="4" t="s">
        <v>122</v>
      </c>
      <c r="P1266" s="4"/>
      <c r="Q1266" s="4"/>
      <c r="R1266" s="4" t="s">
        <v>123</v>
      </c>
      <c r="S1266" s="13"/>
      <c r="T1266" s="4"/>
      <c r="U1266" s="4"/>
      <c r="V1266" s="4"/>
      <c r="W1266" s="4">
        <v>60</v>
      </c>
      <c r="X1266" s="13">
        <v>40317</v>
      </c>
      <c r="Y1266" s="27"/>
      <c r="Z1266" s="27"/>
      <c r="AA1266" s="28"/>
      <c r="AB1266" s="31"/>
      <c r="AC1266" s="32">
        <v>46.7</v>
      </c>
      <c r="AD1266" s="28"/>
      <c r="AE1266" s="28">
        <v>28</v>
      </c>
      <c r="AF1266" s="33">
        <v>0.05</v>
      </c>
      <c r="AG1266" s="28">
        <v>2.5</v>
      </c>
      <c r="AH1266" s="31">
        <v>6.2E-2</v>
      </c>
      <c r="AI1266" s="31">
        <v>1.4870000000000001</v>
      </c>
      <c r="AJ1266" s="31"/>
      <c r="AK1266" s="75" t="str">
        <f t="shared" si="247"/>
        <v>1</v>
      </c>
      <c r="AL1266" s="75" t="str">
        <f t="shared" si="248"/>
        <v>1</v>
      </c>
      <c r="AM1266" s="75" t="str">
        <f t="shared" si="249"/>
        <v>1</v>
      </c>
      <c r="AN1266" s="75" t="str">
        <f t="shared" si="250"/>
        <v>1</v>
      </c>
      <c r="AO1266" s="75" t="str">
        <f t="shared" si="251"/>
        <v>3</v>
      </c>
      <c r="AP1266" s="75" t="str">
        <f t="shared" si="252"/>
        <v>1</v>
      </c>
      <c r="AQ1266" s="75" t="str">
        <f t="shared" si="253"/>
        <v>1</v>
      </c>
      <c r="AR1266" s="75" t="str">
        <f t="shared" si="254"/>
        <v>1</v>
      </c>
      <c r="AS1266" s="75">
        <f t="shared" si="255"/>
        <v>1.2727272727272727</v>
      </c>
      <c r="AT1266" s="75" t="str">
        <f t="shared" si="256"/>
        <v>3</v>
      </c>
      <c r="AU1266" s="48" t="e">
        <f>IF(OR(AQ1266="I",#REF!="I",AQ1266="C",#REF!="C"),"Termovacío",IF(OR(AO1266="I",AN1266="I",AP1266="I",AK1266="I",AL1266="I",AO1266="C",AN1266="C",AP1266="C",AK1266="C",AL1266="C"),"Regeneración",""))</f>
        <v>#REF!</v>
      </c>
    </row>
    <row r="1267" spans="1:47" s="10" customFormat="1" ht="15" customHeight="1" x14ac:dyDescent="0.2">
      <c r="A1267" s="4">
        <f t="shared" si="257"/>
        <v>58</v>
      </c>
      <c r="B1267" s="4">
        <v>50500514</v>
      </c>
      <c r="C1267" s="4" t="s">
        <v>80</v>
      </c>
      <c r="D1267" s="4" t="s">
        <v>163</v>
      </c>
      <c r="E1267" s="3"/>
      <c r="F1267" s="4" t="s">
        <v>350</v>
      </c>
      <c r="G1267" s="4" t="s">
        <v>12</v>
      </c>
      <c r="H1267" s="4" t="s">
        <v>16</v>
      </c>
      <c r="I1267" s="4" t="s">
        <v>245</v>
      </c>
      <c r="J1267" s="4" t="s">
        <v>138</v>
      </c>
      <c r="K1267" s="4" t="s">
        <v>139</v>
      </c>
      <c r="L1267" s="4">
        <v>1996</v>
      </c>
      <c r="M1267" s="4" t="s">
        <v>266</v>
      </c>
      <c r="N1267" s="4" t="s">
        <v>304</v>
      </c>
      <c r="O1267" s="4" t="s">
        <v>122</v>
      </c>
      <c r="P1267" s="4"/>
      <c r="Q1267" s="4"/>
      <c r="R1267" s="4" t="s">
        <v>123</v>
      </c>
      <c r="S1267" s="13"/>
      <c r="T1267" s="4"/>
      <c r="U1267" s="4"/>
      <c r="V1267" s="4"/>
      <c r="W1267" s="4">
        <v>60</v>
      </c>
      <c r="X1267" s="13">
        <v>40100</v>
      </c>
      <c r="Y1267" s="27"/>
      <c r="Z1267" s="27"/>
      <c r="AA1267" s="28"/>
      <c r="AB1267" s="31"/>
      <c r="AC1267" s="32"/>
      <c r="AD1267" s="28"/>
      <c r="AE1267" s="28">
        <v>28</v>
      </c>
      <c r="AF1267" s="33">
        <v>0.02</v>
      </c>
      <c r="AG1267" s="28">
        <v>2</v>
      </c>
      <c r="AH1267" s="31">
        <v>4.4999999999999998E-2</v>
      </c>
      <c r="AI1267" s="31">
        <v>1.34</v>
      </c>
      <c r="AJ1267" s="31"/>
      <c r="AK1267" s="75" t="str">
        <f t="shared" si="247"/>
        <v>1</v>
      </c>
      <c r="AL1267" s="75" t="str">
        <f t="shared" si="248"/>
        <v>1</v>
      </c>
      <c r="AM1267" s="75" t="str">
        <f t="shared" si="249"/>
        <v>1</v>
      </c>
      <c r="AN1267" s="75" t="str">
        <f t="shared" si="250"/>
        <v>1</v>
      </c>
      <c r="AO1267" s="75" t="str">
        <f t="shared" si="251"/>
        <v>3</v>
      </c>
      <c r="AP1267" s="75" t="str">
        <f t="shared" si="252"/>
        <v>1</v>
      </c>
      <c r="AQ1267" s="75" t="str">
        <f t="shared" si="253"/>
        <v>1</v>
      </c>
      <c r="AR1267" s="75" t="str">
        <f t="shared" si="254"/>
        <v>1</v>
      </c>
      <c r="AS1267" s="75">
        <f t="shared" si="255"/>
        <v>1.2727272727272727</v>
      </c>
      <c r="AT1267" s="75" t="str">
        <f t="shared" si="256"/>
        <v>3</v>
      </c>
      <c r="AU1267" s="48" t="e">
        <f>IF(OR(AQ1267="I",#REF!="I",AQ1267="C",#REF!="C"),"Termovacío",IF(OR(AO1267="I",AN1267="I",AP1267="I",AK1267="I",AL1267="I",AO1267="C",AN1267="C",AP1267="C",AK1267="C",AL1267="C"),"Regeneración",""))</f>
        <v>#REF!</v>
      </c>
    </row>
    <row r="1268" spans="1:47" s="10" customFormat="1" ht="15" customHeight="1" x14ac:dyDescent="0.2">
      <c r="A1268" s="4">
        <f t="shared" si="257"/>
        <v>58</v>
      </c>
      <c r="B1268" s="4">
        <v>50500514</v>
      </c>
      <c r="C1268" s="4" t="s">
        <v>80</v>
      </c>
      <c r="D1268" s="4" t="s">
        <v>163</v>
      </c>
      <c r="E1268" s="3"/>
      <c r="F1268" s="4" t="s">
        <v>350</v>
      </c>
      <c r="G1268" s="4" t="s">
        <v>12</v>
      </c>
      <c r="H1268" s="4" t="s">
        <v>16</v>
      </c>
      <c r="I1268" s="4" t="s">
        <v>245</v>
      </c>
      <c r="J1268" s="4" t="s">
        <v>138</v>
      </c>
      <c r="K1268" s="4" t="s">
        <v>139</v>
      </c>
      <c r="L1268" s="4">
        <v>1996</v>
      </c>
      <c r="M1268" s="4" t="s">
        <v>266</v>
      </c>
      <c r="N1268" s="4" t="s">
        <v>304</v>
      </c>
      <c r="O1268" s="4" t="s">
        <v>122</v>
      </c>
      <c r="P1268" s="4"/>
      <c r="Q1268" s="4"/>
      <c r="R1268" s="4" t="s">
        <v>123</v>
      </c>
      <c r="S1268" s="13"/>
      <c r="T1268" s="4"/>
      <c r="U1268" s="4"/>
      <c r="V1268" s="4"/>
      <c r="W1268" s="4">
        <v>60</v>
      </c>
      <c r="X1268" s="13">
        <v>39777</v>
      </c>
      <c r="Y1268" s="27"/>
      <c r="Z1268" s="27"/>
      <c r="AA1268" s="28"/>
      <c r="AB1268" s="31"/>
      <c r="AC1268" s="32"/>
      <c r="AD1268" s="28"/>
      <c r="AE1268" s="28">
        <v>29</v>
      </c>
      <c r="AF1268" s="33">
        <v>0.02</v>
      </c>
      <c r="AG1268" s="28"/>
      <c r="AH1268" s="31">
        <v>0.05</v>
      </c>
      <c r="AI1268" s="31"/>
      <c r="AJ1268" s="31"/>
      <c r="AK1268" s="75" t="str">
        <f t="shared" si="247"/>
        <v>1</v>
      </c>
      <c r="AL1268" s="75" t="str">
        <f t="shared" si="248"/>
        <v>1</v>
      </c>
      <c r="AM1268" s="75" t="str">
        <f t="shared" si="249"/>
        <v>1</v>
      </c>
      <c r="AN1268" s="75" t="str">
        <f t="shared" si="250"/>
        <v>1</v>
      </c>
      <c r="AO1268" s="75" t="str">
        <f t="shared" si="251"/>
        <v>3</v>
      </c>
      <c r="AP1268" s="75" t="str">
        <f t="shared" si="252"/>
        <v>1</v>
      </c>
      <c r="AQ1268" s="75" t="str">
        <f t="shared" si="253"/>
        <v>1</v>
      </c>
      <c r="AR1268" s="75" t="str">
        <f t="shared" si="254"/>
        <v>1</v>
      </c>
      <c r="AS1268" s="75">
        <f t="shared" si="255"/>
        <v>1.2727272727272727</v>
      </c>
      <c r="AT1268" s="75" t="str">
        <f t="shared" si="256"/>
        <v>3</v>
      </c>
      <c r="AU1268" s="48" t="e">
        <f>IF(OR(AQ1268="I",#REF!="I",AQ1268="C",#REF!="C"),"Termovacío",IF(OR(AO1268="I",AN1268="I",AP1268="I",AK1268="I",AL1268="I",AO1268="C",AN1268="C",AP1268="C",AK1268="C",AL1268="C"),"Regeneración",""))</f>
        <v>#REF!</v>
      </c>
    </row>
    <row r="1269" spans="1:47" s="10" customFormat="1" ht="15" customHeight="1" x14ac:dyDescent="0.2">
      <c r="A1269" s="4">
        <f t="shared" si="257"/>
        <v>58</v>
      </c>
      <c r="B1269" s="4">
        <v>50500514</v>
      </c>
      <c r="C1269" s="4" t="s">
        <v>80</v>
      </c>
      <c r="D1269" s="4" t="s">
        <v>163</v>
      </c>
      <c r="E1269" s="3"/>
      <c r="F1269" s="4" t="s">
        <v>350</v>
      </c>
      <c r="G1269" s="4" t="s">
        <v>12</v>
      </c>
      <c r="H1269" s="4" t="s">
        <v>16</v>
      </c>
      <c r="I1269" s="4" t="s">
        <v>245</v>
      </c>
      <c r="J1269" s="4" t="s">
        <v>138</v>
      </c>
      <c r="K1269" s="4" t="s">
        <v>139</v>
      </c>
      <c r="L1269" s="4">
        <v>1996</v>
      </c>
      <c r="M1269" s="4" t="s">
        <v>266</v>
      </c>
      <c r="N1269" s="4" t="s">
        <v>304</v>
      </c>
      <c r="O1269" s="4" t="s">
        <v>122</v>
      </c>
      <c r="P1269" s="4"/>
      <c r="Q1269" s="4"/>
      <c r="R1269" s="4" t="s">
        <v>123</v>
      </c>
      <c r="S1269" s="13"/>
      <c r="T1269" s="4"/>
      <c r="U1269" s="4"/>
      <c r="V1269" s="4"/>
      <c r="W1269" s="4">
        <v>60</v>
      </c>
      <c r="X1269" s="13">
        <v>39651</v>
      </c>
      <c r="Y1269" s="27"/>
      <c r="Z1269" s="27"/>
      <c r="AA1269" s="28"/>
      <c r="AB1269" s="31"/>
      <c r="AC1269" s="32">
        <v>64.7</v>
      </c>
      <c r="AD1269" s="28"/>
      <c r="AE1269" s="28">
        <v>34.700000000000003</v>
      </c>
      <c r="AF1269" s="33">
        <v>0.05</v>
      </c>
      <c r="AG1269" s="28">
        <v>2</v>
      </c>
      <c r="AH1269" s="31">
        <v>3.5999999999999997E-2</v>
      </c>
      <c r="AI1269" s="31">
        <v>0.998</v>
      </c>
      <c r="AJ1269" s="31"/>
      <c r="AK1269" s="75" t="str">
        <f t="shared" si="247"/>
        <v>1</v>
      </c>
      <c r="AL1269" s="75" t="str">
        <f t="shared" si="248"/>
        <v>1</v>
      </c>
      <c r="AM1269" s="75" t="str">
        <f t="shared" si="249"/>
        <v>1</v>
      </c>
      <c r="AN1269" s="75" t="str">
        <f t="shared" si="250"/>
        <v>1</v>
      </c>
      <c r="AO1269" s="75" t="str">
        <f t="shared" si="251"/>
        <v>1</v>
      </c>
      <c r="AP1269" s="75" t="str">
        <f t="shared" si="252"/>
        <v>1</v>
      </c>
      <c r="AQ1269" s="75" t="str">
        <f t="shared" si="253"/>
        <v>1</v>
      </c>
      <c r="AR1269" s="75" t="str">
        <f t="shared" si="254"/>
        <v>1</v>
      </c>
      <c r="AS1269" s="75">
        <f t="shared" si="255"/>
        <v>1</v>
      </c>
      <c r="AT1269" s="75" t="str">
        <f t="shared" si="256"/>
        <v>1</v>
      </c>
      <c r="AU1269" s="48" t="e">
        <f>IF(OR(AQ1269="I",#REF!="I",AQ1269="C",#REF!="C"),"Termovacío",IF(OR(AO1269="I",AN1269="I",AP1269="I",AK1269="I",AL1269="I",AO1269="C",AN1269="C",AP1269="C",AK1269="C",AL1269="C"),"Regeneración",""))</f>
        <v>#REF!</v>
      </c>
    </row>
    <row r="1270" spans="1:47" s="10" customFormat="1" ht="15" customHeight="1" x14ac:dyDescent="0.2">
      <c r="A1270" s="4">
        <f t="shared" si="257"/>
        <v>58</v>
      </c>
      <c r="B1270" s="4">
        <v>50500514</v>
      </c>
      <c r="C1270" s="4" t="s">
        <v>80</v>
      </c>
      <c r="D1270" s="4" t="s">
        <v>163</v>
      </c>
      <c r="E1270" s="3"/>
      <c r="F1270" s="4" t="s">
        <v>350</v>
      </c>
      <c r="G1270" s="4" t="s">
        <v>12</v>
      </c>
      <c r="H1270" s="4" t="s">
        <v>16</v>
      </c>
      <c r="I1270" s="4" t="s">
        <v>245</v>
      </c>
      <c r="J1270" s="4" t="s">
        <v>138</v>
      </c>
      <c r="K1270" s="4" t="s">
        <v>139</v>
      </c>
      <c r="L1270" s="4">
        <v>1996</v>
      </c>
      <c r="M1270" s="4" t="s">
        <v>266</v>
      </c>
      <c r="N1270" s="4" t="s">
        <v>304</v>
      </c>
      <c r="O1270" s="4" t="s">
        <v>122</v>
      </c>
      <c r="P1270" s="4"/>
      <c r="Q1270" s="4"/>
      <c r="R1270" s="4" t="s">
        <v>123</v>
      </c>
      <c r="S1270" s="13"/>
      <c r="T1270" s="4"/>
      <c r="U1270" s="4"/>
      <c r="V1270" s="4"/>
      <c r="W1270" s="4">
        <v>60</v>
      </c>
      <c r="X1270" s="13">
        <v>39114</v>
      </c>
      <c r="Y1270" s="27"/>
      <c r="Z1270" s="27"/>
      <c r="AA1270" s="28"/>
      <c r="AB1270" s="31"/>
      <c r="AC1270" s="32">
        <v>56.1</v>
      </c>
      <c r="AD1270" s="28"/>
      <c r="AE1270" s="28">
        <v>40.700000000000003</v>
      </c>
      <c r="AF1270" s="33">
        <v>2.1000000000000001E-2</v>
      </c>
      <c r="AG1270" s="28">
        <v>1</v>
      </c>
      <c r="AH1270" s="31">
        <v>3.5000000000000003E-2</v>
      </c>
      <c r="AI1270" s="31">
        <v>0.82099999999999995</v>
      </c>
      <c r="AJ1270" s="31"/>
      <c r="AK1270" s="75" t="str">
        <f t="shared" si="247"/>
        <v>1</v>
      </c>
      <c r="AL1270" s="75" t="str">
        <f t="shared" si="248"/>
        <v>1</v>
      </c>
      <c r="AM1270" s="75" t="str">
        <f t="shared" si="249"/>
        <v>1</v>
      </c>
      <c r="AN1270" s="75" t="str">
        <f t="shared" si="250"/>
        <v>1</v>
      </c>
      <c r="AO1270" s="75" t="str">
        <f t="shared" si="251"/>
        <v>1</v>
      </c>
      <c r="AP1270" s="75" t="str">
        <f t="shared" si="252"/>
        <v>1</v>
      </c>
      <c r="AQ1270" s="75" t="str">
        <f t="shared" si="253"/>
        <v>1</v>
      </c>
      <c r="AR1270" s="75" t="str">
        <f t="shared" si="254"/>
        <v>1</v>
      </c>
      <c r="AS1270" s="75">
        <f t="shared" si="255"/>
        <v>1</v>
      </c>
      <c r="AT1270" s="75" t="str">
        <f t="shared" si="256"/>
        <v>1</v>
      </c>
      <c r="AU1270" s="48" t="e">
        <f>IF(OR(AQ1270="I",#REF!="I",AQ1270="C",#REF!="C"),"Termovacío",IF(OR(AO1270="I",AN1270="I",AP1270="I",AK1270="I",AL1270="I",AO1270="C",AN1270="C",AP1270="C",AK1270="C",AL1270="C"),"Regeneración",""))</f>
        <v>#REF!</v>
      </c>
    </row>
    <row r="1271" spans="1:47" s="10" customFormat="1" ht="15" customHeight="1" x14ac:dyDescent="0.2">
      <c r="A1271" s="4">
        <f t="shared" si="257"/>
        <v>58</v>
      </c>
      <c r="B1271" s="4">
        <v>50500514</v>
      </c>
      <c r="C1271" s="4" t="s">
        <v>80</v>
      </c>
      <c r="D1271" s="4" t="s">
        <v>163</v>
      </c>
      <c r="E1271" s="3"/>
      <c r="F1271" s="4" t="s">
        <v>350</v>
      </c>
      <c r="G1271" s="4" t="s">
        <v>12</v>
      </c>
      <c r="H1271" s="4" t="s">
        <v>16</v>
      </c>
      <c r="I1271" s="4" t="s">
        <v>245</v>
      </c>
      <c r="J1271" s="4" t="s">
        <v>138</v>
      </c>
      <c r="K1271" s="4" t="s">
        <v>139</v>
      </c>
      <c r="L1271" s="4">
        <v>1996</v>
      </c>
      <c r="M1271" s="4" t="s">
        <v>266</v>
      </c>
      <c r="N1271" s="4" t="s">
        <v>304</v>
      </c>
      <c r="O1271" s="4" t="s">
        <v>122</v>
      </c>
      <c r="P1271" s="4"/>
      <c r="Q1271" s="4"/>
      <c r="R1271" s="4" t="s">
        <v>123</v>
      </c>
      <c r="S1271" s="13"/>
      <c r="T1271" s="4"/>
      <c r="U1271" s="4"/>
      <c r="V1271" s="4"/>
      <c r="W1271" s="4">
        <v>60</v>
      </c>
      <c r="X1271" s="13">
        <v>39038</v>
      </c>
      <c r="Y1271" s="27"/>
      <c r="Z1271" s="27"/>
      <c r="AA1271" s="28"/>
      <c r="AB1271" s="31"/>
      <c r="AC1271" s="32">
        <v>55.3</v>
      </c>
      <c r="AD1271" s="28"/>
      <c r="AE1271" s="28">
        <v>16.8</v>
      </c>
      <c r="AF1271" s="33">
        <v>0.12</v>
      </c>
      <c r="AG1271" s="28">
        <v>4.5</v>
      </c>
      <c r="AH1271" s="31">
        <v>9.7000000000000003E-2</v>
      </c>
      <c r="AI1271" s="31">
        <v>3.9350000000000001</v>
      </c>
      <c r="AJ1271" s="31"/>
      <c r="AK1271" s="75" t="str">
        <f t="shared" si="247"/>
        <v>1</v>
      </c>
      <c r="AL1271" s="75" t="str">
        <f t="shared" si="248"/>
        <v>3</v>
      </c>
      <c r="AM1271" s="75" t="str">
        <f t="shared" si="249"/>
        <v>1</v>
      </c>
      <c r="AN1271" s="75" t="str">
        <f t="shared" si="250"/>
        <v>5</v>
      </c>
      <c r="AO1271" s="75" t="str">
        <f t="shared" si="251"/>
        <v>5</v>
      </c>
      <c r="AP1271" s="75" t="str">
        <f t="shared" si="252"/>
        <v>5</v>
      </c>
      <c r="AQ1271" s="75" t="str">
        <f t="shared" si="253"/>
        <v>1</v>
      </c>
      <c r="AR1271" s="75" t="str">
        <f t="shared" si="254"/>
        <v>1</v>
      </c>
      <c r="AS1271" s="75">
        <f t="shared" si="255"/>
        <v>2.3636363636363638</v>
      </c>
      <c r="AT1271" s="75" t="str">
        <f t="shared" si="256"/>
        <v>6</v>
      </c>
      <c r="AU1271" s="48" t="e">
        <f>IF(OR(AQ1271="I",#REF!="I",AQ1271="C",#REF!="C"),"Termovacío",IF(OR(AO1271="I",AN1271="I",AP1271="I",AK1271="I",AL1271="I",AO1271="C",AN1271="C",AP1271="C",AK1271="C",AL1271="C"),"Regeneración",""))</f>
        <v>#REF!</v>
      </c>
    </row>
    <row r="1272" spans="1:47" s="10" customFormat="1" ht="15" customHeight="1" x14ac:dyDescent="0.2">
      <c r="A1272" s="4">
        <f t="shared" si="257"/>
        <v>58</v>
      </c>
      <c r="B1272" s="4">
        <v>50500514</v>
      </c>
      <c r="C1272" s="4" t="s">
        <v>80</v>
      </c>
      <c r="D1272" s="4" t="s">
        <v>163</v>
      </c>
      <c r="E1272" s="3"/>
      <c r="F1272" s="4" t="s">
        <v>350</v>
      </c>
      <c r="G1272" s="4" t="s">
        <v>12</v>
      </c>
      <c r="H1272" s="4" t="s">
        <v>16</v>
      </c>
      <c r="I1272" s="4" t="s">
        <v>245</v>
      </c>
      <c r="J1272" s="4" t="s">
        <v>138</v>
      </c>
      <c r="K1272" s="4" t="s">
        <v>139</v>
      </c>
      <c r="L1272" s="4">
        <v>1996</v>
      </c>
      <c r="M1272" s="4" t="s">
        <v>266</v>
      </c>
      <c r="N1272" s="4" t="s">
        <v>304</v>
      </c>
      <c r="O1272" s="4" t="s">
        <v>122</v>
      </c>
      <c r="P1272" s="4"/>
      <c r="Q1272" s="4"/>
      <c r="R1272" s="4" t="s">
        <v>123</v>
      </c>
      <c r="S1272" s="13"/>
      <c r="T1272" s="4"/>
      <c r="U1272" s="4"/>
      <c r="V1272" s="4"/>
      <c r="W1272" s="4">
        <v>60</v>
      </c>
      <c r="X1272" s="13">
        <v>38956</v>
      </c>
      <c r="Y1272" s="27"/>
      <c r="Z1272" s="27"/>
      <c r="AA1272" s="28"/>
      <c r="AB1272" s="31"/>
      <c r="AC1272" s="32">
        <v>49</v>
      </c>
      <c r="AD1272" s="28"/>
      <c r="AE1272" s="28">
        <v>17</v>
      </c>
      <c r="AF1272" s="33"/>
      <c r="AG1272" s="28">
        <v>4</v>
      </c>
      <c r="AH1272" s="31"/>
      <c r="AI1272" s="31"/>
      <c r="AJ1272" s="31"/>
      <c r="AK1272" s="75" t="str">
        <f t="shared" si="247"/>
        <v>1</v>
      </c>
      <c r="AL1272" s="75" t="str">
        <f t="shared" si="248"/>
        <v>1</v>
      </c>
      <c r="AM1272" s="75" t="str">
        <f t="shared" si="249"/>
        <v>1</v>
      </c>
      <c r="AN1272" s="75" t="str">
        <f t="shared" si="250"/>
        <v>1</v>
      </c>
      <c r="AO1272" s="75" t="str">
        <f t="shared" si="251"/>
        <v>5</v>
      </c>
      <c r="AP1272" s="75" t="str">
        <f t="shared" si="252"/>
        <v>5</v>
      </c>
      <c r="AQ1272" s="75" t="str">
        <f t="shared" si="253"/>
        <v>1</v>
      </c>
      <c r="AR1272" s="75" t="str">
        <f t="shared" si="254"/>
        <v>1</v>
      </c>
      <c r="AS1272" s="75">
        <f t="shared" si="255"/>
        <v>1.7272727272727273</v>
      </c>
      <c r="AT1272" s="75" t="str">
        <f t="shared" si="256"/>
        <v>3</v>
      </c>
      <c r="AU1272" s="48" t="e">
        <f>IF(OR(AQ1272="I",#REF!="I",AQ1272="C",#REF!="C"),"Termovacío",IF(OR(AO1272="I",AN1272="I",AP1272="I",AK1272="I",AL1272="I",AO1272="C",AN1272="C",AP1272="C",AK1272="C",AL1272="C"),"Regeneración",""))</f>
        <v>#REF!</v>
      </c>
    </row>
    <row r="1273" spans="1:47" s="10" customFormat="1" ht="15" customHeight="1" x14ac:dyDescent="0.2">
      <c r="A1273" s="4">
        <f t="shared" si="257"/>
        <v>58</v>
      </c>
      <c r="B1273" s="4">
        <v>50500514</v>
      </c>
      <c r="C1273" s="4" t="s">
        <v>80</v>
      </c>
      <c r="D1273" s="4" t="s">
        <v>163</v>
      </c>
      <c r="E1273" s="3"/>
      <c r="F1273" s="4" t="s">
        <v>350</v>
      </c>
      <c r="G1273" s="4" t="s">
        <v>12</v>
      </c>
      <c r="H1273" s="4" t="s">
        <v>16</v>
      </c>
      <c r="I1273" s="4" t="s">
        <v>245</v>
      </c>
      <c r="J1273" s="4" t="s">
        <v>138</v>
      </c>
      <c r="K1273" s="4" t="s">
        <v>139</v>
      </c>
      <c r="L1273" s="4">
        <v>1996</v>
      </c>
      <c r="M1273" s="4" t="s">
        <v>266</v>
      </c>
      <c r="N1273" s="4" t="s">
        <v>304</v>
      </c>
      <c r="O1273" s="4" t="s">
        <v>122</v>
      </c>
      <c r="P1273" s="4"/>
      <c r="Q1273" s="4"/>
      <c r="R1273" s="4" t="s">
        <v>123</v>
      </c>
      <c r="S1273" s="13"/>
      <c r="T1273" s="4"/>
      <c r="U1273" s="4"/>
      <c r="V1273" s="4"/>
      <c r="W1273" s="4">
        <v>60</v>
      </c>
      <c r="X1273" s="13">
        <v>38497</v>
      </c>
      <c r="Y1273" s="27"/>
      <c r="Z1273" s="27"/>
      <c r="AA1273" s="28"/>
      <c r="AB1273" s="31"/>
      <c r="AC1273" s="32">
        <v>35</v>
      </c>
      <c r="AD1273" s="28"/>
      <c r="AE1273" s="28"/>
      <c r="AF1273" s="33"/>
      <c r="AG1273" s="28"/>
      <c r="AH1273" s="31"/>
      <c r="AI1273" s="31"/>
      <c r="AJ1273" s="31"/>
      <c r="AK1273" s="75" t="str">
        <f t="shared" si="247"/>
        <v>1</v>
      </c>
      <c r="AL1273" s="75" t="str">
        <f t="shared" si="248"/>
        <v>1</v>
      </c>
      <c r="AM1273" s="75" t="str">
        <f t="shared" si="249"/>
        <v>1</v>
      </c>
      <c r="AN1273" s="75" t="str">
        <f t="shared" si="250"/>
        <v>1</v>
      </c>
      <c r="AO1273" s="75" t="str">
        <f t="shared" si="251"/>
        <v>1</v>
      </c>
      <c r="AP1273" s="75" t="str">
        <f t="shared" si="252"/>
        <v>1</v>
      </c>
      <c r="AQ1273" s="75" t="str">
        <f t="shared" si="253"/>
        <v>3</v>
      </c>
      <c r="AR1273" s="75" t="str">
        <f t="shared" si="254"/>
        <v>1</v>
      </c>
      <c r="AS1273" s="75">
        <f t="shared" si="255"/>
        <v>1.4545454545454546</v>
      </c>
      <c r="AT1273" s="75" t="str">
        <f t="shared" si="256"/>
        <v>3</v>
      </c>
      <c r="AU1273" s="48" t="e">
        <f>IF(OR(AQ1273="I",#REF!="I",AQ1273="C",#REF!="C"),"Termovacío",IF(OR(AO1273="I",AN1273="I",AP1273="I",AK1273="I",AL1273="I",AO1273="C",AN1273="C",AP1273="C",AK1273="C",AL1273="C"),"Regeneración",""))</f>
        <v>#REF!</v>
      </c>
    </row>
    <row r="1274" spans="1:47" s="10" customFormat="1" ht="15" customHeight="1" x14ac:dyDescent="0.2">
      <c r="A1274" s="4">
        <f t="shared" si="257"/>
        <v>58</v>
      </c>
      <c r="B1274" s="4">
        <v>50500514</v>
      </c>
      <c r="C1274" s="4" t="s">
        <v>80</v>
      </c>
      <c r="D1274" s="4" t="s">
        <v>163</v>
      </c>
      <c r="E1274" s="3"/>
      <c r="F1274" s="4" t="s">
        <v>350</v>
      </c>
      <c r="G1274" s="4" t="s">
        <v>12</v>
      </c>
      <c r="H1274" s="4" t="s">
        <v>16</v>
      </c>
      <c r="I1274" s="4" t="s">
        <v>245</v>
      </c>
      <c r="J1274" s="4" t="s">
        <v>138</v>
      </c>
      <c r="K1274" s="4" t="s">
        <v>139</v>
      </c>
      <c r="L1274" s="4">
        <v>1996</v>
      </c>
      <c r="M1274" s="4" t="s">
        <v>266</v>
      </c>
      <c r="N1274" s="4" t="s">
        <v>304</v>
      </c>
      <c r="O1274" s="4" t="s">
        <v>122</v>
      </c>
      <c r="P1274" s="4"/>
      <c r="Q1274" s="4"/>
      <c r="R1274" s="4" t="s">
        <v>123</v>
      </c>
      <c r="S1274" s="13"/>
      <c r="T1274" s="4"/>
      <c r="U1274" s="4"/>
      <c r="V1274" s="4"/>
      <c r="W1274" s="4">
        <v>60</v>
      </c>
      <c r="X1274" s="13">
        <v>38307</v>
      </c>
      <c r="Y1274" s="27"/>
      <c r="Z1274" s="27"/>
      <c r="AA1274" s="28"/>
      <c r="AB1274" s="31"/>
      <c r="AC1274" s="32">
        <v>72</v>
      </c>
      <c r="AD1274" s="28"/>
      <c r="AE1274" s="28">
        <v>17.8</v>
      </c>
      <c r="AF1274" s="33"/>
      <c r="AG1274" s="28">
        <v>3.5</v>
      </c>
      <c r="AH1274" s="31"/>
      <c r="AI1274" s="31"/>
      <c r="AJ1274" s="31"/>
      <c r="AK1274" s="75" t="str">
        <f t="shared" si="247"/>
        <v>1</v>
      </c>
      <c r="AL1274" s="75" t="str">
        <f t="shared" si="248"/>
        <v>1</v>
      </c>
      <c r="AM1274" s="75" t="str">
        <f t="shared" si="249"/>
        <v>1</v>
      </c>
      <c r="AN1274" s="75" t="str">
        <f t="shared" si="250"/>
        <v>1</v>
      </c>
      <c r="AO1274" s="75" t="str">
        <f t="shared" si="251"/>
        <v>5</v>
      </c>
      <c r="AP1274" s="75" t="str">
        <f t="shared" si="252"/>
        <v>1</v>
      </c>
      <c r="AQ1274" s="75" t="str">
        <f t="shared" si="253"/>
        <v>1</v>
      </c>
      <c r="AR1274" s="75" t="str">
        <f t="shared" si="254"/>
        <v>1</v>
      </c>
      <c r="AS1274" s="75">
        <f t="shared" si="255"/>
        <v>1.5454545454545454</v>
      </c>
      <c r="AT1274" s="75" t="str">
        <f t="shared" si="256"/>
        <v>3</v>
      </c>
      <c r="AU1274" s="48" t="e">
        <f>IF(OR(AQ1274="I",#REF!="I",AQ1274="C",#REF!="C"),"Termovacío",IF(OR(AO1274="I",AN1274="I",AP1274="I",AK1274="I",AL1274="I",AO1274="C",AN1274="C",AP1274="C",AK1274="C",AL1274="C"),"Regeneración",""))</f>
        <v>#REF!</v>
      </c>
    </row>
    <row r="1275" spans="1:47" s="10" customFormat="1" ht="15" customHeight="1" x14ac:dyDescent="0.2">
      <c r="A1275" s="4">
        <f t="shared" si="257"/>
        <v>58</v>
      </c>
      <c r="B1275" s="4">
        <v>50500514</v>
      </c>
      <c r="C1275" s="4" t="s">
        <v>80</v>
      </c>
      <c r="D1275" s="4" t="s">
        <v>163</v>
      </c>
      <c r="E1275" s="3"/>
      <c r="F1275" s="4" t="s">
        <v>350</v>
      </c>
      <c r="G1275" s="4" t="s">
        <v>12</v>
      </c>
      <c r="H1275" s="4" t="s">
        <v>16</v>
      </c>
      <c r="I1275" s="4" t="s">
        <v>245</v>
      </c>
      <c r="J1275" s="4" t="s">
        <v>138</v>
      </c>
      <c r="K1275" s="4" t="s">
        <v>139</v>
      </c>
      <c r="L1275" s="4">
        <v>1996</v>
      </c>
      <c r="M1275" s="4" t="s">
        <v>266</v>
      </c>
      <c r="N1275" s="4" t="s">
        <v>304</v>
      </c>
      <c r="O1275" s="4" t="s">
        <v>122</v>
      </c>
      <c r="P1275" s="4"/>
      <c r="Q1275" s="4"/>
      <c r="R1275" s="4" t="s">
        <v>123</v>
      </c>
      <c r="S1275" s="13"/>
      <c r="T1275" s="4"/>
      <c r="U1275" s="4"/>
      <c r="V1275" s="4"/>
      <c r="W1275" s="4">
        <v>60</v>
      </c>
      <c r="X1275" s="13">
        <v>37571</v>
      </c>
      <c r="Y1275" s="27"/>
      <c r="Z1275" s="27"/>
      <c r="AA1275" s="28"/>
      <c r="AB1275" s="31"/>
      <c r="AC1275" s="32">
        <v>54.9</v>
      </c>
      <c r="AD1275" s="28"/>
      <c r="AE1275" s="28">
        <v>20.5</v>
      </c>
      <c r="AF1275" s="33">
        <v>7.2160000000000002E-2</v>
      </c>
      <c r="AG1275" s="28">
        <v>2.6</v>
      </c>
      <c r="AH1275" s="31"/>
      <c r="AI1275" s="31"/>
      <c r="AJ1275" s="31"/>
      <c r="AK1275" s="75" t="str">
        <f t="shared" si="247"/>
        <v>1</v>
      </c>
      <c r="AL1275" s="75" t="str">
        <f t="shared" si="248"/>
        <v>1</v>
      </c>
      <c r="AM1275" s="75" t="str">
        <f t="shared" si="249"/>
        <v>1</v>
      </c>
      <c r="AN1275" s="75" t="str">
        <f t="shared" si="250"/>
        <v>3</v>
      </c>
      <c r="AO1275" s="75" t="str">
        <f t="shared" si="251"/>
        <v>5</v>
      </c>
      <c r="AP1275" s="75" t="str">
        <f t="shared" si="252"/>
        <v>1</v>
      </c>
      <c r="AQ1275" s="75" t="str">
        <f t="shared" si="253"/>
        <v>1</v>
      </c>
      <c r="AR1275" s="75" t="str">
        <f t="shared" si="254"/>
        <v>1</v>
      </c>
      <c r="AS1275" s="75">
        <f t="shared" si="255"/>
        <v>1.7272727272727273</v>
      </c>
      <c r="AT1275" s="75" t="str">
        <f t="shared" si="256"/>
        <v>3</v>
      </c>
      <c r="AU1275" s="48" t="e">
        <f>IF(OR(AQ1275="I",#REF!="I",AQ1275="C",#REF!="C"),"Termovacío",IF(OR(AO1275="I",AN1275="I",AP1275="I",AK1275="I",AL1275="I",AO1275="C",AN1275="C",AP1275="C",AK1275="C",AL1275="C"),"Regeneración",""))</f>
        <v>#REF!</v>
      </c>
    </row>
    <row r="1276" spans="1:47" s="10" customFormat="1" ht="15" customHeight="1" x14ac:dyDescent="0.2">
      <c r="A1276" s="4">
        <f t="shared" si="257"/>
        <v>58</v>
      </c>
      <c r="B1276" s="4">
        <v>50500514</v>
      </c>
      <c r="C1276" s="4" t="s">
        <v>80</v>
      </c>
      <c r="D1276" s="4" t="s">
        <v>163</v>
      </c>
      <c r="E1276" s="3"/>
      <c r="F1276" s="4" t="s">
        <v>350</v>
      </c>
      <c r="G1276" s="4" t="s">
        <v>12</v>
      </c>
      <c r="H1276" s="4" t="s">
        <v>16</v>
      </c>
      <c r="I1276" s="4" t="s">
        <v>245</v>
      </c>
      <c r="J1276" s="4" t="s">
        <v>138</v>
      </c>
      <c r="K1276" s="4" t="s">
        <v>139</v>
      </c>
      <c r="L1276" s="4">
        <v>1996</v>
      </c>
      <c r="M1276" s="4" t="s">
        <v>266</v>
      </c>
      <c r="N1276" s="4" t="s">
        <v>304</v>
      </c>
      <c r="O1276" s="4" t="s">
        <v>122</v>
      </c>
      <c r="P1276" s="4"/>
      <c r="Q1276" s="4"/>
      <c r="R1276" s="4" t="s">
        <v>123</v>
      </c>
      <c r="S1276" s="13"/>
      <c r="T1276" s="4"/>
      <c r="U1276" s="4"/>
      <c r="V1276" s="4"/>
      <c r="W1276" s="4">
        <v>60</v>
      </c>
      <c r="X1276" s="13">
        <v>37161</v>
      </c>
      <c r="Y1276" s="27"/>
      <c r="Z1276" s="27"/>
      <c r="AA1276" s="28"/>
      <c r="AB1276" s="31"/>
      <c r="AC1276" s="32">
        <v>64</v>
      </c>
      <c r="AD1276" s="28"/>
      <c r="AE1276" s="28">
        <v>23.1</v>
      </c>
      <c r="AF1276" s="33">
        <v>5.5460000000000002E-2</v>
      </c>
      <c r="AG1276" s="28">
        <v>2.5</v>
      </c>
      <c r="AH1276" s="31"/>
      <c r="AI1276" s="31"/>
      <c r="AJ1276" s="31"/>
      <c r="AK1276" s="75" t="str">
        <f t="shared" si="247"/>
        <v>1</v>
      </c>
      <c r="AL1276" s="75" t="str">
        <f t="shared" si="248"/>
        <v>1</v>
      </c>
      <c r="AM1276" s="75" t="str">
        <f t="shared" si="249"/>
        <v>1</v>
      </c>
      <c r="AN1276" s="75" t="str">
        <f t="shared" si="250"/>
        <v>3</v>
      </c>
      <c r="AO1276" s="75" t="str">
        <f t="shared" si="251"/>
        <v>5</v>
      </c>
      <c r="AP1276" s="75" t="str">
        <f t="shared" si="252"/>
        <v>1</v>
      </c>
      <c r="AQ1276" s="75" t="str">
        <f t="shared" si="253"/>
        <v>1</v>
      </c>
      <c r="AR1276" s="75" t="str">
        <f t="shared" si="254"/>
        <v>1</v>
      </c>
      <c r="AS1276" s="75">
        <f t="shared" si="255"/>
        <v>1.7272727272727273</v>
      </c>
      <c r="AT1276" s="75" t="str">
        <f t="shared" si="256"/>
        <v>3</v>
      </c>
      <c r="AU1276" s="48" t="e">
        <f>IF(OR(AQ1276="I",#REF!="I",AQ1276="C",#REF!="C"),"Termovacío",IF(OR(AO1276="I",AN1276="I",AP1276="I",AK1276="I",AL1276="I",AO1276="C",AN1276="C",AP1276="C",AK1276="C",AL1276="C"),"Regeneración",""))</f>
        <v>#REF!</v>
      </c>
    </row>
    <row r="1277" spans="1:47" s="10" customFormat="1" ht="15" customHeight="1" x14ac:dyDescent="0.2">
      <c r="A1277" s="4">
        <f t="shared" si="257"/>
        <v>58</v>
      </c>
      <c r="B1277" s="4">
        <v>50500514</v>
      </c>
      <c r="C1277" s="4" t="s">
        <v>80</v>
      </c>
      <c r="D1277" s="4" t="s">
        <v>163</v>
      </c>
      <c r="E1277" s="3"/>
      <c r="F1277" s="4" t="s">
        <v>350</v>
      </c>
      <c r="G1277" s="4" t="s">
        <v>12</v>
      </c>
      <c r="H1277" s="4" t="s">
        <v>16</v>
      </c>
      <c r="I1277" s="4" t="s">
        <v>245</v>
      </c>
      <c r="J1277" s="4" t="s">
        <v>138</v>
      </c>
      <c r="K1277" s="4" t="s">
        <v>139</v>
      </c>
      <c r="L1277" s="4">
        <v>1996</v>
      </c>
      <c r="M1277" s="4" t="s">
        <v>266</v>
      </c>
      <c r="N1277" s="4" t="s">
        <v>304</v>
      </c>
      <c r="O1277" s="4" t="s">
        <v>122</v>
      </c>
      <c r="P1277" s="4"/>
      <c r="Q1277" s="4"/>
      <c r="R1277" s="4" t="s">
        <v>123</v>
      </c>
      <c r="S1277" s="13"/>
      <c r="T1277" s="4"/>
      <c r="U1277" s="4"/>
      <c r="V1277" s="4"/>
      <c r="W1277" s="4">
        <v>60</v>
      </c>
      <c r="X1277" s="13">
        <v>36788</v>
      </c>
      <c r="Y1277" s="27"/>
      <c r="Z1277" s="27"/>
      <c r="AA1277" s="28"/>
      <c r="AB1277" s="31"/>
      <c r="AC1277" s="32">
        <v>50</v>
      </c>
      <c r="AD1277" s="28"/>
      <c r="AE1277" s="28">
        <v>25.2</v>
      </c>
      <c r="AF1277" s="33">
        <v>4.4049999999999999E-2</v>
      </c>
      <c r="AG1277" s="28">
        <v>2</v>
      </c>
      <c r="AH1277" s="31"/>
      <c r="AI1277" s="31"/>
      <c r="AJ1277" s="31"/>
      <c r="AK1277" s="75" t="str">
        <f t="shared" si="247"/>
        <v>1</v>
      </c>
      <c r="AL1277" s="75" t="str">
        <f t="shared" si="248"/>
        <v>1</v>
      </c>
      <c r="AM1277" s="75" t="str">
        <f t="shared" si="249"/>
        <v>1</v>
      </c>
      <c r="AN1277" s="75" t="str">
        <f t="shared" si="250"/>
        <v>1</v>
      </c>
      <c r="AO1277" s="75" t="str">
        <f t="shared" si="251"/>
        <v>5</v>
      </c>
      <c r="AP1277" s="75" t="str">
        <f t="shared" si="252"/>
        <v>1</v>
      </c>
      <c r="AQ1277" s="75" t="str">
        <f t="shared" si="253"/>
        <v>1</v>
      </c>
      <c r="AR1277" s="75" t="str">
        <f t="shared" si="254"/>
        <v>1</v>
      </c>
      <c r="AS1277" s="75">
        <f t="shared" si="255"/>
        <v>1.5454545454545454</v>
      </c>
      <c r="AT1277" s="75" t="str">
        <f t="shared" si="256"/>
        <v>3</v>
      </c>
      <c r="AU1277" s="48" t="e">
        <f>IF(OR(AQ1277="I",#REF!="I",AQ1277="C",#REF!="C"),"Termovacío",IF(OR(AO1277="I",AN1277="I",AP1277="I",AK1277="I",AL1277="I",AO1277="C",AN1277="C",AP1277="C",AK1277="C",AL1277="C"),"Regeneración",""))</f>
        <v>#REF!</v>
      </c>
    </row>
    <row r="1278" spans="1:47" s="10" customFormat="1" ht="15" customHeight="1" x14ac:dyDescent="0.2">
      <c r="A1278" s="4">
        <f t="shared" si="257"/>
        <v>58</v>
      </c>
      <c r="B1278" s="4">
        <v>50500514</v>
      </c>
      <c r="C1278" s="4" t="s">
        <v>80</v>
      </c>
      <c r="D1278" s="4" t="s">
        <v>163</v>
      </c>
      <c r="E1278" s="3"/>
      <c r="F1278" s="4" t="s">
        <v>350</v>
      </c>
      <c r="G1278" s="4" t="s">
        <v>12</v>
      </c>
      <c r="H1278" s="4" t="s">
        <v>16</v>
      </c>
      <c r="I1278" s="4" t="s">
        <v>245</v>
      </c>
      <c r="J1278" s="4" t="s">
        <v>138</v>
      </c>
      <c r="K1278" s="4" t="s">
        <v>139</v>
      </c>
      <c r="L1278" s="4">
        <v>1996</v>
      </c>
      <c r="M1278" s="4" t="s">
        <v>266</v>
      </c>
      <c r="N1278" s="4" t="s">
        <v>304</v>
      </c>
      <c r="O1278" s="4" t="s">
        <v>122</v>
      </c>
      <c r="P1278" s="4"/>
      <c r="Q1278" s="4"/>
      <c r="R1278" s="4" t="s">
        <v>123</v>
      </c>
      <c r="S1278" s="13"/>
      <c r="T1278" s="4"/>
      <c r="U1278" s="4"/>
      <c r="V1278" s="4"/>
      <c r="W1278" s="4">
        <v>60</v>
      </c>
      <c r="X1278" s="13">
        <v>36431</v>
      </c>
      <c r="Y1278" s="27"/>
      <c r="Z1278" s="27"/>
      <c r="AA1278" s="28"/>
      <c r="AB1278" s="31"/>
      <c r="AC1278" s="32">
        <v>40.6</v>
      </c>
      <c r="AD1278" s="28"/>
      <c r="AE1278" s="28">
        <v>28.4</v>
      </c>
      <c r="AF1278" s="33">
        <v>3.4000000000000002E-2</v>
      </c>
      <c r="AG1278" s="28">
        <v>1.5</v>
      </c>
      <c r="AH1278" s="31"/>
      <c r="AI1278" s="31"/>
      <c r="AJ1278" s="31"/>
      <c r="AK1278" s="75" t="str">
        <f t="shared" si="247"/>
        <v>1</v>
      </c>
      <c r="AL1278" s="75" t="str">
        <f t="shared" si="248"/>
        <v>1</v>
      </c>
      <c r="AM1278" s="75" t="str">
        <f t="shared" si="249"/>
        <v>1</v>
      </c>
      <c r="AN1278" s="75" t="str">
        <f t="shared" si="250"/>
        <v>1</v>
      </c>
      <c r="AO1278" s="75" t="str">
        <f t="shared" si="251"/>
        <v>3</v>
      </c>
      <c r="AP1278" s="75" t="str">
        <f t="shared" si="252"/>
        <v>1</v>
      </c>
      <c r="AQ1278" s="75" t="str">
        <f t="shared" si="253"/>
        <v>1</v>
      </c>
      <c r="AR1278" s="75" t="str">
        <f t="shared" si="254"/>
        <v>1</v>
      </c>
      <c r="AS1278" s="75">
        <f t="shared" si="255"/>
        <v>1.2727272727272727</v>
      </c>
      <c r="AT1278" s="75" t="str">
        <f t="shared" si="256"/>
        <v>3</v>
      </c>
      <c r="AU1278" s="48" t="e">
        <f>IF(OR(AQ1278="I",#REF!="I",AQ1278="C",#REF!="C"),"Termovacío",IF(OR(AO1278="I",AN1278="I",AP1278="I",AK1278="I",AL1278="I",AO1278="C",AN1278="C",AP1278="C",AK1278="C",AL1278="C"),"Regeneración",""))</f>
        <v>#REF!</v>
      </c>
    </row>
    <row r="1279" spans="1:47" s="10" customFormat="1" ht="15" customHeight="1" x14ac:dyDescent="0.2">
      <c r="A1279" s="4">
        <f t="shared" si="257"/>
        <v>58</v>
      </c>
      <c r="B1279" s="4">
        <v>50500514</v>
      </c>
      <c r="C1279" s="4" t="s">
        <v>80</v>
      </c>
      <c r="D1279" s="4" t="s">
        <v>163</v>
      </c>
      <c r="E1279" s="3"/>
      <c r="F1279" s="4" t="s">
        <v>350</v>
      </c>
      <c r="G1279" s="4" t="s">
        <v>12</v>
      </c>
      <c r="H1279" s="4" t="s">
        <v>16</v>
      </c>
      <c r="I1279" s="4" t="s">
        <v>245</v>
      </c>
      <c r="J1279" s="4" t="s">
        <v>138</v>
      </c>
      <c r="K1279" s="4" t="s">
        <v>139</v>
      </c>
      <c r="L1279" s="4">
        <v>1996</v>
      </c>
      <c r="M1279" s="4" t="s">
        <v>266</v>
      </c>
      <c r="N1279" s="4" t="s">
        <v>304</v>
      </c>
      <c r="O1279" s="4" t="s">
        <v>122</v>
      </c>
      <c r="P1279" s="4"/>
      <c r="Q1279" s="4"/>
      <c r="R1279" s="4" t="s">
        <v>123</v>
      </c>
      <c r="S1279" s="13"/>
      <c r="T1279" s="4"/>
      <c r="U1279" s="4"/>
      <c r="V1279" s="4"/>
      <c r="W1279" s="4">
        <v>60</v>
      </c>
      <c r="X1279" s="13">
        <v>35998</v>
      </c>
      <c r="Y1279" s="27"/>
      <c r="Z1279" s="27"/>
      <c r="AA1279" s="28"/>
      <c r="AB1279" s="31"/>
      <c r="AC1279" s="32">
        <v>25</v>
      </c>
      <c r="AD1279" s="28"/>
      <c r="AE1279" s="28">
        <v>29.8</v>
      </c>
      <c r="AF1279" s="33">
        <v>3.7699999999999997E-2</v>
      </c>
      <c r="AG1279" s="28">
        <v>1.5</v>
      </c>
      <c r="AH1279" s="31"/>
      <c r="AI1279" s="31"/>
      <c r="AJ1279" s="31"/>
      <c r="AK1279" s="75" t="str">
        <f t="shared" si="247"/>
        <v>1</v>
      </c>
      <c r="AL1279" s="75" t="str">
        <f t="shared" si="248"/>
        <v>1</v>
      </c>
      <c r="AM1279" s="75" t="str">
        <f t="shared" si="249"/>
        <v>1</v>
      </c>
      <c r="AN1279" s="75" t="str">
        <f t="shared" si="250"/>
        <v>1</v>
      </c>
      <c r="AO1279" s="75" t="str">
        <f t="shared" si="251"/>
        <v>3</v>
      </c>
      <c r="AP1279" s="75" t="str">
        <f t="shared" si="252"/>
        <v>1</v>
      </c>
      <c r="AQ1279" s="75" t="str">
        <f t="shared" si="253"/>
        <v>5</v>
      </c>
      <c r="AR1279" s="75" t="str">
        <f t="shared" si="254"/>
        <v>1</v>
      </c>
      <c r="AS1279" s="75">
        <f t="shared" si="255"/>
        <v>2.1818181818181817</v>
      </c>
      <c r="AT1279" s="75" t="str">
        <f t="shared" si="256"/>
        <v>6</v>
      </c>
      <c r="AU1279" s="48" t="e">
        <f>IF(OR(AQ1279="I",#REF!="I",AQ1279="C",#REF!="C"),"Termovacío",IF(OR(AO1279="I",AN1279="I",AP1279="I",AK1279="I",AL1279="I",AO1279="C",AN1279="C",AP1279="C",AK1279="C",AL1279="C"),"Regeneración",""))</f>
        <v>#REF!</v>
      </c>
    </row>
    <row r="1280" spans="1:47" s="10" customFormat="1" ht="15" customHeight="1" x14ac:dyDescent="0.2">
      <c r="A1280" s="4">
        <f t="shared" si="257"/>
        <v>58</v>
      </c>
      <c r="B1280" s="4">
        <v>50500514</v>
      </c>
      <c r="C1280" s="4" t="s">
        <v>80</v>
      </c>
      <c r="D1280" s="4" t="s">
        <v>163</v>
      </c>
      <c r="E1280" s="3"/>
      <c r="F1280" s="4" t="s">
        <v>350</v>
      </c>
      <c r="G1280" s="4" t="s">
        <v>12</v>
      </c>
      <c r="H1280" s="4" t="s">
        <v>16</v>
      </c>
      <c r="I1280" s="4" t="s">
        <v>245</v>
      </c>
      <c r="J1280" s="4" t="s">
        <v>138</v>
      </c>
      <c r="K1280" s="4" t="s">
        <v>139</v>
      </c>
      <c r="L1280" s="4">
        <v>1996</v>
      </c>
      <c r="M1280" s="4" t="s">
        <v>266</v>
      </c>
      <c r="N1280" s="4" t="s">
        <v>304</v>
      </c>
      <c r="O1280" s="4" t="s">
        <v>122</v>
      </c>
      <c r="P1280" s="4"/>
      <c r="Q1280" s="4"/>
      <c r="R1280" s="4" t="s">
        <v>123</v>
      </c>
      <c r="S1280" s="13"/>
      <c r="T1280" s="4"/>
      <c r="U1280" s="4"/>
      <c r="V1280" s="4"/>
      <c r="W1280" s="4">
        <v>60</v>
      </c>
      <c r="X1280" s="13">
        <v>35622</v>
      </c>
      <c r="Y1280" s="27"/>
      <c r="Z1280" s="27"/>
      <c r="AA1280" s="28"/>
      <c r="AB1280" s="31"/>
      <c r="AC1280" s="32">
        <v>38</v>
      </c>
      <c r="AD1280" s="28"/>
      <c r="AE1280" s="28">
        <v>33.299999999999997</v>
      </c>
      <c r="AF1280" s="33">
        <v>1.968E-2</v>
      </c>
      <c r="AG1280" s="28">
        <v>1</v>
      </c>
      <c r="AH1280" s="31"/>
      <c r="AI1280" s="31"/>
      <c r="AJ1280" s="31"/>
      <c r="AK1280" s="75" t="str">
        <f t="shared" si="247"/>
        <v>1</v>
      </c>
      <c r="AL1280" s="75" t="str">
        <f t="shared" si="248"/>
        <v>1</v>
      </c>
      <c r="AM1280" s="75" t="str">
        <f t="shared" si="249"/>
        <v>1</v>
      </c>
      <c r="AN1280" s="75" t="str">
        <f t="shared" si="250"/>
        <v>1</v>
      </c>
      <c r="AO1280" s="75" t="str">
        <f t="shared" si="251"/>
        <v>1</v>
      </c>
      <c r="AP1280" s="75" t="str">
        <f t="shared" si="252"/>
        <v>1</v>
      </c>
      <c r="AQ1280" s="75" t="str">
        <f t="shared" si="253"/>
        <v>3</v>
      </c>
      <c r="AR1280" s="75" t="str">
        <f t="shared" si="254"/>
        <v>1</v>
      </c>
      <c r="AS1280" s="75">
        <f t="shared" si="255"/>
        <v>1.4545454545454546</v>
      </c>
      <c r="AT1280" s="75" t="str">
        <f t="shared" si="256"/>
        <v>3</v>
      </c>
      <c r="AU1280" s="48" t="e">
        <f>IF(OR(AQ1280="I",#REF!="I",AQ1280="C",#REF!="C"),"Termovacío",IF(OR(AO1280="I",AN1280="I",AP1280="I",AK1280="I",AL1280="I",AO1280="C",AN1280="C",AP1280="C",AK1280="C",AL1280="C"),"Regeneración",""))</f>
        <v>#REF!</v>
      </c>
    </row>
    <row r="1281" spans="1:47" s="10" customFormat="1" ht="15" customHeight="1" x14ac:dyDescent="0.2">
      <c r="A1281" s="4">
        <f t="shared" si="257"/>
        <v>58</v>
      </c>
      <c r="B1281" s="4">
        <v>50500514</v>
      </c>
      <c r="C1281" s="4" t="s">
        <v>80</v>
      </c>
      <c r="D1281" s="4" t="s">
        <v>163</v>
      </c>
      <c r="E1281" s="3"/>
      <c r="F1281" s="4" t="s">
        <v>350</v>
      </c>
      <c r="G1281" s="4" t="s">
        <v>12</v>
      </c>
      <c r="H1281" s="4" t="s">
        <v>16</v>
      </c>
      <c r="I1281" s="4" t="s">
        <v>245</v>
      </c>
      <c r="J1281" s="4" t="s">
        <v>138</v>
      </c>
      <c r="K1281" s="4" t="s">
        <v>139</v>
      </c>
      <c r="L1281" s="4">
        <v>1996</v>
      </c>
      <c r="M1281" s="4" t="s">
        <v>266</v>
      </c>
      <c r="N1281" s="4" t="s">
        <v>304</v>
      </c>
      <c r="O1281" s="4" t="s">
        <v>122</v>
      </c>
      <c r="P1281" s="4"/>
      <c r="Q1281" s="4"/>
      <c r="R1281" s="4" t="s">
        <v>123</v>
      </c>
      <c r="S1281" s="13"/>
      <c r="T1281" s="4"/>
      <c r="U1281" s="4"/>
      <c r="V1281" s="4"/>
      <c r="W1281" s="4">
        <v>60</v>
      </c>
      <c r="X1281" s="13">
        <v>35282</v>
      </c>
      <c r="Y1281" s="27"/>
      <c r="Z1281" s="27"/>
      <c r="AA1281" s="28"/>
      <c r="AB1281" s="31"/>
      <c r="AC1281" s="32">
        <v>43</v>
      </c>
      <c r="AD1281" s="28"/>
      <c r="AE1281" s="28">
        <v>39.1</v>
      </c>
      <c r="AF1281" s="33">
        <v>1.7000000000000001E-2</v>
      </c>
      <c r="AG1281" s="28">
        <v>1</v>
      </c>
      <c r="AH1281" s="31"/>
      <c r="AI1281" s="31"/>
      <c r="AJ1281" s="31"/>
      <c r="AK1281" s="75" t="str">
        <f t="shared" si="247"/>
        <v>1</v>
      </c>
      <c r="AL1281" s="75" t="str">
        <f t="shared" si="248"/>
        <v>1</v>
      </c>
      <c r="AM1281" s="75" t="str">
        <f t="shared" si="249"/>
        <v>1</v>
      </c>
      <c r="AN1281" s="75" t="str">
        <f t="shared" si="250"/>
        <v>1</v>
      </c>
      <c r="AO1281" s="75" t="str">
        <f t="shared" si="251"/>
        <v>1</v>
      </c>
      <c r="AP1281" s="75" t="str">
        <f t="shared" si="252"/>
        <v>1</v>
      </c>
      <c r="AQ1281" s="75" t="str">
        <f t="shared" si="253"/>
        <v>1</v>
      </c>
      <c r="AR1281" s="75" t="str">
        <f t="shared" si="254"/>
        <v>1</v>
      </c>
      <c r="AS1281" s="75">
        <f t="shared" si="255"/>
        <v>1</v>
      </c>
      <c r="AT1281" s="75" t="str">
        <f t="shared" si="256"/>
        <v>1</v>
      </c>
      <c r="AU1281" s="48" t="e">
        <f>IF(OR(AQ1281="I",#REF!="I",AQ1281="C",#REF!="C"),"Termovacío",IF(OR(AO1281="I",AN1281="I",AP1281="I",AK1281="I",AL1281="I",AO1281="C",AN1281="C",AP1281="C",AK1281="C",AL1281="C"),"Regeneración",""))</f>
        <v>#REF!</v>
      </c>
    </row>
    <row r="1282" spans="1:47" s="10" customFormat="1" ht="15" customHeight="1" x14ac:dyDescent="0.2">
      <c r="A1282" s="4">
        <f t="shared" si="257"/>
        <v>59</v>
      </c>
      <c r="B1282" s="36">
        <v>60001494</v>
      </c>
      <c r="C1282" s="36" t="s">
        <v>80</v>
      </c>
      <c r="D1282" s="36" t="s">
        <v>162</v>
      </c>
      <c r="E1282" s="37"/>
      <c r="F1282" s="36" t="s">
        <v>351</v>
      </c>
      <c r="G1282" s="36" t="s">
        <v>12</v>
      </c>
      <c r="H1282" s="36" t="s">
        <v>17</v>
      </c>
      <c r="I1282" s="36" t="s">
        <v>245</v>
      </c>
      <c r="J1282" s="36" t="s">
        <v>140</v>
      </c>
      <c r="K1282" s="36" t="s">
        <v>125</v>
      </c>
      <c r="L1282" s="36">
        <v>2000</v>
      </c>
      <c r="M1282" s="36" t="s">
        <v>266</v>
      </c>
      <c r="N1282" s="36" t="s">
        <v>304</v>
      </c>
      <c r="O1282" s="36" t="s">
        <v>122</v>
      </c>
      <c r="P1282" s="36">
        <v>2003</v>
      </c>
      <c r="Q1282" s="36"/>
      <c r="R1282" s="36" t="s">
        <v>123</v>
      </c>
      <c r="S1282" s="38">
        <v>43109</v>
      </c>
      <c r="T1282" s="36">
        <v>47.2</v>
      </c>
      <c r="U1282" s="36" t="s">
        <v>259</v>
      </c>
      <c r="V1282" s="36" t="s">
        <v>448</v>
      </c>
      <c r="W1282" s="36">
        <v>60</v>
      </c>
      <c r="X1282" s="38">
        <v>45695</v>
      </c>
      <c r="Y1282" s="39">
        <v>70</v>
      </c>
      <c r="Z1282" s="39" t="s">
        <v>664</v>
      </c>
      <c r="AA1282" s="40" t="s">
        <v>665</v>
      </c>
      <c r="AB1282" s="41">
        <v>0.88700000000000001</v>
      </c>
      <c r="AC1282" s="42">
        <v>47</v>
      </c>
      <c r="AD1282" s="40">
        <v>14</v>
      </c>
      <c r="AE1282" s="40">
        <v>31.2</v>
      </c>
      <c r="AF1282" s="43">
        <v>0.02</v>
      </c>
      <c r="AG1282" s="40">
        <v>2.5</v>
      </c>
      <c r="AH1282" s="41">
        <v>3.1E-2</v>
      </c>
      <c r="AI1282" s="41">
        <v>1.282</v>
      </c>
      <c r="AJ1282" s="41">
        <v>6.6000000000000003E-2</v>
      </c>
      <c r="AK1282" s="75" t="str">
        <f t="shared" si="247"/>
        <v>1</v>
      </c>
      <c r="AL1282" s="75" t="str">
        <f t="shared" si="248"/>
        <v>1</v>
      </c>
      <c r="AM1282" s="75" t="str">
        <f t="shared" si="249"/>
        <v>1</v>
      </c>
      <c r="AN1282" s="75" t="str">
        <f t="shared" si="250"/>
        <v>1</v>
      </c>
      <c r="AO1282" s="75" t="str">
        <f t="shared" si="251"/>
        <v>3</v>
      </c>
      <c r="AP1282" s="75" t="str">
        <f t="shared" si="252"/>
        <v>1</v>
      </c>
      <c r="AQ1282" s="75" t="str">
        <f t="shared" si="253"/>
        <v>1</v>
      </c>
      <c r="AR1282" s="75" t="str">
        <f t="shared" si="254"/>
        <v>5</v>
      </c>
      <c r="AS1282" s="75">
        <f t="shared" si="255"/>
        <v>1.4545454545454546</v>
      </c>
      <c r="AT1282" s="75" t="str">
        <f t="shared" si="256"/>
        <v>3</v>
      </c>
      <c r="AU1282" s="48" t="e">
        <f>IF(OR(AQ1282="I",#REF!="I",AQ1282="C",#REF!="C"),"Termovacío",IF(OR(AO1282="I",AN1282="I",AP1282="I",AK1282="I",AL1282="I",AO1282="C",AN1282="C",AP1282="C",AK1282="C",AL1282="C"),"Regeneración",""))</f>
        <v>#REF!</v>
      </c>
    </row>
    <row r="1283" spans="1:47" s="10" customFormat="1" ht="15" customHeight="1" x14ac:dyDescent="0.2">
      <c r="A1283" s="4">
        <f t="shared" si="257"/>
        <v>59</v>
      </c>
      <c r="B1283" s="4">
        <v>60001494</v>
      </c>
      <c r="C1283" s="4" t="s">
        <v>80</v>
      </c>
      <c r="D1283" s="4" t="s">
        <v>162</v>
      </c>
      <c r="E1283" s="3"/>
      <c r="F1283" s="4" t="s">
        <v>351</v>
      </c>
      <c r="G1283" s="4" t="s">
        <v>12</v>
      </c>
      <c r="H1283" s="4" t="s">
        <v>17</v>
      </c>
      <c r="I1283" s="4" t="s">
        <v>245</v>
      </c>
      <c r="J1283" s="4" t="s">
        <v>140</v>
      </c>
      <c r="K1283" s="4" t="s">
        <v>125</v>
      </c>
      <c r="L1283" s="4">
        <v>2000</v>
      </c>
      <c r="M1283" s="4" t="s">
        <v>266</v>
      </c>
      <c r="N1283" s="4" t="s">
        <v>304</v>
      </c>
      <c r="O1283" s="4" t="s">
        <v>122</v>
      </c>
      <c r="P1283" s="4">
        <v>2003</v>
      </c>
      <c r="Q1283" s="4"/>
      <c r="R1283" s="4" t="s">
        <v>123</v>
      </c>
      <c r="S1283" s="13">
        <v>43109</v>
      </c>
      <c r="T1283" s="4">
        <v>47.2</v>
      </c>
      <c r="U1283" s="4" t="s">
        <v>259</v>
      </c>
      <c r="V1283" s="4" t="s">
        <v>448</v>
      </c>
      <c r="W1283" s="4">
        <v>60</v>
      </c>
      <c r="X1283" s="13">
        <v>45158</v>
      </c>
      <c r="Y1283" s="27">
        <v>68</v>
      </c>
      <c r="Z1283" s="27">
        <v>29</v>
      </c>
      <c r="AA1283" s="28" t="s">
        <v>450</v>
      </c>
      <c r="AB1283" s="31">
        <v>0.88600000000000001</v>
      </c>
      <c r="AC1283" s="32">
        <v>51</v>
      </c>
      <c r="AD1283" s="28">
        <v>8</v>
      </c>
      <c r="AE1283" s="28">
        <v>32</v>
      </c>
      <c r="AF1283" s="33">
        <v>0.02</v>
      </c>
      <c r="AG1283" s="28">
        <v>2.5</v>
      </c>
      <c r="AH1283" s="31">
        <v>2.5000000000000001E-2</v>
      </c>
      <c r="AI1283" s="31">
        <v>0.93500000000000005</v>
      </c>
      <c r="AJ1283" s="31"/>
      <c r="AK1283" s="75" t="str">
        <f t="shared" si="247"/>
        <v>1</v>
      </c>
      <c r="AL1283" s="75" t="str">
        <f t="shared" si="248"/>
        <v>1</v>
      </c>
      <c r="AM1283" s="75" t="str">
        <f t="shared" si="249"/>
        <v>1</v>
      </c>
      <c r="AN1283" s="75" t="str">
        <f t="shared" si="250"/>
        <v>1</v>
      </c>
      <c r="AO1283" s="75" t="str">
        <f t="shared" si="251"/>
        <v>1</v>
      </c>
      <c r="AP1283" s="75" t="str">
        <f t="shared" si="252"/>
        <v>1</v>
      </c>
      <c r="AQ1283" s="75" t="str">
        <f t="shared" si="253"/>
        <v>1</v>
      </c>
      <c r="AR1283" s="75" t="str">
        <f t="shared" si="254"/>
        <v>1</v>
      </c>
      <c r="AS1283" s="75">
        <f t="shared" si="255"/>
        <v>1</v>
      </c>
      <c r="AT1283" s="75" t="str">
        <f t="shared" si="256"/>
        <v>1</v>
      </c>
      <c r="AU1283" s="48" t="e">
        <f>IF(OR(AQ1283="I",#REF!="I",AQ1283="C",#REF!="C"),"Termovacío",IF(OR(AO1283="I",AN1283="I",AP1283="I",AK1283="I",AL1283="I",AO1283="C",AN1283="C",AP1283="C",AK1283="C",AL1283="C"),"Regeneración",""))</f>
        <v>#REF!</v>
      </c>
    </row>
    <row r="1284" spans="1:47" s="10" customFormat="1" ht="15" customHeight="1" x14ac:dyDescent="0.2">
      <c r="A1284" s="4">
        <f t="shared" si="257"/>
        <v>59</v>
      </c>
      <c r="B1284" s="4">
        <v>60001494</v>
      </c>
      <c r="C1284" s="4" t="s">
        <v>80</v>
      </c>
      <c r="D1284" s="4" t="s">
        <v>162</v>
      </c>
      <c r="E1284" s="3"/>
      <c r="F1284" s="4" t="s">
        <v>351</v>
      </c>
      <c r="G1284" s="4" t="s">
        <v>12</v>
      </c>
      <c r="H1284" s="4" t="s">
        <v>17</v>
      </c>
      <c r="I1284" s="4" t="s">
        <v>245</v>
      </c>
      <c r="J1284" s="4" t="s">
        <v>140</v>
      </c>
      <c r="K1284" s="4" t="s">
        <v>125</v>
      </c>
      <c r="L1284" s="4">
        <v>2000</v>
      </c>
      <c r="M1284" s="4" t="s">
        <v>266</v>
      </c>
      <c r="N1284" s="4" t="s">
        <v>304</v>
      </c>
      <c r="O1284" s="4" t="s">
        <v>122</v>
      </c>
      <c r="P1284" s="4">
        <v>2003</v>
      </c>
      <c r="Q1284" s="4"/>
      <c r="R1284" s="4" t="s">
        <v>123</v>
      </c>
      <c r="S1284" s="13">
        <v>43109</v>
      </c>
      <c r="T1284" s="4">
        <v>47.2</v>
      </c>
      <c r="U1284" s="4" t="s">
        <v>259</v>
      </c>
      <c r="V1284" s="4"/>
      <c r="W1284" s="4">
        <v>60</v>
      </c>
      <c r="X1284" s="13" t="s">
        <v>289</v>
      </c>
      <c r="Y1284" s="27">
        <v>0</v>
      </c>
      <c r="Z1284" s="27">
        <v>52</v>
      </c>
      <c r="AA1284" s="28" t="s">
        <v>283</v>
      </c>
      <c r="AB1284" s="31">
        <v>0.88600000000000001</v>
      </c>
      <c r="AC1284" s="32">
        <v>58.8</v>
      </c>
      <c r="AD1284" s="28">
        <v>18</v>
      </c>
      <c r="AE1284" s="28">
        <v>33.200000000000003</v>
      </c>
      <c r="AF1284" s="33">
        <v>0.02</v>
      </c>
      <c r="AG1284" s="28">
        <v>3</v>
      </c>
      <c r="AH1284" s="31">
        <v>5.5E-2</v>
      </c>
      <c r="AI1284" s="31">
        <v>2.38</v>
      </c>
      <c r="AJ1284" s="31"/>
      <c r="AK1284" s="75" t="str">
        <f t="shared" ref="AK1284:AK1347" si="258">IF(AH1284&lt;&gt;"",IF(AH1284&lt;=0.1,"1",IF(AND(AH1284&gt;0.1,AH1284&lt;=0.3),"3",IF(AH1284&gt;0.3,"5",""))),"1")</f>
        <v>1</v>
      </c>
      <c r="AL1284" s="75" t="str">
        <f t="shared" ref="AL1284:AL1347" si="259">IF(AI1284&lt;&gt;"",IF(AI1284&lt;=3,"1",IF(AND(AI1284&gt;3,AI1284&lt;=4),"3",IF(AI1284&gt;4,"5",""))),"1")</f>
        <v>1</v>
      </c>
      <c r="AM1284" s="75" t="str">
        <f t="shared" ref="AM1284:AM1347" si="260">IF(AD1284&lt;&gt;"",IF(AD1284&lt;=20,"1",IF(AND(AD1284&gt;20,AD1284&lt;=30),"3",IF(AD1284&gt;30,"5",""))),"1")</f>
        <v>1</v>
      </c>
      <c r="AN1284" s="75" t="str">
        <f t="shared" ref="AN1284:AN1347" si="261">IF(AF1284&lt;&gt;"",IF(AF1284&lt;=0.05,"1",IF(AND(AF1284&gt;0.05,AF1284&lt;=0.1),"3",IF(AF1284&gt;0.1,"5",""))),"1")</f>
        <v>1</v>
      </c>
      <c r="AO1284" s="75" t="str">
        <f t="shared" ref="AO1284:AO1347" si="262">IF(AE1284&lt;&gt;"",IF(AE1284&gt;=32,"1",IF(AND(AE1284&gt;=28,AE1284&lt;32),"3",IF(AE1284&lt;28,"5",""))),"1")</f>
        <v>1</v>
      </c>
      <c r="AP1284" s="75" t="str">
        <f t="shared" ref="AP1284:AP1347" si="263">IF(AG1284&lt;&gt;"",IF(AG1284&lt;=3.5,"1",IF(AG1284&gt;3.5,"5","")),"1")</f>
        <v>1</v>
      </c>
      <c r="AQ1284" s="75" t="str">
        <f t="shared" si="253"/>
        <v>1</v>
      </c>
      <c r="AR1284" s="75" t="str">
        <f t="shared" si="254"/>
        <v>1</v>
      </c>
      <c r="AS1284" s="75">
        <f t="shared" si="255"/>
        <v>1</v>
      </c>
      <c r="AT1284" s="75" t="str">
        <f t="shared" si="256"/>
        <v>1</v>
      </c>
      <c r="AU1284" s="48" t="e">
        <f>IF(OR(AQ1284="I",#REF!="I",AQ1284="C",#REF!="C"),"Termovacío",IF(OR(AO1284="I",AN1284="I",AP1284="I",AK1284="I",AL1284="I",AO1284="C",AN1284="C",AP1284="C",AK1284="C",AL1284="C"),"Regeneración",""))</f>
        <v>#REF!</v>
      </c>
    </row>
    <row r="1285" spans="1:47" s="10" customFormat="1" ht="15" customHeight="1" x14ac:dyDescent="0.2">
      <c r="A1285" s="4">
        <f t="shared" si="257"/>
        <v>59</v>
      </c>
      <c r="B1285" s="4">
        <v>60001494</v>
      </c>
      <c r="C1285" s="4" t="s">
        <v>80</v>
      </c>
      <c r="D1285" s="4" t="s">
        <v>162</v>
      </c>
      <c r="E1285" s="3"/>
      <c r="F1285" s="4" t="s">
        <v>351</v>
      </c>
      <c r="G1285" s="4" t="s">
        <v>12</v>
      </c>
      <c r="H1285" s="4" t="s">
        <v>17</v>
      </c>
      <c r="I1285" s="4" t="s">
        <v>245</v>
      </c>
      <c r="J1285" s="4" t="s">
        <v>140</v>
      </c>
      <c r="K1285" s="4" t="s">
        <v>125</v>
      </c>
      <c r="L1285" s="4">
        <v>2000</v>
      </c>
      <c r="M1285" s="4" t="s">
        <v>266</v>
      </c>
      <c r="N1285" s="4" t="s">
        <v>304</v>
      </c>
      <c r="O1285" s="4" t="s">
        <v>122</v>
      </c>
      <c r="P1285" s="4">
        <v>2003</v>
      </c>
      <c r="Q1285" s="4"/>
      <c r="R1285" s="4" t="s">
        <v>123</v>
      </c>
      <c r="S1285" s="13">
        <v>43109</v>
      </c>
      <c r="T1285" s="4">
        <v>47.2</v>
      </c>
      <c r="U1285" s="4" t="s">
        <v>259</v>
      </c>
      <c r="V1285" s="4" t="s">
        <v>301</v>
      </c>
      <c r="W1285" s="4">
        <v>60</v>
      </c>
      <c r="X1285" s="13">
        <v>44412</v>
      </c>
      <c r="Y1285" s="27">
        <v>71</v>
      </c>
      <c r="Z1285" s="27">
        <v>52</v>
      </c>
      <c r="AA1285" s="28" t="s">
        <v>300</v>
      </c>
      <c r="AB1285" s="31">
        <v>0.876</v>
      </c>
      <c r="AC1285" s="32">
        <v>24</v>
      </c>
      <c r="AD1285" s="28">
        <v>17</v>
      </c>
      <c r="AE1285" s="28">
        <v>33</v>
      </c>
      <c r="AF1285" s="33">
        <v>0.03</v>
      </c>
      <c r="AG1285" s="28">
        <v>2.5</v>
      </c>
      <c r="AH1285" s="31">
        <v>2.9000000000000001E-2</v>
      </c>
      <c r="AI1285" s="31">
        <v>1.2210000000000001</v>
      </c>
      <c r="AJ1285" s="31"/>
      <c r="AK1285" s="75" t="str">
        <f t="shared" si="258"/>
        <v>1</v>
      </c>
      <c r="AL1285" s="75" t="str">
        <f t="shared" si="259"/>
        <v>1</v>
      </c>
      <c r="AM1285" s="75" t="str">
        <f t="shared" si="260"/>
        <v>1</v>
      </c>
      <c r="AN1285" s="75" t="str">
        <f t="shared" si="261"/>
        <v>1</v>
      </c>
      <c r="AO1285" s="75" t="str">
        <f t="shared" si="262"/>
        <v>1</v>
      </c>
      <c r="AP1285" s="75" t="str">
        <f t="shared" si="263"/>
        <v>1</v>
      </c>
      <c r="AQ1285" s="75" t="str">
        <f t="shared" ref="AQ1285:AQ1348" si="264">IF(AC1285&lt;&gt;"",IF(AND(W1285=60,AC1285&gt;=40),"1",IF(AND(W1285=60,AC1285&gt;=35,AC1285&lt;40),"3",IF(AND(W1285=60,AC1285&lt;35),"5",IF(AND(W1285=220,AC1285&gt;=50),"1",IF(AND(W1285=220,AC1285&gt;=45,AC1285&lt;50),"2",IF(AND(W1285=220,AC1285&lt;45),"5","")))))),"1")</f>
        <v>5</v>
      </c>
      <c r="AR1285" s="75" t="str">
        <f t="shared" ref="AR1285:AR1348" si="265">IF(AJ1285&lt;&gt;"",IF(AJ1285&gt;=0.2,"1",IF(AND(AJ1285&gt;=0.1,AJ1285&lt;0.2),"3",IF(AJ1285&lt;0.1,"5",""))),"1")</f>
        <v>1</v>
      </c>
      <c r="AS1285" s="75">
        <f t="shared" ref="AS1285:AS1348" si="266">+(3*AK1285+3*AL1285+4*AM1285+2*AN1285+3*AO1285+1*AP1285+5*AQ1285+1*AR1285)/22</f>
        <v>1.9090909090909092</v>
      </c>
      <c r="AT1285" s="75" t="str">
        <f t="shared" ref="AT1285:AT1348" si="267">IF(AND(AS1285&gt;0,AS1285&lt;=1),"1",IF(AND(AS1285&gt;1,AS1285&lt;=2),"3",IF(AND(AS1285&gt;2,AS1285&lt;=3),"6",IF(AND(AS1285&gt;3,AS1285&lt;=4),"8",IF(AND(AS1285&gt;4,AS1285&lt;=5),"10","")))))</f>
        <v>3</v>
      </c>
      <c r="AU1285" s="48" t="e">
        <f>IF(OR(AQ1285="I",#REF!="I",AQ1285="C",#REF!="C"),"Termovacío",IF(OR(AO1285="I",AN1285="I",AP1285="I",AK1285="I",AL1285="I",AO1285="C",AN1285="C",AP1285="C",AK1285="C",AL1285="C"),"Regeneración",""))</f>
        <v>#REF!</v>
      </c>
    </row>
    <row r="1286" spans="1:47" s="10" customFormat="1" ht="15" customHeight="1" x14ac:dyDescent="0.2">
      <c r="A1286" s="4">
        <f t="shared" si="257"/>
        <v>59</v>
      </c>
      <c r="B1286" s="4">
        <v>60001494</v>
      </c>
      <c r="C1286" s="4" t="s">
        <v>80</v>
      </c>
      <c r="D1286" s="4" t="s">
        <v>162</v>
      </c>
      <c r="E1286" s="3"/>
      <c r="F1286" s="4" t="s">
        <v>351</v>
      </c>
      <c r="G1286" s="4" t="s">
        <v>12</v>
      </c>
      <c r="H1286" s="4" t="s">
        <v>17</v>
      </c>
      <c r="I1286" s="4" t="s">
        <v>245</v>
      </c>
      <c r="J1286" s="4" t="s">
        <v>140</v>
      </c>
      <c r="K1286" s="4" t="s">
        <v>125</v>
      </c>
      <c r="L1286" s="4">
        <v>2000</v>
      </c>
      <c r="M1286" s="4" t="s">
        <v>266</v>
      </c>
      <c r="N1286" s="4" t="s">
        <v>304</v>
      </c>
      <c r="O1286" s="4" t="s">
        <v>122</v>
      </c>
      <c r="P1286" s="4">
        <v>2003</v>
      </c>
      <c r="Q1286" s="4"/>
      <c r="R1286" s="4" t="s">
        <v>123</v>
      </c>
      <c r="S1286" s="13">
        <v>43109</v>
      </c>
      <c r="T1286" s="4">
        <v>47.2</v>
      </c>
      <c r="U1286" s="4" t="s">
        <v>259</v>
      </c>
      <c r="V1286" s="4"/>
      <c r="W1286" s="4">
        <v>60</v>
      </c>
      <c r="X1286" s="13">
        <v>43580</v>
      </c>
      <c r="Y1286" s="27"/>
      <c r="Z1286" s="27"/>
      <c r="AA1286" s="28"/>
      <c r="AB1286" s="31"/>
      <c r="AC1286" s="32">
        <v>48.8</v>
      </c>
      <c r="AD1286" s="28"/>
      <c r="AE1286" s="28">
        <v>39</v>
      </c>
      <c r="AF1286" s="33">
        <v>0.01</v>
      </c>
      <c r="AG1286" s="28">
        <v>3</v>
      </c>
      <c r="AH1286" s="31">
        <v>6.7000000000000004E-2</v>
      </c>
      <c r="AI1286" s="31">
        <v>1.89</v>
      </c>
      <c r="AJ1286" s="31"/>
      <c r="AK1286" s="75" t="str">
        <f t="shared" si="258"/>
        <v>1</v>
      </c>
      <c r="AL1286" s="75" t="str">
        <f t="shared" si="259"/>
        <v>1</v>
      </c>
      <c r="AM1286" s="75" t="str">
        <f t="shared" si="260"/>
        <v>1</v>
      </c>
      <c r="AN1286" s="75" t="str">
        <f t="shared" si="261"/>
        <v>1</v>
      </c>
      <c r="AO1286" s="75" t="str">
        <f t="shared" si="262"/>
        <v>1</v>
      </c>
      <c r="AP1286" s="75" t="str">
        <f t="shared" si="263"/>
        <v>1</v>
      </c>
      <c r="AQ1286" s="75" t="str">
        <f t="shared" si="264"/>
        <v>1</v>
      </c>
      <c r="AR1286" s="75" t="str">
        <f t="shared" si="265"/>
        <v>1</v>
      </c>
      <c r="AS1286" s="75">
        <f t="shared" si="266"/>
        <v>1</v>
      </c>
      <c r="AT1286" s="75" t="str">
        <f t="shared" si="267"/>
        <v>1</v>
      </c>
      <c r="AU1286" s="48" t="e">
        <f>IF(OR(AQ1286="I",#REF!="I",AQ1286="C",#REF!="C"),"Termovacío",IF(OR(AO1286="I",AN1286="I",AP1286="I",AK1286="I",AL1286="I",AO1286="C",AN1286="C",AP1286="C",AK1286="C",AL1286="C"),"Regeneración",""))</f>
        <v>#REF!</v>
      </c>
    </row>
    <row r="1287" spans="1:47" s="10" customFormat="1" ht="15" customHeight="1" x14ac:dyDescent="0.2">
      <c r="A1287" s="4">
        <f t="shared" si="257"/>
        <v>59</v>
      </c>
      <c r="B1287" s="4">
        <v>60001494</v>
      </c>
      <c r="C1287" s="4" t="s">
        <v>80</v>
      </c>
      <c r="D1287" s="4" t="s">
        <v>162</v>
      </c>
      <c r="E1287" s="3"/>
      <c r="F1287" s="4" t="s">
        <v>351</v>
      </c>
      <c r="G1287" s="4" t="s">
        <v>12</v>
      </c>
      <c r="H1287" s="4" t="s">
        <v>17</v>
      </c>
      <c r="I1287" s="4" t="s">
        <v>245</v>
      </c>
      <c r="J1287" s="4" t="s">
        <v>140</v>
      </c>
      <c r="K1287" s="4" t="s">
        <v>125</v>
      </c>
      <c r="L1287" s="4">
        <v>2000</v>
      </c>
      <c r="M1287" s="4" t="s">
        <v>266</v>
      </c>
      <c r="N1287" s="4" t="s">
        <v>304</v>
      </c>
      <c r="O1287" s="4" t="s">
        <v>122</v>
      </c>
      <c r="P1287" s="4">
        <v>2003</v>
      </c>
      <c r="Q1287" s="4"/>
      <c r="R1287" s="4" t="s">
        <v>123</v>
      </c>
      <c r="S1287" s="13">
        <v>43109</v>
      </c>
      <c r="T1287" s="4">
        <v>47.2</v>
      </c>
      <c r="U1287" s="4" t="s">
        <v>259</v>
      </c>
      <c r="V1287" s="4"/>
      <c r="W1287" s="4">
        <v>60</v>
      </c>
      <c r="X1287" s="13">
        <v>43321</v>
      </c>
      <c r="Y1287" s="27"/>
      <c r="Z1287" s="27"/>
      <c r="AA1287" s="28"/>
      <c r="AB1287" s="31"/>
      <c r="AC1287" s="32">
        <v>53.3</v>
      </c>
      <c r="AD1287" s="28"/>
      <c r="AE1287" s="28">
        <v>27.3</v>
      </c>
      <c r="AF1287" s="33">
        <v>0.16</v>
      </c>
      <c r="AG1287" s="28">
        <v>3.5</v>
      </c>
      <c r="AH1287" s="31">
        <v>0.21</v>
      </c>
      <c r="AI1287" s="31">
        <v>4.08</v>
      </c>
      <c r="AJ1287" s="31"/>
      <c r="AK1287" s="75" t="str">
        <f t="shared" si="258"/>
        <v>3</v>
      </c>
      <c r="AL1287" s="75" t="str">
        <f t="shared" si="259"/>
        <v>5</v>
      </c>
      <c r="AM1287" s="75" t="str">
        <f t="shared" si="260"/>
        <v>1</v>
      </c>
      <c r="AN1287" s="75" t="str">
        <f t="shared" si="261"/>
        <v>5</v>
      </c>
      <c r="AO1287" s="75" t="str">
        <f t="shared" si="262"/>
        <v>5</v>
      </c>
      <c r="AP1287" s="75" t="str">
        <f t="shared" si="263"/>
        <v>1</v>
      </c>
      <c r="AQ1287" s="75" t="str">
        <f t="shared" si="264"/>
        <v>1</v>
      </c>
      <c r="AR1287" s="75" t="str">
        <f t="shared" si="265"/>
        <v>1</v>
      </c>
      <c r="AS1287" s="75">
        <f t="shared" si="266"/>
        <v>2.7272727272727271</v>
      </c>
      <c r="AT1287" s="75" t="str">
        <f t="shared" si="267"/>
        <v>6</v>
      </c>
      <c r="AU1287" s="48" t="e">
        <f>IF(OR(AQ1287="I",#REF!="I",AQ1287="C",#REF!="C"),"Termovacío",IF(OR(AO1287="I",AN1287="I",AP1287="I",AK1287="I",AL1287="I",AO1287="C",AN1287="C",AP1287="C",AK1287="C",AL1287="C"),"Regeneración",""))</f>
        <v>#REF!</v>
      </c>
    </row>
    <row r="1288" spans="1:47" s="10" customFormat="1" ht="15" customHeight="1" x14ac:dyDescent="0.2">
      <c r="A1288" s="4">
        <f t="shared" si="257"/>
        <v>59</v>
      </c>
      <c r="B1288" s="4">
        <v>60001494</v>
      </c>
      <c r="C1288" s="4" t="s">
        <v>80</v>
      </c>
      <c r="D1288" s="4" t="s">
        <v>162</v>
      </c>
      <c r="E1288" s="3"/>
      <c r="F1288" s="4" t="s">
        <v>351</v>
      </c>
      <c r="G1288" s="4" t="s">
        <v>12</v>
      </c>
      <c r="H1288" s="4" t="s">
        <v>17</v>
      </c>
      <c r="I1288" s="4" t="s">
        <v>245</v>
      </c>
      <c r="J1288" s="4" t="s">
        <v>140</v>
      </c>
      <c r="K1288" s="4" t="s">
        <v>125</v>
      </c>
      <c r="L1288" s="4">
        <v>2000</v>
      </c>
      <c r="M1288" s="4" t="s">
        <v>266</v>
      </c>
      <c r="N1288" s="4" t="s">
        <v>304</v>
      </c>
      <c r="O1288" s="4" t="s">
        <v>122</v>
      </c>
      <c r="P1288" s="4">
        <v>2003</v>
      </c>
      <c r="Q1288" s="4"/>
      <c r="R1288" s="4" t="s">
        <v>123</v>
      </c>
      <c r="S1288" s="13">
        <v>43109</v>
      </c>
      <c r="T1288" s="4">
        <v>47.2</v>
      </c>
      <c r="U1288" s="4" t="s">
        <v>259</v>
      </c>
      <c r="V1288" s="4"/>
      <c r="W1288" s="4">
        <v>60</v>
      </c>
      <c r="X1288" s="13">
        <v>43069</v>
      </c>
      <c r="Y1288" s="27"/>
      <c r="Z1288" s="27"/>
      <c r="AA1288" s="28"/>
      <c r="AB1288" s="31"/>
      <c r="AC1288" s="32"/>
      <c r="AD1288" s="28"/>
      <c r="AE1288" s="28">
        <v>31.5</v>
      </c>
      <c r="AF1288" s="33">
        <v>0.16</v>
      </c>
      <c r="AG1288" s="28">
        <v>3</v>
      </c>
      <c r="AH1288" s="31">
        <v>0.28999999999999998</v>
      </c>
      <c r="AI1288" s="31">
        <v>5.3</v>
      </c>
      <c r="AJ1288" s="31"/>
      <c r="AK1288" s="75" t="str">
        <f t="shared" si="258"/>
        <v>3</v>
      </c>
      <c r="AL1288" s="75" t="str">
        <f t="shared" si="259"/>
        <v>5</v>
      </c>
      <c r="AM1288" s="75" t="str">
        <f t="shared" si="260"/>
        <v>1</v>
      </c>
      <c r="AN1288" s="75" t="str">
        <f t="shared" si="261"/>
        <v>5</v>
      </c>
      <c r="AO1288" s="75" t="str">
        <f t="shared" si="262"/>
        <v>3</v>
      </c>
      <c r="AP1288" s="75" t="str">
        <f t="shared" si="263"/>
        <v>1</v>
      </c>
      <c r="AQ1288" s="75" t="str">
        <f t="shared" si="264"/>
        <v>1</v>
      </c>
      <c r="AR1288" s="75" t="str">
        <f t="shared" si="265"/>
        <v>1</v>
      </c>
      <c r="AS1288" s="75">
        <f t="shared" si="266"/>
        <v>2.4545454545454546</v>
      </c>
      <c r="AT1288" s="75" t="str">
        <f t="shared" si="267"/>
        <v>6</v>
      </c>
      <c r="AU1288" s="48" t="e">
        <f>IF(OR(AQ1288="I",#REF!="I",AQ1288="C",#REF!="C"),"Termovacío",IF(OR(AO1288="I",AN1288="I",AP1288="I",AK1288="I",AL1288="I",AO1288="C",AN1288="C",AP1288="C",AK1288="C",AL1288="C"),"Regeneración",""))</f>
        <v>#REF!</v>
      </c>
    </row>
    <row r="1289" spans="1:47" s="10" customFormat="1" ht="15" customHeight="1" x14ac:dyDescent="0.2">
      <c r="A1289" s="4">
        <f t="shared" si="257"/>
        <v>59</v>
      </c>
      <c r="B1289" s="4">
        <v>60001494</v>
      </c>
      <c r="C1289" s="4" t="s">
        <v>80</v>
      </c>
      <c r="D1289" s="4" t="s">
        <v>162</v>
      </c>
      <c r="E1289" s="3"/>
      <c r="F1289" s="4" t="s">
        <v>351</v>
      </c>
      <c r="G1289" s="4" t="s">
        <v>12</v>
      </c>
      <c r="H1289" s="4" t="s">
        <v>17</v>
      </c>
      <c r="I1289" s="4" t="s">
        <v>245</v>
      </c>
      <c r="J1289" s="4" t="s">
        <v>140</v>
      </c>
      <c r="K1289" s="4" t="s">
        <v>125</v>
      </c>
      <c r="L1289" s="4">
        <v>2000</v>
      </c>
      <c r="M1289" s="4" t="s">
        <v>266</v>
      </c>
      <c r="N1289" s="4" t="s">
        <v>304</v>
      </c>
      <c r="O1289" s="4" t="s">
        <v>122</v>
      </c>
      <c r="P1289" s="4">
        <v>2003</v>
      </c>
      <c r="Q1289" s="4"/>
      <c r="R1289" s="4" t="s">
        <v>123</v>
      </c>
      <c r="S1289" s="13">
        <v>43109</v>
      </c>
      <c r="T1289" s="4">
        <v>47.2</v>
      </c>
      <c r="U1289" s="4" t="s">
        <v>259</v>
      </c>
      <c r="V1289" s="4"/>
      <c r="W1289" s="4">
        <v>60</v>
      </c>
      <c r="X1289" s="13">
        <v>42923</v>
      </c>
      <c r="Y1289" s="27"/>
      <c r="Z1289" s="27"/>
      <c r="AA1289" s="28"/>
      <c r="AB1289" s="31"/>
      <c r="AC1289" s="32"/>
      <c r="AD1289" s="28"/>
      <c r="AE1289" s="28">
        <v>29.3</v>
      </c>
      <c r="AF1289" s="33">
        <v>0.13</v>
      </c>
      <c r="AG1289" s="28">
        <v>3</v>
      </c>
      <c r="AH1289" s="31">
        <v>0.4</v>
      </c>
      <c r="AI1289" s="31">
        <v>8.5</v>
      </c>
      <c r="AJ1289" s="31"/>
      <c r="AK1289" s="75" t="str">
        <f t="shared" si="258"/>
        <v>5</v>
      </c>
      <c r="AL1289" s="75" t="str">
        <f t="shared" si="259"/>
        <v>5</v>
      </c>
      <c r="AM1289" s="75" t="str">
        <f t="shared" si="260"/>
        <v>1</v>
      </c>
      <c r="AN1289" s="75" t="str">
        <f t="shared" si="261"/>
        <v>5</v>
      </c>
      <c r="AO1289" s="75" t="str">
        <f t="shared" si="262"/>
        <v>3</v>
      </c>
      <c r="AP1289" s="75" t="str">
        <f t="shared" si="263"/>
        <v>1</v>
      </c>
      <c r="AQ1289" s="75" t="str">
        <f t="shared" si="264"/>
        <v>1</v>
      </c>
      <c r="AR1289" s="75" t="str">
        <f t="shared" si="265"/>
        <v>1</v>
      </c>
      <c r="AS1289" s="75">
        <f t="shared" si="266"/>
        <v>2.7272727272727271</v>
      </c>
      <c r="AT1289" s="75" t="str">
        <f t="shared" si="267"/>
        <v>6</v>
      </c>
      <c r="AU1289" s="48" t="e">
        <f>IF(OR(AQ1289="I",#REF!="I",AQ1289="C",#REF!="C"),"Termovacío",IF(OR(AO1289="I",AN1289="I",AP1289="I",AK1289="I",AL1289="I",AO1289="C",AN1289="C",AP1289="C",AK1289="C",AL1289="C"),"Regeneración",""))</f>
        <v>#REF!</v>
      </c>
    </row>
    <row r="1290" spans="1:47" s="10" customFormat="1" ht="15" customHeight="1" x14ac:dyDescent="0.2">
      <c r="A1290" s="4">
        <f t="shared" si="257"/>
        <v>59</v>
      </c>
      <c r="B1290" s="4">
        <v>60001494</v>
      </c>
      <c r="C1290" s="4" t="s">
        <v>80</v>
      </c>
      <c r="D1290" s="4" t="s">
        <v>162</v>
      </c>
      <c r="E1290" s="3"/>
      <c r="F1290" s="4" t="s">
        <v>351</v>
      </c>
      <c r="G1290" s="4" t="s">
        <v>12</v>
      </c>
      <c r="H1290" s="4" t="s">
        <v>17</v>
      </c>
      <c r="I1290" s="4" t="s">
        <v>245</v>
      </c>
      <c r="J1290" s="4" t="s">
        <v>140</v>
      </c>
      <c r="K1290" s="4" t="s">
        <v>125</v>
      </c>
      <c r="L1290" s="4">
        <v>2000</v>
      </c>
      <c r="M1290" s="4" t="s">
        <v>266</v>
      </c>
      <c r="N1290" s="4" t="s">
        <v>304</v>
      </c>
      <c r="O1290" s="4" t="s">
        <v>122</v>
      </c>
      <c r="P1290" s="4">
        <v>2003</v>
      </c>
      <c r="Q1290" s="4"/>
      <c r="R1290" s="4" t="s">
        <v>123</v>
      </c>
      <c r="S1290" s="13">
        <v>43109</v>
      </c>
      <c r="T1290" s="4">
        <v>47.2</v>
      </c>
      <c r="U1290" s="4" t="s">
        <v>259</v>
      </c>
      <c r="V1290" s="4"/>
      <c r="W1290" s="4">
        <v>60</v>
      </c>
      <c r="X1290" s="13">
        <v>42384</v>
      </c>
      <c r="Y1290" s="27"/>
      <c r="Z1290" s="27"/>
      <c r="AA1290" s="28"/>
      <c r="AB1290" s="31"/>
      <c r="AC1290" s="32"/>
      <c r="AD1290" s="28"/>
      <c r="AE1290" s="28">
        <v>30</v>
      </c>
      <c r="AF1290" s="33">
        <v>0.05</v>
      </c>
      <c r="AG1290" s="28">
        <v>2</v>
      </c>
      <c r="AH1290" s="31">
        <v>8.7999999999999995E-2</v>
      </c>
      <c r="AI1290" s="31">
        <v>2.056</v>
      </c>
      <c r="AJ1290" s="31"/>
      <c r="AK1290" s="75" t="str">
        <f t="shared" si="258"/>
        <v>1</v>
      </c>
      <c r="AL1290" s="75" t="str">
        <f t="shared" si="259"/>
        <v>1</v>
      </c>
      <c r="AM1290" s="75" t="str">
        <f t="shared" si="260"/>
        <v>1</v>
      </c>
      <c r="AN1290" s="75" t="str">
        <f t="shared" si="261"/>
        <v>1</v>
      </c>
      <c r="AO1290" s="75" t="str">
        <f t="shared" si="262"/>
        <v>3</v>
      </c>
      <c r="AP1290" s="75" t="str">
        <f t="shared" si="263"/>
        <v>1</v>
      </c>
      <c r="AQ1290" s="75" t="str">
        <f t="shared" si="264"/>
        <v>1</v>
      </c>
      <c r="AR1290" s="75" t="str">
        <f t="shared" si="265"/>
        <v>1</v>
      </c>
      <c r="AS1290" s="75">
        <f t="shared" si="266"/>
        <v>1.2727272727272727</v>
      </c>
      <c r="AT1290" s="75" t="str">
        <f t="shared" si="267"/>
        <v>3</v>
      </c>
      <c r="AU1290" s="48" t="e">
        <f>IF(OR(AQ1290="I",#REF!="I",AQ1290="C",#REF!="C"),"Termovacío",IF(OR(AO1290="I",AN1290="I",AP1290="I",AK1290="I",AL1290="I",AO1290="C",AN1290="C",AP1290="C",AK1290="C",AL1290="C"),"Regeneración",""))</f>
        <v>#REF!</v>
      </c>
    </row>
    <row r="1291" spans="1:47" s="10" customFormat="1" ht="15" customHeight="1" x14ac:dyDescent="0.2">
      <c r="A1291" s="4">
        <f t="shared" si="257"/>
        <v>59</v>
      </c>
      <c r="B1291" s="4">
        <v>60001494</v>
      </c>
      <c r="C1291" s="4" t="s">
        <v>80</v>
      </c>
      <c r="D1291" s="4" t="s">
        <v>162</v>
      </c>
      <c r="E1291" s="3"/>
      <c r="F1291" s="4" t="s">
        <v>351</v>
      </c>
      <c r="G1291" s="4" t="s">
        <v>12</v>
      </c>
      <c r="H1291" s="4" t="s">
        <v>17</v>
      </c>
      <c r="I1291" s="4" t="s">
        <v>245</v>
      </c>
      <c r="J1291" s="4" t="s">
        <v>140</v>
      </c>
      <c r="K1291" s="4" t="s">
        <v>125</v>
      </c>
      <c r="L1291" s="4">
        <v>2000</v>
      </c>
      <c r="M1291" s="4" t="s">
        <v>266</v>
      </c>
      <c r="N1291" s="4" t="s">
        <v>304</v>
      </c>
      <c r="O1291" s="4" t="s">
        <v>122</v>
      </c>
      <c r="P1291" s="4">
        <v>2003</v>
      </c>
      <c r="Q1291" s="4"/>
      <c r="R1291" s="4" t="s">
        <v>123</v>
      </c>
      <c r="S1291" s="13">
        <v>43109</v>
      </c>
      <c r="T1291" s="4">
        <v>47.2</v>
      </c>
      <c r="U1291" s="4" t="s">
        <v>259</v>
      </c>
      <c r="V1291" s="4"/>
      <c r="W1291" s="4">
        <v>60</v>
      </c>
      <c r="X1291" s="13">
        <v>41989</v>
      </c>
      <c r="Y1291" s="27"/>
      <c r="Z1291" s="27"/>
      <c r="AA1291" s="28"/>
      <c r="AB1291" s="31"/>
      <c r="AC1291" s="32"/>
      <c r="AD1291" s="28"/>
      <c r="AE1291" s="28">
        <v>32</v>
      </c>
      <c r="AF1291" s="33">
        <v>0.01</v>
      </c>
      <c r="AG1291" s="28">
        <v>2</v>
      </c>
      <c r="AH1291" s="31">
        <v>0.05</v>
      </c>
      <c r="AI1291" s="31"/>
      <c r="AJ1291" s="31"/>
      <c r="AK1291" s="75" t="str">
        <f t="shared" si="258"/>
        <v>1</v>
      </c>
      <c r="AL1291" s="75" t="str">
        <f t="shared" si="259"/>
        <v>1</v>
      </c>
      <c r="AM1291" s="75" t="str">
        <f t="shared" si="260"/>
        <v>1</v>
      </c>
      <c r="AN1291" s="75" t="str">
        <f t="shared" si="261"/>
        <v>1</v>
      </c>
      <c r="AO1291" s="75" t="str">
        <f t="shared" si="262"/>
        <v>1</v>
      </c>
      <c r="AP1291" s="75" t="str">
        <f t="shared" si="263"/>
        <v>1</v>
      </c>
      <c r="AQ1291" s="75" t="str">
        <f t="shared" si="264"/>
        <v>1</v>
      </c>
      <c r="AR1291" s="75" t="str">
        <f t="shared" si="265"/>
        <v>1</v>
      </c>
      <c r="AS1291" s="75">
        <f t="shared" si="266"/>
        <v>1</v>
      </c>
      <c r="AT1291" s="75" t="str">
        <f t="shared" si="267"/>
        <v>1</v>
      </c>
      <c r="AU1291" s="48" t="e">
        <f>IF(OR(AQ1291="I",#REF!="I",AQ1291="C",#REF!="C"),"Termovacío",IF(OR(AO1291="I",AN1291="I",AP1291="I",AK1291="I",AL1291="I",AO1291="C",AN1291="C",AP1291="C",AK1291="C",AL1291="C"),"Regeneración",""))</f>
        <v>#REF!</v>
      </c>
    </row>
    <row r="1292" spans="1:47" s="10" customFormat="1" ht="15" customHeight="1" x14ac:dyDescent="0.2">
      <c r="A1292" s="4">
        <f t="shared" si="257"/>
        <v>59</v>
      </c>
      <c r="B1292" s="4">
        <v>60001494</v>
      </c>
      <c r="C1292" s="4" t="s">
        <v>80</v>
      </c>
      <c r="D1292" s="4" t="s">
        <v>162</v>
      </c>
      <c r="E1292" s="3"/>
      <c r="F1292" s="4" t="s">
        <v>351</v>
      </c>
      <c r="G1292" s="4" t="s">
        <v>12</v>
      </c>
      <c r="H1292" s="4" t="s">
        <v>17</v>
      </c>
      <c r="I1292" s="4" t="s">
        <v>245</v>
      </c>
      <c r="J1292" s="4" t="s">
        <v>140</v>
      </c>
      <c r="K1292" s="4" t="s">
        <v>125</v>
      </c>
      <c r="L1292" s="4">
        <v>2000</v>
      </c>
      <c r="M1292" s="4" t="s">
        <v>266</v>
      </c>
      <c r="N1292" s="4" t="s">
        <v>304</v>
      </c>
      <c r="O1292" s="4" t="s">
        <v>122</v>
      </c>
      <c r="P1292" s="4">
        <v>2003</v>
      </c>
      <c r="Q1292" s="4"/>
      <c r="R1292" s="4" t="s">
        <v>123</v>
      </c>
      <c r="S1292" s="13">
        <v>43109</v>
      </c>
      <c r="T1292" s="4">
        <v>47.2</v>
      </c>
      <c r="U1292" s="4" t="s">
        <v>259</v>
      </c>
      <c r="V1292" s="4"/>
      <c r="W1292" s="4">
        <v>60</v>
      </c>
      <c r="X1292" s="13">
        <v>41671</v>
      </c>
      <c r="Y1292" s="27"/>
      <c r="Z1292" s="27"/>
      <c r="AA1292" s="28"/>
      <c r="AB1292" s="31"/>
      <c r="AC1292" s="32"/>
      <c r="AD1292" s="28"/>
      <c r="AE1292" s="28">
        <v>39.5</v>
      </c>
      <c r="AF1292" s="33">
        <v>0.06</v>
      </c>
      <c r="AG1292" s="28">
        <v>3.5</v>
      </c>
      <c r="AH1292" s="31"/>
      <c r="AI1292" s="31">
        <v>1.38E-2</v>
      </c>
      <c r="AJ1292" s="31"/>
      <c r="AK1292" s="75" t="str">
        <f t="shared" si="258"/>
        <v>1</v>
      </c>
      <c r="AL1292" s="75" t="str">
        <f t="shared" si="259"/>
        <v>1</v>
      </c>
      <c r="AM1292" s="75" t="str">
        <f t="shared" si="260"/>
        <v>1</v>
      </c>
      <c r="AN1292" s="75" t="str">
        <f t="shared" si="261"/>
        <v>3</v>
      </c>
      <c r="AO1292" s="75" t="str">
        <f t="shared" si="262"/>
        <v>1</v>
      </c>
      <c r="AP1292" s="75" t="str">
        <f t="shared" si="263"/>
        <v>1</v>
      </c>
      <c r="AQ1292" s="75" t="str">
        <f t="shared" si="264"/>
        <v>1</v>
      </c>
      <c r="AR1292" s="75" t="str">
        <f t="shared" si="265"/>
        <v>1</v>
      </c>
      <c r="AS1292" s="75">
        <f t="shared" si="266"/>
        <v>1.1818181818181819</v>
      </c>
      <c r="AT1292" s="75" t="str">
        <f t="shared" si="267"/>
        <v>3</v>
      </c>
      <c r="AU1292" s="48" t="e">
        <f>IF(OR(AQ1292="I",#REF!="I",AQ1292="C",#REF!="C"),"Termovacío",IF(OR(AO1292="I",AN1292="I",AP1292="I",AK1292="I",AL1292="I",AO1292="C",AN1292="C",AP1292="C",AK1292="C",AL1292="C"),"Regeneración",""))</f>
        <v>#REF!</v>
      </c>
    </row>
    <row r="1293" spans="1:47" s="10" customFormat="1" ht="15" customHeight="1" x14ac:dyDescent="0.2">
      <c r="A1293" s="4">
        <f t="shared" ref="A1293:A1356" si="268">+IF(B1292=B1293,A1292,A1292+1)</f>
        <v>59</v>
      </c>
      <c r="B1293" s="4">
        <v>60001494</v>
      </c>
      <c r="C1293" s="4" t="s">
        <v>80</v>
      </c>
      <c r="D1293" s="4" t="s">
        <v>162</v>
      </c>
      <c r="E1293" s="3"/>
      <c r="F1293" s="4" t="s">
        <v>351</v>
      </c>
      <c r="G1293" s="4" t="s">
        <v>12</v>
      </c>
      <c r="H1293" s="4" t="s">
        <v>17</v>
      </c>
      <c r="I1293" s="4" t="s">
        <v>245</v>
      </c>
      <c r="J1293" s="4" t="s">
        <v>140</v>
      </c>
      <c r="K1293" s="4" t="s">
        <v>125</v>
      </c>
      <c r="L1293" s="4">
        <v>2000</v>
      </c>
      <c r="M1293" s="4" t="s">
        <v>266</v>
      </c>
      <c r="N1293" s="4" t="s">
        <v>304</v>
      </c>
      <c r="O1293" s="4" t="s">
        <v>122</v>
      </c>
      <c r="P1293" s="4">
        <v>2003</v>
      </c>
      <c r="Q1293" s="4"/>
      <c r="R1293" s="4" t="s">
        <v>123</v>
      </c>
      <c r="S1293" s="13">
        <v>43109</v>
      </c>
      <c r="T1293" s="4">
        <v>47.2</v>
      </c>
      <c r="U1293" s="4" t="s">
        <v>259</v>
      </c>
      <c r="V1293" s="4"/>
      <c r="W1293" s="4">
        <v>60</v>
      </c>
      <c r="X1293" s="13">
        <v>41347</v>
      </c>
      <c r="Y1293" s="27"/>
      <c r="Z1293" s="27"/>
      <c r="AA1293" s="28"/>
      <c r="AB1293" s="31"/>
      <c r="AC1293" s="32"/>
      <c r="AD1293" s="28"/>
      <c r="AE1293" s="28">
        <v>32</v>
      </c>
      <c r="AF1293" s="33">
        <v>0.03</v>
      </c>
      <c r="AG1293" s="28">
        <v>1.5</v>
      </c>
      <c r="AH1293" s="31">
        <v>0.04</v>
      </c>
      <c r="AI1293" s="31">
        <v>1.161</v>
      </c>
      <c r="AJ1293" s="31"/>
      <c r="AK1293" s="75" t="str">
        <f t="shared" si="258"/>
        <v>1</v>
      </c>
      <c r="AL1293" s="75" t="str">
        <f t="shared" si="259"/>
        <v>1</v>
      </c>
      <c r="AM1293" s="75" t="str">
        <f t="shared" si="260"/>
        <v>1</v>
      </c>
      <c r="AN1293" s="75" t="str">
        <f t="shared" si="261"/>
        <v>1</v>
      </c>
      <c r="AO1293" s="75" t="str">
        <f t="shared" si="262"/>
        <v>1</v>
      </c>
      <c r="AP1293" s="75" t="str">
        <f t="shared" si="263"/>
        <v>1</v>
      </c>
      <c r="AQ1293" s="75" t="str">
        <f t="shared" si="264"/>
        <v>1</v>
      </c>
      <c r="AR1293" s="75" t="str">
        <f t="shared" si="265"/>
        <v>1</v>
      </c>
      <c r="AS1293" s="75">
        <f t="shared" si="266"/>
        <v>1</v>
      </c>
      <c r="AT1293" s="75" t="str">
        <f t="shared" si="267"/>
        <v>1</v>
      </c>
      <c r="AU1293" s="48" t="e">
        <f>IF(OR(AQ1293="I",#REF!="I",AQ1293="C",#REF!="C"),"Termovacío",IF(OR(AO1293="I",AN1293="I",AP1293="I",AK1293="I",AL1293="I",AO1293="C",AN1293="C",AP1293="C",AK1293="C",AL1293="C"),"Regeneración",""))</f>
        <v>#REF!</v>
      </c>
    </row>
    <row r="1294" spans="1:47" s="10" customFormat="1" ht="15" customHeight="1" x14ac:dyDescent="0.2">
      <c r="A1294" s="4">
        <f t="shared" si="268"/>
        <v>59</v>
      </c>
      <c r="B1294" s="4">
        <v>60001494</v>
      </c>
      <c r="C1294" s="4" t="s">
        <v>80</v>
      </c>
      <c r="D1294" s="4" t="s">
        <v>162</v>
      </c>
      <c r="E1294" s="3"/>
      <c r="F1294" s="4" t="s">
        <v>351</v>
      </c>
      <c r="G1294" s="4" t="s">
        <v>12</v>
      </c>
      <c r="H1294" s="4" t="s">
        <v>17</v>
      </c>
      <c r="I1294" s="4" t="s">
        <v>245</v>
      </c>
      <c r="J1294" s="4" t="s">
        <v>140</v>
      </c>
      <c r="K1294" s="4" t="s">
        <v>125</v>
      </c>
      <c r="L1294" s="4">
        <v>2000</v>
      </c>
      <c r="M1294" s="4" t="s">
        <v>266</v>
      </c>
      <c r="N1294" s="4" t="s">
        <v>304</v>
      </c>
      <c r="O1294" s="4" t="s">
        <v>122</v>
      </c>
      <c r="P1294" s="4">
        <v>2003</v>
      </c>
      <c r="Q1294" s="4"/>
      <c r="R1294" s="4" t="s">
        <v>123</v>
      </c>
      <c r="S1294" s="13">
        <v>43109</v>
      </c>
      <c r="T1294" s="4">
        <v>47.2</v>
      </c>
      <c r="U1294" s="4" t="s">
        <v>259</v>
      </c>
      <c r="V1294" s="4"/>
      <c r="W1294" s="4">
        <v>60</v>
      </c>
      <c r="X1294" s="13">
        <v>40934</v>
      </c>
      <c r="Y1294" s="27"/>
      <c r="Z1294" s="27"/>
      <c r="AA1294" s="28"/>
      <c r="AB1294" s="31"/>
      <c r="AC1294" s="32">
        <v>69.599999999999994</v>
      </c>
      <c r="AD1294" s="28"/>
      <c r="AE1294" s="28">
        <v>33</v>
      </c>
      <c r="AF1294" s="33">
        <v>0.04</v>
      </c>
      <c r="AG1294" s="28">
        <v>1.5</v>
      </c>
      <c r="AH1294" s="31">
        <v>3.2000000000000001E-2</v>
      </c>
      <c r="AI1294" s="31">
        <v>0.89300000000000002</v>
      </c>
      <c r="AJ1294" s="31"/>
      <c r="AK1294" s="75" t="str">
        <f t="shared" si="258"/>
        <v>1</v>
      </c>
      <c r="AL1294" s="75" t="str">
        <f t="shared" si="259"/>
        <v>1</v>
      </c>
      <c r="AM1294" s="75" t="str">
        <f t="shared" si="260"/>
        <v>1</v>
      </c>
      <c r="AN1294" s="75" t="str">
        <f t="shared" si="261"/>
        <v>1</v>
      </c>
      <c r="AO1294" s="75" t="str">
        <f t="shared" si="262"/>
        <v>1</v>
      </c>
      <c r="AP1294" s="75" t="str">
        <f t="shared" si="263"/>
        <v>1</v>
      </c>
      <c r="AQ1294" s="75" t="str">
        <f t="shared" si="264"/>
        <v>1</v>
      </c>
      <c r="AR1294" s="75" t="str">
        <f t="shared" si="265"/>
        <v>1</v>
      </c>
      <c r="AS1294" s="75">
        <f t="shared" si="266"/>
        <v>1</v>
      </c>
      <c r="AT1294" s="75" t="str">
        <f t="shared" si="267"/>
        <v>1</v>
      </c>
      <c r="AU1294" s="48" t="e">
        <f>IF(OR(AQ1294="I",#REF!="I",AQ1294="C",#REF!="C"),"Termovacío",IF(OR(AO1294="I",AN1294="I",AP1294="I",AK1294="I",AL1294="I",AO1294="C",AN1294="C",AP1294="C",AK1294="C",AL1294="C"),"Regeneración",""))</f>
        <v>#REF!</v>
      </c>
    </row>
    <row r="1295" spans="1:47" s="10" customFormat="1" ht="15" customHeight="1" x14ac:dyDescent="0.2">
      <c r="A1295" s="4">
        <f t="shared" si="268"/>
        <v>59</v>
      </c>
      <c r="B1295" s="4">
        <v>60001494</v>
      </c>
      <c r="C1295" s="4" t="s">
        <v>80</v>
      </c>
      <c r="D1295" s="4" t="s">
        <v>162</v>
      </c>
      <c r="E1295" s="3"/>
      <c r="F1295" s="4" t="s">
        <v>351</v>
      </c>
      <c r="G1295" s="4" t="s">
        <v>12</v>
      </c>
      <c r="H1295" s="4" t="s">
        <v>17</v>
      </c>
      <c r="I1295" s="4" t="s">
        <v>245</v>
      </c>
      <c r="J1295" s="4" t="s">
        <v>140</v>
      </c>
      <c r="K1295" s="4" t="s">
        <v>125</v>
      </c>
      <c r="L1295" s="4">
        <v>2000</v>
      </c>
      <c r="M1295" s="4" t="s">
        <v>266</v>
      </c>
      <c r="N1295" s="4" t="s">
        <v>304</v>
      </c>
      <c r="O1295" s="4" t="s">
        <v>122</v>
      </c>
      <c r="P1295" s="4">
        <v>2003</v>
      </c>
      <c r="Q1295" s="4"/>
      <c r="R1295" s="4" t="s">
        <v>123</v>
      </c>
      <c r="S1295" s="13">
        <v>43109</v>
      </c>
      <c r="T1295" s="4">
        <v>47.2</v>
      </c>
      <c r="U1295" s="4" t="s">
        <v>259</v>
      </c>
      <c r="V1295" s="4"/>
      <c r="W1295" s="4">
        <v>60</v>
      </c>
      <c r="X1295" s="13">
        <v>40625</v>
      </c>
      <c r="Y1295" s="27"/>
      <c r="Z1295" s="27"/>
      <c r="AA1295" s="28"/>
      <c r="AB1295" s="31"/>
      <c r="AC1295" s="32">
        <v>58.9</v>
      </c>
      <c r="AD1295" s="28"/>
      <c r="AE1295" s="28">
        <v>32</v>
      </c>
      <c r="AF1295" s="33">
        <v>0.01</v>
      </c>
      <c r="AG1295" s="28">
        <v>1.5</v>
      </c>
      <c r="AH1295" s="31">
        <v>1.2999999999999999E-2</v>
      </c>
      <c r="AI1295" s="31">
        <v>0.60499999999999998</v>
      </c>
      <c r="AJ1295" s="31"/>
      <c r="AK1295" s="75" t="str">
        <f t="shared" si="258"/>
        <v>1</v>
      </c>
      <c r="AL1295" s="75" t="str">
        <f t="shared" si="259"/>
        <v>1</v>
      </c>
      <c r="AM1295" s="75" t="str">
        <f t="shared" si="260"/>
        <v>1</v>
      </c>
      <c r="AN1295" s="75" t="str">
        <f t="shared" si="261"/>
        <v>1</v>
      </c>
      <c r="AO1295" s="75" t="str">
        <f t="shared" si="262"/>
        <v>1</v>
      </c>
      <c r="AP1295" s="75" t="str">
        <f t="shared" si="263"/>
        <v>1</v>
      </c>
      <c r="AQ1295" s="75" t="str">
        <f t="shared" si="264"/>
        <v>1</v>
      </c>
      <c r="AR1295" s="75" t="str">
        <f t="shared" si="265"/>
        <v>1</v>
      </c>
      <c r="AS1295" s="75">
        <f t="shared" si="266"/>
        <v>1</v>
      </c>
      <c r="AT1295" s="75" t="str">
        <f t="shared" si="267"/>
        <v>1</v>
      </c>
      <c r="AU1295" s="48" t="e">
        <f>IF(OR(AQ1295="I",#REF!="I",AQ1295="C",#REF!="C"),"Termovacío",IF(OR(AO1295="I",AN1295="I",AP1295="I",AK1295="I",AL1295="I",AO1295="C",AN1295="C",AP1295="C",AK1295="C",AL1295="C"),"Regeneración",""))</f>
        <v>#REF!</v>
      </c>
    </row>
    <row r="1296" spans="1:47" s="10" customFormat="1" ht="15" customHeight="1" x14ac:dyDescent="0.2">
      <c r="A1296" s="4">
        <f t="shared" si="268"/>
        <v>59</v>
      </c>
      <c r="B1296" s="4">
        <v>60001494</v>
      </c>
      <c r="C1296" s="4" t="s">
        <v>80</v>
      </c>
      <c r="D1296" s="4" t="s">
        <v>162</v>
      </c>
      <c r="E1296" s="3"/>
      <c r="F1296" s="4" t="s">
        <v>351</v>
      </c>
      <c r="G1296" s="4" t="s">
        <v>12</v>
      </c>
      <c r="H1296" s="4" t="s">
        <v>17</v>
      </c>
      <c r="I1296" s="4" t="s">
        <v>245</v>
      </c>
      <c r="J1296" s="4" t="s">
        <v>140</v>
      </c>
      <c r="K1296" s="4" t="s">
        <v>125</v>
      </c>
      <c r="L1296" s="4">
        <v>2000</v>
      </c>
      <c r="M1296" s="4" t="s">
        <v>266</v>
      </c>
      <c r="N1296" s="4" t="s">
        <v>304</v>
      </c>
      <c r="O1296" s="4" t="s">
        <v>122</v>
      </c>
      <c r="P1296" s="4">
        <v>2003</v>
      </c>
      <c r="Q1296" s="4"/>
      <c r="R1296" s="4" t="s">
        <v>123</v>
      </c>
      <c r="S1296" s="13">
        <v>43109</v>
      </c>
      <c r="T1296" s="4">
        <v>47.2</v>
      </c>
      <c r="U1296" s="4" t="s">
        <v>259</v>
      </c>
      <c r="V1296" s="4"/>
      <c r="W1296" s="4">
        <v>60</v>
      </c>
      <c r="X1296" s="13">
        <v>40312</v>
      </c>
      <c r="Y1296" s="27"/>
      <c r="Z1296" s="27"/>
      <c r="AA1296" s="28"/>
      <c r="AB1296" s="31"/>
      <c r="AC1296" s="32">
        <v>53.7</v>
      </c>
      <c r="AD1296" s="28"/>
      <c r="AE1296" s="28">
        <v>35</v>
      </c>
      <c r="AF1296" s="33">
        <v>0.01</v>
      </c>
      <c r="AG1296" s="28">
        <v>1.5</v>
      </c>
      <c r="AH1296" s="31">
        <v>2.3E-2</v>
      </c>
      <c r="AI1296" s="31">
        <v>0.65900000000000003</v>
      </c>
      <c r="AJ1296" s="31"/>
      <c r="AK1296" s="75" t="str">
        <f t="shared" si="258"/>
        <v>1</v>
      </c>
      <c r="AL1296" s="75" t="str">
        <f t="shared" si="259"/>
        <v>1</v>
      </c>
      <c r="AM1296" s="75" t="str">
        <f t="shared" si="260"/>
        <v>1</v>
      </c>
      <c r="AN1296" s="75" t="str">
        <f t="shared" si="261"/>
        <v>1</v>
      </c>
      <c r="AO1296" s="75" t="str">
        <f t="shared" si="262"/>
        <v>1</v>
      </c>
      <c r="AP1296" s="75" t="str">
        <f t="shared" si="263"/>
        <v>1</v>
      </c>
      <c r="AQ1296" s="75" t="str">
        <f t="shared" si="264"/>
        <v>1</v>
      </c>
      <c r="AR1296" s="75" t="str">
        <f t="shared" si="265"/>
        <v>1</v>
      </c>
      <c r="AS1296" s="75">
        <f t="shared" si="266"/>
        <v>1</v>
      </c>
      <c r="AT1296" s="75" t="str">
        <f t="shared" si="267"/>
        <v>1</v>
      </c>
      <c r="AU1296" s="48" t="e">
        <f>IF(OR(AQ1296="I",#REF!="I",AQ1296="C",#REF!="C"),"Termovacío",IF(OR(AO1296="I",AN1296="I",AP1296="I",AK1296="I",AL1296="I",AO1296="C",AN1296="C",AP1296="C",AK1296="C",AL1296="C"),"Regeneración",""))</f>
        <v>#REF!</v>
      </c>
    </row>
    <row r="1297" spans="1:47" s="10" customFormat="1" ht="15" customHeight="1" x14ac:dyDescent="0.2">
      <c r="A1297" s="4">
        <f t="shared" si="268"/>
        <v>59</v>
      </c>
      <c r="B1297" s="4">
        <v>60001494</v>
      </c>
      <c r="C1297" s="4" t="s">
        <v>80</v>
      </c>
      <c r="D1297" s="4" t="s">
        <v>162</v>
      </c>
      <c r="E1297" s="3"/>
      <c r="F1297" s="4" t="s">
        <v>351</v>
      </c>
      <c r="G1297" s="4" t="s">
        <v>12</v>
      </c>
      <c r="H1297" s="4" t="s">
        <v>17</v>
      </c>
      <c r="I1297" s="4" t="s">
        <v>245</v>
      </c>
      <c r="J1297" s="4" t="s">
        <v>140</v>
      </c>
      <c r="K1297" s="4" t="s">
        <v>125</v>
      </c>
      <c r="L1297" s="4">
        <v>2000</v>
      </c>
      <c r="M1297" s="4" t="s">
        <v>266</v>
      </c>
      <c r="N1297" s="4" t="s">
        <v>304</v>
      </c>
      <c r="O1297" s="4" t="s">
        <v>122</v>
      </c>
      <c r="P1297" s="4">
        <v>2003</v>
      </c>
      <c r="Q1297" s="4"/>
      <c r="R1297" s="4" t="s">
        <v>123</v>
      </c>
      <c r="S1297" s="13">
        <v>43109</v>
      </c>
      <c r="T1297" s="4">
        <v>47.2</v>
      </c>
      <c r="U1297" s="4" t="s">
        <v>259</v>
      </c>
      <c r="V1297" s="4"/>
      <c r="W1297" s="4">
        <v>60</v>
      </c>
      <c r="X1297" s="13">
        <v>40099</v>
      </c>
      <c r="Y1297" s="27"/>
      <c r="Z1297" s="27"/>
      <c r="AA1297" s="28"/>
      <c r="AB1297" s="31"/>
      <c r="AC1297" s="32">
        <v>52.7</v>
      </c>
      <c r="AD1297" s="28"/>
      <c r="AE1297" s="28">
        <v>35</v>
      </c>
      <c r="AF1297" s="33">
        <v>0.01</v>
      </c>
      <c r="AG1297" s="28">
        <v>1.5</v>
      </c>
      <c r="AH1297" s="31">
        <v>1.7000000000000001E-2</v>
      </c>
      <c r="AI1297" s="31">
        <v>0.42899999999999999</v>
      </c>
      <c r="AJ1297" s="31"/>
      <c r="AK1297" s="75" t="str">
        <f t="shared" si="258"/>
        <v>1</v>
      </c>
      <c r="AL1297" s="75" t="str">
        <f t="shared" si="259"/>
        <v>1</v>
      </c>
      <c r="AM1297" s="75" t="str">
        <f t="shared" si="260"/>
        <v>1</v>
      </c>
      <c r="AN1297" s="75" t="str">
        <f t="shared" si="261"/>
        <v>1</v>
      </c>
      <c r="AO1297" s="75" t="str">
        <f t="shared" si="262"/>
        <v>1</v>
      </c>
      <c r="AP1297" s="75" t="str">
        <f t="shared" si="263"/>
        <v>1</v>
      </c>
      <c r="AQ1297" s="75" t="str">
        <f t="shared" si="264"/>
        <v>1</v>
      </c>
      <c r="AR1297" s="75" t="str">
        <f t="shared" si="265"/>
        <v>1</v>
      </c>
      <c r="AS1297" s="75">
        <f t="shared" si="266"/>
        <v>1</v>
      </c>
      <c r="AT1297" s="75" t="str">
        <f t="shared" si="267"/>
        <v>1</v>
      </c>
      <c r="AU1297" s="48" t="e">
        <f>IF(OR(AQ1297="I",#REF!="I",AQ1297="C",#REF!="C"),"Termovacío",IF(OR(AO1297="I",AN1297="I",AP1297="I",AK1297="I",AL1297="I",AO1297="C",AN1297="C",AP1297="C",AK1297="C",AL1297="C"),"Regeneración",""))</f>
        <v>#REF!</v>
      </c>
    </row>
    <row r="1298" spans="1:47" s="10" customFormat="1" ht="15" customHeight="1" x14ac:dyDescent="0.2">
      <c r="A1298" s="4">
        <f t="shared" si="268"/>
        <v>59</v>
      </c>
      <c r="B1298" s="4">
        <v>60001494</v>
      </c>
      <c r="C1298" s="4" t="s">
        <v>80</v>
      </c>
      <c r="D1298" s="4" t="s">
        <v>162</v>
      </c>
      <c r="E1298" s="3"/>
      <c r="F1298" s="4" t="s">
        <v>351</v>
      </c>
      <c r="G1298" s="4" t="s">
        <v>12</v>
      </c>
      <c r="H1298" s="4" t="s">
        <v>17</v>
      </c>
      <c r="I1298" s="4" t="s">
        <v>245</v>
      </c>
      <c r="J1298" s="4" t="s">
        <v>140</v>
      </c>
      <c r="K1298" s="4" t="s">
        <v>125</v>
      </c>
      <c r="L1298" s="4">
        <v>2000</v>
      </c>
      <c r="M1298" s="4" t="s">
        <v>266</v>
      </c>
      <c r="N1298" s="4" t="s">
        <v>304</v>
      </c>
      <c r="O1298" s="4" t="s">
        <v>122</v>
      </c>
      <c r="P1298" s="4">
        <v>2003</v>
      </c>
      <c r="Q1298" s="4"/>
      <c r="R1298" s="4" t="s">
        <v>123</v>
      </c>
      <c r="S1298" s="13">
        <v>43109</v>
      </c>
      <c r="T1298" s="4">
        <v>47.2</v>
      </c>
      <c r="U1298" s="4" t="s">
        <v>259</v>
      </c>
      <c r="V1298" s="4"/>
      <c r="W1298" s="4">
        <v>60</v>
      </c>
      <c r="X1298" s="13">
        <v>39700</v>
      </c>
      <c r="Y1298" s="27"/>
      <c r="Z1298" s="27"/>
      <c r="AA1298" s="28"/>
      <c r="AB1298" s="31"/>
      <c r="AC1298" s="32">
        <v>569</v>
      </c>
      <c r="AD1298" s="28"/>
      <c r="AE1298" s="28">
        <v>38.200000000000003</v>
      </c>
      <c r="AF1298" s="33">
        <v>0.02</v>
      </c>
      <c r="AG1298" s="28">
        <v>1</v>
      </c>
      <c r="AH1298" s="31">
        <v>1.6E-2</v>
      </c>
      <c r="AI1298" s="31">
        <v>0.51900000000000002</v>
      </c>
      <c r="AJ1298" s="31"/>
      <c r="AK1298" s="75" t="str">
        <f t="shared" si="258"/>
        <v>1</v>
      </c>
      <c r="AL1298" s="75" t="str">
        <f t="shared" si="259"/>
        <v>1</v>
      </c>
      <c r="AM1298" s="75" t="str">
        <f t="shared" si="260"/>
        <v>1</v>
      </c>
      <c r="AN1298" s="75" t="str">
        <f t="shared" si="261"/>
        <v>1</v>
      </c>
      <c r="AO1298" s="75" t="str">
        <f t="shared" si="262"/>
        <v>1</v>
      </c>
      <c r="AP1298" s="75" t="str">
        <f t="shared" si="263"/>
        <v>1</v>
      </c>
      <c r="AQ1298" s="75" t="str">
        <f t="shared" si="264"/>
        <v>1</v>
      </c>
      <c r="AR1298" s="75" t="str">
        <f t="shared" si="265"/>
        <v>1</v>
      </c>
      <c r="AS1298" s="75">
        <f t="shared" si="266"/>
        <v>1</v>
      </c>
      <c r="AT1298" s="75" t="str">
        <f t="shared" si="267"/>
        <v>1</v>
      </c>
      <c r="AU1298" s="48" t="e">
        <f>IF(OR(AQ1298="I",#REF!="I",AQ1298="C",#REF!="C"),"Termovacío",IF(OR(AO1298="I",AN1298="I",AP1298="I",AK1298="I",AL1298="I",AO1298="C",AN1298="C",AP1298="C",AK1298="C",AL1298="C"),"Regeneración",""))</f>
        <v>#REF!</v>
      </c>
    </row>
    <row r="1299" spans="1:47" s="10" customFormat="1" ht="15" customHeight="1" x14ac:dyDescent="0.2">
      <c r="A1299" s="4">
        <f t="shared" si="268"/>
        <v>59</v>
      </c>
      <c r="B1299" s="4">
        <v>60001494</v>
      </c>
      <c r="C1299" s="4" t="s">
        <v>80</v>
      </c>
      <c r="D1299" s="4" t="s">
        <v>162</v>
      </c>
      <c r="E1299" s="3"/>
      <c r="F1299" s="4" t="s">
        <v>351</v>
      </c>
      <c r="G1299" s="4" t="s">
        <v>12</v>
      </c>
      <c r="H1299" s="4" t="s">
        <v>17</v>
      </c>
      <c r="I1299" s="4" t="s">
        <v>245</v>
      </c>
      <c r="J1299" s="4" t="s">
        <v>140</v>
      </c>
      <c r="K1299" s="4" t="s">
        <v>125</v>
      </c>
      <c r="L1299" s="4">
        <v>2000</v>
      </c>
      <c r="M1299" s="4" t="s">
        <v>266</v>
      </c>
      <c r="N1299" s="4" t="s">
        <v>304</v>
      </c>
      <c r="O1299" s="4" t="s">
        <v>122</v>
      </c>
      <c r="P1299" s="4">
        <v>2003</v>
      </c>
      <c r="Q1299" s="4"/>
      <c r="R1299" s="4" t="s">
        <v>123</v>
      </c>
      <c r="S1299" s="13">
        <v>43109</v>
      </c>
      <c r="T1299" s="4">
        <v>47.2</v>
      </c>
      <c r="U1299" s="4" t="s">
        <v>259</v>
      </c>
      <c r="V1299" s="4"/>
      <c r="W1299" s="4">
        <v>60</v>
      </c>
      <c r="X1299" s="13">
        <v>39042</v>
      </c>
      <c r="Y1299" s="27"/>
      <c r="Z1299" s="27"/>
      <c r="AA1299" s="28"/>
      <c r="AB1299" s="31"/>
      <c r="AC1299" s="32">
        <v>67</v>
      </c>
      <c r="AD1299" s="28"/>
      <c r="AE1299" s="28">
        <v>34.700000000000003</v>
      </c>
      <c r="AF1299" s="33">
        <v>1.2999999999999999E-2</v>
      </c>
      <c r="AG1299" s="28">
        <v>0.5</v>
      </c>
      <c r="AH1299" s="31">
        <v>1.0999999999999999E-2</v>
      </c>
      <c r="AI1299" s="31">
        <v>0.52900000000000003</v>
      </c>
      <c r="AJ1299" s="31"/>
      <c r="AK1299" s="75" t="str">
        <f t="shared" si="258"/>
        <v>1</v>
      </c>
      <c r="AL1299" s="75" t="str">
        <f t="shared" si="259"/>
        <v>1</v>
      </c>
      <c r="AM1299" s="75" t="str">
        <f t="shared" si="260"/>
        <v>1</v>
      </c>
      <c r="AN1299" s="75" t="str">
        <f t="shared" si="261"/>
        <v>1</v>
      </c>
      <c r="AO1299" s="75" t="str">
        <f t="shared" si="262"/>
        <v>1</v>
      </c>
      <c r="AP1299" s="75" t="str">
        <f t="shared" si="263"/>
        <v>1</v>
      </c>
      <c r="AQ1299" s="75" t="str">
        <f t="shared" si="264"/>
        <v>1</v>
      </c>
      <c r="AR1299" s="75" t="str">
        <f t="shared" si="265"/>
        <v>1</v>
      </c>
      <c r="AS1299" s="75">
        <f t="shared" si="266"/>
        <v>1</v>
      </c>
      <c r="AT1299" s="75" t="str">
        <f t="shared" si="267"/>
        <v>1</v>
      </c>
      <c r="AU1299" s="48" t="e">
        <f>IF(OR(AQ1299="I",#REF!="I",AQ1299="C",#REF!="C"),"Termovacío",IF(OR(AO1299="I",AN1299="I",AP1299="I",AK1299="I",AL1299="I",AO1299="C",AN1299="C",AP1299="C",AK1299="C",AL1299="C"),"Regeneración",""))</f>
        <v>#REF!</v>
      </c>
    </row>
    <row r="1300" spans="1:47" s="10" customFormat="1" ht="15" customHeight="1" x14ac:dyDescent="0.2">
      <c r="A1300" s="4">
        <f t="shared" si="268"/>
        <v>59</v>
      </c>
      <c r="B1300" s="4">
        <v>60001494</v>
      </c>
      <c r="C1300" s="4" t="s">
        <v>80</v>
      </c>
      <c r="D1300" s="4" t="s">
        <v>162</v>
      </c>
      <c r="E1300" s="3"/>
      <c r="F1300" s="4" t="s">
        <v>351</v>
      </c>
      <c r="G1300" s="4" t="s">
        <v>12</v>
      </c>
      <c r="H1300" s="4" t="s">
        <v>17</v>
      </c>
      <c r="I1300" s="4" t="s">
        <v>245</v>
      </c>
      <c r="J1300" s="4" t="s">
        <v>140</v>
      </c>
      <c r="K1300" s="4" t="s">
        <v>125</v>
      </c>
      <c r="L1300" s="4">
        <v>2000</v>
      </c>
      <c r="M1300" s="4" t="s">
        <v>266</v>
      </c>
      <c r="N1300" s="4" t="s">
        <v>304</v>
      </c>
      <c r="O1300" s="4" t="s">
        <v>122</v>
      </c>
      <c r="P1300" s="4">
        <v>2003</v>
      </c>
      <c r="Q1300" s="4"/>
      <c r="R1300" s="4" t="s">
        <v>123</v>
      </c>
      <c r="S1300" s="13">
        <v>43109</v>
      </c>
      <c r="T1300" s="4">
        <v>47.2</v>
      </c>
      <c r="U1300" s="4" t="s">
        <v>259</v>
      </c>
      <c r="V1300" s="4"/>
      <c r="W1300" s="4">
        <v>60</v>
      </c>
      <c r="X1300" s="13">
        <v>38685</v>
      </c>
      <c r="Y1300" s="27"/>
      <c r="Z1300" s="27"/>
      <c r="AA1300" s="28"/>
      <c r="AB1300" s="31"/>
      <c r="AC1300" s="32">
        <v>63</v>
      </c>
      <c r="AD1300" s="28"/>
      <c r="AE1300" s="28">
        <v>37.6</v>
      </c>
      <c r="AF1300" s="33">
        <v>1.0999999999999999E-2</v>
      </c>
      <c r="AG1300" s="28">
        <v>0.4</v>
      </c>
      <c r="AH1300" s="31"/>
      <c r="AI1300" s="31"/>
      <c r="AJ1300" s="31"/>
      <c r="AK1300" s="75" t="str">
        <f t="shared" si="258"/>
        <v>1</v>
      </c>
      <c r="AL1300" s="75" t="str">
        <f t="shared" si="259"/>
        <v>1</v>
      </c>
      <c r="AM1300" s="75" t="str">
        <f t="shared" si="260"/>
        <v>1</v>
      </c>
      <c r="AN1300" s="75" t="str">
        <f t="shared" si="261"/>
        <v>1</v>
      </c>
      <c r="AO1300" s="75" t="str">
        <f t="shared" si="262"/>
        <v>1</v>
      </c>
      <c r="AP1300" s="75" t="str">
        <f t="shared" si="263"/>
        <v>1</v>
      </c>
      <c r="AQ1300" s="75" t="str">
        <f t="shared" si="264"/>
        <v>1</v>
      </c>
      <c r="AR1300" s="75" t="str">
        <f t="shared" si="265"/>
        <v>1</v>
      </c>
      <c r="AS1300" s="75">
        <f t="shared" si="266"/>
        <v>1</v>
      </c>
      <c r="AT1300" s="75" t="str">
        <f t="shared" si="267"/>
        <v>1</v>
      </c>
      <c r="AU1300" s="48" t="e">
        <f>IF(OR(AQ1300="I",#REF!="I",AQ1300="C",#REF!="C"),"Termovacío",IF(OR(AO1300="I",AN1300="I",AP1300="I",AK1300="I",AL1300="I",AO1300="C",AN1300="C",AP1300="C",AK1300="C",AL1300="C"),"Regeneración",""))</f>
        <v>#REF!</v>
      </c>
    </row>
    <row r="1301" spans="1:47" s="10" customFormat="1" ht="15" customHeight="1" x14ac:dyDescent="0.2">
      <c r="A1301" s="4">
        <f t="shared" si="268"/>
        <v>59</v>
      </c>
      <c r="B1301" s="4">
        <v>60001494</v>
      </c>
      <c r="C1301" s="4" t="s">
        <v>80</v>
      </c>
      <c r="D1301" s="4" t="s">
        <v>162</v>
      </c>
      <c r="E1301" s="3"/>
      <c r="F1301" s="4" t="s">
        <v>351</v>
      </c>
      <c r="G1301" s="4" t="s">
        <v>12</v>
      </c>
      <c r="H1301" s="4" t="s">
        <v>17</v>
      </c>
      <c r="I1301" s="4" t="s">
        <v>245</v>
      </c>
      <c r="J1301" s="4" t="s">
        <v>140</v>
      </c>
      <c r="K1301" s="4" t="s">
        <v>125</v>
      </c>
      <c r="L1301" s="4">
        <v>2000</v>
      </c>
      <c r="M1301" s="4" t="s">
        <v>266</v>
      </c>
      <c r="N1301" s="4" t="s">
        <v>304</v>
      </c>
      <c r="O1301" s="4" t="s">
        <v>122</v>
      </c>
      <c r="P1301" s="4">
        <v>2003</v>
      </c>
      <c r="Q1301" s="4"/>
      <c r="R1301" s="4" t="s">
        <v>123</v>
      </c>
      <c r="S1301" s="13">
        <v>43109</v>
      </c>
      <c r="T1301" s="4">
        <v>47.2</v>
      </c>
      <c r="U1301" s="4" t="s">
        <v>259</v>
      </c>
      <c r="V1301" s="4"/>
      <c r="W1301" s="4">
        <v>60</v>
      </c>
      <c r="X1301" s="13">
        <v>38511</v>
      </c>
      <c r="Y1301" s="27"/>
      <c r="Z1301" s="27"/>
      <c r="AA1301" s="28"/>
      <c r="AB1301" s="31"/>
      <c r="AC1301" s="32">
        <v>68</v>
      </c>
      <c r="AD1301" s="28"/>
      <c r="AE1301" s="28"/>
      <c r="AF1301" s="33"/>
      <c r="AG1301" s="28"/>
      <c r="AH1301" s="31"/>
      <c r="AI1301" s="31"/>
      <c r="AJ1301" s="31"/>
      <c r="AK1301" s="75" t="str">
        <f t="shared" si="258"/>
        <v>1</v>
      </c>
      <c r="AL1301" s="75" t="str">
        <f t="shared" si="259"/>
        <v>1</v>
      </c>
      <c r="AM1301" s="75" t="str">
        <f t="shared" si="260"/>
        <v>1</v>
      </c>
      <c r="AN1301" s="75" t="str">
        <f t="shared" si="261"/>
        <v>1</v>
      </c>
      <c r="AO1301" s="75" t="str">
        <f t="shared" si="262"/>
        <v>1</v>
      </c>
      <c r="AP1301" s="75" t="str">
        <f t="shared" si="263"/>
        <v>1</v>
      </c>
      <c r="AQ1301" s="75" t="str">
        <f t="shared" si="264"/>
        <v>1</v>
      </c>
      <c r="AR1301" s="75" t="str">
        <f t="shared" si="265"/>
        <v>1</v>
      </c>
      <c r="AS1301" s="75">
        <f t="shared" si="266"/>
        <v>1</v>
      </c>
      <c r="AT1301" s="75" t="str">
        <f t="shared" si="267"/>
        <v>1</v>
      </c>
      <c r="AU1301" s="48" t="e">
        <f>IF(OR(AQ1301="I",#REF!="I",AQ1301="C",#REF!="C"),"Termovacío",IF(OR(AO1301="I",AN1301="I",AP1301="I",AK1301="I",AL1301="I",AO1301="C",AN1301="C",AP1301="C",AK1301="C",AL1301="C"),"Regeneración",""))</f>
        <v>#REF!</v>
      </c>
    </row>
    <row r="1302" spans="1:47" s="10" customFormat="1" ht="15" customHeight="1" x14ac:dyDescent="0.2">
      <c r="A1302" s="4">
        <f t="shared" si="268"/>
        <v>59</v>
      </c>
      <c r="B1302" s="4">
        <v>60001494</v>
      </c>
      <c r="C1302" s="4" t="s">
        <v>80</v>
      </c>
      <c r="D1302" s="4" t="s">
        <v>162</v>
      </c>
      <c r="E1302" s="3"/>
      <c r="F1302" s="4" t="s">
        <v>351</v>
      </c>
      <c r="G1302" s="4" t="s">
        <v>12</v>
      </c>
      <c r="H1302" s="4" t="s">
        <v>17</v>
      </c>
      <c r="I1302" s="4" t="s">
        <v>245</v>
      </c>
      <c r="J1302" s="4" t="s">
        <v>140</v>
      </c>
      <c r="K1302" s="4" t="s">
        <v>125</v>
      </c>
      <c r="L1302" s="4">
        <v>2000</v>
      </c>
      <c r="M1302" s="4" t="s">
        <v>266</v>
      </c>
      <c r="N1302" s="4" t="s">
        <v>304</v>
      </c>
      <c r="O1302" s="4" t="s">
        <v>122</v>
      </c>
      <c r="P1302" s="4">
        <v>2003</v>
      </c>
      <c r="Q1302" s="4"/>
      <c r="R1302" s="4" t="s">
        <v>123</v>
      </c>
      <c r="S1302" s="13">
        <v>43109</v>
      </c>
      <c r="T1302" s="4">
        <v>47.2</v>
      </c>
      <c r="U1302" s="4" t="s">
        <v>259</v>
      </c>
      <c r="V1302" s="4"/>
      <c r="W1302" s="4">
        <v>60</v>
      </c>
      <c r="X1302" s="13">
        <v>38305</v>
      </c>
      <c r="Y1302" s="27"/>
      <c r="Z1302" s="27"/>
      <c r="AA1302" s="28"/>
      <c r="AB1302" s="31"/>
      <c r="AC1302" s="32">
        <v>60</v>
      </c>
      <c r="AD1302" s="28"/>
      <c r="AE1302" s="28">
        <v>38.9</v>
      </c>
      <c r="AF1302" s="33"/>
      <c r="AG1302" s="28">
        <v>0.4</v>
      </c>
      <c r="AH1302" s="31"/>
      <c r="AI1302" s="31"/>
      <c r="AJ1302" s="31"/>
      <c r="AK1302" s="75" t="str">
        <f t="shared" si="258"/>
        <v>1</v>
      </c>
      <c r="AL1302" s="75" t="str">
        <f t="shared" si="259"/>
        <v>1</v>
      </c>
      <c r="AM1302" s="75" t="str">
        <f t="shared" si="260"/>
        <v>1</v>
      </c>
      <c r="AN1302" s="75" t="str">
        <f t="shared" si="261"/>
        <v>1</v>
      </c>
      <c r="AO1302" s="75" t="str">
        <f t="shared" si="262"/>
        <v>1</v>
      </c>
      <c r="AP1302" s="75" t="str">
        <f t="shared" si="263"/>
        <v>1</v>
      </c>
      <c r="AQ1302" s="75" t="str">
        <f t="shared" si="264"/>
        <v>1</v>
      </c>
      <c r="AR1302" s="75" t="str">
        <f t="shared" si="265"/>
        <v>1</v>
      </c>
      <c r="AS1302" s="75">
        <f t="shared" si="266"/>
        <v>1</v>
      </c>
      <c r="AT1302" s="75" t="str">
        <f t="shared" si="267"/>
        <v>1</v>
      </c>
      <c r="AU1302" s="48" t="e">
        <f>IF(OR(AQ1302="I",#REF!="I",AQ1302="C",#REF!="C"),"Termovacío",IF(OR(AO1302="I",AN1302="I",AP1302="I",AK1302="I",AL1302="I",AO1302="C",AN1302="C",AP1302="C",AK1302="C",AL1302="C"),"Regeneración",""))</f>
        <v>#REF!</v>
      </c>
    </row>
    <row r="1303" spans="1:47" s="10" customFormat="1" ht="15" customHeight="1" x14ac:dyDescent="0.2">
      <c r="A1303" s="4">
        <f t="shared" si="268"/>
        <v>59</v>
      </c>
      <c r="B1303" s="4">
        <v>60001494</v>
      </c>
      <c r="C1303" s="4" t="s">
        <v>80</v>
      </c>
      <c r="D1303" s="4" t="s">
        <v>162</v>
      </c>
      <c r="E1303" s="3"/>
      <c r="F1303" s="4" t="s">
        <v>351</v>
      </c>
      <c r="G1303" s="4" t="s">
        <v>12</v>
      </c>
      <c r="H1303" s="4" t="s">
        <v>17</v>
      </c>
      <c r="I1303" s="4" t="s">
        <v>245</v>
      </c>
      <c r="J1303" s="4" t="s">
        <v>140</v>
      </c>
      <c r="K1303" s="4" t="s">
        <v>125</v>
      </c>
      <c r="L1303" s="4">
        <v>2000</v>
      </c>
      <c r="M1303" s="4" t="s">
        <v>266</v>
      </c>
      <c r="N1303" s="4" t="s">
        <v>304</v>
      </c>
      <c r="O1303" s="4" t="s">
        <v>122</v>
      </c>
      <c r="P1303" s="4">
        <v>2003</v>
      </c>
      <c r="Q1303" s="4"/>
      <c r="R1303" s="4" t="s">
        <v>123</v>
      </c>
      <c r="S1303" s="13">
        <v>43109</v>
      </c>
      <c r="T1303" s="4">
        <v>47.2</v>
      </c>
      <c r="U1303" s="4" t="s">
        <v>259</v>
      </c>
      <c r="V1303" s="4"/>
      <c r="W1303" s="4">
        <v>60</v>
      </c>
      <c r="X1303" s="13">
        <v>37678</v>
      </c>
      <c r="Y1303" s="27"/>
      <c r="Z1303" s="27"/>
      <c r="AA1303" s="28"/>
      <c r="AB1303" s="31"/>
      <c r="AC1303" s="32">
        <v>68</v>
      </c>
      <c r="AD1303" s="28"/>
      <c r="AE1303" s="28">
        <v>45.2</v>
      </c>
      <c r="AF1303" s="33"/>
      <c r="AG1303" s="28">
        <v>0</v>
      </c>
      <c r="AH1303" s="31"/>
      <c r="AI1303" s="31"/>
      <c r="AJ1303" s="31"/>
      <c r="AK1303" s="75" t="str">
        <f t="shared" si="258"/>
        <v>1</v>
      </c>
      <c r="AL1303" s="75" t="str">
        <f t="shared" si="259"/>
        <v>1</v>
      </c>
      <c r="AM1303" s="75" t="str">
        <f t="shared" si="260"/>
        <v>1</v>
      </c>
      <c r="AN1303" s="75" t="str">
        <f t="shared" si="261"/>
        <v>1</v>
      </c>
      <c r="AO1303" s="75" t="str">
        <f t="shared" si="262"/>
        <v>1</v>
      </c>
      <c r="AP1303" s="75" t="str">
        <f t="shared" si="263"/>
        <v>1</v>
      </c>
      <c r="AQ1303" s="75" t="str">
        <f t="shared" si="264"/>
        <v>1</v>
      </c>
      <c r="AR1303" s="75" t="str">
        <f t="shared" si="265"/>
        <v>1</v>
      </c>
      <c r="AS1303" s="75">
        <f t="shared" si="266"/>
        <v>1</v>
      </c>
      <c r="AT1303" s="75" t="str">
        <f t="shared" si="267"/>
        <v>1</v>
      </c>
      <c r="AU1303" s="48" t="e">
        <f>IF(OR(AQ1303="I",#REF!="I",AQ1303="C",#REF!="C"),"Termovacío",IF(OR(AO1303="I",AN1303="I",AP1303="I",AK1303="I",AL1303="I",AO1303="C",AN1303="C",AP1303="C",AK1303="C",AL1303="C"),"Regeneración",""))</f>
        <v>#REF!</v>
      </c>
    </row>
    <row r="1304" spans="1:47" s="10" customFormat="1" ht="15" customHeight="1" x14ac:dyDescent="0.2">
      <c r="A1304" s="4">
        <f t="shared" si="268"/>
        <v>59</v>
      </c>
      <c r="B1304" s="4">
        <v>60001494</v>
      </c>
      <c r="C1304" s="4" t="s">
        <v>80</v>
      </c>
      <c r="D1304" s="4" t="s">
        <v>162</v>
      </c>
      <c r="E1304" s="3"/>
      <c r="F1304" s="4" t="s">
        <v>351</v>
      </c>
      <c r="G1304" s="4" t="s">
        <v>12</v>
      </c>
      <c r="H1304" s="4" t="s">
        <v>17</v>
      </c>
      <c r="I1304" s="4" t="s">
        <v>245</v>
      </c>
      <c r="J1304" s="4" t="s">
        <v>140</v>
      </c>
      <c r="K1304" s="4" t="s">
        <v>125</v>
      </c>
      <c r="L1304" s="4">
        <v>2000</v>
      </c>
      <c r="M1304" s="4" t="s">
        <v>266</v>
      </c>
      <c r="N1304" s="4" t="s">
        <v>304</v>
      </c>
      <c r="O1304" s="4" t="s">
        <v>122</v>
      </c>
      <c r="P1304" s="4">
        <v>2003</v>
      </c>
      <c r="Q1304" s="4"/>
      <c r="R1304" s="4" t="s">
        <v>123</v>
      </c>
      <c r="S1304" s="13">
        <v>43109</v>
      </c>
      <c r="T1304" s="4">
        <v>47.2</v>
      </c>
      <c r="U1304" s="4" t="s">
        <v>259</v>
      </c>
      <c r="V1304" s="4"/>
      <c r="W1304" s="4">
        <v>60</v>
      </c>
      <c r="X1304" s="13">
        <v>37595</v>
      </c>
      <c r="Y1304" s="27"/>
      <c r="Z1304" s="27"/>
      <c r="AA1304" s="28"/>
      <c r="AB1304" s="31"/>
      <c r="AC1304" s="32">
        <v>63</v>
      </c>
      <c r="AD1304" s="28"/>
      <c r="AE1304" s="28">
        <v>43.7</v>
      </c>
      <c r="AF1304" s="33">
        <v>1.6289999999999999E-2</v>
      </c>
      <c r="AG1304" s="28">
        <v>0.1</v>
      </c>
      <c r="AH1304" s="31"/>
      <c r="AI1304" s="31"/>
      <c r="AJ1304" s="31"/>
      <c r="AK1304" s="75" t="str">
        <f t="shared" si="258"/>
        <v>1</v>
      </c>
      <c r="AL1304" s="75" t="str">
        <f t="shared" si="259"/>
        <v>1</v>
      </c>
      <c r="AM1304" s="75" t="str">
        <f t="shared" si="260"/>
        <v>1</v>
      </c>
      <c r="AN1304" s="75" t="str">
        <f t="shared" si="261"/>
        <v>1</v>
      </c>
      <c r="AO1304" s="75" t="str">
        <f t="shared" si="262"/>
        <v>1</v>
      </c>
      <c r="AP1304" s="75" t="str">
        <f t="shared" si="263"/>
        <v>1</v>
      </c>
      <c r="AQ1304" s="75" t="str">
        <f t="shared" si="264"/>
        <v>1</v>
      </c>
      <c r="AR1304" s="75" t="str">
        <f t="shared" si="265"/>
        <v>1</v>
      </c>
      <c r="AS1304" s="75">
        <f t="shared" si="266"/>
        <v>1</v>
      </c>
      <c r="AT1304" s="75" t="str">
        <f t="shared" si="267"/>
        <v>1</v>
      </c>
      <c r="AU1304" s="48" t="e">
        <f>IF(OR(AQ1304="I",#REF!="I",AQ1304="C",#REF!="C"),"Termovacío",IF(OR(AO1304="I",AN1304="I",AP1304="I",AK1304="I",AL1304="I",AO1304="C",AN1304="C",AP1304="C",AK1304="C",AL1304="C"),"Regeneración",""))</f>
        <v>#REF!</v>
      </c>
    </row>
    <row r="1305" spans="1:47" s="10" customFormat="1" ht="15" customHeight="1" x14ac:dyDescent="0.2">
      <c r="A1305" s="4">
        <f t="shared" si="268"/>
        <v>59</v>
      </c>
      <c r="B1305" s="4">
        <v>60001494</v>
      </c>
      <c r="C1305" s="4" t="s">
        <v>80</v>
      </c>
      <c r="D1305" s="4" t="s">
        <v>162</v>
      </c>
      <c r="E1305" s="3"/>
      <c r="F1305" s="4" t="s">
        <v>351</v>
      </c>
      <c r="G1305" s="4" t="s">
        <v>12</v>
      </c>
      <c r="H1305" s="4" t="s">
        <v>17</v>
      </c>
      <c r="I1305" s="4" t="s">
        <v>245</v>
      </c>
      <c r="J1305" s="4" t="s">
        <v>140</v>
      </c>
      <c r="K1305" s="4" t="s">
        <v>125</v>
      </c>
      <c r="L1305" s="4">
        <v>2000</v>
      </c>
      <c r="M1305" s="4" t="s">
        <v>266</v>
      </c>
      <c r="N1305" s="4" t="s">
        <v>304</v>
      </c>
      <c r="O1305" s="4" t="s">
        <v>122</v>
      </c>
      <c r="P1305" s="4">
        <v>2003</v>
      </c>
      <c r="Q1305" s="4"/>
      <c r="R1305" s="4" t="s">
        <v>123</v>
      </c>
      <c r="S1305" s="13">
        <v>43109</v>
      </c>
      <c r="T1305" s="4">
        <v>47.2</v>
      </c>
      <c r="U1305" s="4" t="s">
        <v>259</v>
      </c>
      <c r="V1305" s="4"/>
      <c r="W1305" s="4">
        <v>60</v>
      </c>
      <c r="X1305" s="13">
        <v>37153</v>
      </c>
      <c r="Y1305" s="27"/>
      <c r="Z1305" s="27"/>
      <c r="AA1305" s="28"/>
      <c r="AB1305" s="31"/>
      <c r="AC1305" s="32">
        <v>70</v>
      </c>
      <c r="AD1305" s="28"/>
      <c r="AE1305" s="28">
        <v>43.1</v>
      </c>
      <c r="AF1305" s="33">
        <v>1.32E-2</v>
      </c>
      <c r="AG1305" s="28">
        <v>0</v>
      </c>
      <c r="AH1305" s="31"/>
      <c r="AI1305" s="31"/>
      <c r="AJ1305" s="31"/>
      <c r="AK1305" s="75" t="str">
        <f t="shared" si="258"/>
        <v>1</v>
      </c>
      <c r="AL1305" s="75" t="str">
        <f t="shared" si="259"/>
        <v>1</v>
      </c>
      <c r="AM1305" s="75" t="str">
        <f t="shared" si="260"/>
        <v>1</v>
      </c>
      <c r="AN1305" s="75" t="str">
        <f t="shared" si="261"/>
        <v>1</v>
      </c>
      <c r="AO1305" s="75" t="str">
        <f t="shared" si="262"/>
        <v>1</v>
      </c>
      <c r="AP1305" s="75" t="str">
        <f t="shared" si="263"/>
        <v>1</v>
      </c>
      <c r="AQ1305" s="75" t="str">
        <f t="shared" si="264"/>
        <v>1</v>
      </c>
      <c r="AR1305" s="75" t="str">
        <f t="shared" si="265"/>
        <v>1</v>
      </c>
      <c r="AS1305" s="75">
        <f t="shared" si="266"/>
        <v>1</v>
      </c>
      <c r="AT1305" s="75" t="str">
        <f t="shared" si="267"/>
        <v>1</v>
      </c>
      <c r="AU1305" s="48" t="e">
        <f>IF(OR(AQ1305="I",#REF!="I",AQ1305="C",#REF!="C"),"Termovacío",IF(OR(AO1305="I",AN1305="I",AP1305="I",AK1305="I",AL1305="I",AO1305="C",AN1305="C",AP1305="C",AK1305="C",AL1305="C"),"Regeneración",""))</f>
        <v>#REF!</v>
      </c>
    </row>
    <row r="1306" spans="1:47" s="10" customFormat="1" ht="15" customHeight="1" x14ac:dyDescent="0.2">
      <c r="A1306" s="4">
        <f t="shared" si="268"/>
        <v>59</v>
      </c>
      <c r="B1306" s="4">
        <v>60001494</v>
      </c>
      <c r="C1306" s="4" t="s">
        <v>80</v>
      </c>
      <c r="D1306" s="4" t="s">
        <v>162</v>
      </c>
      <c r="E1306" s="3"/>
      <c r="F1306" s="4" t="s">
        <v>351</v>
      </c>
      <c r="G1306" s="4" t="s">
        <v>12</v>
      </c>
      <c r="H1306" s="4" t="s">
        <v>17</v>
      </c>
      <c r="I1306" s="4" t="s">
        <v>245</v>
      </c>
      <c r="J1306" s="4" t="s">
        <v>140</v>
      </c>
      <c r="K1306" s="4" t="s">
        <v>125</v>
      </c>
      <c r="L1306" s="4">
        <v>2000</v>
      </c>
      <c r="M1306" s="4" t="s">
        <v>266</v>
      </c>
      <c r="N1306" s="4" t="s">
        <v>304</v>
      </c>
      <c r="O1306" s="4" t="s">
        <v>122</v>
      </c>
      <c r="P1306" s="4">
        <v>2003</v>
      </c>
      <c r="Q1306" s="4"/>
      <c r="R1306" s="4" t="s">
        <v>123</v>
      </c>
      <c r="S1306" s="13">
        <v>43109</v>
      </c>
      <c r="T1306" s="4">
        <v>47.2</v>
      </c>
      <c r="U1306" s="4" t="s">
        <v>259</v>
      </c>
      <c r="V1306" s="4"/>
      <c r="W1306" s="4">
        <v>60</v>
      </c>
      <c r="X1306" s="13">
        <v>36642</v>
      </c>
      <c r="Y1306" s="27"/>
      <c r="Z1306" s="27"/>
      <c r="AA1306" s="28"/>
      <c r="AB1306" s="31"/>
      <c r="AC1306" s="32">
        <v>50</v>
      </c>
      <c r="AD1306" s="28"/>
      <c r="AE1306" s="28">
        <v>49.6</v>
      </c>
      <c r="AF1306" s="33">
        <v>1.554E-2</v>
      </c>
      <c r="AG1306" s="28">
        <v>0</v>
      </c>
      <c r="AH1306" s="31"/>
      <c r="AI1306" s="31"/>
      <c r="AJ1306" s="31"/>
      <c r="AK1306" s="75" t="str">
        <f t="shared" si="258"/>
        <v>1</v>
      </c>
      <c r="AL1306" s="75" t="str">
        <f t="shared" si="259"/>
        <v>1</v>
      </c>
      <c r="AM1306" s="75" t="str">
        <f t="shared" si="260"/>
        <v>1</v>
      </c>
      <c r="AN1306" s="75" t="str">
        <f t="shared" si="261"/>
        <v>1</v>
      </c>
      <c r="AO1306" s="75" t="str">
        <f t="shared" si="262"/>
        <v>1</v>
      </c>
      <c r="AP1306" s="75" t="str">
        <f t="shared" si="263"/>
        <v>1</v>
      </c>
      <c r="AQ1306" s="75" t="str">
        <f t="shared" si="264"/>
        <v>1</v>
      </c>
      <c r="AR1306" s="75" t="str">
        <f t="shared" si="265"/>
        <v>1</v>
      </c>
      <c r="AS1306" s="75">
        <f t="shared" si="266"/>
        <v>1</v>
      </c>
      <c r="AT1306" s="75" t="str">
        <f t="shared" si="267"/>
        <v>1</v>
      </c>
      <c r="AU1306" s="48" t="e">
        <f>IF(OR(AQ1306="I",#REF!="I",AQ1306="C",#REF!="C"),"Termovacío",IF(OR(AO1306="I",AN1306="I",AP1306="I",AK1306="I",AL1306="I",AO1306="C",AN1306="C",AP1306="C",AK1306="C",AL1306="C"),"Regeneración",""))</f>
        <v>#REF!</v>
      </c>
    </row>
    <row r="1307" spans="1:47" s="135" customFormat="1" ht="15" customHeight="1" x14ac:dyDescent="0.2">
      <c r="A1307" s="4">
        <f t="shared" si="268"/>
        <v>60</v>
      </c>
      <c r="B1307" s="36">
        <v>60005805</v>
      </c>
      <c r="C1307" s="36" t="s">
        <v>105</v>
      </c>
      <c r="D1307" s="36" t="s">
        <v>156</v>
      </c>
      <c r="E1307" s="37"/>
      <c r="F1307" s="36" t="s">
        <v>352</v>
      </c>
      <c r="G1307" s="36" t="s">
        <v>29</v>
      </c>
      <c r="H1307" s="36" t="s">
        <v>65</v>
      </c>
      <c r="I1307" s="36" t="s">
        <v>10</v>
      </c>
      <c r="J1307" s="36" t="s">
        <v>147</v>
      </c>
      <c r="K1307" s="36" t="s">
        <v>129</v>
      </c>
      <c r="L1307" s="36">
        <v>2014</v>
      </c>
      <c r="M1307" s="36" t="s">
        <v>267</v>
      </c>
      <c r="N1307" s="36" t="s">
        <v>153</v>
      </c>
      <c r="O1307" s="36" t="s">
        <v>133</v>
      </c>
      <c r="P1307" s="36">
        <v>2014</v>
      </c>
      <c r="Q1307" s="36"/>
      <c r="R1307" s="36" t="s">
        <v>119</v>
      </c>
      <c r="S1307" s="38"/>
      <c r="T1307" s="36"/>
      <c r="U1307" s="36"/>
      <c r="V1307" s="36" t="s">
        <v>448</v>
      </c>
      <c r="W1307" s="36">
        <v>60</v>
      </c>
      <c r="X1307" s="38">
        <v>45694</v>
      </c>
      <c r="Y1307" s="39">
        <v>61</v>
      </c>
      <c r="Z1307" s="39">
        <v>26</v>
      </c>
      <c r="AA1307" s="40" t="s">
        <v>665</v>
      </c>
      <c r="AB1307" s="41">
        <v>0.88200000000000001</v>
      </c>
      <c r="AC1307" s="42">
        <v>69</v>
      </c>
      <c r="AD1307" s="40">
        <v>5</v>
      </c>
      <c r="AE1307" s="40">
        <v>34.9</v>
      </c>
      <c r="AF1307" s="43">
        <v>3.0000000000000001E-3</v>
      </c>
      <c r="AG1307" s="40">
        <v>0.5</v>
      </c>
      <c r="AH1307" s="41">
        <v>2E-3</v>
      </c>
      <c r="AI1307" s="41">
        <v>0.16400000000000001</v>
      </c>
      <c r="AJ1307" s="41"/>
      <c r="AK1307" s="75" t="str">
        <f t="shared" si="258"/>
        <v>1</v>
      </c>
      <c r="AL1307" s="75" t="str">
        <f t="shared" si="259"/>
        <v>1</v>
      </c>
      <c r="AM1307" s="75" t="str">
        <f t="shared" si="260"/>
        <v>1</v>
      </c>
      <c r="AN1307" s="75" t="str">
        <f t="shared" si="261"/>
        <v>1</v>
      </c>
      <c r="AO1307" s="75" t="str">
        <f t="shared" si="262"/>
        <v>1</v>
      </c>
      <c r="AP1307" s="75" t="str">
        <f t="shared" si="263"/>
        <v>1</v>
      </c>
      <c r="AQ1307" s="75" t="str">
        <f t="shared" si="264"/>
        <v>1</v>
      </c>
      <c r="AR1307" s="75" t="str">
        <f t="shared" si="265"/>
        <v>1</v>
      </c>
      <c r="AS1307" s="75">
        <f t="shared" si="266"/>
        <v>1</v>
      </c>
      <c r="AT1307" s="75" t="str">
        <f t="shared" si="267"/>
        <v>1</v>
      </c>
      <c r="AU1307" s="134" t="e">
        <f>IF(OR(AQ1307="I",#REF!="I",AQ1307="C",#REF!="C"),"Termovacío",IF(OR(AO1307="I",AN1307="I",AP1307="I",AK1307="I",AL1307="I",AO1307="C",AN1307="C",AP1307="C",AK1307="C",AL1307="C"),"Regeneración",""))</f>
        <v>#REF!</v>
      </c>
    </row>
    <row r="1308" spans="1:47" s="10" customFormat="1" ht="15" customHeight="1" x14ac:dyDescent="0.2">
      <c r="A1308" s="4">
        <f t="shared" si="268"/>
        <v>60</v>
      </c>
      <c r="B1308" s="4">
        <v>60005805</v>
      </c>
      <c r="C1308" s="4" t="s">
        <v>105</v>
      </c>
      <c r="D1308" s="4" t="s">
        <v>156</v>
      </c>
      <c r="E1308" s="3"/>
      <c r="F1308" s="4" t="s">
        <v>352</v>
      </c>
      <c r="G1308" s="4" t="s">
        <v>29</v>
      </c>
      <c r="H1308" s="4" t="s">
        <v>65</v>
      </c>
      <c r="I1308" s="4" t="s">
        <v>10</v>
      </c>
      <c r="J1308" s="4" t="s">
        <v>147</v>
      </c>
      <c r="K1308" s="4" t="s">
        <v>129</v>
      </c>
      <c r="L1308" s="4">
        <v>2014</v>
      </c>
      <c r="M1308" s="4" t="s">
        <v>267</v>
      </c>
      <c r="N1308" s="4" t="s">
        <v>153</v>
      </c>
      <c r="O1308" s="4" t="s">
        <v>133</v>
      </c>
      <c r="P1308" s="4">
        <v>2014</v>
      </c>
      <c r="Q1308" s="4"/>
      <c r="R1308" s="4" t="s">
        <v>119</v>
      </c>
      <c r="S1308" s="13"/>
      <c r="T1308" s="4"/>
      <c r="U1308" s="4"/>
      <c r="V1308" s="4" t="s">
        <v>448</v>
      </c>
      <c r="W1308" s="4">
        <v>60</v>
      </c>
      <c r="X1308" s="13">
        <v>45166</v>
      </c>
      <c r="Y1308" s="27">
        <v>66</v>
      </c>
      <c r="Z1308" s="27">
        <v>29.6</v>
      </c>
      <c r="AA1308" s="28" t="s">
        <v>450</v>
      </c>
      <c r="AB1308" s="31">
        <v>0.88200000000000001</v>
      </c>
      <c r="AC1308" s="32">
        <v>68</v>
      </c>
      <c r="AD1308" s="28">
        <v>6</v>
      </c>
      <c r="AE1308" s="28">
        <v>35.799999999999997</v>
      </c>
      <c r="AF1308" s="33">
        <v>0.01</v>
      </c>
      <c r="AG1308" s="28">
        <v>0.5</v>
      </c>
      <c r="AH1308" s="31">
        <v>6.0000000000000001E-3</v>
      </c>
      <c r="AI1308" s="31">
        <v>0.14199999999999999</v>
      </c>
      <c r="AJ1308" s="31"/>
      <c r="AK1308" s="75" t="str">
        <f t="shared" si="258"/>
        <v>1</v>
      </c>
      <c r="AL1308" s="75" t="str">
        <f t="shared" si="259"/>
        <v>1</v>
      </c>
      <c r="AM1308" s="75" t="str">
        <f t="shared" si="260"/>
        <v>1</v>
      </c>
      <c r="AN1308" s="75" t="str">
        <f t="shared" si="261"/>
        <v>1</v>
      </c>
      <c r="AO1308" s="75" t="str">
        <f t="shared" si="262"/>
        <v>1</v>
      </c>
      <c r="AP1308" s="75" t="str">
        <f t="shared" si="263"/>
        <v>1</v>
      </c>
      <c r="AQ1308" s="75" t="str">
        <f t="shared" si="264"/>
        <v>1</v>
      </c>
      <c r="AR1308" s="75" t="str">
        <f t="shared" si="265"/>
        <v>1</v>
      </c>
      <c r="AS1308" s="75">
        <f t="shared" si="266"/>
        <v>1</v>
      </c>
      <c r="AT1308" s="75" t="str">
        <f t="shared" si="267"/>
        <v>1</v>
      </c>
      <c r="AU1308" s="48" t="e">
        <f>IF(OR(AQ1308="I",#REF!="I",AQ1308="C",#REF!="C"),"Termovacío",IF(OR(AO1308="I",AN1308="I",AP1308="I",AK1308="I",AL1308="I",AO1308="C",AN1308="C",AP1308="C",AK1308="C",AL1308="C"),"Regeneración",""))</f>
        <v>#REF!</v>
      </c>
    </row>
    <row r="1309" spans="1:47" s="10" customFormat="1" ht="15" customHeight="1" x14ac:dyDescent="0.2">
      <c r="A1309" s="4">
        <f t="shared" si="268"/>
        <v>60</v>
      </c>
      <c r="B1309" s="4">
        <v>60005805</v>
      </c>
      <c r="C1309" s="4" t="s">
        <v>105</v>
      </c>
      <c r="D1309" s="4" t="s">
        <v>156</v>
      </c>
      <c r="E1309" s="3"/>
      <c r="F1309" s="4" t="s">
        <v>352</v>
      </c>
      <c r="G1309" s="4" t="s">
        <v>29</v>
      </c>
      <c r="H1309" s="4" t="s">
        <v>65</v>
      </c>
      <c r="I1309" s="4" t="s">
        <v>10</v>
      </c>
      <c r="J1309" s="4" t="s">
        <v>147</v>
      </c>
      <c r="K1309" s="4" t="s">
        <v>129</v>
      </c>
      <c r="L1309" s="4">
        <v>2014</v>
      </c>
      <c r="M1309" s="4" t="s">
        <v>267</v>
      </c>
      <c r="N1309" s="4" t="s">
        <v>153</v>
      </c>
      <c r="O1309" s="4" t="s">
        <v>133</v>
      </c>
      <c r="P1309" s="4">
        <v>2014</v>
      </c>
      <c r="Q1309" s="4"/>
      <c r="R1309" s="4" t="s">
        <v>119</v>
      </c>
      <c r="S1309" s="13"/>
      <c r="T1309" s="4"/>
      <c r="U1309" s="4"/>
      <c r="V1309" s="4"/>
      <c r="W1309" s="4">
        <v>60</v>
      </c>
      <c r="X1309" s="13" t="s">
        <v>286</v>
      </c>
      <c r="Y1309" s="27">
        <v>0</v>
      </c>
      <c r="Z1309" s="27">
        <v>48.3</v>
      </c>
      <c r="AA1309" s="28" t="s">
        <v>282</v>
      </c>
      <c r="AB1309" s="31">
        <v>0.87690000000000001</v>
      </c>
      <c r="AC1309" s="32">
        <v>73.400000000000006</v>
      </c>
      <c r="AD1309" s="28">
        <v>10</v>
      </c>
      <c r="AE1309" s="28">
        <v>36.200000000000003</v>
      </c>
      <c r="AF1309" s="33">
        <v>0.02</v>
      </c>
      <c r="AG1309" s="28">
        <v>1</v>
      </c>
      <c r="AH1309" s="31">
        <v>6.0000000000000001E-3</v>
      </c>
      <c r="AI1309" s="31">
        <v>0.16</v>
      </c>
      <c r="AJ1309" s="31"/>
      <c r="AK1309" s="75" t="str">
        <f t="shared" si="258"/>
        <v>1</v>
      </c>
      <c r="AL1309" s="75" t="str">
        <f t="shared" si="259"/>
        <v>1</v>
      </c>
      <c r="AM1309" s="75" t="str">
        <f t="shared" si="260"/>
        <v>1</v>
      </c>
      <c r="AN1309" s="75" t="str">
        <f t="shared" si="261"/>
        <v>1</v>
      </c>
      <c r="AO1309" s="75" t="str">
        <f t="shared" si="262"/>
        <v>1</v>
      </c>
      <c r="AP1309" s="75" t="str">
        <f t="shared" si="263"/>
        <v>1</v>
      </c>
      <c r="AQ1309" s="75" t="str">
        <f t="shared" si="264"/>
        <v>1</v>
      </c>
      <c r="AR1309" s="75" t="str">
        <f t="shared" si="265"/>
        <v>1</v>
      </c>
      <c r="AS1309" s="75">
        <f t="shared" si="266"/>
        <v>1</v>
      </c>
      <c r="AT1309" s="75" t="str">
        <f t="shared" si="267"/>
        <v>1</v>
      </c>
      <c r="AU1309" s="48" t="e">
        <f>IF(OR(AQ1309="I",#REF!="I",AQ1309="C",#REF!="C"),"Termovacío",IF(OR(AO1309="I",AN1309="I",AP1309="I",AK1309="I",AL1309="I",AO1309="C",AN1309="C",AP1309="C",AK1309="C",AL1309="C"),"Regeneración",""))</f>
        <v>#REF!</v>
      </c>
    </row>
    <row r="1310" spans="1:47" s="10" customFormat="1" ht="15" customHeight="1" x14ac:dyDescent="0.2">
      <c r="A1310" s="4">
        <f t="shared" si="268"/>
        <v>60</v>
      </c>
      <c r="B1310" s="4">
        <v>60005805</v>
      </c>
      <c r="C1310" s="4" t="s">
        <v>105</v>
      </c>
      <c r="D1310" s="4" t="s">
        <v>156</v>
      </c>
      <c r="E1310" s="3"/>
      <c r="F1310" s="4" t="s">
        <v>352</v>
      </c>
      <c r="G1310" s="4" t="s">
        <v>29</v>
      </c>
      <c r="H1310" s="4" t="s">
        <v>65</v>
      </c>
      <c r="I1310" s="4" t="s">
        <v>10</v>
      </c>
      <c r="J1310" s="4" t="s">
        <v>147</v>
      </c>
      <c r="K1310" s="4" t="s">
        <v>129</v>
      </c>
      <c r="L1310" s="4">
        <v>2014</v>
      </c>
      <c r="M1310" s="4" t="s">
        <v>267</v>
      </c>
      <c r="N1310" s="4" t="s">
        <v>153</v>
      </c>
      <c r="O1310" s="4" t="s">
        <v>133</v>
      </c>
      <c r="P1310" s="4">
        <v>2014</v>
      </c>
      <c r="Q1310" s="4"/>
      <c r="R1310" s="4" t="s">
        <v>119</v>
      </c>
      <c r="S1310" s="13"/>
      <c r="T1310" s="4"/>
      <c r="U1310" s="4"/>
      <c r="V1310" s="4" t="s">
        <v>301</v>
      </c>
      <c r="W1310" s="4">
        <v>60</v>
      </c>
      <c r="X1310" s="13">
        <v>44382</v>
      </c>
      <c r="Y1310" s="27">
        <v>71.3</v>
      </c>
      <c r="Z1310" s="27">
        <v>43.5</v>
      </c>
      <c r="AA1310" s="28" t="s">
        <v>283</v>
      </c>
      <c r="AB1310" s="31">
        <v>0.874</v>
      </c>
      <c r="AC1310" s="32">
        <v>41</v>
      </c>
      <c r="AD1310" s="28">
        <v>11</v>
      </c>
      <c r="AE1310" s="28">
        <v>35</v>
      </c>
      <c r="AF1310" s="33">
        <v>0.02</v>
      </c>
      <c r="AG1310" s="28">
        <v>0.5</v>
      </c>
      <c r="AH1310" s="31">
        <v>4.0000000000000001E-3</v>
      </c>
      <c r="AI1310" s="31">
        <v>0.221</v>
      </c>
      <c r="AJ1310" s="31"/>
      <c r="AK1310" s="75" t="str">
        <f t="shared" si="258"/>
        <v>1</v>
      </c>
      <c r="AL1310" s="75" t="str">
        <f t="shared" si="259"/>
        <v>1</v>
      </c>
      <c r="AM1310" s="75" t="str">
        <f t="shared" si="260"/>
        <v>1</v>
      </c>
      <c r="AN1310" s="75" t="str">
        <f t="shared" si="261"/>
        <v>1</v>
      </c>
      <c r="AO1310" s="75" t="str">
        <f t="shared" si="262"/>
        <v>1</v>
      </c>
      <c r="AP1310" s="75" t="str">
        <f t="shared" si="263"/>
        <v>1</v>
      </c>
      <c r="AQ1310" s="75" t="str">
        <f t="shared" si="264"/>
        <v>1</v>
      </c>
      <c r="AR1310" s="75" t="str">
        <f t="shared" si="265"/>
        <v>1</v>
      </c>
      <c r="AS1310" s="75">
        <f t="shared" si="266"/>
        <v>1</v>
      </c>
      <c r="AT1310" s="75" t="str">
        <f t="shared" si="267"/>
        <v>1</v>
      </c>
      <c r="AU1310" s="48" t="e">
        <f>IF(OR(AQ1310="I",#REF!="I",AQ1310="C",#REF!="C"),"Termovacío",IF(OR(AO1310="I",AN1310="I",AP1310="I",AK1310="I",AL1310="I",AO1310="C",AN1310="C",AP1310="C",AK1310="C",AL1310="C"),"Regeneración",""))</f>
        <v>#REF!</v>
      </c>
    </row>
    <row r="1311" spans="1:47" s="10" customFormat="1" ht="15" customHeight="1" x14ac:dyDescent="0.2">
      <c r="A1311" s="4">
        <f t="shared" si="268"/>
        <v>60</v>
      </c>
      <c r="B1311" s="4">
        <v>60005805</v>
      </c>
      <c r="C1311" s="4" t="s">
        <v>105</v>
      </c>
      <c r="D1311" s="4" t="s">
        <v>156</v>
      </c>
      <c r="E1311" s="3"/>
      <c r="F1311" s="4" t="s">
        <v>352</v>
      </c>
      <c r="G1311" s="4" t="s">
        <v>29</v>
      </c>
      <c r="H1311" s="4" t="s">
        <v>65</v>
      </c>
      <c r="I1311" s="4" t="s">
        <v>10</v>
      </c>
      <c r="J1311" s="4" t="s">
        <v>147</v>
      </c>
      <c r="K1311" s="4" t="s">
        <v>129</v>
      </c>
      <c r="L1311" s="4">
        <v>2014</v>
      </c>
      <c r="M1311" s="4" t="s">
        <v>267</v>
      </c>
      <c r="N1311" s="4" t="s">
        <v>153</v>
      </c>
      <c r="O1311" s="4" t="s">
        <v>133</v>
      </c>
      <c r="P1311" s="4">
        <v>2014</v>
      </c>
      <c r="Q1311" s="4"/>
      <c r="R1311" s="4" t="s">
        <v>119</v>
      </c>
      <c r="S1311" s="13"/>
      <c r="T1311" s="4"/>
      <c r="U1311" s="4"/>
      <c r="V1311" s="4"/>
      <c r="W1311" s="4">
        <v>60</v>
      </c>
      <c r="X1311" s="13">
        <v>43996</v>
      </c>
      <c r="Y1311" s="27"/>
      <c r="Z1311" s="27"/>
      <c r="AA1311" s="28"/>
      <c r="AB1311" s="31"/>
      <c r="AC1311" s="32">
        <v>72</v>
      </c>
      <c r="AD1311" s="28"/>
      <c r="AE1311" s="28">
        <v>34.6</v>
      </c>
      <c r="AF1311" s="33">
        <v>0.01</v>
      </c>
      <c r="AG1311" s="28">
        <v>0.5</v>
      </c>
      <c r="AH1311" s="31">
        <v>7.0000000000000001E-3</v>
      </c>
      <c r="AI1311" s="31">
        <v>0.11</v>
      </c>
      <c r="AJ1311" s="31"/>
      <c r="AK1311" s="75" t="str">
        <f t="shared" si="258"/>
        <v>1</v>
      </c>
      <c r="AL1311" s="75" t="str">
        <f t="shared" si="259"/>
        <v>1</v>
      </c>
      <c r="AM1311" s="75" t="str">
        <f t="shared" si="260"/>
        <v>1</v>
      </c>
      <c r="AN1311" s="75" t="str">
        <f t="shared" si="261"/>
        <v>1</v>
      </c>
      <c r="AO1311" s="75" t="str">
        <f t="shared" si="262"/>
        <v>1</v>
      </c>
      <c r="AP1311" s="75" t="str">
        <f t="shared" si="263"/>
        <v>1</v>
      </c>
      <c r="AQ1311" s="75" t="str">
        <f t="shared" si="264"/>
        <v>1</v>
      </c>
      <c r="AR1311" s="75" t="str">
        <f t="shared" si="265"/>
        <v>1</v>
      </c>
      <c r="AS1311" s="75">
        <f t="shared" si="266"/>
        <v>1</v>
      </c>
      <c r="AT1311" s="75" t="str">
        <f t="shared" si="267"/>
        <v>1</v>
      </c>
      <c r="AU1311" s="48" t="e">
        <f>IF(OR(AQ1311="I",#REF!="I",AQ1311="C",#REF!="C"),"Termovacío",IF(OR(AO1311="I",AN1311="I",AP1311="I",AK1311="I",AL1311="I",AO1311="C",AN1311="C",AP1311="C",AK1311="C",AL1311="C"),"Regeneración",""))</f>
        <v>#REF!</v>
      </c>
    </row>
    <row r="1312" spans="1:47" s="10" customFormat="1" ht="15" customHeight="1" x14ac:dyDescent="0.2">
      <c r="A1312" s="4">
        <f t="shared" si="268"/>
        <v>60</v>
      </c>
      <c r="B1312" s="4">
        <v>60005805</v>
      </c>
      <c r="C1312" s="4" t="s">
        <v>105</v>
      </c>
      <c r="D1312" s="4" t="s">
        <v>156</v>
      </c>
      <c r="E1312" s="3"/>
      <c r="F1312" s="4" t="s">
        <v>352</v>
      </c>
      <c r="G1312" s="4" t="s">
        <v>29</v>
      </c>
      <c r="H1312" s="4" t="s">
        <v>65</v>
      </c>
      <c r="I1312" s="4" t="s">
        <v>10</v>
      </c>
      <c r="J1312" s="4" t="s">
        <v>147</v>
      </c>
      <c r="K1312" s="4" t="s">
        <v>129</v>
      </c>
      <c r="L1312" s="4">
        <v>2014</v>
      </c>
      <c r="M1312" s="4" t="s">
        <v>267</v>
      </c>
      <c r="N1312" s="4" t="s">
        <v>153</v>
      </c>
      <c r="O1312" s="4" t="s">
        <v>133</v>
      </c>
      <c r="P1312" s="4">
        <v>2014</v>
      </c>
      <c r="Q1312" s="4"/>
      <c r="R1312" s="4" t="s">
        <v>119</v>
      </c>
      <c r="S1312" s="13"/>
      <c r="T1312" s="4"/>
      <c r="U1312" s="4"/>
      <c r="V1312" s="4"/>
      <c r="W1312" s="4">
        <v>60</v>
      </c>
      <c r="X1312" s="13">
        <v>43572</v>
      </c>
      <c r="Y1312" s="27"/>
      <c r="Z1312" s="27"/>
      <c r="AA1312" s="28"/>
      <c r="AB1312" s="31"/>
      <c r="AC1312" s="32">
        <v>71</v>
      </c>
      <c r="AD1312" s="28"/>
      <c r="AE1312" s="28">
        <v>41.5</v>
      </c>
      <c r="AF1312" s="33">
        <v>0.01</v>
      </c>
      <c r="AG1312" s="28">
        <v>0.5</v>
      </c>
      <c r="AH1312" s="31">
        <v>7.0000000000000001E-3</v>
      </c>
      <c r="AI1312" s="31">
        <v>0.19</v>
      </c>
      <c r="AJ1312" s="31"/>
      <c r="AK1312" s="75" t="str">
        <f t="shared" si="258"/>
        <v>1</v>
      </c>
      <c r="AL1312" s="75" t="str">
        <f t="shared" si="259"/>
        <v>1</v>
      </c>
      <c r="AM1312" s="75" t="str">
        <f t="shared" si="260"/>
        <v>1</v>
      </c>
      <c r="AN1312" s="75" t="str">
        <f t="shared" si="261"/>
        <v>1</v>
      </c>
      <c r="AO1312" s="75" t="str">
        <f t="shared" si="262"/>
        <v>1</v>
      </c>
      <c r="AP1312" s="75" t="str">
        <f t="shared" si="263"/>
        <v>1</v>
      </c>
      <c r="AQ1312" s="75" t="str">
        <f t="shared" si="264"/>
        <v>1</v>
      </c>
      <c r="AR1312" s="75" t="str">
        <f t="shared" si="265"/>
        <v>1</v>
      </c>
      <c r="AS1312" s="75">
        <f t="shared" si="266"/>
        <v>1</v>
      </c>
      <c r="AT1312" s="75" t="str">
        <f t="shared" si="267"/>
        <v>1</v>
      </c>
      <c r="AU1312" s="48" t="e">
        <f>IF(OR(AQ1312="I",#REF!="I",AQ1312="C",#REF!="C"),"Termovacío",IF(OR(AO1312="I",AN1312="I",AP1312="I",AK1312="I",AL1312="I",AO1312="C",AN1312="C",AP1312="C",AK1312="C",AL1312="C"),"Regeneración",""))</f>
        <v>#REF!</v>
      </c>
    </row>
    <row r="1313" spans="1:47" s="10" customFormat="1" ht="15" customHeight="1" x14ac:dyDescent="0.2">
      <c r="A1313" s="4">
        <f t="shared" si="268"/>
        <v>60</v>
      </c>
      <c r="B1313" s="4">
        <v>60005805</v>
      </c>
      <c r="C1313" s="4" t="s">
        <v>105</v>
      </c>
      <c r="D1313" s="4" t="s">
        <v>156</v>
      </c>
      <c r="E1313" s="3"/>
      <c r="F1313" s="4" t="s">
        <v>352</v>
      </c>
      <c r="G1313" s="4" t="s">
        <v>29</v>
      </c>
      <c r="H1313" s="4" t="s">
        <v>65</v>
      </c>
      <c r="I1313" s="4" t="s">
        <v>10</v>
      </c>
      <c r="J1313" s="4" t="s">
        <v>147</v>
      </c>
      <c r="K1313" s="4" t="s">
        <v>129</v>
      </c>
      <c r="L1313" s="4">
        <v>2014</v>
      </c>
      <c r="M1313" s="4" t="s">
        <v>267</v>
      </c>
      <c r="N1313" s="4" t="s">
        <v>153</v>
      </c>
      <c r="O1313" s="4" t="s">
        <v>133</v>
      </c>
      <c r="P1313" s="4">
        <v>2014</v>
      </c>
      <c r="Q1313" s="4"/>
      <c r="R1313" s="4" t="s">
        <v>119</v>
      </c>
      <c r="S1313" s="13"/>
      <c r="T1313" s="4"/>
      <c r="U1313" s="4"/>
      <c r="V1313" s="4"/>
      <c r="W1313" s="4">
        <v>60</v>
      </c>
      <c r="X1313" s="13">
        <v>43311</v>
      </c>
      <c r="Y1313" s="27"/>
      <c r="Z1313" s="27"/>
      <c r="AA1313" s="28"/>
      <c r="AB1313" s="31"/>
      <c r="AC1313" s="32">
        <v>61.2</v>
      </c>
      <c r="AD1313" s="28"/>
      <c r="AE1313" s="28">
        <v>37</v>
      </c>
      <c r="AF1313" s="33">
        <v>0.02</v>
      </c>
      <c r="AG1313" s="28">
        <v>1</v>
      </c>
      <c r="AH1313" s="31">
        <v>5.0000000000000001E-3</v>
      </c>
      <c r="AI1313" s="31">
        <v>9.6000000000000002E-2</v>
      </c>
      <c r="AJ1313" s="31"/>
      <c r="AK1313" s="75" t="str">
        <f t="shared" si="258"/>
        <v>1</v>
      </c>
      <c r="AL1313" s="75" t="str">
        <f t="shared" si="259"/>
        <v>1</v>
      </c>
      <c r="AM1313" s="75" t="str">
        <f t="shared" si="260"/>
        <v>1</v>
      </c>
      <c r="AN1313" s="75" t="str">
        <f t="shared" si="261"/>
        <v>1</v>
      </c>
      <c r="AO1313" s="75" t="str">
        <f t="shared" si="262"/>
        <v>1</v>
      </c>
      <c r="AP1313" s="75" t="str">
        <f t="shared" si="263"/>
        <v>1</v>
      </c>
      <c r="AQ1313" s="75" t="str">
        <f t="shared" si="264"/>
        <v>1</v>
      </c>
      <c r="AR1313" s="75" t="str">
        <f t="shared" si="265"/>
        <v>1</v>
      </c>
      <c r="AS1313" s="75">
        <f t="shared" si="266"/>
        <v>1</v>
      </c>
      <c r="AT1313" s="75" t="str">
        <f t="shared" si="267"/>
        <v>1</v>
      </c>
      <c r="AU1313" s="48" t="e">
        <f>IF(OR(AQ1313="I",#REF!="I",AQ1313="C",#REF!="C"),"Termovacío",IF(OR(AO1313="I",AN1313="I",AP1313="I",AK1313="I",AL1313="I",AO1313="C",AN1313="C",AP1313="C",AK1313="C",AL1313="C"),"Regeneración",""))</f>
        <v>#REF!</v>
      </c>
    </row>
    <row r="1314" spans="1:47" s="10" customFormat="1" ht="15" customHeight="1" x14ac:dyDescent="0.2">
      <c r="A1314" s="4">
        <f t="shared" si="268"/>
        <v>60</v>
      </c>
      <c r="B1314" s="4">
        <v>60005805</v>
      </c>
      <c r="C1314" s="4" t="s">
        <v>105</v>
      </c>
      <c r="D1314" s="4" t="s">
        <v>156</v>
      </c>
      <c r="E1314" s="3"/>
      <c r="F1314" s="4" t="s">
        <v>352</v>
      </c>
      <c r="G1314" s="4" t="s">
        <v>29</v>
      </c>
      <c r="H1314" s="4" t="s">
        <v>65</v>
      </c>
      <c r="I1314" s="4" t="s">
        <v>10</v>
      </c>
      <c r="J1314" s="4" t="s">
        <v>147</v>
      </c>
      <c r="K1314" s="4" t="s">
        <v>129</v>
      </c>
      <c r="L1314" s="4">
        <v>2014</v>
      </c>
      <c r="M1314" s="4" t="s">
        <v>267</v>
      </c>
      <c r="N1314" s="4" t="s">
        <v>153</v>
      </c>
      <c r="O1314" s="4" t="s">
        <v>133</v>
      </c>
      <c r="P1314" s="4">
        <v>2014</v>
      </c>
      <c r="Q1314" s="4"/>
      <c r="R1314" s="4" t="s">
        <v>119</v>
      </c>
      <c r="S1314" s="13"/>
      <c r="T1314" s="4"/>
      <c r="U1314" s="4"/>
      <c r="V1314" s="4"/>
      <c r="W1314" s="4">
        <v>60</v>
      </c>
      <c r="X1314" s="13">
        <v>42920</v>
      </c>
      <c r="Y1314" s="27"/>
      <c r="Z1314" s="27"/>
      <c r="AA1314" s="28"/>
      <c r="AB1314" s="31"/>
      <c r="AC1314" s="32">
        <v>64.900000000000006</v>
      </c>
      <c r="AD1314" s="28"/>
      <c r="AE1314" s="28">
        <v>45.4</v>
      </c>
      <c r="AF1314" s="33">
        <v>0.01</v>
      </c>
      <c r="AG1314" s="28">
        <v>0.5</v>
      </c>
      <c r="AH1314" s="31">
        <v>0.05</v>
      </c>
      <c r="AI1314" s="31">
        <v>1.3</v>
      </c>
      <c r="AJ1314" s="31"/>
      <c r="AK1314" s="75" t="str">
        <f t="shared" si="258"/>
        <v>1</v>
      </c>
      <c r="AL1314" s="75" t="str">
        <f t="shared" si="259"/>
        <v>1</v>
      </c>
      <c r="AM1314" s="75" t="str">
        <f t="shared" si="260"/>
        <v>1</v>
      </c>
      <c r="AN1314" s="75" t="str">
        <f t="shared" si="261"/>
        <v>1</v>
      </c>
      <c r="AO1314" s="75" t="str">
        <f t="shared" si="262"/>
        <v>1</v>
      </c>
      <c r="AP1314" s="75" t="str">
        <f t="shared" si="263"/>
        <v>1</v>
      </c>
      <c r="AQ1314" s="75" t="str">
        <f t="shared" si="264"/>
        <v>1</v>
      </c>
      <c r="AR1314" s="75" t="str">
        <f t="shared" si="265"/>
        <v>1</v>
      </c>
      <c r="AS1314" s="75">
        <f t="shared" si="266"/>
        <v>1</v>
      </c>
      <c r="AT1314" s="75" t="str">
        <f t="shared" si="267"/>
        <v>1</v>
      </c>
      <c r="AU1314" s="48" t="e">
        <f>IF(OR(AQ1314="I",#REF!="I",AQ1314="C",#REF!="C"),"Termovacío",IF(OR(AO1314="I",AN1314="I",AP1314="I",AK1314="I",AL1314="I",AO1314="C",AN1314="C",AP1314="C",AK1314="C",AL1314="C"),"Regeneración",""))</f>
        <v>#REF!</v>
      </c>
    </row>
    <row r="1315" spans="1:47" s="10" customFormat="1" ht="15" customHeight="1" x14ac:dyDescent="0.2">
      <c r="A1315" s="4">
        <f t="shared" si="268"/>
        <v>60</v>
      </c>
      <c r="B1315" s="4">
        <v>60005805</v>
      </c>
      <c r="C1315" s="4" t="s">
        <v>105</v>
      </c>
      <c r="D1315" s="4" t="s">
        <v>156</v>
      </c>
      <c r="E1315" s="3"/>
      <c r="F1315" s="4" t="s">
        <v>352</v>
      </c>
      <c r="G1315" s="4" t="s">
        <v>29</v>
      </c>
      <c r="H1315" s="4" t="s">
        <v>65</v>
      </c>
      <c r="I1315" s="4" t="s">
        <v>10</v>
      </c>
      <c r="J1315" s="4" t="s">
        <v>147</v>
      </c>
      <c r="K1315" s="4" t="s">
        <v>129</v>
      </c>
      <c r="L1315" s="4">
        <v>2014</v>
      </c>
      <c r="M1315" s="4" t="s">
        <v>267</v>
      </c>
      <c r="N1315" s="4" t="s">
        <v>153</v>
      </c>
      <c r="O1315" s="4" t="s">
        <v>133</v>
      </c>
      <c r="P1315" s="4">
        <v>2014</v>
      </c>
      <c r="Q1315" s="4"/>
      <c r="R1315" s="4" t="s">
        <v>119</v>
      </c>
      <c r="S1315" s="13"/>
      <c r="T1315" s="4"/>
      <c r="U1315" s="4"/>
      <c r="V1315" s="4"/>
      <c r="W1315" s="4">
        <v>60</v>
      </c>
      <c r="X1315" s="13">
        <v>42381</v>
      </c>
      <c r="Y1315" s="27"/>
      <c r="Z1315" s="27"/>
      <c r="AA1315" s="28"/>
      <c r="AB1315" s="31"/>
      <c r="AC1315" s="32">
        <v>65.8</v>
      </c>
      <c r="AD1315" s="28"/>
      <c r="AE1315" s="28">
        <v>45</v>
      </c>
      <c r="AF1315" s="33">
        <v>0.01</v>
      </c>
      <c r="AG1315" s="28">
        <v>0.5</v>
      </c>
      <c r="AH1315" s="31">
        <v>3.0000000000000001E-3</v>
      </c>
      <c r="AI1315" s="31">
        <v>0.28299999999999997</v>
      </c>
      <c r="AJ1315" s="31"/>
      <c r="AK1315" s="75" t="str">
        <f t="shared" si="258"/>
        <v>1</v>
      </c>
      <c r="AL1315" s="75" t="str">
        <f t="shared" si="259"/>
        <v>1</v>
      </c>
      <c r="AM1315" s="75" t="str">
        <f t="shared" si="260"/>
        <v>1</v>
      </c>
      <c r="AN1315" s="75" t="str">
        <f t="shared" si="261"/>
        <v>1</v>
      </c>
      <c r="AO1315" s="75" t="str">
        <f t="shared" si="262"/>
        <v>1</v>
      </c>
      <c r="AP1315" s="75" t="str">
        <f t="shared" si="263"/>
        <v>1</v>
      </c>
      <c r="AQ1315" s="75" t="str">
        <f t="shared" si="264"/>
        <v>1</v>
      </c>
      <c r="AR1315" s="75" t="str">
        <f t="shared" si="265"/>
        <v>1</v>
      </c>
      <c r="AS1315" s="75">
        <f t="shared" si="266"/>
        <v>1</v>
      </c>
      <c r="AT1315" s="75" t="str">
        <f t="shared" si="267"/>
        <v>1</v>
      </c>
      <c r="AU1315" s="48" t="e">
        <f>IF(OR(AQ1315="I",#REF!="I",AQ1315="C",#REF!="C"),"Termovacío",IF(OR(AO1315="I",AN1315="I",AP1315="I",AK1315="I",AL1315="I",AO1315="C",AN1315="C",AP1315="C",AK1315="C",AL1315="C"),"Regeneración",""))</f>
        <v>#REF!</v>
      </c>
    </row>
    <row r="1316" spans="1:47" s="10" customFormat="1" ht="15" customHeight="1" x14ac:dyDescent="0.2">
      <c r="A1316" s="4">
        <f t="shared" si="268"/>
        <v>60</v>
      </c>
      <c r="B1316" s="4">
        <v>60005805</v>
      </c>
      <c r="C1316" s="4" t="s">
        <v>105</v>
      </c>
      <c r="D1316" s="4" t="s">
        <v>156</v>
      </c>
      <c r="E1316" s="3"/>
      <c r="F1316" s="4" t="s">
        <v>352</v>
      </c>
      <c r="G1316" s="4" t="s">
        <v>29</v>
      </c>
      <c r="H1316" s="4" t="s">
        <v>65</v>
      </c>
      <c r="I1316" s="4" t="s">
        <v>10</v>
      </c>
      <c r="J1316" s="4" t="s">
        <v>147</v>
      </c>
      <c r="K1316" s="4" t="s">
        <v>129</v>
      </c>
      <c r="L1316" s="4">
        <v>2014</v>
      </c>
      <c r="M1316" s="4" t="s">
        <v>267</v>
      </c>
      <c r="N1316" s="4" t="s">
        <v>153</v>
      </c>
      <c r="O1316" s="4" t="s">
        <v>133</v>
      </c>
      <c r="P1316" s="4">
        <v>2014</v>
      </c>
      <c r="Q1316" s="4"/>
      <c r="R1316" s="4" t="s">
        <v>119</v>
      </c>
      <c r="S1316" s="13"/>
      <c r="T1316" s="4"/>
      <c r="U1316" s="4"/>
      <c r="V1316" s="4"/>
      <c r="W1316" s="4">
        <v>60</v>
      </c>
      <c r="X1316" s="13">
        <v>41984</v>
      </c>
      <c r="Y1316" s="27"/>
      <c r="Z1316" s="27"/>
      <c r="AA1316" s="28"/>
      <c r="AB1316" s="31"/>
      <c r="AC1316" s="32">
        <v>65</v>
      </c>
      <c r="AD1316" s="28"/>
      <c r="AE1316" s="28">
        <v>42</v>
      </c>
      <c r="AF1316" s="33">
        <v>0.01</v>
      </c>
      <c r="AG1316" s="28">
        <v>0.5</v>
      </c>
      <c r="AH1316" s="31">
        <v>0.01</v>
      </c>
      <c r="AI1316" s="31"/>
      <c r="AJ1316" s="31"/>
      <c r="AK1316" s="75" t="str">
        <f t="shared" si="258"/>
        <v>1</v>
      </c>
      <c r="AL1316" s="75" t="str">
        <f t="shared" si="259"/>
        <v>1</v>
      </c>
      <c r="AM1316" s="75" t="str">
        <f t="shared" si="260"/>
        <v>1</v>
      </c>
      <c r="AN1316" s="75" t="str">
        <f t="shared" si="261"/>
        <v>1</v>
      </c>
      <c r="AO1316" s="75" t="str">
        <f t="shared" si="262"/>
        <v>1</v>
      </c>
      <c r="AP1316" s="75" t="str">
        <f t="shared" si="263"/>
        <v>1</v>
      </c>
      <c r="AQ1316" s="75" t="str">
        <f t="shared" si="264"/>
        <v>1</v>
      </c>
      <c r="AR1316" s="75" t="str">
        <f t="shared" si="265"/>
        <v>1</v>
      </c>
      <c r="AS1316" s="75">
        <f t="shared" si="266"/>
        <v>1</v>
      </c>
      <c r="AT1316" s="75" t="str">
        <f t="shared" si="267"/>
        <v>1</v>
      </c>
      <c r="AU1316" s="48" t="e">
        <f>IF(OR(AQ1316="I",#REF!="I",AQ1316="C",#REF!="C"),"Termovacío",IF(OR(AO1316="I",AN1316="I",AP1316="I",AK1316="I",AL1316="I",AO1316="C",AN1316="C",AP1316="C",AK1316="C",AL1316="C"),"Regeneración",""))</f>
        <v>#REF!</v>
      </c>
    </row>
    <row r="1317" spans="1:47" s="10" customFormat="1" ht="15" customHeight="1" x14ac:dyDescent="0.2">
      <c r="A1317" s="4">
        <f t="shared" si="268"/>
        <v>60</v>
      </c>
      <c r="B1317" s="4">
        <v>60005805</v>
      </c>
      <c r="C1317" s="4" t="s">
        <v>105</v>
      </c>
      <c r="D1317" s="4" t="s">
        <v>156</v>
      </c>
      <c r="E1317" s="3"/>
      <c r="F1317" s="4" t="s">
        <v>352</v>
      </c>
      <c r="G1317" s="4" t="s">
        <v>29</v>
      </c>
      <c r="H1317" s="4" t="s">
        <v>65</v>
      </c>
      <c r="I1317" s="4" t="s">
        <v>10</v>
      </c>
      <c r="J1317" s="4" t="s">
        <v>147</v>
      </c>
      <c r="K1317" s="4" t="s">
        <v>129</v>
      </c>
      <c r="L1317" s="4">
        <v>2014</v>
      </c>
      <c r="M1317" s="4" t="s">
        <v>267</v>
      </c>
      <c r="N1317" s="4" t="s">
        <v>153</v>
      </c>
      <c r="O1317" s="4" t="s">
        <v>133</v>
      </c>
      <c r="P1317" s="4">
        <v>2014</v>
      </c>
      <c r="Q1317" s="4"/>
      <c r="R1317" s="4" t="s">
        <v>119</v>
      </c>
      <c r="S1317" s="13"/>
      <c r="T1317" s="4"/>
      <c r="U1317" s="4"/>
      <c r="V1317" s="4"/>
      <c r="W1317" s="4">
        <v>60</v>
      </c>
      <c r="X1317" s="13">
        <v>41669</v>
      </c>
      <c r="Y1317" s="27"/>
      <c r="Z1317" s="27"/>
      <c r="AA1317" s="28"/>
      <c r="AB1317" s="31"/>
      <c r="AC1317" s="32">
        <v>70</v>
      </c>
      <c r="AD1317" s="28"/>
      <c r="AE1317" s="28">
        <v>46</v>
      </c>
      <c r="AF1317" s="33">
        <v>0.01</v>
      </c>
      <c r="AG1317" s="28"/>
      <c r="AH1317" s="31">
        <v>0.01</v>
      </c>
      <c r="AI1317" s="31"/>
      <c r="AJ1317" s="31"/>
      <c r="AK1317" s="75" t="str">
        <f t="shared" si="258"/>
        <v>1</v>
      </c>
      <c r="AL1317" s="75" t="str">
        <f t="shared" si="259"/>
        <v>1</v>
      </c>
      <c r="AM1317" s="75" t="str">
        <f t="shared" si="260"/>
        <v>1</v>
      </c>
      <c r="AN1317" s="75" t="str">
        <f t="shared" si="261"/>
        <v>1</v>
      </c>
      <c r="AO1317" s="75" t="str">
        <f t="shared" si="262"/>
        <v>1</v>
      </c>
      <c r="AP1317" s="75" t="str">
        <f t="shared" si="263"/>
        <v>1</v>
      </c>
      <c r="AQ1317" s="75" t="str">
        <f t="shared" si="264"/>
        <v>1</v>
      </c>
      <c r="AR1317" s="75" t="str">
        <f t="shared" si="265"/>
        <v>1</v>
      </c>
      <c r="AS1317" s="75">
        <f t="shared" si="266"/>
        <v>1</v>
      </c>
      <c r="AT1317" s="75" t="str">
        <f t="shared" si="267"/>
        <v>1</v>
      </c>
      <c r="AU1317" s="48" t="e">
        <f>IF(OR(AQ1317="I",#REF!="I",AQ1317="C",#REF!="C"),"Termovacío",IF(OR(AO1317="I",AN1317="I",AP1317="I",AK1317="I",AL1317="I",AO1317="C",AN1317="C",AP1317="C",AK1317="C",AL1317="C"),"Regeneración",""))</f>
        <v>#REF!</v>
      </c>
    </row>
    <row r="1318" spans="1:47" s="135" customFormat="1" ht="15" customHeight="1" x14ac:dyDescent="0.2">
      <c r="A1318" s="4">
        <f t="shared" si="268"/>
        <v>61</v>
      </c>
      <c r="B1318" s="36">
        <v>60003656</v>
      </c>
      <c r="C1318" s="36" t="s">
        <v>105</v>
      </c>
      <c r="D1318" s="36" t="s">
        <v>163</v>
      </c>
      <c r="E1318" s="37"/>
      <c r="F1318" s="36" t="s">
        <v>353</v>
      </c>
      <c r="G1318" s="36" t="s">
        <v>12</v>
      </c>
      <c r="H1318" s="36" t="s">
        <v>66</v>
      </c>
      <c r="I1318" s="36" t="s">
        <v>245</v>
      </c>
      <c r="J1318" s="36" t="s">
        <v>141</v>
      </c>
      <c r="K1318" s="36" t="s">
        <v>125</v>
      </c>
      <c r="L1318" s="36">
        <v>2008</v>
      </c>
      <c r="M1318" s="36" t="s">
        <v>267</v>
      </c>
      <c r="N1318" s="36" t="s">
        <v>153</v>
      </c>
      <c r="O1318" s="36" t="s">
        <v>135</v>
      </c>
      <c r="P1318" s="36">
        <v>2008</v>
      </c>
      <c r="Q1318" s="36"/>
      <c r="R1318" s="36" t="s">
        <v>119</v>
      </c>
      <c r="S1318" s="38"/>
      <c r="T1318" s="36"/>
      <c r="U1318" s="36"/>
      <c r="V1318" s="36" t="s">
        <v>448</v>
      </c>
      <c r="W1318" s="36">
        <v>60</v>
      </c>
      <c r="X1318" s="38">
        <v>45694</v>
      </c>
      <c r="Y1318" s="39">
        <v>60</v>
      </c>
      <c r="Z1318" s="39">
        <v>26</v>
      </c>
      <c r="AA1318" s="40" t="s">
        <v>665</v>
      </c>
      <c r="AB1318" s="41">
        <v>0.88500000000000001</v>
      </c>
      <c r="AC1318" s="42">
        <v>53</v>
      </c>
      <c r="AD1318" s="40">
        <v>7</v>
      </c>
      <c r="AE1318" s="40">
        <v>31.8</v>
      </c>
      <c r="AF1318" s="43">
        <v>0.01</v>
      </c>
      <c r="AG1318" s="40">
        <v>1.5</v>
      </c>
      <c r="AH1318" s="41">
        <v>1.4E-2</v>
      </c>
      <c r="AI1318" s="41">
        <v>0.73499999999999999</v>
      </c>
      <c r="AJ1318" s="41"/>
      <c r="AK1318" s="75" t="str">
        <f t="shared" si="258"/>
        <v>1</v>
      </c>
      <c r="AL1318" s="75" t="str">
        <f t="shared" si="259"/>
        <v>1</v>
      </c>
      <c r="AM1318" s="75" t="str">
        <f t="shared" si="260"/>
        <v>1</v>
      </c>
      <c r="AN1318" s="75" t="str">
        <f t="shared" si="261"/>
        <v>1</v>
      </c>
      <c r="AO1318" s="75" t="str">
        <f t="shared" si="262"/>
        <v>3</v>
      </c>
      <c r="AP1318" s="75" t="str">
        <f t="shared" si="263"/>
        <v>1</v>
      </c>
      <c r="AQ1318" s="75" t="str">
        <f t="shared" si="264"/>
        <v>1</v>
      </c>
      <c r="AR1318" s="75" t="str">
        <f t="shared" si="265"/>
        <v>1</v>
      </c>
      <c r="AS1318" s="75">
        <f t="shared" si="266"/>
        <v>1.2727272727272727</v>
      </c>
      <c r="AT1318" s="75" t="str">
        <f t="shared" si="267"/>
        <v>3</v>
      </c>
      <c r="AU1318" s="134" t="e">
        <f>IF(OR(AQ1318="I",#REF!="I",AQ1318="C",#REF!="C"),"Termovacío",IF(OR(AO1318="I",AN1318="I",AP1318="I",AK1318="I",AL1318="I",AO1318="C",AN1318="C",AP1318="C",AK1318="C",AL1318="C"),"Regeneración",""))</f>
        <v>#REF!</v>
      </c>
    </row>
    <row r="1319" spans="1:47" s="10" customFormat="1" ht="15" customHeight="1" x14ac:dyDescent="0.2">
      <c r="A1319" s="4">
        <f t="shared" si="268"/>
        <v>61</v>
      </c>
      <c r="B1319" s="4">
        <v>60003656</v>
      </c>
      <c r="C1319" s="4" t="s">
        <v>105</v>
      </c>
      <c r="D1319" s="4" t="s">
        <v>163</v>
      </c>
      <c r="E1319" s="3"/>
      <c r="F1319" s="4" t="s">
        <v>353</v>
      </c>
      <c r="G1319" s="4" t="s">
        <v>12</v>
      </c>
      <c r="H1319" s="4" t="s">
        <v>66</v>
      </c>
      <c r="I1319" s="4" t="s">
        <v>245</v>
      </c>
      <c r="J1319" s="4" t="s">
        <v>141</v>
      </c>
      <c r="K1319" s="4" t="s">
        <v>125</v>
      </c>
      <c r="L1319" s="4">
        <v>2008</v>
      </c>
      <c r="M1319" s="4" t="s">
        <v>267</v>
      </c>
      <c r="N1319" s="4" t="s">
        <v>153</v>
      </c>
      <c r="O1319" s="4" t="s">
        <v>135</v>
      </c>
      <c r="P1319" s="4">
        <v>2008</v>
      </c>
      <c r="Q1319" s="4"/>
      <c r="R1319" s="4" t="s">
        <v>119</v>
      </c>
      <c r="S1319" s="13"/>
      <c r="T1319" s="4"/>
      <c r="U1319" s="4"/>
      <c r="V1319" s="4" t="s">
        <v>448</v>
      </c>
      <c r="W1319" s="4">
        <v>60</v>
      </c>
      <c r="X1319" s="13">
        <v>45166</v>
      </c>
      <c r="Y1319" s="27">
        <v>68</v>
      </c>
      <c r="Z1319" s="27">
        <v>55</v>
      </c>
      <c r="AA1319" s="28" t="s">
        <v>450</v>
      </c>
      <c r="AB1319" s="31">
        <v>0.88490000000000002</v>
      </c>
      <c r="AC1319" s="32">
        <v>47</v>
      </c>
      <c r="AD1319" s="28">
        <v>12</v>
      </c>
      <c r="AE1319" s="28">
        <v>32.200000000000003</v>
      </c>
      <c r="AF1319" s="33">
        <v>0.01</v>
      </c>
      <c r="AG1319" s="28">
        <v>1.5</v>
      </c>
      <c r="AH1319" s="31">
        <v>1.6E-2</v>
      </c>
      <c r="AI1319" s="31">
        <v>0.64900000000000002</v>
      </c>
      <c r="AJ1319" s="31"/>
      <c r="AK1319" s="75" t="str">
        <f t="shared" si="258"/>
        <v>1</v>
      </c>
      <c r="AL1319" s="75" t="str">
        <f t="shared" si="259"/>
        <v>1</v>
      </c>
      <c r="AM1319" s="75" t="str">
        <f t="shared" si="260"/>
        <v>1</v>
      </c>
      <c r="AN1319" s="75" t="str">
        <f t="shared" si="261"/>
        <v>1</v>
      </c>
      <c r="AO1319" s="75" t="str">
        <f t="shared" si="262"/>
        <v>1</v>
      </c>
      <c r="AP1319" s="75" t="str">
        <f t="shared" si="263"/>
        <v>1</v>
      </c>
      <c r="AQ1319" s="75" t="str">
        <f t="shared" si="264"/>
        <v>1</v>
      </c>
      <c r="AR1319" s="75" t="str">
        <f t="shared" si="265"/>
        <v>1</v>
      </c>
      <c r="AS1319" s="75">
        <f t="shared" si="266"/>
        <v>1</v>
      </c>
      <c r="AT1319" s="75" t="str">
        <f t="shared" si="267"/>
        <v>1</v>
      </c>
      <c r="AU1319" s="48" t="e">
        <f>IF(OR(AQ1319="I",#REF!="I",AQ1319="C",#REF!="C"),"Termovacío",IF(OR(AO1319="I",AN1319="I",AP1319="I",AK1319="I",AL1319="I",AO1319="C",AN1319="C",AP1319="C",AK1319="C",AL1319="C"),"Regeneración",""))</f>
        <v>#REF!</v>
      </c>
    </row>
    <row r="1320" spans="1:47" s="10" customFormat="1" ht="15" customHeight="1" x14ac:dyDescent="0.2">
      <c r="A1320" s="4">
        <f t="shared" si="268"/>
        <v>61</v>
      </c>
      <c r="B1320" s="4">
        <v>60003656</v>
      </c>
      <c r="C1320" s="4" t="s">
        <v>105</v>
      </c>
      <c r="D1320" s="4" t="s">
        <v>163</v>
      </c>
      <c r="E1320" s="3"/>
      <c r="F1320" s="4" t="s">
        <v>353</v>
      </c>
      <c r="G1320" s="4" t="s">
        <v>12</v>
      </c>
      <c r="H1320" s="4" t="s">
        <v>66</v>
      </c>
      <c r="I1320" s="4" t="s">
        <v>245</v>
      </c>
      <c r="J1320" s="4" t="s">
        <v>141</v>
      </c>
      <c r="K1320" s="4" t="s">
        <v>125</v>
      </c>
      <c r="L1320" s="4">
        <v>2008</v>
      </c>
      <c r="M1320" s="4" t="s">
        <v>267</v>
      </c>
      <c r="N1320" s="4" t="s">
        <v>153</v>
      </c>
      <c r="O1320" s="4" t="s">
        <v>135</v>
      </c>
      <c r="P1320" s="4">
        <v>2008</v>
      </c>
      <c r="Q1320" s="4"/>
      <c r="R1320" s="4" t="s">
        <v>119</v>
      </c>
      <c r="S1320" s="13"/>
      <c r="T1320" s="4"/>
      <c r="U1320" s="4"/>
      <c r="V1320" s="4"/>
      <c r="W1320" s="4">
        <v>60</v>
      </c>
      <c r="X1320" s="13" t="s">
        <v>286</v>
      </c>
      <c r="Y1320" s="27">
        <v>0</v>
      </c>
      <c r="Z1320" s="27">
        <v>62.9</v>
      </c>
      <c r="AA1320" s="28" t="s">
        <v>282</v>
      </c>
      <c r="AB1320" s="31">
        <v>0.88219999999999998</v>
      </c>
      <c r="AC1320" s="32">
        <v>71</v>
      </c>
      <c r="AD1320" s="28">
        <v>9</v>
      </c>
      <c r="AE1320" s="28">
        <v>33.200000000000003</v>
      </c>
      <c r="AF1320" s="33">
        <v>0.02</v>
      </c>
      <c r="AG1320" s="28">
        <v>1</v>
      </c>
      <c r="AH1320" s="31">
        <v>2.1000000000000001E-2</v>
      </c>
      <c r="AI1320" s="31">
        <v>0.54</v>
      </c>
      <c r="AJ1320" s="31"/>
      <c r="AK1320" s="75" t="str">
        <f t="shared" si="258"/>
        <v>1</v>
      </c>
      <c r="AL1320" s="75" t="str">
        <f t="shared" si="259"/>
        <v>1</v>
      </c>
      <c r="AM1320" s="75" t="str">
        <f t="shared" si="260"/>
        <v>1</v>
      </c>
      <c r="AN1320" s="75" t="str">
        <f t="shared" si="261"/>
        <v>1</v>
      </c>
      <c r="AO1320" s="75" t="str">
        <f t="shared" si="262"/>
        <v>1</v>
      </c>
      <c r="AP1320" s="75" t="str">
        <f t="shared" si="263"/>
        <v>1</v>
      </c>
      <c r="AQ1320" s="75" t="str">
        <f t="shared" si="264"/>
        <v>1</v>
      </c>
      <c r="AR1320" s="75" t="str">
        <f t="shared" si="265"/>
        <v>1</v>
      </c>
      <c r="AS1320" s="75">
        <f t="shared" si="266"/>
        <v>1</v>
      </c>
      <c r="AT1320" s="75" t="str">
        <f t="shared" si="267"/>
        <v>1</v>
      </c>
      <c r="AU1320" s="48" t="e">
        <f>IF(OR(AQ1320="I",#REF!="I",AQ1320="C",#REF!="C"),"Termovacío",IF(OR(AO1320="I",AN1320="I",AP1320="I",AK1320="I",AL1320="I",AO1320="C",AN1320="C",AP1320="C",AK1320="C",AL1320="C"),"Regeneración",""))</f>
        <v>#REF!</v>
      </c>
    </row>
    <row r="1321" spans="1:47" s="10" customFormat="1" ht="15" customHeight="1" x14ac:dyDescent="0.2">
      <c r="A1321" s="4">
        <f t="shared" si="268"/>
        <v>61</v>
      </c>
      <c r="B1321" s="4">
        <v>60003656</v>
      </c>
      <c r="C1321" s="4" t="s">
        <v>105</v>
      </c>
      <c r="D1321" s="4" t="s">
        <v>163</v>
      </c>
      <c r="E1321" s="3"/>
      <c r="F1321" s="4" t="s">
        <v>353</v>
      </c>
      <c r="G1321" s="4" t="s">
        <v>12</v>
      </c>
      <c r="H1321" s="4" t="s">
        <v>66</v>
      </c>
      <c r="I1321" s="4" t="s">
        <v>245</v>
      </c>
      <c r="J1321" s="4" t="s">
        <v>141</v>
      </c>
      <c r="K1321" s="4" t="s">
        <v>125</v>
      </c>
      <c r="L1321" s="4">
        <v>2008</v>
      </c>
      <c r="M1321" s="4" t="s">
        <v>267</v>
      </c>
      <c r="N1321" s="4" t="s">
        <v>153</v>
      </c>
      <c r="O1321" s="4" t="s">
        <v>135</v>
      </c>
      <c r="P1321" s="4">
        <v>2008</v>
      </c>
      <c r="Q1321" s="4"/>
      <c r="R1321" s="4" t="s">
        <v>119</v>
      </c>
      <c r="S1321" s="13"/>
      <c r="T1321" s="4"/>
      <c r="U1321" s="4"/>
      <c r="V1321" s="4" t="s">
        <v>301</v>
      </c>
      <c r="W1321" s="4">
        <v>60</v>
      </c>
      <c r="X1321" s="13">
        <v>44382</v>
      </c>
      <c r="Y1321" s="27">
        <v>68.400000000000006</v>
      </c>
      <c r="Z1321" s="27">
        <v>60.2</v>
      </c>
      <c r="AA1321" s="28" t="s">
        <v>283</v>
      </c>
      <c r="AB1321" s="31">
        <v>0.876</v>
      </c>
      <c r="AC1321" s="32">
        <v>44</v>
      </c>
      <c r="AD1321" s="28">
        <v>12</v>
      </c>
      <c r="AE1321" s="28">
        <v>31</v>
      </c>
      <c r="AF1321" s="33">
        <v>0.02</v>
      </c>
      <c r="AG1321" s="28">
        <v>2</v>
      </c>
      <c r="AH1321" s="31">
        <v>2.4E-2</v>
      </c>
      <c r="AI1321" s="31">
        <v>1.0489999999999999</v>
      </c>
      <c r="AJ1321" s="31"/>
      <c r="AK1321" s="75" t="str">
        <f t="shared" si="258"/>
        <v>1</v>
      </c>
      <c r="AL1321" s="75" t="str">
        <f t="shared" si="259"/>
        <v>1</v>
      </c>
      <c r="AM1321" s="75" t="str">
        <f t="shared" si="260"/>
        <v>1</v>
      </c>
      <c r="AN1321" s="75" t="str">
        <f t="shared" si="261"/>
        <v>1</v>
      </c>
      <c r="AO1321" s="75" t="str">
        <f t="shared" si="262"/>
        <v>3</v>
      </c>
      <c r="AP1321" s="75" t="str">
        <f t="shared" si="263"/>
        <v>1</v>
      </c>
      <c r="AQ1321" s="75" t="str">
        <f t="shared" si="264"/>
        <v>1</v>
      </c>
      <c r="AR1321" s="75" t="str">
        <f t="shared" si="265"/>
        <v>1</v>
      </c>
      <c r="AS1321" s="75">
        <f t="shared" si="266"/>
        <v>1.2727272727272727</v>
      </c>
      <c r="AT1321" s="75" t="str">
        <f t="shared" si="267"/>
        <v>3</v>
      </c>
      <c r="AU1321" s="48" t="e">
        <f>IF(OR(AQ1321="I",#REF!="I",AQ1321="C",#REF!="C"),"Termovacío",IF(OR(AO1321="I",AN1321="I",AP1321="I",AK1321="I",AL1321="I",AO1321="C",AN1321="C",AP1321="C",AK1321="C",AL1321="C"),"Regeneración",""))</f>
        <v>#REF!</v>
      </c>
    </row>
    <row r="1322" spans="1:47" s="10" customFormat="1" ht="15" customHeight="1" x14ac:dyDescent="0.2">
      <c r="A1322" s="4">
        <f t="shared" si="268"/>
        <v>61</v>
      </c>
      <c r="B1322" s="4">
        <v>60003656</v>
      </c>
      <c r="C1322" s="4" t="s">
        <v>105</v>
      </c>
      <c r="D1322" s="4" t="s">
        <v>163</v>
      </c>
      <c r="E1322" s="3"/>
      <c r="F1322" s="4" t="s">
        <v>353</v>
      </c>
      <c r="G1322" s="4" t="s">
        <v>12</v>
      </c>
      <c r="H1322" s="4" t="s">
        <v>66</v>
      </c>
      <c r="I1322" s="4" t="s">
        <v>245</v>
      </c>
      <c r="J1322" s="4" t="s">
        <v>141</v>
      </c>
      <c r="K1322" s="4" t="s">
        <v>125</v>
      </c>
      <c r="L1322" s="4">
        <v>2008</v>
      </c>
      <c r="M1322" s="4" t="s">
        <v>267</v>
      </c>
      <c r="N1322" s="4" t="s">
        <v>153</v>
      </c>
      <c r="O1322" s="4" t="s">
        <v>135</v>
      </c>
      <c r="P1322" s="4">
        <v>2008</v>
      </c>
      <c r="Q1322" s="4"/>
      <c r="R1322" s="4" t="s">
        <v>119</v>
      </c>
      <c r="S1322" s="13"/>
      <c r="T1322" s="4"/>
      <c r="U1322" s="4"/>
      <c r="V1322" s="4"/>
      <c r="W1322" s="4">
        <v>60</v>
      </c>
      <c r="X1322" s="13">
        <v>43996</v>
      </c>
      <c r="Y1322" s="27"/>
      <c r="Z1322" s="27"/>
      <c r="AA1322" s="28"/>
      <c r="AB1322" s="31"/>
      <c r="AC1322" s="32">
        <v>75</v>
      </c>
      <c r="AD1322" s="28"/>
      <c r="AE1322" s="28">
        <v>31.1</v>
      </c>
      <c r="AF1322" s="33">
        <v>0.01</v>
      </c>
      <c r="AG1322" s="28">
        <v>2</v>
      </c>
      <c r="AH1322" s="31">
        <v>1.6E-2</v>
      </c>
      <c r="AI1322" s="31">
        <v>0.28999999999999998</v>
      </c>
      <c r="AJ1322" s="31"/>
      <c r="AK1322" s="75" t="str">
        <f t="shared" si="258"/>
        <v>1</v>
      </c>
      <c r="AL1322" s="75" t="str">
        <f t="shared" si="259"/>
        <v>1</v>
      </c>
      <c r="AM1322" s="75" t="str">
        <f t="shared" si="260"/>
        <v>1</v>
      </c>
      <c r="AN1322" s="75" t="str">
        <f t="shared" si="261"/>
        <v>1</v>
      </c>
      <c r="AO1322" s="75" t="str">
        <f t="shared" si="262"/>
        <v>3</v>
      </c>
      <c r="AP1322" s="75" t="str">
        <f t="shared" si="263"/>
        <v>1</v>
      </c>
      <c r="AQ1322" s="75" t="str">
        <f t="shared" si="264"/>
        <v>1</v>
      </c>
      <c r="AR1322" s="75" t="str">
        <f t="shared" si="265"/>
        <v>1</v>
      </c>
      <c r="AS1322" s="75">
        <f t="shared" si="266"/>
        <v>1.2727272727272727</v>
      </c>
      <c r="AT1322" s="75" t="str">
        <f t="shared" si="267"/>
        <v>3</v>
      </c>
      <c r="AU1322" s="48" t="e">
        <f>IF(OR(AQ1322="I",#REF!="I",AQ1322="C",#REF!="C"),"Termovacío",IF(OR(AO1322="I",AN1322="I",AP1322="I",AK1322="I",AL1322="I",AO1322="C",AN1322="C",AP1322="C",AK1322="C",AL1322="C"),"Regeneración",""))</f>
        <v>#REF!</v>
      </c>
    </row>
    <row r="1323" spans="1:47" s="10" customFormat="1" ht="15" customHeight="1" x14ac:dyDescent="0.2">
      <c r="A1323" s="4">
        <f t="shared" si="268"/>
        <v>61</v>
      </c>
      <c r="B1323" s="4">
        <v>60003656</v>
      </c>
      <c r="C1323" s="4" t="s">
        <v>105</v>
      </c>
      <c r="D1323" s="4" t="s">
        <v>163</v>
      </c>
      <c r="E1323" s="3"/>
      <c r="F1323" s="4" t="s">
        <v>353</v>
      </c>
      <c r="G1323" s="4" t="s">
        <v>12</v>
      </c>
      <c r="H1323" s="4" t="s">
        <v>66</v>
      </c>
      <c r="I1323" s="4" t="s">
        <v>245</v>
      </c>
      <c r="J1323" s="4" t="s">
        <v>141</v>
      </c>
      <c r="K1323" s="4" t="s">
        <v>125</v>
      </c>
      <c r="L1323" s="4">
        <v>2008</v>
      </c>
      <c r="M1323" s="4" t="s">
        <v>267</v>
      </c>
      <c r="N1323" s="4" t="s">
        <v>153</v>
      </c>
      <c r="O1323" s="4" t="s">
        <v>135</v>
      </c>
      <c r="P1323" s="4">
        <v>2008</v>
      </c>
      <c r="Q1323" s="4"/>
      <c r="R1323" s="4" t="s">
        <v>119</v>
      </c>
      <c r="S1323" s="13"/>
      <c r="T1323" s="4"/>
      <c r="U1323" s="4"/>
      <c r="V1323" s="4"/>
      <c r="W1323" s="4">
        <v>60</v>
      </c>
      <c r="X1323" s="13">
        <v>43572</v>
      </c>
      <c r="Y1323" s="27"/>
      <c r="Z1323" s="27"/>
      <c r="AA1323" s="28"/>
      <c r="AB1323" s="31"/>
      <c r="AC1323" s="32">
        <v>50</v>
      </c>
      <c r="AD1323" s="28"/>
      <c r="AE1323" s="28">
        <v>36.5</v>
      </c>
      <c r="AF1323" s="33">
        <v>0.01</v>
      </c>
      <c r="AG1323" s="28">
        <v>2</v>
      </c>
      <c r="AH1323" s="31">
        <v>1.7999999999999999E-2</v>
      </c>
      <c r="AI1323" s="31">
        <v>0.45</v>
      </c>
      <c r="AJ1323" s="31"/>
      <c r="AK1323" s="75" t="str">
        <f t="shared" si="258"/>
        <v>1</v>
      </c>
      <c r="AL1323" s="75" t="str">
        <f t="shared" si="259"/>
        <v>1</v>
      </c>
      <c r="AM1323" s="75" t="str">
        <f t="shared" si="260"/>
        <v>1</v>
      </c>
      <c r="AN1323" s="75" t="str">
        <f t="shared" si="261"/>
        <v>1</v>
      </c>
      <c r="AO1323" s="75" t="str">
        <f t="shared" si="262"/>
        <v>1</v>
      </c>
      <c r="AP1323" s="75" t="str">
        <f t="shared" si="263"/>
        <v>1</v>
      </c>
      <c r="AQ1323" s="75" t="str">
        <f t="shared" si="264"/>
        <v>1</v>
      </c>
      <c r="AR1323" s="75" t="str">
        <f t="shared" si="265"/>
        <v>1</v>
      </c>
      <c r="AS1323" s="75">
        <f t="shared" si="266"/>
        <v>1</v>
      </c>
      <c r="AT1323" s="75" t="str">
        <f t="shared" si="267"/>
        <v>1</v>
      </c>
      <c r="AU1323" s="48" t="e">
        <f>IF(OR(AQ1323="I",#REF!="I",AQ1323="C",#REF!="C"),"Termovacío",IF(OR(AO1323="I",AN1323="I",AP1323="I",AK1323="I",AL1323="I",AO1323="C",AN1323="C",AP1323="C",AK1323="C",AL1323="C"),"Regeneración",""))</f>
        <v>#REF!</v>
      </c>
    </row>
    <row r="1324" spans="1:47" s="10" customFormat="1" ht="15" customHeight="1" x14ac:dyDescent="0.2">
      <c r="A1324" s="4">
        <f t="shared" si="268"/>
        <v>61</v>
      </c>
      <c r="B1324" s="4">
        <v>60003656</v>
      </c>
      <c r="C1324" s="4" t="s">
        <v>105</v>
      </c>
      <c r="D1324" s="4" t="s">
        <v>163</v>
      </c>
      <c r="E1324" s="3"/>
      <c r="F1324" s="4" t="s">
        <v>353</v>
      </c>
      <c r="G1324" s="4" t="s">
        <v>12</v>
      </c>
      <c r="H1324" s="4" t="s">
        <v>66</v>
      </c>
      <c r="I1324" s="4" t="s">
        <v>245</v>
      </c>
      <c r="J1324" s="4" t="s">
        <v>141</v>
      </c>
      <c r="K1324" s="4" t="s">
        <v>125</v>
      </c>
      <c r="L1324" s="4">
        <v>2008</v>
      </c>
      <c r="M1324" s="4" t="s">
        <v>267</v>
      </c>
      <c r="N1324" s="4" t="s">
        <v>153</v>
      </c>
      <c r="O1324" s="4" t="s">
        <v>135</v>
      </c>
      <c r="P1324" s="4">
        <v>2008</v>
      </c>
      <c r="Q1324" s="4"/>
      <c r="R1324" s="4" t="s">
        <v>119</v>
      </c>
      <c r="S1324" s="13"/>
      <c r="T1324" s="4"/>
      <c r="U1324" s="4"/>
      <c r="V1324" s="4"/>
      <c r="W1324" s="4">
        <v>60</v>
      </c>
      <c r="X1324" s="13">
        <v>43311</v>
      </c>
      <c r="Y1324" s="27"/>
      <c r="Z1324" s="27"/>
      <c r="AA1324" s="28"/>
      <c r="AB1324" s="31"/>
      <c r="AC1324" s="32">
        <v>63.8</v>
      </c>
      <c r="AD1324" s="28"/>
      <c r="AE1324" s="28">
        <v>33.1</v>
      </c>
      <c r="AF1324" s="33">
        <v>0.02</v>
      </c>
      <c r="AG1324" s="28">
        <v>1</v>
      </c>
      <c r="AH1324" s="31">
        <v>1.0999999999999999E-2</v>
      </c>
      <c r="AI1324" s="31">
        <v>0.31</v>
      </c>
      <c r="AJ1324" s="31"/>
      <c r="AK1324" s="75" t="str">
        <f t="shared" si="258"/>
        <v>1</v>
      </c>
      <c r="AL1324" s="75" t="str">
        <f t="shared" si="259"/>
        <v>1</v>
      </c>
      <c r="AM1324" s="75" t="str">
        <f t="shared" si="260"/>
        <v>1</v>
      </c>
      <c r="AN1324" s="75" t="str">
        <f t="shared" si="261"/>
        <v>1</v>
      </c>
      <c r="AO1324" s="75" t="str">
        <f t="shared" si="262"/>
        <v>1</v>
      </c>
      <c r="AP1324" s="75" t="str">
        <f t="shared" si="263"/>
        <v>1</v>
      </c>
      <c r="AQ1324" s="75" t="str">
        <f t="shared" si="264"/>
        <v>1</v>
      </c>
      <c r="AR1324" s="75" t="str">
        <f t="shared" si="265"/>
        <v>1</v>
      </c>
      <c r="AS1324" s="75">
        <f t="shared" si="266"/>
        <v>1</v>
      </c>
      <c r="AT1324" s="75" t="str">
        <f t="shared" si="267"/>
        <v>1</v>
      </c>
      <c r="AU1324" s="48" t="e">
        <f>IF(OR(AQ1324="I",#REF!="I",AQ1324="C",#REF!="C"),"Termovacío",IF(OR(AO1324="I",AN1324="I",AP1324="I",AK1324="I",AL1324="I",AO1324="C",AN1324="C",AP1324="C",AK1324="C",AL1324="C"),"Regeneración",""))</f>
        <v>#REF!</v>
      </c>
    </row>
    <row r="1325" spans="1:47" s="10" customFormat="1" ht="15" customHeight="1" x14ac:dyDescent="0.2">
      <c r="A1325" s="4">
        <f t="shared" si="268"/>
        <v>61</v>
      </c>
      <c r="B1325" s="4">
        <v>60003656</v>
      </c>
      <c r="C1325" s="4" t="s">
        <v>105</v>
      </c>
      <c r="D1325" s="4" t="s">
        <v>163</v>
      </c>
      <c r="E1325" s="3"/>
      <c r="F1325" s="4" t="s">
        <v>353</v>
      </c>
      <c r="G1325" s="4" t="s">
        <v>12</v>
      </c>
      <c r="H1325" s="4" t="s">
        <v>66</v>
      </c>
      <c r="I1325" s="4" t="s">
        <v>245</v>
      </c>
      <c r="J1325" s="4" t="s">
        <v>141</v>
      </c>
      <c r="K1325" s="4" t="s">
        <v>125</v>
      </c>
      <c r="L1325" s="4">
        <v>2008</v>
      </c>
      <c r="M1325" s="4" t="s">
        <v>267</v>
      </c>
      <c r="N1325" s="4" t="s">
        <v>153</v>
      </c>
      <c r="O1325" s="4" t="s">
        <v>135</v>
      </c>
      <c r="P1325" s="4">
        <v>2008</v>
      </c>
      <c r="Q1325" s="4"/>
      <c r="R1325" s="4" t="s">
        <v>119</v>
      </c>
      <c r="S1325" s="13"/>
      <c r="T1325" s="4"/>
      <c r="U1325" s="4"/>
      <c r="V1325" s="4"/>
      <c r="W1325" s="4">
        <v>60</v>
      </c>
      <c r="X1325" s="13">
        <v>42920</v>
      </c>
      <c r="Y1325" s="27"/>
      <c r="Z1325" s="27"/>
      <c r="AA1325" s="28"/>
      <c r="AB1325" s="31"/>
      <c r="AC1325" s="32">
        <v>65.599999999999994</v>
      </c>
      <c r="AD1325" s="28"/>
      <c r="AE1325" s="28">
        <v>35.200000000000003</v>
      </c>
      <c r="AF1325" s="33">
        <v>0.01</v>
      </c>
      <c r="AG1325" s="28">
        <v>2</v>
      </c>
      <c r="AH1325" s="31">
        <v>0.03</v>
      </c>
      <c r="AI1325" s="31">
        <v>0.6</v>
      </c>
      <c r="AJ1325" s="31"/>
      <c r="AK1325" s="75" t="str">
        <f t="shared" si="258"/>
        <v>1</v>
      </c>
      <c r="AL1325" s="75" t="str">
        <f t="shared" si="259"/>
        <v>1</v>
      </c>
      <c r="AM1325" s="75" t="str">
        <f t="shared" si="260"/>
        <v>1</v>
      </c>
      <c r="AN1325" s="75" t="str">
        <f t="shared" si="261"/>
        <v>1</v>
      </c>
      <c r="AO1325" s="75" t="str">
        <f t="shared" si="262"/>
        <v>1</v>
      </c>
      <c r="AP1325" s="75" t="str">
        <f t="shared" si="263"/>
        <v>1</v>
      </c>
      <c r="AQ1325" s="75" t="str">
        <f t="shared" si="264"/>
        <v>1</v>
      </c>
      <c r="AR1325" s="75" t="str">
        <f t="shared" si="265"/>
        <v>1</v>
      </c>
      <c r="AS1325" s="75">
        <f t="shared" si="266"/>
        <v>1</v>
      </c>
      <c r="AT1325" s="75" t="str">
        <f t="shared" si="267"/>
        <v>1</v>
      </c>
      <c r="AU1325" s="48" t="e">
        <f>IF(OR(AQ1325="I",#REF!="I",AQ1325="C",#REF!="C"),"Termovacío",IF(OR(AO1325="I",AN1325="I",AP1325="I",AK1325="I",AL1325="I",AO1325="C",AN1325="C",AP1325="C",AK1325="C",AL1325="C"),"Regeneración",""))</f>
        <v>#REF!</v>
      </c>
    </row>
    <row r="1326" spans="1:47" s="10" customFormat="1" ht="15" customHeight="1" x14ac:dyDescent="0.2">
      <c r="A1326" s="4">
        <f t="shared" si="268"/>
        <v>61</v>
      </c>
      <c r="B1326" s="4">
        <v>60003656</v>
      </c>
      <c r="C1326" s="4" t="s">
        <v>105</v>
      </c>
      <c r="D1326" s="4" t="s">
        <v>163</v>
      </c>
      <c r="E1326" s="3"/>
      <c r="F1326" s="4" t="s">
        <v>353</v>
      </c>
      <c r="G1326" s="4" t="s">
        <v>12</v>
      </c>
      <c r="H1326" s="4" t="s">
        <v>66</v>
      </c>
      <c r="I1326" s="4" t="s">
        <v>245</v>
      </c>
      <c r="J1326" s="4" t="s">
        <v>141</v>
      </c>
      <c r="K1326" s="4" t="s">
        <v>125</v>
      </c>
      <c r="L1326" s="4">
        <v>2008</v>
      </c>
      <c r="M1326" s="4" t="s">
        <v>267</v>
      </c>
      <c r="N1326" s="4" t="s">
        <v>153</v>
      </c>
      <c r="O1326" s="4" t="s">
        <v>135</v>
      </c>
      <c r="P1326" s="4">
        <v>2008</v>
      </c>
      <c r="Q1326" s="4"/>
      <c r="R1326" s="4" t="s">
        <v>119</v>
      </c>
      <c r="S1326" s="13"/>
      <c r="T1326" s="4"/>
      <c r="U1326" s="4"/>
      <c r="V1326" s="4"/>
      <c r="W1326" s="4">
        <v>60</v>
      </c>
      <c r="X1326" s="13">
        <v>42381</v>
      </c>
      <c r="Y1326" s="27"/>
      <c r="Z1326" s="27"/>
      <c r="AA1326" s="28"/>
      <c r="AB1326" s="31"/>
      <c r="AC1326" s="32">
        <v>57.4</v>
      </c>
      <c r="AD1326" s="28"/>
      <c r="AE1326" s="28">
        <v>37</v>
      </c>
      <c r="AF1326" s="33">
        <v>0.01</v>
      </c>
      <c r="AG1326" s="28">
        <v>1</v>
      </c>
      <c r="AH1326" s="31">
        <v>1.2999999999999999E-2</v>
      </c>
      <c r="AI1326" s="31">
        <v>0.30499999999999999</v>
      </c>
      <c r="AJ1326" s="31"/>
      <c r="AK1326" s="75" t="str">
        <f t="shared" si="258"/>
        <v>1</v>
      </c>
      <c r="AL1326" s="75" t="str">
        <f t="shared" si="259"/>
        <v>1</v>
      </c>
      <c r="AM1326" s="75" t="str">
        <f t="shared" si="260"/>
        <v>1</v>
      </c>
      <c r="AN1326" s="75" t="str">
        <f t="shared" si="261"/>
        <v>1</v>
      </c>
      <c r="AO1326" s="75" t="str">
        <f t="shared" si="262"/>
        <v>1</v>
      </c>
      <c r="AP1326" s="75" t="str">
        <f t="shared" si="263"/>
        <v>1</v>
      </c>
      <c r="AQ1326" s="75" t="str">
        <f t="shared" si="264"/>
        <v>1</v>
      </c>
      <c r="AR1326" s="75" t="str">
        <f t="shared" si="265"/>
        <v>1</v>
      </c>
      <c r="AS1326" s="75">
        <f t="shared" si="266"/>
        <v>1</v>
      </c>
      <c r="AT1326" s="75" t="str">
        <f t="shared" si="267"/>
        <v>1</v>
      </c>
      <c r="AU1326" s="48" t="e">
        <f>IF(OR(AQ1326="I",#REF!="I",AQ1326="C",#REF!="C"),"Termovacío",IF(OR(AO1326="I",AN1326="I",AP1326="I",AK1326="I",AL1326="I",AO1326="C",AN1326="C",AP1326="C",AK1326="C",AL1326="C"),"Regeneración",""))</f>
        <v>#REF!</v>
      </c>
    </row>
    <row r="1327" spans="1:47" s="10" customFormat="1" ht="15" customHeight="1" x14ac:dyDescent="0.2">
      <c r="A1327" s="4">
        <f t="shared" si="268"/>
        <v>61</v>
      </c>
      <c r="B1327" s="4">
        <v>60003656</v>
      </c>
      <c r="C1327" s="4" t="s">
        <v>105</v>
      </c>
      <c r="D1327" s="4" t="s">
        <v>163</v>
      </c>
      <c r="E1327" s="3"/>
      <c r="F1327" s="4" t="s">
        <v>353</v>
      </c>
      <c r="G1327" s="4" t="s">
        <v>12</v>
      </c>
      <c r="H1327" s="4" t="s">
        <v>66</v>
      </c>
      <c r="I1327" s="4" t="s">
        <v>245</v>
      </c>
      <c r="J1327" s="4" t="s">
        <v>141</v>
      </c>
      <c r="K1327" s="4" t="s">
        <v>125</v>
      </c>
      <c r="L1327" s="4">
        <v>2008</v>
      </c>
      <c r="M1327" s="4" t="s">
        <v>267</v>
      </c>
      <c r="N1327" s="4" t="s">
        <v>153</v>
      </c>
      <c r="O1327" s="4" t="s">
        <v>135</v>
      </c>
      <c r="P1327" s="4">
        <v>2008</v>
      </c>
      <c r="Q1327" s="4"/>
      <c r="R1327" s="4" t="s">
        <v>119</v>
      </c>
      <c r="S1327" s="13"/>
      <c r="T1327" s="4"/>
      <c r="U1327" s="4"/>
      <c r="V1327" s="4"/>
      <c r="W1327" s="4">
        <v>60</v>
      </c>
      <c r="X1327" s="13">
        <v>41984</v>
      </c>
      <c r="Y1327" s="27"/>
      <c r="Z1327" s="27"/>
      <c r="AA1327" s="28"/>
      <c r="AB1327" s="31"/>
      <c r="AC1327" s="32">
        <v>59</v>
      </c>
      <c r="AD1327" s="28"/>
      <c r="AE1327" s="28">
        <v>33</v>
      </c>
      <c r="AF1327" s="33">
        <v>0.01</v>
      </c>
      <c r="AG1327" s="28">
        <v>1</v>
      </c>
      <c r="AH1327" s="31">
        <v>1.4999999999999999E-2</v>
      </c>
      <c r="AI1327" s="31"/>
      <c r="AJ1327" s="31"/>
      <c r="AK1327" s="75" t="str">
        <f t="shared" si="258"/>
        <v>1</v>
      </c>
      <c r="AL1327" s="75" t="str">
        <f t="shared" si="259"/>
        <v>1</v>
      </c>
      <c r="AM1327" s="75" t="str">
        <f t="shared" si="260"/>
        <v>1</v>
      </c>
      <c r="AN1327" s="75" t="str">
        <f t="shared" si="261"/>
        <v>1</v>
      </c>
      <c r="AO1327" s="75" t="str">
        <f t="shared" si="262"/>
        <v>1</v>
      </c>
      <c r="AP1327" s="75" t="str">
        <f t="shared" si="263"/>
        <v>1</v>
      </c>
      <c r="AQ1327" s="75" t="str">
        <f t="shared" si="264"/>
        <v>1</v>
      </c>
      <c r="AR1327" s="75" t="str">
        <f t="shared" si="265"/>
        <v>1</v>
      </c>
      <c r="AS1327" s="75">
        <f t="shared" si="266"/>
        <v>1</v>
      </c>
      <c r="AT1327" s="75" t="str">
        <f t="shared" si="267"/>
        <v>1</v>
      </c>
      <c r="AU1327" s="48" t="e">
        <f>IF(OR(AQ1327="I",#REF!="I",AQ1327="C",#REF!="C"),"Termovacío",IF(OR(AO1327="I",AN1327="I",AP1327="I",AK1327="I",AL1327="I",AO1327="C",AN1327="C",AP1327="C",AK1327="C",AL1327="C"),"Regeneración",""))</f>
        <v>#REF!</v>
      </c>
    </row>
    <row r="1328" spans="1:47" s="10" customFormat="1" ht="15" customHeight="1" x14ac:dyDescent="0.2">
      <c r="A1328" s="4">
        <f t="shared" si="268"/>
        <v>61</v>
      </c>
      <c r="B1328" s="4">
        <v>60003656</v>
      </c>
      <c r="C1328" s="4" t="s">
        <v>105</v>
      </c>
      <c r="D1328" s="4" t="s">
        <v>163</v>
      </c>
      <c r="E1328" s="3"/>
      <c r="F1328" s="4" t="s">
        <v>353</v>
      </c>
      <c r="G1328" s="4" t="s">
        <v>12</v>
      </c>
      <c r="H1328" s="4" t="s">
        <v>66</v>
      </c>
      <c r="I1328" s="4" t="s">
        <v>245</v>
      </c>
      <c r="J1328" s="4" t="s">
        <v>141</v>
      </c>
      <c r="K1328" s="4" t="s">
        <v>125</v>
      </c>
      <c r="L1328" s="4">
        <v>2008</v>
      </c>
      <c r="M1328" s="4" t="s">
        <v>267</v>
      </c>
      <c r="N1328" s="4" t="s">
        <v>153</v>
      </c>
      <c r="O1328" s="4" t="s">
        <v>135</v>
      </c>
      <c r="P1328" s="4">
        <v>2008</v>
      </c>
      <c r="Q1328" s="4"/>
      <c r="R1328" s="4" t="s">
        <v>119</v>
      </c>
      <c r="S1328" s="13"/>
      <c r="T1328" s="4"/>
      <c r="U1328" s="4"/>
      <c r="V1328" s="4"/>
      <c r="W1328" s="4">
        <v>60</v>
      </c>
      <c r="X1328" s="13">
        <v>41689</v>
      </c>
      <c r="Y1328" s="27"/>
      <c r="Z1328" s="27"/>
      <c r="AA1328" s="28"/>
      <c r="AB1328" s="31"/>
      <c r="AC1328" s="32">
        <v>52</v>
      </c>
      <c r="AD1328" s="28"/>
      <c r="AE1328" s="28">
        <v>30</v>
      </c>
      <c r="AF1328" s="33">
        <v>0.01</v>
      </c>
      <c r="AG1328" s="28">
        <v>1</v>
      </c>
      <c r="AH1328" s="31">
        <v>3.1E-2</v>
      </c>
      <c r="AI1328" s="31">
        <v>1.33</v>
      </c>
      <c r="AJ1328" s="31"/>
      <c r="AK1328" s="75" t="str">
        <f t="shared" si="258"/>
        <v>1</v>
      </c>
      <c r="AL1328" s="75" t="str">
        <f t="shared" si="259"/>
        <v>1</v>
      </c>
      <c r="AM1328" s="75" t="str">
        <f t="shared" si="260"/>
        <v>1</v>
      </c>
      <c r="AN1328" s="75" t="str">
        <f t="shared" si="261"/>
        <v>1</v>
      </c>
      <c r="AO1328" s="75" t="str">
        <f t="shared" si="262"/>
        <v>3</v>
      </c>
      <c r="AP1328" s="75" t="str">
        <f t="shared" si="263"/>
        <v>1</v>
      </c>
      <c r="AQ1328" s="75" t="str">
        <f t="shared" si="264"/>
        <v>1</v>
      </c>
      <c r="AR1328" s="75" t="str">
        <f t="shared" si="265"/>
        <v>1</v>
      </c>
      <c r="AS1328" s="75">
        <f t="shared" si="266"/>
        <v>1.2727272727272727</v>
      </c>
      <c r="AT1328" s="75" t="str">
        <f t="shared" si="267"/>
        <v>3</v>
      </c>
      <c r="AU1328" s="48" t="e">
        <f>IF(OR(AQ1328="I",#REF!="I",AQ1328="C",#REF!="C"),"Termovacío",IF(OR(AO1328="I",AN1328="I",AP1328="I",AK1328="I",AL1328="I",AO1328="C",AN1328="C",AP1328="C",AK1328="C",AL1328="C"),"Regeneración",""))</f>
        <v>#REF!</v>
      </c>
    </row>
    <row r="1329" spans="1:47" s="10" customFormat="1" ht="15" customHeight="1" x14ac:dyDescent="0.2">
      <c r="A1329" s="4">
        <f t="shared" si="268"/>
        <v>61</v>
      </c>
      <c r="B1329" s="4">
        <v>60003656</v>
      </c>
      <c r="C1329" s="4" t="s">
        <v>105</v>
      </c>
      <c r="D1329" s="4" t="s">
        <v>163</v>
      </c>
      <c r="E1329" s="3"/>
      <c r="F1329" s="4" t="s">
        <v>353</v>
      </c>
      <c r="G1329" s="4" t="s">
        <v>12</v>
      </c>
      <c r="H1329" s="4" t="s">
        <v>66</v>
      </c>
      <c r="I1329" s="4" t="s">
        <v>245</v>
      </c>
      <c r="J1329" s="4" t="s">
        <v>141</v>
      </c>
      <c r="K1329" s="4" t="s">
        <v>125</v>
      </c>
      <c r="L1329" s="4">
        <v>2008</v>
      </c>
      <c r="M1329" s="4" t="s">
        <v>267</v>
      </c>
      <c r="N1329" s="4" t="s">
        <v>153</v>
      </c>
      <c r="O1329" s="4" t="s">
        <v>135</v>
      </c>
      <c r="P1329" s="4">
        <v>2008</v>
      </c>
      <c r="Q1329" s="4"/>
      <c r="R1329" s="4" t="s">
        <v>119</v>
      </c>
      <c r="S1329" s="13"/>
      <c r="T1329" s="4"/>
      <c r="U1329" s="4"/>
      <c r="V1329" s="4"/>
      <c r="W1329" s="4">
        <v>60</v>
      </c>
      <c r="X1329" s="13">
        <v>41626</v>
      </c>
      <c r="Y1329" s="27"/>
      <c r="Z1329" s="27"/>
      <c r="AA1329" s="28"/>
      <c r="AB1329" s="31"/>
      <c r="AC1329" s="32">
        <v>51</v>
      </c>
      <c r="AD1329" s="28"/>
      <c r="AE1329" s="28">
        <v>30.4</v>
      </c>
      <c r="AF1329" s="33">
        <v>0.01</v>
      </c>
      <c r="AG1329" s="28">
        <v>1</v>
      </c>
      <c r="AH1329" s="31">
        <v>1.7999999999999999E-2</v>
      </c>
      <c r="AI1329" s="31">
        <v>1.1299999999999999</v>
      </c>
      <c r="AJ1329" s="31"/>
      <c r="AK1329" s="75" t="str">
        <f t="shared" si="258"/>
        <v>1</v>
      </c>
      <c r="AL1329" s="75" t="str">
        <f t="shared" si="259"/>
        <v>1</v>
      </c>
      <c r="AM1329" s="75" t="str">
        <f t="shared" si="260"/>
        <v>1</v>
      </c>
      <c r="AN1329" s="75" t="str">
        <f t="shared" si="261"/>
        <v>1</v>
      </c>
      <c r="AO1329" s="75" t="str">
        <f t="shared" si="262"/>
        <v>3</v>
      </c>
      <c r="AP1329" s="75" t="str">
        <f t="shared" si="263"/>
        <v>1</v>
      </c>
      <c r="AQ1329" s="75" t="str">
        <f t="shared" si="264"/>
        <v>1</v>
      </c>
      <c r="AR1329" s="75" t="str">
        <f t="shared" si="265"/>
        <v>1</v>
      </c>
      <c r="AS1329" s="75">
        <f t="shared" si="266"/>
        <v>1.2727272727272727</v>
      </c>
      <c r="AT1329" s="75" t="str">
        <f t="shared" si="267"/>
        <v>3</v>
      </c>
      <c r="AU1329" s="48" t="e">
        <f>IF(OR(AQ1329="I",#REF!="I",AQ1329="C",#REF!="C"),"Termovacío",IF(OR(AO1329="I",AN1329="I",AP1329="I",AK1329="I",AL1329="I",AO1329="C",AN1329="C",AP1329="C",AK1329="C",AL1329="C"),"Regeneración",""))</f>
        <v>#REF!</v>
      </c>
    </row>
    <row r="1330" spans="1:47" s="10" customFormat="1" ht="15" customHeight="1" x14ac:dyDescent="0.2">
      <c r="A1330" s="4">
        <f t="shared" si="268"/>
        <v>61</v>
      </c>
      <c r="B1330" s="4">
        <v>60003656</v>
      </c>
      <c r="C1330" s="4" t="s">
        <v>105</v>
      </c>
      <c r="D1330" s="4" t="s">
        <v>163</v>
      </c>
      <c r="E1330" s="3"/>
      <c r="F1330" s="4" t="s">
        <v>353</v>
      </c>
      <c r="G1330" s="4" t="s">
        <v>12</v>
      </c>
      <c r="H1330" s="4" t="s">
        <v>66</v>
      </c>
      <c r="I1330" s="4" t="s">
        <v>245</v>
      </c>
      <c r="J1330" s="4" t="s">
        <v>141</v>
      </c>
      <c r="K1330" s="4" t="s">
        <v>125</v>
      </c>
      <c r="L1330" s="4">
        <v>2008</v>
      </c>
      <c r="M1330" s="4" t="s">
        <v>267</v>
      </c>
      <c r="N1330" s="4" t="s">
        <v>153</v>
      </c>
      <c r="O1330" s="4" t="s">
        <v>135</v>
      </c>
      <c r="P1330" s="4">
        <v>2008</v>
      </c>
      <c r="Q1330" s="4"/>
      <c r="R1330" s="4" t="s">
        <v>119</v>
      </c>
      <c r="S1330" s="13"/>
      <c r="T1330" s="4"/>
      <c r="U1330" s="4"/>
      <c r="V1330" s="4"/>
      <c r="W1330" s="4">
        <v>60</v>
      </c>
      <c r="X1330" s="13">
        <v>41345</v>
      </c>
      <c r="Y1330" s="27"/>
      <c r="Z1330" s="27"/>
      <c r="AA1330" s="28"/>
      <c r="AB1330" s="31"/>
      <c r="AC1330" s="32">
        <v>66</v>
      </c>
      <c r="AD1330" s="28"/>
      <c r="AE1330" s="28">
        <v>33</v>
      </c>
      <c r="AF1330" s="33">
        <v>0.01</v>
      </c>
      <c r="AG1330" s="28">
        <v>0.5</v>
      </c>
      <c r="AH1330" s="31">
        <v>1.7999999999999999E-2</v>
      </c>
      <c r="AI1330" s="31">
        <v>0.56699999999999995</v>
      </c>
      <c r="AJ1330" s="31"/>
      <c r="AK1330" s="75" t="str">
        <f t="shared" si="258"/>
        <v>1</v>
      </c>
      <c r="AL1330" s="75" t="str">
        <f t="shared" si="259"/>
        <v>1</v>
      </c>
      <c r="AM1330" s="75" t="str">
        <f t="shared" si="260"/>
        <v>1</v>
      </c>
      <c r="AN1330" s="75" t="str">
        <f t="shared" si="261"/>
        <v>1</v>
      </c>
      <c r="AO1330" s="75" t="str">
        <f t="shared" si="262"/>
        <v>1</v>
      </c>
      <c r="AP1330" s="75" t="str">
        <f t="shared" si="263"/>
        <v>1</v>
      </c>
      <c r="AQ1330" s="75" t="str">
        <f t="shared" si="264"/>
        <v>1</v>
      </c>
      <c r="AR1330" s="75" t="str">
        <f t="shared" si="265"/>
        <v>1</v>
      </c>
      <c r="AS1330" s="75">
        <f t="shared" si="266"/>
        <v>1</v>
      </c>
      <c r="AT1330" s="75" t="str">
        <f t="shared" si="267"/>
        <v>1</v>
      </c>
      <c r="AU1330" s="48" t="e">
        <f>IF(OR(AQ1330="I",#REF!="I",AQ1330="C",#REF!="C"),"Termovacío",IF(OR(AO1330="I",AN1330="I",AP1330="I",AK1330="I",AL1330="I",AO1330="C",AN1330="C",AP1330="C",AK1330="C",AL1330="C"),"Regeneración",""))</f>
        <v>#REF!</v>
      </c>
    </row>
    <row r="1331" spans="1:47" s="10" customFormat="1" ht="15" customHeight="1" x14ac:dyDescent="0.2">
      <c r="A1331" s="4">
        <f t="shared" si="268"/>
        <v>61</v>
      </c>
      <c r="B1331" s="4">
        <v>60003656</v>
      </c>
      <c r="C1331" s="4" t="s">
        <v>105</v>
      </c>
      <c r="D1331" s="4" t="s">
        <v>163</v>
      </c>
      <c r="E1331" s="3"/>
      <c r="F1331" s="4" t="s">
        <v>353</v>
      </c>
      <c r="G1331" s="4" t="s">
        <v>12</v>
      </c>
      <c r="H1331" s="4" t="s">
        <v>66</v>
      </c>
      <c r="I1331" s="4" t="s">
        <v>245</v>
      </c>
      <c r="J1331" s="4" t="s">
        <v>141</v>
      </c>
      <c r="K1331" s="4" t="s">
        <v>125</v>
      </c>
      <c r="L1331" s="4">
        <v>2008</v>
      </c>
      <c r="M1331" s="4" t="s">
        <v>267</v>
      </c>
      <c r="N1331" s="4" t="s">
        <v>153</v>
      </c>
      <c r="O1331" s="4" t="s">
        <v>135</v>
      </c>
      <c r="P1331" s="4">
        <v>2008</v>
      </c>
      <c r="Q1331" s="4"/>
      <c r="R1331" s="4" t="s">
        <v>119</v>
      </c>
      <c r="S1331" s="13"/>
      <c r="T1331" s="4"/>
      <c r="U1331" s="4"/>
      <c r="V1331" s="4"/>
      <c r="W1331" s="4">
        <v>60</v>
      </c>
      <c r="X1331" s="13">
        <v>40933</v>
      </c>
      <c r="Y1331" s="27"/>
      <c r="Z1331" s="27"/>
      <c r="AA1331" s="28"/>
      <c r="AB1331" s="31"/>
      <c r="AC1331" s="32">
        <v>51</v>
      </c>
      <c r="AD1331" s="28"/>
      <c r="AE1331" s="28">
        <v>33</v>
      </c>
      <c r="AF1331" s="33">
        <v>0.01</v>
      </c>
      <c r="AG1331" s="28">
        <v>1</v>
      </c>
      <c r="AH1331" s="31">
        <v>2.9000000000000001E-2</v>
      </c>
      <c r="AI1331" s="31">
        <v>0.57699999999999996</v>
      </c>
      <c r="AJ1331" s="31"/>
      <c r="AK1331" s="75" t="str">
        <f t="shared" si="258"/>
        <v>1</v>
      </c>
      <c r="AL1331" s="75" t="str">
        <f t="shared" si="259"/>
        <v>1</v>
      </c>
      <c r="AM1331" s="75" t="str">
        <f t="shared" si="260"/>
        <v>1</v>
      </c>
      <c r="AN1331" s="75" t="str">
        <f t="shared" si="261"/>
        <v>1</v>
      </c>
      <c r="AO1331" s="75" t="str">
        <f t="shared" si="262"/>
        <v>1</v>
      </c>
      <c r="AP1331" s="75" t="str">
        <f t="shared" si="263"/>
        <v>1</v>
      </c>
      <c r="AQ1331" s="75" t="str">
        <f t="shared" si="264"/>
        <v>1</v>
      </c>
      <c r="AR1331" s="75" t="str">
        <f t="shared" si="265"/>
        <v>1</v>
      </c>
      <c r="AS1331" s="75">
        <f t="shared" si="266"/>
        <v>1</v>
      </c>
      <c r="AT1331" s="75" t="str">
        <f t="shared" si="267"/>
        <v>1</v>
      </c>
      <c r="AU1331" s="48" t="e">
        <f>IF(OR(AQ1331="I",#REF!="I",AQ1331="C",#REF!="C"),"Termovacío",IF(OR(AO1331="I",AN1331="I",AP1331="I",AK1331="I",AL1331="I",AO1331="C",AN1331="C",AP1331="C",AK1331="C",AL1331="C"),"Regeneración",""))</f>
        <v>#REF!</v>
      </c>
    </row>
    <row r="1332" spans="1:47" s="10" customFormat="1" ht="15" customHeight="1" x14ac:dyDescent="0.2">
      <c r="A1332" s="4">
        <f t="shared" si="268"/>
        <v>61</v>
      </c>
      <c r="B1332" s="4">
        <v>60003656</v>
      </c>
      <c r="C1332" s="4" t="s">
        <v>105</v>
      </c>
      <c r="D1332" s="4" t="s">
        <v>163</v>
      </c>
      <c r="E1332" s="3"/>
      <c r="F1332" s="4" t="s">
        <v>353</v>
      </c>
      <c r="G1332" s="4" t="s">
        <v>12</v>
      </c>
      <c r="H1332" s="4" t="s">
        <v>66</v>
      </c>
      <c r="I1332" s="4" t="s">
        <v>245</v>
      </c>
      <c r="J1332" s="4" t="s">
        <v>141</v>
      </c>
      <c r="K1332" s="4" t="s">
        <v>125</v>
      </c>
      <c r="L1332" s="4">
        <v>2008</v>
      </c>
      <c r="M1332" s="4" t="s">
        <v>267</v>
      </c>
      <c r="N1332" s="4" t="s">
        <v>153</v>
      </c>
      <c r="O1332" s="4" t="s">
        <v>135</v>
      </c>
      <c r="P1332" s="4">
        <v>2008</v>
      </c>
      <c r="Q1332" s="4"/>
      <c r="R1332" s="4" t="s">
        <v>119</v>
      </c>
      <c r="S1332" s="13"/>
      <c r="T1332" s="4"/>
      <c r="U1332" s="4"/>
      <c r="V1332" s="4"/>
      <c r="W1332" s="4">
        <v>60</v>
      </c>
      <c r="X1332" s="13">
        <v>40652</v>
      </c>
      <c r="Y1332" s="27"/>
      <c r="Z1332" s="27"/>
      <c r="AA1332" s="28"/>
      <c r="AB1332" s="31"/>
      <c r="AC1332" s="32">
        <v>60</v>
      </c>
      <c r="AD1332" s="28"/>
      <c r="AE1332" s="28">
        <v>35</v>
      </c>
      <c r="AF1332" s="33">
        <v>0.01</v>
      </c>
      <c r="AG1332" s="28">
        <v>0.5</v>
      </c>
      <c r="AH1332" s="31">
        <v>3.3000000000000002E-2</v>
      </c>
      <c r="AI1332" s="31">
        <v>0.52</v>
      </c>
      <c r="AJ1332" s="31"/>
      <c r="AK1332" s="75" t="str">
        <f t="shared" si="258"/>
        <v>1</v>
      </c>
      <c r="AL1332" s="75" t="str">
        <f t="shared" si="259"/>
        <v>1</v>
      </c>
      <c r="AM1332" s="75" t="str">
        <f t="shared" si="260"/>
        <v>1</v>
      </c>
      <c r="AN1332" s="75" t="str">
        <f t="shared" si="261"/>
        <v>1</v>
      </c>
      <c r="AO1332" s="75" t="str">
        <f t="shared" si="262"/>
        <v>1</v>
      </c>
      <c r="AP1332" s="75" t="str">
        <f t="shared" si="263"/>
        <v>1</v>
      </c>
      <c r="AQ1332" s="75" t="str">
        <f t="shared" si="264"/>
        <v>1</v>
      </c>
      <c r="AR1332" s="75" t="str">
        <f t="shared" si="265"/>
        <v>1</v>
      </c>
      <c r="AS1332" s="75">
        <f t="shared" si="266"/>
        <v>1</v>
      </c>
      <c r="AT1332" s="75" t="str">
        <f t="shared" si="267"/>
        <v>1</v>
      </c>
      <c r="AU1332" s="48" t="e">
        <f>IF(OR(AQ1332="I",#REF!="I",AQ1332="C",#REF!="C"),"Termovacío",IF(OR(AO1332="I",AN1332="I",AP1332="I",AK1332="I",AL1332="I",AO1332="C",AN1332="C",AP1332="C",AK1332="C",AL1332="C"),"Regeneración",""))</f>
        <v>#REF!</v>
      </c>
    </row>
    <row r="1333" spans="1:47" s="10" customFormat="1" ht="15" customHeight="1" x14ac:dyDescent="0.2">
      <c r="A1333" s="4">
        <f t="shared" si="268"/>
        <v>61</v>
      </c>
      <c r="B1333" s="4">
        <v>60003656</v>
      </c>
      <c r="C1333" s="4" t="s">
        <v>105</v>
      </c>
      <c r="D1333" s="4" t="s">
        <v>163</v>
      </c>
      <c r="E1333" s="3"/>
      <c r="F1333" s="4" t="s">
        <v>353</v>
      </c>
      <c r="G1333" s="4" t="s">
        <v>12</v>
      </c>
      <c r="H1333" s="4" t="s">
        <v>66</v>
      </c>
      <c r="I1333" s="4" t="s">
        <v>245</v>
      </c>
      <c r="J1333" s="4" t="s">
        <v>141</v>
      </c>
      <c r="K1333" s="4" t="s">
        <v>125</v>
      </c>
      <c r="L1333" s="4">
        <v>2008</v>
      </c>
      <c r="M1333" s="4" t="s">
        <v>267</v>
      </c>
      <c r="N1333" s="4" t="s">
        <v>153</v>
      </c>
      <c r="O1333" s="4" t="s">
        <v>135</v>
      </c>
      <c r="P1333" s="4">
        <v>2008</v>
      </c>
      <c r="Q1333" s="4"/>
      <c r="R1333" s="4" t="s">
        <v>119</v>
      </c>
      <c r="S1333" s="13"/>
      <c r="T1333" s="4"/>
      <c r="U1333" s="4"/>
      <c r="V1333" s="4"/>
      <c r="W1333" s="4">
        <v>60</v>
      </c>
      <c r="X1333" s="13">
        <v>40316</v>
      </c>
      <c r="Y1333" s="27"/>
      <c r="Z1333" s="27"/>
      <c r="AA1333" s="28"/>
      <c r="AB1333" s="31"/>
      <c r="AC1333" s="32">
        <v>52</v>
      </c>
      <c r="AD1333" s="28"/>
      <c r="AE1333" s="28">
        <v>36</v>
      </c>
      <c r="AF1333" s="33">
        <v>0.01</v>
      </c>
      <c r="AG1333" s="28">
        <v>0.5</v>
      </c>
      <c r="AH1333" s="31">
        <v>6.5000000000000002E-2</v>
      </c>
      <c r="AI1333" s="31">
        <v>0.69899999999999995</v>
      </c>
      <c r="AJ1333" s="31"/>
      <c r="AK1333" s="75" t="str">
        <f t="shared" si="258"/>
        <v>1</v>
      </c>
      <c r="AL1333" s="75" t="str">
        <f t="shared" si="259"/>
        <v>1</v>
      </c>
      <c r="AM1333" s="75" t="str">
        <f t="shared" si="260"/>
        <v>1</v>
      </c>
      <c r="AN1333" s="75" t="str">
        <f t="shared" si="261"/>
        <v>1</v>
      </c>
      <c r="AO1333" s="75" t="str">
        <f t="shared" si="262"/>
        <v>1</v>
      </c>
      <c r="AP1333" s="75" t="str">
        <f t="shared" si="263"/>
        <v>1</v>
      </c>
      <c r="AQ1333" s="75" t="str">
        <f t="shared" si="264"/>
        <v>1</v>
      </c>
      <c r="AR1333" s="75" t="str">
        <f t="shared" si="265"/>
        <v>1</v>
      </c>
      <c r="AS1333" s="75">
        <f t="shared" si="266"/>
        <v>1</v>
      </c>
      <c r="AT1333" s="75" t="str">
        <f t="shared" si="267"/>
        <v>1</v>
      </c>
      <c r="AU1333" s="48" t="e">
        <f>IF(OR(AQ1333="I",#REF!="I",AQ1333="C",#REF!="C"),"Termovacío",IF(OR(AO1333="I",AN1333="I",AP1333="I",AK1333="I",AL1333="I",AO1333="C",AN1333="C",AP1333="C",AK1333="C",AL1333="C"),"Regeneración",""))</f>
        <v>#REF!</v>
      </c>
    </row>
    <row r="1334" spans="1:47" s="10" customFormat="1" ht="15" customHeight="1" x14ac:dyDescent="0.2">
      <c r="A1334" s="4">
        <f t="shared" si="268"/>
        <v>61</v>
      </c>
      <c r="B1334" s="4">
        <v>60003656</v>
      </c>
      <c r="C1334" s="4" t="s">
        <v>105</v>
      </c>
      <c r="D1334" s="4" t="s">
        <v>163</v>
      </c>
      <c r="E1334" s="3"/>
      <c r="F1334" s="4" t="s">
        <v>353</v>
      </c>
      <c r="G1334" s="4" t="s">
        <v>12</v>
      </c>
      <c r="H1334" s="4" t="s">
        <v>66</v>
      </c>
      <c r="I1334" s="4" t="s">
        <v>245</v>
      </c>
      <c r="J1334" s="4" t="s">
        <v>141</v>
      </c>
      <c r="K1334" s="4" t="s">
        <v>125</v>
      </c>
      <c r="L1334" s="4">
        <v>2008</v>
      </c>
      <c r="M1334" s="4" t="s">
        <v>267</v>
      </c>
      <c r="N1334" s="4" t="s">
        <v>153</v>
      </c>
      <c r="O1334" s="4" t="s">
        <v>135</v>
      </c>
      <c r="P1334" s="4">
        <v>2008</v>
      </c>
      <c r="Q1334" s="4"/>
      <c r="R1334" s="4" t="s">
        <v>119</v>
      </c>
      <c r="S1334" s="13"/>
      <c r="T1334" s="4"/>
      <c r="U1334" s="4"/>
      <c r="V1334" s="4"/>
      <c r="W1334" s="4">
        <v>60</v>
      </c>
      <c r="X1334" s="13">
        <v>40102</v>
      </c>
      <c r="Y1334" s="27"/>
      <c r="Z1334" s="27"/>
      <c r="AA1334" s="28"/>
      <c r="AB1334" s="31"/>
      <c r="AC1334" s="32">
        <v>37</v>
      </c>
      <c r="AD1334" s="28"/>
      <c r="AE1334" s="28">
        <v>34</v>
      </c>
      <c r="AF1334" s="33">
        <v>0.01</v>
      </c>
      <c r="AG1334" s="28">
        <v>1</v>
      </c>
      <c r="AH1334" s="31">
        <v>7.9000000000000001E-2</v>
      </c>
      <c r="AI1334" s="31">
        <v>0.89900000000000002</v>
      </c>
      <c r="AJ1334" s="31"/>
      <c r="AK1334" s="75" t="str">
        <f t="shared" si="258"/>
        <v>1</v>
      </c>
      <c r="AL1334" s="75" t="str">
        <f t="shared" si="259"/>
        <v>1</v>
      </c>
      <c r="AM1334" s="75" t="str">
        <f t="shared" si="260"/>
        <v>1</v>
      </c>
      <c r="AN1334" s="75" t="str">
        <f t="shared" si="261"/>
        <v>1</v>
      </c>
      <c r="AO1334" s="75" t="str">
        <f t="shared" si="262"/>
        <v>1</v>
      </c>
      <c r="AP1334" s="75" t="str">
        <f t="shared" si="263"/>
        <v>1</v>
      </c>
      <c r="AQ1334" s="75" t="str">
        <f t="shared" si="264"/>
        <v>3</v>
      </c>
      <c r="AR1334" s="75" t="str">
        <f t="shared" si="265"/>
        <v>1</v>
      </c>
      <c r="AS1334" s="75">
        <f t="shared" si="266"/>
        <v>1.4545454545454546</v>
      </c>
      <c r="AT1334" s="75" t="str">
        <f t="shared" si="267"/>
        <v>3</v>
      </c>
      <c r="AU1334" s="48" t="e">
        <f>IF(OR(AQ1334="I",#REF!="I",AQ1334="C",#REF!="C"),"Termovacío",IF(OR(AO1334="I",AN1334="I",AP1334="I",AK1334="I",AL1334="I",AO1334="C",AN1334="C",AP1334="C",AK1334="C",AL1334="C"),"Regeneración",""))</f>
        <v>#REF!</v>
      </c>
    </row>
    <row r="1335" spans="1:47" s="10" customFormat="1" ht="15" customHeight="1" x14ac:dyDescent="0.2">
      <c r="A1335" s="4">
        <f t="shared" si="268"/>
        <v>61</v>
      </c>
      <c r="B1335" s="4">
        <v>60003656</v>
      </c>
      <c r="C1335" s="4" t="s">
        <v>105</v>
      </c>
      <c r="D1335" s="4" t="s">
        <v>163</v>
      </c>
      <c r="E1335" s="3"/>
      <c r="F1335" s="4" t="s">
        <v>353</v>
      </c>
      <c r="G1335" s="4" t="s">
        <v>12</v>
      </c>
      <c r="H1335" s="4" t="s">
        <v>66</v>
      </c>
      <c r="I1335" s="4" t="s">
        <v>245</v>
      </c>
      <c r="J1335" s="4" t="s">
        <v>141</v>
      </c>
      <c r="K1335" s="4" t="s">
        <v>125</v>
      </c>
      <c r="L1335" s="4">
        <v>2008</v>
      </c>
      <c r="M1335" s="4" t="s">
        <v>267</v>
      </c>
      <c r="N1335" s="4" t="s">
        <v>153</v>
      </c>
      <c r="O1335" s="4" t="s">
        <v>135</v>
      </c>
      <c r="P1335" s="4">
        <v>2008</v>
      </c>
      <c r="Q1335" s="4"/>
      <c r="R1335" s="4" t="s">
        <v>119</v>
      </c>
      <c r="S1335" s="13"/>
      <c r="T1335" s="4"/>
      <c r="U1335" s="4"/>
      <c r="V1335" s="4"/>
      <c r="W1335" s="4">
        <v>60</v>
      </c>
      <c r="X1335" s="13">
        <v>39634</v>
      </c>
      <c r="Y1335" s="27"/>
      <c r="Z1335" s="27"/>
      <c r="AA1335" s="28"/>
      <c r="AB1335" s="31"/>
      <c r="AC1335" s="32">
        <v>45</v>
      </c>
      <c r="AD1335" s="28"/>
      <c r="AE1335" s="28">
        <v>42</v>
      </c>
      <c r="AF1335" s="33">
        <v>0.01</v>
      </c>
      <c r="AG1335" s="28">
        <v>0.5</v>
      </c>
      <c r="AH1335" s="31">
        <v>3.3000000000000002E-2</v>
      </c>
      <c r="AI1335" s="31">
        <v>0.28399999999999997</v>
      </c>
      <c r="AJ1335" s="31"/>
      <c r="AK1335" s="75" t="str">
        <f t="shared" si="258"/>
        <v>1</v>
      </c>
      <c r="AL1335" s="75" t="str">
        <f t="shared" si="259"/>
        <v>1</v>
      </c>
      <c r="AM1335" s="75" t="str">
        <f t="shared" si="260"/>
        <v>1</v>
      </c>
      <c r="AN1335" s="75" t="str">
        <f t="shared" si="261"/>
        <v>1</v>
      </c>
      <c r="AO1335" s="75" t="str">
        <f t="shared" si="262"/>
        <v>1</v>
      </c>
      <c r="AP1335" s="75" t="str">
        <f t="shared" si="263"/>
        <v>1</v>
      </c>
      <c r="AQ1335" s="75" t="str">
        <f t="shared" si="264"/>
        <v>1</v>
      </c>
      <c r="AR1335" s="75" t="str">
        <f t="shared" si="265"/>
        <v>1</v>
      </c>
      <c r="AS1335" s="75">
        <f t="shared" si="266"/>
        <v>1</v>
      </c>
      <c r="AT1335" s="75" t="str">
        <f t="shared" si="267"/>
        <v>1</v>
      </c>
      <c r="AU1335" s="48" t="e">
        <f>IF(OR(AQ1335="I",#REF!="I",AQ1335="C",#REF!="C"),"Termovacío",IF(OR(AO1335="I",AN1335="I",AP1335="I",AK1335="I",AL1335="I",AO1335="C",AN1335="C",AP1335="C",AK1335="C",AL1335="C"),"Regeneración",""))</f>
        <v>#REF!</v>
      </c>
    </row>
    <row r="1336" spans="1:47" s="10" customFormat="1" ht="15" customHeight="1" x14ac:dyDescent="0.2">
      <c r="A1336" s="4">
        <f t="shared" si="268"/>
        <v>62</v>
      </c>
      <c r="B1336" s="36">
        <v>60005501</v>
      </c>
      <c r="C1336" s="36" t="s">
        <v>105</v>
      </c>
      <c r="D1336" s="36" t="s">
        <v>162</v>
      </c>
      <c r="E1336" s="37"/>
      <c r="F1336" s="36" t="s">
        <v>354</v>
      </c>
      <c r="G1336" s="36" t="s">
        <v>19</v>
      </c>
      <c r="H1336" s="36">
        <v>364075</v>
      </c>
      <c r="I1336" s="36" t="s">
        <v>10</v>
      </c>
      <c r="J1336" s="36" t="s">
        <v>147</v>
      </c>
      <c r="K1336" s="36" t="s">
        <v>129</v>
      </c>
      <c r="L1336" s="36">
        <v>2013</v>
      </c>
      <c r="M1336" s="36" t="s">
        <v>267</v>
      </c>
      <c r="N1336" s="36" t="s">
        <v>153</v>
      </c>
      <c r="O1336" s="36" t="s">
        <v>148</v>
      </c>
      <c r="P1336" s="36">
        <v>2013</v>
      </c>
      <c r="Q1336" s="36"/>
      <c r="R1336" s="36" t="s">
        <v>119</v>
      </c>
      <c r="S1336" s="38"/>
      <c r="T1336" s="36"/>
      <c r="U1336" s="36"/>
      <c r="V1336" s="36" t="s">
        <v>448</v>
      </c>
      <c r="W1336" s="36">
        <v>60</v>
      </c>
      <c r="X1336" s="38">
        <v>45694</v>
      </c>
      <c r="Y1336" s="39">
        <v>61</v>
      </c>
      <c r="Z1336" s="39">
        <v>26</v>
      </c>
      <c r="AA1336" s="40" t="s">
        <v>665</v>
      </c>
      <c r="AB1336" s="41">
        <v>0.88400000000000001</v>
      </c>
      <c r="AC1336" s="42">
        <v>73</v>
      </c>
      <c r="AD1336" s="40">
        <v>9</v>
      </c>
      <c r="AE1336" s="40">
        <v>42</v>
      </c>
      <c r="AF1336" s="43">
        <v>1E-3</v>
      </c>
      <c r="AG1336" s="40">
        <v>0.5</v>
      </c>
      <c r="AH1336" s="41">
        <v>1.0999999999999999E-2</v>
      </c>
      <c r="AI1336" s="41">
        <v>0.432</v>
      </c>
      <c r="AJ1336" s="41"/>
      <c r="AK1336" s="75" t="str">
        <f t="shared" si="258"/>
        <v>1</v>
      </c>
      <c r="AL1336" s="75" t="str">
        <f t="shared" si="259"/>
        <v>1</v>
      </c>
      <c r="AM1336" s="75" t="str">
        <f t="shared" si="260"/>
        <v>1</v>
      </c>
      <c r="AN1336" s="75" t="str">
        <f t="shared" si="261"/>
        <v>1</v>
      </c>
      <c r="AO1336" s="75" t="str">
        <f t="shared" si="262"/>
        <v>1</v>
      </c>
      <c r="AP1336" s="75" t="str">
        <f t="shared" si="263"/>
        <v>1</v>
      </c>
      <c r="AQ1336" s="75" t="str">
        <f t="shared" si="264"/>
        <v>1</v>
      </c>
      <c r="AR1336" s="75" t="str">
        <f t="shared" si="265"/>
        <v>1</v>
      </c>
      <c r="AS1336" s="75">
        <f t="shared" si="266"/>
        <v>1</v>
      </c>
      <c r="AT1336" s="75" t="str">
        <f t="shared" si="267"/>
        <v>1</v>
      </c>
      <c r="AU1336" s="48" t="e">
        <f>IF(OR(AQ1336="I",#REF!="I",AQ1336="C",#REF!="C"),"Termovacío",IF(OR(AO1336="I",AN1336="I",AP1336="I",AK1336="I",AL1336="I",AO1336="C",AN1336="C",AP1336="C",AK1336="C",AL1336="C"),"Regeneración",""))</f>
        <v>#REF!</v>
      </c>
    </row>
    <row r="1337" spans="1:47" s="10" customFormat="1" ht="15" customHeight="1" x14ac:dyDescent="0.2">
      <c r="A1337" s="4">
        <f t="shared" si="268"/>
        <v>62</v>
      </c>
      <c r="B1337" s="4">
        <v>60005501</v>
      </c>
      <c r="C1337" s="4" t="s">
        <v>105</v>
      </c>
      <c r="D1337" s="4" t="s">
        <v>162</v>
      </c>
      <c r="E1337" s="3"/>
      <c r="F1337" s="4" t="s">
        <v>354</v>
      </c>
      <c r="G1337" s="4" t="s">
        <v>19</v>
      </c>
      <c r="H1337" s="4">
        <v>364075</v>
      </c>
      <c r="I1337" s="4" t="s">
        <v>10</v>
      </c>
      <c r="J1337" s="4" t="s">
        <v>147</v>
      </c>
      <c r="K1337" s="4" t="s">
        <v>129</v>
      </c>
      <c r="L1337" s="4">
        <v>2013</v>
      </c>
      <c r="M1337" s="4" t="s">
        <v>267</v>
      </c>
      <c r="N1337" s="4" t="s">
        <v>153</v>
      </c>
      <c r="O1337" s="4" t="s">
        <v>148</v>
      </c>
      <c r="P1337" s="4">
        <v>2013</v>
      </c>
      <c r="Q1337" s="4"/>
      <c r="R1337" s="4" t="s">
        <v>119</v>
      </c>
      <c r="S1337" s="13"/>
      <c r="T1337" s="4"/>
      <c r="U1337" s="4"/>
      <c r="V1337" s="4" t="s">
        <v>448</v>
      </c>
      <c r="W1337" s="4">
        <v>60</v>
      </c>
      <c r="X1337" s="13">
        <v>45166</v>
      </c>
      <c r="Y1337" s="27">
        <v>68</v>
      </c>
      <c r="Z1337" s="27"/>
      <c r="AA1337" s="28" t="s">
        <v>450</v>
      </c>
      <c r="AB1337" s="31">
        <v>0.88300000000000001</v>
      </c>
      <c r="AC1337" s="32">
        <v>33</v>
      </c>
      <c r="AD1337" s="28">
        <v>23</v>
      </c>
      <c r="AE1337" s="28">
        <v>42.8</v>
      </c>
      <c r="AF1337" s="33">
        <v>0.01</v>
      </c>
      <c r="AG1337" s="28">
        <v>0.5</v>
      </c>
      <c r="AH1337" s="31">
        <v>8.9999999999999993E-3</v>
      </c>
      <c r="AI1337" s="31">
        <v>0.23</v>
      </c>
      <c r="AJ1337" s="31"/>
      <c r="AK1337" s="75" t="str">
        <f t="shared" si="258"/>
        <v>1</v>
      </c>
      <c r="AL1337" s="75" t="str">
        <f t="shared" si="259"/>
        <v>1</v>
      </c>
      <c r="AM1337" s="75" t="str">
        <f t="shared" si="260"/>
        <v>3</v>
      </c>
      <c r="AN1337" s="75" t="str">
        <f t="shared" si="261"/>
        <v>1</v>
      </c>
      <c r="AO1337" s="75" t="str">
        <f t="shared" si="262"/>
        <v>1</v>
      </c>
      <c r="AP1337" s="75" t="str">
        <f t="shared" si="263"/>
        <v>1</v>
      </c>
      <c r="AQ1337" s="75" t="str">
        <f t="shared" si="264"/>
        <v>5</v>
      </c>
      <c r="AR1337" s="75" t="str">
        <f t="shared" si="265"/>
        <v>1</v>
      </c>
      <c r="AS1337" s="75">
        <f t="shared" si="266"/>
        <v>2.2727272727272729</v>
      </c>
      <c r="AT1337" s="75" t="str">
        <f t="shared" si="267"/>
        <v>6</v>
      </c>
      <c r="AU1337" s="48" t="e">
        <f>IF(OR(AQ1337="I",#REF!="I",AQ1337="C",#REF!="C"),"Termovacío",IF(OR(AO1337="I",AN1337="I",AP1337="I",AK1337="I",AL1337="I",AO1337="C",AN1337="C",AP1337="C",AK1337="C",AL1337="C"),"Regeneración",""))</f>
        <v>#REF!</v>
      </c>
    </row>
    <row r="1338" spans="1:47" s="10" customFormat="1" ht="15" customHeight="1" x14ac:dyDescent="0.2">
      <c r="A1338" s="4">
        <f t="shared" si="268"/>
        <v>62</v>
      </c>
      <c r="B1338" s="4">
        <v>60005501</v>
      </c>
      <c r="C1338" s="4" t="s">
        <v>105</v>
      </c>
      <c r="D1338" s="4" t="s">
        <v>162</v>
      </c>
      <c r="E1338" s="3"/>
      <c r="F1338" s="4" t="s">
        <v>354</v>
      </c>
      <c r="G1338" s="4" t="s">
        <v>19</v>
      </c>
      <c r="H1338" s="4">
        <v>364075</v>
      </c>
      <c r="I1338" s="4" t="s">
        <v>10</v>
      </c>
      <c r="J1338" s="4" t="s">
        <v>147</v>
      </c>
      <c r="K1338" s="4" t="s">
        <v>129</v>
      </c>
      <c r="L1338" s="4">
        <v>2013</v>
      </c>
      <c r="M1338" s="4" t="s">
        <v>267</v>
      </c>
      <c r="N1338" s="4" t="s">
        <v>153</v>
      </c>
      <c r="O1338" s="4" t="s">
        <v>148</v>
      </c>
      <c r="P1338" s="4">
        <v>2013</v>
      </c>
      <c r="Q1338" s="4"/>
      <c r="R1338" s="4" t="s">
        <v>119</v>
      </c>
      <c r="S1338" s="13"/>
      <c r="T1338" s="4"/>
      <c r="U1338" s="4"/>
      <c r="V1338" s="4"/>
      <c r="W1338" s="4">
        <v>60</v>
      </c>
      <c r="X1338" s="13" t="s">
        <v>286</v>
      </c>
      <c r="Y1338" s="27">
        <v>0</v>
      </c>
      <c r="Z1338" s="27">
        <v>51.1</v>
      </c>
      <c r="AA1338" s="28" t="s">
        <v>282</v>
      </c>
      <c r="AB1338" s="31">
        <v>0.87690000000000001</v>
      </c>
      <c r="AC1338" s="32">
        <v>73.7</v>
      </c>
      <c r="AD1338" s="28">
        <v>10</v>
      </c>
      <c r="AE1338" s="28">
        <v>44.9</v>
      </c>
      <c r="AF1338" s="33">
        <v>0.02</v>
      </c>
      <c r="AG1338" s="28">
        <v>1</v>
      </c>
      <c r="AH1338" s="31">
        <v>0.01</v>
      </c>
      <c r="AI1338" s="31">
        <v>0.39</v>
      </c>
      <c r="AJ1338" s="31"/>
      <c r="AK1338" s="75" t="str">
        <f t="shared" si="258"/>
        <v>1</v>
      </c>
      <c r="AL1338" s="75" t="str">
        <f t="shared" si="259"/>
        <v>1</v>
      </c>
      <c r="AM1338" s="75" t="str">
        <f t="shared" si="260"/>
        <v>1</v>
      </c>
      <c r="AN1338" s="75" t="str">
        <f t="shared" si="261"/>
        <v>1</v>
      </c>
      <c r="AO1338" s="75" t="str">
        <f t="shared" si="262"/>
        <v>1</v>
      </c>
      <c r="AP1338" s="75" t="str">
        <f t="shared" si="263"/>
        <v>1</v>
      </c>
      <c r="AQ1338" s="75" t="str">
        <f t="shared" si="264"/>
        <v>1</v>
      </c>
      <c r="AR1338" s="75" t="str">
        <f t="shared" si="265"/>
        <v>1</v>
      </c>
      <c r="AS1338" s="75">
        <f t="shared" si="266"/>
        <v>1</v>
      </c>
      <c r="AT1338" s="75" t="str">
        <f t="shared" si="267"/>
        <v>1</v>
      </c>
      <c r="AU1338" s="48" t="e">
        <f>IF(OR(AQ1338="I",#REF!="I",AQ1338="C",#REF!="C"),"Termovacío",IF(OR(AO1338="I",AN1338="I",AP1338="I",AK1338="I",AL1338="I",AO1338="C",AN1338="C",AP1338="C",AK1338="C",AL1338="C"),"Regeneración",""))</f>
        <v>#REF!</v>
      </c>
    </row>
    <row r="1339" spans="1:47" s="10" customFormat="1" ht="15" customHeight="1" x14ac:dyDescent="0.2">
      <c r="A1339" s="4">
        <f t="shared" si="268"/>
        <v>62</v>
      </c>
      <c r="B1339" s="4">
        <v>60005501</v>
      </c>
      <c r="C1339" s="4" t="s">
        <v>105</v>
      </c>
      <c r="D1339" s="4" t="s">
        <v>162</v>
      </c>
      <c r="E1339" s="3"/>
      <c r="F1339" s="4" t="s">
        <v>354</v>
      </c>
      <c r="G1339" s="4" t="s">
        <v>19</v>
      </c>
      <c r="H1339" s="4">
        <v>364075</v>
      </c>
      <c r="I1339" s="4" t="s">
        <v>10</v>
      </c>
      <c r="J1339" s="4" t="s">
        <v>147</v>
      </c>
      <c r="K1339" s="4" t="s">
        <v>129</v>
      </c>
      <c r="L1339" s="4">
        <v>2013</v>
      </c>
      <c r="M1339" s="4" t="s">
        <v>267</v>
      </c>
      <c r="N1339" s="4" t="s">
        <v>153</v>
      </c>
      <c r="O1339" s="4" t="s">
        <v>148</v>
      </c>
      <c r="P1339" s="4">
        <v>2013</v>
      </c>
      <c r="Q1339" s="4"/>
      <c r="R1339" s="4" t="s">
        <v>119</v>
      </c>
      <c r="S1339" s="13"/>
      <c r="T1339" s="4"/>
      <c r="U1339" s="4"/>
      <c r="V1339" s="4" t="s">
        <v>301</v>
      </c>
      <c r="W1339" s="4">
        <v>60</v>
      </c>
      <c r="X1339" s="13">
        <v>44382</v>
      </c>
      <c r="Y1339" s="27">
        <v>68.5</v>
      </c>
      <c r="Z1339" s="27">
        <v>45.8</v>
      </c>
      <c r="AA1339" s="28" t="s">
        <v>283</v>
      </c>
      <c r="AB1339" s="31">
        <v>0.875</v>
      </c>
      <c r="AC1339" s="32">
        <v>38</v>
      </c>
      <c r="AD1339" s="28">
        <v>13</v>
      </c>
      <c r="AE1339" s="28">
        <v>43</v>
      </c>
      <c r="AF1339" s="33">
        <v>0.02</v>
      </c>
      <c r="AG1339" s="28">
        <v>0.5</v>
      </c>
      <c r="AH1339" s="31">
        <v>1.9E-2</v>
      </c>
      <c r="AI1339" s="31">
        <v>0.16700000000000001</v>
      </c>
      <c r="AJ1339" s="31"/>
      <c r="AK1339" s="75" t="str">
        <f t="shared" si="258"/>
        <v>1</v>
      </c>
      <c r="AL1339" s="75" t="str">
        <f t="shared" si="259"/>
        <v>1</v>
      </c>
      <c r="AM1339" s="75" t="str">
        <f t="shared" si="260"/>
        <v>1</v>
      </c>
      <c r="AN1339" s="75" t="str">
        <f t="shared" si="261"/>
        <v>1</v>
      </c>
      <c r="AO1339" s="75" t="str">
        <f t="shared" si="262"/>
        <v>1</v>
      </c>
      <c r="AP1339" s="75" t="str">
        <f t="shared" si="263"/>
        <v>1</v>
      </c>
      <c r="AQ1339" s="75" t="str">
        <f t="shared" si="264"/>
        <v>3</v>
      </c>
      <c r="AR1339" s="75" t="str">
        <f t="shared" si="265"/>
        <v>1</v>
      </c>
      <c r="AS1339" s="75">
        <f t="shared" si="266"/>
        <v>1.4545454545454546</v>
      </c>
      <c r="AT1339" s="75" t="str">
        <f t="shared" si="267"/>
        <v>3</v>
      </c>
      <c r="AU1339" s="48" t="e">
        <f>IF(OR(AQ1339="I",#REF!="I",AQ1339="C",#REF!="C"),"Termovacío",IF(OR(AO1339="I",AN1339="I",AP1339="I",AK1339="I",AL1339="I",AO1339="C",AN1339="C",AP1339="C",AK1339="C",AL1339="C"),"Regeneración",""))</f>
        <v>#REF!</v>
      </c>
    </row>
    <row r="1340" spans="1:47" s="10" customFormat="1" ht="15" customHeight="1" x14ac:dyDescent="0.2">
      <c r="A1340" s="4">
        <f t="shared" si="268"/>
        <v>62</v>
      </c>
      <c r="B1340" s="4">
        <v>60005501</v>
      </c>
      <c r="C1340" s="4" t="s">
        <v>105</v>
      </c>
      <c r="D1340" s="4" t="s">
        <v>162</v>
      </c>
      <c r="E1340" s="3"/>
      <c r="F1340" s="4" t="s">
        <v>354</v>
      </c>
      <c r="G1340" s="4" t="s">
        <v>19</v>
      </c>
      <c r="H1340" s="4">
        <v>364075</v>
      </c>
      <c r="I1340" s="4" t="s">
        <v>10</v>
      </c>
      <c r="J1340" s="4" t="s">
        <v>147</v>
      </c>
      <c r="K1340" s="4" t="s">
        <v>129</v>
      </c>
      <c r="L1340" s="4">
        <v>2013</v>
      </c>
      <c r="M1340" s="4" t="s">
        <v>267</v>
      </c>
      <c r="N1340" s="4" t="s">
        <v>153</v>
      </c>
      <c r="O1340" s="4" t="s">
        <v>148</v>
      </c>
      <c r="P1340" s="4">
        <v>2013</v>
      </c>
      <c r="Q1340" s="4"/>
      <c r="R1340" s="4" t="s">
        <v>119</v>
      </c>
      <c r="S1340" s="13"/>
      <c r="T1340" s="4"/>
      <c r="U1340" s="4"/>
      <c r="V1340" s="4"/>
      <c r="W1340" s="4">
        <v>60</v>
      </c>
      <c r="X1340" s="13">
        <v>43996</v>
      </c>
      <c r="Y1340" s="27"/>
      <c r="Z1340" s="27"/>
      <c r="AA1340" s="28"/>
      <c r="AB1340" s="31"/>
      <c r="AC1340" s="32">
        <v>28</v>
      </c>
      <c r="AD1340" s="28"/>
      <c r="AE1340" s="28">
        <v>42.4</v>
      </c>
      <c r="AF1340" s="33">
        <v>0.01</v>
      </c>
      <c r="AG1340" s="28">
        <v>0.5</v>
      </c>
      <c r="AH1340" s="31">
        <v>1.2999999999999999E-2</v>
      </c>
      <c r="AI1340" s="31">
        <v>0.21</v>
      </c>
      <c r="AJ1340" s="31"/>
      <c r="AK1340" s="75" t="str">
        <f t="shared" si="258"/>
        <v>1</v>
      </c>
      <c r="AL1340" s="75" t="str">
        <f t="shared" si="259"/>
        <v>1</v>
      </c>
      <c r="AM1340" s="75" t="str">
        <f t="shared" si="260"/>
        <v>1</v>
      </c>
      <c r="AN1340" s="75" t="str">
        <f t="shared" si="261"/>
        <v>1</v>
      </c>
      <c r="AO1340" s="75" t="str">
        <f t="shared" si="262"/>
        <v>1</v>
      </c>
      <c r="AP1340" s="75" t="str">
        <f t="shared" si="263"/>
        <v>1</v>
      </c>
      <c r="AQ1340" s="75" t="str">
        <f t="shared" si="264"/>
        <v>5</v>
      </c>
      <c r="AR1340" s="75" t="str">
        <f t="shared" si="265"/>
        <v>1</v>
      </c>
      <c r="AS1340" s="75">
        <f t="shared" si="266"/>
        <v>1.9090909090909092</v>
      </c>
      <c r="AT1340" s="75" t="str">
        <f t="shared" si="267"/>
        <v>3</v>
      </c>
      <c r="AU1340" s="48" t="e">
        <f>IF(OR(AQ1340="I",#REF!="I",AQ1340="C",#REF!="C"),"Termovacío",IF(OR(AO1340="I",AN1340="I",AP1340="I",AK1340="I",AL1340="I",AO1340="C",AN1340="C",AP1340="C",AK1340="C",AL1340="C"),"Regeneración",""))</f>
        <v>#REF!</v>
      </c>
    </row>
    <row r="1341" spans="1:47" s="10" customFormat="1" ht="15" customHeight="1" x14ac:dyDescent="0.2">
      <c r="A1341" s="4">
        <f t="shared" si="268"/>
        <v>62</v>
      </c>
      <c r="B1341" s="4">
        <v>60005501</v>
      </c>
      <c r="C1341" s="4" t="s">
        <v>105</v>
      </c>
      <c r="D1341" s="4" t="s">
        <v>162</v>
      </c>
      <c r="E1341" s="3"/>
      <c r="F1341" s="4" t="s">
        <v>354</v>
      </c>
      <c r="G1341" s="4" t="s">
        <v>19</v>
      </c>
      <c r="H1341" s="4">
        <v>364075</v>
      </c>
      <c r="I1341" s="4" t="s">
        <v>10</v>
      </c>
      <c r="J1341" s="4" t="s">
        <v>147</v>
      </c>
      <c r="K1341" s="4" t="s">
        <v>129</v>
      </c>
      <c r="L1341" s="4">
        <v>2013</v>
      </c>
      <c r="M1341" s="4" t="s">
        <v>267</v>
      </c>
      <c r="N1341" s="4" t="s">
        <v>153</v>
      </c>
      <c r="O1341" s="4" t="s">
        <v>148</v>
      </c>
      <c r="P1341" s="4">
        <v>2013</v>
      </c>
      <c r="Q1341" s="4"/>
      <c r="R1341" s="4" t="s">
        <v>119</v>
      </c>
      <c r="S1341" s="13"/>
      <c r="T1341" s="4"/>
      <c r="U1341" s="4"/>
      <c r="V1341" s="4"/>
      <c r="W1341" s="4">
        <v>60</v>
      </c>
      <c r="X1341" s="13">
        <v>43572</v>
      </c>
      <c r="Y1341" s="27"/>
      <c r="Z1341" s="27"/>
      <c r="AA1341" s="28"/>
      <c r="AB1341" s="31"/>
      <c r="AC1341" s="32">
        <v>51</v>
      </c>
      <c r="AD1341" s="28"/>
      <c r="AE1341" s="28">
        <v>48.8</v>
      </c>
      <c r="AF1341" s="33">
        <v>0.02</v>
      </c>
      <c r="AG1341" s="28">
        <v>0.5</v>
      </c>
      <c r="AH1341" s="31">
        <v>1.6E-2</v>
      </c>
      <c r="AI1341" s="31">
        <v>0.26</v>
      </c>
      <c r="AJ1341" s="31"/>
      <c r="AK1341" s="75" t="str">
        <f t="shared" si="258"/>
        <v>1</v>
      </c>
      <c r="AL1341" s="75" t="str">
        <f t="shared" si="259"/>
        <v>1</v>
      </c>
      <c r="AM1341" s="75" t="str">
        <f t="shared" si="260"/>
        <v>1</v>
      </c>
      <c r="AN1341" s="75" t="str">
        <f t="shared" si="261"/>
        <v>1</v>
      </c>
      <c r="AO1341" s="75" t="str">
        <f t="shared" si="262"/>
        <v>1</v>
      </c>
      <c r="AP1341" s="75" t="str">
        <f t="shared" si="263"/>
        <v>1</v>
      </c>
      <c r="AQ1341" s="75" t="str">
        <f t="shared" si="264"/>
        <v>1</v>
      </c>
      <c r="AR1341" s="75" t="str">
        <f t="shared" si="265"/>
        <v>1</v>
      </c>
      <c r="AS1341" s="75">
        <f t="shared" si="266"/>
        <v>1</v>
      </c>
      <c r="AT1341" s="75" t="str">
        <f t="shared" si="267"/>
        <v>1</v>
      </c>
      <c r="AU1341" s="48" t="e">
        <f>IF(OR(AQ1341="I",#REF!="I",AQ1341="C",#REF!="C"),"Termovacío",IF(OR(AO1341="I",AN1341="I",AP1341="I",AK1341="I",AL1341="I",AO1341="C",AN1341="C",AP1341="C",AK1341="C",AL1341="C"),"Regeneración",""))</f>
        <v>#REF!</v>
      </c>
    </row>
    <row r="1342" spans="1:47" s="10" customFormat="1" ht="15" customHeight="1" x14ac:dyDescent="0.2">
      <c r="A1342" s="4">
        <f t="shared" si="268"/>
        <v>62</v>
      </c>
      <c r="B1342" s="4">
        <v>60005501</v>
      </c>
      <c r="C1342" s="4" t="s">
        <v>105</v>
      </c>
      <c r="D1342" s="4" t="s">
        <v>162</v>
      </c>
      <c r="E1342" s="3"/>
      <c r="F1342" s="4" t="s">
        <v>354</v>
      </c>
      <c r="G1342" s="4" t="s">
        <v>19</v>
      </c>
      <c r="H1342" s="4">
        <v>364075</v>
      </c>
      <c r="I1342" s="4" t="s">
        <v>10</v>
      </c>
      <c r="J1342" s="4" t="s">
        <v>147</v>
      </c>
      <c r="K1342" s="4" t="s">
        <v>129</v>
      </c>
      <c r="L1342" s="4">
        <v>2013</v>
      </c>
      <c r="M1342" s="4" t="s">
        <v>267</v>
      </c>
      <c r="N1342" s="4" t="s">
        <v>153</v>
      </c>
      <c r="O1342" s="4" t="s">
        <v>148</v>
      </c>
      <c r="P1342" s="4">
        <v>2013</v>
      </c>
      <c r="Q1342" s="4"/>
      <c r="R1342" s="4" t="s">
        <v>119</v>
      </c>
      <c r="S1342" s="13"/>
      <c r="T1342" s="4"/>
      <c r="U1342" s="4"/>
      <c r="V1342" s="4"/>
      <c r="W1342" s="4">
        <v>60</v>
      </c>
      <c r="X1342" s="13">
        <v>43311</v>
      </c>
      <c r="Y1342" s="27"/>
      <c r="Z1342" s="27"/>
      <c r="AA1342" s="28"/>
      <c r="AB1342" s="31"/>
      <c r="AC1342" s="32">
        <v>17</v>
      </c>
      <c r="AD1342" s="28"/>
      <c r="AE1342" s="28">
        <v>38.9</v>
      </c>
      <c r="AF1342" s="33">
        <v>0.02</v>
      </c>
      <c r="AG1342" s="28">
        <v>1</v>
      </c>
      <c r="AH1342" s="31">
        <v>1.4E-2</v>
      </c>
      <c r="AI1342" s="31">
        <v>3.92</v>
      </c>
      <c r="AJ1342" s="31"/>
      <c r="AK1342" s="75" t="str">
        <f t="shared" si="258"/>
        <v>1</v>
      </c>
      <c r="AL1342" s="75" t="str">
        <f t="shared" si="259"/>
        <v>3</v>
      </c>
      <c r="AM1342" s="75" t="str">
        <f t="shared" si="260"/>
        <v>1</v>
      </c>
      <c r="AN1342" s="75" t="str">
        <f t="shared" si="261"/>
        <v>1</v>
      </c>
      <c r="AO1342" s="75" t="str">
        <f t="shared" si="262"/>
        <v>1</v>
      </c>
      <c r="AP1342" s="75" t="str">
        <f t="shared" si="263"/>
        <v>1</v>
      </c>
      <c r="AQ1342" s="75" t="str">
        <f t="shared" si="264"/>
        <v>5</v>
      </c>
      <c r="AR1342" s="75" t="str">
        <f t="shared" si="265"/>
        <v>1</v>
      </c>
      <c r="AS1342" s="75">
        <f t="shared" si="266"/>
        <v>2.1818181818181817</v>
      </c>
      <c r="AT1342" s="75" t="str">
        <f t="shared" si="267"/>
        <v>6</v>
      </c>
      <c r="AU1342" s="48" t="e">
        <f>IF(OR(AQ1342="I",#REF!="I",AQ1342="C",#REF!="C"),"Termovacío",IF(OR(AO1342="I",AN1342="I",AP1342="I",AK1342="I",AL1342="I",AO1342="C",AN1342="C",AP1342="C",AK1342="C",AL1342="C"),"Regeneración",""))</f>
        <v>#REF!</v>
      </c>
    </row>
    <row r="1343" spans="1:47" s="10" customFormat="1" ht="15" customHeight="1" x14ac:dyDescent="0.2">
      <c r="A1343" s="4">
        <f t="shared" si="268"/>
        <v>62</v>
      </c>
      <c r="B1343" s="4">
        <v>60005501</v>
      </c>
      <c r="C1343" s="4" t="s">
        <v>105</v>
      </c>
      <c r="D1343" s="4" t="s">
        <v>162</v>
      </c>
      <c r="E1343" s="3"/>
      <c r="F1343" s="4" t="s">
        <v>354</v>
      </c>
      <c r="G1343" s="4" t="s">
        <v>19</v>
      </c>
      <c r="H1343" s="4">
        <v>364075</v>
      </c>
      <c r="I1343" s="4" t="s">
        <v>10</v>
      </c>
      <c r="J1343" s="4" t="s">
        <v>147</v>
      </c>
      <c r="K1343" s="4" t="s">
        <v>129</v>
      </c>
      <c r="L1343" s="4">
        <v>2013</v>
      </c>
      <c r="M1343" s="4" t="s">
        <v>267</v>
      </c>
      <c r="N1343" s="4" t="s">
        <v>153</v>
      </c>
      <c r="O1343" s="4" t="s">
        <v>148</v>
      </c>
      <c r="P1343" s="4">
        <v>2013</v>
      </c>
      <c r="Q1343" s="4"/>
      <c r="R1343" s="4" t="s">
        <v>119</v>
      </c>
      <c r="S1343" s="13"/>
      <c r="T1343" s="4"/>
      <c r="U1343" s="4"/>
      <c r="V1343" s="4"/>
      <c r="W1343" s="4">
        <v>60</v>
      </c>
      <c r="X1343" s="13">
        <v>42920</v>
      </c>
      <c r="Y1343" s="27"/>
      <c r="Z1343" s="27"/>
      <c r="AA1343" s="28"/>
      <c r="AB1343" s="31"/>
      <c r="AC1343" s="32">
        <v>31</v>
      </c>
      <c r="AD1343" s="28"/>
      <c r="AE1343" s="28">
        <v>41.4</v>
      </c>
      <c r="AF1343" s="33">
        <v>0.01</v>
      </c>
      <c r="AG1343" s="28">
        <v>0.5</v>
      </c>
      <c r="AH1343" s="31">
        <v>0.01</v>
      </c>
      <c r="AI1343" s="31">
        <v>0.5</v>
      </c>
      <c r="AJ1343" s="31"/>
      <c r="AK1343" s="75" t="str">
        <f t="shared" si="258"/>
        <v>1</v>
      </c>
      <c r="AL1343" s="75" t="str">
        <f t="shared" si="259"/>
        <v>1</v>
      </c>
      <c r="AM1343" s="75" t="str">
        <f t="shared" si="260"/>
        <v>1</v>
      </c>
      <c r="AN1343" s="75" t="str">
        <f t="shared" si="261"/>
        <v>1</v>
      </c>
      <c r="AO1343" s="75" t="str">
        <f t="shared" si="262"/>
        <v>1</v>
      </c>
      <c r="AP1343" s="75" t="str">
        <f t="shared" si="263"/>
        <v>1</v>
      </c>
      <c r="AQ1343" s="75" t="str">
        <f t="shared" si="264"/>
        <v>5</v>
      </c>
      <c r="AR1343" s="75" t="str">
        <f t="shared" si="265"/>
        <v>1</v>
      </c>
      <c r="AS1343" s="75">
        <f t="shared" si="266"/>
        <v>1.9090909090909092</v>
      </c>
      <c r="AT1343" s="75" t="str">
        <f t="shared" si="267"/>
        <v>3</v>
      </c>
      <c r="AU1343" s="48" t="e">
        <f>IF(OR(AQ1343="I",#REF!="I",AQ1343="C",#REF!="C"),"Termovacío",IF(OR(AO1343="I",AN1343="I",AP1343="I",AK1343="I",AL1343="I",AO1343="C",AN1343="C",AP1343="C",AK1343="C",AL1343="C"),"Regeneración",""))</f>
        <v>#REF!</v>
      </c>
    </row>
    <row r="1344" spans="1:47" s="10" customFormat="1" ht="15" customHeight="1" x14ac:dyDescent="0.2">
      <c r="A1344" s="4">
        <f t="shared" si="268"/>
        <v>62</v>
      </c>
      <c r="B1344" s="4">
        <v>60005501</v>
      </c>
      <c r="C1344" s="4" t="s">
        <v>105</v>
      </c>
      <c r="D1344" s="4" t="s">
        <v>162</v>
      </c>
      <c r="E1344" s="3"/>
      <c r="F1344" s="4" t="s">
        <v>354</v>
      </c>
      <c r="G1344" s="4" t="s">
        <v>19</v>
      </c>
      <c r="H1344" s="4">
        <v>364075</v>
      </c>
      <c r="I1344" s="4" t="s">
        <v>10</v>
      </c>
      <c r="J1344" s="4" t="s">
        <v>147</v>
      </c>
      <c r="K1344" s="4" t="s">
        <v>129</v>
      </c>
      <c r="L1344" s="4">
        <v>2013</v>
      </c>
      <c r="M1344" s="4" t="s">
        <v>267</v>
      </c>
      <c r="N1344" s="4" t="s">
        <v>153</v>
      </c>
      <c r="O1344" s="4" t="s">
        <v>148</v>
      </c>
      <c r="P1344" s="4">
        <v>2013</v>
      </c>
      <c r="Q1344" s="4"/>
      <c r="R1344" s="4" t="s">
        <v>119</v>
      </c>
      <c r="S1344" s="13"/>
      <c r="T1344" s="4"/>
      <c r="U1344" s="4"/>
      <c r="V1344" s="4"/>
      <c r="W1344" s="4">
        <v>60</v>
      </c>
      <c r="X1344" s="13">
        <v>42381</v>
      </c>
      <c r="Y1344" s="27"/>
      <c r="Z1344" s="27"/>
      <c r="AA1344" s="28"/>
      <c r="AB1344" s="31"/>
      <c r="AC1344" s="32">
        <v>46.3</v>
      </c>
      <c r="AD1344" s="28"/>
      <c r="AE1344" s="28">
        <v>45</v>
      </c>
      <c r="AF1344" s="33">
        <v>0.01</v>
      </c>
      <c r="AG1344" s="28">
        <v>0.5</v>
      </c>
      <c r="AH1344" s="31">
        <v>8.0000000000000002E-3</v>
      </c>
      <c r="AI1344" s="31">
        <v>0.25600000000000001</v>
      </c>
      <c r="AJ1344" s="31"/>
      <c r="AK1344" s="75" t="str">
        <f t="shared" si="258"/>
        <v>1</v>
      </c>
      <c r="AL1344" s="75" t="str">
        <f t="shared" si="259"/>
        <v>1</v>
      </c>
      <c r="AM1344" s="75" t="str">
        <f t="shared" si="260"/>
        <v>1</v>
      </c>
      <c r="AN1344" s="75" t="str">
        <f t="shared" si="261"/>
        <v>1</v>
      </c>
      <c r="AO1344" s="75" t="str">
        <f t="shared" si="262"/>
        <v>1</v>
      </c>
      <c r="AP1344" s="75" t="str">
        <f t="shared" si="263"/>
        <v>1</v>
      </c>
      <c r="AQ1344" s="75" t="str">
        <f t="shared" si="264"/>
        <v>1</v>
      </c>
      <c r="AR1344" s="75" t="str">
        <f t="shared" si="265"/>
        <v>1</v>
      </c>
      <c r="AS1344" s="75">
        <f t="shared" si="266"/>
        <v>1</v>
      </c>
      <c r="AT1344" s="75" t="str">
        <f t="shared" si="267"/>
        <v>1</v>
      </c>
      <c r="AU1344" s="48" t="e">
        <f>IF(OR(AQ1344="I",#REF!="I",AQ1344="C",#REF!="C"),"Termovacío",IF(OR(AO1344="I",AN1344="I",AP1344="I",AK1344="I",AL1344="I",AO1344="C",AN1344="C",AP1344="C",AK1344="C",AL1344="C"),"Regeneración",""))</f>
        <v>#REF!</v>
      </c>
    </row>
    <row r="1345" spans="1:47" s="10" customFormat="1" ht="15" customHeight="1" x14ac:dyDescent="0.2">
      <c r="A1345" s="4">
        <f t="shared" si="268"/>
        <v>62</v>
      </c>
      <c r="B1345" s="4">
        <v>60005501</v>
      </c>
      <c r="C1345" s="4" t="s">
        <v>105</v>
      </c>
      <c r="D1345" s="4" t="s">
        <v>162</v>
      </c>
      <c r="E1345" s="3"/>
      <c r="F1345" s="4" t="s">
        <v>354</v>
      </c>
      <c r="G1345" s="4" t="s">
        <v>19</v>
      </c>
      <c r="H1345" s="4">
        <v>364075</v>
      </c>
      <c r="I1345" s="4" t="s">
        <v>10</v>
      </c>
      <c r="J1345" s="4" t="s">
        <v>147</v>
      </c>
      <c r="K1345" s="4" t="s">
        <v>129</v>
      </c>
      <c r="L1345" s="4">
        <v>2013</v>
      </c>
      <c r="M1345" s="4" t="s">
        <v>267</v>
      </c>
      <c r="N1345" s="4" t="s">
        <v>153</v>
      </c>
      <c r="O1345" s="4" t="s">
        <v>148</v>
      </c>
      <c r="P1345" s="4">
        <v>2013</v>
      </c>
      <c r="Q1345" s="4"/>
      <c r="R1345" s="4" t="s">
        <v>119</v>
      </c>
      <c r="S1345" s="13"/>
      <c r="T1345" s="4"/>
      <c r="U1345" s="4"/>
      <c r="V1345" s="4"/>
      <c r="W1345" s="4">
        <v>60</v>
      </c>
      <c r="X1345" s="13">
        <v>41984</v>
      </c>
      <c r="Y1345" s="27"/>
      <c r="Z1345" s="27"/>
      <c r="AA1345" s="28"/>
      <c r="AB1345" s="31"/>
      <c r="AC1345" s="32">
        <v>27</v>
      </c>
      <c r="AD1345" s="28"/>
      <c r="AE1345" s="28">
        <v>46</v>
      </c>
      <c r="AF1345" s="33">
        <v>0.01</v>
      </c>
      <c r="AG1345" s="28">
        <v>1</v>
      </c>
      <c r="AH1345" s="31">
        <v>1.2999999999999999E-2</v>
      </c>
      <c r="AI1345" s="31"/>
      <c r="AJ1345" s="31"/>
      <c r="AK1345" s="75" t="str">
        <f t="shared" si="258"/>
        <v>1</v>
      </c>
      <c r="AL1345" s="75" t="str">
        <f t="shared" si="259"/>
        <v>1</v>
      </c>
      <c r="AM1345" s="75" t="str">
        <f t="shared" si="260"/>
        <v>1</v>
      </c>
      <c r="AN1345" s="75" t="str">
        <f t="shared" si="261"/>
        <v>1</v>
      </c>
      <c r="AO1345" s="75" t="str">
        <f t="shared" si="262"/>
        <v>1</v>
      </c>
      <c r="AP1345" s="75" t="str">
        <f t="shared" si="263"/>
        <v>1</v>
      </c>
      <c r="AQ1345" s="75" t="str">
        <f t="shared" si="264"/>
        <v>5</v>
      </c>
      <c r="AR1345" s="75" t="str">
        <f t="shared" si="265"/>
        <v>1</v>
      </c>
      <c r="AS1345" s="75">
        <f t="shared" si="266"/>
        <v>1.9090909090909092</v>
      </c>
      <c r="AT1345" s="75" t="str">
        <f t="shared" si="267"/>
        <v>3</v>
      </c>
      <c r="AU1345" s="48" t="e">
        <f>IF(OR(AQ1345="I",#REF!="I",AQ1345="C",#REF!="C"),"Termovacío",IF(OR(AO1345="I",AN1345="I",AP1345="I",AK1345="I",AL1345="I",AO1345="C",AN1345="C",AP1345="C",AK1345="C",AL1345="C"),"Regeneración",""))</f>
        <v>#REF!</v>
      </c>
    </row>
    <row r="1346" spans="1:47" s="10" customFormat="1" ht="15" customHeight="1" x14ac:dyDescent="0.2">
      <c r="A1346" s="4">
        <f t="shared" si="268"/>
        <v>62</v>
      </c>
      <c r="B1346" s="4">
        <v>60005501</v>
      </c>
      <c r="C1346" s="4" t="s">
        <v>105</v>
      </c>
      <c r="D1346" s="4" t="s">
        <v>162</v>
      </c>
      <c r="E1346" s="3"/>
      <c r="F1346" s="4" t="s">
        <v>354</v>
      </c>
      <c r="G1346" s="4" t="s">
        <v>19</v>
      </c>
      <c r="H1346" s="4">
        <v>364075</v>
      </c>
      <c r="I1346" s="4" t="s">
        <v>10</v>
      </c>
      <c r="J1346" s="4" t="s">
        <v>147</v>
      </c>
      <c r="K1346" s="4" t="s">
        <v>129</v>
      </c>
      <c r="L1346" s="4">
        <v>2013</v>
      </c>
      <c r="M1346" s="4" t="s">
        <v>267</v>
      </c>
      <c r="N1346" s="4" t="s">
        <v>153</v>
      </c>
      <c r="O1346" s="4" t="s">
        <v>148</v>
      </c>
      <c r="P1346" s="4">
        <v>2013</v>
      </c>
      <c r="Q1346" s="4"/>
      <c r="R1346" s="4" t="s">
        <v>119</v>
      </c>
      <c r="S1346" s="13"/>
      <c r="T1346" s="4"/>
      <c r="U1346" s="4"/>
      <c r="V1346" s="4"/>
      <c r="W1346" s="4">
        <v>60</v>
      </c>
      <c r="X1346" s="13">
        <v>41627</v>
      </c>
      <c r="Y1346" s="27"/>
      <c r="Z1346" s="27"/>
      <c r="AA1346" s="28"/>
      <c r="AB1346" s="31"/>
      <c r="AC1346" s="32">
        <v>29</v>
      </c>
      <c r="AD1346" s="28"/>
      <c r="AE1346" s="28">
        <v>44.5</v>
      </c>
      <c r="AF1346" s="33">
        <v>0.01</v>
      </c>
      <c r="AG1346" s="28">
        <v>0.5</v>
      </c>
      <c r="AH1346" s="31">
        <v>3.5999999999999997E-2</v>
      </c>
      <c r="AI1346" s="31">
        <v>0.53</v>
      </c>
      <c r="AJ1346" s="31"/>
      <c r="AK1346" s="75" t="str">
        <f t="shared" si="258"/>
        <v>1</v>
      </c>
      <c r="AL1346" s="75" t="str">
        <f t="shared" si="259"/>
        <v>1</v>
      </c>
      <c r="AM1346" s="75" t="str">
        <f t="shared" si="260"/>
        <v>1</v>
      </c>
      <c r="AN1346" s="75" t="str">
        <f t="shared" si="261"/>
        <v>1</v>
      </c>
      <c r="AO1346" s="75" t="str">
        <f t="shared" si="262"/>
        <v>1</v>
      </c>
      <c r="AP1346" s="75" t="str">
        <f t="shared" si="263"/>
        <v>1</v>
      </c>
      <c r="AQ1346" s="75" t="str">
        <f t="shared" si="264"/>
        <v>5</v>
      </c>
      <c r="AR1346" s="75" t="str">
        <f t="shared" si="265"/>
        <v>1</v>
      </c>
      <c r="AS1346" s="75">
        <f t="shared" si="266"/>
        <v>1.9090909090909092</v>
      </c>
      <c r="AT1346" s="75" t="str">
        <f t="shared" si="267"/>
        <v>3</v>
      </c>
      <c r="AU1346" s="48" t="e">
        <f>IF(OR(AQ1346="I",#REF!="I",AQ1346="C",#REF!="C"),"Termovacío",IF(OR(AO1346="I",AN1346="I",AP1346="I",AK1346="I",AL1346="I",AO1346="C",AN1346="C",AP1346="C",AK1346="C",AL1346="C"),"Regeneración",""))</f>
        <v>#REF!</v>
      </c>
    </row>
    <row r="1347" spans="1:47" s="10" customFormat="1" ht="15" customHeight="1" x14ac:dyDescent="0.2">
      <c r="A1347" s="4">
        <f t="shared" si="268"/>
        <v>62</v>
      </c>
      <c r="B1347" s="4">
        <v>60005501</v>
      </c>
      <c r="C1347" s="4" t="s">
        <v>105</v>
      </c>
      <c r="D1347" s="4" t="s">
        <v>162</v>
      </c>
      <c r="E1347" s="3"/>
      <c r="F1347" s="4" t="s">
        <v>354</v>
      </c>
      <c r="G1347" s="4" t="s">
        <v>19</v>
      </c>
      <c r="H1347" s="4">
        <v>364075</v>
      </c>
      <c r="I1347" s="4" t="s">
        <v>10</v>
      </c>
      <c r="J1347" s="4" t="s">
        <v>147</v>
      </c>
      <c r="K1347" s="4" t="s">
        <v>129</v>
      </c>
      <c r="L1347" s="4">
        <v>2013</v>
      </c>
      <c r="M1347" s="4" t="s">
        <v>267</v>
      </c>
      <c r="N1347" s="4" t="s">
        <v>153</v>
      </c>
      <c r="O1347" s="4" t="s">
        <v>148</v>
      </c>
      <c r="P1347" s="4">
        <v>2013</v>
      </c>
      <c r="Q1347" s="4"/>
      <c r="R1347" s="4" t="s">
        <v>119</v>
      </c>
      <c r="S1347" s="13"/>
      <c r="T1347" s="4"/>
      <c r="U1347" s="4"/>
      <c r="V1347" s="4"/>
      <c r="W1347" s="4">
        <v>60</v>
      </c>
      <c r="X1347" s="13">
        <v>41227</v>
      </c>
      <c r="Y1347" s="27"/>
      <c r="Z1347" s="27"/>
      <c r="AA1347" s="28"/>
      <c r="AB1347" s="31"/>
      <c r="AC1347" s="32">
        <v>55</v>
      </c>
      <c r="AD1347" s="28"/>
      <c r="AE1347" s="28">
        <v>48.3</v>
      </c>
      <c r="AF1347" s="33">
        <v>6.0000000000000001E-3</v>
      </c>
      <c r="AG1347" s="28">
        <v>0.5</v>
      </c>
      <c r="AH1347" s="31">
        <v>3.0000000000000001E-3</v>
      </c>
      <c r="AI1347" s="31">
        <v>8.0000000000000002E-3</v>
      </c>
      <c r="AJ1347" s="31"/>
      <c r="AK1347" s="75" t="str">
        <f t="shared" si="258"/>
        <v>1</v>
      </c>
      <c r="AL1347" s="75" t="str">
        <f t="shared" si="259"/>
        <v>1</v>
      </c>
      <c r="AM1347" s="75" t="str">
        <f t="shared" si="260"/>
        <v>1</v>
      </c>
      <c r="AN1347" s="75" t="str">
        <f t="shared" si="261"/>
        <v>1</v>
      </c>
      <c r="AO1347" s="75" t="str">
        <f t="shared" si="262"/>
        <v>1</v>
      </c>
      <c r="AP1347" s="75" t="str">
        <f t="shared" si="263"/>
        <v>1</v>
      </c>
      <c r="AQ1347" s="75" t="str">
        <f t="shared" si="264"/>
        <v>1</v>
      </c>
      <c r="AR1347" s="75" t="str">
        <f t="shared" si="265"/>
        <v>1</v>
      </c>
      <c r="AS1347" s="75">
        <f t="shared" si="266"/>
        <v>1</v>
      </c>
      <c r="AT1347" s="75" t="str">
        <f t="shared" si="267"/>
        <v>1</v>
      </c>
      <c r="AU1347" s="48" t="e">
        <f>IF(OR(AQ1347="I",#REF!="I",AQ1347="C",#REF!="C"),"Termovacío",IF(OR(AO1347="I",AN1347="I",AP1347="I",AK1347="I",AL1347="I",AO1347="C",AN1347="C",AP1347="C",AK1347="C",AL1347="C"),"Regeneración",""))</f>
        <v>#REF!</v>
      </c>
    </row>
    <row r="1348" spans="1:47" s="10" customFormat="1" ht="15" customHeight="1" x14ac:dyDescent="0.2">
      <c r="A1348" s="4">
        <f t="shared" si="268"/>
        <v>63</v>
      </c>
      <c r="B1348" s="36">
        <v>60008522</v>
      </c>
      <c r="C1348" s="36" t="s">
        <v>207</v>
      </c>
      <c r="D1348" s="36" t="s">
        <v>155</v>
      </c>
      <c r="E1348" s="37"/>
      <c r="F1348" s="36" t="s">
        <v>355</v>
      </c>
      <c r="G1348" s="36" t="s">
        <v>53</v>
      </c>
      <c r="H1348" s="36" t="s">
        <v>600</v>
      </c>
      <c r="I1348" s="36" t="s">
        <v>248</v>
      </c>
      <c r="J1348" s="36">
        <v>40</v>
      </c>
      <c r="K1348" s="36" t="s">
        <v>215</v>
      </c>
      <c r="L1348" s="36">
        <v>2019</v>
      </c>
      <c r="M1348" s="36" t="s">
        <v>267</v>
      </c>
      <c r="N1348" s="36" t="s">
        <v>153</v>
      </c>
      <c r="O1348" s="36" t="s">
        <v>118</v>
      </c>
      <c r="P1348" s="36">
        <v>2020</v>
      </c>
      <c r="Q1348" s="36"/>
      <c r="R1348" s="36" t="s">
        <v>119</v>
      </c>
      <c r="S1348" s="38"/>
      <c r="T1348" s="36"/>
      <c r="U1348" s="36"/>
      <c r="V1348" s="36" t="s">
        <v>448</v>
      </c>
      <c r="W1348" s="36">
        <v>220</v>
      </c>
      <c r="X1348" s="38">
        <v>45699</v>
      </c>
      <c r="Y1348" s="39">
        <v>75</v>
      </c>
      <c r="Z1348" s="39">
        <v>32</v>
      </c>
      <c r="AA1348" s="40" t="s">
        <v>665</v>
      </c>
      <c r="AB1348" s="41">
        <v>0.874</v>
      </c>
      <c r="AC1348" s="42">
        <v>75</v>
      </c>
      <c r="AD1348" s="40">
        <v>8</v>
      </c>
      <c r="AE1348" s="40">
        <v>45.6</v>
      </c>
      <c r="AF1348" s="43">
        <v>1E-3</v>
      </c>
      <c r="AG1348" s="40">
        <v>0.5</v>
      </c>
      <c r="AH1348" s="41">
        <v>0</v>
      </c>
      <c r="AI1348" s="41">
        <v>0.03</v>
      </c>
      <c r="AJ1348" s="41"/>
      <c r="AK1348" s="75" t="str">
        <f t="shared" ref="AK1348:AK1411" si="269">IF(AH1348&lt;&gt;"",IF(AH1348&lt;=0.1,"1",IF(AND(AH1348&gt;0.1,AH1348&lt;=0.3),"3",IF(AH1348&gt;0.3,"5",""))),"1")</f>
        <v>1</v>
      </c>
      <c r="AL1348" s="75" t="str">
        <f t="shared" ref="AL1348:AL1411" si="270">IF(AI1348&lt;&gt;"",IF(AI1348&lt;=3,"1",IF(AND(AI1348&gt;3,AI1348&lt;=4),"3",IF(AI1348&gt;4,"5",""))),"1")</f>
        <v>1</v>
      </c>
      <c r="AM1348" s="75" t="str">
        <f t="shared" ref="AM1348:AM1411" si="271">IF(AD1348&lt;&gt;"",IF(AD1348&lt;=20,"1",IF(AND(AD1348&gt;20,AD1348&lt;=30),"3",IF(AD1348&gt;30,"5",""))),"1")</f>
        <v>1</v>
      </c>
      <c r="AN1348" s="75" t="str">
        <f t="shared" ref="AN1348:AN1411" si="272">IF(AF1348&lt;&gt;"",IF(AF1348&lt;=0.05,"1",IF(AND(AF1348&gt;0.05,AF1348&lt;=0.1),"3",IF(AF1348&gt;0.1,"5",""))),"1")</f>
        <v>1</v>
      </c>
      <c r="AO1348" s="75" t="str">
        <f t="shared" ref="AO1348:AO1411" si="273">IF(AE1348&lt;&gt;"",IF(AE1348&gt;=32,"1",IF(AND(AE1348&gt;=28,AE1348&lt;32),"3",IF(AE1348&lt;28,"5",""))),"1")</f>
        <v>1</v>
      </c>
      <c r="AP1348" s="75" t="str">
        <f t="shared" ref="AP1348:AP1411" si="274">IF(AG1348&lt;&gt;"",IF(AG1348&lt;=3.5,"1",IF(AG1348&gt;3.5,"5","")),"1")</f>
        <v>1</v>
      </c>
      <c r="AQ1348" s="75" t="str">
        <f t="shared" si="264"/>
        <v>1</v>
      </c>
      <c r="AR1348" s="75" t="str">
        <f t="shared" si="265"/>
        <v>1</v>
      </c>
      <c r="AS1348" s="75">
        <f t="shared" si="266"/>
        <v>1</v>
      </c>
      <c r="AT1348" s="75" t="str">
        <f t="shared" si="267"/>
        <v>1</v>
      </c>
      <c r="AU1348" s="48" t="e">
        <f>IF(OR(AQ1348="I",#REF!="I",AQ1348="C",#REF!="C"),"Termovacío",IF(OR(AO1348="I",AN1348="I",AP1348="I",AK1348="I",AL1348="I",AO1348="C",AN1348="C",AP1348="C",AK1348="C",AL1348="C"),"Regeneración",""))</f>
        <v>#REF!</v>
      </c>
    </row>
    <row r="1349" spans="1:47" s="10" customFormat="1" ht="15" customHeight="1" x14ac:dyDescent="0.2">
      <c r="A1349" s="4">
        <f t="shared" si="268"/>
        <v>63</v>
      </c>
      <c r="B1349" s="4">
        <v>60008522</v>
      </c>
      <c r="C1349" s="4" t="s">
        <v>207</v>
      </c>
      <c r="D1349" s="4" t="s">
        <v>155</v>
      </c>
      <c r="E1349" s="3"/>
      <c r="F1349" s="4" t="s">
        <v>355</v>
      </c>
      <c r="G1349" s="4" t="s">
        <v>53</v>
      </c>
      <c r="H1349" s="4" t="s">
        <v>600</v>
      </c>
      <c r="I1349" s="4" t="s">
        <v>248</v>
      </c>
      <c r="J1349" s="4">
        <v>40</v>
      </c>
      <c r="K1349" s="4" t="s">
        <v>215</v>
      </c>
      <c r="L1349" s="4">
        <v>2019</v>
      </c>
      <c r="M1349" s="4" t="s">
        <v>267</v>
      </c>
      <c r="N1349" s="4" t="s">
        <v>153</v>
      </c>
      <c r="O1349" s="4" t="s">
        <v>118</v>
      </c>
      <c r="P1349" s="4">
        <v>2020</v>
      </c>
      <c r="Q1349" s="4"/>
      <c r="R1349" s="4" t="s">
        <v>119</v>
      </c>
      <c r="S1349" s="13"/>
      <c r="T1349" s="4"/>
      <c r="U1349" s="4"/>
      <c r="V1349" s="4" t="s">
        <v>448</v>
      </c>
      <c r="W1349" s="4">
        <v>220</v>
      </c>
      <c r="X1349" s="13">
        <v>45173</v>
      </c>
      <c r="Y1349" s="27">
        <v>67</v>
      </c>
      <c r="Z1349" s="27"/>
      <c r="AA1349" s="28" t="s">
        <v>456</v>
      </c>
      <c r="AB1349" s="31">
        <v>0.874</v>
      </c>
      <c r="AC1349" s="32">
        <v>75</v>
      </c>
      <c r="AD1349" s="28">
        <v>7</v>
      </c>
      <c r="AE1349" s="28">
        <v>46.1</v>
      </c>
      <c r="AF1349" s="33">
        <v>0.01</v>
      </c>
      <c r="AG1349" s="28">
        <v>0.5</v>
      </c>
      <c r="AH1349" s="31">
        <v>2E-3</v>
      </c>
      <c r="AI1349" s="31">
        <v>2.9000000000000001E-2</v>
      </c>
      <c r="AJ1349" s="31"/>
      <c r="AK1349" s="75" t="str">
        <f t="shared" si="269"/>
        <v>1</v>
      </c>
      <c r="AL1349" s="75" t="str">
        <f t="shared" si="270"/>
        <v>1</v>
      </c>
      <c r="AM1349" s="75" t="str">
        <f t="shared" si="271"/>
        <v>1</v>
      </c>
      <c r="AN1349" s="75" t="str">
        <f t="shared" si="272"/>
        <v>1</v>
      </c>
      <c r="AO1349" s="75" t="str">
        <f t="shared" si="273"/>
        <v>1</v>
      </c>
      <c r="AP1349" s="75" t="str">
        <f t="shared" si="274"/>
        <v>1</v>
      </c>
      <c r="AQ1349" s="75" t="str">
        <f t="shared" ref="AQ1349:AQ1412" si="275">IF(AC1349&lt;&gt;"",IF(AND(W1349=60,AC1349&gt;=40),"1",IF(AND(W1349=60,AC1349&gt;=35,AC1349&lt;40),"3",IF(AND(W1349=60,AC1349&lt;35),"5",IF(AND(W1349=220,AC1349&gt;=50),"1",IF(AND(W1349=220,AC1349&gt;=45,AC1349&lt;50),"2",IF(AND(W1349=220,AC1349&lt;45),"5","")))))),"1")</f>
        <v>1</v>
      </c>
      <c r="AR1349" s="75" t="str">
        <f t="shared" ref="AR1349:AR1412" si="276">IF(AJ1349&lt;&gt;"",IF(AJ1349&gt;=0.2,"1",IF(AND(AJ1349&gt;=0.1,AJ1349&lt;0.2),"3",IF(AJ1349&lt;0.1,"5",""))),"1")</f>
        <v>1</v>
      </c>
      <c r="AS1349" s="75">
        <f t="shared" ref="AS1349:AS1412" si="277">+(3*AK1349+3*AL1349+4*AM1349+2*AN1349+3*AO1349+1*AP1349+5*AQ1349+1*AR1349)/22</f>
        <v>1</v>
      </c>
      <c r="AT1349" s="75" t="str">
        <f t="shared" ref="AT1349:AT1412" si="278">IF(AND(AS1349&gt;0,AS1349&lt;=1),"1",IF(AND(AS1349&gt;1,AS1349&lt;=2),"3",IF(AND(AS1349&gt;2,AS1349&lt;=3),"6",IF(AND(AS1349&gt;3,AS1349&lt;=4),"8",IF(AND(AS1349&gt;4,AS1349&lt;=5),"10","")))))</f>
        <v>1</v>
      </c>
      <c r="AU1349" s="48" t="e">
        <f>IF(OR(AQ1349="I",#REF!="I",AQ1349="C",#REF!="C"),"Termovacío",IF(OR(AO1349="I",AN1349="I",AP1349="I",AK1349="I",AL1349="I",AO1349="C",AN1349="C",AP1349="C",AK1349="C",AL1349="C"),"Regeneración",""))</f>
        <v>#REF!</v>
      </c>
    </row>
    <row r="1350" spans="1:47" s="10" customFormat="1" ht="15" customHeight="1" x14ac:dyDescent="0.2">
      <c r="A1350" s="4">
        <f t="shared" si="268"/>
        <v>63</v>
      </c>
      <c r="B1350" s="4">
        <v>60008522</v>
      </c>
      <c r="C1350" s="4" t="s">
        <v>207</v>
      </c>
      <c r="D1350" s="4" t="s">
        <v>155</v>
      </c>
      <c r="E1350" s="3"/>
      <c r="F1350" s="4" t="s">
        <v>355</v>
      </c>
      <c r="G1350" s="4" t="s">
        <v>53</v>
      </c>
      <c r="H1350" s="4" t="s">
        <v>600</v>
      </c>
      <c r="I1350" s="4" t="s">
        <v>248</v>
      </c>
      <c r="J1350" s="4">
        <v>40</v>
      </c>
      <c r="K1350" s="4" t="s">
        <v>215</v>
      </c>
      <c r="L1350" s="4">
        <v>2019</v>
      </c>
      <c r="M1350" s="4" t="s">
        <v>267</v>
      </c>
      <c r="N1350" s="4" t="s">
        <v>153</v>
      </c>
      <c r="O1350" s="4" t="s">
        <v>118</v>
      </c>
      <c r="P1350" s="4">
        <v>2020</v>
      </c>
      <c r="Q1350" s="4"/>
      <c r="R1350" s="4" t="s">
        <v>119</v>
      </c>
      <c r="S1350" s="13"/>
      <c r="T1350" s="4"/>
      <c r="U1350" s="4"/>
      <c r="V1350" s="4"/>
      <c r="W1350" s="4">
        <v>220</v>
      </c>
      <c r="X1350" s="13" t="s">
        <v>288</v>
      </c>
      <c r="Y1350" s="27">
        <v>0</v>
      </c>
      <c r="Z1350" s="27">
        <v>45</v>
      </c>
      <c r="AA1350" s="28" t="s">
        <v>282</v>
      </c>
      <c r="AB1350" s="31">
        <v>0.87260000000000004</v>
      </c>
      <c r="AC1350" s="32">
        <v>45.9</v>
      </c>
      <c r="AD1350" s="28">
        <v>8</v>
      </c>
      <c r="AE1350" s="28">
        <v>46.4</v>
      </c>
      <c r="AF1350" s="33">
        <v>0.02</v>
      </c>
      <c r="AG1350" s="28">
        <v>1</v>
      </c>
      <c r="AH1350" s="31">
        <v>2E-3</v>
      </c>
      <c r="AI1350" s="31">
        <v>0.05</v>
      </c>
      <c r="AJ1350" s="31"/>
      <c r="AK1350" s="75" t="str">
        <f t="shared" si="269"/>
        <v>1</v>
      </c>
      <c r="AL1350" s="75" t="str">
        <f t="shared" si="270"/>
        <v>1</v>
      </c>
      <c r="AM1350" s="75" t="str">
        <f t="shared" si="271"/>
        <v>1</v>
      </c>
      <c r="AN1350" s="75" t="str">
        <f t="shared" si="272"/>
        <v>1</v>
      </c>
      <c r="AO1350" s="75" t="str">
        <f t="shared" si="273"/>
        <v>1</v>
      </c>
      <c r="AP1350" s="75" t="str">
        <f t="shared" si="274"/>
        <v>1</v>
      </c>
      <c r="AQ1350" s="75" t="str">
        <f t="shared" si="275"/>
        <v>2</v>
      </c>
      <c r="AR1350" s="75" t="str">
        <f t="shared" si="276"/>
        <v>1</v>
      </c>
      <c r="AS1350" s="75">
        <f t="shared" si="277"/>
        <v>1.2272727272727273</v>
      </c>
      <c r="AT1350" s="75" t="str">
        <f t="shared" si="278"/>
        <v>3</v>
      </c>
      <c r="AU1350" s="48" t="e">
        <f>IF(OR(AQ1350="I",#REF!="I",AQ1350="C",#REF!="C"),"Termovacío",IF(OR(AO1350="I",AN1350="I",AP1350="I",AK1350="I",AL1350="I",AO1350="C",AN1350="C",AP1350="C",AK1350="C",AL1350="C"),"Regeneración",""))</f>
        <v>#REF!</v>
      </c>
    </row>
    <row r="1351" spans="1:47" s="10" customFormat="1" ht="15" customHeight="1" x14ac:dyDescent="0.2">
      <c r="A1351" s="4">
        <f t="shared" si="268"/>
        <v>63</v>
      </c>
      <c r="B1351" s="4">
        <v>60008522</v>
      </c>
      <c r="C1351" s="4" t="s">
        <v>207</v>
      </c>
      <c r="D1351" s="4" t="s">
        <v>155</v>
      </c>
      <c r="E1351" s="3"/>
      <c r="F1351" s="4" t="s">
        <v>355</v>
      </c>
      <c r="G1351" s="4" t="s">
        <v>53</v>
      </c>
      <c r="H1351" s="4" t="s">
        <v>600</v>
      </c>
      <c r="I1351" s="4" t="s">
        <v>248</v>
      </c>
      <c r="J1351" s="4">
        <v>40</v>
      </c>
      <c r="K1351" s="4" t="s">
        <v>215</v>
      </c>
      <c r="L1351" s="4">
        <v>2019</v>
      </c>
      <c r="M1351" s="4" t="s">
        <v>267</v>
      </c>
      <c r="N1351" s="4" t="s">
        <v>153</v>
      </c>
      <c r="O1351" s="4" t="s">
        <v>118</v>
      </c>
      <c r="P1351" s="4">
        <v>2020</v>
      </c>
      <c r="Q1351" s="4"/>
      <c r="R1351" s="4" t="s">
        <v>119</v>
      </c>
      <c r="S1351" s="13"/>
      <c r="T1351" s="4"/>
      <c r="U1351" s="4"/>
      <c r="V1351" s="4" t="s">
        <v>301</v>
      </c>
      <c r="W1351" s="4">
        <v>220</v>
      </c>
      <c r="X1351" s="13">
        <v>44420</v>
      </c>
      <c r="Y1351" s="27">
        <v>78.099999999999994</v>
      </c>
      <c r="Z1351" s="27">
        <v>40</v>
      </c>
      <c r="AA1351" s="28" t="s">
        <v>300</v>
      </c>
      <c r="AB1351" s="31">
        <v>0.86399999999999999</v>
      </c>
      <c r="AC1351" s="32">
        <v>41</v>
      </c>
      <c r="AD1351" s="28">
        <v>17</v>
      </c>
      <c r="AE1351" s="28">
        <v>45</v>
      </c>
      <c r="AF1351" s="33">
        <v>0.02</v>
      </c>
      <c r="AG1351" s="28">
        <v>0.5</v>
      </c>
      <c r="AH1351" s="31">
        <v>8.9999999999999993E-3</v>
      </c>
      <c r="AI1351" s="31">
        <v>0.1</v>
      </c>
      <c r="AJ1351" s="31"/>
      <c r="AK1351" s="75" t="str">
        <f t="shared" si="269"/>
        <v>1</v>
      </c>
      <c r="AL1351" s="75" t="str">
        <f t="shared" si="270"/>
        <v>1</v>
      </c>
      <c r="AM1351" s="75" t="str">
        <f t="shared" si="271"/>
        <v>1</v>
      </c>
      <c r="AN1351" s="75" t="str">
        <f t="shared" si="272"/>
        <v>1</v>
      </c>
      <c r="AO1351" s="75" t="str">
        <f t="shared" si="273"/>
        <v>1</v>
      </c>
      <c r="AP1351" s="75" t="str">
        <f t="shared" si="274"/>
        <v>1</v>
      </c>
      <c r="AQ1351" s="75" t="str">
        <f t="shared" si="275"/>
        <v>5</v>
      </c>
      <c r="AR1351" s="75" t="str">
        <f t="shared" si="276"/>
        <v>1</v>
      </c>
      <c r="AS1351" s="75">
        <f t="shared" si="277"/>
        <v>1.9090909090909092</v>
      </c>
      <c r="AT1351" s="75" t="str">
        <f t="shared" si="278"/>
        <v>3</v>
      </c>
      <c r="AU1351" s="48" t="e">
        <f>IF(OR(AQ1351="I",#REF!="I",AQ1351="C",#REF!="C"),"Termovacío",IF(OR(AO1351="I",AN1351="I",AP1351="I",AK1351="I",AL1351="I",AO1351="C",AN1351="C",AP1351="C",AK1351="C",AL1351="C"),"Regeneración",""))</f>
        <v>#REF!</v>
      </c>
    </row>
    <row r="1352" spans="1:47" s="10" customFormat="1" ht="15" customHeight="1" x14ac:dyDescent="0.2">
      <c r="A1352" s="4">
        <f t="shared" si="268"/>
        <v>63</v>
      </c>
      <c r="B1352" s="4">
        <v>60008522</v>
      </c>
      <c r="C1352" s="4" t="s">
        <v>207</v>
      </c>
      <c r="D1352" s="4" t="s">
        <v>155</v>
      </c>
      <c r="E1352" s="3"/>
      <c r="F1352" s="4" t="s">
        <v>355</v>
      </c>
      <c r="G1352" s="4" t="s">
        <v>53</v>
      </c>
      <c r="H1352" s="4" t="s">
        <v>600</v>
      </c>
      <c r="I1352" s="4" t="s">
        <v>248</v>
      </c>
      <c r="J1352" s="4">
        <v>40</v>
      </c>
      <c r="K1352" s="4" t="s">
        <v>215</v>
      </c>
      <c r="L1352" s="4">
        <v>2019</v>
      </c>
      <c r="M1352" s="4" t="s">
        <v>267</v>
      </c>
      <c r="N1352" s="4" t="s">
        <v>153</v>
      </c>
      <c r="O1352" s="4" t="s">
        <v>118</v>
      </c>
      <c r="P1352" s="4">
        <v>2020</v>
      </c>
      <c r="Q1352" s="4"/>
      <c r="R1352" s="4" t="s">
        <v>119</v>
      </c>
      <c r="S1352" s="13"/>
      <c r="T1352" s="4"/>
      <c r="U1352" s="4"/>
      <c r="V1352" s="4"/>
      <c r="W1352" s="4">
        <v>220</v>
      </c>
      <c r="X1352" s="13"/>
      <c r="Y1352" s="27"/>
      <c r="Z1352" s="27"/>
      <c r="AA1352" s="28"/>
      <c r="AB1352" s="31"/>
      <c r="AC1352" s="32">
        <v>56</v>
      </c>
      <c r="AD1352" s="28"/>
      <c r="AE1352" s="28"/>
      <c r="AF1352" s="33"/>
      <c r="AG1352" s="28"/>
      <c r="AH1352" s="31"/>
      <c r="AI1352" s="31"/>
      <c r="AJ1352" s="31"/>
      <c r="AK1352" s="75" t="str">
        <f t="shared" si="269"/>
        <v>1</v>
      </c>
      <c r="AL1352" s="75" t="str">
        <f t="shared" si="270"/>
        <v>1</v>
      </c>
      <c r="AM1352" s="75" t="str">
        <f t="shared" si="271"/>
        <v>1</v>
      </c>
      <c r="AN1352" s="75" t="str">
        <f t="shared" si="272"/>
        <v>1</v>
      </c>
      <c r="AO1352" s="75" t="str">
        <f t="shared" si="273"/>
        <v>1</v>
      </c>
      <c r="AP1352" s="75" t="str">
        <f t="shared" si="274"/>
        <v>1</v>
      </c>
      <c r="AQ1352" s="75" t="str">
        <f t="shared" si="275"/>
        <v>1</v>
      </c>
      <c r="AR1352" s="75" t="str">
        <f t="shared" si="276"/>
        <v>1</v>
      </c>
      <c r="AS1352" s="75">
        <f t="shared" si="277"/>
        <v>1</v>
      </c>
      <c r="AT1352" s="75" t="str">
        <f t="shared" si="278"/>
        <v>1</v>
      </c>
      <c r="AU1352" s="48" t="e">
        <f>IF(OR(AQ1352="I",#REF!="I",AQ1352="C",#REF!="C"),"Termovacío",IF(OR(AO1352="I",AN1352="I",AP1352="I",AK1352="I",AL1352="I",AO1352="C",AN1352="C",AP1352="C",AK1352="C",AL1352="C"),"Regeneración",""))</f>
        <v>#REF!</v>
      </c>
    </row>
    <row r="1353" spans="1:47" s="10" customFormat="1" ht="15" customHeight="1" x14ac:dyDescent="0.2">
      <c r="A1353" s="4">
        <f t="shared" si="268"/>
        <v>64</v>
      </c>
      <c r="B1353" s="36">
        <v>60008523</v>
      </c>
      <c r="C1353" s="36" t="s">
        <v>207</v>
      </c>
      <c r="D1353" s="36" t="s">
        <v>158</v>
      </c>
      <c r="E1353" s="37"/>
      <c r="F1353" s="36" t="s">
        <v>356</v>
      </c>
      <c r="G1353" s="36" t="s">
        <v>53</v>
      </c>
      <c r="H1353" s="36" t="s">
        <v>601</v>
      </c>
      <c r="I1353" s="36" t="s">
        <v>248</v>
      </c>
      <c r="J1353" s="36">
        <v>40</v>
      </c>
      <c r="K1353" s="36" t="s">
        <v>215</v>
      </c>
      <c r="L1353" s="36">
        <v>2019</v>
      </c>
      <c r="M1353" s="36" t="s">
        <v>267</v>
      </c>
      <c r="N1353" s="36" t="s">
        <v>153</v>
      </c>
      <c r="O1353" s="36" t="s">
        <v>118</v>
      </c>
      <c r="P1353" s="36">
        <v>2020</v>
      </c>
      <c r="Q1353" s="36"/>
      <c r="R1353" s="36" t="s">
        <v>119</v>
      </c>
      <c r="S1353" s="38"/>
      <c r="T1353" s="36"/>
      <c r="U1353" s="36"/>
      <c r="V1353" s="36" t="s">
        <v>448</v>
      </c>
      <c r="W1353" s="36">
        <v>220</v>
      </c>
      <c r="X1353" s="38">
        <v>45699</v>
      </c>
      <c r="Y1353" s="39">
        <v>75</v>
      </c>
      <c r="Z1353" s="39">
        <v>30</v>
      </c>
      <c r="AA1353" s="40" t="s">
        <v>665</v>
      </c>
      <c r="AB1353" s="41">
        <v>0.874</v>
      </c>
      <c r="AC1353" s="42">
        <v>75</v>
      </c>
      <c r="AD1353" s="40">
        <v>9</v>
      </c>
      <c r="AE1353" s="40">
        <v>45.4</v>
      </c>
      <c r="AF1353" s="43">
        <v>1E-3</v>
      </c>
      <c r="AG1353" s="40">
        <v>0.5</v>
      </c>
      <c r="AH1353" s="41">
        <v>0</v>
      </c>
      <c r="AI1353" s="41">
        <v>3.7999999999999999E-2</v>
      </c>
      <c r="AJ1353" s="41"/>
      <c r="AK1353" s="75" t="str">
        <f t="shared" si="269"/>
        <v>1</v>
      </c>
      <c r="AL1353" s="75" t="str">
        <f t="shared" si="270"/>
        <v>1</v>
      </c>
      <c r="AM1353" s="75" t="str">
        <f t="shared" si="271"/>
        <v>1</v>
      </c>
      <c r="AN1353" s="75" t="str">
        <f t="shared" si="272"/>
        <v>1</v>
      </c>
      <c r="AO1353" s="75" t="str">
        <f t="shared" si="273"/>
        <v>1</v>
      </c>
      <c r="AP1353" s="75" t="str">
        <f t="shared" si="274"/>
        <v>1</v>
      </c>
      <c r="AQ1353" s="75" t="str">
        <f t="shared" si="275"/>
        <v>1</v>
      </c>
      <c r="AR1353" s="75" t="str">
        <f t="shared" si="276"/>
        <v>1</v>
      </c>
      <c r="AS1353" s="75">
        <f t="shared" si="277"/>
        <v>1</v>
      </c>
      <c r="AT1353" s="75" t="str">
        <f t="shared" si="278"/>
        <v>1</v>
      </c>
      <c r="AU1353" s="48" t="e">
        <f>IF(OR(AQ1353="I",#REF!="I",AQ1353="C",#REF!="C"),"Termovacío",IF(OR(AO1353="I",AN1353="I",AP1353="I",AK1353="I",AL1353="I",AO1353="C",AN1353="C",AP1353="C",AK1353="C",AL1353="C"),"Regeneración",""))</f>
        <v>#REF!</v>
      </c>
    </row>
    <row r="1354" spans="1:47" s="10" customFormat="1" ht="15" customHeight="1" x14ac:dyDescent="0.2">
      <c r="A1354" s="4">
        <f t="shared" si="268"/>
        <v>64</v>
      </c>
      <c r="B1354" s="4">
        <v>60008523</v>
      </c>
      <c r="C1354" s="4" t="s">
        <v>207</v>
      </c>
      <c r="D1354" s="4" t="s">
        <v>158</v>
      </c>
      <c r="E1354" s="3"/>
      <c r="F1354" s="4" t="s">
        <v>356</v>
      </c>
      <c r="G1354" s="4" t="s">
        <v>53</v>
      </c>
      <c r="H1354" s="4" t="s">
        <v>601</v>
      </c>
      <c r="I1354" s="4" t="s">
        <v>248</v>
      </c>
      <c r="J1354" s="4">
        <v>40</v>
      </c>
      <c r="K1354" s="4" t="s">
        <v>215</v>
      </c>
      <c r="L1354" s="4">
        <v>2019</v>
      </c>
      <c r="M1354" s="4" t="s">
        <v>267</v>
      </c>
      <c r="N1354" s="4" t="s">
        <v>153</v>
      </c>
      <c r="O1354" s="4" t="s">
        <v>118</v>
      </c>
      <c r="P1354" s="4">
        <v>2020</v>
      </c>
      <c r="Q1354" s="4"/>
      <c r="R1354" s="4" t="s">
        <v>119</v>
      </c>
      <c r="S1354" s="13"/>
      <c r="T1354" s="4"/>
      <c r="U1354" s="4"/>
      <c r="V1354" s="4" t="s">
        <v>448</v>
      </c>
      <c r="W1354" s="4">
        <v>220</v>
      </c>
      <c r="X1354" s="13">
        <v>45173</v>
      </c>
      <c r="Y1354" s="27">
        <v>66</v>
      </c>
      <c r="Z1354" s="27"/>
      <c r="AA1354" s="28" t="s">
        <v>456</v>
      </c>
      <c r="AB1354" s="31">
        <v>0.874</v>
      </c>
      <c r="AC1354" s="32">
        <v>61</v>
      </c>
      <c r="AD1354" s="28">
        <v>8</v>
      </c>
      <c r="AE1354" s="28">
        <v>46.3</v>
      </c>
      <c r="AF1354" s="33">
        <v>0.01</v>
      </c>
      <c r="AG1354" s="28">
        <v>0.5</v>
      </c>
      <c r="AH1354" s="31">
        <v>1E-3</v>
      </c>
      <c r="AI1354" s="31">
        <v>2.7E-2</v>
      </c>
      <c r="AJ1354" s="31"/>
      <c r="AK1354" s="75" t="str">
        <f t="shared" si="269"/>
        <v>1</v>
      </c>
      <c r="AL1354" s="75" t="str">
        <f t="shared" si="270"/>
        <v>1</v>
      </c>
      <c r="AM1354" s="75" t="str">
        <f t="shared" si="271"/>
        <v>1</v>
      </c>
      <c r="AN1354" s="75" t="str">
        <f t="shared" si="272"/>
        <v>1</v>
      </c>
      <c r="AO1354" s="75" t="str">
        <f t="shared" si="273"/>
        <v>1</v>
      </c>
      <c r="AP1354" s="75" t="str">
        <f t="shared" si="274"/>
        <v>1</v>
      </c>
      <c r="AQ1354" s="75" t="str">
        <f t="shared" si="275"/>
        <v>1</v>
      </c>
      <c r="AR1354" s="75" t="str">
        <f t="shared" si="276"/>
        <v>1</v>
      </c>
      <c r="AS1354" s="75">
        <f t="shared" si="277"/>
        <v>1</v>
      </c>
      <c r="AT1354" s="75" t="str">
        <f t="shared" si="278"/>
        <v>1</v>
      </c>
      <c r="AU1354" s="48" t="e">
        <f>IF(OR(AQ1354="I",#REF!="I",AQ1354="C",#REF!="C"),"Termovacío",IF(OR(AO1354="I",AN1354="I",AP1354="I",AK1354="I",AL1354="I",AO1354="C",AN1354="C",AP1354="C",AK1354="C",AL1354="C"),"Regeneración",""))</f>
        <v>#REF!</v>
      </c>
    </row>
    <row r="1355" spans="1:47" s="10" customFormat="1" ht="15" customHeight="1" x14ac:dyDescent="0.2">
      <c r="A1355" s="4">
        <f t="shared" si="268"/>
        <v>64</v>
      </c>
      <c r="B1355" s="4">
        <v>60008523</v>
      </c>
      <c r="C1355" s="4" t="s">
        <v>207</v>
      </c>
      <c r="D1355" s="4" t="s">
        <v>158</v>
      </c>
      <c r="E1355" s="3"/>
      <c r="F1355" s="4" t="s">
        <v>356</v>
      </c>
      <c r="G1355" s="4" t="s">
        <v>53</v>
      </c>
      <c r="H1355" s="4" t="s">
        <v>601</v>
      </c>
      <c r="I1355" s="4" t="s">
        <v>248</v>
      </c>
      <c r="J1355" s="4">
        <v>40</v>
      </c>
      <c r="K1355" s="4" t="s">
        <v>215</v>
      </c>
      <c r="L1355" s="4">
        <v>2019</v>
      </c>
      <c r="M1355" s="4" t="s">
        <v>267</v>
      </c>
      <c r="N1355" s="4" t="s">
        <v>153</v>
      </c>
      <c r="O1355" s="4" t="s">
        <v>118</v>
      </c>
      <c r="P1355" s="4">
        <v>2020</v>
      </c>
      <c r="Q1355" s="4"/>
      <c r="R1355" s="4" t="s">
        <v>119</v>
      </c>
      <c r="S1355" s="13"/>
      <c r="T1355" s="4"/>
      <c r="U1355" s="4"/>
      <c r="V1355" s="4"/>
      <c r="W1355" s="4">
        <v>220</v>
      </c>
      <c r="X1355" s="13" t="s">
        <v>288</v>
      </c>
      <c r="Y1355" s="27">
        <v>0</v>
      </c>
      <c r="Z1355" s="27">
        <v>44</v>
      </c>
      <c r="AA1355" s="28" t="s">
        <v>282</v>
      </c>
      <c r="AB1355" s="31">
        <v>0.87280000000000002</v>
      </c>
      <c r="AC1355" s="32">
        <v>54.5</v>
      </c>
      <c r="AD1355" s="28">
        <v>8</v>
      </c>
      <c r="AE1355" s="28">
        <v>46.3</v>
      </c>
      <c r="AF1355" s="33">
        <v>0.02</v>
      </c>
      <c r="AG1355" s="28">
        <v>1</v>
      </c>
      <c r="AH1355" s="31">
        <v>2E-3</v>
      </c>
      <c r="AI1355" s="31">
        <v>0.05</v>
      </c>
      <c r="AJ1355" s="31"/>
      <c r="AK1355" s="75" t="str">
        <f t="shared" si="269"/>
        <v>1</v>
      </c>
      <c r="AL1355" s="75" t="str">
        <f t="shared" si="270"/>
        <v>1</v>
      </c>
      <c r="AM1355" s="75" t="str">
        <f t="shared" si="271"/>
        <v>1</v>
      </c>
      <c r="AN1355" s="75" t="str">
        <f t="shared" si="272"/>
        <v>1</v>
      </c>
      <c r="AO1355" s="75" t="str">
        <f t="shared" si="273"/>
        <v>1</v>
      </c>
      <c r="AP1355" s="75" t="str">
        <f t="shared" si="274"/>
        <v>1</v>
      </c>
      <c r="AQ1355" s="75" t="str">
        <f t="shared" si="275"/>
        <v>1</v>
      </c>
      <c r="AR1355" s="75" t="str">
        <f t="shared" si="276"/>
        <v>1</v>
      </c>
      <c r="AS1355" s="75">
        <f t="shared" si="277"/>
        <v>1</v>
      </c>
      <c r="AT1355" s="75" t="str">
        <f t="shared" si="278"/>
        <v>1</v>
      </c>
      <c r="AU1355" s="48" t="e">
        <f>IF(OR(AQ1355="I",#REF!="I",AQ1355="C",#REF!="C"),"Termovacío",IF(OR(AO1355="I",AN1355="I",AP1355="I",AK1355="I",AL1355="I",AO1355="C",AN1355="C",AP1355="C",AK1355="C",AL1355="C"),"Regeneración",""))</f>
        <v>#REF!</v>
      </c>
    </row>
    <row r="1356" spans="1:47" s="10" customFormat="1" ht="15" customHeight="1" x14ac:dyDescent="0.2">
      <c r="A1356" s="4">
        <f t="shared" si="268"/>
        <v>64</v>
      </c>
      <c r="B1356" s="4">
        <v>60008523</v>
      </c>
      <c r="C1356" s="4" t="s">
        <v>207</v>
      </c>
      <c r="D1356" s="4" t="s">
        <v>158</v>
      </c>
      <c r="E1356" s="3"/>
      <c r="F1356" s="4" t="s">
        <v>356</v>
      </c>
      <c r="G1356" s="4" t="s">
        <v>53</v>
      </c>
      <c r="H1356" s="4" t="s">
        <v>601</v>
      </c>
      <c r="I1356" s="4" t="s">
        <v>248</v>
      </c>
      <c r="J1356" s="4">
        <v>40</v>
      </c>
      <c r="K1356" s="4" t="s">
        <v>215</v>
      </c>
      <c r="L1356" s="4">
        <v>2019</v>
      </c>
      <c r="M1356" s="4" t="s">
        <v>267</v>
      </c>
      <c r="N1356" s="4" t="s">
        <v>153</v>
      </c>
      <c r="O1356" s="4" t="s">
        <v>118</v>
      </c>
      <c r="P1356" s="4">
        <v>2020</v>
      </c>
      <c r="Q1356" s="4"/>
      <c r="R1356" s="4" t="s">
        <v>119</v>
      </c>
      <c r="S1356" s="13"/>
      <c r="T1356" s="4"/>
      <c r="U1356" s="4"/>
      <c r="V1356" s="4" t="s">
        <v>301</v>
      </c>
      <c r="W1356" s="4">
        <v>220</v>
      </c>
      <c r="X1356" s="13">
        <v>44421</v>
      </c>
      <c r="Y1356" s="27">
        <v>76.599999999999994</v>
      </c>
      <c r="Z1356" s="27">
        <v>38</v>
      </c>
      <c r="AA1356" s="28" t="s">
        <v>300</v>
      </c>
      <c r="AB1356" s="31">
        <v>0.86399999999999999</v>
      </c>
      <c r="AC1356" s="32">
        <v>52</v>
      </c>
      <c r="AD1356" s="28">
        <v>16</v>
      </c>
      <c r="AE1356" s="28">
        <v>47</v>
      </c>
      <c r="AF1356" s="33">
        <v>0.02</v>
      </c>
      <c r="AG1356" s="28">
        <v>0.5</v>
      </c>
      <c r="AH1356" s="31">
        <v>3.0000000000000001E-3</v>
      </c>
      <c r="AI1356" s="31">
        <v>0.17899999999999999</v>
      </c>
      <c r="AJ1356" s="31"/>
      <c r="AK1356" s="75" t="str">
        <f t="shared" si="269"/>
        <v>1</v>
      </c>
      <c r="AL1356" s="75" t="str">
        <f t="shared" si="270"/>
        <v>1</v>
      </c>
      <c r="AM1356" s="75" t="str">
        <f t="shared" si="271"/>
        <v>1</v>
      </c>
      <c r="AN1356" s="75" t="str">
        <f t="shared" si="272"/>
        <v>1</v>
      </c>
      <c r="AO1356" s="75" t="str">
        <f t="shared" si="273"/>
        <v>1</v>
      </c>
      <c r="AP1356" s="75" t="str">
        <f t="shared" si="274"/>
        <v>1</v>
      </c>
      <c r="AQ1356" s="75" t="str">
        <f t="shared" si="275"/>
        <v>1</v>
      </c>
      <c r="AR1356" s="75" t="str">
        <f t="shared" si="276"/>
        <v>1</v>
      </c>
      <c r="AS1356" s="75">
        <f t="shared" si="277"/>
        <v>1</v>
      </c>
      <c r="AT1356" s="75" t="str">
        <f t="shared" si="278"/>
        <v>1</v>
      </c>
      <c r="AU1356" s="48" t="e">
        <f>IF(OR(AQ1356="I",#REF!="I",AQ1356="C",#REF!="C"),"Termovacío",IF(OR(AO1356="I",AN1356="I",AP1356="I",AK1356="I",AL1356="I",AO1356="C",AN1356="C",AP1356="C",AK1356="C",AL1356="C"),"Regeneración",""))</f>
        <v>#REF!</v>
      </c>
    </row>
    <row r="1357" spans="1:47" s="10" customFormat="1" ht="15" customHeight="1" x14ac:dyDescent="0.2">
      <c r="A1357" s="4">
        <f t="shared" ref="A1357:A1420" si="279">+IF(B1356=B1357,A1356,A1356+1)</f>
        <v>64</v>
      </c>
      <c r="B1357" s="4">
        <v>60008523</v>
      </c>
      <c r="C1357" s="4" t="s">
        <v>207</v>
      </c>
      <c r="D1357" s="4" t="s">
        <v>158</v>
      </c>
      <c r="E1357" s="3"/>
      <c r="F1357" s="4" t="s">
        <v>356</v>
      </c>
      <c r="G1357" s="4" t="s">
        <v>53</v>
      </c>
      <c r="H1357" s="4" t="s">
        <v>601</v>
      </c>
      <c r="I1357" s="4" t="s">
        <v>248</v>
      </c>
      <c r="J1357" s="4">
        <v>40</v>
      </c>
      <c r="K1357" s="4" t="s">
        <v>215</v>
      </c>
      <c r="L1357" s="4">
        <v>2019</v>
      </c>
      <c r="M1357" s="4" t="s">
        <v>267</v>
      </c>
      <c r="N1357" s="4" t="s">
        <v>153</v>
      </c>
      <c r="O1357" s="4" t="s">
        <v>118</v>
      </c>
      <c r="P1357" s="4">
        <v>2020</v>
      </c>
      <c r="Q1357" s="4"/>
      <c r="R1357" s="4" t="s">
        <v>119</v>
      </c>
      <c r="S1357" s="13"/>
      <c r="T1357" s="4"/>
      <c r="U1357" s="4"/>
      <c r="V1357" s="4"/>
      <c r="W1357" s="4">
        <v>220</v>
      </c>
      <c r="X1357" s="13"/>
      <c r="Y1357" s="27"/>
      <c r="Z1357" s="27"/>
      <c r="AA1357" s="28"/>
      <c r="AB1357" s="31"/>
      <c r="AC1357" s="32">
        <v>59</v>
      </c>
      <c r="AD1357" s="28"/>
      <c r="AE1357" s="28"/>
      <c r="AF1357" s="33"/>
      <c r="AG1357" s="28"/>
      <c r="AH1357" s="31"/>
      <c r="AI1357" s="31"/>
      <c r="AJ1357" s="31"/>
      <c r="AK1357" s="75" t="str">
        <f t="shared" si="269"/>
        <v>1</v>
      </c>
      <c r="AL1357" s="75" t="str">
        <f t="shared" si="270"/>
        <v>1</v>
      </c>
      <c r="AM1357" s="75" t="str">
        <f t="shared" si="271"/>
        <v>1</v>
      </c>
      <c r="AN1357" s="75" t="str">
        <f t="shared" si="272"/>
        <v>1</v>
      </c>
      <c r="AO1357" s="75" t="str">
        <f t="shared" si="273"/>
        <v>1</v>
      </c>
      <c r="AP1357" s="75" t="str">
        <f t="shared" si="274"/>
        <v>1</v>
      </c>
      <c r="AQ1357" s="75" t="str">
        <f t="shared" si="275"/>
        <v>1</v>
      </c>
      <c r="AR1357" s="75" t="str">
        <f t="shared" si="276"/>
        <v>1</v>
      </c>
      <c r="AS1357" s="75">
        <f t="shared" si="277"/>
        <v>1</v>
      </c>
      <c r="AT1357" s="75" t="str">
        <f t="shared" si="278"/>
        <v>1</v>
      </c>
      <c r="AU1357" s="48" t="e">
        <f>IF(OR(AQ1357="I",#REF!="I",AQ1357="C",#REF!="C"),"Termovacío",IF(OR(AO1357="I",AN1357="I",AP1357="I",AK1357="I",AL1357="I",AO1357="C",AN1357="C",AP1357="C",AK1357="C",AL1357="C"),"Regeneración",""))</f>
        <v>#REF!</v>
      </c>
    </row>
    <row r="1358" spans="1:47" s="10" customFormat="1" ht="15" customHeight="1" x14ac:dyDescent="0.2">
      <c r="A1358" s="4">
        <f t="shared" si="279"/>
        <v>65</v>
      </c>
      <c r="B1358" s="36">
        <v>60003457</v>
      </c>
      <c r="C1358" s="36" t="s">
        <v>107</v>
      </c>
      <c r="D1358" s="36" t="s">
        <v>156</v>
      </c>
      <c r="E1358" s="37"/>
      <c r="F1358" s="36" t="s">
        <v>357</v>
      </c>
      <c r="G1358" s="36" t="s">
        <v>12</v>
      </c>
      <c r="H1358" s="36" t="s">
        <v>70</v>
      </c>
      <c r="I1358" s="36" t="s">
        <v>245</v>
      </c>
      <c r="J1358" s="36" t="s">
        <v>141</v>
      </c>
      <c r="K1358" s="36" t="s">
        <v>125</v>
      </c>
      <c r="L1358" s="36">
        <v>2007</v>
      </c>
      <c r="M1358" s="36" t="s">
        <v>267</v>
      </c>
      <c r="N1358" s="36" t="s">
        <v>153</v>
      </c>
      <c r="O1358" s="36" t="s">
        <v>135</v>
      </c>
      <c r="P1358" s="36">
        <v>2007</v>
      </c>
      <c r="Q1358" s="36"/>
      <c r="R1358" s="36" t="s">
        <v>119</v>
      </c>
      <c r="S1358" s="38"/>
      <c r="T1358" s="36"/>
      <c r="U1358" s="36"/>
      <c r="V1358" s="36" t="s">
        <v>448</v>
      </c>
      <c r="W1358" s="36">
        <v>60</v>
      </c>
      <c r="X1358" s="38">
        <v>45692</v>
      </c>
      <c r="Y1358" s="39">
        <v>65</v>
      </c>
      <c r="Z1358" s="39">
        <v>35</v>
      </c>
      <c r="AA1358" s="40" t="s">
        <v>665</v>
      </c>
      <c r="AB1358" s="41">
        <v>0.88500000000000001</v>
      </c>
      <c r="AC1358" s="42">
        <v>65</v>
      </c>
      <c r="AD1358" s="40">
        <v>9</v>
      </c>
      <c r="AE1358" s="40">
        <v>34.5</v>
      </c>
      <c r="AF1358" s="43">
        <v>6.0000000000000001E-3</v>
      </c>
      <c r="AG1358" s="40">
        <v>1.5</v>
      </c>
      <c r="AH1358" s="41">
        <v>8.0000000000000002E-3</v>
      </c>
      <c r="AI1358" s="41">
        <v>0.32400000000000001</v>
      </c>
      <c r="AJ1358" s="41"/>
      <c r="AK1358" s="75" t="str">
        <f t="shared" si="269"/>
        <v>1</v>
      </c>
      <c r="AL1358" s="75" t="str">
        <f t="shared" si="270"/>
        <v>1</v>
      </c>
      <c r="AM1358" s="75" t="str">
        <f t="shared" si="271"/>
        <v>1</v>
      </c>
      <c r="AN1358" s="75" t="str">
        <f t="shared" si="272"/>
        <v>1</v>
      </c>
      <c r="AO1358" s="75" t="str">
        <f t="shared" si="273"/>
        <v>1</v>
      </c>
      <c r="AP1358" s="75" t="str">
        <f t="shared" si="274"/>
        <v>1</v>
      </c>
      <c r="AQ1358" s="75" t="str">
        <f t="shared" si="275"/>
        <v>1</v>
      </c>
      <c r="AR1358" s="75" t="str">
        <f t="shared" si="276"/>
        <v>1</v>
      </c>
      <c r="AS1358" s="75">
        <f t="shared" si="277"/>
        <v>1</v>
      </c>
      <c r="AT1358" s="75" t="str">
        <f t="shared" si="278"/>
        <v>1</v>
      </c>
      <c r="AU1358" s="48" t="e">
        <f>IF(OR(AQ1358="I",#REF!="I",AQ1358="C",#REF!="C"),"Termovacío",IF(OR(AO1358="I",AN1358="I",AP1358="I",AK1358="I",AL1358="I",AO1358="C",AN1358="C",AP1358="C",AK1358="C",AL1358="C"),"Regeneración",""))</f>
        <v>#REF!</v>
      </c>
    </row>
    <row r="1359" spans="1:47" s="10" customFormat="1" ht="15" customHeight="1" x14ac:dyDescent="0.2">
      <c r="A1359" s="4">
        <f t="shared" si="279"/>
        <v>65</v>
      </c>
      <c r="B1359" s="4">
        <v>60003457</v>
      </c>
      <c r="C1359" s="4" t="s">
        <v>107</v>
      </c>
      <c r="D1359" s="4" t="s">
        <v>156</v>
      </c>
      <c r="E1359" s="3"/>
      <c r="F1359" s="4" t="s">
        <v>357</v>
      </c>
      <c r="G1359" s="4" t="s">
        <v>12</v>
      </c>
      <c r="H1359" s="4" t="s">
        <v>70</v>
      </c>
      <c r="I1359" s="4" t="s">
        <v>245</v>
      </c>
      <c r="J1359" s="4" t="s">
        <v>141</v>
      </c>
      <c r="K1359" s="4" t="s">
        <v>125</v>
      </c>
      <c r="L1359" s="4">
        <v>2007</v>
      </c>
      <c r="M1359" s="4" t="s">
        <v>267</v>
      </c>
      <c r="N1359" s="4" t="s">
        <v>153</v>
      </c>
      <c r="O1359" s="4" t="s">
        <v>135</v>
      </c>
      <c r="P1359" s="4">
        <v>2007</v>
      </c>
      <c r="Q1359" s="4"/>
      <c r="R1359" s="4" t="s">
        <v>119</v>
      </c>
      <c r="S1359" s="13"/>
      <c r="T1359" s="4"/>
      <c r="U1359" s="4"/>
      <c r="V1359" s="4" t="s">
        <v>448</v>
      </c>
      <c r="W1359" s="4">
        <v>60</v>
      </c>
      <c r="X1359" s="13" t="s">
        <v>460</v>
      </c>
      <c r="Y1359" s="27">
        <v>58</v>
      </c>
      <c r="Z1359" s="27">
        <v>63</v>
      </c>
      <c r="AA1359" s="28" t="s">
        <v>450</v>
      </c>
      <c r="AB1359" s="31">
        <v>0.88500000000000001</v>
      </c>
      <c r="AC1359" s="32">
        <v>57</v>
      </c>
      <c r="AD1359" s="28">
        <v>8</v>
      </c>
      <c r="AE1359" s="28">
        <v>34.6</v>
      </c>
      <c r="AF1359" s="33">
        <v>0.01</v>
      </c>
      <c r="AG1359" s="28">
        <v>1.5</v>
      </c>
      <c r="AH1359" s="31">
        <v>8.0000000000000002E-3</v>
      </c>
      <c r="AI1359" s="31">
        <v>0.30299999999999999</v>
      </c>
      <c r="AJ1359" s="31"/>
      <c r="AK1359" s="75" t="str">
        <f t="shared" si="269"/>
        <v>1</v>
      </c>
      <c r="AL1359" s="75" t="str">
        <f t="shared" si="270"/>
        <v>1</v>
      </c>
      <c r="AM1359" s="75" t="str">
        <f t="shared" si="271"/>
        <v>1</v>
      </c>
      <c r="AN1359" s="75" t="str">
        <f t="shared" si="272"/>
        <v>1</v>
      </c>
      <c r="AO1359" s="75" t="str">
        <f t="shared" si="273"/>
        <v>1</v>
      </c>
      <c r="AP1359" s="75" t="str">
        <f t="shared" si="274"/>
        <v>1</v>
      </c>
      <c r="AQ1359" s="75" t="str">
        <f t="shared" si="275"/>
        <v>1</v>
      </c>
      <c r="AR1359" s="75" t="str">
        <f t="shared" si="276"/>
        <v>1</v>
      </c>
      <c r="AS1359" s="75">
        <f t="shared" si="277"/>
        <v>1</v>
      </c>
      <c r="AT1359" s="75" t="str">
        <f t="shared" si="278"/>
        <v>1</v>
      </c>
      <c r="AU1359" s="48" t="e">
        <f>IF(OR(AQ1359="I",#REF!="I",AQ1359="C",#REF!="C"),"Termovacío",IF(OR(AO1359="I",AN1359="I",AP1359="I",AK1359="I",AL1359="I",AO1359="C",AN1359="C",AP1359="C",AK1359="C",AL1359="C"),"Regeneración",""))</f>
        <v>#REF!</v>
      </c>
    </row>
    <row r="1360" spans="1:47" s="10" customFormat="1" ht="15" customHeight="1" x14ac:dyDescent="0.2">
      <c r="A1360" s="4">
        <f t="shared" si="279"/>
        <v>65</v>
      </c>
      <c r="B1360" s="4">
        <v>60003457</v>
      </c>
      <c r="C1360" s="4" t="s">
        <v>107</v>
      </c>
      <c r="D1360" s="4" t="s">
        <v>156</v>
      </c>
      <c r="E1360" s="3"/>
      <c r="F1360" s="4" t="s">
        <v>357</v>
      </c>
      <c r="G1360" s="4" t="s">
        <v>12</v>
      </c>
      <c r="H1360" s="4" t="s">
        <v>70</v>
      </c>
      <c r="I1360" s="4" t="s">
        <v>245</v>
      </c>
      <c r="J1360" s="4" t="s">
        <v>141</v>
      </c>
      <c r="K1360" s="4" t="s">
        <v>125</v>
      </c>
      <c r="L1360" s="4">
        <v>2007</v>
      </c>
      <c r="M1360" s="4" t="s">
        <v>267</v>
      </c>
      <c r="N1360" s="4" t="s">
        <v>153</v>
      </c>
      <c r="O1360" s="4" t="s">
        <v>135</v>
      </c>
      <c r="P1360" s="4">
        <v>2007</v>
      </c>
      <c r="Q1360" s="4"/>
      <c r="R1360" s="4" t="s">
        <v>119</v>
      </c>
      <c r="S1360" s="13"/>
      <c r="T1360" s="4"/>
      <c r="U1360" s="4"/>
      <c r="V1360" s="4"/>
      <c r="W1360" s="4">
        <v>60</v>
      </c>
      <c r="X1360" s="13" t="s">
        <v>226</v>
      </c>
      <c r="Y1360" s="27">
        <v>0</v>
      </c>
      <c r="Z1360" s="27">
        <v>62.5</v>
      </c>
      <c r="AA1360" s="28" t="s">
        <v>282</v>
      </c>
      <c r="AB1360" s="31">
        <v>0.88229999999999997</v>
      </c>
      <c r="AC1360" s="32">
        <v>72.599999999999994</v>
      </c>
      <c r="AD1360" s="28">
        <v>10</v>
      </c>
      <c r="AE1360" s="28">
        <v>34.9</v>
      </c>
      <c r="AF1360" s="33">
        <v>0.02</v>
      </c>
      <c r="AG1360" s="28">
        <v>1</v>
      </c>
      <c r="AH1360" s="31">
        <v>1.7999999999999999E-2</v>
      </c>
      <c r="AI1360" s="31">
        <v>0.31</v>
      </c>
      <c r="AJ1360" s="31"/>
      <c r="AK1360" s="75" t="str">
        <f t="shared" si="269"/>
        <v>1</v>
      </c>
      <c r="AL1360" s="75" t="str">
        <f t="shared" si="270"/>
        <v>1</v>
      </c>
      <c r="AM1360" s="75" t="str">
        <f t="shared" si="271"/>
        <v>1</v>
      </c>
      <c r="AN1360" s="75" t="str">
        <f t="shared" si="272"/>
        <v>1</v>
      </c>
      <c r="AO1360" s="75" t="str">
        <f t="shared" si="273"/>
        <v>1</v>
      </c>
      <c r="AP1360" s="75" t="str">
        <f t="shared" si="274"/>
        <v>1</v>
      </c>
      <c r="AQ1360" s="75" t="str">
        <f t="shared" si="275"/>
        <v>1</v>
      </c>
      <c r="AR1360" s="75" t="str">
        <f t="shared" si="276"/>
        <v>1</v>
      </c>
      <c r="AS1360" s="75">
        <f t="shared" si="277"/>
        <v>1</v>
      </c>
      <c r="AT1360" s="75" t="str">
        <f t="shared" si="278"/>
        <v>1</v>
      </c>
      <c r="AU1360" s="48" t="e">
        <f>IF(OR(AQ1360="I",#REF!="I",AQ1360="C",#REF!="C"),"Termovacío",IF(OR(AO1360="I",AN1360="I",AP1360="I",AK1360="I",AL1360="I",AO1360="C",AN1360="C",AP1360="C",AK1360="C",AL1360="C"),"Regeneración",""))</f>
        <v>#REF!</v>
      </c>
    </row>
    <row r="1361" spans="1:47" s="10" customFormat="1" ht="15" customHeight="1" x14ac:dyDescent="0.2">
      <c r="A1361" s="4">
        <f t="shared" si="279"/>
        <v>65</v>
      </c>
      <c r="B1361" s="4">
        <v>60003457</v>
      </c>
      <c r="C1361" s="4" t="s">
        <v>107</v>
      </c>
      <c r="D1361" s="4" t="s">
        <v>156</v>
      </c>
      <c r="E1361" s="3"/>
      <c r="F1361" s="4" t="s">
        <v>357</v>
      </c>
      <c r="G1361" s="4" t="s">
        <v>12</v>
      </c>
      <c r="H1361" s="4" t="s">
        <v>70</v>
      </c>
      <c r="I1361" s="4" t="s">
        <v>245</v>
      </c>
      <c r="J1361" s="4" t="s">
        <v>141</v>
      </c>
      <c r="K1361" s="4" t="s">
        <v>125</v>
      </c>
      <c r="L1361" s="4">
        <v>2007</v>
      </c>
      <c r="M1361" s="4" t="s">
        <v>267</v>
      </c>
      <c r="N1361" s="4" t="s">
        <v>153</v>
      </c>
      <c r="O1361" s="4" t="s">
        <v>135</v>
      </c>
      <c r="P1361" s="4">
        <v>2007</v>
      </c>
      <c r="Q1361" s="4"/>
      <c r="R1361" s="4" t="s">
        <v>119</v>
      </c>
      <c r="S1361" s="13"/>
      <c r="T1361" s="4"/>
      <c r="U1361" s="4"/>
      <c r="V1361" s="4" t="s">
        <v>301</v>
      </c>
      <c r="W1361" s="4">
        <v>60</v>
      </c>
      <c r="X1361" s="13">
        <v>44381</v>
      </c>
      <c r="Y1361" s="27">
        <v>64</v>
      </c>
      <c r="Z1361" s="27">
        <v>62.4</v>
      </c>
      <c r="AA1361" s="28" t="s">
        <v>283</v>
      </c>
      <c r="AB1361" s="31">
        <v>0.876</v>
      </c>
      <c r="AC1361" s="32">
        <v>31</v>
      </c>
      <c r="AD1361" s="28">
        <v>13</v>
      </c>
      <c r="AE1361" s="28">
        <v>32</v>
      </c>
      <c r="AF1361" s="33">
        <v>0.02</v>
      </c>
      <c r="AG1361" s="28">
        <v>2</v>
      </c>
      <c r="AH1361" s="31">
        <v>0.01</v>
      </c>
      <c r="AI1361" s="31">
        <v>0.32700000000000001</v>
      </c>
      <c r="AJ1361" s="31"/>
      <c r="AK1361" s="75" t="str">
        <f t="shared" si="269"/>
        <v>1</v>
      </c>
      <c r="AL1361" s="75" t="str">
        <f t="shared" si="270"/>
        <v>1</v>
      </c>
      <c r="AM1361" s="75" t="str">
        <f t="shared" si="271"/>
        <v>1</v>
      </c>
      <c r="AN1361" s="75" t="str">
        <f t="shared" si="272"/>
        <v>1</v>
      </c>
      <c r="AO1361" s="75" t="str">
        <f t="shared" si="273"/>
        <v>1</v>
      </c>
      <c r="AP1361" s="75" t="str">
        <f t="shared" si="274"/>
        <v>1</v>
      </c>
      <c r="AQ1361" s="75" t="str">
        <f t="shared" si="275"/>
        <v>5</v>
      </c>
      <c r="AR1361" s="75" t="str">
        <f t="shared" si="276"/>
        <v>1</v>
      </c>
      <c r="AS1361" s="75">
        <f t="shared" si="277"/>
        <v>1.9090909090909092</v>
      </c>
      <c r="AT1361" s="75" t="str">
        <f t="shared" si="278"/>
        <v>3</v>
      </c>
      <c r="AU1361" s="48" t="e">
        <f>IF(OR(AQ1361="I",#REF!="I",AQ1361="C",#REF!="C"),"Termovacío",IF(OR(AO1361="I",AN1361="I",AP1361="I",AK1361="I",AL1361="I",AO1361="C",AN1361="C",AP1361="C",AK1361="C",AL1361="C"),"Regeneración",""))</f>
        <v>#REF!</v>
      </c>
    </row>
    <row r="1362" spans="1:47" s="10" customFormat="1" ht="15" customHeight="1" x14ac:dyDescent="0.2">
      <c r="A1362" s="4">
        <f t="shared" si="279"/>
        <v>65</v>
      </c>
      <c r="B1362" s="4">
        <v>60003457</v>
      </c>
      <c r="C1362" s="4" t="s">
        <v>107</v>
      </c>
      <c r="D1362" s="4" t="s">
        <v>156</v>
      </c>
      <c r="E1362" s="3"/>
      <c r="F1362" s="4" t="s">
        <v>357</v>
      </c>
      <c r="G1362" s="4" t="s">
        <v>12</v>
      </c>
      <c r="H1362" s="4" t="s">
        <v>70</v>
      </c>
      <c r="I1362" s="4" t="s">
        <v>245</v>
      </c>
      <c r="J1362" s="4" t="s">
        <v>141</v>
      </c>
      <c r="K1362" s="4" t="s">
        <v>125</v>
      </c>
      <c r="L1362" s="4">
        <v>2007</v>
      </c>
      <c r="M1362" s="4" t="s">
        <v>267</v>
      </c>
      <c r="N1362" s="4" t="s">
        <v>153</v>
      </c>
      <c r="O1362" s="4" t="s">
        <v>135</v>
      </c>
      <c r="P1362" s="4">
        <v>2007</v>
      </c>
      <c r="Q1362" s="4"/>
      <c r="R1362" s="4" t="s">
        <v>119</v>
      </c>
      <c r="S1362" s="13"/>
      <c r="T1362" s="4"/>
      <c r="U1362" s="4"/>
      <c r="V1362" s="4"/>
      <c r="W1362" s="4">
        <v>60</v>
      </c>
      <c r="X1362" s="13">
        <v>43996</v>
      </c>
      <c r="Y1362" s="27"/>
      <c r="Z1362" s="27"/>
      <c r="AA1362" s="28"/>
      <c r="AB1362" s="31"/>
      <c r="AC1362" s="32">
        <v>60.2</v>
      </c>
      <c r="AD1362" s="28"/>
      <c r="AE1362" s="28">
        <v>38.200000000000003</v>
      </c>
      <c r="AF1362" s="33">
        <v>0.01</v>
      </c>
      <c r="AG1362" s="28">
        <v>1.5</v>
      </c>
      <c r="AH1362" s="31">
        <v>1.2E-2</v>
      </c>
      <c r="AI1362" s="31">
        <v>0.22</v>
      </c>
      <c r="AJ1362" s="31"/>
      <c r="AK1362" s="75" t="str">
        <f t="shared" si="269"/>
        <v>1</v>
      </c>
      <c r="AL1362" s="75" t="str">
        <f t="shared" si="270"/>
        <v>1</v>
      </c>
      <c r="AM1362" s="75" t="str">
        <f t="shared" si="271"/>
        <v>1</v>
      </c>
      <c r="AN1362" s="75" t="str">
        <f t="shared" si="272"/>
        <v>1</v>
      </c>
      <c r="AO1362" s="75" t="str">
        <f t="shared" si="273"/>
        <v>1</v>
      </c>
      <c r="AP1362" s="75" t="str">
        <f t="shared" si="274"/>
        <v>1</v>
      </c>
      <c r="AQ1362" s="75" t="str">
        <f t="shared" si="275"/>
        <v>1</v>
      </c>
      <c r="AR1362" s="75" t="str">
        <f t="shared" si="276"/>
        <v>1</v>
      </c>
      <c r="AS1362" s="75">
        <f t="shared" si="277"/>
        <v>1</v>
      </c>
      <c r="AT1362" s="75" t="str">
        <f t="shared" si="278"/>
        <v>1</v>
      </c>
      <c r="AU1362" s="48" t="e">
        <f>IF(OR(AQ1362="I",#REF!="I",AQ1362="C",#REF!="C"),"Termovacío",IF(OR(AO1362="I",AN1362="I",AP1362="I",AK1362="I",AL1362="I",AO1362="C",AN1362="C",AP1362="C",AK1362="C",AL1362="C"),"Regeneración",""))</f>
        <v>#REF!</v>
      </c>
    </row>
    <row r="1363" spans="1:47" s="10" customFormat="1" ht="15" customHeight="1" x14ac:dyDescent="0.2">
      <c r="A1363" s="4">
        <f t="shared" si="279"/>
        <v>65</v>
      </c>
      <c r="B1363" s="4">
        <v>60003457</v>
      </c>
      <c r="C1363" s="4" t="s">
        <v>107</v>
      </c>
      <c r="D1363" s="4" t="s">
        <v>156</v>
      </c>
      <c r="E1363" s="3"/>
      <c r="F1363" s="4" t="s">
        <v>357</v>
      </c>
      <c r="G1363" s="4" t="s">
        <v>12</v>
      </c>
      <c r="H1363" s="4" t="s">
        <v>70</v>
      </c>
      <c r="I1363" s="4" t="s">
        <v>245</v>
      </c>
      <c r="J1363" s="4" t="s">
        <v>141</v>
      </c>
      <c r="K1363" s="4" t="s">
        <v>125</v>
      </c>
      <c r="L1363" s="4">
        <v>2007</v>
      </c>
      <c r="M1363" s="4" t="s">
        <v>267</v>
      </c>
      <c r="N1363" s="4" t="s">
        <v>153</v>
      </c>
      <c r="O1363" s="4" t="s">
        <v>135</v>
      </c>
      <c r="P1363" s="4">
        <v>2007</v>
      </c>
      <c r="Q1363" s="4"/>
      <c r="R1363" s="4" t="s">
        <v>119</v>
      </c>
      <c r="S1363" s="13"/>
      <c r="T1363" s="4"/>
      <c r="U1363" s="4"/>
      <c r="V1363" s="4"/>
      <c r="W1363" s="4">
        <v>60</v>
      </c>
      <c r="X1363" s="13">
        <v>43572</v>
      </c>
      <c r="Y1363" s="27"/>
      <c r="Z1363" s="27"/>
      <c r="AA1363" s="28"/>
      <c r="AB1363" s="31"/>
      <c r="AC1363" s="32">
        <v>59.9</v>
      </c>
      <c r="AD1363" s="28"/>
      <c r="AE1363" s="28">
        <v>39.4</v>
      </c>
      <c r="AF1363" s="33">
        <v>0.01</v>
      </c>
      <c r="AG1363" s="28">
        <v>2</v>
      </c>
      <c r="AH1363" s="31">
        <v>1.7000000000000001E-2</v>
      </c>
      <c r="AI1363" s="31">
        <v>0.22</v>
      </c>
      <c r="AJ1363" s="31"/>
      <c r="AK1363" s="75" t="str">
        <f t="shared" si="269"/>
        <v>1</v>
      </c>
      <c r="AL1363" s="75" t="str">
        <f t="shared" si="270"/>
        <v>1</v>
      </c>
      <c r="AM1363" s="75" t="str">
        <f t="shared" si="271"/>
        <v>1</v>
      </c>
      <c r="AN1363" s="75" t="str">
        <f t="shared" si="272"/>
        <v>1</v>
      </c>
      <c r="AO1363" s="75" t="str">
        <f t="shared" si="273"/>
        <v>1</v>
      </c>
      <c r="AP1363" s="75" t="str">
        <f t="shared" si="274"/>
        <v>1</v>
      </c>
      <c r="AQ1363" s="75" t="str">
        <f t="shared" si="275"/>
        <v>1</v>
      </c>
      <c r="AR1363" s="75" t="str">
        <f t="shared" si="276"/>
        <v>1</v>
      </c>
      <c r="AS1363" s="75">
        <f t="shared" si="277"/>
        <v>1</v>
      </c>
      <c r="AT1363" s="75" t="str">
        <f t="shared" si="278"/>
        <v>1</v>
      </c>
      <c r="AU1363" s="48" t="e">
        <f>IF(OR(AQ1363="I",#REF!="I",AQ1363="C",#REF!="C"),"Termovacío",IF(OR(AO1363="I",AN1363="I",AP1363="I",AK1363="I",AL1363="I",AO1363="C",AN1363="C",AP1363="C",AK1363="C",AL1363="C"),"Regeneración",""))</f>
        <v>#REF!</v>
      </c>
    </row>
    <row r="1364" spans="1:47" s="10" customFormat="1" ht="15" customHeight="1" x14ac:dyDescent="0.2">
      <c r="A1364" s="4">
        <f t="shared" si="279"/>
        <v>65</v>
      </c>
      <c r="B1364" s="4">
        <v>60003457</v>
      </c>
      <c r="C1364" s="4" t="s">
        <v>107</v>
      </c>
      <c r="D1364" s="4" t="s">
        <v>156</v>
      </c>
      <c r="E1364" s="3"/>
      <c r="F1364" s="4" t="s">
        <v>357</v>
      </c>
      <c r="G1364" s="4" t="s">
        <v>12</v>
      </c>
      <c r="H1364" s="4" t="s">
        <v>70</v>
      </c>
      <c r="I1364" s="4" t="s">
        <v>245</v>
      </c>
      <c r="J1364" s="4" t="s">
        <v>141</v>
      </c>
      <c r="K1364" s="4" t="s">
        <v>125</v>
      </c>
      <c r="L1364" s="4">
        <v>2007</v>
      </c>
      <c r="M1364" s="4" t="s">
        <v>267</v>
      </c>
      <c r="N1364" s="4" t="s">
        <v>153</v>
      </c>
      <c r="O1364" s="4" t="s">
        <v>135</v>
      </c>
      <c r="P1364" s="4">
        <v>2007</v>
      </c>
      <c r="Q1364" s="4"/>
      <c r="R1364" s="4" t="s">
        <v>119</v>
      </c>
      <c r="S1364" s="13"/>
      <c r="T1364" s="4"/>
      <c r="U1364" s="4"/>
      <c r="V1364" s="4"/>
      <c r="W1364" s="4">
        <v>60</v>
      </c>
      <c r="X1364" s="13">
        <v>43311</v>
      </c>
      <c r="Y1364" s="27"/>
      <c r="Z1364" s="27"/>
      <c r="AA1364" s="28"/>
      <c r="AB1364" s="31"/>
      <c r="AC1364" s="32">
        <v>48.7</v>
      </c>
      <c r="AD1364" s="28"/>
      <c r="AE1364" s="28">
        <v>33.1</v>
      </c>
      <c r="AF1364" s="33">
        <v>0.02</v>
      </c>
      <c r="AG1364" s="28">
        <v>2</v>
      </c>
      <c r="AH1364" s="31">
        <v>1.4E-2</v>
      </c>
      <c r="AI1364" s="31">
        <v>0.68</v>
      </c>
      <c r="AJ1364" s="31"/>
      <c r="AK1364" s="75" t="str">
        <f t="shared" si="269"/>
        <v>1</v>
      </c>
      <c r="AL1364" s="75" t="str">
        <f t="shared" si="270"/>
        <v>1</v>
      </c>
      <c r="AM1364" s="75" t="str">
        <f t="shared" si="271"/>
        <v>1</v>
      </c>
      <c r="AN1364" s="75" t="str">
        <f t="shared" si="272"/>
        <v>1</v>
      </c>
      <c r="AO1364" s="75" t="str">
        <f t="shared" si="273"/>
        <v>1</v>
      </c>
      <c r="AP1364" s="75" t="str">
        <f t="shared" si="274"/>
        <v>1</v>
      </c>
      <c r="AQ1364" s="75" t="str">
        <f t="shared" si="275"/>
        <v>1</v>
      </c>
      <c r="AR1364" s="75" t="str">
        <f t="shared" si="276"/>
        <v>1</v>
      </c>
      <c r="AS1364" s="75">
        <f t="shared" si="277"/>
        <v>1</v>
      </c>
      <c r="AT1364" s="75" t="str">
        <f t="shared" si="278"/>
        <v>1</v>
      </c>
      <c r="AU1364" s="48" t="e">
        <f>IF(OR(AQ1364="I",#REF!="I",AQ1364="C",#REF!="C"),"Termovacío",IF(OR(AO1364="I",AN1364="I",AP1364="I",AK1364="I",AL1364="I",AO1364="C",AN1364="C",AP1364="C",AK1364="C",AL1364="C"),"Regeneración",""))</f>
        <v>#REF!</v>
      </c>
    </row>
    <row r="1365" spans="1:47" s="10" customFormat="1" ht="15" customHeight="1" x14ac:dyDescent="0.2">
      <c r="A1365" s="4">
        <f t="shared" si="279"/>
        <v>65</v>
      </c>
      <c r="B1365" s="4">
        <v>60003457</v>
      </c>
      <c r="C1365" s="4" t="s">
        <v>107</v>
      </c>
      <c r="D1365" s="4" t="s">
        <v>156</v>
      </c>
      <c r="E1365" s="3"/>
      <c r="F1365" s="4" t="s">
        <v>357</v>
      </c>
      <c r="G1365" s="4" t="s">
        <v>12</v>
      </c>
      <c r="H1365" s="4" t="s">
        <v>70</v>
      </c>
      <c r="I1365" s="4" t="s">
        <v>245</v>
      </c>
      <c r="J1365" s="4" t="s">
        <v>141</v>
      </c>
      <c r="K1365" s="4" t="s">
        <v>125</v>
      </c>
      <c r="L1365" s="4">
        <v>2007</v>
      </c>
      <c r="M1365" s="4" t="s">
        <v>267</v>
      </c>
      <c r="N1365" s="4" t="s">
        <v>153</v>
      </c>
      <c r="O1365" s="4" t="s">
        <v>135</v>
      </c>
      <c r="P1365" s="4">
        <v>2007</v>
      </c>
      <c r="Q1365" s="4"/>
      <c r="R1365" s="4" t="s">
        <v>119</v>
      </c>
      <c r="S1365" s="13"/>
      <c r="T1365" s="4"/>
      <c r="U1365" s="4"/>
      <c r="V1365" s="4"/>
      <c r="W1365" s="4">
        <v>60</v>
      </c>
      <c r="X1365" s="13">
        <v>42920</v>
      </c>
      <c r="Y1365" s="27"/>
      <c r="Z1365" s="27"/>
      <c r="AA1365" s="28"/>
      <c r="AB1365" s="31"/>
      <c r="AC1365" s="32">
        <v>67.2</v>
      </c>
      <c r="AD1365" s="28"/>
      <c r="AE1365" s="28">
        <v>39.200000000000003</v>
      </c>
      <c r="AF1365" s="33">
        <v>0.01</v>
      </c>
      <c r="AG1365" s="28">
        <v>2</v>
      </c>
      <c r="AH1365" s="31">
        <v>0.02</v>
      </c>
      <c r="AI1365" s="31">
        <v>0.5</v>
      </c>
      <c r="AJ1365" s="31"/>
      <c r="AK1365" s="75" t="str">
        <f t="shared" si="269"/>
        <v>1</v>
      </c>
      <c r="AL1365" s="75" t="str">
        <f t="shared" si="270"/>
        <v>1</v>
      </c>
      <c r="AM1365" s="75" t="str">
        <f t="shared" si="271"/>
        <v>1</v>
      </c>
      <c r="AN1365" s="75" t="str">
        <f t="shared" si="272"/>
        <v>1</v>
      </c>
      <c r="AO1365" s="75" t="str">
        <f t="shared" si="273"/>
        <v>1</v>
      </c>
      <c r="AP1365" s="75" t="str">
        <f t="shared" si="274"/>
        <v>1</v>
      </c>
      <c r="AQ1365" s="75" t="str">
        <f t="shared" si="275"/>
        <v>1</v>
      </c>
      <c r="AR1365" s="75" t="str">
        <f t="shared" si="276"/>
        <v>1</v>
      </c>
      <c r="AS1365" s="75">
        <f t="shared" si="277"/>
        <v>1</v>
      </c>
      <c r="AT1365" s="75" t="str">
        <f t="shared" si="278"/>
        <v>1</v>
      </c>
      <c r="AU1365" s="48" t="e">
        <f>IF(OR(AQ1365="I",#REF!="I",AQ1365="C",#REF!="C"),"Termovacío",IF(OR(AO1365="I",AN1365="I",AP1365="I",AK1365="I",AL1365="I",AO1365="C",AN1365="C",AP1365="C",AK1365="C",AL1365="C"),"Regeneración",""))</f>
        <v>#REF!</v>
      </c>
    </row>
    <row r="1366" spans="1:47" s="10" customFormat="1" ht="15" customHeight="1" x14ac:dyDescent="0.2">
      <c r="A1366" s="4">
        <f t="shared" si="279"/>
        <v>65</v>
      </c>
      <c r="B1366" s="4">
        <v>60003457</v>
      </c>
      <c r="C1366" s="4" t="s">
        <v>107</v>
      </c>
      <c r="D1366" s="4" t="s">
        <v>156</v>
      </c>
      <c r="E1366" s="3"/>
      <c r="F1366" s="4" t="s">
        <v>357</v>
      </c>
      <c r="G1366" s="4" t="s">
        <v>12</v>
      </c>
      <c r="H1366" s="4" t="s">
        <v>70</v>
      </c>
      <c r="I1366" s="4" t="s">
        <v>245</v>
      </c>
      <c r="J1366" s="4" t="s">
        <v>141</v>
      </c>
      <c r="K1366" s="4" t="s">
        <v>125</v>
      </c>
      <c r="L1366" s="4">
        <v>2007</v>
      </c>
      <c r="M1366" s="4" t="s">
        <v>267</v>
      </c>
      <c r="N1366" s="4" t="s">
        <v>153</v>
      </c>
      <c r="O1366" s="4" t="s">
        <v>135</v>
      </c>
      <c r="P1366" s="4">
        <v>2007</v>
      </c>
      <c r="Q1366" s="4"/>
      <c r="R1366" s="4" t="s">
        <v>119</v>
      </c>
      <c r="S1366" s="13"/>
      <c r="T1366" s="4"/>
      <c r="U1366" s="4"/>
      <c r="V1366" s="4"/>
      <c r="W1366" s="4">
        <v>60</v>
      </c>
      <c r="X1366" s="13">
        <v>42381</v>
      </c>
      <c r="Y1366" s="27"/>
      <c r="Z1366" s="27"/>
      <c r="AA1366" s="28"/>
      <c r="AB1366" s="31"/>
      <c r="AC1366" s="32">
        <v>64</v>
      </c>
      <c r="AD1366" s="28"/>
      <c r="AE1366" s="28">
        <v>38</v>
      </c>
      <c r="AF1366" s="33">
        <v>0.01</v>
      </c>
      <c r="AG1366" s="28">
        <v>1</v>
      </c>
      <c r="AH1366" s="31">
        <v>1.0999999999999999E-2</v>
      </c>
      <c r="AI1366" s="31">
        <v>0.29699999999999999</v>
      </c>
      <c r="AJ1366" s="31"/>
      <c r="AK1366" s="75" t="str">
        <f t="shared" si="269"/>
        <v>1</v>
      </c>
      <c r="AL1366" s="75" t="str">
        <f t="shared" si="270"/>
        <v>1</v>
      </c>
      <c r="AM1366" s="75" t="str">
        <f t="shared" si="271"/>
        <v>1</v>
      </c>
      <c r="AN1366" s="75" t="str">
        <f t="shared" si="272"/>
        <v>1</v>
      </c>
      <c r="AO1366" s="75" t="str">
        <f t="shared" si="273"/>
        <v>1</v>
      </c>
      <c r="AP1366" s="75" t="str">
        <f t="shared" si="274"/>
        <v>1</v>
      </c>
      <c r="AQ1366" s="75" t="str">
        <f t="shared" si="275"/>
        <v>1</v>
      </c>
      <c r="AR1366" s="75" t="str">
        <f t="shared" si="276"/>
        <v>1</v>
      </c>
      <c r="AS1366" s="75">
        <f t="shared" si="277"/>
        <v>1</v>
      </c>
      <c r="AT1366" s="75" t="str">
        <f t="shared" si="278"/>
        <v>1</v>
      </c>
      <c r="AU1366" s="48" t="e">
        <f>IF(OR(AQ1366="I",#REF!="I",AQ1366="C",#REF!="C"),"Termovacío",IF(OR(AO1366="I",AN1366="I",AP1366="I",AK1366="I",AL1366="I",AO1366="C",AN1366="C",AP1366="C",AK1366="C",AL1366="C"),"Regeneración",""))</f>
        <v>#REF!</v>
      </c>
    </row>
    <row r="1367" spans="1:47" s="10" customFormat="1" ht="15" customHeight="1" x14ac:dyDescent="0.2">
      <c r="A1367" s="4">
        <f t="shared" si="279"/>
        <v>65</v>
      </c>
      <c r="B1367" s="4">
        <v>60003457</v>
      </c>
      <c r="C1367" s="4" t="s">
        <v>107</v>
      </c>
      <c r="D1367" s="4" t="s">
        <v>156</v>
      </c>
      <c r="E1367" s="3"/>
      <c r="F1367" s="4" t="s">
        <v>357</v>
      </c>
      <c r="G1367" s="4" t="s">
        <v>12</v>
      </c>
      <c r="H1367" s="4" t="s">
        <v>70</v>
      </c>
      <c r="I1367" s="4" t="s">
        <v>245</v>
      </c>
      <c r="J1367" s="4" t="s">
        <v>141</v>
      </c>
      <c r="K1367" s="4" t="s">
        <v>125</v>
      </c>
      <c r="L1367" s="4">
        <v>2007</v>
      </c>
      <c r="M1367" s="4" t="s">
        <v>267</v>
      </c>
      <c r="N1367" s="4" t="s">
        <v>153</v>
      </c>
      <c r="O1367" s="4" t="s">
        <v>135</v>
      </c>
      <c r="P1367" s="4">
        <v>2007</v>
      </c>
      <c r="Q1367" s="4"/>
      <c r="R1367" s="4" t="s">
        <v>119</v>
      </c>
      <c r="S1367" s="13"/>
      <c r="T1367" s="4"/>
      <c r="U1367" s="4"/>
      <c r="V1367" s="4"/>
      <c r="W1367" s="4">
        <v>60</v>
      </c>
      <c r="X1367" s="13">
        <v>41984</v>
      </c>
      <c r="Y1367" s="27"/>
      <c r="Z1367" s="27"/>
      <c r="AA1367" s="28"/>
      <c r="AB1367" s="31"/>
      <c r="AC1367" s="32">
        <v>64</v>
      </c>
      <c r="AD1367" s="28"/>
      <c r="AE1367" s="28">
        <v>36</v>
      </c>
      <c r="AF1367" s="33">
        <v>0.01</v>
      </c>
      <c r="AG1367" s="28">
        <v>1</v>
      </c>
      <c r="AH1367" s="31">
        <v>8.9999999999999993E-3</v>
      </c>
      <c r="AI1367" s="31"/>
      <c r="AJ1367" s="31"/>
      <c r="AK1367" s="75" t="str">
        <f t="shared" si="269"/>
        <v>1</v>
      </c>
      <c r="AL1367" s="75" t="str">
        <f t="shared" si="270"/>
        <v>1</v>
      </c>
      <c r="AM1367" s="75" t="str">
        <f t="shared" si="271"/>
        <v>1</v>
      </c>
      <c r="AN1367" s="75" t="str">
        <f t="shared" si="272"/>
        <v>1</v>
      </c>
      <c r="AO1367" s="75" t="str">
        <f t="shared" si="273"/>
        <v>1</v>
      </c>
      <c r="AP1367" s="75" t="str">
        <f t="shared" si="274"/>
        <v>1</v>
      </c>
      <c r="AQ1367" s="75" t="str">
        <f t="shared" si="275"/>
        <v>1</v>
      </c>
      <c r="AR1367" s="75" t="str">
        <f t="shared" si="276"/>
        <v>1</v>
      </c>
      <c r="AS1367" s="75">
        <f t="shared" si="277"/>
        <v>1</v>
      </c>
      <c r="AT1367" s="75" t="str">
        <f t="shared" si="278"/>
        <v>1</v>
      </c>
      <c r="AU1367" s="48" t="e">
        <f>IF(OR(AQ1367="I",#REF!="I",AQ1367="C",#REF!="C"),"Termovacío",IF(OR(AO1367="I",AN1367="I",AP1367="I",AK1367="I",AL1367="I",AO1367="C",AN1367="C",AP1367="C",AK1367="C",AL1367="C"),"Regeneración",""))</f>
        <v>#REF!</v>
      </c>
    </row>
    <row r="1368" spans="1:47" s="10" customFormat="1" ht="15" customHeight="1" x14ac:dyDescent="0.2">
      <c r="A1368" s="4">
        <f t="shared" si="279"/>
        <v>65</v>
      </c>
      <c r="B1368" s="4">
        <v>60003457</v>
      </c>
      <c r="C1368" s="4" t="s">
        <v>107</v>
      </c>
      <c r="D1368" s="4" t="s">
        <v>156</v>
      </c>
      <c r="E1368" s="3"/>
      <c r="F1368" s="4" t="s">
        <v>357</v>
      </c>
      <c r="G1368" s="4" t="s">
        <v>12</v>
      </c>
      <c r="H1368" s="4" t="s">
        <v>70</v>
      </c>
      <c r="I1368" s="4" t="s">
        <v>245</v>
      </c>
      <c r="J1368" s="4" t="s">
        <v>141</v>
      </c>
      <c r="K1368" s="4" t="s">
        <v>125</v>
      </c>
      <c r="L1368" s="4">
        <v>2007</v>
      </c>
      <c r="M1368" s="4" t="s">
        <v>267</v>
      </c>
      <c r="N1368" s="4" t="s">
        <v>153</v>
      </c>
      <c r="O1368" s="4" t="s">
        <v>135</v>
      </c>
      <c r="P1368" s="4">
        <v>2007</v>
      </c>
      <c r="Q1368" s="4"/>
      <c r="R1368" s="4" t="s">
        <v>119</v>
      </c>
      <c r="S1368" s="13"/>
      <c r="T1368" s="4"/>
      <c r="U1368" s="4"/>
      <c r="V1368" s="4"/>
      <c r="W1368" s="4">
        <v>60</v>
      </c>
      <c r="X1368" s="13">
        <v>41625</v>
      </c>
      <c r="Y1368" s="27"/>
      <c r="Z1368" s="27"/>
      <c r="AA1368" s="28"/>
      <c r="AB1368" s="31"/>
      <c r="AC1368" s="32">
        <v>41</v>
      </c>
      <c r="AD1368" s="28"/>
      <c r="AE1368" s="28">
        <v>33.1</v>
      </c>
      <c r="AF1368" s="33">
        <v>0.01</v>
      </c>
      <c r="AG1368" s="28">
        <v>1</v>
      </c>
      <c r="AH1368" s="31">
        <v>8.9999999999999993E-3</v>
      </c>
      <c r="AI1368" s="31">
        <v>0.17</v>
      </c>
      <c r="AJ1368" s="31"/>
      <c r="AK1368" s="75" t="str">
        <f t="shared" si="269"/>
        <v>1</v>
      </c>
      <c r="AL1368" s="75" t="str">
        <f t="shared" si="270"/>
        <v>1</v>
      </c>
      <c r="AM1368" s="75" t="str">
        <f t="shared" si="271"/>
        <v>1</v>
      </c>
      <c r="AN1368" s="75" t="str">
        <f t="shared" si="272"/>
        <v>1</v>
      </c>
      <c r="AO1368" s="75" t="str">
        <f t="shared" si="273"/>
        <v>1</v>
      </c>
      <c r="AP1368" s="75" t="str">
        <f t="shared" si="274"/>
        <v>1</v>
      </c>
      <c r="AQ1368" s="75" t="str">
        <f t="shared" si="275"/>
        <v>1</v>
      </c>
      <c r="AR1368" s="75" t="str">
        <f t="shared" si="276"/>
        <v>1</v>
      </c>
      <c r="AS1368" s="75">
        <f t="shared" si="277"/>
        <v>1</v>
      </c>
      <c r="AT1368" s="75" t="str">
        <f t="shared" si="278"/>
        <v>1</v>
      </c>
      <c r="AU1368" s="48" t="e">
        <f>IF(OR(AQ1368="I",#REF!="I",AQ1368="C",#REF!="C"),"Termovacío",IF(OR(AO1368="I",AN1368="I",AP1368="I",AK1368="I",AL1368="I",AO1368="C",AN1368="C",AP1368="C",AK1368="C",AL1368="C"),"Regeneración",""))</f>
        <v>#REF!</v>
      </c>
    </row>
    <row r="1369" spans="1:47" s="10" customFormat="1" ht="15" customHeight="1" x14ac:dyDescent="0.2">
      <c r="A1369" s="4">
        <f t="shared" si="279"/>
        <v>65</v>
      </c>
      <c r="B1369" s="4">
        <v>60003457</v>
      </c>
      <c r="C1369" s="4" t="s">
        <v>107</v>
      </c>
      <c r="D1369" s="4" t="s">
        <v>156</v>
      </c>
      <c r="E1369" s="3"/>
      <c r="F1369" s="4" t="s">
        <v>357</v>
      </c>
      <c r="G1369" s="4" t="s">
        <v>12</v>
      </c>
      <c r="H1369" s="4" t="s">
        <v>70</v>
      </c>
      <c r="I1369" s="4" t="s">
        <v>245</v>
      </c>
      <c r="J1369" s="4" t="s">
        <v>141</v>
      </c>
      <c r="K1369" s="4" t="s">
        <v>125</v>
      </c>
      <c r="L1369" s="4">
        <v>2007</v>
      </c>
      <c r="M1369" s="4" t="s">
        <v>267</v>
      </c>
      <c r="N1369" s="4" t="s">
        <v>153</v>
      </c>
      <c r="O1369" s="4" t="s">
        <v>135</v>
      </c>
      <c r="P1369" s="4">
        <v>2007</v>
      </c>
      <c r="Q1369" s="4"/>
      <c r="R1369" s="4" t="s">
        <v>119</v>
      </c>
      <c r="S1369" s="13"/>
      <c r="T1369" s="4"/>
      <c r="U1369" s="4"/>
      <c r="V1369" s="4"/>
      <c r="W1369" s="4">
        <v>60</v>
      </c>
      <c r="X1369" s="13">
        <v>41345</v>
      </c>
      <c r="Y1369" s="27"/>
      <c r="Z1369" s="27"/>
      <c r="AA1369" s="28"/>
      <c r="AB1369" s="31"/>
      <c r="AC1369" s="32">
        <v>47</v>
      </c>
      <c r="AD1369" s="28"/>
      <c r="AE1369" s="28">
        <v>36</v>
      </c>
      <c r="AF1369" s="33">
        <v>0.01</v>
      </c>
      <c r="AG1369" s="28">
        <v>0.5</v>
      </c>
      <c r="AH1369" s="31">
        <v>8.9999999999999993E-3</v>
      </c>
      <c r="AI1369" s="31">
        <v>0.19800000000000001</v>
      </c>
      <c r="AJ1369" s="31"/>
      <c r="AK1369" s="75" t="str">
        <f t="shared" si="269"/>
        <v>1</v>
      </c>
      <c r="AL1369" s="75" t="str">
        <f t="shared" si="270"/>
        <v>1</v>
      </c>
      <c r="AM1369" s="75" t="str">
        <f t="shared" si="271"/>
        <v>1</v>
      </c>
      <c r="AN1369" s="75" t="str">
        <f t="shared" si="272"/>
        <v>1</v>
      </c>
      <c r="AO1369" s="75" t="str">
        <f t="shared" si="273"/>
        <v>1</v>
      </c>
      <c r="AP1369" s="75" t="str">
        <f t="shared" si="274"/>
        <v>1</v>
      </c>
      <c r="AQ1369" s="75" t="str">
        <f t="shared" si="275"/>
        <v>1</v>
      </c>
      <c r="AR1369" s="75" t="str">
        <f t="shared" si="276"/>
        <v>1</v>
      </c>
      <c r="AS1369" s="75">
        <f t="shared" si="277"/>
        <v>1</v>
      </c>
      <c r="AT1369" s="75" t="str">
        <f t="shared" si="278"/>
        <v>1</v>
      </c>
      <c r="AU1369" s="48" t="e">
        <f>IF(OR(AQ1369="I",#REF!="I",AQ1369="C",#REF!="C"),"Termovacío",IF(OR(AO1369="I",AN1369="I",AP1369="I",AK1369="I",AL1369="I",AO1369="C",AN1369="C",AP1369="C",AK1369="C",AL1369="C"),"Regeneración",""))</f>
        <v>#REF!</v>
      </c>
    </row>
    <row r="1370" spans="1:47" s="10" customFormat="1" ht="15" customHeight="1" x14ac:dyDescent="0.2">
      <c r="A1370" s="4">
        <f t="shared" si="279"/>
        <v>65</v>
      </c>
      <c r="B1370" s="4">
        <v>60003457</v>
      </c>
      <c r="C1370" s="4" t="s">
        <v>107</v>
      </c>
      <c r="D1370" s="4" t="s">
        <v>156</v>
      </c>
      <c r="E1370" s="3"/>
      <c r="F1370" s="4" t="s">
        <v>357</v>
      </c>
      <c r="G1370" s="4" t="s">
        <v>12</v>
      </c>
      <c r="H1370" s="4" t="s">
        <v>70</v>
      </c>
      <c r="I1370" s="4" t="s">
        <v>245</v>
      </c>
      <c r="J1370" s="4" t="s">
        <v>141</v>
      </c>
      <c r="K1370" s="4" t="s">
        <v>125</v>
      </c>
      <c r="L1370" s="4">
        <v>2007</v>
      </c>
      <c r="M1370" s="4" t="s">
        <v>267</v>
      </c>
      <c r="N1370" s="4" t="s">
        <v>153</v>
      </c>
      <c r="O1370" s="4" t="s">
        <v>135</v>
      </c>
      <c r="P1370" s="4">
        <v>2007</v>
      </c>
      <c r="Q1370" s="4"/>
      <c r="R1370" s="4" t="s">
        <v>119</v>
      </c>
      <c r="S1370" s="13"/>
      <c r="T1370" s="4"/>
      <c r="U1370" s="4"/>
      <c r="V1370" s="4"/>
      <c r="W1370" s="4">
        <v>60</v>
      </c>
      <c r="X1370" s="13">
        <v>40933</v>
      </c>
      <c r="Y1370" s="27"/>
      <c r="Z1370" s="27"/>
      <c r="AA1370" s="28"/>
      <c r="AB1370" s="31"/>
      <c r="AC1370" s="32">
        <v>66</v>
      </c>
      <c r="AD1370" s="28"/>
      <c r="AE1370" s="28">
        <v>37</v>
      </c>
      <c r="AF1370" s="33">
        <v>0.01</v>
      </c>
      <c r="AG1370" s="28">
        <v>0.5</v>
      </c>
      <c r="AH1370" s="31">
        <v>7.0000000000000001E-3</v>
      </c>
      <c r="AI1370" s="31">
        <v>0.16600000000000001</v>
      </c>
      <c r="AJ1370" s="31"/>
      <c r="AK1370" s="75" t="str">
        <f t="shared" si="269"/>
        <v>1</v>
      </c>
      <c r="AL1370" s="75" t="str">
        <f t="shared" si="270"/>
        <v>1</v>
      </c>
      <c r="AM1370" s="75" t="str">
        <f t="shared" si="271"/>
        <v>1</v>
      </c>
      <c r="AN1370" s="75" t="str">
        <f t="shared" si="272"/>
        <v>1</v>
      </c>
      <c r="AO1370" s="75" t="str">
        <f t="shared" si="273"/>
        <v>1</v>
      </c>
      <c r="AP1370" s="75" t="str">
        <f t="shared" si="274"/>
        <v>1</v>
      </c>
      <c r="AQ1370" s="75" t="str">
        <f t="shared" si="275"/>
        <v>1</v>
      </c>
      <c r="AR1370" s="75" t="str">
        <f t="shared" si="276"/>
        <v>1</v>
      </c>
      <c r="AS1370" s="75">
        <f t="shared" si="277"/>
        <v>1</v>
      </c>
      <c r="AT1370" s="75" t="str">
        <f t="shared" si="278"/>
        <v>1</v>
      </c>
      <c r="AU1370" s="48" t="e">
        <f>IF(OR(AQ1370="I",#REF!="I",AQ1370="C",#REF!="C"),"Termovacío",IF(OR(AO1370="I",AN1370="I",AP1370="I",AK1370="I",AL1370="I",AO1370="C",AN1370="C",AP1370="C",AK1370="C",AL1370="C"),"Regeneración",""))</f>
        <v>#REF!</v>
      </c>
    </row>
    <row r="1371" spans="1:47" s="10" customFormat="1" ht="15" customHeight="1" x14ac:dyDescent="0.2">
      <c r="A1371" s="4">
        <f t="shared" si="279"/>
        <v>65</v>
      </c>
      <c r="B1371" s="4">
        <v>60003457</v>
      </c>
      <c r="C1371" s="4" t="s">
        <v>107</v>
      </c>
      <c r="D1371" s="4" t="s">
        <v>156</v>
      </c>
      <c r="E1371" s="3"/>
      <c r="F1371" s="4" t="s">
        <v>357</v>
      </c>
      <c r="G1371" s="4" t="s">
        <v>12</v>
      </c>
      <c r="H1371" s="4" t="s">
        <v>70</v>
      </c>
      <c r="I1371" s="4" t="s">
        <v>245</v>
      </c>
      <c r="J1371" s="4" t="s">
        <v>141</v>
      </c>
      <c r="K1371" s="4" t="s">
        <v>125</v>
      </c>
      <c r="L1371" s="4">
        <v>2007</v>
      </c>
      <c r="M1371" s="4" t="s">
        <v>267</v>
      </c>
      <c r="N1371" s="4" t="s">
        <v>153</v>
      </c>
      <c r="O1371" s="4" t="s">
        <v>135</v>
      </c>
      <c r="P1371" s="4">
        <v>2007</v>
      </c>
      <c r="Q1371" s="4"/>
      <c r="R1371" s="4" t="s">
        <v>119</v>
      </c>
      <c r="S1371" s="13"/>
      <c r="T1371" s="4"/>
      <c r="U1371" s="4"/>
      <c r="V1371" s="4"/>
      <c r="W1371" s="4">
        <v>60</v>
      </c>
      <c r="X1371" s="13">
        <v>40652</v>
      </c>
      <c r="Y1371" s="27"/>
      <c r="Z1371" s="27"/>
      <c r="AA1371" s="28"/>
      <c r="AB1371" s="31"/>
      <c r="AC1371" s="32">
        <v>46</v>
      </c>
      <c r="AD1371" s="28"/>
      <c r="AE1371" s="28">
        <v>37</v>
      </c>
      <c r="AF1371" s="33">
        <v>0.01</v>
      </c>
      <c r="AG1371" s="28">
        <v>0.5</v>
      </c>
      <c r="AH1371" s="31">
        <v>6.0000000000000001E-3</v>
      </c>
      <c r="AI1371" s="31">
        <v>0.187</v>
      </c>
      <c r="AJ1371" s="31"/>
      <c r="AK1371" s="75" t="str">
        <f t="shared" si="269"/>
        <v>1</v>
      </c>
      <c r="AL1371" s="75" t="str">
        <f t="shared" si="270"/>
        <v>1</v>
      </c>
      <c r="AM1371" s="75" t="str">
        <f t="shared" si="271"/>
        <v>1</v>
      </c>
      <c r="AN1371" s="75" t="str">
        <f t="shared" si="272"/>
        <v>1</v>
      </c>
      <c r="AO1371" s="75" t="str">
        <f t="shared" si="273"/>
        <v>1</v>
      </c>
      <c r="AP1371" s="75" t="str">
        <f t="shared" si="274"/>
        <v>1</v>
      </c>
      <c r="AQ1371" s="75" t="str">
        <f t="shared" si="275"/>
        <v>1</v>
      </c>
      <c r="AR1371" s="75" t="str">
        <f t="shared" si="276"/>
        <v>1</v>
      </c>
      <c r="AS1371" s="75">
        <f t="shared" si="277"/>
        <v>1</v>
      </c>
      <c r="AT1371" s="75" t="str">
        <f t="shared" si="278"/>
        <v>1</v>
      </c>
      <c r="AU1371" s="48" t="e">
        <f>IF(OR(AQ1371="I",#REF!="I",AQ1371="C",#REF!="C"),"Termovacío",IF(OR(AO1371="I",AN1371="I",AP1371="I",AK1371="I",AL1371="I",AO1371="C",AN1371="C",AP1371="C",AK1371="C",AL1371="C"),"Regeneración",""))</f>
        <v>#REF!</v>
      </c>
    </row>
    <row r="1372" spans="1:47" s="10" customFormat="1" ht="15" customHeight="1" x14ac:dyDescent="0.2">
      <c r="A1372" s="4">
        <f t="shared" si="279"/>
        <v>65</v>
      </c>
      <c r="B1372" s="4">
        <v>60003457</v>
      </c>
      <c r="C1372" s="4" t="s">
        <v>107</v>
      </c>
      <c r="D1372" s="4" t="s">
        <v>156</v>
      </c>
      <c r="E1372" s="3"/>
      <c r="F1372" s="4" t="s">
        <v>357</v>
      </c>
      <c r="G1372" s="4" t="s">
        <v>12</v>
      </c>
      <c r="H1372" s="4" t="s">
        <v>70</v>
      </c>
      <c r="I1372" s="4" t="s">
        <v>245</v>
      </c>
      <c r="J1372" s="4" t="s">
        <v>141</v>
      </c>
      <c r="K1372" s="4" t="s">
        <v>125</v>
      </c>
      <c r="L1372" s="4">
        <v>2007</v>
      </c>
      <c r="M1372" s="4" t="s">
        <v>267</v>
      </c>
      <c r="N1372" s="4" t="s">
        <v>153</v>
      </c>
      <c r="O1372" s="4" t="s">
        <v>135</v>
      </c>
      <c r="P1372" s="4">
        <v>2007</v>
      </c>
      <c r="Q1372" s="4"/>
      <c r="R1372" s="4" t="s">
        <v>119</v>
      </c>
      <c r="S1372" s="13"/>
      <c r="T1372" s="4"/>
      <c r="U1372" s="4"/>
      <c r="V1372" s="4"/>
      <c r="W1372" s="4">
        <v>60</v>
      </c>
      <c r="X1372" s="13">
        <v>40317</v>
      </c>
      <c r="Y1372" s="27"/>
      <c r="Z1372" s="27"/>
      <c r="AA1372" s="28"/>
      <c r="AB1372" s="31"/>
      <c r="AC1372" s="32">
        <v>54</v>
      </c>
      <c r="AD1372" s="28"/>
      <c r="AE1372" s="28">
        <v>39</v>
      </c>
      <c r="AF1372" s="33">
        <v>0.01</v>
      </c>
      <c r="AG1372" s="28">
        <v>0.5</v>
      </c>
      <c r="AH1372" s="31">
        <v>1.0999999999999999E-2</v>
      </c>
      <c r="AI1372" s="31">
        <v>0.14000000000000001</v>
      </c>
      <c r="AJ1372" s="31"/>
      <c r="AK1372" s="75" t="str">
        <f t="shared" si="269"/>
        <v>1</v>
      </c>
      <c r="AL1372" s="75" t="str">
        <f t="shared" si="270"/>
        <v>1</v>
      </c>
      <c r="AM1372" s="75" t="str">
        <f t="shared" si="271"/>
        <v>1</v>
      </c>
      <c r="AN1372" s="75" t="str">
        <f t="shared" si="272"/>
        <v>1</v>
      </c>
      <c r="AO1372" s="75" t="str">
        <f t="shared" si="273"/>
        <v>1</v>
      </c>
      <c r="AP1372" s="75" t="str">
        <f t="shared" si="274"/>
        <v>1</v>
      </c>
      <c r="AQ1372" s="75" t="str">
        <f t="shared" si="275"/>
        <v>1</v>
      </c>
      <c r="AR1372" s="75" t="str">
        <f t="shared" si="276"/>
        <v>1</v>
      </c>
      <c r="AS1372" s="75">
        <f t="shared" si="277"/>
        <v>1</v>
      </c>
      <c r="AT1372" s="75" t="str">
        <f t="shared" si="278"/>
        <v>1</v>
      </c>
      <c r="AU1372" s="48" t="e">
        <f>IF(OR(AQ1372="I",#REF!="I",AQ1372="C",#REF!="C"),"Termovacío",IF(OR(AO1372="I",AN1372="I",AP1372="I",AK1372="I",AL1372="I",AO1372="C",AN1372="C",AP1372="C",AK1372="C",AL1372="C"),"Regeneración",""))</f>
        <v>#REF!</v>
      </c>
    </row>
    <row r="1373" spans="1:47" s="10" customFormat="1" ht="15" customHeight="1" x14ac:dyDescent="0.2">
      <c r="A1373" s="4">
        <f t="shared" si="279"/>
        <v>65</v>
      </c>
      <c r="B1373" s="4">
        <v>60003457</v>
      </c>
      <c r="C1373" s="4" t="s">
        <v>107</v>
      </c>
      <c r="D1373" s="4" t="s">
        <v>156</v>
      </c>
      <c r="E1373" s="3"/>
      <c r="F1373" s="4" t="s">
        <v>357</v>
      </c>
      <c r="G1373" s="4" t="s">
        <v>12</v>
      </c>
      <c r="H1373" s="4" t="s">
        <v>70</v>
      </c>
      <c r="I1373" s="4" t="s">
        <v>245</v>
      </c>
      <c r="J1373" s="4" t="s">
        <v>141</v>
      </c>
      <c r="K1373" s="4" t="s">
        <v>125</v>
      </c>
      <c r="L1373" s="4">
        <v>2007</v>
      </c>
      <c r="M1373" s="4" t="s">
        <v>267</v>
      </c>
      <c r="N1373" s="4" t="s">
        <v>153</v>
      </c>
      <c r="O1373" s="4" t="s">
        <v>135</v>
      </c>
      <c r="P1373" s="4">
        <v>2007</v>
      </c>
      <c r="Q1373" s="4"/>
      <c r="R1373" s="4" t="s">
        <v>119</v>
      </c>
      <c r="S1373" s="13"/>
      <c r="T1373" s="4"/>
      <c r="U1373" s="4"/>
      <c r="V1373" s="4"/>
      <c r="W1373" s="4">
        <v>60</v>
      </c>
      <c r="X1373" s="13">
        <v>40102</v>
      </c>
      <c r="Y1373" s="27"/>
      <c r="Z1373" s="27"/>
      <c r="AA1373" s="28"/>
      <c r="AB1373" s="31"/>
      <c r="AC1373" s="32">
        <v>51</v>
      </c>
      <c r="AD1373" s="28"/>
      <c r="AE1373" s="28">
        <v>40</v>
      </c>
      <c r="AF1373" s="33">
        <v>0.01</v>
      </c>
      <c r="AG1373" s="28">
        <v>0.5</v>
      </c>
      <c r="AH1373" s="31">
        <v>2.1000000000000001E-2</v>
      </c>
      <c r="AI1373" s="31">
        <v>0.25800000000000001</v>
      </c>
      <c r="AJ1373" s="31"/>
      <c r="AK1373" s="75" t="str">
        <f t="shared" si="269"/>
        <v>1</v>
      </c>
      <c r="AL1373" s="75" t="str">
        <f t="shared" si="270"/>
        <v>1</v>
      </c>
      <c r="AM1373" s="75" t="str">
        <f t="shared" si="271"/>
        <v>1</v>
      </c>
      <c r="AN1373" s="75" t="str">
        <f t="shared" si="272"/>
        <v>1</v>
      </c>
      <c r="AO1373" s="75" t="str">
        <f t="shared" si="273"/>
        <v>1</v>
      </c>
      <c r="AP1373" s="75" t="str">
        <f t="shared" si="274"/>
        <v>1</v>
      </c>
      <c r="AQ1373" s="75" t="str">
        <f t="shared" si="275"/>
        <v>1</v>
      </c>
      <c r="AR1373" s="75" t="str">
        <f t="shared" si="276"/>
        <v>1</v>
      </c>
      <c r="AS1373" s="75">
        <f t="shared" si="277"/>
        <v>1</v>
      </c>
      <c r="AT1373" s="75" t="str">
        <f t="shared" si="278"/>
        <v>1</v>
      </c>
      <c r="AU1373" s="48" t="e">
        <f>IF(OR(AQ1373="I",#REF!="I",AQ1373="C",#REF!="C"),"Termovacío",IF(OR(AO1373="I",AN1373="I",AP1373="I",AK1373="I",AL1373="I",AO1373="C",AN1373="C",AP1373="C",AK1373="C",AL1373="C"),"Regeneración",""))</f>
        <v>#REF!</v>
      </c>
    </row>
    <row r="1374" spans="1:47" s="10" customFormat="1" ht="15" customHeight="1" x14ac:dyDescent="0.2">
      <c r="A1374" s="4">
        <f t="shared" si="279"/>
        <v>65</v>
      </c>
      <c r="B1374" s="4">
        <v>60003457</v>
      </c>
      <c r="C1374" s="4" t="s">
        <v>107</v>
      </c>
      <c r="D1374" s="4" t="s">
        <v>156</v>
      </c>
      <c r="E1374" s="3"/>
      <c r="F1374" s="4" t="s">
        <v>357</v>
      </c>
      <c r="G1374" s="4" t="s">
        <v>12</v>
      </c>
      <c r="H1374" s="4" t="s">
        <v>70</v>
      </c>
      <c r="I1374" s="4" t="s">
        <v>245</v>
      </c>
      <c r="J1374" s="4" t="s">
        <v>141</v>
      </c>
      <c r="K1374" s="4" t="s">
        <v>125</v>
      </c>
      <c r="L1374" s="4">
        <v>2007</v>
      </c>
      <c r="M1374" s="4" t="s">
        <v>267</v>
      </c>
      <c r="N1374" s="4" t="s">
        <v>153</v>
      </c>
      <c r="O1374" s="4" t="s">
        <v>135</v>
      </c>
      <c r="P1374" s="4">
        <v>2007</v>
      </c>
      <c r="Q1374" s="4"/>
      <c r="R1374" s="4" t="s">
        <v>119</v>
      </c>
      <c r="S1374" s="13"/>
      <c r="T1374" s="4"/>
      <c r="U1374" s="4"/>
      <c r="V1374" s="4"/>
      <c r="W1374" s="4">
        <v>60</v>
      </c>
      <c r="X1374" s="13">
        <v>39700</v>
      </c>
      <c r="Y1374" s="27"/>
      <c r="Z1374" s="27"/>
      <c r="AA1374" s="28"/>
      <c r="AB1374" s="31"/>
      <c r="AC1374" s="32">
        <v>66</v>
      </c>
      <c r="AD1374" s="28"/>
      <c r="AE1374" s="28">
        <v>42.9</v>
      </c>
      <c r="AF1374" s="33">
        <v>0.01</v>
      </c>
      <c r="AG1374" s="28">
        <v>0.5</v>
      </c>
      <c r="AH1374" s="31">
        <v>0.219</v>
      </c>
      <c r="AI1374" s="31">
        <v>6.6</v>
      </c>
      <c r="AJ1374" s="31"/>
      <c r="AK1374" s="75" t="str">
        <f t="shared" si="269"/>
        <v>3</v>
      </c>
      <c r="AL1374" s="75" t="str">
        <f t="shared" si="270"/>
        <v>5</v>
      </c>
      <c r="AM1374" s="75" t="str">
        <f t="shared" si="271"/>
        <v>1</v>
      </c>
      <c r="AN1374" s="75" t="str">
        <f t="shared" si="272"/>
        <v>1</v>
      </c>
      <c r="AO1374" s="75" t="str">
        <f t="shared" si="273"/>
        <v>1</v>
      </c>
      <c r="AP1374" s="75" t="str">
        <f t="shared" si="274"/>
        <v>1</v>
      </c>
      <c r="AQ1374" s="75" t="str">
        <f t="shared" si="275"/>
        <v>1</v>
      </c>
      <c r="AR1374" s="75" t="str">
        <f t="shared" si="276"/>
        <v>1</v>
      </c>
      <c r="AS1374" s="75">
        <f t="shared" si="277"/>
        <v>1.8181818181818181</v>
      </c>
      <c r="AT1374" s="75" t="str">
        <f t="shared" si="278"/>
        <v>3</v>
      </c>
      <c r="AU1374" s="48" t="e">
        <f>IF(OR(AQ1374="I",#REF!="I",AQ1374="C",#REF!="C"),"Termovacío",IF(OR(AO1374="I",AN1374="I",AP1374="I",AK1374="I",AL1374="I",AO1374="C",AN1374="C",AP1374="C",AK1374="C",AL1374="C"),"Regeneración",""))</f>
        <v>#REF!</v>
      </c>
    </row>
    <row r="1375" spans="1:47" s="10" customFormat="1" ht="15" customHeight="1" x14ac:dyDescent="0.2">
      <c r="A1375" s="4">
        <f t="shared" si="279"/>
        <v>65</v>
      </c>
      <c r="B1375" s="4">
        <v>60003457</v>
      </c>
      <c r="C1375" s="4" t="s">
        <v>107</v>
      </c>
      <c r="D1375" s="4" t="s">
        <v>156</v>
      </c>
      <c r="E1375" s="3"/>
      <c r="F1375" s="4" t="s">
        <v>357</v>
      </c>
      <c r="G1375" s="4" t="s">
        <v>12</v>
      </c>
      <c r="H1375" s="4" t="s">
        <v>70</v>
      </c>
      <c r="I1375" s="4" t="s">
        <v>245</v>
      </c>
      <c r="J1375" s="4" t="s">
        <v>141</v>
      </c>
      <c r="K1375" s="4" t="s">
        <v>125</v>
      </c>
      <c r="L1375" s="4">
        <v>2007</v>
      </c>
      <c r="M1375" s="4" t="s">
        <v>267</v>
      </c>
      <c r="N1375" s="4" t="s">
        <v>153</v>
      </c>
      <c r="O1375" s="4" t="s">
        <v>135</v>
      </c>
      <c r="P1375" s="4">
        <v>2007</v>
      </c>
      <c r="Q1375" s="4"/>
      <c r="R1375" s="4" t="s">
        <v>119</v>
      </c>
      <c r="S1375" s="13"/>
      <c r="T1375" s="4"/>
      <c r="U1375" s="4"/>
      <c r="V1375" s="4"/>
      <c r="W1375" s="4">
        <v>60</v>
      </c>
      <c r="X1375" s="13">
        <v>39372</v>
      </c>
      <c r="Y1375" s="27"/>
      <c r="Z1375" s="27"/>
      <c r="AA1375" s="28"/>
      <c r="AB1375" s="31"/>
      <c r="AC1375" s="32">
        <v>31</v>
      </c>
      <c r="AD1375" s="28"/>
      <c r="AE1375" s="28">
        <v>42.4</v>
      </c>
      <c r="AF1375" s="33">
        <v>3.0000000000000001E-3</v>
      </c>
      <c r="AG1375" s="28">
        <v>0.5</v>
      </c>
      <c r="AH1375" s="31">
        <v>0.123</v>
      </c>
      <c r="AI1375" s="31">
        <v>1.5429999999999999</v>
      </c>
      <c r="AJ1375" s="31"/>
      <c r="AK1375" s="75" t="str">
        <f t="shared" si="269"/>
        <v>3</v>
      </c>
      <c r="AL1375" s="75" t="str">
        <f t="shared" si="270"/>
        <v>1</v>
      </c>
      <c r="AM1375" s="75" t="str">
        <f t="shared" si="271"/>
        <v>1</v>
      </c>
      <c r="AN1375" s="75" t="str">
        <f t="shared" si="272"/>
        <v>1</v>
      </c>
      <c r="AO1375" s="75" t="str">
        <f t="shared" si="273"/>
        <v>1</v>
      </c>
      <c r="AP1375" s="75" t="str">
        <f t="shared" si="274"/>
        <v>1</v>
      </c>
      <c r="AQ1375" s="75" t="str">
        <f t="shared" si="275"/>
        <v>5</v>
      </c>
      <c r="AR1375" s="75" t="str">
        <f t="shared" si="276"/>
        <v>1</v>
      </c>
      <c r="AS1375" s="75">
        <f t="shared" si="277"/>
        <v>2.1818181818181817</v>
      </c>
      <c r="AT1375" s="75" t="str">
        <f t="shared" si="278"/>
        <v>6</v>
      </c>
      <c r="AU1375" s="48" t="e">
        <f>IF(OR(AQ1375="I",#REF!="I",AQ1375="C",#REF!="C"),"Termovacío",IF(OR(AO1375="I",AN1375="I",AP1375="I",AK1375="I",AL1375="I",AO1375="C",AN1375="C",AP1375="C",AK1375="C",AL1375="C"),"Regeneración",""))</f>
        <v>#REF!</v>
      </c>
    </row>
    <row r="1376" spans="1:47" s="10" customFormat="1" ht="15" customHeight="1" x14ac:dyDescent="0.2">
      <c r="A1376" s="4">
        <f t="shared" si="279"/>
        <v>66</v>
      </c>
      <c r="B1376" s="36">
        <v>60005381</v>
      </c>
      <c r="C1376" s="36" t="s">
        <v>107</v>
      </c>
      <c r="D1376" s="36" t="s">
        <v>163</v>
      </c>
      <c r="E1376" s="37"/>
      <c r="F1376" s="36" t="s">
        <v>358</v>
      </c>
      <c r="G1376" s="36" t="s">
        <v>19</v>
      </c>
      <c r="H1376" s="36">
        <v>364073</v>
      </c>
      <c r="I1376" s="36" t="s">
        <v>10</v>
      </c>
      <c r="J1376" s="36" t="s">
        <v>147</v>
      </c>
      <c r="K1376" s="36" t="s">
        <v>129</v>
      </c>
      <c r="L1376" s="36">
        <v>2012</v>
      </c>
      <c r="M1376" s="36" t="s">
        <v>267</v>
      </c>
      <c r="N1376" s="36" t="s">
        <v>153</v>
      </c>
      <c r="O1376" s="36" t="s">
        <v>148</v>
      </c>
      <c r="P1376" s="36">
        <v>2013</v>
      </c>
      <c r="Q1376" s="36"/>
      <c r="R1376" s="36" t="s">
        <v>119</v>
      </c>
      <c r="S1376" s="38"/>
      <c r="T1376" s="36"/>
      <c r="U1376" s="36"/>
      <c r="V1376" s="36" t="s">
        <v>448</v>
      </c>
      <c r="W1376" s="36">
        <v>60</v>
      </c>
      <c r="X1376" s="38">
        <v>45692</v>
      </c>
      <c r="Y1376" s="39">
        <v>65</v>
      </c>
      <c r="Z1376" s="39">
        <v>38</v>
      </c>
      <c r="AA1376" s="40" t="s">
        <v>665</v>
      </c>
      <c r="AB1376" s="41">
        <v>0.88400000000000001</v>
      </c>
      <c r="AC1376" s="42">
        <v>60</v>
      </c>
      <c r="AD1376" s="40">
        <v>8</v>
      </c>
      <c r="AE1376" s="40">
        <v>36.4</v>
      </c>
      <c r="AF1376" s="43">
        <v>2.1000000000000001E-2</v>
      </c>
      <c r="AG1376" s="40">
        <v>1.5</v>
      </c>
      <c r="AH1376" s="41">
        <v>1.6E-2</v>
      </c>
      <c r="AI1376" s="41">
        <v>0.48299999999999998</v>
      </c>
      <c r="AJ1376" s="41"/>
      <c r="AK1376" s="75" t="str">
        <f t="shared" si="269"/>
        <v>1</v>
      </c>
      <c r="AL1376" s="75" t="str">
        <f t="shared" si="270"/>
        <v>1</v>
      </c>
      <c r="AM1376" s="75" t="str">
        <f t="shared" si="271"/>
        <v>1</v>
      </c>
      <c r="AN1376" s="75" t="str">
        <f t="shared" si="272"/>
        <v>1</v>
      </c>
      <c r="AO1376" s="75" t="str">
        <f t="shared" si="273"/>
        <v>1</v>
      </c>
      <c r="AP1376" s="75" t="str">
        <f t="shared" si="274"/>
        <v>1</v>
      </c>
      <c r="AQ1376" s="75" t="str">
        <f t="shared" si="275"/>
        <v>1</v>
      </c>
      <c r="AR1376" s="75" t="str">
        <f t="shared" si="276"/>
        <v>1</v>
      </c>
      <c r="AS1376" s="75">
        <f t="shared" si="277"/>
        <v>1</v>
      </c>
      <c r="AT1376" s="75" t="str">
        <f t="shared" si="278"/>
        <v>1</v>
      </c>
      <c r="AU1376" s="48" t="e">
        <f>IF(OR(AQ1376="I",#REF!="I",AQ1376="C",#REF!="C"),"Termovacío",IF(OR(AO1376="I",AN1376="I",AP1376="I",AK1376="I",AL1376="I",AO1376="C",AN1376="C",AP1376="C",AK1376="C",AL1376="C"),"Regeneración",""))</f>
        <v>#REF!</v>
      </c>
    </row>
    <row r="1377" spans="1:47" s="10" customFormat="1" ht="15" customHeight="1" x14ac:dyDescent="0.2">
      <c r="A1377" s="4">
        <f t="shared" si="279"/>
        <v>66</v>
      </c>
      <c r="B1377" s="4">
        <v>60005381</v>
      </c>
      <c r="C1377" s="4" t="s">
        <v>107</v>
      </c>
      <c r="D1377" s="4" t="s">
        <v>163</v>
      </c>
      <c r="E1377" s="3"/>
      <c r="F1377" s="4" t="s">
        <v>358</v>
      </c>
      <c r="G1377" s="4" t="s">
        <v>19</v>
      </c>
      <c r="H1377" s="4">
        <v>364073</v>
      </c>
      <c r="I1377" s="4" t="s">
        <v>10</v>
      </c>
      <c r="J1377" s="4" t="s">
        <v>147</v>
      </c>
      <c r="K1377" s="4" t="s">
        <v>129</v>
      </c>
      <c r="L1377" s="4">
        <v>2012</v>
      </c>
      <c r="M1377" s="4" t="s">
        <v>267</v>
      </c>
      <c r="N1377" s="4" t="s">
        <v>153</v>
      </c>
      <c r="O1377" s="4" t="s">
        <v>148</v>
      </c>
      <c r="P1377" s="4">
        <v>2013</v>
      </c>
      <c r="Q1377" s="4"/>
      <c r="R1377" s="4" t="s">
        <v>119</v>
      </c>
      <c r="S1377" s="13"/>
      <c r="T1377" s="4"/>
      <c r="U1377" s="4"/>
      <c r="V1377" s="4" t="s">
        <v>448</v>
      </c>
      <c r="W1377" s="4">
        <v>60</v>
      </c>
      <c r="X1377" s="13">
        <v>45166</v>
      </c>
      <c r="Y1377" s="27">
        <v>70</v>
      </c>
      <c r="Z1377" s="27">
        <v>29.8</v>
      </c>
      <c r="AA1377" s="28" t="s">
        <v>461</v>
      </c>
      <c r="AB1377" s="31">
        <v>0.88400000000000001</v>
      </c>
      <c r="AC1377" s="32">
        <v>60</v>
      </c>
      <c r="AD1377" s="28">
        <v>8</v>
      </c>
      <c r="AE1377" s="28">
        <v>37.4</v>
      </c>
      <c r="AF1377" s="33">
        <v>0.01</v>
      </c>
      <c r="AG1377" s="28">
        <v>1</v>
      </c>
      <c r="AH1377" s="31">
        <v>0.01</v>
      </c>
      <c r="AI1377" s="31">
        <v>0.40500000000000003</v>
      </c>
      <c r="AJ1377" s="31"/>
      <c r="AK1377" s="75" t="str">
        <f t="shared" si="269"/>
        <v>1</v>
      </c>
      <c r="AL1377" s="75" t="str">
        <f t="shared" si="270"/>
        <v>1</v>
      </c>
      <c r="AM1377" s="75" t="str">
        <f t="shared" si="271"/>
        <v>1</v>
      </c>
      <c r="AN1377" s="75" t="str">
        <f t="shared" si="272"/>
        <v>1</v>
      </c>
      <c r="AO1377" s="75" t="str">
        <f t="shared" si="273"/>
        <v>1</v>
      </c>
      <c r="AP1377" s="75" t="str">
        <f t="shared" si="274"/>
        <v>1</v>
      </c>
      <c r="AQ1377" s="75" t="str">
        <f t="shared" si="275"/>
        <v>1</v>
      </c>
      <c r="AR1377" s="75" t="str">
        <f t="shared" si="276"/>
        <v>1</v>
      </c>
      <c r="AS1377" s="75">
        <f t="shared" si="277"/>
        <v>1</v>
      </c>
      <c r="AT1377" s="75" t="str">
        <f t="shared" si="278"/>
        <v>1</v>
      </c>
      <c r="AU1377" s="48" t="e">
        <f>IF(OR(AQ1377="I",#REF!="I",AQ1377="C",#REF!="C"),"Termovacío",IF(OR(AO1377="I",AN1377="I",AP1377="I",AK1377="I",AL1377="I",AO1377="C",AN1377="C",AP1377="C",AK1377="C",AL1377="C"),"Regeneración",""))</f>
        <v>#REF!</v>
      </c>
    </row>
    <row r="1378" spans="1:47" s="10" customFormat="1" ht="15" customHeight="1" x14ac:dyDescent="0.2">
      <c r="A1378" s="4">
        <f t="shared" si="279"/>
        <v>66</v>
      </c>
      <c r="B1378" s="4">
        <v>60005381</v>
      </c>
      <c r="C1378" s="4" t="s">
        <v>107</v>
      </c>
      <c r="D1378" s="4" t="s">
        <v>163</v>
      </c>
      <c r="E1378" s="3"/>
      <c r="F1378" s="4" t="s">
        <v>358</v>
      </c>
      <c r="G1378" s="4" t="s">
        <v>19</v>
      </c>
      <c r="H1378" s="4">
        <v>364073</v>
      </c>
      <c r="I1378" s="4" t="s">
        <v>10</v>
      </c>
      <c r="J1378" s="4" t="s">
        <v>147</v>
      </c>
      <c r="K1378" s="4" t="s">
        <v>129</v>
      </c>
      <c r="L1378" s="4">
        <v>2012</v>
      </c>
      <c r="M1378" s="4" t="s">
        <v>267</v>
      </c>
      <c r="N1378" s="4" t="s">
        <v>153</v>
      </c>
      <c r="O1378" s="4" t="s">
        <v>148</v>
      </c>
      <c r="P1378" s="4">
        <v>2013</v>
      </c>
      <c r="Q1378" s="4"/>
      <c r="R1378" s="4" t="s">
        <v>119</v>
      </c>
      <c r="S1378" s="13"/>
      <c r="T1378" s="4"/>
      <c r="U1378" s="4"/>
      <c r="V1378" s="4"/>
      <c r="W1378" s="4">
        <v>60</v>
      </c>
      <c r="X1378" s="13" t="s">
        <v>226</v>
      </c>
      <c r="Y1378" s="27">
        <v>0</v>
      </c>
      <c r="Z1378" s="27">
        <v>60</v>
      </c>
      <c r="AA1378" s="28" t="s">
        <v>282</v>
      </c>
      <c r="AB1378" s="31">
        <v>0.87690000000000001</v>
      </c>
      <c r="AC1378" s="32">
        <v>57.8</v>
      </c>
      <c r="AD1378" s="28">
        <v>12</v>
      </c>
      <c r="AE1378" s="28">
        <v>39</v>
      </c>
      <c r="AF1378" s="33">
        <v>0.02</v>
      </c>
      <c r="AG1378" s="28">
        <v>1</v>
      </c>
      <c r="AH1378" s="31">
        <v>2.5000000000000001E-2</v>
      </c>
      <c r="AI1378" s="31">
        <v>0.89</v>
      </c>
      <c r="AJ1378" s="31"/>
      <c r="AK1378" s="75" t="str">
        <f t="shared" si="269"/>
        <v>1</v>
      </c>
      <c r="AL1378" s="75" t="str">
        <f t="shared" si="270"/>
        <v>1</v>
      </c>
      <c r="AM1378" s="75" t="str">
        <f t="shared" si="271"/>
        <v>1</v>
      </c>
      <c r="AN1378" s="75" t="str">
        <f t="shared" si="272"/>
        <v>1</v>
      </c>
      <c r="AO1378" s="75" t="str">
        <f t="shared" si="273"/>
        <v>1</v>
      </c>
      <c r="AP1378" s="75" t="str">
        <f t="shared" si="274"/>
        <v>1</v>
      </c>
      <c r="AQ1378" s="75" t="str">
        <f t="shared" si="275"/>
        <v>1</v>
      </c>
      <c r="AR1378" s="75" t="str">
        <f t="shared" si="276"/>
        <v>1</v>
      </c>
      <c r="AS1378" s="75">
        <f t="shared" si="277"/>
        <v>1</v>
      </c>
      <c r="AT1378" s="75" t="str">
        <f t="shared" si="278"/>
        <v>1</v>
      </c>
      <c r="AU1378" s="48" t="e">
        <f>IF(OR(AQ1378="I",#REF!="I",AQ1378="C",#REF!="C"),"Termovacío",IF(OR(AO1378="I",AN1378="I",AP1378="I",AK1378="I",AL1378="I",AO1378="C",AN1378="C",AP1378="C",AK1378="C",AL1378="C"),"Regeneración",""))</f>
        <v>#REF!</v>
      </c>
    </row>
    <row r="1379" spans="1:47" s="10" customFormat="1" ht="15" customHeight="1" x14ac:dyDescent="0.2">
      <c r="A1379" s="4">
        <f t="shared" si="279"/>
        <v>66</v>
      </c>
      <c r="B1379" s="4">
        <v>60005381</v>
      </c>
      <c r="C1379" s="4" t="s">
        <v>107</v>
      </c>
      <c r="D1379" s="4" t="s">
        <v>163</v>
      </c>
      <c r="E1379" s="3"/>
      <c r="F1379" s="4" t="s">
        <v>358</v>
      </c>
      <c r="G1379" s="4" t="s">
        <v>19</v>
      </c>
      <c r="H1379" s="4">
        <v>364073</v>
      </c>
      <c r="I1379" s="4" t="s">
        <v>10</v>
      </c>
      <c r="J1379" s="4" t="s">
        <v>147</v>
      </c>
      <c r="K1379" s="4" t="s">
        <v>129</v>
      </c>
      <c r="L1379" s="4">
        <v>2012</v>
      </c>
      <c r="M1379" s="4" t="s">
        <v>267</v>
      </c>
      <c r="N1379" s="4" t="s">
        <v>153</v>
      </c>
      <c r="O1379" s="4" t="s">
        <v>148</v>
      </c>
      <c r="P1379" s="4">
        <v>2013</v>
      </c>
      <c r="Q1379" s="4"/>
      <c r="R1379" s="4" t="s">
        <v>119</v>
      </c>
      <c r="S1379" s="13"/>
      <c r="T1379" s="4"/>
      <c r="U1379" s="4"/>
      <c r="V1379" s="4" t="s">
        <v>301</v>
      </c>
      <c r="W1379" s="4">
        <v>60</v>
      </c>
      <c r="X1379" s="13">
        <v>44381</v>
      </c>
      <c r="Y1379" s="27">
        <v>61.8</v>
      </c>
      <c r="Z1379" s="27">
        <v>53.9</v>
      </c>
      <c r="AA1379" s="28" t="s">
        <v>283</v>
      </c>
      <c r="AB1379" s="31">
        <v>0.875</v>
      </c>
      <c r="AC1379" s="32">
        <v>46</v>
      </c>
      <c r="AD1379" s="28">
        <v>14</v>
      </c>
      <c r="AE1379" s="28">
        <v>38</v>
      </c>
      <c r="AF1379" s="33">
        <v>0.02</v>
      </c>
      <c r="AG1379" s="28">
        <v>1.5</v>
      </c>
      <c r="AH1379" s="31">
        <v>1.0999999999999999E-2</v>
      </c>
      <c r="AI1379" s="31">
        <v>0.47199999999999998</v>
      </c>
      <c r="AJ1379" s="31"/>
      <c r="AK1379" s="75" t="str">
        <f t="shared" si="269"/>
        <v>1</v>
      </c>
      <c r="AL1379" s="75" t="str">
        <f t="shared" si="270"/>
        <v>1</v>
      </c>
      <c r="AM1379" s="75" t="str">
        <f t="shared" si="271"/>
        <v>1</v>
      </c>
      <c r="AN1379" s="75" t="str">
        <f t="shared" si="272"/>
        <v>1</v>
      </c>
      <c r="AO1379" s="75" t="str">
        <f t="shared" si="273"/>
        <v>1</v>
      </c>
      <c r="AP1379" s="75" t="str">
        <f t="shared" si="274"/>
        <v>1</v>
      </c>
      <c r="AQ1379" s="75" t="str">
        <f t="shared" si="275"/>
        <v>1</v>
      </c>
      <c r="AR1379" s="75" t="str">
        <f t="shared" si="276"/>
        <v>1</v>
      </c>
      <c r="AS1379" s="75">
        <f t="shared" si="277"/>
        <v>1</v>
      </c>
      <c r="AT1379" s="75" t="str">
        <f t="shared" si="278"/>
        <v>1</v>
      </c>
      <c r="AU1379" s="48" t="e">
        <f>IF(OR(AQ1379="I",#REF!="I",AQ1379="C",#REF!="C"),"Termovacío",IF(OR(AO1379="I",AN1379="I",AP1379="I",AK1379="I",AL1379="I",AO1379="C",AN1379="C",AP1379="C",AK1379="C",AL1379="C"),"Regeneración",""))</f>
        <v>#REF!</v>
      </c>
    </row>
    <row r="1380" spans="1:47" s="10" customFormat="1" ht="15" customHeight="1" x14ac:dyDescent="0.2">
      <c r="A1380" s="4">
        <f t="shared" si="279"/>
        <v>66</v>
      </c>
      <c r="B1380" s="4">
        <v>60005381</v>
      </c>
      <c r="C1380" s="4" t="s">
        <v>107</v>
      </c>
      <c r="D1380" s="4" t="s">
        <v>163</v>
      </c>
      <c r="E1380" s="3"/>
      <c r="F1380" s="4" t="s">
        <v>358</v>
      </c>
      <c r="G1380" s="4" t="s">
        <v>19</v>
      </c>
      <c r="H1380" s="4">
        <v>364073</v>
      </c>
      <c r="I1380" s="4" t="s">
        <v>10</v>
      </c>
      <c r="J1380" s="4" t="s">
        <v>147</v>
      </c>
      <c r="K1380" s="4" t="s">
        <v>129</v>
      </c>
      <c r="L1380" s="4">
        <v>2012</v>
      </c>
      <c r="M1380" s="4" t="s">
        <v>267</v>
      </c>
      <c r="N1380" s="4" t="s">
        <v>153</v>
      </c>
      <c r="O1380" s="4" t="s">
        <v>148</v>
      </c>
      <c r="P1380" s="4">
        <v>2013</v>
      </c>
      <c r="Q1380" s="4"/>
      <c r="R1380" s="4" t="s">
        <v>119</v>
      </c>
      <c r="S1380" s="13"/>
      <c r="T1380" s="4"/>
      <c r="U1380" s="4"/>
      <c r="V1380" s="4"/>
      <c r="W1380" s="4">
        <v>60</v>
      </c>
      <c r="X1380" s="13">
        <v>43996</v>
      </c>
      <c r="Y1380" s="27"/>
      <c r="Z1380" s="27"/>
      <c r="AA1380" s="28"/>
      <c r="AB1380" s="31"/>
      <c r="AC1380" s="32">
        <v>67</v>
      </c>
      <c r="AD1380" s="28"/>
      <c r="AE1380" s="28">
        <v>35</v>
      </c>
      <c r="AF1380" s="33">
        <v>0.01</v>
      </c>
      <c r="AG1380" s="28">
        <v>1.5</v>
      </c>
      <c r="AH1380" s="31">
        <v>1.7000000000000001E-2</v>
      </c>
      <c r="AI1380" s="31">
        <v>0.52</v>
      </c>
      <c r="AJ1380" s="31"/>
      <c r="AK1380" s="75" t="str">
        <f t="shared" si="269"/>
        <v>1</v>
      </c>
      <c r="AL1380" s="75" t="str">
        <f t="shared" si="270"/>
        <v>1</v>
      </c>
      <c r="AM1380" s="75" t="str">
        <f t="shared" si="271"/>
        <v>1</v>
      </c>
      <c r="AN1380" s="75" t="str">
        <f t="shared" si="272"/>
        <v>1</v>
      </c>
      <c r="AO1380" s="75" t="str">
        <f t="shared" si="273"/>
        <v>1</v>
      </c>
      <c r="AP1380" s="75" t="str">
        <f t="shared" si="274"/>
        <v>1</v>
      </c>
      <c r="AQ1380" s="75" t="str">
        <f t="shared" si="275"/>
        <v>1</v>
      </c>
      <c r="AR1380" s="75" t="str">
        <f t="shared" si="276"/>
        <v>1</v>
      </c>
      <c r="AS1380" s="75">
        <f t="shared" si="277"/>
        <v>1</v>
      </c>
      <c r="AT1380" s="75" t="str">
        <f t="shared" si="278"/>
        <v>1</v>
      </c>
      <c r="AU1380" s="48" t="e">
        <f>IF(OR(AQ1380="I",#REF!="I",AQ1380="C",#REF!="C"),"Termovacío",IF(OR(AO1380="I",AN1380="I",AP1380="I",AK1380="I",AL1380="I",AO1380="C",AN1380="C",AP1380="C",AK1380="C",AL1380="C"),"Regeneración",""))</f>
        <v>#REF!</v>
      </c>
    </row>
    <row r="1381" spans="1:47" s="10" customFormat="1" ht="15" customHeight="1" x14ac:dyDescent="0.2">
      <c r="A1381" s="4">
        <f t="shared" si="279"/>
        <v>66</v>
      </c>
      <c r="B1381" s="4">
        <v>60005381</v>
      </c>
      <c r="C1381" s="4" t="s">
        <v>107</v>
      </c>
      <c r="D1381" s="4" t="s">
        <v>163</v>
      </c>
      <c r="E1381" s="3"/>
      <c r="F1381" s="4" t="s">
        <v>358</v>
      </c>
      <c r="G1381" s="4" t="s">
        <v>19</v>
      </c>
      <c r="H1381" s="4">
        <v>364073</v>
      </c>
      <c r="I1381" s="4" t="s">
        <v>10</v>
      </c>
      <c r="J1381" s="4" t="s">
        <v>147</v>
      </c>
      <c r="K1381" s="4" t="s">
        <v>129</v>
      </c>
      <c r="L1381" s="4">
        <v>2012</v>
      </c>
      <c r="M1381" s="4" t="s">
        <v>267</v>
      </c>
      <c r="N1381" s="4" t="s">
        <v>153</v>
      </c>
      <c r="O1381" s="4" t="s">
        <v>148</v>
      </c>
      <c r="P1381" s="4">
        <v>2013</v>
      </c>
      <c r="Q1381" s="4"/>
      <c r="R1381" s="4" t="s">
        <v>119</v>
      </c>
      <c r="S1381" s="13"/>
      <c r="T1381" s="4"/>
      <c r="U1381" s="4"/>
      <c r="V1381" s="4"/>
      <c r="W1381" s="4">
        <v>60</v>
      </c>
      <c r="X1381" s="13">
        <v>43572</v>
      </c>
      <c r="Y1381" s="27"/>
      <c r="Z1381" s="27"/>
      <c r="AA1381" s="28"/>
      <c r="AB1381" s="31"/>
      <c r="AC1381" s="32">
        <v>47</v>
      </c>
      <c r="AD1381" s="28"/>
      <c r="AE1381" s="28">
        <v>45.3</v>
      </c>
      <c r="AF1381" s="33">
        <v>0.01</v>
      </c>
      <c r="AG1381" s="28">
        <v>1</v>
      </c>
      <c r="AH1381" s="31">
        <v>2.1000000000000001E-2</v>
      </c>
      <c r="AI1381" s="31">
        <v>0.66</v>
      </c>
      <c r="AJ1381" s="31"/>
      <c r="AK1381" s="75" t="str">
        <f t="shared" si="269"/>
        <v>1</v>
      </c>
      <c r="AL1381" s="75" t="str">
        <f t="shared" si="270"/>
        <v>1</v>
      </c>
      <c r="AM1381" s="75" t="str">
        <f t="shared" si="271"/>
        <v>1</v>
      </c>
      <c r="AN1381" s="75" t="str">
        <f t="shared" si="272"/>
        <v>1</v>
      </c>
      <c r="AO1381" s="75" t="str">
        <f t="shared" si="273"/>
        <v>1</v>
      </c>
      <c r="AP1381" s="75" t="str">
        <f t="shared" si="274"/>
        <v>1</v>
      </c>
      <c r="AQ1381" s="75" t="str">
        <f t="shared" si="275"/>
        <v>1</v>
      </c>
      <c r="AR1381" s="75" t="str">
        <f t="shared" si="276"/>
        <v>1</v>
      </c>
      <c r="AS1381" s="75">
        <f t="shared" si="277"/>
        <v>1</v>
      </c>
      <c r="AT1381" s="75" t="str">
        <f t="shared" si="278"/>
        <v>1</v>
      </c>
      <c r="AU1381" s="48" t="e">
        <f>IF(OR(AQ1381="I",#REF!="I",AQ1381="C",#REF!="C"),"Termovacío",IF(OR(AO1381="I",AN1381="I",AP1381="I",AK1381="I",AL1381="I",AO1381="C",AN1381="C",AP1381="C",AK1381="C",AL1381="C"),"Regeneración",""))</f>
        <v>#REF!</v>
      </c>
    </row>
    <row r="1382" spans="1:47" s="10" customFormat="1" ht="15" customHeight="1" x14ac:dyDescent="0.2">
      <c r="A1382" s="4">
        <f t="shared" si="279"/>
        <v>66</v>
      </c>
      <c r="B1382" s="4">
        <v>60005381</v>
      </c>
      <c r="C1382" s="4" t="s">
        <v>107</v>
      </c>
      <c r="D1382" s="4" t="s">
        <v>163</v>
      </c>
      <c r="E1382" s="3"/>
      <c r="F1382" s="4" t="s">
        <v>358</v>
      </c>
      <c r="G1382" s="4" t="s">
        <v>19</v>
      </c>
      <c r="H1382" s="4">
        <v>364073</v>
      </c>
      <c r="I1382" s="4" t="s">
        <v>10</v>
      </c>
      <c r="J1382" s="4" t="s">
        <v>147</v>
      </c>
      <c r="K1382" s="4" t="s">
        <v>129</v>
      </c>
      <c r="L1382" s="4">
        <v>2012</v>
      </c>
      <c r="M1382" s="4" t="s">
        <v>267</v>
      </c>
      <c r="N1382" s="4" t="s">
        <v>153</v>
      </c>
      <c r="O1382" s="4" t="s">
        <v>148</v>
      </c>
      <c r="P1382" s="4">
        <v>2013</v>
      </c>
      <c r="Q1382" s="4"/>
      <c r="R1382" s="4" t="s">
        <v>119</v>
      </c>
      <c r="S1382" s="13"/>
      <c r="T1382" s="4"/>
      <c r="U1382" s="4"/>
      <c r="V1382" s="4"/>
      <c r="W1382" s="4">
        <v>60</v>
      </c>
      <c r="X1382" s="13">
        <v>43311</v>
      </c>
      <c r="Y1382" s="27"/>
      <c r="Z1382" s="27"/>
      <c r="AA1382" s="28"/>
      <c r="AB1382" s="31"/>
      <c r="AC1382" s="32">
        <v>47</v>
      </c>
      <c r="AD1382" s="28"/>
      <c r="AE1382" s="28">
        <v>37</v>
      </c>
      <c r="AF1382" s="33">
        <v>0.02</v>
      </c>
      <c r="AG1382" s="28">
        <v>1</v>
      </c>
      <c r="AH1382" s="31">
        <v>1.4E-2</v>
      </c>
      <c r="AI1382" s="31">
        <v>0.28000000000000003</v>
      </c>
      <c r="AJ1382" s="31"/>
      <c r="AK1382" s="75" t="str">
        <f t="shared" si="269"/>
        <v>1</v>
      </c>
      <c r="AL1382" s="75" t="str">
        <f t="shared" si="270"/>
        <v>1</v>
      </c>
      <c r="AM1382" s="75" t="str">
        <f t="shared" si="271"/>
        <v>1</v>
      </c>
      <c r="AN1382" s="75" t="str">
        <f t="shared" si="272"/>
        <v>1</v>
      </c>
      <c r="AO1382" s="75" t="str">
        <f t="shared" si="273"/>
        <v>1</v>
      </c>
      <c r="AP1382" s="75" t="str">
        <f t="shared" si="274"/>
        <v>1</v>
      </c>
      <c r="AQ1382" s="75" t="str">
        <f t="shared" si="275"/>
        <v>1</v>
      </c>
      <c r="AR1382" s="75" t="str">
        <f t="shared" si="276"/>
        <v>1</v>
      </c>
      <c r="AS1382" s="75">
        <f t="shared" si="277"/>
        <v>1</v>
      </c>
      <c r="AT1382" s="75" t="str">
        <f t="shared" si="278"/>
        <v>1</v>
      </c>
      <c r="AU1382" s="48" t="e">
        <f>IF(OR(AQ1382="I",#REF!="I",AQ1382="C",#REF!="C"),"Termovacío",IF(OR(AO1382="I",AN1382="I",AP1382="I",AK1382="I",AL1382="I",AO1382="C",AN1382="C",AP1382="C",AK1382="C",AL1382="C"),"Regeneración",""))</f>
        <v>#REF!</v>
      </c>
    </row>
    <row r="1383" spans="1:47" s="10" customFormat="1" ht="15" customHeight="1" x14ac:dyDescent="0.2">
      <c r="A1383" s="4">
        <f t="shared" si="279"/>
        <v>66</v>
      </c>
      <c r="B1383" s="4">
        <v>60005381</v>
      </c>
      <c r="C1383" s="4" t="s">
        <v>107</v>
      </c>
      <c r="D1383" s="4" t="s">
        <v>163</v>
      </c>
      <c r="E1383" s="3"/>
      <c r="F1383" s="4" t="s">
        <v>358</v>
      </c>
      <c r="G1383" s="4" t="s">
        <v>19</v>
      </c>
      <c r="H1383" s="4">
        <v>364073</v>
      </c>
      <c r="I1383" s="4" t="s">
        <v>10</v>
      </c>
      <c r="J1383" s="4" t="s">
        <v>147</v>
      </c>
      <c r="K1383" s="4" t="s">
        <v>129</v>
      </c>
      <c r="L1383" s="4">
        <v>2012</v>
      </c>
      <c r="M1383" s="4" t="s">
        <v>267</v>
      </c>
      <c r="N1383" s="4" t="s">
        <v>153</v>
      </c>
      <c r="O1383" s="4" t="s">
        <v>148</v>
      </c>
      <c r="P1383" s="4">
        <v>2013</v>
      </c>
      <c r="Q1383" s="4"/>
      <c r="R1383" s="4" t="s">
        <v>119</v>
      </c>
      <c r="S1383" s="13"/>
      <c r="T1383" s="4"/>
      <c r="U1383" s="4"/>
      <c r="V1383" s="4"/>
      <c r="W1383" s="4">
        <v>60</v>
      </c>
      <c r="X1383" s="13">
        <v>42920</v>
      </c>
      <c r="Y1383" s="27"/>
      <c r="Z1383" s="27"/>
      <c r="AA1383" s="28"/>
      <c r="AB1383" s="31"/>
      <c r="AC1383" s="32">
        <v>59.7</v>
      </c>
      <c r="AD1383" s="28"/>
      <c r="AE1383" s="28">
        <v>44</v>
      </c>
      <c r="AF1383" s="33">
        <v>0.01</v>
      </c>
      <c r="AG1383" s="28">
        <v>1</v>
      </c>
      <c r="AH1383" s="31">
        <v>0.04</v>
      </c>
      <c r="AI1383" s="31">
        <v>1.4</v>
      </c>
      <c r="AJ1383" s="31"/>
      <c r="AK1383" s="75" t="str">
        <f t="shared" si="269"/>
        <v>1</v>
      </c>
      <c r="AL1383" s="75" t="str">
        <f t="shared" si="270"/>
        <v>1</v>
      </c>
      <c r="AM1383" s="75" t="str">
        <f t="shared" si="271"/>
        <v>1</v>
      </c>
      <c r="AN1383" s="75" t="str">
        <f t="shared" si="272"/>
        <v>1</v>
      </c>
      <c r="AO1383" s="75" t="str">
        <f t="shared" si="273"/>
        <v>1</v>
      </c>
      <c r="AP1383" s="75" t="str">
        <f t="shared" si="274"/>
        <v>1</v>
      </c>
      <c r="AQ1383" s="75" t="str">
        <f t="shared" si="275"/>
        <v>1</v>
      </c>
      <c r="AR1383" s="75" t="str">
        <f t="shared" si="276"/>
        <v>1</v>
      </c>
      <c r="AS1383" s="75">
        <f t="shared" si="277"/>
        <v>1</v>
      </c>
      <c r="AT1383" s="75" t="str">
        <f t="shared" si="278"/>
        <v>1</v>
      </c>
      <c r="AU1383" s="48" t="e">
        <f>IF(OR(AQ1383="I",#REF!="I",AQ1383="C",#REF!="C"),"Termovacío",IF(OR(AO1383="I",AN1383="I",AP1383="I",AK1383="I",AL1383="I",AO1383="C",AN1383="C",AP1383="C",AK1383="C",AL1383="C"),"Regeneración",""))</f>
        <v>#REF!</v>
      </c>
    </row>
    <row r="1384" spans="1:47" s="10" customFormat="1" ht="15" customHeight="1" x14ac:dyDescent="0.2">
      <c r="A1384" s="4">
        <f t="shared" si="279"/>
        <v>66</v>
      </c>
      <c r="B1384" s="4">
        <v>60005381</v>
      </c>
      <c r="C1384" s="4" t="s">
        <v>107</v>
      </c>
      <c r="D1384" s="4" t="s">
        <v>163</v>
      </c>
      <c r="E1384" s="3"/>
      <c r="F1384" s="4" t="s">
        <v>358</v>
      </c>
      <c r="G1384" s="4" t="s">
        <v>19</v>
      </c>
      <c r="H1384" s="4">
        <v>364073</v>
      </c>
      <c r="I1384" s="4" t="s">
        <v>10</v>
      </c>
      <c r="J1384" s="4" t="s">
        <v>147</v>
      </c>
      <c r="K1384" s="4" t="s">
        <v>129</v>
      </c>
      <c r="L1384" s="4">
        <v>2012</v>
      </c>
      <c r="M1384" s="4" t="s">
        <v>267</v>
      </c>
      <c r="N1384" s="4" t="s">
        <v>153</v>
      </c>
      <c r="O1384" s="4" t="s">
        <v>148</v>
      </c>
      <c r="P1384" s="4">
        <v>2013</v>
      </c>
      <c r="Q1384" s="4"/>
      <c r="R1384" s="4" t="s">
        <v>119</v>
      </c>
      <c r="S1384" s="13"/>
      <c r="T1384" s="4"/>
      <c r="U1384" s="4"/>
      <c r="V1384" s="4"/>
      <c r="W1384" s="4">
        <v>60</v>
      </c>
      <c r="X1384" s="13">
        <v>42381</v>
      </c>
      <c r="Y1384" s="27"/>
      <c r="Z1384" s="27"/>
      <c r="AA1384" s="28"/>
      <c r="AB1384" s="31"/>
      <c r="AC1384" s="32">
        <v>48.4</v>
      </c>
      <c r="AD1384" s="28"/>
      <c r="AE1384" s="28">
        <v>45</v>
      </c>
      <c r="AF1384" s="33">
        <v>0.01</v>
      </c>
      <c r="AG1384" s="28">
        <v>0.5</v>
      </c>
      <c r="AH1384" s="31">
        <v>2.5000000000000001E-2</v>
      </c>
      <c r="AI1384" s="31">
        <v>0.59199999999999997</v>
      </c>
      <c r="AJ1384" s="31"/>
      <c r="AK1384" s="75" t="str">
        <f t="shared" si="269"/>
        <v>1</v>
      </c>
      <c r="AL1384" s="75" t="str">
        <f t="shared" si="270"/>
        <v>1</v>
      </c>
      <c r="AM1384" s="75" t="str">
        <f t="shared" si="271"/>
        <v>1</v>
      </c>
      <c r="AN1384" s="75" t="str">
        <f t="shared" si="272"/>
        <v>1</v>
      </c>
      <c r="AO1384" s="75" t="str">
        <f t="shared" si="273"/>
        <v>1</v>
      </c>
      <c r="AP1384" s="75" t="str">
        <f t="shared" si="274"/>
        <v>1</v>
      </c>
      <c r="AQ1384" s="75" t="str">
        <f t="shared" si="275"/>
        <v>1</v>
      </c>
      <c r="AR1384" s="75" t="str">
        <f t="shared" si="276"/>
        <v>1</v>
      </c>
      <c r="AS1384" s="75">
        <f t="shared" si="277"/>
        <v>1</v>
      </c>
      <c r="AT1384" s="75" t="str">
        <f t="shared" si="278"/>
        <v>1</v>
      </c>
      <c r="AU1384" s="48" t="e">
        <f>IF(OR(AQ1384="I",#REF!="I",AQ1384="C",#REF!="C"),"Termovacío",IF(OR(AO1384="I",AN1384="I",AP1384="I",AK1384="I",AL1384="I",AO1384="C",AN1384="C",AP1384="C",AK1384="C",AL1384="C"),"Regeneración",""))</f>
        <v>#REF!</v>
      </c>
    </row>
    <row r="1385" spans="1:47" s="10" customFormat="1" ht="15" customHeight="1" x14ac:dyDescent="0.2">
      <c r="A1385" s="4">
        <f t="shared" si="279"/>
        <v>66</v>
      </c>
      <c r="B1385" s="4">
        <v>60005381</v>
      </c>
      <c r="C1385" s="4" t="s">
        <v>107</v>
      </c>
      <c r="D1385" s="4" t="s">
        <v>163</v>
      </c>
      <c r="E1385" s="3"/>
      <c r="F1385" s="4" t="s">
        <v>358</v>
      </c>
      <c r="G1385" s="4" t="s">
        <v>19</v>
      </c>
      <c r="H1385" s="4">
        <v>364073</v>
      </c>
      <c r="I1385" s="4" t="s">
        <v>10</v>
      </c>
      <c r="J1385" s="4" t="s">
        <v>147</v>
      </c>
      <c r="K1385" s="4" t="s">
        <v>129</v>
      </c>
      <c r="L1385" s="4">
        <v>2012</v>
      </c>
      <c r="M1385" s="4" t="s">
        <v>267</v>
      </c>
      <c r="N1385" s="4" t="s">
        <v>153</v>
      </c>
      <c r="O1385" s="4" t="s">
        <v>148</v>
      </c>
      <c r="P1385" s="4">
        <v>2013</v>
      </c>
      <c r="Q1385" s="4"/>
      <c r="R1385" s="4" t="s">
        <v>119</v>
      </c>
      <c r="S1385" s="13"/>
      <c r="T1385" s="4"/>
      <c r="U1385" s="4"/>
      <c r="V1385" s="4"/>
      <c r="W1385" s="4">
        <v>60</v>
      </c>
      <c r="X1385" s="13">
        <v>41984</v>
      </c>
      <c r="Y1385" s="27"/>
      <c r="Z1385" s="27"/>
      <c r="AA1385" s="28"/>
      <c r="AB1385" s="31"/>
      <c r="AC1385" s="32">
        <v>28</v>
      </c>
      <c r="AD1385" s="28"/>
      <c r="AE1385" s="28">
        <v>43</v>
      </c>
      <c r="AF1385" s="33">
        <v>0.01</v>
      </c>
      <c r="AG1385" s="28">
        <v>0.5</v>
      </c>
      <c r="AH1385" s="31">
        <v>4.2999999999999997E-2</v>
      </c>
      <c r="AI1385" s="31"/>
      <c r="AJ1385" s="31"/>
      <c r="AK1385" s="75" t="str">
        <f t="shared" si="269"/>
        <v>1</v>
      </c>
      <c r="AL1385" s="75" t="str">
        <f t="shared" si="270"/>
        <v>1</v>
      </c>
      <c r="AM1385" s="75" t="str">
        <f t="shared" si="271"/>
        <v>1</v>
      </c>
      <c r="AN1385" s="75" t="str">
        <f t="shared" si="272"/>
        <v>1</v>
      </c>
      <c r="AO1385" s="75" t="str">
        <f t="shared" si="273"/>
        <v>1</v>
      </c>
      <c r="AP1385" s="75" t="str">
        <f t="shared" si="274"/>
        <v>1</v>
      </c>
      <c r="AQ1385" s="75" t="str">
        <f t="shared" si="275"/>
        <v>5</v>
      </c>
      <c r="AR1385" s="75" t="str">
        <f t="shared" si="276"/>
        <v>1</v>
      </c>
      <c r="AS1385" s="75">
        <f t="shared" si="277"/>
        <v>1.9090909090909092</v>
      </c>
      <c r="AT1385" s="75" t="str">
        <f t="shared" si="278"/>
        <v>3</v>
      </c>
      <c r="AU1385" s="48" t="e">
        <f>IF(OR(AQ1385="I",#REF!="I",AQ1385="C",#REF!="C"),"Termovacío",IF(OR(AO1385="I",AN1385="I",AP1385="I",AK1385="I",AL1385="I",AO1385="C",AN1385="C",AP1385="C",AK1385="C",AL1385="C"),"Regeneración",""))</f>
        <v>#REF!</v>
      </c>
    </row>
    <row r="1386" spans="1:47" s="10" customFormat="1" ht="15" customHeight="1" x14ac:dyDescent="0.2">
      <c r="A1386" s="4">
        <f t="shared" si="279"/>
        <v>66</v>
      </c>
      <c r="B1386" s="4">
        <v>60005381</v>
      </c>
      <c r="C1386" s="4" t="s">
        <v>107</v>
      </c>
      <c r="D1386" s="4" t="s">
        <v>163</v>
      </c>
      <c r="E1386" s="3"/>
      <c r="F1386" s="4" t="s">
        <v>358</v>
      </c>
      <c r="G1386" s="4" t="s">
        <v>19</v>
      </c>
      <c r="H1386" s="4">
        <v>364073</v>
      </c>
      <c r="I1386" s="4" t="s">
        <v>10</v>
      </c>
      <c r="J1386" s="4" t="s">
        <v>147</v>
      </c>
      <c r="K1386" s="4" t="s">
        <v>129</v>
      </c>
      <c r="L1386" s="4">
        <v>2012</v>
      </c>
      <c r="M1386" s="4" t="s">
        <v>267</v>
      </c>
      <c r="N1386" s="4" t="s">
        <v>153</v>
      </c>
      <c r="O1386" s="4" t="s">
        <v>148</v>
      </c>
      <c r="P1386" s="4">
        <v>2013</v>
      </c>
      <c r="Q1386" s="4"/>
      <c r="R1386" s="4" t="s">
        <v>119</v>
      </c>
      <c r="S1386" s="13"/>
      <c r="T1386" s="4"/>
      <c r="U1386" s="4"/>
      <c r="V1386" s="4"/>
      <c r="W1386" s="4">
        <v>60</v>
      </c>
      <c r="X1386" s="13">
        <v>41626</v>
      </c>
      <c r="Y1386" s="27"/>
      <c r="Z1386" s="27"/>
      <c r="AA1386" s="28"/>
      <c r="AB1386" s="31"/>
      <c r="AC1386" s="32">
        <v>59.4</v>
      </c>
      <c r="AD1386" s="28"/>
      <c r="AE1386" s="28">
        <v>34</v>
      </c>
      <c r="AF1386" s="33">
        <v>0.01</v>
      </c>
      <c r="AG1386" s="28">
        <v>0.5</v>
      </c>
      <c r="AH1386" s="31">
        <v>0.01</v>
      </c>
      <c r="AI1386" s="31">
        <v>1.67</v>
      </c>
      <c r="AJ1386" s="31"/>
      <c r="AK1386" s="75" t="str">
        <f t="shared" si="269"/>
        <v>1</v>
      </c>
      <c r="AL1386" s="75" t="str">
        <f t="shared" si="270"/>
        <v>1</v>
      </c>
      <c r="AM1386" s="75" t="str">
        <f t="shared" si="271"/>
        <v>1</v>
      </c>
      <c r="AN1386" s="75" t="str">
        <f t="shared" si="272"/>
        <v>1</v>
      </c>
      <c r="AO1386" s="75" t="str">
        <f t="shared" si="273"/>
        <v>1</v>
      </c>
      <c r="AP1386" s="75" t="str">
        <f t="shared" si="274"/>
        <v>1</v>
      </c>
      <c r="AQ1386" s="75" t="str">
        <f t="shared" si="275"/>
        <v>1</v>
      </c>
      <c r="AR1386" s="75" t="str">
        <f t="shared" si="276"/>
        <v>1</v>
      </c>
      <c r="AS1386" s="75">
        <f t="shared" si="277"/>
        <v>1</v>
      </c>
      <c r="AT1386" s="75" t="str">
        <f t="shared" si="278"/>
        <v>1</v>
      </c>
      <c r="AU1386" s="48" t="e">
        <f>IF(OR(AQ1386="I",#REF!="I",AQ1386="C",#REF!="C"),"Termovacío",IF(OR(AO1386="I",AN1386="I",AP1386="I",AK1386="I",AL1386="I",AO1386="C",AN1386="C",AP1386="C",AK1386="C",AL1386="C"),"Regeneración",""))</f>
        <v>#REF!</v>
      </c>
    </row>
    <row r="1387" spans="1:47" s="10" customFormat="1" ht="15" customHeight="1" x14ac:dyDescent="0.2">
      <c r="A1387" s="4">
        <f t="shared" si="279"/>
        <v>66</v>
      </c>
      <c r="B1387" s="4">
        <v>60005381</v>
      </c>
      <c r="C1387" s="4" t="s">
        <v>107</v>
      </c>
      <c r="D1387" s="4" t="s">
        <v>163</v>
      </c>
      <c r="E1387" s="3"/>
      <c r="F1387" s="4" t="s">
        <v>358</v>
      </c>
      <c r="G1387" s="4" t="s">
        <v>19</v>
      </c>
      <c r="H1387" s="4">
        <v>364073</v>
      </c>
      <c r="I1387" s="4" t="s">
        <v>10</v>
      </c>
      <c r="J1387" s="4" t="s">
        <v>147</v>
      </c>
      <c r="K1387" s="4" t="s">
        <v>129</v>
      </c>
      <c r="L1387" s="4">
        <v>2012</v>
      </c>
      <c r="M1387" s="4" t="s">
        <v>267</v>
      </c>
      <c r="N1387" s="4" t="s">
        <v>153</v>
      </c>
      <c r="O1387" s="4" t="s">
        <v>148</v>
      </c>
      <c r="P1387" s="4">
        <v>2013</v>
      </c>
      <c r="Q1387" s="4"/>
      <c r="R1387" s="4" t="s">
        <v>119</v>
      </c>
      <c r="S1387" s="13"/>
      <c r="T1387" s="4"/>
      <c r="U1387" s="4"/>
      <c r="V1387" s="4"/>
      <c r="W1387" s="4">
        <v>60</v>
      </c>
      <c r="X1387" s="13">
        <v>41345</v>
      </c>
      <c r="Y1387" s="27"/>
      <c r="Z1387" s="27"/>
      <c r="AA1387" s="28"/>
      <c r="AB1387" s="31"/>
      <c r="AC1387" s="32">
        <v>54</v>
      </c>
      <c r="AD1387" s="28"/>
      <c r="AE1387" s="28">
        <v>45</v>
      </c>
      <c r="AF1387" s="33">
        <v>0.01</v>
      </c>
      <c r="AG1387" s="28">
        <v>0.5</v>
      </c>
      <c r="AH1387" s="31">
        <v>3.4000000000000002E-2</v>
      </c>
      <c r="AI1387" s="31">
        <v>0.41699999999999998</v>
      </c>
      <c r="AJ1387" s="31"/>
      <c r="AK1387" s="75" t="str">
        <f t="shared" si="269"/>
        <v>1</v>
      </c>
      <c r="AL1387" s="75" t="str">
        <f t="shared" si="270"/>
        <v>1</v>
      </c>
      <c r="AM1387" s="75" t="str">
        <f t="shared" si="271"/>
        <v>1</v>
      </c>
      <c r="AN1387" s="75" t="str">
        <f t="shared" si="272"/>
        <v>1</v>
      </c>
      <c r="AO1387" s="75" t="str">
        <f t="shared" si="273"/>
        <v>1</v>
      </c>
      <c r="AP1387" s="75" t="str">
        <f t="shared" si="274"/>
        <v>1</v>
      </c>
      <c r="AQ1387" s="75" t="str">
        <f t="shared" si="275"/>
        <v>1</v>
      </c>
      <c r="AR1387" s="75" t="str">
        <f t="shared" si="276"/>
        <v>1</v>
      </c>
      <c r="AS1387" s="75">
        <f t="shared" si="277"/>
        <v>1</v>
      </c>
      <c r="AT1387" s="75" t="str">
        <f t="shared" si="278"/>
        <v>1</v>
      </c>
      <c r="AU1387" s="48" t="e">
        <f>IF(OR(AQ1387="I",#REF!="I",AQ1387="C",#REF!="C"),"Termovacío",IF(OR(AO1387="I",AN1387="I",AP1387="I",AK1387="I",AL1387="I",AO1387="C",AN1387="C",AP1387="C",AK1387="C",AL1387="C"),"Regeneración",""))</f>
        <v>#REF!</v>
      </c>
    </row>
    <row r="1388" spans="1:47" s="10" customFormat="1" ht="15" customHeight="1" x14ac:dyDescent="0.2">
      <c r="A1388" s="4">
        <f t="shared" si="279"/>
        <v>66</v>
      </c>
      <c r="B1388" s="4">
        <v>60005381</v>
      </c>
      <c r="C1388" s="4" t="s">
        <v>107</v>
      </c>
      <c r="D1388" s="4" t="s">
        <v>163</v>
      </c>
      <c r="E1388" s="3"/>
      <c r="F1388" s="4" t="s">
        <v>358</v>
      </c>
      <c r="G1388" s="4" t="s">
        <v>19</v>
      </c>
      <c r="H1388" s="4">
        <v>364073</v>
      </c>
      <c r="I1388" s="4" t="s">
        <v>10</v>
      </c>
      <c r="J1388" s="4" t="s">
        <v>147</v>
      </c>
      <c r="K1388" s="4" t="s">
        <v>129</v>
      </c>
      <c r="L1388" s="4">
        <v>2012</v>
      </c>
      <c r="M1388" s="4" t="s">
        <v>267</v>
      </c>
      <c r="N1388" s="4" t="s">
        <v>153</v>
      </c>
      <c r="O1388" s="4" t="s">
        <v>148</v>
      </c>
      <c r="P1388" s="4">
        <v>2013</v>
      </c>
      <c r="Q1388" s="4"/>
      <c r="R1388" s="4" t="s">
        <v>119</v>
      </c>
      <c r="S1388" s="13"/>
      <c r="T1388" s="4"/>
      <c r="U1388" s="4"/>
      <c r="V1388" s="4"/>
      <c r="W1388" s="4">
        <v>60</v>
      </c>
      <c r="X1388" s="13">
        <v>41239</v>
      </c>
      <c r="Y1388" s="27"/>
      <c r="Z1388" s="27"/>
      <c r="AA1388" s="28"/>
      <c r="AB1388" s="31"/>
      <c r="AC1388" s="32">
        <v>45</v>
      </c>
      <c r="AD1388" s="28"/>
      <c r="AE1388" s="28">
        <v>47.6</v>
      </c>
      <c r="AF1388" s="33">
        <v>6.0000000000000001E-3</v>
      </c>
      <c r="AG1388" s="28">
        <v>0.5</v>
      </c>
      <c r="AH1388" s="31">
        <v>4.0000000000000001E-3</v>
      </c>
      <c r="AI1388" s="31">
        <v>8.9999999999999993E-3</v>
      </c>
      <c r="AJ1388" s="31"/>
      <c r="AK1388" s="75" t="str">
        <f t="shared" si="269"/>
        <v>1</v>
      </c>
      <c r="AL1388" s="75" t="str">
        <f t="shared" si="270"/>
        <v>1</v>
      </c>
      <c r="AM1388" s="75" t="str">
        <f t="shared" si="271"/>
        <v>1</v>
      </c>
      <c r="AN1388" s="75" t="str">
        <f t="shared" si="272"/>
        <v>1</v>
      </c>
      <c r="AO1388" s="75" t="str">
        <f t="shared" si="273"/>
        <v>1</v>
      </c>
      <c r="AP1388" s="75" t="str">
        <f t="shared" si="274"/>
        <v>1</v>
      </c>
      <c r="AQ1388" s="75" t="str">
        <f t="shared" si="275"/>
        <v>1</v>
      </c>
      <c r="AR1388" s="75" t="str">
        <f t="shared" si="276"/>
        <v>1</v>
      </c>
      <c r="AS1388" s="75">
        <f t="shared" si="277"/>
        <v>1</v>
      </c>
      <c r="AT1388" s="75" t="str">
        <f t="shared" si="278"/>
        <v>1</v>
      </c>
      <c r="AU1388" s="48" t="e">
        <f>IF(OR(AQ1388="I",#REF!="I",AQ1388="C",#REF!="C"),"Termovacío",IF(OR(AO1388="I",AN1388="I",AP1388="I",AK1388="I",AL1388="I",AO1388="C",AN1388="C",AP1388="C",AK1388="C",AL1388="C"),"Regeneración",""))</f>
        <v>#REF!</v>
      </c>
    </row>
    <row r="1389" spans="1:47" s="10" customFormat="1" ht="15" customHeight="1" x14ac:dyDescent="0.2">
      <c r="A1389" s="4">
        <f t="shared" si="279"/>
        <v>67</v>
      </c>
      <c r="B1389" s="36">
        <v>60005772</v>
      </c>
      <c r="C1389" s="36" t="s">
        <v>107</v>
      </c>
      <c r="D1389" s="36" t="s">
        <v>162</v>
      </c>
      <c r="E1389" s="37"/>
      <c r="F1389" s="36" t="s">
        <v>359</v>
      </c>
      <c r="G1389" s="36" t="s">
        <v>29</v>
      </c>
      <c r="H1389" s="36" t="s">
        <v>71</v>
      </c>
      <c r="I1389" s="36" t="s">
        <v>10</v>
      </c>
      <c r="J1389" s="36" t="s">
        <v>147</v>
      </c>
      <c r="K1389" s="36" t="s">
        <v>129</v>
      </c>
      <c r="L1389" s="36">
        <v>2014</v>
      </c>
      <c r="M1389" s="36" t="s">
        <v>267</v>
      </c>
      <c r="N1389" s="36" t="s">
        <v>153</v>
      </c>
      <c r="O1389" s="36" t="s">
        <v>133</v>
      </c>
      <c r="P1389" s="36">
        <v>2014</v>
      </c>
      <c r="Q1389" s="36"/>
      <c r="R1389" s="36" t="s">
        <v>119</v>
      </c>
      <c r="S1389" s="38"/>
      <c r="T1389" s="36"/>
      <c r="U1389" s="36"/>
      <c r="V1389" s="36" t="s">
        <v>448</v>
      </c>
      <c r="W1389" s="36">
        <v>60</v>
      </c>
      <c r="X1389" s="38">
        <v>45692</v>
      </c>
      <c r="Y1389" s="39">
        <v>65</v>
      </c>
      <c r="Z1389" s="39">
        <v>34</v>
      </c>
      <c r="AA1389" s="40" t="s">
        <v>665</v>
      </c>
      <c r="AB1389" s="41">
        <v>0.88200000000000001</v>
      </c>
      <c r="AC1389" s="42">
        <v>70</v>
      </c>
      <c r="AD1389" s="40">
        <v>6</v>
      </c>
      <c r="AE1389" s="40">
        <v>35.6</v>
      </c>
      <c r="AF1389" s="43">
        <v>5.0000000000000001E-3</v>
      </c>
      <c r="AG1389" s="40">
        <v>0.5</v>
      </c>
      <c r="AH1389" s="41">
        <v>2E-3</v>
      </c>
      <c r="AI1389" s="41">
        <v>0.13800000000000001</v>
      </c>
      <c r="AJ1389" s="41"/>
      <c r="AK1389" s="75" t="str">
        <f t="shared" si="269"/>
        <v>1</v>
      </c>
      <c r="AL1389" s="75" t="str">
        <f t="shared" si="270"/>
        <v>1</v>
      </c>
      <c r="AM1389" s="75" t="str">
        <f t="shared" si="271"/>
        <v>1</v>
      </c>
      <c r="AN1389" s="75" t="str">
        <f t="shared" si="272"/>
        <v>1</v>
      </c>
      <c r="AO1389" s="75" t="str">
        <f t="shared" si="273"/>
        <v>1</v>
      </c>
      <c r="AP1389" s="75" t="str">
        <f t="shared" si="274"/>
        <v>1</v>
      </c>
      <c r="AQ1389" s="75" t="str">
        <f t="shared" si="275"/>
        <v>1</v>
      </c>
      <c r="AR1389" s="75" t="str">
        <f t="shared" si="276"/>
        <v>1</v>
      </c>
      <c r="AS1389" s="75">
        <f t="shared" si="277"/>
        <v>1</v>
      </c>
      <c r="AT1389" s="75" t="str">
        <f t="shared" si="278"/>
        <v>1</v>
      </c>
      <c r="AU1389" s="48" t="e">
        <f>IF(OR(AQ1389="I",#REF!="I",AQ1389="C",#REF!="C"),"Termovacío",IF(OR(AO1389="I",AN1389="I",AP1389="I",AK1389="I",AL1389="I",AO1389="C",AN1389="C",AP1389="C",AK1389="C",AL1389="C"),"Regeneración",""))</f>
        <v>#REF!</v>
      </c>
    </row>
    <row r="1390" spans="1:47" s="10" customFormat="1" ht="15" customHeight="1" x14ac:dyDescent="0.2">
      <c r="A1390" s="4">
        <f t="shared" si="279"/>
        <v>67</v>
      </c>
      <c r="B1390" s="4">
        <v>60005772</v>
      </c>
      <c r="C1390" s="4" t="s">
        <v>107</v>
      </c>
      <c r="D1390" s="4" t="s">
        <v>162</v>
      </c>
      <c r="E1390" s="3"/>
      <c r="F1390" s="4" t="s">
        <v>359</v>
      </c>
      <c r="G1390" s="4" t="s">
        <v>29</v>
      </c>
      <c r="H1390" s="4" t="s">
        <v>71</v>
      </c>
      <c r="I1390" s="4" t="s">
        <v>10</v>
      </c>
      <c r="J1390" s="4" t="s">
        <v>147</v>
      </c>
      <c r="K1390" s="4" t="s">
        <v>129</v>
      </c>
      <c r="L1390" s="4">
        <v>2014</v>
      </c>
      <c r="M1390" s="4" t="s">
        <v>267</v>
      </c>
      <c r="N1390" s="4" t="s">
        <v>153</v>
      </c>
      <c r="O1390" s="4" t="s">
        <v>133</v>
      </c>
      <c r="P1390" s="4">
        <v>2014</v>
      </c>
      <c r="Q1390" s="4"/>
      <c r="R1390" s="4" t="s">
        <v>119</v>
      </c>
      <c r="S1390" s="13"/>
      <c r="T1390" s="4"/>
      <c r="U1390" s="4"/>
      <c r="V1390" s="4" t="s">
        <v>448</v>
      </c>
      <c r="W1390" s="4">
        <v>60</v>
      </c>
      <c r="X1390" s="13">
        <v>45166</v>
      </c>
      <c r="Y1390" s="27">
        <v>72</v>
      </c>
      <c r="Z1390" s="27">
        <v>51.2</v>
      </c>
      <c r="AA1390" s="28" t="s">
        <v>456</v>
      </c>
      <c r="AB1390" s="31">
        <v>0.88200000000000001</v>
      </c>
      <c r="AC1390" s="32">
        <v>52</v>
      </c>
      <c r="AD1390" s="28">
        <v>7</v>
      </c>
      <c r="AE1390" s="28">
        <v>34.6</v>
      </c>
      <c r="AF1390" s="33">
        <v>0.01</v>
      </c>
      <c r="AG1390" s="28">
        <v>0.5</v>
      </c>
      <c r="AH1390" s="31">
        <v>7.0000000000000001E-3</v>
      </c>
      <c r="AI1390" s="31">
        <v>0.156</v>
      </c>
      <c r="AJ1390" s="31"/>
      <c r="AK1390" s="75" t="str">
        <f t="shared" si="269"/>
        <v>1</v>
      </c>
      <c r="AL1390" s="75" t="str">
        <f t="shared" si="270"/>
        <v>1</v>
      </c>
      <c r="AM1390" s="75" t="str">
        <f t="shared" si="271"/>
        <v>1</v>
      </c>
      <c r="AN1390" s="75" t="str">
        <f t="shared" si="272"/>
        <v>1</v>
      </c>
      <c r="AO1390" s="75" t="str">
        <f t="shared" si="273"/>
        <v>1</v>
      </c>
      <c r="AP1390" s="75" t="str">
        <f t="shared" si="274"/>
        <v>1</v>
      </c>
      <c r="AQ1390" s="75" t="str">
        <f t="shared" si="275"/>
        <v>1</v>
      </c>
      <c r="AR1390" s="75" t="str">
        <f t="shared" si="276"/>
        <v>1</v>
      </c>
      <c r="AS1390" s="75">
        <f t="shared" si="277"/>
        <v>1</v>
      </c>
      <c r="AT1390" s="75" t="str">
        <f t="shared" si="278"/>
        <v>1</v>
      </c>
      <c r="AU1390" s="48" t="e">
        <f>IF(OR(AQ1390="I",#REF!="I",AQ1390="C",#REF!="C"),"Termovacío",IF(OR(AO1390="I",AN1390="I",AP1390="I",AK1390="I",AL1390="I",AO1390="C",AN1390="C",AP1390="C",AK1390="C",AL1390="C"),"Regeneración",""))</f>
        <v>#REF!</v>
      </c>
    </row>
    <row r="1391" spans="1:47" s="10" customFormat="1" ht="15" customHeight="1" x14ac:dyDescent="0.2">
      <c r="A1391" s="4">
        <f t="shared" si="279"/>
        <v>67</v>
      </c>
      <c r="B1391" s="4">
        <v>60005772</v>
      </c>
      <c r="C1391" s="4" t="s">
        <v>107</v>
      </c>
      <c r="D1391" s="4" t="s">
        <v>162</v>
      </c>
      <c r="E1391" s="3"/>
      <c r="F1391" s="4" t="s">
        <v>359</v>
      </c>
      <c r="G1391" s="4" t="s">
        <v>29</v>
      </c>
      <c r="H1391" s="4" t="s">
        <v>71</v>
      </c>
      <c r="I1391" s="4" t="s">
        <v>10</v>
      </c>
      <c r="J1391" s="4" t="s">
        <v>147</v>
      </c>
      <c r="K1391" s="4" t="s">
        <v>129</v>
      </c>
      <c r="L1391" s="4">
        <v>2014</v>
      </c>
      <c r="M1391" s="4" t="s">
        <v>267</v>
      </c>
      <c r="N1391" s="4" t="s">
        <v>153</v>
      </c>
      <c r="O1391" s="4" t="s">
        <v>133</v>
      </c>
      <c r="P1391" s="4">
        <v>2014</v>
      </c>
      <c r="Q1391" s="4"/>
      <c r="R1391" s="4" t="s">
        <v>119</v>
      </c>
      <c r="S1391" s="13"/>
      <c r="T1391" s="4"/>
      <c r="U1391" s="4"/>
      <c r="V1391" s="4"/>
      <c r="W1391" s="4">
        <v>60</v>
      </c>
      <c r="X1391" s="13" t="s">
        <v>226</v>
      </c>
      <c r="Y1391" s="27">
        <v>0</v>
      </c>
      <c r="Z1391" s="27">
        <v>55.8</v>
      </c>
      <c r="AA1391" s="28" t="s">
        <v>282</v>
      </c>
      <c r="AB1391" s="31">
        <v>0.877</v>
      </c>
      <c r="AC1391" s="32">
        <v>78.2</v>
      </c>
      <c r="AD1391" s="28">
        <v>8</v>
      </c>
      <c r="AE1391" s="28">
        <v>35.9</v>
      </c>
      <c r="AF1391" s="33">
        <v>0.02</v>
      </c>
      <c r="AG1391" s="28">
        <v>1</v>
      </c>
      <c r="AH1391" s="31">
        <v>5.0000000000000001E-3</v>
      </c>
      <c r="AI1391" s="31">
        <v>0.28000000000000003</v>
      </c>
      <c r="AJ1391" s="31"/>
      <c r="AK1391" s="75" t="str">
        <f t="shared" si="269"/>
        <v>1</v>
      </c>
      <c r="AL1391" s="75" t="str">
        <f t="shared" si="270"/>
        <v>1</v>
      </c>
      <c r="AM1391" s="75" t="str">
        <f t="shared" si="271"/>
        <v>1</v>
      </c>
      <c r="AN1391" s="75" t="str">
        <f t="shared" si="272"/>
        <v>1</v>
      </c>
      <c r="AO1391" s="75" t="str">
        <f t="shared" si="273"/>
        <v>1</v>
      </c>
      <c r="AP1391" s="75" t="str">
        <f t="shared" si="274"/>
        <v>1</v>
      </c>
      <c r="AQ1391" s="75" t="str">
        <f t="shared" si="275"/>
        <v>1</v>
      </c>
      <c r="AR1391" s="75" t="str">
        <f t="shared" si="276"/>
        <v>1</v>
      </c>
      <c r="AS1391" s="75">
        <f t="shared" si="277"/>
        <v>1</v>
      </c>
      <c r="AT1391" s="75" t="str">
        <f t="shared" si="278"/>
        <v>1</v>
      </c>
      <c r="AU1391" s="48" t="e">
        <f>IF(OR(AQ1391="I",#REF!="I",AQ1391="C",#REF!="C"),"Termovacío",IF(OR(AO1391="I",AN1391="I",AP1391="I",AK1391="I",AL1391="I",AO1391="C",AN1391="C",AP1391="C",AK1391="C",AL1391="C"),"Regeneración",""))</f>
        <v>#REF!</v>
      </c>
    </row>
    <row r="1392" spans="1:47" s="10" customFormat="1" ht="15" customHeight="1" x14ac:dyDescent="0.2">
      <c r="A1392" s="4">
        <f t="shared" si="279"/>
        <v>67</v>
      </c>
      <c r="B1392" s="4">
        <v>60005772</v>
      </c>
      <c r="C1392" s="4" t="s">
        <v>107</v>
      </c>
      <c r="D1392" s="4" t="s">
        <v>162</v>
      </c>
      <c r="E1392" s="3"/>
      <c r="F1392" s="4" t="s">
        <v>359</v>
      </c>
      <c r="G1392" s="4" t="s">
        <v>29</v>
      </c>
      <c r="H1392" s="4" t="s">
        <v>71</v>
      </c>
      <c r="I1392" s="4" t="s">
        <v>10</v>
      </c>
      <c r="J1392" s="4" t="s">
        <v>147</v>
      </c>
      <c r="K1392" s="4" t="s">
        <v>129</v>
      </c>
      <c r="L1392" s="4">
        <v>2014</v>
      </c>
      <c r="M1392" s="4" t="s">
        <v>267</v>
      </c>
      <c r="N1392" s="4" t="s">
        <v>153</v>
      </c>
      <c r="O1392" s="4" t="s">
        <v>133</v>
      </c>
      <c r="P1392" s="4">
        <v>2014</v>
      </c>
      <c r="Q1392" s="4"/>
      <c r="R1392" s="4" t="s">
        <v>119</v>
      </c>
      <c r="S1392" s="13"/>
      <c r="T1392" s="4"/>
      <c r="U1392" s="4"/>
      <c r="V1392" s="4" t="s">
        <v>301</v>
      </c>
      <c r="W1392" s="4">
        <v>60</v>
      </c>
      <c r="X1392" s="13">
        <v>44381</v>
      </c>
      <c r="Y1392" s="27">
        <v>66.2</v>
      </c>
      <c r="Z1392" s="27">
        <v>49.1</v>
      </c>
      <c r="AA1392" s="28" t="s">
        <v>283</v>
      </c>
      <c r="AB1392" s="31">
        <v>0.872</v>
      </c>
      <c r="AC1392" s="32">
        <v>54</v>
      </c>
      <c r="AD1392" s="28">
        <v>11</v>
      </c>
      <c r="AE1392" s="28">
        <v>37</v>
      </c>
      <c r="AF1392" s="33">
        <v>0.02</v>
      </c>
      <c r="AG1392" s="28">
        <v>0.5</v>
      </c>
      <c r="AH1392" s="31">
        <v>6.0000000000000001E-3</v>
      </c>
      <c r="AI1392" s="31">
        <v>0.78500000000000003</v>
      </c>
      <c r="AJ1392" s="31"/>
      <c r="AK1392" s="75" t="str">
        <f t="shared" si="269"/>
        <v>1</v>
      </c>
      <c r="AL1392" s="75" t="str">
        <f t="shared" si="270"/>
        <v>1</v>
      </c>
      <c r="AM1392" s="75" t="str">
        <f t="shared" si="271"/>
        <v>1</v>
      </c>
      <c r="AN1392" s="75" t="str">
        <f t="shared" si="272"/>
        <v>1</v>
      </c>
      <c r="AO1392" s="75" t="str">
        <f t="shared" si="273"/>
        <v>1</v>
      </c>
      <c r="AP1392" s="75" t="str">
        <f t="shared" si="274"/>
        <v>1</v>
      </c>
      <c r="AQ1392" s="75" t="str">
        <f t="shared" si="275"/>
        <v>1</v>
      </c>
      <c r="AR1392" s="75" t="str">
        <f t="shared" si="276"/>
        <v>1</v>
      </c>
      <c r="AS1392" s="75">
        <f t="shared" si="277"/>
        <v>1</v>
      </c>
      <c r="AT1392" s="75" t="str">
        <f t="shared" si="278"/>
        <v>1</v>
      </c>
      <c r="AU1392" s="48" t="e">
        <f>IF(OR(AQ1392="I",#REF!="I",AQ1392="C",#REF!="C"),"Termovacío",IF(OR(AO1392="I",AN1392="I",AP1392="I",AK1392="I",AL1392="I",AO1392="C",AN1392="C",AP1392="C",AK1392="C",AL1392="C"),"Regeneración",""))</f>
        <v>#REF!</v>
      </c>
    </row>
    <row r="1393" spans="1:47" s="10" customFormat="1" ht="15" customHeight="1" x14ac:dyDescent="0.2">
      <c r="A1393" s="4">
        <f t="shared" si="279"/>
        <v>67</v>
      </c>
      <c r="B1393" s="4">
        <v>60005772</v>
      </c>
      <c r="C1393" s="4" t="s">
        <v>107</v>
      </c>
      <c r="D1393" s="4" t="s">
        <v>162</v>
      </c>
      <c r="E1393" s="3"/>
      <c r="F1393" s="4" t="s">
        <v>359</v>
      </c>
      <c r="G1393" s="4" t="s">
        <v>29</v>
      </c>
      <c r="H1393" s="4" t="s">
        <v>71</v>
      </c>
      <c r="I1393" s="4" t="s">
        <v>10</v>
      </c>
      <c r="J1393" s="4" t="s">
        <v>147</v>
      </c>
      <c r="K1393" s="4" t="s">
        <v>129</v>
      </c>
      <c r="L1393" s="4">
        <v>2014</v>
      </c>
      <c r="M1393" s="4" t="s">
        <v>267</v>
      </c>
      <c r="N1393" s="4" t="s">
        <v>153</v>
      </c>
      <c r="O1393" s="4" t="s">
        <v>133</v>
      </c>
      <c r="P1393" s="4">
        <v>2014</v>
      </c>
      <c r="Q1393" s="4"/>
      <c r="R1393" s="4" t="s">
        <v>119</v>
      </c>
      <c r="S1393" s="13"/>
      <c r="T1393" s="4"/>
      <c r="U1393" s="4"/>
      <c r="V1393" s="4"/>
      <c r="W1393" s="4">
        <v>60</v>
      </c>
      <c r="X1393" s="13">
        <v>43996</v>
      </c>
      <c r="Y1393" s="27"/>
      <c r="Z1393" s="27"/>
      <c r="AA1393" s="28"/>
      <c r="AB1393" s="31"/>
      <c r="AC1393" s="32">
        <v>65</v>
      </c>
      <c r="AD1393" s="28"/>
      <c r="AE1393" s="28">
        <v>42</v>
      </c>
      <c r="AF1393" s="33">
        <v>0.01</v>
      </c>
      <c r="AG1393" s="28">
        <v>0.5</v>
      </c>
      <c r="AH1393" s="31">
        <v>0.06</v>
      </c>
      <c r="AI1393" s="31">
        <v>0.14000000000000001</v>
      </c>
      <c r="AJ1393" s="31"/>
      <c r="AK1393" s="75" t="str">
        <f t="shared" si="269"/>
        <v>1</v>
      </c>
      <c r="AL1393" s="75" t="str">
        <f t="shared" si="270"/>
        <v>1</v>
      </c>
      <c r="AM1393" s="75" t="str">
        <f t="shared" si="271"/>
        <v>1</v>
      </c>
      <c r="AN1393" s="75" t="str">
        <f t="shared" si="272"/>
        <v>1</v>
      </c>
      <c r="AO1393" s="75" t="str">
        <f t="shared" si="273"/>
        <v>1</v>
      </c>
      <c r="AP1393" s="75" t="str">
        <f t="shared" si="274"/>
        <v>1</v>
      </c>
      <c r="AQ1393" s="75" t="str">
        <f t="shared" si="275"/>
        <v>1</v>
      </c>
      <c r="AR1393" s="75" t="str">
        <f t="shared" si="276"/>
        <v>1</v>
      </c>
      <c r="AS1393" s="75">
        <f t="shared" si="277"/>
        <v>1</v>
      </c>
      <c r="AT1393" s="75" t="str">
        <f t="shared" si="278"/>
        <v>1</v>
      </c>
      <c r="AU1393" s="48" t="e">
        <f>IF(OR(AQ1393="I",#REF!="I",AQ1393="C",#REF!="C"),"Termovacío",IF(OR(AO1393="I",AN1393="I",AP1393="I",AK1393="I",AL1393="I",AO1393="C",AN1393="C",AP1393="C",AK1393="C",AL1393="C"),"Regeneración",""))</f>
        <v>#REF!</v>
      </c>
    </row>
    <row r="1394" spans="1:47" s="10" customFormat="1" ht="15" customHeight="1" x14ac:dyDescent="0.2">
      <c r="A1394" s="4">
        <f t="shared" si="279"/>
        <v>67</v>
      </c>
      <c r="B1394" s="4">
        <v>60005772</v>
      </c>
      <c r="C1394" s="4" t="s">
        <v>107</v>
      </c>
      <c r="D1394" s="4" t="s">
        <v>162</v>
      </c>
      <c r="E1394" s="3"/>
      <c r="F1394" s="4" t="s">
        <v>359</v>
      </c>
      <c r="G1394" s="4" t="s">
        <v>29</v>
      </c>
      <c r="H1394" s="4" t="s">
        <v>71</v>
      </c>
      <c r="I1394" s="4" t="s">
        <v>10</v>
      </c>
      <c r="J1394" s="4" t="s">
        <v>147</v>
      </c>
      <c r="K1394" s="4" t="s">
        <v>129</v>
      </c>
      <c r="L1394" s="4">
        <v>2014</v>
      </c>
      <c r="M1394" s="4" t="s">
        <v>267</v>
      </c>
      <c r="N1394" s="4" t="s">
        <v>153</v>
      </c>
      <c r="O1394" s="4" t="s">
        <v>133</v>
      </c>
      <c r="P1394" s="4">
        <v>2014</v>
      </c>
      <c r="Q1394" s="4"/>
      <c r="R1394" s="4" t="s">
        <v>119</v>
      </c>
      <c r="S1394" s="13"/>
      <c r="T1394" s="4"/>
      <c r="U1394" s="4"/>
      <c r="V1394" s="4"/>
      <c r="W1394" s="4">
        <v>60</v>
      </c>
      <c r="X1394" s="13">
        <v>43572</v>
      </c>
      <c r="Y1394" s="27"/>
      <c r="Z1394" s="27"/>
      <c r="AA1394" s="28"/>
      <c r="AB1394" s="31"/>
      <c r="AC1394" s="32">
        <v>67</v>
      </c>
      <c r="AD1394" s="28"/>
      <c r="AE1394" s="28">
        <v>41.4</v>
      </c>
      <c r="AF1394" s="33">
        <v>0.01</v>
      </c>
      <c r="AG1394" s="28">
        <v>0.5</v>
      </c>
      <c r="AH1394" s="31">
        <v>6.0000000000000001E-3</v>
      </c>
      <c r="AI1394" s="31">
        <v>0.09</v>
      </c>
      <c r="AJ1394" s="31"/>
      <c r="AK1394" s="75" t="str">
        <f t="shared" si="269"/>
        <v>1</v>
      </c>
      <c r="AL1394" s="75" t="str">
        <f t="shared" si="270"/>
        <v>1</v>
      </c>
      <c r="AM1394" s="75" t="str">
        <f t="shared" si="271"/>
        <v>1</v>
      </c>
      <c r="AN1394" s="75" t="str">
        <f t="shared" si="272"/>
        <v>1</v>
      </c>
      <c r="AO1394" s="75" t="str">
        <f t="shared" si="273"/>
        <v>1</v>
      </c>
      <c r="AP1394" s="75" t="str">
        <f t="shared" si="274"/>
        <v>1</v>
      </c>
      <c r="AQ1394" s="75" t="str">
        <f t="shared" si="275"/>
        <v>1</v>
      </c>
      <c r="AR1394" s="75" t="str">
        <f t="shared" si="276"/>
        <v>1</v>
      </c>
      <c r="AS1394" s="75">
        <f t="shared" si="277"/>
        <v>1</v>
      </c>
      <c r="AT1394" s="75" t="str">
        <f t="shared" si="278"/>
        <v>1</v>
      </c>
      <c r="AU1394" s="48" t="e">
        <f>IF(OR(AQ1394="I",#REF!="I",AQ1394="C",#REF!="C"),"Termovacío",IF(OR(AO1394="I",AN1394="I",AP1394="I",AK1394="I",AL1394="I",AO1394="C",AN1394="C",AP1394="C",AK1394="C",AL1394="C"),"Regeneración",""))</f>
        <v>#REF!</v>
      </c>
    </row>
    <row r="1395" spans="1:47" s="10" customFormat="1" ht="15" customHeight="1" x14ac:dyDescent="0.2">
      <c r="A1395" s="4">
        <f t="shared" si="279"/>
        <v>67</v>
      </c>
      <c r="B1395" s="4">
        <v>60005772</v>
      </c>
      <c r="C1395" s="4" t="s">
        <v>107</v>
      </c>
      <c r="D1395" s="4" t="s">
        <v>162</v>
      </c>
      <c r="E1395" s="3"/>
      <c r="F1395" s="4" t="s">
        <v>359</v>
      </c>
      <c r="G1395" s="4" t="s">
        <v>29</v>
      </c>
      <c r="H1395" s="4" t="s">
        <v>71</v>
      </c>
      <c r="I1395" s="4" t="s">
        <v>10</v>
      </c>
      <c r="J1395" s="4" t="s">
        <v>147</v>
      </c>
      <c r="K1395" s="4" t="s">
        <v>129</v>
      </c>
      <c r="L1395" s="4">
        <v>2014</v>
      </c>
      <c r="M1395" s="4" t="s">
        <v>267</v>
      </c>
      <c r="N1395" s="4" t="s">
        <v>153</v>
      </c>
      <c r="O1395" s="4" t="s">
        <v>133</v>
      </c>
      <c r="P1395" s="4">
        <v>2014</v>
      </c>
      <c r="Q1395" s="4"/>
      <c r="R1395" s="4" t="s">
        <v>119</v>
      </c>
      <c r="S1395" s="13"/>
      <c r="T1395" s="4"/>
      <c r="U1395" s="4"/>
      <c r="V1395" s="4"/>
      <c r="W1395" s="4">
        <v>60</v>
      </c>
      <c r="X1395" s="13">
        <v>43311</v>
      </c>
      <c r="Y1395" s="27"/>
      <c r="Z1395" s="27"/>
      <c r="AA1395" s="28"/>
      <c r="AB1395" s="31"/>
      <c r="AC1395" s="32">
        <v>73</v>
      </c>
      <c r="AD1395" s="28"/>
      <c r="AE1395" s="28">
        <v>35.700000000000003</v>
      </c>
      <c r="AF1395" s="33">
        <v>0.01</v>
      </c>
      <c r="AG1395" s="28">
        <v>0.5</v>
      </c>
      <c r="AH1395" s="31">
        <v>4.0000000000000001E-3</v>
      </c>
      <c r="AI1395" s="31">
        <v>0.12</v>
      </c>
      <c r="AJ1395" s="31"/>
      <c r="AK1395" s="75" t="str">
        <f t="shared" si="269"/>
        <v>1</v>
      </c>
      <c r="AL1395" s="75" t="str">
        <f t="shared" si="270"/>
        <v>1</v>
      </c>
      <c r="AM1395" s="75" t="str">
        <f t="shared" si="271"/>
        <v>1</v>
      </c>
      <c r="AN1395" s="75" t="str">
        <f t="shared" si="272"/>
        <v>1</v>
      </c>
      <c r="AO1395" s="75" t="str">
        <f t="shared" si="273"/>
        <v>1</v>
      </c>
      <c r="AP1395" s="75" t="str">
        <f t="shared" si="274"/>
        <v>1</v>
      </c>
      <c r="AQ1395" s="75" t="str">
        <f t="shared" si="275"/>
        <v>1</v>
      </c>
      <c r="AR1395" s="75" t="str">
        <f t="shared" si="276"/>
        <v>1</v>
      </c>
      <c r="AS1395" s="75">
        <f t="shared" si="277"/>
        <v>1</v>
      </c>
      <c r="AT1395" s="75" t="str">
        <f t="shared" si="278"/>
        <v>1</v>
      </c>
      <c r="AU1395" s="48" t="e">
        <f>IF(OR(AQ1395="I",#REF!="I",AQ1395="C",#REF!="C"),"Termovacío",IF(OR(AO1395="I",AN1395="I",AP1395="I",AK1395="I",AL1395="I",AO1395="C",AN1395="C",AP1395="C",AK1395="C",AL1395="C"),"Regeneración",""))</f>
        <v>#REF!</v>
      </c>
    </row>
    <row r="1396" spans="1:47" s="10" customFormat="1" ht="15" customHeight="1" x14ac:dyDescent="0.2">
      <c r="A1396" s="4">
        <f t="shared" si="279"/>
        <v>67</v>
      </c>
      <c r="B1396" s="4">
        <v>60005772</v>
      </c>
      <c r="C1396" s="4" t="s">
        <v>107</v>
      </c>
      <c r="D1396" s="4" t="s">
        <v>162</v>
      </c>
      <c r="E1396" s="3"/>
      <c r="F1396" s="4" t="s">
        <v>359</v>
      </c>
      <c r="G1396" s="4" t="s">
        <v>29</v>
      </c>
      <c r="H1396" s="4" t="s">
        <v>71</v>
      </c>
      <c r="I1396" s="4" t="s">
        <v>10</v>
      </c>
      <c r="J1396" s="4" t="s">
        <v>147</v>
      </c>
      <c r="K1396" s="4" t="s">
        <v>129</v>
      </c>
      <c r="L1396" s="4">
        <v>2014</v>
      </c>
      <c r="M1396" s="4" t="s">
        <v>267</v>
      </c>
      <c r="N1396" s="4" t="s">
        <v>153</v>
      </c>
      <c r="O1396" s="4" t="s">
        <v>133</v>
      </c>
      <c r="P1396" s="4">
        <v>2014</v>
      </c>
      <c r="Q1396" s="4"/>
      <c r="R1396" s="4" t="s">
        <v>119</v>
      </c>
      <c r="S1396" s="13"/>
      <c r="T1396" s="4"/>
      <c r="U1396" s="4"/>
      <c r="V1396" s="4"/>
      <c r="W1396" s="4">
        <v>60</v>
      </c>
      <c r="X1396" s="13">
        <v>42920</v>
      </c>
      <c r="Y1396" s="27"/>
      <c r="Z1396" s="27"/>
      <c r="AA1396" s="28"/>
      <c r="AB1396" s="31"/>
      <c r="AC1396" s="32">
        <v>63.3</v>
      </c>
      <c r="AD1396" s="28"/>
      <c r="AE1396" s="28">
        <v>39.1</v>
      </c>
      <c r="AF1396" s="33">
        <v>0.01</v>
      </c>
      <c r="AG1396" s="28">
        <v>0.5</v>
      </c>
      <c r="AH1396" s="31">
        <v>0.01</v>
      </c>
      <c r="AI1396" s="31">
        <v>1</v>
      </c>
      <c r="AJ1396" s="31"/>
      <c r="AK1396" s="75" t="str">
        <f t="shared" si="269"/>
        <v>1</v>
      </c>
      <c r="AL1396" s="75" t="str">
        <f t="shared" si="270"/>
        <v>1</v>
      </c>
      <c r="AM1396" s="75" t="str">
        <f t="shared" si="271"/>
        <v>1</v>
      </c>
      <c r="AN1396" s="75" t="str">
        <f t="shared" si="272"/>
        <v>1</v>
      </c>
      <c r="AO1396" s="75" t="str">
        <f t="shared" si="273"/>
        <v>1</v>
      </c>
      <c r="AP1396" s="75" t="str">
        <f t="shared" si="274"/>
        <v>1</v>
      </c>
      <c r="AQ1396" s="75" t="str">
        <f t="shared" si="275"/>
        <v>1</v>
      </c>
      <c r="AR1396" s="75" t="str">
        <f t="shared" si="276"/>
        <v>1</v>
      </c>
      <c r="AS1396" s="75">
        <f t="shared" si="277"/>
        <v>1</v>
      </c>
      <c r="AT1396" s="75" t="str">
        <f t="shared" si="278"/>
        <v>1</v>
      </c>
      <c r="AU1396" s="48" t="e">
        <f>IF(OR(AQ1396="I",#REF!="I",AQ1396="C",#REF!="C"),"Termovacío",IF(OR(AO1396="I",AN1396="I",AP1396="I",AK1396="I",AL1396="I",AO1396="C",AN1396="C",AP1396="C",AK1396="C",AL1396="C"),"Regeneración",""))</f>
        <v>#REF!</v>
      </c>
    </row>
    <row r="1397" spans="1:47" s="10" customFormat="1" ht="15" customHeight="1" x14ac:dyDescent="0.2">
      <c r="A1397" s="4">
        <f t="shared" si="279"/>
        <v>67</v>
      </c>
      <c r="B1397" s="4">
        <v>60005772</v>
      </c>
      <c r="C1397" s="4" t="s">
        <v>107</v>
      </c>
      <c r="D1397" s="4" t="s">
        <v>162</v>
      </c>
      <c r="E1397" s="3"/>
      <c r="F1397" s="4" t="s">
        <v>359</v>
      </c>
      <c r="G1397" s="4" t="s">
        <v>29</v>
      </c>
      <c r="H1397" s="4" t="s">
        <v>71</v>
      </c>
      <c r="I1397" s="4" t="s">
        <v>10</v>
      </c>
      <c r="J1397" s="4" t="s">
        <v>147</v>
      </c>
      <c r="K1397" s="4" t="s">
        <v>129</v>
      </c>
      <c r="L1397" s="4">
        <v>2014</v>
      </c>
      <c r="M1397" s="4" t="s">
        <v>267</v>
      </c>
      <c r="N1397" s="4" t="s">
        <v>153</v>
      </c>
      <c r="O1397" s="4" t="s">
        <v>133</v>
      </c>
      <c r="P1397" s="4">
        <v>2014</v>
      </c>
      <c r="Q1397" s="4"/>
      <c r="R1397" s="4" t="s">
        <v>119</v>
      </c>
      <c r="S1397" s="13"/>
      <c r="T1397" s="4"/>
      <c r="U1397" s="4"/>
      <c r="V1397" s="4"/>
      <c r="W1397" s="4">
        <v>60</v>
      </c>
      <c r="X1397" s="13">
        <v>42381</v>
      </c>
      <c r="Y1397" s="27"/>
      <c r="Z1397" s="27"/>
      <c r="AA1397" s="28"/>
      <c r="AB1397" s="31"/>
      <c r="AC1397" s="32">
        <v>63.9</v>
      </c>
      <c r="AD1397" s="28"/>
      <c r="AE1397" s="28">
        <v>42</v>
      </c>
      <c r="AF1397" s="33">
        <v>0.01</v>
      </c>
      <c r="AG1397" s="28">
        <v>0.5</v>
      </c>
      <c r="AH1397" s="31">
        <v>0.01</v>
      </c>
      <c r="AI1397" s="31">
        <v>0.13700000000000001</v>
      </c>
      <c r="AJ1397" s="31"/>
      <c r="AK1397" s="75" t="str">
        <f t="shared" si="269"/>
        <v>1</v>
      </c>
      <c r="AL1397" s="75" t="str">
        <f t="shared" si="270"/>
        <v>1</v>
      </c>
      <c r="AM1397" s="75" t="str">
        <f t="shared" si="271"/>
        <v>1</v>
      </c>
      <c r="AN1397" s="75" t="str">
        <f t="shared" si="272"/>
        <v>1</v>
      </c>
      <c r="AO1397" s="75" t="str">
        <f t="shared" si="273"/>
        <v>1</v>
      </c>
      <c r="AP1397" s="75" t="str">
        <f t="shared" si="274"/>
        <v>1</v>
      </c>
      <c r="AQ1397" s="75" t="str">
        <f t="shared" si="275"/>
        <v>1</v>
      </c>
      <c r="AR1397" s="75" t="str">
        <f t="shared" si="276"/>
        <v>1</v>
      </c>
      <c r="AS1397" s="75">
        <f t="shared" si="277"/>
        <v>1</v>
      </c>
      <c r="AT1397" s="75" t="str">
        <f t="shared" si="278"/>
        <v>1</v>
      </c>
      <c r="AU1397" s="48" t="e">
        <f>IF(OR(AQ1397="I",#REF!="I",AQ1397="C",#REF!="C"),"Termovacío",IF(OR(AO1397="I",AN1397="I",AP1397="I",AK1397="I",AL1397="I",AO1397="C",AN1397="C",AP1397="C",AK1397="C",AL1397="C"),"Regeneración",""))</f>
        <v>#REF!</v>
      </c>
    </row>
    <row r="1398" spans="1:47" s="10" customFormat="1" ht="15" customHeight="1" x14ac:dyDescent="0.2">
      <c r="A1398" s="4">
        <f t="shared" si="279"/>
        <v>67</v>
      </c>
      <c r="B1398" s="4">
        <v>60005772</v>
      </c>
      <c r="C1398" s="4" t="s">
        <v>107</v>
      </c>
      <c r="D1398" s="4" t="s">
        <v>162</v>
      </c>
      <c r="E1398" s="3"/>
      <c r="F1398" s="4" t="s">
        <v>359</v>
      </c>
      <c r="G1398" s="4" t="s">
        <v>29</v>
      </c>
      <c r="H1398" s="4" t="s">
        <v>71</v>
      </c>
      <c r="I1398" s="4" t="s">
        <v>10</v>
      </c>
      <c r="J1398" s="4" t="s">
        <v>147</v>
      </c>
      <c r="K1398" s="4" t="s">
        <v>129</v>
      </c>
      <c r="L1398" s="4">
        <v>2014</v>
      </c>
      <c r="M1398" s="4" t="s">
        <v>267</v>
      </c>
      <c r="N1398" s="4" t="s">
        <v>153</v>
      </c>
      <c r="O1398" s="4" t="s">
        <v>133</v>
      </c>
      <c r="P1398" s="4">
        <v>2014</v>
      </c>
      <c r="Q1398" s="4"/>
      <c r="R1398" s="4" t="s">
        <v>119</v>
      </c>
      <c r="S1398" s="13"/>
      <c r="T1398" s="4"/>
      <c r="U1398" s="4"/>
      <c r="V1398" s="4"/>
      <c r="W1398" s="4">
        <v>60</v>
      </c>
      <c r="X1398" s="13">
        <v>41988</v>
      </c>
      <c r="Y1398" s="27"/>
      <c r="Z1398" s="27"/>
      <c r="AA1398" s="28"/>
      <c r="AB1398" s="31"/>
      <c r="AC1398" s="32">
        <v>63.6</v>
      </c>
      <c r="AD1398" s="28"/>
      <c r="AE1398" s="28">
        <v>41</v>
      </c>
      <c r="AF1398" s="33">
        <v>0.01</v>
      </c>
      <c r="AG1398" s="28">
        <v>0.5</v>
      </c>
      <c r="AH1398" s="31">
        <v>8.9999999999999993E-3</v>
      </c>
      <c r="AI1398" s="31"/>
      <c r="AJ1398" s="31"/>
      <c r="AK1398" s="75" t="str">
        <f t="shared" si="269"/>
        <v>1</v>
      </c>
      <c r="AL1398" s="75" t="str">
        <f t="shared" si="270"/>
        <v>1</v>
      </c>
      <c r="AM1398" s="75" t="str">
        <f t="shared" si="271"/>
        <v>1</v>
      </c>
      <c r="AN1398" s="75" t="str">
        <f t="shared" si="272"/>
        <v>1</v>
      </c>
      <c r="AO1398" s="75" t="str">
        <f t="shared" si="273"/>
        <v>1</v>
      </c>
      <c r="AP1398" s="75" t="str">
        <f t="shared" si="274"/>
        <v>1</v>
      </c>
      <c r="AQ1398" s="75" t="str">
        <f t="shared" si="275"/>
        <v>1</v>
      </c>
      <c r="AR1398" s="75" t="str">
        <f t="shared" si="276"/>
        <v>1</v>
      </c>
      <c r="AS1398" s="75">
        <f t="shared" si="277"/>
        <v>1</v>
      </c>
      <c r="AT1398" s="75" t="str">
        <f t="shared" si="278"/>
        <v>1</v>
      </c>
      <c r="AU1398" s="48" t="e">
        <f>IF(OR(AQ1398="I",#REF!="I",AQ1398="C",#REF!="C"),"Termovacío",IF(OR(AO1398="I",AN1398="I",AP1398="I",AK1398="I",AL1398="I",AO1398="C",AN1398="C",AP1398="C",AK1398="C",AL1398="C"),"Regeneración",""))</f>
        <v>#REF!</v>
      </c>
    </row>
    <row r="1399" spans="1:47" s="10" customFormat="1" ht="15" customHeight="1" x14ac:dyDescent="0.2">
      <c r="A1399" s="4">
        <f t="shared" si="279"/>
        <v>67</v>
      </c>
      <c r="B1399" s="4">
        <v>60005772</v>
      </c>
      <c r="C1399" s="4" t="s">
        <v>107</v>
      </c>
      <c r="D1399" s="4" t="s">
        <v>162</v>
      </c>
      <c r="E1399" s="3"/>
      <c r="F1399" s="4" t="s">
        <v>359</v>
      </c>
      <c r="G1399" s="4" t="s">
        <v>29</v>
      </c>
      <c r="H1399" s="4" t="s">
        <v>71</v>
      </c>
      <c r="I1399" s="4" t="s">
        <v>10</v>
      </c>
      <c r="J1399" s="4" t="s">
        <v>147</v>
      </c>
      <c r="K1399" s="4" t="s">
        <v>129</v>
      </c>
      <c r="L1399" s="4">
        <v>2014</v>
      </c>
      <c r="M1399" s="4" t="s">
        <v>267</v>
      </c>
      <c r="N1399" s="4" t="s">
        <v>153</v>
      </c>
      <c r="O1399" s="4" t="s">
        <v>133</v>
      </c>
      <c r="P1399" s="4">
        <v>2014</v>
      </c>
      <c r="Q1399" s="4"/>
      <c r="R1399" s="4" t="s">
        <v>119</v>
      </c>
      <c r="S1399" s="13"/>
      <c r="T1399" s="4"/>
      <c r="U1399" s="4"/>
      <c r="V1399" s="4"/>
      <c r="W1399" s="4">
        <v>60</v>
      </c>
      <c r="X1399" s="13">
        <v>41702</v>
      </c>
      <c r="Y1399" s="27"/>
      <c r="Z1399" s="27"/>
      <c r="AA1399" s="28"/>
      <c r="AB1399" s="31"/>
      <c r="AC1399" s="32">
        <v>61.8</v>
      </c>
      <c r="AD1399" s="28"/>
      <c r="AE1399" s="28">
        <v>43</v>
      </c>
      <c r="AF1399" s="33">
        <v>0.01</v>
      </c>
      <c r="AG1399" s="28"/>
      <c r="AH1399" s="31">
        <v>1.0999999999999999E-2</v>
      </c>
      <c r="AI1399" s="31"/>
      <c r="AJ1399" s="31"/>
      <c r="AK1399" s="75" t="str">
        <f t="shared" si="269"/>
        <v>1</v>
      </c>
      <c r="AL1399" s="75" t="str">
        <f t="shared" si="270"/>
        <v>1</v>
      </c>
      <c r="AM1399" s="75" t="str">
        <f t="shared" si="271"/>
        <v>1</v>
      </c>
      <c r="AN1399" s="75" t="str">
        <f t="shared" si="272"/>
        <v>1</v>
      </c>
      <c r="AO1399" s="75" t="str">
        <f t="shared" si="273"/>
        <v>1</v>
      </c>
      <c r="AP1399" s="75" t="str">
        <f t="shared" si="274"/>
        <v>1</v>
      </c>
      <c r="AQ1399" s="75" t="str">
        <f t="shared" si="275"/>
        <v>1</v>
      </c>
      <c r="AR1399" s="75" t="str">
        <f t="shared" si="276"/>
        <v>1</v>
      </c>
      <c r="AS1399" s="75">
        <f t="shared" si="277"/>
        <v>1</v>
      </c>
      <c r="AT1399" s="75" t="str">
        <f t="shared" si="278"/>
        <v>1</v>
      </c>
      <c r="AU1399" s="48" t="e">
        <f>IF(OR(AQ1399="I",#REF!="I",AQ1399="C",#REF!="C"),"Termovacío",IF(OR(AO1399="I",AN1399="I",AP1399="I",AK1399="I",AL1399="I",AO1399="C",AN1399="C",AP1399="C",AK1399="C",AL1399="C"),"Regeneración",""))</f>
        <v>#REF!</v>
      </c>
    </row>
    <row r="1400" spans="1:47" s="10" customFormat="1" ht="15" customHeight="1" x14ac:dyDescent="0.2">
      <c r="A1400" s="4">
        <f t="shared" si="279"/>
        <v>67</v>
      </c>
      <c r="B1400" s="4">
        <v>60005772</v>
      </c>
      <c r="C1400" s="4" t="s">
        <v>107</v>
      </c>
      <c r="D1400" s="4" t="s">
        <v>162</v>
      </c>
      <c r="E1400" s="3"/>
      <c r="F1400" s="4" t="s">
        <v>359</v>
      </c>
      <c r="G1400" s="4" t="s">
        <v>29</v>
      </c>
      <c r="H1400" s="4" t="s">
        <v>71</v>
      </c>
      <c r="I1400" s="4" t="s">
        <v>10</v>
      </c>
      <c r="J1400" s="4" t="s">
        <v>147</v>
      </c>
      <c r="K1400" s="4" t="s">
        <v>129</v>
      </c>
      <c r="L1400" s="4">
        <v>2014</v>
      </c>
      <c r="M1400" s="4" t="s">
        <v>267</v>
      </c>
      <c r="N1400" s="4" t="s">
        <v>153</v>
      </c>
      <c r="O1400" s="4" t="s">
        <v>133</v>
      </c>
      <c r="P1400" s="4">
        <v>2014</v>
      </c>
      <c r="Q1400" s="4"/>
      <c r="R1400" s="4" t="s">
        <v>119</v>
      </c>
      <c r="S1400" s="13"/>
      <c r="T1400" s="4"/>
      <c r="U1400" s="4"/>
      <c r="V1400" s="4"/>
      <c r="W1400" s="4">
        <v>60</v>
      </c>
      <c r="X1400" s="13">
        <v>42116</v>
      </c>
      <c r="Y1400" s="27"/>
      <c r="Z1400" s="27"/>
      <c r="AA1400" s="28"/>
      <c r="AB1400" s="31"/>
      <c r="AC1400" s="32">
        <v>43.6</v>
      </c>
      <c r="AD1400" s="28"/>
      <c r="AE1400" s="28"/>
      <c r="AF1400" s="33"/>
      <c r="AG1400" s="28"/>
      <c r="AH1400" s="31"/>
      <c r="AI1400" s="31"/>
      <c r="AJ1400" s="31"/>
      <c r="AK1400" s="75" t="str">
        <f t="shared" si="269"/>
        <v>1</v>
      </c>
      <c r="AL1400" s="75" t="str">
        <f t="shared" si="270"/>
        <v>1</v>
      </c>
      <c r="AM1400" s="75" t="str">
        <f t="shared" si="271"/>
        <v>1</v>
      </c>
      <c r="AN1400" s="75" t="str">
        <f t="shared" si="272"/>
        <v>1</v>
      </c>
      <c r="AO1400" s="75" t="str">
        <f t="shared" si="273"/>
        <v>1</v>
      </c>
      <c r="AP1400" s="75" t="str">
        <f t="shared" si="274"/>
        <v>1</v>
      </c>
      <c r="AQ1400" s="75" t="str">
        <f t="shared" si="275"/>
        <v>1</v>
      </c>
      <c r="AR1400" s="75" t="str">
        <f t="shared" si="276"/>
        <v>1</v>
      </c>
      <c r="AS1400" s="75">
        <f t="shared" si="277"/>
        <v>1</v>
      </c>
      <c r="AT1400" s="75" t="str">
        <f t="shared" si="278"/>
        <v>1</v>
      </c>
      <c r="AU1400" s="48" t="e">
        <f>IF(OR(AQ1400="I",#REF!="I",AQ1400="C",#REF!="C"),"Termovacío",IF(OR(AO1400="I",AN1400="I",AP1400="I",AK1400="I",AL1400="I",AO1400="C",AN1400="C",AP1400="C",AK1400="C",AL1400="C"),"Regeneración",""))</f>
        <v>#REF!</v>
      </c>
    </row>
    <row r="1401" spans="1:47" s="10" customFormat="1" ht="15" customHeight="1" x14ac:dyDescent="0.2">
      <c r="A1401" s="4">
        <f t="shared" si="279"/>
        <v>67</v>
      </c>
      <c r="B1401" s="4">
        <v>60005772</v>
      </c>
      <c r="C1401" s="4" t="s">
        <v>107</v>
      </c>
      <c r="D1401" s="4" t="s">
        <v>162</v>
      </c>
      <c r="E1401" s="3"/>
      <c r="F1401" s="4" t="s">
        <v>359</v>
      </c>
      <c r="G1401" s="4" t="s">
        <v>29</v>
      </c>
      <c r="H1401" s="4" t="s">
        <v>71</v>
      </c>
      <c r="I1401" s="4" t="s">
        <v>10</v>
      </c>
      <c r="J1401" s="4" t="s">
        <v>147</v>
      </c>
      <c r="K1401" s="4" t="s">
        <v>129</v>
      </c>
      <c r="L1401" s="4">
        <v>2014</v>
      </c>
      <c r="M1401" s="4" t="s">
        <v>267</v>
      </c>
      <c r="N1401" s="4" t="s">
        <v>153</v>
      </c>
      <c r="O1401" s="4" t="s">
        <v>133</v>
      </c>
      <c r="P1401" s="4">
        <v>2014</v>
      </c>
      <c r="Q1401" s="4"/>
      <c r="R1401" s="4" t="s">
        <v>119</v>
      </c>
      <c r="S1401" s="13"/>
      <c r="T1401" s="4"/>
      <c r="U1401" s="4"/>
      <c r="V1401" s="4"/>
      <c r="W1401" s="4">
        <v>60</v>
      </c>
      <c r="X1401" s="13">
        <v>42094</v>
      </c>
      <c r="Y1401" s="27"/>
      <c r="Z1401" s="27"/>
      <c r="AA1401" s="28"/>
      <c r="AB1401" s="31"/>
      <c r="AC1401" s="32">
        <v>37</v>
      </c>
      <c r="AD1401" s="28"/>
      <c r="AE1401" s="28"/>
      <c r="AF1401" s="33"/>
      <c r="AG1401" s="28"/>
      <c r="AH1401" s="31"/>
      <c r="AI1401" s="31"/>
      <c r="AJ1401" s="31"/>
      <c r="AK1401" s="75" t="str">
        <f t="shared" si="269"/>
        <v>1</v>
      </c>
      <c r="AL1401" s="75" t="str">
        <f t="shared" si="270"/>
        <v>1</v>
      </c>
      <c r="AM1401" s="75" t="str">
        <f t="shared" si="271"/>
        <v>1</v>
      </c>
      <c r="AN1401" s="75" t="str">
        <f t="shared" si="272"/>
        <v>1</v>
      </c>
      <c r="AO1401" s="75" t="str">
        <f t="shared" si="273"/>
        <v>1</v>
      </c>
      <c r="AP1401" s="75" t="str">
        <f t="shared" si="274"/>
        <v>1</v>
      </c>
      <c r="AQ1401" s="75" t="str">
        <f t="shared" si="275"/>
        <v>3</v>
      </c>
      <c r="AR1401" s="75" t="str">
        <f t="shared" si="276"/>
        <v>1</v>
      </c>
      <c r="AS1401" s="75">
        <f t="shared" si="277"/>
        <v>1.4545454545454546</v>
      </c>
      <c r="AT1401" s="75" t="str">
        <f t="shared" si="278"/>
        <v>3</v>
      </c>
      <c r="AU1401" s="48" t="e">
        <f>IF(OR(AQ1401="I",#REF!="I",AQ1401="C",#REF!="C"),"Termovacío",IF(OR(AO1401="I",AN1401="I",AP1401="I",AK1401="I",AL1401="I",AO1401="C",AN1401="C",AP1401="C",AK1401="C",AL1401="C"),"Regeneración",""))</f>
        <v>#REF!</v>
      </c>
    </row>
    <row r="1402" spans="1:47" s="10" customFormat="1" ht="15" customHeight="1" x14ac:dyDescent="0.2">
      <c r="A1402" s="4">
        <f t="shared" si="279"/>
        <v>67</v>
      </c>
      <c r="B1402" s="4">
        <v>60005772</v>
      </c>
      <c r="C1402" s="4" t="s">
        <v>107</v>
      </c>
      <c r="D1402" s="4" t="s">
        <v>162</v>
      </c>
      <c r="E1402" s="3"/>
      <c r="F1402" s="4" t="s">
        <v>359</v>
      </c>
      <c r="G1402" s="4" t="s">
        <v>29</v>
      </c>
      <c r="H1402" s="4" t="s">
        <v>71</v>
      </c>
      <c r="I1402" s="4" t="s">
        <v>10</v>
      </c>
      <c r="J1402" s="4" t="s">
        <v>147</v>
      </c>
      <c r="K1402" s="4" t="s">
        <v>129</v>
      </c>
      <c r="L1402" s="4">
        <v>2014</v>
      </c>
      <c r="M1402" s="4" t="s">
        <v>267</v>
      </c>
      <c r="N1402" s="4" t="s">
        <v>153</v>
      </c>
      <c r="O1402" s="4" t="s">
        <v>133</v>
      </c>
      <c r="P1402" s="4">
        <v>2014</v>
      </c>
      <c r="Q1402" s="4"/>
      <c r="R1402" s="4" t="s">
        <v>119</v>
      </c>
      <c r="S1402" s="13"/>
      <c r="T1402" s="4"/>
      <c r="U1402" s="4"/>
      <c r="V1402" s="4"/>
      <c r="W1402" s="4">
        <v>60</v>
      </c>
      <c r="X1402" s="13">
        <v>42086</v>
      </c>
      <c r="Y1402" s="27"/>
      <c r="Z1402" s="27"/>
      <c r="AA1402" s="28"/>
      <c r="AB1402" s="31"/>
      <c r="AC1402" s="32">
        <v>20</v>
      </c>
      <c r="AD1402" s="28"/>
      <c r="AE1402" s="28"/>
      <c r="AF1402" s="33"/>
      <c r="AG1402" s="28"/>
      <c r="AH1402" s="31"/>
      <c r="AI1402" s="31"/>
      <c r="AJ1402" s="31"/>
      <c r="AK1402" s="75" t="str">
        <f t="shared" si="269"/>
        <v>1</v>
      </c>
      <c r="AL1402" s="75" t="str">
        <f t="shared" si="270"/>
        <v>1</v>
      </c>
      <c r="AM1402" s="75" t="str">
        <f t="shared" si="271"/>
        <v>1</v>
      </c>
      <c r="AN1402" s="75" t="str">
        <f t="shared" si="272"/>
        <v>1</v>
      </c>
      <c r="AO1402" s="75" t="str">
        <f t="shared" si="273"/>
        <v>1</v>
      </c>
      <c r="AP1402" s="75" t="str">
        <f t="shared" si="274"/>
        <v>1</v>
      </c>
      <c r="AQ1402" s="75" t="str">
        <f t="shared" si="275"/>
        <v>5</v>
      </c>
      <c r="AR1402" s="75" t="str">
        <f t="shared" si="276"/>
        <v>1</v>
      </c>
      <c r="AS1402" s="75">
        <f t="shared" si="277"/>
        <v>1.9090909090909092</v>
      </c>
      <c r="AT1402" s="75" t="str">
        <f t="shared" si="278"/>
        <v>3</v>
      </c>
      <c r="AU1402" s="48" t="e">
        <f>IF(OR(AQ1402="I",#REF!="I",AQ1402="C",#REF!="C"),"Termovacío",IF(OR(AO1402="I",AN1402="I",AP1402="I",AK1402="I",AL1402="I",AO1402="C",AN1402="C",AP1402="C",AK1402="C",AL1402="C"),"Regeneración",""))</f>
        <v>#REF!</v>
      </c>
    </row>
    <row r="1403" spans="1:47" s="10" customFormat="1" ht="15" customHeight="1" x14ac:dyDescent="0.2">
      <c r="A1403" s="4">
        <f t="shared" si="279"/>
        <v>68</v>
      </c>
      <c r="B1403" s="36">
        <v>60003469</v>
      </c>
      <c r="C1403" s="36" t="s">
        <v>90</v>
      </c>
      <c r="D1403" s="36" t="s">
        <v>156</v>
      </c>
      <c r="E1403" s="37"/>
      <c r="F1403" s="36" t="s">
        <v>360</v>
      </c>
      <c r="G1403" s="36" t="s">
        <v>12</v>
      </c>
      <c r="H1403" s="36" t="s">
        <v>45</v>
      </c>
      <c r="I1403" s="36" t="s">
        <v>245</v>
      </c>
      <c r="J1403" s="36" t="s">
        <v>141</v>
      </c>
      <c r="K1403" s="36" t="s">
        <v>125</v>
      </c>
      <c r="L1403" s="36">
        <v>2007</v>
      </c>
      <c r="M1403" s="36" t="s">
        <v>267</v>
      </c>
      <c r="N1403" s="36" t="s">
        <v>153</v>
      </c>
      <c r="O1403" s="36" t="s">
        <v>135</v>
      </c>
      <c r="P1403" s="36">
        <v>2008</v>
      </c>
      <c r="Q1403" s="36"/>
      <c r="R1403" s="36" t="s">
        <v>119</v>
      </c>
      <c r="S1403" s="38"/>
      <c r="T1403" s="36"/>
      <c r="U1403" s="36"/>
      <c r="V1403" s="36" t="s">
        <v>448</v>
      </c>
      <c r="W1403" s="36">
        <v>60</v>
      </c>
      <c r="X1403" s="38">
        <v>45699</v>
      </c>
      <c r="Y1403" s="39">
        <v>65</v>
      </c>
      <c r="Z1403" s="39" t="s">
        <v>664</v>
      </c>
      <c r="AA1403" s="40" t="s">
        <v>665</v>
      </c>
      <c r="AB1403" s="41">
        <v>0.88400000000000001</v>
      </c>
      <c r="AC1403" s="42">
        <v>59</v>
      </c>
      <c r="AD1403" s="40">
        <v>6</v>
      </c>
      <c r="AE1403" s="40">
        <v>36.9</v>
      </c>
      <c r="AF1403" s="43">
        <v>1E-3</v>
      </c>
      <c r="AG1403" s="40">
        <v>1.5</v>
      </c>
      <c r="AH1403" s="41">
        <v>5.0000000000000001E-3</v>
      </c>
      <c r="AI1403" s="41">
        <v>0.26600000000000001</v>
      </c>
      <c r="AJ1403" s="41"/>
      <c r="AK1403" s="75" t="str">
        <f t="shared" si="269"/>
        <v>1</v>
      </c>
      <c r="AL1403" s="75" t="str">
        <f t="shared" si="270"/>
        <v>1</v>
      </c>
      <c r="AM1403" s="75" t="str">
        <f t="shared" si="271"/>
        <v>1</v>
      </c>
      <c r="AN1403" s="75" t="str">
        <f t="shared" si="272"/>
        <v>1</v>
      </c>
      <c r="AO1403" s="75" t="str">
        <f t="shared" si="273"/>
        <v>1</v>
      </c>
      <c r="AP1403" s="75" t="str">
        <f t="shared" si="274"/>
        <v>1</v>
      </c>
      <c r="AQ1403" s="75" t="str">
        <f t="shared" si="275"/>
        <v>1</v>
      </c>
      <c r="AR1403" s="75" t="str">
        <f t="shared" si="276"/>
        <v>1</v>
      </c>
      <c r="AS1403" s="75">
        <f t="shared" si="277"/>
        <v>1</v>
      </c>
      <c r="AT1403" s="75" t="str">
        <f t="shared" si="278"/>
        <v>1</v>
      </c>
      <c r="AU1403" s="48" t="e">
        <f>IF(OR(AQ1403="I",#REF!="I",AQ1403="C",#REF!="C"),"Termovacío",IF(OR(AO1403="I",AN1403="I",AP1403="I",AK1403="I",AL1403="I",AO1403="C",AN1403="C",AP1403="C",AK1403="C",AL1403="C"),"Regeneración",""))</f>
        <v>#REF!</v>
      </c>
    </row>
    <row r="1404" spans="1:47" s="10" customFormat="1" ht="15" customHeight="1" x14ac:dyDescent="0.2">
      <c r="A1404" s="4">
        <f t="shared" si="279"/>
        <v>68</v>
      </c>
      <c r="B1404" s="4">
        <v>60003469</v>
      </c>
      <c r="C1404" s="4" t="s">
        <v>90</v>
      </c>
      <c r="D1404" s="4" t="s">
        <v>156</v>
      </c>
      <c r="E1404" s="3"/>
      <c r="F1404" s="4" t="s">
        <v>360</v>
      </c>
      <c r="G1404" s="4" t="s">
        <v>12</v>
      </c>
      <c r="H1404" s="4" t="s">
        <v>45</v>
      </c>
      <c r="I1404" s="4" t="s">
        <v>245</v>
      </c>
      <c r="J1404" s="4" t="s">
        <v>141</v>
      </c>
      <c r="K1404" s="4" t="s">
        <v>125</v>
      </c>
      <c r="L1404" s="4">
        <v>2007</v>
      </c>
      <c r="M1404" s="4" t="s">
        <v>267</v>
      </c>
      <c r="N1404" s="4" t="s">
        <v>153</v>
      </c>
      <c r="O1404" s="4" t="s">
        <v>135</v>
      </c>
      <c r="P1404" s="4">
        <v>2008</v>
      </c>
      <c r="Q1404" s="4"/>
      <c r="R1404" s="4" t="s">
        <v>119</v>
      </c>
      <c r="S1404" s="13"/>
      <c r="T1404" s="4"/>
      <c r="U1404" s="4"/>
      <c r="V1404" s="4" t="s">
        <v>448</v>
      </c>
      <c r="W1404" s="4">
        <v>60</v>
      </c>
      <c r="X1404" s="13">
        <v>45158</v>
      </c>
      <c r="Y1404" s="27">
        <v>66</v>
      </c>
      <c r="Z1404" s="27">
        <v>34</v>
      </c>
      <c r="AA1404" s="28" t="s">
        <v>462</v>
      </c>
      <c r="AB1404" s="31">
        <v>0.88400000000000001</v>
      </c>
      <c r="AC1404" s="32">
        <v>53</v>
      </c>
      <c r="AD1404" s="28">
        <v>8</v>
      </c>
      <c r="AE1404" s="28">
        <v>37.200000000000003</v>
      </c>
      <c r="AF1404" s="33">
        <v>0.01</v>
      </c>
      <c r="AG1404" s="28">
        <v>1.5</v>
      </c>
      <c r="AH1404" s="31">
        <v>4.0000000000000001E-3</v>
      </c>
      <c r="AI1404" s="31">
        <v>0.20899999999999999</v>
      </c>
      <c r="AJ1404" s="31"/>
      <c r="AK1404" s="75" t="str">
        <f t="shared" si="269"/>
        <v>1</v>
      </c>
      <c r="AL1404" s="75" t="str">
        <f t="shared" si="270"/>
        <v>1</v>
      </c>
      <c r="AM1404" s="75" t="str">
        <f t="shared" si="271"/>
        <v>1</v>
      </c>
      <c r="AN1404" s="75" t="str">
        <f t="shared" si="272"/>
        <v>1</v>
      </c>
      <c r="AO1404" s="75" t="str">
        <f t="shared" si="273"/>
        <v>1</v>
      </c>
      <c r="AP1404" s="75" t="str">
        <f t="shared" si="274"/>
        <v>1</v>
      </c>
      <c r="AQ1404" s="75" t="str">
        <f t="shared" si="275"/>
        <v>1</v>
      </c>
      <c r="AR1404" s="75" t="str">
        <f t="shared" si="276"/>
        <v>1</v>
      </c>
      <c r="AS1404" s="75">
        <f t="shared" si="277"/>
        <v>1</v>
      </c>
      <c r="AT1404" s="75" t="str">
        <f t="shared" si="278"/>
        <v>1</v>
      </c>
      <c r="AU1404" s="48" t="e">
        <f>IF(OR(AQ1404="I",#REF!="I",AQ1404="C",#REF!="C"),"Termovacío",IF(OR(AO1404="I",AN1404="I",AP1404="I",AK1404="I",AL1404="I",AO1404="C",AN1404="C",AP1404="C",AK1404="C",AL1404="C"),"Regeneración",""))</f>
        <v>#REF!</v>
      </c>
    </row>
    <row r="1405" spans="1:47" s="10" customFormat="1" ht="15" customHeight="1" x14ac:dyDescent="0.2">
      <c r="A1405" s="4">
        <f t="shared" si="279"/>
        <v>68</v>
      </c>
      <c r="B1405" s="4">
        <v>60003469</v>
      </c>
      <c r="C1405" s="4" t="s">
        <v>90</v>
      </c>
      <c r="D1405" s="4" t="s">
        <v>156</v>
      </c>
      <c r="E1405" s="3"/>
      <c r="F1405" s="4" t="s">
        <v>360</v>
      </c>
      <c r="G1405" s="4" t="s">
        <v>12</v>
      </c>
      <c r="H1405" s="4" t="s">
        <v>45</v>
      </c>
      <c r="I1405" s="4" t="s">
        <v>245</v>
      </c>
      <c r="J1405" s="4" t="s">
        <v>141</v>
      </c>
      <c r="K1405" s="4" t="s">
        <v>125</v>
      </c>
      <c r="L1405" s="4">
        <v>2007</v>
      </c>
      <c r="M1405" s="4" t="s">
        <v>267</v>
      </c>
      <c r="N1405" s="4" t="s">
        <v>153</v>
      </c>
      <c r="O1405" s="4" t="s">
        <v>135</v>
      </c>
      <c r="P1405" s="4">
        <v>2008</v>
      </c>
      <c r="Q1405" s="4"/>
      <c r="R1405" s="4" t="s">
        <v>119</v>
      </c>
      <c r="S1405" s="13"/>
      <c r="T1405" s="4"/>
      <c r="U1405" s="4"/>
      <c r="V1405" s="4"/>
      <c r="W1405" s="4">
        <v>60</v>
      </c>
      <c r="X1405" s="13" t="s">
        <v>290</v>
      </c>
      <c r="Y1405" s="27">
        <v>0</v>
      </c>
      <c r="Z1405" s="27">
        <v>62.9</v>
      </c>
      <c r="AA1405" s="28" t="s">
        <v>282</v>
      </c>
      <c r="AB1405" s="31">
        <v>0.88819999999999999</v>
      </c>
      <c r="AC1405" s="32">
        <v>50.4</v>
      </c>
      <c r="AD1405" s="28">
        <v>7</v>
      </c>
      <c r="AE1405" s="28">
        <v>40.9</v>
      </c>
      <c r="AF1405" s="33">
        <v>0.02</v>
      </c>
      <c r="AG1405" s="28">
        <v>1</v>
      </c>
      <c r="AH1405" s="31">
        <v>1.0999999999999999E-2</v>
      </c>
      <c r="AI1405" s="31">
        <v>0.23</v>
      </c>
      <c r="AJ1405" s="31"/>
      <c r="AK1405" s="75" t="str">
        <f t="shared" si="269"/>
        <v>1</v>
      </c>
      <c r="AL1405" s="75" t="str">
        <f t="shared" si="270"/>
        <v>1</v>
      </c>
      <c r="AM1405" s="75" t="str">
        <f t="shared" si="271"/>
        <v>1</v>
      </c>
      <c r="AN1405" s="75" t="str">
        <f t="shared" si="272"/>
        <v>1</v>
      </c>
      <c r="AO1405" s="75" t="str">
        <f t="shared" si="273"/>
        <v>1</v>
      </c>
      <c r="AP1405" s="75" t="str">
        <f t="shared" si="274"/>
        <v>1</v>
      </c>
      <c r="AQ1405" s="75" t="str">
        <f t="shared" si="275"/>
        <v>1</v>
      </c>
      <c r="AR1405" s="75" t="str">
        <f t="shared" si="276"/>
        <v>1</v>
      </c>
      <c r="AS1405" s="75">
        <f t="shared" si="277"/>
        <v>1</v>
      </c>
      <c r="AT1405" s="75" t="str">
        <f t="shared" si="278"/>
        <v>1</v>
      </c>
      <c r="AU1405" s="48" t="e">
        <f>IF(OR(AQ1405="I",#REF!="I",AQ1405="C",#REF!="C"),"Termovacío",IF(OR(AO1405="I",AN1405="I",AP1405="I",AK1405="I",AL1405="I",AO1405="C",AN1405="C",AP1405="C",AK1405="C",AL1405="C"),"Regeneración",""))</f>
        <v>#REF!</v>
      </c>
    </row>
    <row r="1406" spans="1:47" s="10" customFormat="1" ht="15" customHeight="1" x14ac:dyDescent="0.2">
      <c r="A1406" s="4">
        <f t="shared" si="279"/>
        <v>68</v>
      </c>
      <c r="B1406" s="4">
        <v>60003469</v>
      </c>
      <c r="C1406" s="4" t="s">
        <v>90</v>
      </c>
      <c r="D1406" s="4" t="s">
        <v>156</v>
      </c>
      <c r="E1406" s="3"/>
      <c r="F1406" s="4" t="s">
        <v>360</v>
      </c>
      <c r="G1406" s="4" t="s">
        <v>12</v>
      </c>
      <c r="H1406" s="4" t="s">
        <v>45</v>
      </c>
      <c r="I1406" s="4" t="s">
        <v>245</v>
      </c>
      <c r="J1406" s="4" t="s">
        <v>141</v>
      </c>
      <c r="K1406" s="4" t="s">
        <v>125</v>
      </c>
      <c r="L1406" s="4">
        <v>2007</v>
      </c>
      <c r="M1406" s="4" t="s">
        <v>267</v>
      </c>
      <c r="N1406" s="4" t="s">
        <v>153</v>
      </c>
      <c r="O1406" s="4" t="s">
        <v>135</v>
      </c>
      <c r="P1406" s="4">
        <v>2008</v>
      </c>
      <c r="Q1406" s="4"/>
      <c r="R1406" s="4" t="s">
        <v>119</v>
      </c>
      <c r="S1406" s="13"/>
      <c r="T1406" s="4"/>
      <c r="U1406" s="4"/>
      <c r="V1406" s="4" t="s">
        <v>301</v>
      </c>
      <c r="W1406" s="4">
        <v>60</v>
      </c>
      <c r="X1406" s="13">
        <v>44423</v>
      </c>
      <c r="Y1406" s="27">
        <v>74.5</v>
      </c>
      <c r="Z1406" s="27">
        <v>57.4</v>
      </c>
      <c r="AA1406" s="28" t="s">
        <v>300</v>
      </c>
      <c r="AB1406" s="31">
        <v>0.875</v>
      </c>
      <c r="AC1406" s="32">
        <v>43</v>
      </c>
      <c r="AD1406" s="28">
        <v>16</v>
      </c>
      <c r="AE1406" s="28">
        <v>37</v>
      </c>
      <c r="AF1406" s="33">
        <v>0.02</v>
      </c>
      <c r="AG1406" s="28">
        <v>2</v>
      </c>
      <c r="AH1406" s="31">
        <v>1.0999999999999999E-2</v>
      </c>
      <c r="AI1406" s="31">
        <v>0.34699999999999998</v>
      </c>
      <c r="AJ1406" s="31"/>
      <c r="AK1406" s="75" t="str">
        <f t="shared" si="269"/>
        <v>1</v>
      </c>
      <c r="AL1406" s="75" t="str">
        <f t="shared" si="270"/>
        <v>1</v>
      </c>
      <c r="AM1406" s="75" t="str">
        <f t="shared" si="271"/>
        <v>1</v>
      </c>
      <c r="AN1406" s="75" t="str">
        <f t="shared" si="272"/>
        <v>1</v>
      </c>
      <c r="AO1406" s="75" t="str">
        <f t="shared" si="273"/>
        <v>1</v>
      </c>
      <c r="AP1406" s="75" t="str">
        <f t="shared" si="274"/>
        <v>1</v>
      </c>
      <c r="AQ1406" s="75" t="str">
        <f t="shared" si="275"/>
        <v>1</v>
      </c>
      <c r="AR1406" s="75" t="str">
        <f t="shared" si="276"/>
        <v>1</v>
      </c>
      <c r="AS1406" s="75">
        <f t="shared" si="277"/>
        <v>1</v>
      </c>
      <c r="AT1406" s="75" t="str">
        <f t="shared" si="278"/>
        <v>1</v>
      </c>
      <c r="AU1406" s="48" t="e">
        <f>IF(OR(AQ1406="I",#REF!="I",AQ1406="C",#REF!="C"),"Termovacío",IF(OR(AO1406="I",AN1406="I",AP1406="I",AK1406="I",AL1406="I",AO1406="C",AN1406="C",AP1406="C",AK1406="C",AL1406="C"),"Regeneración",""))</f>
        <v>#REF!</v>
      </c>
    </row>
    <row r="1407" spans="1:47" s="10" customFormat="1" ht="15" customHeight="1" x14ac:dyDescent="0.2">
      <c r="A1407" s="4">
        <f t="shared" si="279"/>
        <v>68</v>
      </c>
      <c r="B1407" s="4">
        <v>60003469</v>
      </c>
      <c r="C1407" s="4" t="s">
        <v>90</v>
      </c>
      <c r="D1407" s="4" t="s">
        <v>156</v>
      </c>
      <c r="E1407" s="3"/>
      <c r="F1407" s="4" t="s">
        <v>360</v>
      </c>
      <c r="G1407" s="4" t="s">
        <v>12</v>
      </c>
      <c r="H1407" s="4" t="s">
        <v>45</v>
      </c>
      <c r="I1407" s="4" t="s">
        <v>245</v>
      </c>
      <c r="J1407" s="4" t="s">
        <v>141</v>
      </c>
      <c r="K1407" s="4" t="s">
        <v>125</v>
      </c>
      <c r="L1407" s="4">
        <v>2007</v>
      </c>
      <c r="M1407" s="4" t="s">
        <v>267</v>
      </c>
      <c r="N1407" s="4" t="s">
        <v>153</v>
      </c>
      <c r="O1407" s="4" t="s">
        <v>135</v>
      </c>
      <c r="P1407" s="4">
        <v>2008</v>
      </c>
      <c r="Q1407" s="4"/>
      <c r="R1407" s="4" t="s">
        <v>119</v>
      </c>
      <c r="S1407" s="13"/>
      <c r="T1407" s="4"/>
      <c r="U1407" s="4"/>
      <c r="V1407" s="4"/>
      <c r="W1407" s="4">
        <v>60</v>
      </c>
      <c r="X1407" s="13">
        <v>43578</v>
      </c>
      <c r="Y1407" s="27"/>
      <c r="Z1407" s="27"/>
      <c r="AA1407" s="28"/>
      <c r="AB1407" s="31"/>
      <c r="AC1407" s="32">
        <v>49</v>
      </c>
      <c r="AD1407" s="28"/>
      <c r="AE1407" s="28">
        <v>44</v>
      </c>
      <c r="AF1407" s="33">
        <v>0.01</v>
      </c>
      <c r="AG1407" s="28">
        <v>2</v>
      </c>
      <c r="AH1407" s="31">
        <v>7.0000000000000001E-3</v>
      </c>
      <c r="AI1407" s="31">
        <v>0.24</v>
      </c>
      <c r="AJ1407" s="31"/>
      <c r="AK1407" s="75" t="str">
        <f t="shared" si="269"/>
        <v>1</v>
      </c>
      <c r="AL1407" s="75" t="str">
        <f t="shared" si="270"/>
        <v>1</v>
      </c>
      <c r="AM1407" s="75" t="str">
        <f t="shared" si="271"/>
        <v>1</v>
      </c>
      <c r="AN1407" s="75" t="str">
        <f t="shared" si="272"/>
        <v>1</v>
      </c>
      <c r="AO1407" s="75" t="str">
        <f t="shared" si="273"/>
        <v>1</v>
      </c>
      <c r="AP1407" s="75" t="str">
        <f t="shared" si="274"/>
        <v>1</v>
      </c>
      <c r="AQ1407" s="75" t="str">
        <f t="shared" si="275"/>
        <v>1</v>
      </c>
      <c r="AR1407" s="75" t="str">
        <f t="shared" si="276"/>
        <v>1</v>
      </c>
      <c r="AS1407" s="75">
        <f t="shared" si="277"/>
        <v>1</v>
      </c>
      <c r="AT1407" s="75" t="str">
        <f t="shared" si="278"/>
        <v>1</v>
      </c>
      <c r="AU1407" s="48" t="e">
        <f>IF(OR(AQ1407="I",#REF!="I",AQ1407="C",#REF!="C"),"Termovacío",IF(OR(AO1407="I",AN1407="I",AP1407="I",AK1407="I",AL1407="I",AO1407="C",AN1407="C",AP1407="C",AK1407="C",AL1407="C"),"Regeneración",""))</f>
        <v>#REF!</v>
      </c>
    </row>
    <row r="1408" spans="1:47" s="10" customFormat="1" ht="15" customHeight="1" x14ac:dyDescent="0.2">
      <c r="A1408" s="4">
        <f t="shared" si="279"/>
        <v>68</v>
      </c>
      <c r="B1408" s="4">
        <v>60003469</v>
      </c>
      <c r="C1408" s="4" t="s">
        <v>90</v>
      </c>
      <c r="D1408" s="4" t="s">
        <v>156</v>
      </c>
      <c r="E1408" s="3"/>
      <c r="F1408" s="4" t="s">
        <v>360</v>
      </c>
      <c r="G1408" s="4" t="s">
        <v>12</v>
      </c>
      <c r="H1408" s="4" t="s">
        <v>45</v>
      </c>
      <c r="I1408" s="4" t="s">
        <v>245</v>
      </c>
      <c r="J1408" s="4" t="s">
        <v>141</v>
      </c>
      <c r="K1408" s="4" t="s">
        <v>125</v>
      </c>
      <c r="L1408" s="4">
        <v>2007</v>
      </c>
      <c r="M1408" s="4" t="s">
        <v>267</v>
      </c>
      <c r="N1408" s="4" t="s">
        <v>153</v>
      </c>
      <c r="O1408" s="4" t="s">
        <v>135</v>
      </c>
      <c r="P1408" s="4">
        <v>2008</v>
      </c>
      <c r="Q1408" s="4"/>
      <c r="R1408" s="4" t="s">
        <v>119</v>
      </c>
      <c r="S1408" s="13"/>
      <c r="T1408" s="4"/>
      <c r="U1408" s="4"/>
      <c r="V1408" s="4"/>
      <c r="W1408" s="4">
        <v>60</v>
      </c>
      <c r="X1408" s="13">
        <v>43314</v>
      </c>
      <c r="Y1408" s="27"/>
      <c r="Z1408" s="27"/>
      <c r="AA1408" s="28"/>
      <c r="AB1408" s="31"/>
      <c r="AC1408" s="32">
        <v>36</v>
      </c>
      <c r="AD1408" s="28"/>
      <c r="AE1408" s="28">
        <v>39.5</v>
      </c>
      <c r="AF1408" s="33">
        <v>0.02</v>
      </c>
      <c r="AG1408" s="28">
        <v>2</v>
      </c>
      <c r="AH1408" s="31">
        <v>2.1999999999999999E-2</v>
      </c>
      <c r="AI1408" s="31">
        <v>0.28000000000000003</v>
      </c>
      <c r="AJ1408" s="31"/>
      <c r="AK1408" s="75" t="str">
        <f t="shared" si="269"/>
        <v>1</v>
      </c>
      <c r="AL1408" s="75" t="str">
        <f t="shared" si="270"/>
        <v>1</v>
      </c>
      <c r="AM1408" s="75" t="str">
        <f t="shared" si="271"/>
        <v>1</v>
      </c>
      <c r="AN1408" s="75" t="str">
        <f t="shared" si="272"/>
        <v>1</v>
      </c>
      <c r="AO1408" s="75" t="str">
        <f t="shared" si="273"/>
        <v>1</v>
      </c>
      <c r="AP1408" s="75" t="str">
        <f t="shared" si="274"/>
        <v>1</v>
      </c>
      <c r="AQ1408" s="75" t="str">
        <f t="shared" si="275"/>
        <v>3</v>
      </c>
      <c r="AR1408" s="75" t="str">
        <f t="shared" si="276"/>
        <v>1</v>
      </c>
      <c r="AS1408" s="75">
        <f t="shared" si="277"/>
        <v>1.4545454545454546</v>
      </c>
      <c r="AT1408" s="75" t="str">
        <f t="shared" si="278"/>
        <v>3</v>
      </c>
      <c r="AU1408" s="48" t="e">
        <f>IF(OR(AQ1408="I",#REF!="I",AQ1408="C",#REF!="C"),"Termovacío",IF(OR(AO1408="I",AN1408="I",AP1408="I",AK1408="I",AL1408="I",AO1408="C",AN1408="C",AP1408="C",AK1408="C",AL1408="C"),"Regeneración",""))</f>
        <v>#REF!</v>
      </c>
    </row>
    <row r="1409" spans="1:47" s="10" customFormat="1" ht="15" customHeight="1" x14ac:dyDescent="0.2">
      <c r="A1409" s="4">
        <f t="shared" si="279"/>
        <v>68</v>
      </c>
      <c r="B1409" s="4">
        <v>60003469</v>
      </c>
      <c r="C1409" s="4" t="s">
        <v>90</v>
      </c>
      <c r="D1409" s="4" t="s">
        <v>156</v>
      </c>
      <c r="E1409" s="3"/>
      <c r="F1409" s="4" t="s">
        <v>360</v>
      </c>
      <c r="G1409" s="4" t="s">
        <v>12</v>
      </c>
      <c r="H1409" s="4" t="s">
        <v>45</v>
      </c>
      <c r="I1409" s="4" t="s">
        <v>245</v>
      </c>
      <c r="J1409" s="4" t="s">
        <v>141</v>
      </c>
      <c r="K1409" s="4" t="s">
        <v>125</v>
      </c>
      <c r="L1409" s="4">
        <v>2007</v>
      </c>
      <c r="M1409" s="4" t="s">
        <v>267</v>
      </c>
      <c r="N1409" s="4" t="s">
        <v>153</v>
      </c>
      <c r="O1409" s="4" t="s">
        <v>135</v>
      </c>
      <c r="P1409" s="4">
        <v>2008</v>
      </c>
      <c r="Q1409" s="4"/>
      <c r="R1409" s="4" t="s">
        <v>119</v>
      </c>
      <c r="S1409" s="13"/>
      <c r="T1409" s="4"/>
      <c r="U1409" s="4"/>
      <c r="V1409" s="4"/>
      <c r="W1409" s="4">
        <v>60</v>
      </c>
      <c r="X1409" s="13">
        <v>43096</v>
      </c>
      <c r="Y1409" s="27"/>
      <c r="Z1409" s="27"/>
      <c r="AA1409" s="28"/>
      <c r="AB1409" s="31"/>
      <c r="AC1409" s="32">
        <v>70</v>
      </c>
      <c r="AD1409" s="28"/>
      <c r="AE1409" s="28">
        <v>40.5</v>
      </c>
      <c r="AF1409" s="33">
        <v>0.01</v>
      </c>
      <c r="AG1409" s="28">
        <v>1</v>
      </c>
      <c r="AH1409" s="31"/>
      <c r="AI1409" s="31">
        <v>0.7</v>
      </c>
      <c r="AJ1409" s="31"/>
      <c r="AK1409" s="75" t="str">
        <f t="shared" si="269"/>
        <v>1</v>
      </c>
      <c r="AL1409" s="75" t="str">
        <f t="shared" si="270"/>
        <v>1</v>
      </c>
      <c r="AM1409" s="75" t="str">
        <f t="shared" si="271"/>
        <v>1</v>
      </c>
      <c r="AN1409" s="75" t="str">
        <f t="shared" si="272"/>
        <v>1</v>
      </c>
      <c r="AO1409" s="75" t="str">
        <f t="shared" si="273"/>
        <v>1</v>
      </c>
      <c r="AP1409" s="75" t="str">
        <f t="shared" si="274"/>
        <v>1</v>
      </c>
      <c r="AQ1409" s="75" t="str">
        <f t="shared" si="275"/>
        <v>1</v>
      </c>
      <c r="AR1409" s="75" t="str">
        <f t="shared" si="276"/>
        <v>1</v>
      </c>
      <c r="AS1409" s="75">
        <f t="shared" si="277"/>
        <v>1</v>
      </c>
      <c r="AT1409" s="75" t="str">
        <f t="shared" si="278"/>
        <v>1</v>
      </c>
      <c r="AU1409" s="48" t="e">
        <f>IF(OR(AQ1409="I",#REF!="I",AQ1409="C",#REF!="C"),"Termovacío",IF(OR(AO1409="I",AN1409="I",AP1409="I",AK1409="I",AL1409="I",AO1409="C",AN1409="C",AP1409="C",AK1409="C",AL1409="C"),"Regeneración",""))</f>
        <v>#REF!</v>
      </c>
    </row>
    <row r="1410" spans="1:47" s="10" customFormat="1" ht="15" customHeight="1" x14ac:dyDescent="0.2">
      <c r="A1410" s="4">
        <f t="shared" si="279"/>
        <v>68</v>
      </c>
      <c r="B1410" s="4">
        <v>60003469</v>
      </c>
      <c r="C1410" s="4" t="s">
        <v>90</v>
      </c>
      <c r="D1410" s="4" t="s">
        <v>156</v>
      </c>
      <c r="E1410" s="3"/>
      <c r="F1410" s="4" t="s">
        <v>360</v>
      </c>
      <c r="G1410" s="4" t="s">
        <v>12</v>
      </c>
      <c r="H1410" s="4" t="s">
        <v>45</v>
      </c>
      <c r="I1410" s="4" t="s">
        <v>245</v>
      </c>
      <c r="J1410" s="4" t="s">
        <v>141</v>
      </c>
      <c r="K1410" s="4" t="s">
        <v>125</v>
      </c>
      <c r="L1410" s="4">
        <v>2007</v>
      </c>
      <c r="M1410" s="4" t="s">
        <v>267</v>
      </c>
      <c r="N1410" s="4" t="s">
        <v>153</v>
      </c>
      <c r="O1410" s="4" t="s">
        <v>135</v>
      </c>
      <c r="P1410" s="4">
        <v>2008</v>
      </c>
      <c r="Q1410" s="4"/>
      <c r="R1410" s="4" t="s">
        <v>119</v>
      </c>
      <c r="S1410" s="13"/>
      <c r="T1410" s="4"/>
      <c r="U1410" s="4"/>
      <c r="V1410" s="4"/>
      <c r="W1410" s="4">
        <v>60</v>
      </c>
      <c r="X1410" s="13">
        <v>43054</v>
      </c>
      <c r="Y1410" s="27"/>
      <c r="Z1410" s="27"/>
      <c r="AA1410" s="28"/>
      <c r="AB1410" s="31"/>
      <c r="AC1410" s="32">
        <v>65</v>
      </c>
      <c r="AD1410" s="28"/>
      <c r="AE1410" s="28">
        <v>44</v>
      </c>
      <c r="AF1410" s="33">
        <v>0.01</v>
      </c>
      <c r="AG1410" s="28">
        <v>2</v>
      </c>
      <c r="AH1410" s="31"/>
      <c r="AI1410" s="31">
        <v>0.2</v>
      </c>
      <c r="AJ1410" s="31"/>
      <c r="AK1410" s="75" t="str">
        <f t="shared" si="269"/>
        <v>1</v>
      </c>
      <c r="AL1410" s="75" t="str">
        <f t="shared" si="270"/>
        <v>1</v>
      </c>
      <c r="AM1410" s="75" t="str">
        <f t="shared" si="271"/>
        <v>1</v>
      </c>
      <c r="AN1410" s="75" t="str">
        <f t="shared" si="272"/>
        <v>1</v>
      </c>
      <c r="AO1410" s="75" t="str">
        <f t="shared" si="273"/>
        <v>1</v>
      </c>
      <c r="AP1410" s="75" t="str">
        <f t="shared" si="274"/>
        <v>1</v>
      </c>
      <c r="AQ1410" s="75" t="str">
        <f t="shared" si="275"/>
        <v>1</v>
      </c>
      <c r="AR1410" s="75" t="str">
        <f t="shared" si="276"/>
        <v>1</v>
      </c>
      <c r="AS1410" s="75">
        <f t="shared" si="277"/>
        <v>1</v>
      </c>
      <c r="AT1410" s="75" t="str">
        <f t="shared" si="278"/>
        <v>1</v>
      </c>
      <c r="AU1410" s="48" t="e">
        <f>IF(OR(AQ1410="I",#REF!="I",AQ1410="C",#REF!="C"),"Termovacío",IF(OR(AO1410="I",AN1410="I",AP1410="I",AK1410="I",AL1410="I",AO1410="C",AN1410="C",AP1410="C",AK1410="C",AL1410="C"),"Regeneración",""))</f>
        <v>#REF!</v>
      </c>
    </row>
    <row r="1411" spans="1:47" s="10" customFormat="1" ht="15" customHeight="1" x14ac:dyDescent="0.2">
      <c r="A1411" s="4">
        <f t="shared" si="279"/>
        <v>68</v>
      </c>
      <c r="B1411" s="4">
        <v>60003469</v>
      </c>
      <c r="C1411" s="4" t="s">
        <v>90</v>
      </c>
      <c r="D1411" s="4" t="s">
        <v>156</v>
      </c>
      <c r="E1411" s="3"/>
      <c r="F1411" s="4" t="s">
        <v>360</v>
      </c>
      <c r="G1411" s="4" t="s">
        <v>12</v>
      </c>
      <c r="H1411" s="4" t="s">
        <v>45</v>
      </c>
      <c r="I1411" s="4" t="s">
        <v>245</v>
      </c>
      <c r="J1411" s="4" t="s">
        <v>141</v>
      </c>
      <c r="K1411" s="4" t="s">
        <v>125</v>
      </c>
      <c r="L1411" s="4">
        <v>2007</v>
      </c>
      <c r="M1411" s="4" t="s">
        <v>267</v>
      </c>
      <c r="N1411" s="4" t="s">
        <v>153</v>
      </c>
      <c r="O1411" s="4" t="s">
        <v>135</v>
      </c>
      <c r="P1411" s="4">
        <v>2008</v>
      </c>
      <c r="Q1411" s="4"/>
      <c r="R1411" s="4" t="s">
        <v>119</v>
      </c>
      <c r="S1411" s="13"/>
      <c r="T1411" s="4"/>
      <c r="U1411" s="4"/>
      <c r="V1411" s="4"/>
      <c r="W1411" s="4">
        <v>60</v>
      </c>
      <c r="X1411" s="13">
        <v>43045</v>
      </c>
      <c r="Y1411" s="27"/>
      <c r="Z1411" s="27"/>
      <c r="AA1411" s="28"/>
      <c r="AB1411" s="31"/>
      <c r="AC1411" s="32">
        <v>67.900000000000006</v>
      </c>
      <c r="AD1411" s="28"/>
      <c r="AE1411" s="28">
        <v>44.8</v>
      </c>
      <c r="AF1411" s="33">
        <v>0.01</v>
      </c>
      <c r="AG1411" s="28">
        <v>2</v>
      </c>
      <c r="AH1411" s="31"/>
      <c r="AI1411" s="31">
        <v>0.4</v>
      </c>
      <c r="AJ1411" s="31"/>
      <c r="AK1411" s="75" t="str">
        <f t="shared" si="269"/>
        <v>1</v>
      </c>
      <c r="AL1411" s="75" t="str">
        <f t="shared" si="270"/>
        <v>1</v>
      </c>
      <c r="AM1411" s="75" t="str">
        <f t="shared" si="271"/>
        <v>1</v>
      </c>
      <c r="AN1411" s="75" t="str">
        <f t="shared" si="272"/>
        <v>1</v>
      </c>
      <c r="AO1411" s="75" t="str">
        <f t="shared" si="273"/>
        <v>1</v>
      </c>
      <c r="AP1411" s="75" t="str">
        <f t="shared" si="274"/>
        <v>1</v>
      </c>
      <c r="AQ1411" s="75" t="str">
        <f t="shared" si="275"/>
        <v>1</v>
      </c>
      <c r="AR1411" s="75" t="str">
        <f t="shared" si="276"/>
        <v>1</v>
      </c>
      <c r="AS1411" s="75">
        <f t="shared" si="277"/>
        <v>1</v>
      </c>
      <c r="AT1411" s="75" t="str">
        <f t="shared" si="278"/>
        <v>1</v>
      </c>
      <c r="AU1411" s="48" t="e">
        <f>IF(OR(AQ1411="I",#REF!="I",AQ1411="C",#REF!="C"),"Termovacío",IF(OR(AO1411="I",AN1411="I",AP1411="I",AK1411="I",AL1411="I",AO1411="C",AN1411="C",AP1411="C",AK1411="C",AL1411="C"),"Regeneración",""))</f>
        <v>#REF!</v>
      </c>
    </row>
    <row r="1412" spans="1:47" s="10" customFormat="1" ht="15" customHeight="1" x14ac:dyDescent="0.2">
      <c r="A1412" s="4">
        <f t="shared" si="279"/>
        <v>68</v>
      </c>
      <c r="B1412" s="4">
        <v>60003469</v>
      </c>
      <c r="C1412" s="4" t="s">
        <v>90</v>
      </c>
      <c r="D1412" s="4" t="s">
        <v>156</v>
      </c>
      <c r="E1412" s="3"/>
      <c r="F1412" s="4" t="s">
        <v>360</v>
      </c>
      <c r="G1412" s="4" t="s">
        <v>12</v>
      </c>
      <c r="H1412" s="4" t="s">
        <v>45</v>
      </c>
      <c r="I1412" s="4" t="s">
        <v>245</v>
      </c>
      <c r="J1412" s="4" t="s">
        <v>141</v>
      </c>
      <c r="K1412" s="4" t="s">
        <v>125</v>
      </c>
      <c r="L1412" s="4">
        <v>2007</v>
      </c>
      <c r="M1412" s="4" t="s">
        <v>267</v>
      </c>
      <c r="N1412" s="4" t="s">
        <v>153</v>
      </c>
      <c r="O1412" s="4" t="s">
        <v>135</v>
      </c>
      <c r="P1412" s="4">
        <v>2008</v>
      </c>
      <c r="Q1412" s="4"/>
      <c r="R1412" s="4" t="s">
        <v>119</v>
      </c>
      <c r="S1412" s="13"/>
      <c r="T1412" s="4"/>
      <c r="U1412" s="4"/>
      <c r="V1412" s="4"/>
      <c r="W1412" s="4">
        <v>60</v>
      </c>
      <c r="X1412" s="13">
        <v>42923</v>
      </c>
      <c r="Y1412" s="27"/>
      <c r="Z1412" s="27"/>
      <c r="AA1412" s="28"/>
      <c r="AB1412" s="31"/>
      <c r="AC1412" s="32">
        <v>62.9</v>
      </c>
      <c r="AD1412" s="28"/>
      <c r="AE1412" s="28">
        <v>42</v>
      </c>
      <c r="AF1412" s="33">
        <v>0.01</v>
      </c>
      <c r="AG1412" s="28">
        <v>2</v>
      </c>
      <c r="AH1412" s="31">
        <v>0.01</v>
      </c>
      <c r="AI1412" s="31">
        <v>0.4</v>
      </c>
      <c r="AJ1412" s="31"/>
      <c r="AK1412" s="75" t="str">
        <f t="shared" ref="AK1412:AK1475" si="280">IF(AH1412&lt;&gt;"",IF(AH1412&lt;=0.1,"1",IF(AND(AH1412&gt;0.1,AH1412&lt;=0.3),"3",IF(AH1412&gt;0.3,"5",""))),"1")</f>
        <v>1</v>
      </c>
      <c r="AL1412" s="75" t="str">
        <f t="shared" ref="AL1412:AL1475" si="281">IF(AI1412&lt;&gt;"",IF(AI1412&lt;=3,"1",IF(AND(AI1412&gt;3,AI1412&lt;=4),"3",IF(AI1412&gt;4,"5",""))),"1")</f>
        <v>1</v>
      </c>
      <c r="AM1412" s="75" t="str">
        <f t="shared" ref="AM1412:AM1475" si="282">IF(AD1412&lt;&gt;"",IF(AD1412&lt;=20,"1",IF(AND(AD1412&gt;20,AD1412&lt;=30),"3",IF(AD1412&gt;30,"5",""))),"1")</f>
        <v>1</v>
      </c>
      <c r="AN1412" s="75" t="str">
        <f t="shared" ref="AN1412:AN1475" si="283">IF(AF1412&lt;&gt;"",IF(AF1412&lt;=0.05,"1",IF(AND(AF1412&gt;0.05,AF1412&lt;=0.1),"3",IF(AF1412&gt;0.1,"5",""))),"1")</f>
        <v>1</v>
      </c>
      <c r="AO1412" s="75" t="str">
        <f t="shared" ref="AO1412:AO1475" si="284">IF(AE1412&lt;&gt;"",IF(AE1412&gt;=32,"1",IF(AND(AE1412&gt;=28,AE1412&lt;32),"3",IF(AE1412&lt;28,"5",""))),"1")</f>
        <v>1</v>
      </c>
      <c r="AP1412" s="75" t="str">
        <f t="shared" ref="AP1412:AP1475" si="285">IF(AG1412&lt;&gt;"",IF(AG1412&lt;=3.5,"1",IF(AG1412&gt;3.5,"5","")),"1")</f>
        <v>1</v>
      </c>
      <c r="AQ1412" s="75" t="str">
        <f t="shared" si="275"/>
        <v>1</v>
      </c>
      <c r="AR1412" s="75" t="str">
        <f t="shared" si="276"/>
        <v>1</v>
      </c>
      <c r="AS1412" s="75">
        <f t="shared" si="277"/>
        <v>1</v>
      </c>
      <c r="AT1412" s="75" t="str">
        <f t="shared" si="278"/>
        <v>1</v>
      </c>
      <c r="AU1412" s="48" t="e">
        <f>IF(OR(AQ1412="I",#REF!="I",AQ1412="C",#REF!="C"),"Termovacío",IF(OR(AO1412="I",AN1412="I",AP1412="I",AK1412="I",AL1412="I",AO1412="C",AN1412="C",AP1412="C",AK1412="C",AL1412="C"),"Regeneración",""))</f>
        <v>#REF!</v>
      </c>
    </row>
    <row r="1413" spans="1:47" s="10" customFormat="1" ht="15" customHeight="1" x14ac:dyDescent="0.2">
      <c r="A1413" s="4">
        <f t="shared" si="279"/>
        <v>68</v>
      </c>
      <c r="B1413" s="4">
        <v>60003469</v>
      </c>
      <c r="C1413" s="4" t="s">
        <v>90</v>
      </c>
      <c r="D1413" s="4" t="s">
        <v>156</v>
      </c>
      <c r="E1413" s="3"/>
      <c r="F1413" s="4" t="s">
        <v>360</v>
      </c>
      <c r="G1413" s="4" t="s">
        <v>12</v>
      </c>
      <c r="H1413" s="4" t="s">
        <v>45</v>
      </c>
      <c r="I1413" s="4" t="s">
        <v>245</v>
      </c>
      <c r="J1413" s="4" t="s">
        <v>141</v>
      </c>
      <c r="K1413" s="4" t="s">
        <v>125</v>
      </c>
      <c r="L1413" s="4">
        <v>2007</v>
      </c>
      <c r="M1413" s="4" t="s">
        <v>267</v>
      </c>
      <c r="N1413" s="4" t="s">
        <v>153</v>
      </c>
      <c r="O1413" s="4" t="s">
        <v>135</v>
      </c>
      <c r="P1413" s="4">
        <v>2008</v>
      </c>
      <c r="Q1413" s="4"/>
      <c r="R1413" s="4" t="s">
        <v>119</v>
      </c>
      <c r="S1413" s="13"/>
      <c r="T1413" s="4"/>
      <c r="U1413" s="4"/>
      <c r="V1413" s="4"/>
      <c r="W1413" s="4">
        <v>60</v>
      </c>
      <c r="X1413" s="13">
        <v>42384</v>
      </c>
      <c r="Y1413" s="27"/>
      <c r="Z1413" s="27"/>
      <c r="AA1413" s="28"/>
      <c r="AB1413" s="31"/>
      <c r="AC1413" s="32">
        <v>63.2</v>
      </c>
      <c r="AD1413" s="28"/>
      <c r="AE1413" s="28">
        <v>33</v>
      </c>
      <c r="AF1413" s="33">
        <v>0.01</v>
      </c>
      <c r="AG1413" s="28">
        <v>1</v>
      </c>
      <c r="AH1413" s="31">
        <v>1.0999999999999999E-2</v>
      </c>
      <c r="AI1413" s="31">
        <v>0.24199999999999999</v>
      </c>
      <c r="AJ1413" s="31"/>
      <c r="AK1413" s="75" t="str">
        <f t="shared" si="280"/>
        <v>1</v>
      </c>
      <c r="AL1413" s="75" t="str">
        <f t="shared" si="281"/>
        <v>1</v>
      </c>
      <c r="AM1413" s="75" t="str">
        <f t="shared" si="282"/>
        <v>1</v>
      </c>
      <c r="AN1413" s="75" t="str">
        <f t="shared" si="283"/>
        <v>1</v>
      </c>
      <c r="AO1413" s="75" t="str">
        <f t="shared" si="284"/>
        <v>1</v>
      </c>
      <c r="AP1413" s="75" t="str">
        <f t="shared" si="285"/>
        <v>1</v>
      </c>
      <c r="AQ1413" s="75" t="str">
        <f t="shared" ref="AQ1413:AQ1476" si="286">IF(AC1413&lt;&gt;"",IF(AND(W1413=60,AC1413&gt;=40),"1",IF(AND(W1413=60,AC1413&gt;=35,AC1413&lt;40),"3",IF(AND(W1413=60,AC1413&lt;35),"5",IF(AND(W1413=220,AC1413&gt;=50),"1",IF(AND(W1413=220,AC1413&gt;=45,AC1413&lt;50),"2",IF(AND(W1413=220,AC1413&lt;45),"5","")))))),"1")</f>
        <v>1</v>
      </c>
      <c r="AR1413" s="75" t="str">
        <f t="shared" ref="AR1413:AR1476" si="287">IF(AJ1413&lt;&gt;"",IF(AJ1413&gt;=0.2,"1",IF(AND(AJ1413&gt;=0.1,AJ1413&lt;0.2),"3",IF(AJ1413&lt;0.1,"5",""))),"1")</f>
        <v>1</v>
      </c>
      <c r="AS1413" s="75">
        <f t="shared" ref="AS1413:AS1476" si="288">+(3*AK1413+3*AL1413+4*AM1413+2*AN1413+3*AO1413+1*AP1413+5*AQ1413+1*AR1413)/22</f>
        <v>1</v>
      </c>
      <c r="AT1413" s="75" t="str">
        <f t="shared" ref="AT1413:AT1476" si="289">IF(AND(AS1413&gt;0,AS1413&lt;=1),"1",IF(AND(AS1413&gt;1,AS1413&lt;=2),"3",IF(AND(AS1413&gt;2,AS1413&lt;=3),"6",IF(AND(AS1413&gt;3,AS1413&lt;=4),"8",IF(AND(AS1413&gt;4,AS1413&lt;=5),"10","")))))</f>
        <v>1</v>
      </c>
      <c r="AU1413" s="48" t="e">
        <f>IF(OR(AQ1413="I",#REF!="I",AQ1413="C",#REF!="C"),"Termovacío",IF(OR(AO1413="I",AN1413="I",AP1413="I",AK1413="I",AL1413="I",AO1413="C",AN1413="C",AP1413="C",AK1413="C",AL1413="C"),"Regeneración",""))</f>
        <v>#REF!</v>
      </c>
    </row>
    <row r="1414" spans="1:47" s="10" customFormat="1" ht="15" customHeight="1" x14ac:dyDescent="0.2">
      <c r="A1414" s="4">
        <f t="shared" si="279"/>
        <v>68</v>
      </c>
      <c r="B1414" s="4">
        <v>60003469</v>
      </c>
      <c r="C1414" s="4" t="s">
        <v>90</v>
      </c>
      <c r="D1414" s="4" t="s">
        <v>156</v>
      </c>
      <c r="E1414" s="3"/>
      <c r="F1414" s="4" t="s">
        <v>360</v>
      </c>
      <c r="G1414" s="4" t="s">
        <v>12</v>
      </c>
      <c r="H1414" s="4" t="s">
        <v>45</v>
      </c>
      <c r="I1414" s="4" t="s">
        <v>245</v>
      </c>
      <c r="J1414" s="4" t="s">
        <v>141</v>
      </c>
      <c r="K1414" s="4" t="s">
        <v>125</v>
      </c>
      <c r="L1414" s="4">
        <v>2007</v>
      </c>
      <c r="M1414" s="4" t="s">
        <v>267</v>
      </c>
      <c r="N1414" s="4" t="s">
        <v>153</v>
      </c>
      <c r="O1414" s="4" t="s">
        <v>135</v>
      </c>
      <c r="P1414" s="4">
        <v>2008</v>
      </c>
      <c r="Q1414" s="4"/>
      <c r="R1414" s="4" t="s">
        <v>119</v>
      </c>
      <c r="S1414" s="13"/>
      <c r="T1414" s="4"/>
      <c r="U1414" s="4"/>
      <c r="V1414" s="4"/>
      <c r="W1414" s="4">
        <v>60</v>
      </c>
      <c r="X1414" s="13">
        <v>41989</v>
      </c>
      <c r="Y1414" s="27"/>
      <c r="Z1414" s="27"/>
      <c r="AA1414" s="28"/>
      <c r="AB1414" s="31"/>
      <c r="AC1414" s="32">
        <v>64</v>
      </c>
      <c r="AD1414" s="28"/>
      <c r="AE1414" s="28">
        <v>44</v>
      </c>
      <c r="AF1414" s="33">
        <v>0.01</v>
      </c>
      <c r="AG1414" s="28">
        <v>1</v>
      </c>
      <c r="AH1414" s="31">
        <v>2.1000000000000001E-2</v>
      </c>
      <c r="AI1414" s="31"/>
      <c r="AJ1414" s="31"/>
      <c r="AK1414" s="75" t="str">
        <f t="shared" si="280"/>
        <v>1</v>
      </c>
      <c r="AL1414" s="75" t="str">
        <f t="shared" si="281"/>
        <v>1</v>
      </c>
      <c r="AM1414" s="75" t="str">
        <f t="shared" si="282"/>
        <v>1</v>
      </c>
      <c r="AN1414" s="75" t="str">
        <f t="shared" si="283"/>
        <v>1</v>
      </c>
      <c r="AO1414" s="75" t="str">
        <f t="shared" si="284"/>
        <v>1</v>
      </c>
      <c r="AP1414" s="75" t="str">
        <f t="shared" si="285"/>
        <v>1</v>
      </c>
      <c r="AQ1414" s="75" t="str">
        <f t="shared" si="286"/>
        <v>1</v>
      </c>
      <c r="AR1414" s="75" t="str">
        <f t="shared" si="287"/>
        <v>1</v>
      </c>
      <c r="AS1414" s="75">
        <f t="shared" si="288"/>
        <v>1</v>
      </c>
      <c r="AT1414" s="75" t="str">
        <f t="shared" si="289"/>
        <v>1</v>
      </c>
      <c r="AU1414" s="48" t="e">
        <f>IF(OR(AQ1414="I",#REF!="I",AQ1414="C",#REF!="C"),"Termovacío",IF(OR(AO1414="I",AN1414="I",AP1414="I",AK1414="I",AL1414="I",AO1414="C",AN1414="C",AP1414="C",AK1414="C",AL1414="C"),"Regeneración",""))</f>
        <v>#REF!</v>
      </c>
    </row>
    <row r="1415" spans="1:47" s="10" customFormat="1" ht="15" customHeight="1" x14ac:dyDescent="0.2">
      <c r="A1415" s="4">
        <f t="shared" si="279"/>
        <v>68</v>
      </c>
      <c r="B1415" s="4">
        <v>60003469</v>
      </c>
      <c r="C1415" s="4" t="s">
        <v>90</v>
      </c>
      <c r="D1415" s="4" t="s">
        <v>156</v>
      </c>
      <c r="E1415" s="3"/>
      <c r="F1415" s="4" t="s">
        <v>360</v>
      </c>
      <c r="G1415" s="4" t="s">
        <v>12</v>
      </c>
      <c r="H1415" s="4" t="s">
        <v>45</v>
      </c>
      <c r="I1415" s="4" t="s">
        <v>245</v>
      </c>
      <c r="J1415" s="4" t="s">
        <v>141</v>
      </c>
      <c r="K1415" s="4" t="s">
        <v>125</v>
      </c>
      <c r="L1415" s="4">
        <v>2007</v>
      </c>
      <c r="M1415" s="4" t="s">
        <v>267</v>
      </c>
      <c r="N1415" s="4" t="s">
        <v>153</v>
      </c>
      <c r="O1415" s="4" t="s">
        <v>135</v>
      </c>
      <c r="P1415" s="4">
        <v>2008</v>
      </c>
      <c r="Q1415" s="4"/>
      <c r="R1415" s="4" t="s">
        <v>119</v>
      </c>
      <c r="S1415" s="13"/>
      <c r="T1415" s="4"/>
      <c r="U1415" s="4"/>
      <c r="V1415" s="4"/>
      <c r="W1415" s="4">
        <v>60</v>
      </c>
      <c r="X1415" s="13">
        <v>41631</v>
      </c>
      <c r="Y1415" s="27"/>
      <c r="Z1415" s="27"/>
      <c r="AA1415" s="28"/>
      <c r="AB1415" s="31"/>
      <c r="AC1415" s="32">
        <v>62</v>
      </c>
      <c r="AD1415" s="28"/>
      <c r="AE1415" s="28">
        <v>34.700000000000003</v>
      </c>
      <c r="AF1415" s="33">
        <v>0.01</v>
      </c>
      <c r="AG1415" s="28">
        <v>1.5</v>
      </c>
      <c r="AH1415" s="31">
        <v>1.4999999999999999E-2</v>
      </c>
      <c r="AI1415" s="31">
        <v>0.27</v>
      </c>
      <c r="AJ1415" s="31"/>
      <c r="AK1415" s="75" t="str">
        <f t="shared" si="280"/>
        <v>1</v>
      </c>
      <c r="AL1415" s="75" t="str">
        <f t="shared" si="281"/>
        <v>1</v>
      </c>
      <c r="AM1415" s="75" t="str">
        <f t="shared" si="282"/>
        <v>1</v>
      </c>
      <c r="AN1415" s="75" t="str">
        <f t="shared" si="283"/>
        <v>1</v>
      </c>
      <c r="AO1415" s="75" t="str">
        <f t="shared" si="284"/>
        <v>1</v>
      </c>
      <c r="AP1415" s="75" t="str">
        <f t="shared" si="285"/>
        <v>1</v>
      </c>
      <c r="AQ1415" s="75" t="str">
        <f t="shared" si="286"/>
        <v>1</v>
      </c>
      <c r="AR1415" s="75" t="str">
        <f t="shared" si="287"/>
        <v>1</v>
      </c>
      <c r="AS1415" s="75">
        <f t="shared" si="288"/>
        <v>1</v>
      </c>
      <c r="AT1415" s="75" t="str">
        <f t="shared" si="289"/>
        <v>1</v>
      </c>
      <c r="AU1415" s="48" t="e">
        <f>IF(OR(AQ1415="I",#REF!="I",AQ1415="C",#REF!="C"),"Termovacío",IF(OR(AO1415="I",AN1415="I",AP1415="I",AK1415="I",AL1415="I",AO1415="C",AN1415="C",AP1415="C",AK1415="C",AL1415="C"),"Regeneración",""))</f>
        <v>#REF!</v>
      </c>
    </row>
    <row r="1416" spans="1:47" s="10" customFormat="1" ht="15" customHeight="1" x14ac:dyDescent="0.2">
      <c r="A1416" s="4">
        <f t="shared" si="279"/>
        <v>68</v>
      </c>
      <c r="B1416" s="4">
        <v>60003469</v>
      </c>
      <c r="C1416" s="4" t="s">
        <v>90</v>
      </c>
      <c r="D1416" s="4" t="s">
        <v>156</v>
      </c>
      <c r="E1416" s="3"/>
      <c r="F1416" s="4" t="s">
        <v>360</v>
      </c>
      <c r="G1416" s="4" t="s">
        <v>12</v>
      </c>
      <c r="H1416" s="4" t="s">
        <v>45</v>
      </c>
      <c r="I1416" s="4" t="s">
        <v>245</v>
      </c>
      <c r="J1416" s="4" t="s">
        <v>141</v>
      </c>
      <c r="K1416" s="4" t="s">
        <v>125</v>
      </c>
      <c r="L1416" s="4">
        <v>2007</v>
      </c>
      <c r="M1416" s="4" t="s">
        <v>267</v>
      </c>
      <c r="N1416" s="4" t="s">
        <v>153</v>
      </c>
      <c r="O1416" s="4" t="s">
        <v>135</v>
      </c>
      <c r="P1416" s="4">
        <v>2008</v>
      </c>
      <c r="Q1416" s="4"/>
      <c r="R1416" s="4" t="s">
        <v>119</v>
      </c>
      <c r="S1416" s="13"/>
      <c r="T1416" s="4"/>
      <c r="U1416" s="4"/>
      <c r="V1416" s="4"/>
      <c r="W1416" s="4">
        <v>60</v>
      </c>
      <c r="X1416" s="13">
        <v>41346</v>
      </c>
      <c r="Y1416" s="27"/>
      <c r="Z1416" s="27"/>
      <c r="AA1416" s="28"/>
      <c r="AB1416" s="31"/>
      <c r="AC1416" s="32">
        <v>40</v>
      </c>
      <c r="AD1416" s="28"/>
      <c r="AE1416" s="28">
        <v>39</v>
      </c>
      <c r="AF1416" s="33">
        <v>0.01</v>
      </c>
      <c r="AG1416" s="28">
        <v>0.5</v>
      </c>
      <c r="AH1416" s="31">
        <v>8.0000000000000002E-3</v>
      </c>
      <c r="AI1416" s="31">
        <v>0.11</v>
      </c>
      <c r="AJ1416" s="31"/>
      <c r="AK1416" s="75" t="str">
        <f t="shared" si="280"/>
        <v>1</v>
      </c>
      <c r="AL1416" s="75" t="str">
        <f t="shared" si="281"/>
        <v>1</v>
      </c>
      <c r="AM1416" s="75" t="str">
        <f t="shared" si="282"/>
        <v>1</v>
      </c>
      <c r="AN1416" s="75" t="str">
        <f t="shared" si="283"/>
        <v>1</v>
      </c>
      <c r="AO1416" s="75" t="str">
        <f t="shared" si="284"/>
        <v>1</v>
      </c>
      <c r="AP1416" s="75" t="str">
        <f t="shared" si="285"/>
        <v>1</v>
      </c>
      <c r="AQ1416" s="75" t="str">
        <f t="shared" si="286"/>
        <v>1</v>
      </c>
      <c r="AR1416" s="75" t="str">
        <f t="shared" si="287"/>
        <v>1</v>
      </c>
      <c r="AS1416" s="75">
        <f t="shared" si="288"/>
        <v>1</v>
      </c>
      <c r="AT1416" s="75" t="str">
        <f t="shared" si="289"/>
        <v>1</v>
      </c>
      <c r="AU1416" s="48" t="e">
        <f>IF(OR(AQ1416="I",#REF!="I",AQ1416="C",#REF!="C"),"Termovacío",IF(OR(AO1416="I",AN1416="I",AP1416="I",AK1416="I",AL1416="I",AO1416="C",AN1416="C",AP1416="C",AK1416="C",AL1416="C"),"Regeneración",""))</f>
        <v>#REF!</v>
      </c>
    </row>
    <row r="1417" spans="1:47" s="10" customFormat="1" ht="15" customHeight="1" x14ac:dyDescent="0.2">
      <c r="A1417" s="4">
        <f t="shared" si="279"/>
        <v>68</v>
      </c>
      <c r="B1417" s="4">
        <v>60003469</v>
      </c>
      <c r="C1417" s="4" t="s">
        <v>90</v>
      </c>
      <c r="D1417" s="4" t="s">
        <v>156</v>
      </c>
      <c r="E1417" s="3"/>
      <c r="F1417" s="4" t="s">
        <v>360</v>
      </c>
      <c r="G1417" s="4" t="s">
        <v>12</v>
      </c>
      <c r="H1417" s="4" t="s">
        <v>45</v>
      </c>
      <c r="I1417" s="4" t="s">
        <v>245</v>
      </c>
      <c r="J1417" s="4" t="s">
        <v>141</v>
      </c>
      <c r="K1417" s="4" t="s">
        <v>125</v>
      </c>
      <c r="L1417" s="4">
        <v>2007</v>
      </c>
      <c r="M1417" s="4" t="s">
        <v>267</v>
      </c>
      <c r="N1417" s="4" t="s">
        <v>153</v>
      </c>
      <c r="O1417" s="4" t="s">
        <v>135</v>
      </c>
      <c r="P1417" s="4">
        <v>2008</v>
      </c>
      <c r="Q1417" s="4"/>
      <c r="R1417" s="4" t="s">
        <v>119</v>
      </c>
      <c r="S1417" s="13"/>
      <c r="T1417" s="4"/>
      <c r="U1417" s="4"/>
      <c r="V1417" s="4"/>
      <c r="W1417" s="4">
        <v>60</v>
      </c>
      <c r="X1417" s="13">
        <v>40933</v>
      </c>
      <c r="Y1417" s="27"/>
      <c r="Z1417" s="27"/>
      <c r="AA1417" s="28"/>
      <c r="AB1417" s="31"/>
      <c r="AC1417" s="32">
        <v>36</v>
      </c>
      <c r="AD1417" s="28"/>
      <c r="AE1417" s="28">
        <v>38</v>
      </c>
      <c r="AF1417" s="33">
        <v>0.01</v>
      </c>
      <c r="AG1417" s="28">
        <v>0.5</v>
      </c>
      <c r="AH1417" s="31">
        <v>8.9999999999999993E-3</v>
      </c>
      <c r="AI1417" s="31">
        <v>0.157</v>
      </c>
      <c r="AJ1417" s="31"/>
      <c r="AK1417" s="75" t="str">
        <f t="shared" si="280"/>
        <v>1</v>
      </c>
      <c r="AL1417" s="75" t="str">
        <f t="shared" si="281"/>
        <v>1</v>
      </c>
      <c r="AM1417" s="75" t="str">
        <f t="shared" si="282"/>
        <v>1</v>
      </c>
      <c r="AN1417" s="75" t="str">
        <f t="shared" si="283"/>
        <v>1</v>
      </c>
      <c r="AO1417" s="75" t="str">
        <f t="shared" si="284"/>
        <v>1</v>
      </c>
      <c r="AP1417" s="75" t="str">
        <f t="shared" si="285"/>
        <v>1</v>
      </c>
      <c r="AQ1417" s="75" t="str">
        <f t="shared" si="286"/>
        <v>3</v>
      </c>
      <c r="AR1417" s="75" t="str">
        <f t="shared" si="287"/>
        <v>1</v>
      </c>
      <c r="AS1417" s="75">
        <f t="shared" si="288"/>
        <v>1.4545454545454546</v>
      </c>
      <c r="AT1417" s="75" t="str">
        <f t="shared" si="289"/>
        <v>3</v>
      </c>
      <c r="AU1417" s="48" t="e">
        <f>IF(OR(AQ1417="I",#REF!="I",AQ1417="C",#REF!="C"),"Termovacío",IF(OR(AO1417="I",AN1417="I",AP1417="I",AK1417="I",AL1417="I",AO1417="C",AN1417="C",AP1417="C",AK1417="C",AL1417="C"),"Regeneración",""))</f>
        <v>#REF!</v>
      </c>
    </row>
    <row r="1418" spans="1:47" s="10" customFormat="1" ht="15" customHeight="1" x14ac:dyDescent="0.2">
      <c r="A1418" s="4">
        <f t="shared" si="279"/>
        <v>68</v>
      </c>
      <c r="B1418" s="4">
        <v>60003469</v>
      </c>
      <c r="C1418" s="4" t="s">
        <v>90</v>
      </c>
      <c r="D1418" s="4" t="s">
        <v>156</v>
      </c>
      <c r="E1418" s="3"/>
      <c r="F1418" s="4" t="s">
        <v>360</v>
      </c>
      <c r="G1418" s="4" t="s">
        <v>12</v>
      </c>
      <c r="H1418" s="4" t="s">
        <v>45</v>
      </c>
      <c r="I1418" s="4" t="s">
        <v>245</v>
      </c>
      <c r="J1418" s="4" t="s">
        <v>141</v>
      </c>
      <c r="K1418" s="4" t="s">
        <v>125</v>
      </c>
      <c r="L1418" s="4">
        <v>2007</v>
      </c>
      <c r="M1418" s="4" t="s">
        <v>267</v>
      </c>
      <c r="N1418" s="4" t="s">
        <v>153</v>
      </c>
      <c r="O1418" s="4" t="s">
        <v>135</v>
      </c>
      <c r="P1418" s="4">
        <v>2008</v>
      </c>
      <c r="Q1418" s="4"/>
      <c r="R1418" s="4" t="s">
        <v>119</v>
      </c>
      <c r="S1418" s="13"/>
      <c r="T1418" s="4"/>
      <c r="U1418" s="4"/>
      <c r="V1418" s="4"/>
      <c r="W1418" s="4">
        <v>60</v>
      </c>
      <c r="X1418" s="13">
        <v>40652</v>
      </c>
      <c r="Y1418" s="27"/>
      <c r="Z1418" s="27"/>
      <c r="AA1418" s="28"/>
      <c r="AB1418" s="31"/>
      <c r="AC1418" s="32">
        <v>62</v>
      </c>
      <c r="AD1418" s="28"/>
      <c r="AE1418" s="28">
        <v>38</v>
      </c>
      <c r="AF1418" s="33">
        <v>0.01</v>
      </c>
      <c r="AG1418" s="28">
        <v>0.5</v>
      </c>
      <c r="AH1418" s="31">
        <v>3.0000000000000001E-3</v>
      </c>
      <c r="AI1418" s="31">
        <v>0.125</v>
      </c>
      <c r="AJ1418" s="31"/>
      <c r="AK1418" s="75" t="str">
        <f t="shared" si="280"/>
        <v>1</v>
      </c>
      <c r="AL1418" s="75" t="str">
        <f t="shared" si="281"/>
        <v>1</v>
      </c>
      <c r="AM1418" s="75" t="str">
        <f t="shared" si="282"/>
        <v>1</v>
      </c>
      <c r="AN1418" s="75" t="str">
        <f t="shared" si="283"/>
        <v>1</v>
      </c>
      <c r="AO1418" s="75" t="str">
        <f t="shared" si="284"/>
        <v>1</v>
      </c>
      <c r="AP1418" s="75" t="str">
        <f t="shared" si="285"/>
        <v>1</v>
      </c>
      <c r="AQ1418" s="75" t="str">
        <f t="shared" si="286"/>
        <v>1</v>
      </c>
      <c r="AR1418" s="75" t="str">
        <f t="shared" si="287"/>
        <v>1</v>
      </c>
      <c r="AS1418" s="75">
        <f t="shared" si="288"/>
        <v>1</v>
      </c>
      <c r="AT1418" s="75" t="str">
        <f t="shared" si="289"/>
        <v>1</v>
      </c>
      <c r="AU1418" s="48" t="e">
        <f>IF(OR(AQ1418="I",#REF!="I",AQ1418="C",#REF!="C"),"Termovacío",IF(OR(AO1418="I",AN1418="I",AP1418="I",AK1418="I",AL1418="I",AO1418="C",AN1418="C",AP1418="C",AK1418="C",AL1418="C"),"Regeneración",""))</f>
        <v>#REF!</v>
      </c>
    </row>
    <row r="1419" spans="1:47" s="10" customFormat="1" ht="15" customHeight="1" x14ac:dyDescent="0.2">
      <c r="A1419" s="4">
        <f t="shared" si="279"/>
        <v>68</v>
      </c>
      <c r="B1419" s="4">
        <v>60003469</v>
      </c>
      <c r="C1419" s="4" t="s">
        <v>90</v>
      </c>
      <c r="D1419" s="4" t="s">
        <v>156</v>
      </c>
      <c r="E1419" s="3"/>
      <c r="F1419" s="4" t="s">
        <v>360</v>
      </c>
      <c r="G1419" s="4" t="s">
        <v>12</v>
      </c>
      <c r="H1419" s="4" t="s">
        <v>45</v>
      </c>
      <c r="I1419" s="4" t="s">
        <v>245</v>
      </c>
      <c r="J1419" s="4" t="s">
        <v>141</v>
      </c>
      <c r="K1419" s="4" t="s">
        <v>125</v>
      </c>
      <c r="L1419" s="4">
        <v>2007</v>
      </c>
      <c r="M1419" s="4" t="s">
        <v>267</v>
      </c>
      <c r="N1419" s="4" t="s">
        <v>153</v>
      </c>
      <c r="O1419" s="4" t="s">
        <v>135</v>
      </c>
      <c r="P1419" s="4">
        <v>2008</v>
      </c>
      <c r="Q1419" s="4"/>
      <c r="R1419" s="4" t="s">
        <v>119</v>
      </c>
      <c r="S1419" s="13"/>
      <c r="T1419" s="4"/>
      <c r="U1419" s="4"/>
      <c r="V1419" s="4"/>
      <c r="W1419" s="4">
        <v>60</v>
      </c>
      <c r="X1419" s="13">
        <v>40316</v>
      </c>
      <c r="Y1419" s="27"/>
      <c r="Z1419" s="27"/>
      <c r="AA1419" s="28"/>
      <c r="AB1419" s="31"/>
      <c r="AC1419" s="32">
        <v>64</v>
      </c>
      <c r="AD1419" s="28"/>
      <c r="AE1419" s="28">
        <v>40</v>
      </c>
      <c r="AF1419" s="33">
        <v>0.01</v>
      </c>
      <c r="AG1419" s="28">
        <v>0.5</v>
      </c>
      <c r="AH1419" s="31">
        <v>7.0000000000000001E-3</v>
      </c>
      <c r="AI1419" s="31">
        <v>0.13100000000000001</v>
      </c>
      <c r="AJ1419" s="31"/>
      <c r="AK1419" s="75" t="str">
        <f t="shared" si="280"/>
        <v>1</v>
      </c>
      <c r="AL1419" s="75" t="str">
        <f t="shared" si="281"/>
        <v>1</v>
      </c>
      <c r="AM1419" s="75" t="str">
        <f t="shared" si="282"/>
        <v>1</v>
      </c>
      <c r="AN1419" s="75" t="str">
        <f t="shared" si="283"/>
        <v>1</v>
      </c>
      <c r="AO1419" s="75" t="str">
        <f t="shared" si="284"/>
        <v>1</v>
      </c>
      <c r="AP1419" s="75" t="str">
        <f t="shared" si="285"/>
        <v>1</v>
      </c>
      <c r="AQ1419" s="75" t="str">
        <f t="shared" si="286"/>
        <v>1</v>
      </c>
      <c r="AR1419" s="75" t="str">
        <f t="shared" si="287"/>
        <v>1</v>
      </c>
      <c r="AS1419" s="75">
        <f t="shared" si="288"/>
        <v>1</v>
      </c>
      <c r="AT1419" s="75" t="str">
        <f t="shared" si="289"/>
        <v>1</v>
      </c>
      <c r="AU1419" s="48" t="e">
        <f>IF(OR(AQ1419="I",#REF!="I",AQ1419="C",#REF!="C"),"Termovacío",IF(OR(AO1419="I",AN1419="I",AP1419="I",AK1419="I",AL1419="I",AO1419="C",AN1419="C",AP1419="C",AK1419="C",AL1419="C"),"Regeneración",""))</f>
        <v>#REF!</v>
      </c>
    </row>
    <row r="1420" spans="1:47" s="10" customFormat="1" ht="15" customHeight="1" x14ac:dyDescent="0.2">
      <c r="A1420" s="4">
        <f t="shared" si="279"/>
        <v>68</v>
      </c>
      <c r="B1420" s="4">
        <v>60003469</v>
      </c>
      <c r="C1420" s="4" t="s">
        <v>90</v>
      </c>
      <c r="D1420" s="4" t="s">
        <v>156</v>
      </c>
      <c r="E1420" s="3"/>
      <c r="F1420" s="4" t="s">
        <v>360</v>
      </c>
      <c r="G1420" s="4" t="s">
        <v>12</v>
      </c>
      <c r="H1420" s="4" t="s">
        <v>45</v>
      </c>
      <c r="I1420" s="4" t="s">
        <v>245</v>
      </c>
      <c r="J1420" s="4" t="s">
        <v>141</v>
      </c>
      <c r="K1420" s="4" t="s">
        <v>125</v>
      </c>
      <c r="L1420" s="4">
        <v>2007</v>
      </c>
      <c r="M1420" s="4" t="s">
        <v>267</v>
      </c>
      <c r="N1420" s="4" t="s">
        <v>153</v>
      </c>
      <c r="O1420" s="4" t="s">
        <v>135</v>
      </c>
      <c r="P1420" s="4">
        <v>2008</v>
      </c>
      <c r="Q1420" s="4"/>
      <c r="R1420" s="4" t="s">
        <v>119</v>
      </c>
      <c r="S1420" s="13"/>
      <c r="T1420" s="4"/>
      <c r="U1420" s="4"/>
      <c r="V1420" s="4"/>
      <c r="W1420" s="4">
        <v>60</v>
      </c>
      <c r="X1420" s="13">
        <v>40101</v>
      </c>
      <c r="Y1420" s="27"/>
      <c r="Z1420" s="27"/>
      <c r="AA1420" s="28"/>
      <c r="AB1420" s="31"/>
      <c r="AC1420" s="32">
        <v>54</v>
      </c>
      <c r="AD1420" s="28"/>
      <c r="AE1420" s="28">
        <v>39</v>
      </c>
      <c r="AF1420" s="33">
        <v>5.0000000000000001E-3</v>
      </c>
      <c r="AG1420" s="28">
        <v>0.5</v>
      </c>
      <c r="AH1420" s="31">
        <v>5.0000000000000001E-3</v>
      </c>
      <c r="AI1420" s="31">
        <v>0.27100000000000002</v>
      </c>
      <c r="AJ1420" s="31"/>
      <c r="AK1420" s="75" t="str">
        <f t="shared" si="280"/>
        <v>1</v>
      </c>
      <c r="AL1420" s="75" t="str">
        <f t="shared" si="281"/>
        <v>1</v>
      </c>
      <c r="AM1420" s="75" t="str">
        <f t="shared" si="282"/>
        <v>1</v>
      </c>
      <c r="AN1420" s="75" t="str">
        <f t="shared" si="283"/>
        <v>1</v>
      </c>
      <c r="AO1420" s="75" t="str">
        <f t="shared" si="284"/>
        <v>1</v>
      </c>
      <c r="AP1420" s="75" t="str">
        <f t="shared" si="285"/>
        <v>1</v>
      </c>
      <c r="AQ1420" s="75" t="str">
        <f t="shared" si="286"/>
        <v>1</v>
      </c>
      <c r="AR1420" s="75" t="str">
        <f t="shared" si="287"/>
        <v>1</v>
      </c>
      <c r="AS1420" s="75">
        <f t="shared" si="288"/>
        <v>1</v>
      </c>
      <c r="AT1420" s="75" t="str">
        <f t="shared" si="289"/>
        <v>1</v>
      </c>
      <c r="AU1420" s="48" t="e">
        <f>IF(OR(AQ1420="I",#REF!="I",AQ1420="C",#REF!="C"),"Termovacío",IF(OR(AO1420="I",AN1420="I",AP1420="I",AK1420="I",AL1420="I",AO1420="C",AN1420="C",AP1420="C",AK1420="C",AL1420="C"),"Regeneración",""))</f>
        <v>#REF!</v>
      </c>
    </row>
    <row r="1421" spans="1:47" s="10" customFormat="1" ht="15" customHeight="1" x14ac:dyDescent="0.2">
      <c r="A1421" s="4">
        <f t="shared" ref="A1421:A1484" si="290">+IF(B1420=B1421,A1420,A1420+1)</f>
        <v>68</v>
      </c>
      <c r="B1421" s="4">
        <v>60003469</v>
      </c>
      <c r="C1421" s="4" t="s">
        <v>90</v>
      </c>
      <c r="D1421" s="4" t="s">
        <v>156</v>
      </c>
      <c r="E1421" s="3"/>
      <c r="F1421" s="4" t="s">
        <v>360</v>
      </c>
      <c r="G1421" s="4" t="s">
        <v>12</v>
      </c>
      <c r="H1421" s="4" t="s">
        <v>45</v>
      </c>
      <c r="I1421" s="4" t="s">
        <v>245</v>
      </c>
      <c r="J1421" s="4" t="s">
        <v>141</v>
      </c>
      <c r="K1421" s="4" t="s">
        <v>125</v>
      </c>
      <c r="L1421" s="4">
        <v>2007</v>
      </c>
      <c r="M1421" s="4" t="s">
        <v>267</v>
      </c>
      <c r="N1421" s="4" t="s">
        <v>153</v>
      </c>
      <c r="O1421" s="4" t="s">
        <v>135</v>
      </c>
      <c r="P1421" s="4">
        <v>2008</v>
      </c>
      <c r="Q1421" s="4"/>
      <c r="R1421" s="4" t="s">
        <v>119</v>
      </c>
      <c r="S1421" s="13"/>
      <c r="T1421" s="4"/>
      <c r="U1421" s="4"/>
      <c r="V1421" s="4"/>
      <c r="W1421" s="4">
        <v>60</v>
      </c>
      <c r="X1421" s="13">
        <v>39700</v>
      </c>
      <c r="Y1421" s="27"/>
      <c r="Z1421" s="27"/>
      <c r="AA1421" s="28"/>
      <c r="AB1421" s="31"/>
      <c r="AC1421" s="32">
        <v>58</v>
      </c>
      <c r="AD1421" s="28"/>
      <c r="AE1421" s="28">
        <v>41.7</v>
      </c>
      <c r="AF1421" s="33">
        <v>0.01</v>
      </c>
      <c r="AG1421" s="28">
        <v>1</v>
      </c>
      <c r="AH1421" s="31">
        <v>6.9000000000000006E-2</v>
      </c>
      <c r="AI1421" s="31">
        <v>0.70199999999999996</v>
      </c>
      <c r="AJ1421" s="31"/>
      <c r="AK1421" s="75" t="str">
        <f t="shared" si="280"/>
        <v>1</v>
      </c>
      <c r="AL1421" s="75" t="str">
        <f t="shared" si="281"/>
        <v>1</v>
      </c>
      <c r="AM1421" s="75" t="str">
        <f t="shared" si="282"/>
        <v>1</v>
      </c>
      <c r="AN1421" s="75" t="str">
        <f t="shared" si="283"/>
        <v>1</v>
      </c>
      <c r="AO1421" s="75" t="str">
        <f t="shared" si="284"/>
        <v>1</v>
      </c>
      <c r="AP1421" s="75" t="str">
        <f t="shared" si="285"/>
        <v>1</v>
      </c>
      <c r="AQ1421" s="75" t="str">
        <f t="shared" si="286"/>
        <v>1</v>
      </c>
      <c r="AR1421" s="75" t="str">
        <f t="shared" si="287"/>
        <v>1</v>
      </c>
      <c r="AS1421" s="75">
        <f t="shared" si="288"/>
        <v>1</v>
      </c>
      <c r="AT1421" s="75" t="str">
        <f t="shared" si="289"/>
        <v>1</v>
      </c>
      <c r="AU1421" s="48" t="e">
        <f>IF(OR(AQ1421="I",#REF!="I",AQ1421="C",#REF!="C"),"Termovacío",IF(OR(AO1421="I",AN1421="I",AP1421="I",AK1421="I",AL1421="I",AO1421="C",AN1421="C",AP1421="C",AK1421="C",AL1421="C"),"Regeneración",""))</f>
        <v>#REF!</v>
      </c>
    </row>
    <row r="1422" spans="1:47" s="10" customFormat="1" ht="15" customHeight="1" x14ac:dyDescent="0.2">
      <c r="A1422" s="4">
        <f t="shared" si="290"/>
        <v>68</v>
      </c>
      <c r="B1422" s="4">
        <v>60003469</v>
      </c>
      <c r="C1422" s="4" t="s">
        <v>90</v>
      </c>
      <c r="D1422" s="4" t="s">
        <v>156</v>
      </c>
      <c r="E1422" s="3"/>
      <c r="F1422" s="4" t="s">
        <v>360</v>
      </c>
      <c r="G1422" s="4" t="s">
        <v>12</v>
      </c>
      <c r="H1422" s="4" t="s">
        <v>45</v>
      </c>
      <c r="I1422" s="4" t="s">
        <v>245</v>
      </c>
      <c r="J1422" s="4" t="s">
        <v>141</v>
      </c>
      <c r="K1422" s="4" t="s">
        <v>125</v>
      </c>
      <c r="L1422" s="4">
        <v>2007</v>
      </c>
      <c r="M1422" s="4" t="s">
        <v>267</v>
      </c>
      <c r="N1422" s="4" t="s">
        <v>153</v>
      </c>
      <c r="O1422" s="4" t="s">
        <v>135</v>
      </c>
      <c r="P1422" s="4">
        <v>2008</v>
      </c>
      <c r="Q1422" s="4"/>
      <c r="R1422" s="4" t="s">
        <v>119</v>
      </c>
      <c r="S1422" s="13"/>
      <c r="T1422" s="4"/>
      <c r="U1422" s="4"/>
      <c r="V1422" s="4"/>
      <c r="W1422" s="4">
        <v>60</v>
      </c>
      <c r="X1422" s="13">
        <v>39309</v>
      </c>
      <c r="Y1422" s="27"/>
      <c r="Z1422" s="27"/>
      <c r="AA1422" s="28"/>
      <c r="AB1422" s="31"/>
      <c r="AC1422" s="32">
        <v>37</v>
      </c>
      <c r="AD1422" s="28"/>
      <c r="AE1422" s="28">
        <v>42</v>
      </c>
      <c r="AF1422" s="33">
        <v>0.01</v>
      </c>
      <c r="AG1422" s="28">
        <v>0.5</v>
      </c>
      <c r="AH1422" s="31">
        <v>8.9999999999999993E-3</v>
      </c>
      <c r="AI1422" s="31">
        <v>0.41599999999999998</v>
      </c>
      <c r="AJ1422" s="31"/>
      <c r="AK1422" s="75" t="str">
        <f t="shared" si="280"/>
        <v>1</v>
      </c>
      <c r="AL1422" s="75" t="str">
        <f t="shared" si="281"/>
        <v>1</v>
      </c>
      <c r="AM1422" s="75" t="str">
        <f t="shared" si="282"/>
        <v>1</v>
      </c>
      <c r="AN1422" s="75" t="str">
        <f t="shared" si="283"/>
        <v>1</v>
      </c>
      <c r="AO1422" s="75" t="str">
        <f t="shared" si="284"/>
        <v>1</v>
      </c>
      <c r="AP1422" s="75" t="str">
        <f t="shared" si="285"/>
        <v>1</v>
      </c>
      <c r="AQ1422" s="75" t="str">
        <f t="shared" si="286"/>
        <v>3</v>
      </c>
      <c r="AR1422" s="75" t="str">
        <f t="shared" si="287"/>
        <v>1</v>
      </c>
      <c r="AS1422" s="75">
        <f t="shared" si="288"/>
        <v>1.4545454545454546</v>
      </c>
      <c r="AT1422" s="75" t="str">
        <f t="shared" si="289"/>
        <v>3</v>
      </c>
      <c r="AU1422" s="48" t="e">
        <f>IF(OR(AQ1422="I",#REF!="I",AQ1422="C",#REF!="C"),"Termovacío",IF(OR(AO1422="I",AN1422="I",AP1422="I",AK1422="I",AL1422="I",AO1422="C",AN1422="C",AP1422="C",AK1422="C",AL1422="C"),"Regeneración",""))</f>
        <v>#REF!</v>
      </c>
    </row>
    <row r="1423" spans="1:47" s="10" customFormat="1" ht="15" customHeight="1" x14ac:dyDescent="0.2">
      <c r="A1423" s="4">
        <f t="shared" si="290"/>
        <v>69</v>
      </c>
      <c r="B1423" s="36">
        <v>60007457</v>
      </c>
      <c r="C1423" s="36" t="s">
        <v>90</v>
      </c>
      <c r="D1423" s="36" t="s">
        <v>163</v>
      </c>
      <c r="E1423" s="37"/>
      <c r="F1423" s="36" t="s">
        <v>361</v>
      </c>
      <c r="G1423" s="36" t="s">
        <v>19</v>
      </c>
      <c r="H1423" s="36" t="s">
        <v>46</v>
      </c>
      <c r="I1423" s="36" t="s">
        <v>244</v>
      </c>
      <c r="J1423" s="36">
        <v>50</v>
      </c>
      <c r="K1423" s="36" t="s">
        <v>130</v>
      </c>
      <c r="L1423" s="36">
        <v>2017</v>
      </c>
      <c r="M1423" s="36" t="s">
        <v>267</v>
      </c>
      <c r="N1423" s="36" t="s">
        <v>153</v>
      </c>
      <c r="O1423" s="36" t="s">
        <v>118</v>
      </c>
      <c r="P1423" s="36">
        <v>2017</v>
      </c>
      <c r="Q1423" s="36"/>
      <c r="R1423" s="36" t="s">
        <v>119</v>
      </c>
      <c r="S1423" s="38"/>
      <c r="T1423" s="36"/>
      <c r="U1423" s="36"/>
      <c r="V1423" s="36" t="s">
        <v>448</v>
      </c>
      <c r="W1423" s="36">
        <v>60</v>
      </c>
      <c r="X1423" s="38">
        <v>45699</v>
      </c>
      <c r="Y1423" s="39">
        <v>66</v>
      </c>
      <c r="Z1423" s="39" t="s">
        <v>664</v>
      </c>
      <c r="AA1423" s="40" t="s">
        <v>665</v>
      </c>
      <c r="AB1423" s="41">
        <v>0.88200000000000001</v>
      </c>
      <c r="AC1423" s="42">
        <v>75</v>
      </c>
      <c r="AD1423" s="40">
        <v>4</v>
      </c>
      <c r="AE1423" s="40">
        <v>37.700000000000003</v>
      </c>
      <c r="AF1423" s="43">
        <v>3.0000000000000001E-3</v>
      </c>
      <c r="AG1423" s="40">
        <v>0.5</v>
      </c>
      <c r="AH1423" s="41">
        <v>4.8000000000000001E-2</v>
      </c>
      <c r="AI1423" s="41">
        <v>1.544</v>
      </c>
      <c r="AJ1423" s="41"/>
      <c r="AK1423" s="75" t="str">
        <f t="shared" si="280"/>
        <v>1</v>
      </c>
      <c r="AL1423" s="75" t="str">
        <f t="shared" si="281"/>
        <v>1</v>
      </c>
      <c r="AM1423" s="75" t="str">
        <f t="shared" si="282"/>
        <v>1</v>
      </c>
      <c r="AN1423" s="75" t="str">
        <f t="shared" si="283"/>
        <v>1</v>
      </c>
      <c r="AO1423" s="75" t="str">
        <f t="shared" si="284"/>
        <v>1</v>
      </c>
      <c r="AP1423" s="75" t="str">
        <f t="shared" si="285"/>
        <v>1</v>
      </c>
      <c r="AQ1423" s="75" t="str">
        <f t="shared" si="286"/>
        <v>1</v>
      </c>
      <c r="AR1423" s="75" t="str">
        <f t="shared" si="287"/>
        <v>1</v>
      </c>
      <c r="AS1423" s="75">
        <f t="shared" si="288"/>
        <v>1</v>
      </c>
      <c r="AT1423" s="75" t="str">
        <f t="shared" si="289"/>
        <v>1</v>
      </c>
      <c r="AU1423" s="48" t="e">
        <f>IF(OR(AQ1423="I",#REF!="I",AQ1423="C",#REF!="C"),"Termovacío",IF(OR(AO1423="I",AN1423="I",AP1423="I",AK1423="I",AL1423="I",AO1423="C",AN1423="C",AP1423="C",AK1423="C",AL1423="C"),"Regeneración",""))</f>
        <v>#REF!</v>
      </c>
    </row>
    <row r="1424" spans="1:47" s="10" customFormat="1" ht="15" customHeight="1" x14ac:dyDescent="0.2">
      <c r="A1424" s="4">
        <f t="shared" si="290"/>
        <v>69</v>
      </c>
      <c r="B1424" s="4">
        <v>60007457</v>
      </c>
      <c r="C1424" s="4" t="s">
        <v>90</v>
      </c>
      <c r="D1424" s="4" t="s">
        <v>163</v>
      </c>
      <c r="E1424" s="3"/>
      <c r="F1424" s="4" t="s">
        <v>361</v>
      </c>
      <c r="G1424" s="4" t="s">
        <v>19</v>
      </c>
      <c r="H1424" s="4" t="s">
        <v>46</v>
      </c>
      <c r="I1424" s="4" t="s">
        <v>244</v>
      </c>
      <c r="J1424" s="4">
        <v>50</v>
      </c>
      <c r="K1424" s="4" t="s">
        <v>130</v>
      </c>
      <c r="L1424" s="4">
        <v>2017</v>
      </c>
      <c r="M1424" s="4" t="s">
        <v>267</v>
      </c>
      <c r="N1424" s="4" t="s">
        <v>153</v>
      </c>
      <c r="O1424" s="4" t="s">
        <v>118</v>
      </c>
      <c r="P1424" s="4">
        <v>2017</v>
      </c>
      <c r="Q1424" s="4"/>
      <c r="R1424" s="4" t="s">
        <v>119</v>
      </c>
      <c r="S1424" s="13"/>
      <c r="T1424" s="4"/>
      <c r="U1424" s="4"/>
      <c r="V1424" s="4" t="s">
        <v>448</v>
      </c>
      <c r="W1424" s="4">
        <v>60</v>
      </c>
      <c r="X1424" s="13">
        <v>45158</v>
      </c>
      <c r="Y1424" s="27">
        <v>62</v>
      </c>
      <c r="Z1424" s="27">
        <v>32</v>
      </c>
      <c r="AA1424" s="28" t="s">
        <v>462</v>
      </c>
      <c r="AB1424" s="31">
        <v>0.88200000000000001</v>
      </c>
      <c r="AC1424" s="32">
        <v>68</v>
      </c>
      <c r="AD1424" s="28">
        <v>5</v>
      </c>
      <c r="AE1424" s="28">
        <v>38.700000000000003</v>
      </c>
      <c r="AF1424" s="33">
        <v>0.01</v>
      </c>
      <c r="AG1424" s="28">
        <v>0.5</v>
      </c>
      <c r="AH1424" s="31">
        <v>4.2999999999999997E-2</v>
      </c>
      <c r="AI1424" s="31">
        <v>4.2999999999999997E-2</v>
      </c>
      <c r="AJ1424" s="31"/>
      <c r="AK1424" s="75" t="str">
        <f t="shared" si="280"/>
        <v>1</v>
      </c>
      <c r="AL1424" s="75" t="str">
        <f t="shared" si="281"/>
        <v>1</v>
      </c>
      <c r="AM1424" s="75" t="str">
        <f t="shared" si="282"/>
        <v>1</v>
      </c>
      <c r="AN1424" s="75" t="str">
        <f t="shared" si="283"/>
        <v>1</v>
      </c>
      <c r="AO1424" s="75" t="str">
        <f t="shared" si="284"/>
        <v>1</v>
      </c>
      <c r="AP1424" s="75" t="str">
        <f t="shared" si="285"/>
        <v>1</v>
      </c>
      <c r="AQ1424" s="75" t="str">
        <f t="shared" si="286"/>
        <v>1</v>
      </c>
      <c r="AR1424" s="75" t="str">
        <f t="shared" si="287"/>
        <v>1</v>
      </c>
      <c r="AS1424" s="75">
        <f t="shared" si="288"/>
        <v>1</v>
      </c>
      <c r="AT1424" s="75" t="str">
        <f t="shared" si="289"/>
        <v>1</v>
      </c>
      <c r="AU1424" s="48" t="e">
        <f>IF(OR(AQ1424="I",#REF!="I",AQ1424="C",#REF!="C"),"Termovacío",IF(OR(AO1424="I",AN1424="I",AP1424="I",AK1424="I",AL1424="I",AO1424="C",AN1424="C",AP1424="C",AK1424="C",AL1424="C"),"Regeneración",""))</f>
        <v>#REF!</v>
      </c>
    </row>
    <row r="1425" spans="1:47" s="10" customFormat="1" ht="15" customHeight="1" x14ac:dyDescent="0.2">
      <c r="A1425" s="4">
        <f t="shared" si="290"/>
        <v>69</v>
      </c>
      <c r="B1425" s="4">
        <v>60007457</v>
      </c>
      <c r="C1425" s="4" t="s">
        <v>90</v>
      </c>
      <c r="D1425" s="4" t="s">
        <v>163</v>
      </c>
      <c r="E1425" s="3"/>
      <c r="F1425" s="4" t="s">
        <v>361</v>
      </c>
      <c r="G1425" s="4" t="s">
        <v>19</v>
      </c>
      <c r="H1425" s="4" t="s">
        <v>46</v>
      </c>
      <c r="I1425" s="4" t="s">
        <v>244</v>
      </c>
      <c r="J1425" s="4">
        <v>50</v>
      </c>
      <c r="K1425" s="4" t="s">
        <v>130</v>
      </c>
      <c r="L1425" s="4">
        <v>2017</v>
      </c>
      <c r="M1425" s="4" t="s">
        <v>267</v>
      </c>
      <c r="N1425" s="4" t="s">
        <v>153</v>
      </c>
      <c r="O1425" s="4" t="s">
        <v>118</v>
      </c>
      <c r="P1425" s="4">
        <v>2017</v>
      </c>
      <c r="Q1425" s="4"/>
      <c r="R1425" s="4" t="s">
        <v>119</v>
      </c>
      <c r="S1425" s="13"/>
      <c r="T1425" s="4"/>
      <c r="U1425" s="4"/>
      <c r="V1425" s="4"/>
      <c r="W1425" s="4">
        <v>60</v>
      </c>
      <c r="X1425" s="13" t="s">
        <v>290</v>
      </c>
      <c r="Y1425" s="27">
        <v>0</v>
      </c>
      <c r="Z1425" s="27">
        <v>54.1</v>
      </c>
      <c r="AA1425" s="28" t="s">
        <v>282</v>
      </c>
      <c r="AB1425" s="31">
        <v>0.88109999999999999</v>
      </c>
      <c r="AC1425" s="32">
        <v>65.099999999999994</v>
      </c>
      <c r="AD1425" s="28">
        <v>8</v>
      </c>
      <c r="AE1425" s="28">
        <v>42.9</v>
      </c>
      <c r="AF1425" s="33">
        <v>0.02</v>
      </c>
      <c r="AG1425" s="28">
        <v>1</v>
      </c>
      <c r="AH1425" s="31">
        <v>9.8000000000000004E-2</v>
      </c>
      <c r="AI1425" s="31">
        <v>2.04</v>
      </c>
      <c r="AJ1425" s="31"/>
      <c r="AK1425" s="75" t="str">
        <f t="shared" si="280"/>
        <v>1</v>
      </c>
      <c r="AL1425" s="75" t="str">
        <f t="shared" si="281"/>
        <v>1</v>
      </c>
      <c r="AM1425" s="75" t="str">
        <f t="shared" si="282"/>
        <v>1</v>
      </c>
      <c r="AN1425" s="75" t="str">
        <f t="shared" si="283"/>
        <v>1</v>
      </c>
      <c r="AO1425" s="75" t="str">
        <f t="shared" si="284"/>
        <v>1</v>
      </c>
      <c r="AP1425" s="75" t="str">
        <f t="shared" si="285"/>
        <v>1</v>
      </c>
      <c r="AQ1425" s="75" t="str">
        <f t="shared" si="286"/>
        <v>1</v>
      </c>
      <c r="AR1425" s="75" t="str">
        <f t="shared" si="287"/>
        <v>1</v>
      </c>
      <c r="AS1425" s="75">
        <f t="shared" si="288"/>
        <v>1</v>
      </c>
      <c r="AT1425" s="75" t="str">
        <f t="shared" si="289"/>
        <v>1</v>
      </c>
      <c r="AU1425" s="48" t="e">
        <f>IF(OR(AQ1425="I",#REF!="I",AQ1425="C",#REF!="C"),"Termovacío",IF(OR(AO1425="I",AN1425="I",AP1425="I",AK1425="I",AL1425="I",AO1425="C",AN1425="C",AP1425="C",AK1425="C",AL1425="C"),"Regeneración",""))</f>
        <v>#REF!</v>
      </c>
    </row>
    <row r="1426" spans="1:47" s="10" customFormat="1" ht="15" customHeight="1" x14ac:dyDescent="0.2">
      <c r="A1426" s="4">
        <f t="shared" si="290"/>
        <v>69</v>
      </c>
      <c r="B1426" s="4">
        <v>60007457</v>
      </c>
      <c r="C1426" s="4" t="s">
        <v>90</v>
      </c>
      <c r="D1426" s="4" t="s">
        <v>163</v>
      </c>
      <c r="E1426" s="3"/>
      <c r="F1426" s="4" t="s">
        <v>361</v>
      </c>
      <c r="G1426" s="4" t="s">
        <v>19</v>
      </c>
      <c r="H1426" s="4" t="s">
        <v>46</v>
      </c>
      <c r="I1426" s="4" t="s">
        <v>244</v>
      </c>
      <c r="J1426" s="4">
        <v>50</v>
      </c>
      <c r="K1426" s="4" t="s">
        <v>130</v>
      </c>
      <c r="L1426" s="4">
        <v>2017</v>
      </c>
      <c r="M1426" s="4" t="s">
        <v>267</v>
      </c>
      <c r="N1426" s="4" t="s">
        <v>153</v>
      </c>
      <c r="O1426" s="4" t="s">
        <v>118</v>
      </c>
      <c r="P1426" s="4">
        <v>2017</v>
      </c>
      <c r="Q1426" s="4"/>
      <c r="R1426" s="4" t="s">
        <v>119</v>
      </c>
      <c r="S1426" s="13"/>
      <c r="T1426" s="4"/>
      <c r="U1426" s="4"/>
      <c r="V1426" s="4" t="s">
        <v>301</v>
      </c>
      <c r="W1426" s="4">
        <v>60</v>
      </c>
      <c r="X1426" s="13">
        <v>44423</v>
      </c>
      <c r="Y1426" s="27">
        <v>20.3</v>
      </c>
      <c r="Z1426" s="27">
        <v>52.5</v>
      </c>
      <c r="AA1426" s="28" t="s">
        <v>300</v>
      </c>
      <c r="AB1426" s="31">
        <v>0.873</v>
      </c>
      <c r="AC1426" s="32">
        <v>31</v>
      </c>
      <c r="AD1426" s="28">
        <v>17</v>
      </c>
      <c r="AE1426" s="28">
        <v>39</v>
      </c>
      <c r="AF1426" s="33">
        <v>0.02</v>
      </c>
      <c r="AG1426" s="28">
        <v>0.5</v>
      </c>
      <c r="AH1426" s="31">
        <v>0.28699999999999998</v>
      </c>
      <c r="AI1426" s="31">
        <v>4.0789999999999997</v>
      </c>
      <c r="AJ1426" s="31"/>
      <c r="AK1426" s="75" t="str">
        <f t="shared" si="280"/>
        <v>3</v>
      </c>
      <c r="AL1426" s="75" t="str">
        <f t="shared" si="281"/>
        <v>5</v>
      </c>
      <c r="AM1426" s="75" t="str">
        <f t="shared" si="282"/>
        <v>1</v>
      </c>
      <c r="AN1426" s="75" t="str">
        <f t="shared" si="283"/>
        <v>1</v>
      </c>
      <c r="AO1426" s="75" t="str">
        <f t="shared" si="284"/>
        <v>1</v>
      </c>
      <c r="AP1426" s="75" t="str">
        <f t="shared" si="285"/>
        <v>1</v>
      </c>
      <c r="AQ1426" s="75" t="str">
        <f t="shared" si="286"/>
        <v>5</v>
      </c>
      <c r="AR1426" s="75" t="str">
        <f t="shared" si="287"/>
        <v>1</v>
      </c>
      <c r="AS1426" s="75">
        <f t="shared" si="288"/>
        <v>2.7272727272727271</v>
      </c>
      <c r="AT1426" s="75" t="str">
        <f t="shared" si="289"/>
        <v>6</v>
      </c>
      <c r="AU1426" s="48" t="e">
        <f>IF(OR(AQ1426="I",#REF!="I",AQ1426="C",#REF!="C"),"Termovacío",IF(OR(AO1426="I",AN1426="I",AP1426="I",AK1426="I",AL1426="I",AO1426="C",AN1426="C",AP1426="C",AK1426="C",AL1426="C"),"Regeneración",""))</f>
        <v>#REF!</v>
      </c>
    </row>
    <row r="1427" spans="1:47" s="10" customFormat="1" ht="15" customHeight="1" x14ac:dyDescent="0.2">
      <c r="A1427" s="4">
        <f t="shared" si="290"/>
        <v>69</v>
      </c>
      <c r="B1427" s="4">
        <v>60007457</v>
      </c>
      <c r="C1427" s="4" t="s">
        <v>90</v>
      </c>
      <c r="D1427" s="4" t="s">
        <v>163</v>
      </c>
      <c r="E1427" s="3"/>
      <c r="F1427" s="4" t="s">
        <v>361</v>
      </c>
      <c r="G1427" s="4" t="s">
        <v>19</v>
      </c>
      <c r="H1427" s="4" t="s">
        <v>46</v>
      </c>
      <c r="I1427" s="4" t="s">
        <v>244</v>
      </c>
      <c r="J1427" s="4">
        <v>50</v>
      </c>
      <c r="K1427" s="4" t="s">
        <v>130</v>
      </c>
      <c r="L1427" s="4">
        <v>2017</v>
      </c>
      <c r="M1427" s="4" t="s">
        <v>267</v>
      </c>
      <c r="N1427" s="4" t="s">
        <v>153</v>
      </c>
      <c r="O1427" s="4" t="s">
        <v>118</v>
      </c>
      <c r="P1427" s="4">
        <v>2017</v>
      </c>
      <c r="Q1427" s="4"/>
      <c r="R1427" s="4" t="s">
        <v>119</v>
      </c>
      <c r="S1427" s="13"/>
      <c r="T1427" s="4"/>
      <c r="U1427" s="4"/>
      <c r="V1427" s="4"/>
      <c r="W1427" s="4">
        <v>60</v>
      </c>
      <c r="X1427" s="13">
        <v>43578</v>
      </c>
      <c r="Y1427" s="27"/>
      <c r="Z1427" s="27"/>
      <c r="AA1427" s="28"/>
      <c r="AB1427" s="31"/>
      <c r="AC1427" s="32">
        <v>27.2</v>
      </c>
      <c r="AD1427" s="28"/>
      <c r="AE1427" s="28">
        <v>46.2</v>
      </c>
      <c r="AF1427" s="33">
        <v>0.01</v>
      </c>
      <c r="AG1427" s="28">
        <v>0.5</v>
      </c>
      <c r="AH1427" s="31">
        <v>8.6999999999999994E-2</v>
      </c>
      <c r="AI1427" s="31">
        <v>1.87</v>
      </c>
      <c r="AJ1427" s="31"/>
      <c r="AK1427" s="75" t="str">
        <f t="shared" si="280"/>
        <v>1</v>
      </c>
      <c r="AL1427" s="75" t="str">
        <f t="shared" si="281"/>
        <v>1</v>
      </c>
      <c r="AM1427" s="75" t="str">
        <f t="shared" si="282"/>
        <v>1</v>
      </c>
      <c r="AN1427" s="75" t="str">
        <f t="shared" si="283"/>
        <v>1</v>
      </c>
      <c r="AO1427" s="75" t="str">
        <f t="shared" si="284"/>
        <v>1</v>
      </c>
      <c r="AP1427" s="75" t="str">
        <f t="shared" si="285"/>
        <v>1</v>
      </c>
      <c r="AQ1427" s="75" t="str">
        <f t="shared" si="286"/>
        <v>5</v>
      </c>
      <c r="AR1427" s="75" t="str">
        <f t="shared" si="287"/>
        <v>1</v>
      </c>
      <c r="AS1427" s="75">
        <f t="shared" si="288"/>
        <v>1.9090909090909092</v>
      </c>
      <c r="AT1427" s="75" t="str">
        <f t="shared" si="289"/>
        <v>3</v>
      </c>
      <c r="AU1427" s="48" t="e">
        <f>IF(OR(AQ1427="I",#REF!="I",AQ1427="C",#REF!="C"),"Termovacío",IF(OR(AO1427="I",AN1427="I",AP1427="I",AK1427="I",AL1427="I",AO1427="C",AN1427="C",AP1427="C",AK1427="C",AL1427="C"),"Regeneración",""))</f>
        <v>#REF!</v>
      </c>
    </row>
    <row r="1428" spans="1:47" s="10" customFormat="1" ht="15" customHeight="1" x14ac:dyDescent="0.2">
      <c r="A1428" s="4">
        <f t="shared" si="290"/>
        <v>69</v>
      </c>
      <c r="B1428" s="4">
        <v>60007457</v>
      </c>
      <c r="C1428" s="4" t="s">
        <v>90</v>
      </c>
      <c r="D1428" s="4" t="s">
        <v>163</v>
      </c>
      <c r="E1428" s="3"/>
      <c r="F1428" s="4" t="s">
        <v>361</v>
      </c>
      <c r="G1428" s="4" t="s">
        <v>19</v>
      </c>
      <c r="H1428" s="4" t="s">
        <v>46</v>
      </c>
      <c r="I1428" s="4" t="s">
        <v>244</v>
      </c>
      <c r="J1428" s="4">
        <v>50</v>
      </c>
      <c r="K1428" s="4" t="s">
        <v>130</v>
      </c>
      <c r="L1428" s="4">
        <v>2017</v>
      </c>
      <c r="M1428" s="4" t="s">
        <v>267</v>
      </c>
      <c r="N1428" s="4" t="s">
        <v>153</v>
      </c>
      <c r="O1428" s="4" t="s">
        <v>118</v>
      </c>
      <c r="P1428" s="4">
        <v>2017</v>
      </c>
      <c r="Q1428" s="4"/>
      <c r="R1428" s="4" t="s">
        <v>119</v>
      </c>
      <c r="S1428" s="13"/>
      <c r="T1428" s="4"/>
      <c r="U1428" s="4"/>
      <c r="V1428" s="4"/>
      <c r="W1428" s="4">
        <v>60</v>
      </c>
      <c r="X1428" s="13">
        <v>43314</v>
      </c>
      <c r="Y1428" s="27"/>
      <c r="Z1428" s="27"/>
      <c r="AA1428" s="28"/>
      <c r="AB1428" s="31"/>
      <c r="AC1428" s="32">
        <v>19</v>
      </c>
      <c r="AD1428" s="28"/>
      <c r="AE1428" s="28">
        <v>42.6</v>
      </c>
      <c r="AF1428" s="33">
        <v>0.01</v>
      </c>
      <c r="AG1428" s="28">
        <v>1</v>
      </c>
      <c r="AH1428" s="31">
        <v>6.4000000000000001E-2</v>
      </c>
      <c r="AI1428" s="31">
        <v>2.21</v>
      </c>
      <c r="AJ1428" s="31"/>
      <c r="AK1428" s="75" t="str">
        <f t="shared" si="280"/>
        <v>1</v>
      </c>
      <c r="AL1428" s="75" t="str">
        <f t="shared" si="281"/>
        <v>1</v>
      </c>
      <c r="AM1428" s="75" t="str">
        <f t="shared" si="282"/>
        <v>1</v>
      </c>
      <c r="AN1428" s="75" t="str">
        <f t="shared" si="283"/>
        <v>1</v>
      </c>
      <c r="AO1428" s="75" t="str">
        <f t="shared" si="284"/>
        <v>1</v>
      </c>
      <c r="AP1428" s="75" t="str">
        <f t="shared" si="285"/>
        <v>1</v>
      </c>
      <c r="AQ1428" s="75" t="str">
        <f t="shared" si="286"/>
        <v>5</v>
      </c>
      <c r="AR1428" s="75" t="str">
        <f t="shared" si="287"/>
        <v>1</v>
      </c>
      <c r="AS1428" s="75">
        <f t="shared" si="288"/>
        <v>1.9090909090909092</v>
      </c>
      <c r="AT1428" s="75" t="str">
        <f t="shared" si="289"/>
        <v>3</v>
      </c>
      <c r="AU1428" s="48" t="e">
        <f>IF(OR(AQ1428="I",#REF!="I",AQ1428="C",#REF!="C"),"Termovacío",IF(OR(AO1428="I",AN1428="I",AP1428="I",AK1428="I",AL1428="I",AO1428="C",AN1428="C",AP1428="C",AK1428="C",AL1428="C"),"Regeneración",""))</f>
        <v>#REF!</v>
      </c>
    </row>
    <row r="1429" spans="1:47" s="10" customFormat="1" ht="15" customHeight="1" x14ac:dyDescent="0.2">
      <c r="A1429" s="4">
        <f t="shared" si="290"/>
        <v>69</v>
      </c>
      <c r="B1429" s="4">
        <v>60007457</v>
      </c>
      <c r="C1429" s="4" t="s">
        <v>90</v>
      </c>
      <c r="D1429" s="4" t="s">
        <v>163</v>
      </c>
      <c r="E1429" s="3"/>
      <c r="F1429" s="4" t="s">
        <v>361</v>
      </c>
      <c r="G1429" s="4" t="s">
        <v>19</v>
      </c>
      <c r="H1429" s="4" t="s">
        <v>46</v>
      </c>
      <c r="I1429" s="4" t="s">
        <v>244</v>
      </c>
      <c r="J1429" s="4">
        <v>50</v>
      </c>
      <c r="K1429" s="4" t="s">
        <v>130</v>
      </c>
      <c r="L1429" s="4">
        <v>2017</v>
      </c>
      <c r="M1429" s="4" t="s">
        <v>267</v>
      </c>
      <c r="N1429" s="4" t="s">
        <v>153</v>
      </c>
      <c r="O1429" s="4" t="s">
        <v>118</v>
      </c>
      <c r="P1429" s="4">
        <v>2017</v>
      </c>
      <c r="Q1429" s="4"/>
      <c r="R1429" s="4" t="s">
        <v>119</v>
      </c>
      <c r="S1429" s="13"/>
      <c r="T1429" s="4"/>
      <c r="U1429" s="4"/>
      <c r="V1429" s="4"/>
      <c r="W1429" s="4">
        <v>60</v>
      </c>
      <c r="X1429" s="13">
        <v>43054</v>
      </c>
      <c r="Y1429" s="27"/>
      <c r="Z1429" s="27"/>
      <c r="AA1429" s="28"/>
      <c r="AB1429" s="31"/>
      <c r="AC1429" s="32">
        <v>33</v>
      </c>
      <c r="AD1429" s="28"/>
      <c r="AE1429" s="28">
        <v>47.9</v>
      </c>
      <c r="AF1429" s="33">
        <v>0.01</v>
      </c>
      <c r="AG1429" s="28">
        <v>0.5</v>
      </c>
      <c r="AH1429" s="31"/>
      <c r="AI1429" s="31">
        <v>1.1000000000000001</v>
      </c>
      <c r="AJ1429" s="31"/>
      <c r="AK1429" s="75" t="str">
        <f t="shared" si="280"/>
        <v>1</v>
      </c>
      <c r="AL1429" s="75" t="str">
        <f t="shared" si="281"/>
        <v>1</v>
      </c>
      <c r="AM1429" s="75" t="str">
        <f t="shared" si="282"/>
        <v>1</v>
      </c>
      <c r="AN1429" s="75" t="str">
        <f t="shared" si="283"/>
        <v>1</v>
      </c>
      <c r="AO1429" s="75" t="str">
        <f t="shared" si="284"/>
        <v>1</v>
      </c>
      <c r="AP1429" s="75" t="str">
        <f t="shared" si="285"/>
        <v>1</v>
      </c>
      <c r="AQ1429" s="75" t="str">
        <f t="shared" si="286"/>
        <v>5</v>
      </c>
      <c r="AR1429" s="75" t="str">
        <f t="shared" si="287"/>
        <v>1</v>
      </c>
      <c r="AS1429" s="75">
        <f t="shared" si="288"/>
        <v>1.9090909090909092</v>
      </c>
      <c r="AT1429" s="75" t="str">
        <f t="shared" si="289"/>
        <v>3</v>
      </c>
      <c r="AU1429" s="48" t="e">
        <f>IF(OR(AQ1429="I",#REF!="I",AQ1429="C",#REF!="C"),"Termovacío",IF(OR(AO1429="I",AN1429="I",AP1429="I",AK1429="I",AL1429="I",AO1429="C",AN1429="C",AP1429="C",AK1429="C",AL1429="C"),"Regeneración",""))</f>
        <v>#REF!</v>
      </c>
    </row>
    <row r="1430" spans="1:47" s="10" customFormat="1" ht="15" customHeight="1" x14ac:dyDescent="0.2">
      <c r="A1430" s="4">
        <f t="shared" si="290"/>
        <v>69</v>
      </c>
      <c r="B1430" s="4">
        <v>60007457</v>
      </c>
      <c r="C1430" s="4" t="s">
        <v>90</v>
      </c>
      <c r="D1430" s="4" t="s">
        <v>163</v>
      </c>
      <c r="E1430" s="3"/>
      <c r="F1430" s="4" t="s">
        <v>361</v>
      </c>
      <c r="G1430" s="4" t="s">
        <v>19</v>
      </c>
      <c r="H1430" s="4" t="s">
        <v>46</v>
      </c>
      <c r="I1430" s="4" t="s">
        <v>244</v>
      </c>
      <c r="J1430" s="4">
        <v>50</v>
      </c>
      <c r="K1430" s="4" t="s">
        <v>130</v>
      </c>
      <c r="L1430" s="4">
        <v>2017</v>
      </c>
      <c r="M1430" s="4" t="s">
        <v>267</v>
      </c>
      <c r="N1430" s="4" t="s">
        <v>153</v>
      </c>
      <c r="O1430" s="4" t="s">
        <v>118</v>
      </c>
      <c r="P1430" s="4">
        <v>2017</v>
      </c>
      <c r="Q1430" s="4"/>
      <c r="R1430" s="4" t="s">
        <v>119</v>
      </c>
      <c r="S1430" s="13"/>
      <c r="T1430" s="4"/>
      <c r="U1430" s="4"/>
      <c r="V1430" s="4"/>
      <c r="W1430" s="4">
        <v>60</v>
      </c>
      <c r="X1430" s="13">
        <v>43026</v>
      </c>
      <c r="Y1430" s="27"/>
      <c r="Z1430" s="27"/>
      <c r="AA1430" s="28"/>
      <c r="AB1430" s="31"/>
      <c r="AC1430" s="32">
        <v>17</v>
      </c>
      <c r="AD1430" s="28"/>
      <c r="AE1430" s="28">
        <v>49.6</v>
      </c>
      <c r="AF1430" s="33">
        <v>0.01</v>
      </c>
      <c r="AG1430" s="28">
        <v>0.5</v>
      </c>
      <c r="AH1430" s="31"/>
      <c r="AI1430" s="31">
        <v>0.7</v>
      </c>
      <c r="AJ1430" s="31"/>
      <c r="AK1430" s="75" t="str">
        <f t="shared" si="280"/>
        <v>1</v>
      </c>
      <c r="AL1430" s="75" t="str">
        <f t="shared" si="281"/>
        <v>1</v>
      </c>
      <c r="AM1430" s="75" t="str">
        <f t="shared" si="282"/>
        <v>1</v>
      </c>
      <c r="AN1430" s="75" t="str">
        <f t="shared" si="283"/>
        <v>1</v>
      </c>
      <c r="AO1430" s="75" t="str">
        <f t="shared" si="284"/>
        <v>1</v>
      </c>
      <c r="AP1430" s="75" t="str">
        <f t="shared" si="285"/>
        <v>1</v>
      </c>
      <c r="AQ1430" s="75" t="str">
        <f t="shared" si="286"/>
        <v>5</v>
      </c>
      <c r="AR1430" s="75" t="str">
        <f t="shared" si="287"/>
        <v>1</v>
      </c>
      <c r="AS1430" s="75">
        <f t="shared" si="288"/>
        <v>1.9090909090909092</v>
      </c>
      <c r="AT1430" s="75" t="str">
        <f t="shared" si="289"/>
        <v>3</v>
      </c>
      <c r="AU1430" s="48" t="e">
        <f>IF(OR(AQ1430="I",#REF!="I",AQ1430="C",#REF!="C"),"Termovacío",IF(OR(AO1430="I",AN1430="I",AP1430="I",AK1430="I",AL1430="I",AO1430="C",AN1430="C",AP1430="C",AK1430="C",AL1430="C"),"Regeneración",""))</f>
        <v>#REF!</v>
      </c>
    </row>
    <row r="1431" spans="1:47" s="10" customFormat="1" ht="15" customHeight="1" x14ac:dyDescent="0.2">
      <c r="A1431" s="4">
        <f t="shared" si="290"/>
        <v>69</v>
      </c>
      <c r="B1431" s="4">
        <v>60007457</v>
      </c>
      <c r="C1431" s="4" t="s">
        <v>90</v>
      </c>
      <c r="D1431" s="4" t="s">
        <v>163</v>
      </c>
      <c r="E1431" s="3"/>
      <c r="F1431" s="4" t="s">
        <v>361</v>
      </c>
      <c r="G1431" s="4" t="s">
        <v>19</v>
      </c>
      <c r="H1431" s="4" t="s">
        <v>46</v>
      </c>
      <c r="I1431" s="4" t="s">
        <v>244</v>
      </c>
      <c r="J1431" s="4">
        <v>50</v>
      </c>
      <c r="K1431" s="4" t="s">
        <v>130</v>
      </c>
      <c r="L1431" s="4">
        <v>2017</v>
      </c>
      <c r="M1431" s="4" t="s">
        <v>267</v>
      </c>
      <c r="N1431" s="4" t="s">
        <v>153</v>
      </c>
      <c r="O1431" s="4" t="s">
        <v>118</v>
      </c>
      <c r="P1431" s="4">
        <v>2017</v>
      </c>
      <c r="Q1431" s="4"/>
      <c r="R1431" s="4" t="s">
        <v>119</v>
      </c>
      <c r="S1431" s="13"/>
      <c r="T1431" s="4"/>
      <c r="U1431" s="4"/>
      <c r="V1431" s="4"/>
      <c r="W1431" s="4">
        <v>60</v>
      </c>
      <c r="X1431" s="13">
        <v>43018</v>
      </c>
      <c r="Y1431" s="27"/>
      <c r="Z1431" s="27"/>
      <c r="AA1431" s="28"/>
      <c r="AB1431" s="31"/>
      <c r="AC1431" s="32">
        <v>22</v>
      </c>
      <c r="AD1431" s="28"/>
      <c r="AE1431" s="28">
        <v>49</v>
      </c>
      <c r="AF1431" s="33">
        <v>0.01</v>
      </c>
      <c r="AG1431" s="28">
        <v>0.5</v>
      </c>
      <c r="AH1431" s="31"/>
      <c r="AI1431" s="31">
        <v>0.6</v>
      </c>
      <c r="AJ1431" s="31"/>
      <c r="AK1431" s="75" t="str">
        <f t="shared" si="280"/>
        <v>1</v>
      </c>
      <c r="AL1431" s="75" t="str">
        <f t="shared" si="281"/>
        <v>1</v>
      </c>
      <c r="AM1431" s="75" t="str">
        <f t="shared" si="282"/>
        <v>1</v>
      </c>
      <c r="AN1431" s="75" t="str">
        <f t="shared" si="283"/>
        <v>1</v>
      </c>
      <c r="AO1431" s="75" t="str">
        <f t="shared" si="284"/>
        <v>1</v>
      </c>
      <c r="AP1431" s="75" t="str">
        <f t="shared" si="285"/>
        <v>1</v>
      </c>
      <c r="AQ1431" s="75" t="str">
        <f t="shared" si="286"/>
        <v>5</v>
      </c>
      <c r="AR1431" s="75" t="str">
        <f t="shared" si="287"/>
        <v>1</v>
      </c>
      <c r="AS1431" s="75">
        <f t="shared" si="288"/>
        <v>1.9090909090909092</v>
      </c>
      <c r="AT1431" s="75" t="str">
        <f t="shared" si="289"/>
        <v>3</v>
      </c>
      <c r="AU1431" s="48" t="e">
        <f>IF(OR(AQ1431="I",#REF!="I",AQ1431="C",#REF!="C"),"Termovacío",IF(OR(AO1431="I",AN1431="I",AP1431="I",AK1431="I",AL1431="I",AO1431="C",AN1431="C",AP1431="C",AK1431="C",AL1431="C"),"Regeneración",""))</f>
        <v>#REF!</v>
      </c>
    </row>
    <row r="1432" spans="1:47" s="10" customFormat="1" ht="15" customHeight="1" x14ac:dyDescent="0.2">
      <c r="A1432" s="4">
        <f t="shared" si="290"/>
        <v>70</v>
      </c>
      <c r="B1432" s="36">
        <v>60007691</v>
      </c>
      <c r="C1432" s="36" t="s">
        <v>91</v>
      </c>
      <c r="D1432" s="36" t="s">
        <v>155</v>
      </c>
      <c r="E1432" s="36" t="s">
        <v>152</v>
      </c>
      <c r="F1432" s="36" t="s">
        <v>362</v>
      </c>
      <c r="G1432" s="36" t="s">
        <v>19</v>
      </c>
      <c r="H1432" s="36" t="s">
        <v>442</v>
      </c>
      <c r="I1432" s="36" t="s">
        <v>442</v>
      </c>
      <c r="J1432" s="36" t="s">
        <v>131</v>
      </c>
      <c r="K1432" s="36" t="s">
        <v>142</v>
      </c>
      <c r="L1432" s="36">
        <v>2017</v>
      </c>
      <c r="M1432" s="36" t="s">
        <v>266</v>
      </c>
      <c r="N1432" s="36" t="s">
        <v>153</v>
      </c>
      <c r="O1432" s="36" t="s">
        <v>443</v>
      </c>
      <c r="P1432" s="36">
        <v>2022</v>
      </c>
      <c r="Q1432" s="36"/>
      <c r="R1432" s="36" t="s">
        <v>119</v>
      </c>
      <c r="S1432" s="38"/>
      <c r="T1432" s="36"/>
      <c r="U1432" s="36"/>
      <c r="V1432" s="36" t="s">
        <v>448</v>
      </c>
      <c r="W1432" s="36">
        <v>220</v>
      </c>
      <c r="X1432" s="38">
        <v>45698</v>
      </c>
      <c r="Y1432" s="39">
        <v>65</v>
      </c>
      <c r="Z1432" s="39" t="s">
        <v>664</v>
      </c>
      <c r="AA1432" s="40" t="s">
        <v>665</v>
      </c>
      <c r="AB1432" s="41">
        <v>0.88200000000000001</v>
      </c>
      <c r="AC1432" s="42">
        <v>75</v>
      </c>
      <c r="AD1432" s="40">
        <v>5</v>
      </c>
      <c r="AE1432" s="40">
        <v>43.7</v>
      </c>
      <c r="AF1432" s="43">
        <v>2E-3</v>
      </c>
      <c r="AG1432" s="40">
        <v>0.5</v>
      </c>
      <c r="AH1432" s="41">
        <v>8.0000000000000002E-3</v>
      </c>
      <c r="AI1432" s="41">
        <v>0.22700000000000001</v>
      </c>
      <c r="AJ1432" s="41"/>
      <c r="AK1432" s="75" t="str">
        <f t="shared" si="280"/>
        <v>1</v>
      </c>
      <c r="AL1432" s="75" t="str">
        <f t="shared" si="281"/>
        <v>1</v>
      </c>
      <c r="AM1432" s="75" t="str">
        <f t="shared" si="282"/>
        <v>1</v>
      </c>
      <c r="AN1432" s="75" t="str">
        <f t="shared" si="283"/>
        <v>1</v>
      </c>
      <c r="AO1432" s="75" t="str">
        <f t="shared" si="284"/>
        <v>1</v>
      </c>
      <c r="AP1432" s="75" t="str">
        <f t="shared" si="285"/>
        <v>1</v>
      </c>
      <c r="AQ1432" s="75" t="str">
        <f t="shared" si="286"/>
        <v>1</v>
      </c>
      <c r="AR1432" s="75" t="str">
        <f t="shared" si="287"/>
        <v>1</v>
      </c>
      <c r="AS1432" s="75">
        <f t="shared" si="288"/>
        <v>1</v>
      </c>
      <c r="AT1432" s="75" t="str">
        <f t="shared" si="289"/>
        <v>1</v>
      </c>
      <c r="AU1432" s="48" t="e">
        <f>IF(OR(AQ1432="I",#REF!="I",AQ1432="C",#REF!="C"),"Termovacío",IF(OR(AO1432="I",AN1432="I",AP1432="I",AK1432="I",AL1432="I",AO1432="C",AN1432="C",AP1432="C",AK1432="C",AL1432="C"),"Regeneración",""))</f>
        <v>#REF!</v>
      </c>
    </row>
    <row r="1433" spans="1:47" s="10" customFormat="1" ht="15" customHeight="1" x14ac:dyDescent="0.2">
      <c r="A1433" s="4">
        <f t="shared" si="290"/>
        <v>70</v>
      </c>
      <c r="B1433" s="4">
        <v>60007691</v>
      </c>
      <c r="C1433" s="4" t="s">
        <v>91</v>
      </c>
      <c r="D1433" s="4" t="s">
        <v>155</v>
      </c>
      <c r="E1433" s="4" t="s">
        <v>152</v>
      </c>
      <c r="F1433" s="4" t="s">
        <v>362</v>
      </c>
      <c r="G1433" s="4" t="s">
        <v>19</v>
      </c>
      <c r="H1433" s="4" t="s">
        <v>442</v>
      </c>
      <c r="I1433" s="4" t="s">
        <v>442</v>
      </c>
      <c r="J1433" s="4" t="s">
        <v>131</v>
      </c>
      <c r="K1433" s="4" t="s">
        <v>142</v>
      </c>
      <c r="L1433" s="4">
        <v>2017</v>
      </c>
      <c r="M1433" s="4" t="s">
        <v>266</v>
      </c>
      <c r="N1433" s="4" t="s">
        <v>153</v>
      </c>
      <c r="O1433" s="4" t="s">
        <v>443</v>
      </c>
      <c r="P1433" s="4">
        <v>2022</v>
      </c>
      <c r="Q1433" s="4"/>
      <c r="R1433" s="4" t="s">
        <v>119</v>
      </c>
      <c r="S1433" s="13"/>
      <c r="T1433" s="4"/>
      <c r="U1433" s="4"/>
      <c r="V1433" s="4" t="s">
        <v>448</v>
      </c>
      <c r="W1433" s="4">
        <v>220</v>
      </c>
      <c r="X1433" s="13">
        <v>45228</v>
      </c>
      <c r="Y1433" s="27">
        <v>43</v>
      </c>
      <c r="Z1433" s="27"/>
      <c r="AA1433" s="28" t="s">
        <v>462</v>
      </c>
      <c r="AB1433" s="31">
        <v>0.88200000000000001</v>
      </c>
      <c r="AC1433" s="32">
        <v>57</v>
      </c>
      <c r="AD1433" s="28">
        <v>10</v>
      </c>
      <c r="AE1433" s="28">
        <v>43.7</v>
      </c>
      <c r="AF1433" s="33">
        <v>0.01</v>
      </c>
      <c r="AG1433" s="28">
        <v>0.5</v>
      </c>
      <c r="AH1433" s="31">
        <v>8.0000000000000002E-3</v>
      </c>
      <c r="AI1433" s="31">
        <v>0.248</v>
      </c>
      <c r="AJ1433" s="31"/>
      <c r="AK1433" s="75" t="str">
        <f t="shared" si="280"/>
        <v>1</v>
      </c>
      <c r="AL1433" s="75" t="str">
        <f t="shared" si="281"/>
        <v>1</v>
      </c>
      <c r="AM1433" s="75" t="str">
        <f t="shared" si="282"/>
        <v>1</v>
      </c>
      <c r="AN1433" s="75" t="str">
        <f t="shared" si="283"/>
        <v>1</v>
      </c>
      <c r="AO1433" s="75" t="str">
        <f t="shared" si="284"/>
        <v>1</v>
      </c>
      <c r="AP1433" s="75" t="str">
        <f t="shared" si="285"/>
        <v>1</v>
      </c>
      <c r="AQ1433" s="75" t="str">
        <f t="shared" si="286"/>
        <v>1</v>
      </c>
      <c r="AR1433" s="75" t="str">
        <f t="shared" si="287"/>
        <v>1</v>
      </c>
      <c r="AS1433" s="75">
        <f t="shared" si="288"/>
        <v>1</v>
      </c>
      <c r="AT1433" s="75" t="str">
        <f t="shared" si="289"/>
        <v>1</v>
      </c>
      <c r="AU1433" s="48" t="e">
        <f>IF(OR(AQ1433="I",#REF!="I",AQ1433="C",#REF!="C"),"Termovacío",IF(OR(AO1433="I",AN1433="I",AP1433="I",AK1433="I",AL1433="I",AO1433="C",AN1433="C",AP1433="C",AK1433="C",AL1433="C"),"Regeneración",""))</f>
        <v>#REF!</v>
      </c>
    </row>
    <row r="1434" spans="1:47" s="10" customFormat="1" ht="15" customHeight="1" x14ac:dyDescent="0.2">
      <c r="A1434" s="4">
        <f t="shared" si="290"/>
        <v>70</v>
      </c>
      <c r="B1434" s="4">
        <v>60007691</v>
      </c>
      <c r="C1434" s="4" t="s">
        <v>91</v>
      </c>
      <c r="D1434" s="4" t="s">
        <v>155</v>
      </c>
      <c r="E1434" s="4" t="s">
        <v>152</v>
      </c>
      <c r="F1434" s="4" t="s">
        <v>362</v>
      </c>
      <c r="G1434" s="4" t="s">
        <v>19</v>
      </c>
      <c r="H1434" s="4" t="s">
        <v>442</v>
      </c>
      <c r="I1434" s="4" t="s">
        <v>442</v>
      </c>
      <c r="J1434" s="4" t="s">
        <v>131</v>
      </c>
      <c r="K1434" s="4" t="s">
        <v>142</v>
      </c>
      <c r="L1434" s="4">
        <v>2017</v>
      </c>
      <c r="M1434" s="4" t="s">
        <v>266</v>
      </c>
      <c r="N1434" s="4" t="s">
        <v>153</v>
      </c>
      <c r="O1434" s="4" t="s">
        <v>443</v>
      </c>
      <c r="P1434" s="4">
        <v>2022</v>
      </c>
      <c r="Q1434" s="4"/>
      <c r="R1434" s="4" t="s">
        <v>119</v>
      </c>
      <c r="S1434" s="13"/>
      <c r="T1434" s="4"/>
      <c r="U1434" s="4"/>
      <c r="V1434" s="4"/>
      <c r="W1434" s="4">
        <v>220</v>
      </c>
      <c r="X1434" s="13">
        <v>43571</v>
      </c>
      <c r="Y1434" s="63" t="s">
        <v>537</v>
      </c>
      <c r="Z1434" s="63" t="s">
        <v>537</v>
      </c>
      <c r="AA1434" s="64" t="s">
        <v>537</v>
      </c>
      <c r="AB1434" s="65" t="s">
        <v>537</v>
      </c>
      <c r="AC1434" s="32">
        <v>60.8</v>
      </c>
      <c r="AD1434" s="64" t="s">
        <v>537</v>
      </c>
      <c r="AE1434" s="28">
        <v>50.7</v>
      </c>
      <c r="AF1434" s="33">
        <v>0.01</v>
      </c>
      <c r="AG1434" s="64">
        <v>0.5</v>
      </c>
      <c r="AH1434" s="31">
        <v>1.4E-2</v>
      </c>
      <c r="AI1434" s="31">
        <v>0.13</v>
      </c>
      <c r="AJ1434" s="31"/>
      <c r="AK1434" s="75" t="str">
        <f t="shared" si="280"/>
        <v>1</v>
      </c>
      <c r="AL1434" s="75" t="str">
        <f t="shared" si="281"/>
        <v>1</v>
      </c>
      <c r="AM1434" s="75" t="str">
        <f t="shared" si="282"/>
        <v>1</v>
      </c>
      <c r="AN1434" s="75" t="str">
        <f t="shared" si="283"/>
        <v>1</v>
      </c>
      <c r="AO1434" s="75" t="str">
        <f t="shared" si="284"/>
        <v>1</v>
      </c>
      <c r="AP1434" s="75" t="str">
        <f t="shared" si="285"/>
        <v>1</v>
      </c>
      <c r="AQ1434" s="75" t="str">
        <f t="shared" si="286"/>
        <v>1</v>
      </c>
      <c r="AR1434" s="75" t="str">
        <f t="shared" si="287"/>
        <v>1</v>
      </c>
      <c r="AS1434" s="75">
        <f t="shared" si="288"/>
        <v>1</v>
      </c>
      <c r="AT1434" s="75" t="str">
        <f t="shared" si="289"/>
        <v>1</v>
      </c>
      <c r="AU1434" s="48" t="e">
        <f>IF(OR(AQ1434="I",#REF!="I",AQ1434="C",#REF!="C"),"Termovacío",IF(OR(AO1434="I",AN1434="I",AP1434="I",AK1434="I",AL1434="I",AO1434="C",AN1434="C",AP1434="C",AK1434="C",AL1434="C"),"Regeneración",""))</f>
        <v>#REF!</v>
      </c>
    </row>
    <row r="1435" spans="1:47" s="10" customFormat="1" ht="15" customHeight="1" x14ac:dyDescent="0.2">
      <c r="A1435" s="4">
        <f t="shared" si="290"/>
        <v>71</v>
      </c>
      <c r="B1435" s="36">
        <v>60000005</v>
      </c>
      <c r="C1435" s="36" t="s">
        <v>91</v>
      </c>
      <c r="D1435" s="36" t="s">
        <v>155</v>
      </c>
      <c r="E1435" s="37" t="s">
        <v>153</v>
      </c>
      <c r="F1435" s="36" t="s">
        <v>363</v>
      </c>
      <c r="G1435" s="36" t="s">
        <v>12</v>
      </c>
      <c r="H1435" s="36" t="s">
        <v>191</v>
      </c>
      <c r="I1435" s="36" t="s">
        <v>249</v>
      </c>
      <c r="J1435" s="36" t="s">
        <v>131</v>
      </c>
      <c r="K1435" s="36" t="s">
        <v>142</v>
      </c>
      <c r="L1435" s="36">
        <v>1998</v>
      </c>
      <c r="M1435" s="36" t="s">
        <v>266</v>
      </c>
      <c r="N1435" s="36" t="s">
        <v>304</v>
      </c>
      <c r="O1435" s="36" t="s">
        <v>122</v>
      </c>
      <c r="P1435" s="36">
        <v>2018</v>
      </c>
      <c r="Q1435" s="36"/>
      <c r="R1435" s="36" t="s">
        <v>123</v>
      </c>
      <c r="S1435" s="38"/>
      <c r="T1435" s="36"/>
      <c r="U1435" s="36"/>
      <c r="V1435" s="36" t="s">
        <v>448</v>
      </c>
      <c r="W1435" s="36">
        <v>220</v>
      </c>
      <c r="X1435" s="38">
        <v>45698</v>
      </c>
      <c r="Y1435" s="39">
        <v>65</v>
      </c>
      <c r="Z1435" s="39">
        <v>28</v>
      </c>
      <c r="AA1435" s="40" t="s">
        <v>665</v>
      </c>
      <c r="AB1435" s="41">
        <v>0.88200000000000001</v>
      </c>
      <c r="AC1435" s="42">
        <v>65</v>
      </c>
      <c r="AD1435" s="40">
        <v>9</v>
      </c>
      <c r="AE1435" s="40">
        <v>36.5</v>
      </c>
      <c r="AF1435" s="43">
        <v>0.01</v>
      </c>
      <c r="AG1435" s="40">
        <v>1</v>
      </c>
      <c r="AH1435" s="41">
        <v>2.4E-2</v>
      </c>
      <c r="AI1435" s="41">
        <v>0.89600000000000002</v>
      </c>
      <c r="AJ1435" s="41">
        <v>0.114</v>
      </c>
      <c r="AK1435" s="75" t="str">
        <f t="shared" si="280"/>
        <v>1</v>
      </c>
      <c r="AL1435" s="75" t="str">
        <f t="shared" si="281"/>
        <v>1</v>
      </c>
      <c r="AM1435" s="75" t="str">
        <f t="shared" si="282"/>
        <v>1</v>
      </c>
      <c r="AN1435" s="75" t="str">
        <f t="shared" si="283"/>
        <v>1</v>
      </c>
      <c r="AO1435" s="75" t="str">
        <f t="shared" si="284"/>
        <v>1</v>
      </c>
      <c r="AP1435" s="75" t="str">
        <f t="shared" si="285"/>
        <v>1</v>
      </c>
      <c r="AQ1435" s="75" t="str">
        <f t="shared" si="286"/>
        <v>1</v>
      </c>
      <c r="AR1435" s="75" t="str">
        <f t="shared" si="287"/>
        <v>3</v>
      </c>
      <c r="AS1435" s="75">
        <f t="shared" si="288"/>
        <v>1.0909090909090908</v>
      </c>
      <c r="AT1435" s="75" t="str">
        <f t="shared" si="289"/>
        <v>3</v>
      </c>
      <c r="AU1435" s="48" t="e">
        <f>IF(OR(AQ1435="I",#REF!="I",AQ1435="C",#REF!="C"),"Termovacío",IF(OR(AO1435="I",AN1435="I",AP1435="I",AK1435="I",AL1435="I",AO1435="C",AN1435="C",AP1435="C",AK1435="C",AL1435="C"),"Regeneración",""))</f>
        <v>#REF!</v>
      </c>
    </row>
    <row r="1436" spans="1:47" s="10" customFormat="1" ht="15" customHeight="1" x14ac:dyDescent="0.2">
      <c r="A1436" s="4">
        <f t="shared" si="290"/>
        <v>71</v>
      </c>
      <c r="B1436" s="4">
        <v>60000005</v>
      </c>
      <c r="C1436" s="4" t="s">
        <v>91</v>
      </c>
      <c r="D1436" s="4" t="s">
        <v>155</v>
      </c>
      <c r="E1436" s="3" t="s">
        <v>153</v>
      </c>
      <c r="F1436" s="4" t="s">
        <v>363</v>
      </c>
      <c r="G1436" s="4" t="s">
        <v>12</v>
      </c>
      <c r="H1436" s="4" t="s">
        <v>191</v>
      </c>
      <c r="I1436" s="4" t="s">
        <v>249</v>
      </c>
      <c r="J1436" s="4" t="s">
        <v>131</v>
      </c>
      <c r="K1436" s="4" t="s">
        <v>142</v>
      </c>
      <c r="L1436" s="4">
        <v>1998</v>
      </c>
      <c r="M1436" s="4" t="s">
        <v>266</v>
      </c>
      <c r="N1436" s="4" t="s">
        <v>304</v>
      </c>
      <c r="O1436" s="4" t="s">
        <v>122</v>
      </c>
      <c r="P1436" s="4">
        <v>2018</v>
      </c>
      <c r="Q1436" s="4"/>
      <c r="R1436" s="4" t="s">
        <v>123</v>
      </c>
      <c r="S1436" s="13"/>
      <c r="T1436" s="4"/>
      <c r="U1436" s="4"/>
      <c r="V1436" s="4" t="s">
        <v>448</v>
      </c>
      <c r="W1436" s="4">
        <v>220</v>
      </c>
      <c r="X1436" s="13">
        <v>45228</v>
      </c>
      <c r="Y1436" s="27">
        <v>40</v>
      </c>
      <c r="Z1436" s="27"/>
      <c r="AA1436" s="28" t="s">
        <v>462</v>
      </c>
      <c r="AB1436" s="31">
        <v>0.88200000000000001</v>
      </c>
      <c r="AC1436" s="32">
        <v>59</v>
      </c>
      <c r="AD1436" s="28">
        <v>12</v>
      </c>
      <c r="AE1436" s="28">
        <v>37.1</v>
      </c>
      <c r="AF1436" s="33">
        <v>0.01</v>
      </c>
      <c r="AG1436" s="28">
        <v>1</v>
      </c>
      <c r="AH1436" s="31">
        <v>2.1000000000000001E-2</v>
      </c>
      <c r="AI1436" s="31">
        <v>0.84199999999999997</v>
      </c>
      <c r="AJ1436" s="31"/>
      <c r="AK1436" s="75" t="str">
        <f t="shared" si="280"/>
        <v>1</v>
      </c>
      <c r="AL1436" s="75" t="str">
        <f t="shared" si="281"/>
        <v>1</v>
      </c>
      <c r="AM1436" s="75" t="str">
        <f t="shared" si="282"/>
        <v>1</v>
      </c>
      <c r="AN1436" s="75" t="str">
        <f t="shared" si="283"/>
        <v>1</v>
      </c>
      <c r="AO1436" s="75" t="str">
        <f t="shared" si="284"/>
        <v>1</v>
      </c>
      <c r="AP1436" s="75" t="str">
        <f t="shared" si="285"/>
        <v>1</v>
      </c>
      <c r="AQ1436" s="75" t="str">
        <f t="shared" si="286"/>
        <v>1</v>
      </c>
      <c r="AR1436" s="75" t="str">
        <f t="shared" si="287"/>
        <v>1</v>
      </c>
      <c r="AS1436" s="75">
        <f t="shared" si="288"/>
        <v>1</v>
      </c>
      <c r="AT1436" s="75" t="str">
        <f t="shared" si="289"/>
        <v>1</v>
      </c>
      <c r="AU1436" s="48" t="e">
        <f>IF(OR(AQ1436="I",#REF!="I",AQ1436="C",#REF!="C"),"Termovacío",IF(OR(AO1436="I",AN1436="I",AP1436="I",AK1436="I",AL1436="I",AO1436="C",AN1436="C",AP1436="C",AK1436="C",AL1436="C"),"Regeneración",""))</f>
        <v>#REF!</v>
      </c>
    </row>
    <row r="1437" spans="1:47" s="10" customFormat="1" ht="15" customHeight="1" x14ac:dyDescent="0.2">
      <c r="A1437" s="4">
        <f t="shared" si="290"/>
        <v>71</v>
      </c>
      <c r="B1437" s="4">
        <v>60000005</v>
      </c>
      <c r="C1437" s="4" t="s">
        <v>91</v>
      </c>
      <c r="D1437" s="4" t="s">
        <v>155</v>
      </c>
      <c r="E1437" s="3" t="s">
        <v>153</v>
      </c>
      <c r="F1437" s="4" t="s">
        <v>363</v>
      </c>
      <c r="G1437" s="4" t="s">
        <v>12</v>
      </c>
      <c r="H1437" s="4" t="s">
        <v>191</v>
      </c>
      <c r="I1437" s="4" t="s">
        <v>249</v>
      </c>
      <c r="J1437" s="4" t="s">
        <v>131</v>
      </c>
      <c r="K1437" s="4" t="s">
        <v>142</v>
      </c>
      <c r="L1437" s="4">
        <v>1998</v>
      </c>
      <c r="M1437" s="4" t="s">
        <v>266</v>
      </c>
      <c r="N1437" s="4" t="s">
        <v>304</v>
      </c>
      <c r="O1437" s="4" t="s">
        <v>122</v>
      </c>
      <c r="P1437" s="4">
        <v>2018</v>
      </c>
      <c r="Q1437" s="4"/>
      <c r="R1437" s="4" t="s">
        <v>123</v>
      </c>
      <c r="S1437" s="13"/>
      <c r="T1437" s="4"/>
      <c r="U1437" s="4"/>
      <c r="V1437" s="4"/>
      <c r="W1437" s="4">
        <v>220</v>
      </c>
      <c r="X1437" s="13" t="s">
        <v>287</v>
      </c>
      <c r="Y1437" s="27">
        <v>0</v>
      </c>
      <c r="Z1437" s="27">
        <v>55</v>
      </c>
      <c r="AA1437" s="28" t="s">
        <v>282</v>
      </c>
      <c r="AB1437" s="31">
        <v>0.88109999999999999</v>
      </c>
      <c r="AC1437" s="32">
        <v>56.2</v>
      </c>
      <c r="AD1437" s="28">
        <v>8</v>
      </c>
      <c r="AE1437" s="28">
        <v>36.4</v>
      </c>
      <c r="AF1437" s="33">
        <v>0.02</v>
      </c>
      <c r="AG1437" s="28">
        <v>1</v>
      </c>
      <c r="AH1437" s="31">
        <v>5.3999999999999999E-2</v>
      </c>
      <c r="AI1437" s="31">
        <v>1.33</v>
      </c>
      <c r="AJ1437" s="31"/>
      <c r="AK1437" s="75" t="str">
        <f t="shared" si="280"/>
        <v>1</v>
      </c>
      <c r="AL1437" s="75" t="str">
        <f t="shared" si="281"/>
        <v>1</v>
      </c>
      <c r="AM1437" s="75" t="str">
        <f t="shared" si="282"/>
        <v>1</v>
      </c>
      <c r="AN1437" s="75" t="str">
        <f t="shared" si="283"/>
        <v>1</v>
      </c>
      <c r="AO1437" s="75" t="str">
        <f t="shared" si="284"/>
        <v>1</v>
      </c>
      <c r="AP1437" s="75" t="str">
        <f t="shared" si="285"/>
        <v>1</v>
      </c>
      <c r="AQ1437" s="75" t="str">
        <f t="shared" si="286"/>
        <v>1</v>
      </c>
      <c r="AR1437" s="75" t="str">
        <f t="shared" si="287"/>
        <v>1</v>
      </c>
      <c r="AS1437" s="75">
        <f t="shared" si="288"/>
        <v>1</v>
      </c>
      <c r="AT1437" s="75" t="str">
        <f t="shared" si="289"/>
        <v>1</v>
      </c>
      <c r="AU1437" s="48" t="e">
        <f>IF(OR(AQ1437="I",#REF!="I",AQ1437="C",#REF!="C"),"Termovacío",IF(OR(AO1437="I",AN1437="I",AP1437="I",AK1437="I",AL1437="I",AO1437="C",AN1437="C",AP1437="C",AK1437="C",AL1437="C"),"Regeneración",""))</f>
        <v>#REF!</v>
      </c>
    </row>
    <row r="1438" spans="1:47" s="10" customFormat="1" ht="15" customHeight="1" x14ac:dyDescent="0.2">
      <c r="A1438" s="4">
        <f t="shared" si="290"/>
        <v>71</v>
      </c>
      <c r="B1438" s="4">
        <v>60000005</v>
      </c>
      <c r="C1438" s="4" t="s">
        <v>91</v>
      </c>
      <c r="D1438" s="4" t="s">
        <v>155</v>
      </c>
      <c r="E1438" s="3" t="s">
        <v>153</v>
      </c>
      <c r="F1438" s="4" t="s">
        <v>363</v>
      </c>
      <c r="G1438" s="4" t="s">
        <v>12</v>
      </c>
      <c r="H1438" s="4" t="s">
        <v>191</v>
      </c>
      <c r="I1438" s="4" t="s">
        <v>249</v>
      </c>
      <c r="J1438" s="4" t="s">
        <v>131</v>
      </c>
      <c r="K1438" s="4" t="s">
        <v>142</v>
      </c>
      <c r="L1438" s="4">
        <v>1998</v>
      </c>
      <c r="M1438" s="4" t="s">
        <v>266</v>
      </c>
      <c r="N1438" s="4" t="s">
        <v>304</v>
      </c>
      <c r="O1438" s="4" t="s">
        <v>122</v>
      </c>
      <c r="P1438" s="4">
        <v>2018</v>
      </c>
      <c r="Q1438" s="4"/>
      <c r="R1438" s="4" t="s">
        <v>123</v>
      </c>
      <c r="S1438" s="13"/>
      <c r="T1438" s="4"/>
      <c r="U1438" s="4"/>
      <c r="V1438" s="4" t="s">
        <v>301</v>
      </c>
      <c r="W1438" s="4">
        <v>220</v>
      </c>
      <c r="X1438" s="13">
        <v>44403</v>
      </c>
      <c r="Y1438" s="27">
        <v>55</v>
      </c>
      <c r="Z1438" s="27">
        <v>54</v>
      </c>
      <c r="AA1438" s="28" t="s">
        <v>283</v>
      </c>
      <c r="AB1438" s="31">
        <v>0.873</v>
      </c>
      <c r="AC1438" s="32">
        <v>27</v>
      </c>
      <c r="AD1438" s="28">
        <v>13</v>
      </c>
      <c r="AE1438" s="28">
        <v>36</v>
      </c>
      <c r="AF1438" s="33">
        <v>0.02</v>
      </c>
      <c r="AG1438" s="28">
        <v>1.5</v>
      </c>
      <c r="AH1438" s="31">
        <v>3.3000000000000002E-2</v>
      </c>
      <c r="AI1438" s="31">
        <v>1.45</v>
      </c>
      <c r="AJ1438" s="31"/>
      <c r="AK1438" s="75" t="str">
        <f t="shared" si="280"/>
        <v>1</v>
      </c>
      <c r="AL1438" s="75" t="str">
        <f t="shared" si="281"/>
        <v>1</v>
      </c>
      <c r="AM1438" s="75" t="str">
        <f t="shared" si="282"/>
        <v>1</v>
      </c>
      <c r="AN1438" s="75" t="str">
        <f t="shared" si="283"/>
        <v>1</v>
      </c>
      <c r="AO1438" s="75" t="str">
        <f t="shared" si="284"/>
        <v>1</v>
      </c>
      <c r="AP1438" s="75" t="str">
        <f t="shared" si="285"/>
        <v>1</v>
      </c>
      <c r="AQ1438" s="75" t="str">
        <f t="shared" si="286"/>
        <v>5</v>
      </c>
      <c r="AR1438" s="75" t="str">
        <f t="shared" si="287"/>
        <v>1</v>
      </c>
      <c r="AS1438" s="75">
        <f t="shared" si="288"/>
        <v>1.9090909090909092</v>
      </c>
      <c r="AT1438" s="75" t="str">
        <f t="shared" si="289"/>
        <v>3</v>
      </c>
      <c r="AU1438" s="48" t="e">
        <f>IF(OR(AQ1438="I",#REF!="I",AQ1438="C",#REF!="C"),"Termovacío",IF(OR(AO1438="I",AN1438="I",AP1438="I",AK1438="I",AL1438="I",AO1438="C",AN1438="C",AP1438="C",AK1438="C",AL1438="C"),"Regeneración",""))</f>
        <v>#REF!</v>
      </c>
    </row>
    <row r="1439" spans="1:47" s="10" customFormat="1" ht="15" customHeight="1" x14ac:dyDescent="0.2">
      <c r="A1439" s="4">
        <f t="shared" si="290"/>
        <v>71</v>
      </c>
      <c r="B1439" s="4">
        <v>60000005</v>
      </c>
      <c r="C1439" s="4" t="s">
        <v>91</v>
      </c>
      <c r="D1439" s="4" t="s">
        <v>155</v>
      </c>
      <c r="E1439" s="3" t="s">
        <v>153</v>
      </c>
      <c r="F1439" s="4" t="s">
        <v>363</v>
      </c>
      <c r="G1439" s="4" t="s">
        <v>12</v>
      </c>
      <c r="H1439" s="4" t="s">
        <v>191</v>
      </c>
      <c r="I1439" s="4" t="s">
        <v>249</v>
      </c>
      <c r="J1439" s="4" t="s">
        <v>131</v>
      </c>
      <c r="K1439" s="4" t="s">
        <v>142</v>
      </c>
      <c r="L1439" s="4">
        <v>1998</v>
      </c>
      <c r="M1439" s="4" t="s">
        <v>266</v>
      </c>
      <c r="N1439" s="4" t="s">
        <v>304</v>
      </c>
      <c r="O1439" s="4" t="s">
        <v>122</v>
      </c>
      <c r="P1439" s="4">
        <v>2018</v>
      </c>
      <c r="Q1439" s="4"/>
      <c r="R1439" s="4" t="s">
        <v>123</v>
      </c>
      <c r="S1439" s="13"/>
      <c r="T1439" s="4"/>
      <c r="U1439" s="4"/>
      <c r="V1439" s="4"/>
      <c r="W1439" s="4">
        <v>220</v>
      </c>
      <c r="X1439" s="13">
        <v>43571</v>
      </c>
      <c r="Y1439" s="27"/>
      <c r="Z1439" s="27"/>
      <c r="AA1439" s="28"/>
      <c r="AB1439" s="31"/>
      <c r="AC1439" s="32">
        <v>70</v>
      </c>
      <c r="AD1439" s="28"/>
      <c r="AE1439" s="28">
        <v>40.700000000000003</v>
      </c>
      <c r="AF1439" s="33">
        <v>0.01</v>
      </c>
      <c r="AG1439" s="28">
        <v>2</v>
      </c>
      <c r="AH1439" s="31">
        <v>7.6999999999999999E-2</v>
      </c>
      <c r="AI1439" s="31">
        <v>1.76</v>
      </c>
      <c r="AJ1439" s="31"/>
      <c r="AK1439" s="75" t="str">
        <f t="shared" si="280"/>
        <v>1</v>
      </c>
      <c r="AL1439" s="75" t="str">
        <f t="shared" si="281"/>
        <v>1</v>
      </c>
      <c r="AM1439" s="75" t="str">
        <f t="shared" si="282"/>
        <v>1</v>
      </c>
      <c r="AN1439" s="75" t="str">
        <f t="shared" si="283"/>
        <v>1</v>
      </c>
      <c r="AO1439" s="75" t="str">
        <f t="shared" si="284"/>
        <v>1</v>
      </c>
      <c r="AP1439" s="75" t="str">
        <f t="shared" si="285"/>
        <v>1</v>
      </c>
      <c r="AQ1439" s="75" t="str">
        <f t="shared" si="286"/>
        <v>1</v>
      </c>
      <c r="AR1439" s="75" t="str">
        <f t="shared" si="287"/>
        <v>1</v>
      </c>
      <c r="AS1439" s="75">
        <f t="shared" si="288"/>
        <v>1</v>
      </c>
      <c r="AT1439" s="75" t="str">
        <f t="shared" si="289"/>
        <v>1</v>
      </c>
      <c r="AU1439" s="48" t="e">
        <f>IF(OR(AQ1439="I",#REF!="I",AQ1439="C",#REF!="C"),"Termovacío",IF(OR(AO1439="I",AN1439="I",AP1439="I",AK1439="I",AL1439="I",AO1439="C",AN1439="C",AP1439="C",AK1439="C",AL1439="C"),"Regeneración",""))</f>
        <v>#REF!</v>
      </c>
    </row>
    <row r="1440" spans="1:47" s="10" customFormat="1" ht="15" customHeight="1" x14ac:dyDescent="0.2">
      <c r="A1440" s="4">
        <f t="shared" si="290"/>
        <v>71</v>
      </c>
      <c r="B1440" s="4">
        <v>60000005</v>
      </c>
      <c r="C1440" s="4" t="s">
        <v>91</v>
      </c>
      <c r="D1440" s="4" t="s">
        <v>155</v>
      </c>
      <c r="E1440" s="3" t="s">
        <v>153</v>
      </c>
      <c r="F1440" s="4" t="s">
        <v>363</v>
      </c>
      <c r="G1440" s="4" t="s">
        <v>12</v>
      </c>
      <c r="H1440" s="4" t="s">
        <v>191</v>
      </c>
      <c r="I1440" s="4" t="s">
        <v>249</v>
      </c>
      <c r="J1440" s="4" t="s">
        <v>131</v>
      </c>
      <c r="K1440" s="4" t="s">
        <v>142</v>
      </c>
      <c r="L1440" s="4">
        <v>1998</v>
      </c>
      <c r="M1440" s="4" t="s">
        <v>266</v>
      </c>
      <c r="N1440" s="4" t="s">
        <v>304</v>
      </c>
      <c r="O1440" s="4" t="s">
        <v>122</v>
      </c>
      <c r="P1440" s="4">
        <v>2018</v>
      </c>
      <c r="Q1440" s="4"/>
      <c r="R1440" s="4" t="s">
        <v>123</v>
      </c>
      <c r="S1440" s="13"/>
      <c r="T1440" s="4"/>
      <c r="U1440" s="4"/>
      <c r="V1440" s="4"/>
      <c r="W1440" s="4">
        <v>220</v>
      </c>
      <c r="X1440" s="13">
        <v>43327</v>
      </c>
      <c r="Y1440" s="27"/>
      <c r="Z1440" s="27"/>
      <c r="AA1440" s="28"/>
      <c r="AB1440" s="31"/>
      <c r="AC1440" s="32">
        <v>63</v>
      </c>
      <c r="AD1440" s="28"/>
      <c r="AE1440" s="28">
        <v>35.299999999999997</v>
      </c>
      <c r="AF1440" s="33">
        <v>0.02</v>
      </c>
      <c r="AG1440" s="28">
        <v>2</v>
      </c>
      <c r="AH1440" s="31">
        <v>0.106</v>
      </c>
      <c r="AI1440" s="31">
        <v>2.15</v>
      </c>
      <c r="AJ1440" s="31"/>
      <c r="AK1440" s="75" t="str">
        <f t="shared" si="280"/>
        <v>3</v>
      </c>
      <c r="AL1440" s="75" t="str">
        <f t="shared" si="281"/>
        <v>1</v>
      </c>
      <c r="AM1440" s="75" t="str">
        <f t="shared" si="282"/>
        <v>1</v>
      </c>
      <c r="AN1440" s="75" t="str">
        <f t="shared" si="283"/>
        <v>1</v>
      </c>
      <c r="AO1440" s="75" t="str">
        <f t="shared" si="284"/>
        <v>1</v>
      </c>
      <c r="AP1440" s="75" t="str">
        <f t="shared" si="285"/>
        <v>1</v>
      </c>
      <c r="AQ1440" s="75" t="str">
        <f t="shared" si="286"/>
        <v>1</v>
      </c>
      <c r="AR1440" s="75" t="str">
        <f t="shared" si="287"/>
        <v>1</v>
      </c>
      <c r="AS1440" s="75">
        <f t="shared" si="288"/>
        <v>1.2727272727272727</v>
      </c>
      <c r="AT1440" s="75" t="str">
        <f t="shared" si="289"/>
        <v>3</v>
      </c>
      <c r="AU1440" s="48" t="e">
        <f>IF(OR(AQ1440="I",#REF!="I",AQ1440="C",#REF!="C"),"Termovacío",IF(OR(AO1440="I",AN1440="I",AP1440="I",AK1440="I",AL1440="I",AO1440="C",AN1440="C",AP1440="C",AK1440="C",AL1440="C"),"Regeneración",""))</f>
        <v>#REF!</v>
      </c>
    </row>
    <row r="1441" spans="1:47" s="10" customFormat="1" ht="15" customHeight="1" x14ac:dyDescent="0.2">
      <c r="A1441" s="4">
        <f t="shared" si="290"/>
        <v>71</v>
      </c>
      <c r="B1441" s="4">
        <v>60000005</v>
      </c>
      <c r="C1441" s="4" t="s">
        <v>91</v>
      </c>
      <c r="D1441" s="4" t="s">
        <v>155</v>
      </c>
      <c r="E1441" s="3" t="s">
        <v>153</v>
      </c>
      <c r="F1441" s="4" t="s">
        <v>363</v>
      </c>
      <c r="G1441" s="4" t="s">
        <v>12</v>
      </c>
      <c r="H1441" s="4" t="s">
        <v>191</v>
      </c>
      <c r="I1441" s="4" t="s">
        <v>249</v>
      </c>
      <c r="J1441" s="4" t="s">
        <v>131</v>
      </c>
      <c r="K1441" s="4" t="s">
        <v>142</v>
      </c>
      <c r="L1441" s="4">
        <v>1998</v>
      </c>
      <c r="M1441" s="4" t="s">
        <v>266</v>
      </c>
      <c r="N1441" s="4" t="s">
        <v>304</v>
      </c>
      <c r="O1441" s="4" t="s">
        <v>122</v>
      </c>
      <c r="P1441" s="4">
        <v>2018</v>
      </c>
      <c r="Q1441" s="4"/>
      <c r="R1441" s="4" t="s">
        <v>123</v>
      </c>
      <c r="S1441" s="13"/>
      <c r="T1441" s="4"/>
      <c r="U1441" s="4"/>
      <c r="V1441" s="4"/>
      <c r="W1441" s="4">
        <v>220</v>
      </c>
      <c r="X1441" s="13">
        <v>43136</v>
      </c>
      <c r="Y1441" s="27"/>
      <c r="Z1441" s="27"/>
      <c r="AA1441" s="28"/>
      <c r="AB1441" s="31"/>
      <c r="AC1441" s="32">
        <v>20</v>
      </c>
      <c r="AD1441" s="28"/>
      <c r="AE1441" s="28">
        <v>40.1</v>
      </c>
      <c r="AF1441" s="33">
        <v>0.01</v>
      </c>
      <c r="AG1441" s="28">
        <v>1</v>
      </c>
      <c r="AH1441" s="31"/>
      <c r="AI1441" s="31">
        <v>1.8</v>
      </c>
      <c r="AJ1441" s="31"/>
      <c r="AK1441" s="75" t="str">
        <f t="shared" si="280"/>
        <v>1</v>
      </c>
      <c r="AL1441" s="75" t="str">
        <f t="shared" si="281"/>
        <v>1</v>
      </c>
      <c r="AM1441" s="75" t="str">
        <f t="shared" si="282"/>
        <v>1</v>
      </c>
      <c r="AN1441" s="75" t="str">
        <f t="shared" si="283"/>
        <v>1</v>
      </c>
      <c r="AO1441" s="75" t="str">
        <f t="shared" si="284"/>
        <v>1</v>
      </c>
      <c r="AP1441" s="75" t="str">
        <f t="shared" si="285"/>
        <v>1</v>
      </c>
      <c r="AQ1441" s="75" t="str">
        <f t="shared" si="286"/>
        <v>5</v>
      </c>
      <c r="AR1441" s="75" t="str">
        <f t="shared" si="287"/>
        <v>1</v>
      </c>
      <c r="AS1441" s="75">
        <f t="shared" si="288"/>
        <v>1.9090909090909092</v>
      </c>
      <c r="AT1441" s="75" t="str">
        <f t="shared" si="289"/>
        <v>3</v>
      </c>
      <c r="AU1441" s="48" t="e">
        <f>IF(OR(AQ1441="I",#REF!="I",AQ1441="C",#REF!="C"),"Termovacío",IF(OR(AO1441="I",AN1441="I",AP1441="I",AK1441="I",AL1441="I",AO1441="C",AN1441="C",AP1441="C",AK1441="C",AL1441="C"),"Regeneración",""))</f>
        <v>#REF!</v>
      </c>
    </row>
    <row r="1442" spans="1:47" s="10" customFormat="1" ht="15" customHeight="1" x14ac:dyDescent="0.2">
      <c r="A1442" s="4">
        <f t="shared" si="290"/>
        <v>71</v>
      </c>
      <c r="B1442" s="4">
        <v>60000005</v>
      </c>
      <c r="C1442" s="4" t="s">
        <v>91</v>
      </c>
      <c r="D1442" s="4" t="s">
        <v>155</v>
      </c>
      <c r="E1442" s="3" t="s">
        <v>153</v>
      </c>
      <c r="F1442" s="4" t="s">
        <v>363</v>
      </c>
      <c r="G1442" s="4" t="s">
        <v>12</v>
      </c>
      <c r="H1442" s="4" t="s">
        <v>191</v>
      </c>
      <c r="I1442" s="4" t="s">
        <v>249</v>
      </c>
      <c r="J1442" s="4" t="s">
        <v>131</v>
      </c>
      <c r="K1442" s="4" t="s">
        <v>142</v>
      </c>
      <c r="L1442" s="4">
        <v>1998</v>
      </c>
      <c r="M1442" s="4" t="s">
        <v>266</v>
      </c>
      <c r="N1442" s="4" t="s">
        <v>304</v>
      </c>
      <c r="O1442" s="4" t="s">
        <v>122</v>
      </c>
      <c r="P1442" s="4">
        <v>2018</v>
      </c>
      <c r="Q1442" s="4"/>
      <c r="R1442" s="4" t="s">
        <v>123</v>
      </c>
      <c r="S1442" s="13"/>
      <c r="T1442" s="4"/>
      <c r="U1442" s="4"/>
      <c r="V1442" s="4"/>
      <c r="W1442" s="4">
        <v>220</v>
      </c>
      <c r="X1442" s="13">
        <v>43129</v>
      </c>
      <c r="Y1442" s="27"/>
      <c r="Z1442" s="27"/>
      <c r="AA1442" s="28"/>
      <c r="AB1442" s="31"/>
      <c r="AC1442" s="32">
        <v>41</v>
      </c>
      <c r="AD1442" s="28"/>
      <c r="AE1442" s="28">
        <v>43.2</v>
      </c>
      <c r="AF1442" s="33">
        <v>0.01</v>
      </c>
      <c r="AG1442" s="28">
        <v>1</v>
      </c>
      <c r="AH1442" s="31"/>
      <c r="AI1442" s="31">
        <v>2.12</v>
      </c>
      <c r="AJ1442" s="31"/>
      <c r="AK1442" s="75" t="str">
        <f t="shared" si="280"/>
        <v>1</v>
      </c>
      <c r="AL1442" s="75" t="str">
        <f t="shared" si="281"/>
        <v>1</v>
      </c>
      <c r="AM1442" s="75" t="str">
        <f t="shared" si="282"/>
        <v>1</v>
      </c>
      <c r="AN1442" s="75" t="str">
        <f t="shared" si="283"/>
        <v>1</v>
      </c>
      <c r="AO1442" s="75" t="str">
        <f t="shared" si="284"/>
        <v>1</v>
      </c>
      <c r="AP1442" s="75" t="str">
        <f t="shared" si="285"/>
        <v>1</v>
      </c>
      <c r="AQ1442" s="75" t="str">
        <f t="shared" si="286"/>
        <v>5</v>
      </c>
      <c r="AR1442" s="75" t="str">
        <f t="shared" si="287"/>
        <v>1</v>
      </c>
      <c r="AS1442" s="75">
        <f t="shared" si="288"/>
        <v>1.9090909090909092</v>
      </c>
      <c r="AT1442" s="75" t="str">
        <f t="shared" si="289"/>
        <v>3</v>
      </c>
      <c r="AU1442" s="48" t="e">
        <f>IF(OR(AQ1442="I",#REF!="I",AQ1442="C",#REF!="C"),"Termovacío",IF(OR(AO1442="I",AN1442="I",AP1442="I",AK1442="I",AL1442="I",AO1442="C",AN1442="C",AP1442="C",AK1442="C",AL1442="C"),"Regeneración",""))</f>
        <v>#REF!</v>
      </c>
    </row>
    <row r="1443" spans="1:47" s="10" customFormat="1" ht="15" customHeight="1" x14ac:dyDescent="0.2">
      <c r="A1443" s="4">
        <f t="shared" si="290"/>
        <v>71</v>
      </c>
      <c r="B1443" s="4">
        <v>60000005</v>
      </c>
      <c r="C1443" s="4" t="s">
        <v>91</v>
      </c>
      <c r="D1443" s="4" t="s">
        <v>155</v>
      </c>
      <c r="E1443" s="3" t="s">
        <v>153</v>
      </c>
      <c r="F1443" s="4" t="s">
        <v>363</v>
      </c>
      <c r="G1443" s="4" t="s">
        <v>12</v>
      </c>
      <c r="H1443" s="4" t="s">
        <v>191</v>
      </c>
      <c r="I1443" s="4" t="s">
        <v>249</v>
      </c>
      <c r="J1443" s="4" t="s">
        <v>131</v>
      </c>
      <c r="K1443" s="4" t="s">
        <v>142</v>
      </c>
      <c r="L1443" s="4">
        <v>1998</v>
      </c>
      <c r="M1443" s="4" t="s">
        <v>266</v>
      </c>
      <c r="N1443" s="4" t="s">
        <v>304</v>
      </c>
      <c r="O1443" s="4" t="s">
        <v>122</v>
      </c>
      <c r="P1443" s="4">
        <v>2018</v>
      </c>
      <c r="Q1443" s="4"/>
      <c r="R1443" s="4" t="s">
        <v>123</v>
      </c>
      <c r="S1443" s="13"/>
      <c r="T1443" s="4"/>
      <c r="U1443" s="4"/>
      <c r="V1443" s="4"/>
      <c r="W1443" s="4">
        <v>220</v>
      </c>
      <c r="X1443" s="13">
        <v>42923</v>
      </c>
      <c r="Y1443" s="27"/>
      <c r="Z1443" s="27"/>
      <c r="AA1443" s="28"/>
      <c r="AB1443" s="31"/>
      <c r="AC1443" s="32">
        <v>48.1</v>
      </c>
      <c r="AD1443" s="28"/>
      <c r="AE1443" s="28">
        <v>40.700000000000003</v>
      </c>
      <c r="AF1443" s="33">
        <v>0.01</v>
      </c>
      <c r="AG1443" s="28">
        <v>2</v>
      </c>
      <c r="AH1443" s="31">
        <v>0.1</v>
      </c>
      <c r="AI1443" s="31">
        <v>2.4</v>
      </c>
      <c r="AJ1443" s="31"/>
      <c r="AK1443" s="75" t="str">
        <f t="shared" si="280"/>
        <v>1</v>
      </c>
      <c r="AL1443" s="75" t="str">
        <f t="shared" si="281"/>
        <v>1</v>
      </c>
      <c r="AM1443" s="75" t="str">
        <f t="shared" si="282"/>
        <v>1</v>
      </c>
      <c r="AN1443" s="75" t="str">
        <f t="shared" si="283"/>
        <v>1</v>
      </c>
      <c r="AO1443" s="75" t="str">
        <f t="shared" si="284"/>
        <v>1</v>
      </c>
      <c r="AP1443" s="75" t="str">
        <f t="shared" si="285"/>
        <v>1</v>
      </c>
      <c r="AQ1443" s="75" t="str">
        <f t="shared" si="286"/>
        <v>2</v>
      </c>
      <c r="AR1443" s="75" t="str">
        <f t="shared" si="287"/>
        <v>1</v>
      </c>
      <c r="AS1443" s="75">
        <f t="shared" si="288"/>
        <v>1.2272727272727273</v>
      </c>
      <c r="AT1443" s="75" t="str">
        <f t="shared" si="289"/>
        <v>3</v>
      </c>
      <c r="AU1443" s="48" t="e">
        <f>IF(OR(AQ1443="I",#REF!="I",AQ1443="C",#REF!="C"),"Termovacío",IF(OR(AO1443="I",AN1443="I",AP1443="I",AK1443="I",AL1443="I",AO1443="C",AN1443="C",AP1443="C",AK1443="C",AL1443="C"),"Regeneración",""))</f>
        <v>#REF!</v>
      </c>
    </row>
    <row r="1444" spans="1:47" s="10" customFormat="1" ht="15" customHeight="1" x14ac:dyDescent="0.2">
      <c r="A1444" s="4">
        <f t="shared" si="290"/>
        <v>71</v>
      </c>
      <c r="B1444" s="4">
        <v>60000005</v>
      </c>
      <c r="C1444" s="4" t="s">
        <v>91</v>
      </c>
      <c r="D1444" s="4" t="s">
        <v>155</v>
      </c>
      <c r="E1444" s="3" t="s">
        <v>153</v>
      </c>
      <c r="F1444" s="4" t="s">
        <v>363</v>
      </c>
      <c r="G1444" s="4" t="s">
        <v>12</v>
      </c>
      <c r="H1444" s="4" t="s">
        <v>191</v>
      </c>
      <c r="I1444" s="4" t="s">
        <v>249</v>
      </c>
      <c r="J1444" s="4" t="s">
        <v>131</v>
      </c>
      <c r="K1444" s="4" t="s">
        <v>142</v>
      </c>
      <c r="L1444" s="4">
        <v>1998</v>
      </c>
      <c r="M1444" s="4" t="s">
        <v>266</v>
      </c>
      <c r="N1444" s="4" t="s">
        <v>304</v>
      </c>
      <c r="O1444" s="4" t="s">
        <v>122</v>
      </c>
      <c r="P1444" s="4">
        <v>2018</v>
      </c>
      <c r="Q1444" s="4"/>
      <c r="R1444" s="4" t="s">
        <v>123</v>
      </c>
      <c r="S1444" s="13"/>
      <c r="T1444" s="4"/>
      <c r="U1444" s="4"/>
      <c r="V1444" s="4"/>
      <c r="W1444" s="4">
        <v>220</v>
      </c>
      <c r="X1444" s="13">
        <v>41988</v>
      </c>
      <c r="Y1444" s="27"/>
      <c r="Z1444" s="27"/>
      <c r="AA1444" s="28"/>
      <c r="AB1444" s="31"/>
      <c r="AC1444" s="32"/>
      <c r="AD1444" s="28"/>
      <c r="AE1444" s="28">
        <v>43</v>
      </c>
      <c r="AF1444" s="33">
        <v>0.01</v>
      </c>
      <c r="AG1444" s="28">
        <v>0.5</v>
      </c>
      <c r="AH1444" s="31">
        <v>2.8000000000000001E-2</v>
      </c>
      <c r="AI1444" s="31"/>
      <c r="AJ1444" s="31"/>
      <c r="AK1444" s="75" t="str">
        <f t="shared" si="280"/>
        <v>1</v>
      </c>
      <c r="AL1444" s="75" t="str">
        <f t="shared" si="281"/>
        <v>1</v>
      </c>
      <c r="AM1444" s="75" t="str">
        <f t="shared" si="282"/>
        <v>1</v>
      </c>
      <c r="AN1444" s="75" t="str">
        <f t="shared" si="283"/>
        <v>1</v>
      </c>
      <c r="AO1444" s="75" t="str">
        <f t="shared" si="284"/>
        <v>1</v>
      </c>
      <c r="AP1444" s="75" t="str">
        <f t="shared" si="285"/>
        <v>1</v>
      </c>
      <c r="AQ1444" s="75" t="str">
        <f t="shared" si="286"/>
        <v>1</v>
      </c>
      <c r="AR1444" s="75" t="str">
        <f t="shared" si="287"/>
        <v>1</v>
      </c>
      <c r="AS1444" s="75">
        <f t="shared" si="288"/>
        <v>1</v>
      </c>
      <c r="AT1444" s="75" t="str">
        <f t="shared" si="289"/>
        <v>1</v>
      </c>
      <c r="AU1444" s="48" t="e">
        <f>IF(OR(AQ1444="I",#REF!="I",AQ1444="C",#REF!="C"),"Termovacío",IF(OR(AO1444="I",AN1444="I",AP1444="I",AK1444="I",AL1444="I",AO1444="C",AN1444="C",AP1444="C",AK1444="C",AL1444="C"),"Regeneración",""))</f>
        <v>#REF!</v>
      </c>
    </row>
    <row r="1445" spans="1:47" s="10" customFormat="1" ht="15" customHeight="1" x14ac:dyDescent="0.2">
      <c r="A1445" s="4">
        <f t="shared" si="290"/>
        <v>71</v>
      </c>
      <c r="B1445" s="4">
        <v>60000005</v>
      </c>
      <c r="C1445" s="4" t="s">
        <v>91</v>
      </c>
      <c r="D1445" s="4" t="s">
        <v>155</v>
      </c>
      <c r="E1445" s="3" t="s">
        <v>153</v>
      </c>
      <c r="F1445" s="4" t="s">
        <v>363</v>
      </c>
      <c r="G1445" s="4" t="s">
        <v>12</v>
      </c>
      <c r="H1445" s="4" t="s">
        <v>191</v>
      </c>
      <c r="I1445" s="4" t="s">
        <v>249</v>
      </c>
      <c r="J1445" s="4" t="s">
        <v>131</v>
      </c>
      <c r="K1445" s="4" t="s">
        <v>142</v>
      </c>
      <c r="L1445" s="4">
        <v>1998</v>
      </c>
      <c r="M1445" s="4" t="s">
        <v>266</v>
      </c>
      <c r="N1445" s="4" t="s">
        <v>304</v>
      </c>
      <c r="O1445" s="4" t="s">
        <v>122</v>
      </c>
      <c r="P1445" s="4">
        <v>2018</v>
      </c>
      <c r="Q1445" s="4"/>
      <c r="R1445" s="4" t="s">
        <v>123</v>
      </c>
      <c r="S1445" s="13"/>
      <c r="T1445" s="4"/>
      <c r="U1445" s="4"/>
      <c r="V1445" s="4"/>
      <c r="W1445" s="4">
        <v>220</v>
      </c>
      <c r="X1445" s="13">
        <v>41691</v>
      </c>
      <c r="Y1445" s="27"/>
      <c r="Z1445" s="27"/>
      <c r="AA1445" s="28"/>
      <c r="AB1445" s="31"/>
      <c r="AC1445" s="32"/>
      <c r="AD1445" s="28"/>
      <c r="AE1445" s="28">
        <v>39</v>
      </c>
      <c r="AF1445" s="33">
        <v>0.01</v>
      </c>
      <c r="AG1445" s="28">
        <v>0.5</v>
      </c>
      <c r="AH1445" s="31">
        <v>1.7000000000000001E-2</v>
      </c>
      <c r="AI1445" s="31">
        <v>0.34</v>
      </c>
      <c r="AJ1445" s="31"/>
      <c r="AK1445" s="75" t="str">
        <f t="shared" si="280"/>
        <v>1</v>
      </c>
      <c r="AL1445" s="75" t="str">
        <f t="shared" si="281"/>
        <v>1</v>
      </c>
      <c r="AM1445" s="75" t="str">
        <f t="shared" si="282"/>
        <v>1</v>
      </c>
      <c r="AN1445" s="75" t="str">
        <f t="shared" si="283"/>
        <v>1</v>
      </c>
      <c r="AO1445" s="75" t="str">
        <f t="shared" si="284"/>
        <v>1</v>
      </c>
      <c r="AP1445" s="75" t="str">
        <f t="shared" si="285"/>
        <v>1</v>
      </c>
      <c r="AQ1445" s="75" t="str">
        <f t="shared" si="286"/>
        <v>1</v>
      </c>
      <c r="AR1445" s="75" t="str">
        <f t="shared" si="287"/>
        <v>1</v>
      </c>
      <c r="AS1445" s="75">
        <f t="shared" si="288"/>
        <v>1</v>
      </c>
      <c r="AT1445" s="75" t="str">
        <f t="shared" si="289"/>
        <v>1</v>
      </c>
      <c r="AU1445" s="48" t="e">
        <f>IF(OR(AQ1445="I",#REF!="I",AQ1445="C",#REF!="C"),"Termovacío",IF(OR(AO1445="I",AN1445="I",AP1445="I",AK1445="I",AL1445="I",AO1445="C",AN1445="C",AP1445="C",AK1445="C",AL1445="C"),"Regeneración",""))</f>
        <v>#REF!</v>
      </c>
    </row>
    <row r="1446" spans="1:47" s="10" customFormat="1" ht="15" customHeight="1" x14ac:dyDescent="0.2">
      <c r="A1446" s="4">
        <f t="shared" si="290"/>
        <v>71</v>
      </c>
      <c r="B1446" s="4">
        <v>60000005</v>
      </c>
      <c r="C1446" s="4" t="s">
        <v>91</v>
      </c>
      <c r="D1446" s="4" t="s">
        <v>155</v>
      </c>
      <c r="E1446" s="3" t="s">
        <v>153</v>
      </c>
      <c r="F1446" s="4" t="s">
        <v>363</v>
      </c>
      <c r="G1446" s="4" t="s">
        <v>12</v>
      </c>
      <c r="H1446" s="4" t="s">
        <v>191</v>
      </c>
      <c r="I1446" s="4" t="s">
        <v>249</v>
      </c>
      <c r="J1446" s="4" t="s">
        <v>131</v>
      </c>
      <c r="K1446" s="4" t="s">
        <v>142</v>
      </c>
      <c r="L1446" s="4">
        <v>1998</v>
      </c>
      <c r="M1446" s="4" t="s">
        <v>266</v>
      </c>
      <c r="N1446" s="4" t="s">
        <v>304</v>
      </c>
      <c r="O1446" s="4" t="s">
        <v>122</v>
      </c>
      <c r="P1446" s="4">
        <v>2018</v>
      </c>
      <c r="Q1446" s="4"/>
      <c r="R1446" s="4" t="s">
        <v>123</v>
      </c>
      <c r="S1446" s="13"/>
      <c r="T1446" s="4"/>
      <c r="U1446" s="4"/>
      <c r="V1446" s="4"/>
      <c r="W1446" s="4">
        <v>220</v>
      </c>
      <c r="X1446" s="13">
        <v>41628</v>
      </c>
      <c r="Y1446" s="27"/>
      <c r="Z1446" s="27"/>
      <c r="AA1446" s="28"/>
      <c r="AB1446" s="31"/>
      <c r="AC1446" s="32"/>
      <c r="AD1446" s="28"/>
      <c r="AE1446" s="28">
        <v>39.5</v>
      </c>
      <c r="AF1446" s="33">
        <v>0.01</v>
      </c>
      <c r="AG1446" s="28">
        <v>0.5</v>
      </c>
      <c r="AH1446" s="31">
        <v>1.7000000000000001E-2</v>
      </c>
      <c r="AI1446" s="31">
        <v>0.35</v>
      </c>
      <c r="AJ1446" s="31"/>
      <c r="AK1446" s="75" t="str">
        <f t="shared" si="280"/>
        <v>1</v>
      </c>
      <c r="AL1446" s="75" t="str">
        <f t="shared" si="281"/>
        <v>1</v>
      </c>
      <c r="AM1446" s="75" t="str">
        <f t="shared" si="282"/>
        <v>1</v>
      </c>
      <c r="AN1446" s="75" t="str">
        <f t="shared" si="283"/>
        <v>1</v>
      </c>
      <c r="AO1446" s="75" t="str">
        <f t="shared" si="284"/>
        <v>1</v>
      </c>
      <c r="AP1446" s="75" t="str">
        <f t="shared" si="285"/>
        <v>1</v>
      </c>
      <c r="AQ1446" s="75" t="str">
        <f t="shared" si="286"/>
        <v>1</v>
      </c>
      <c r="AR1446" s="75" t="str">
        <f t="shared" si="287"/>
        <v>1</v>
      </c>
      <c r="AS1446" s="75">
        <f t="shared" si="288"/>
        <v>1</v>
      </c>
      <c r="AT1446" s="75" t="str">
        <f t="shared" si="289"/>
        <v>1</v>
      </c>
      <c r="AU1446" s="48" t="e">
        <f>IF(OR(AQ1446="I",#REF!="I",AQ1446="C",#REF!="C"),"Termovacío",IF(OR(AO1446="I",AN1446="I",AP1446="I",AK1446="I",AL1446="I",AO1446="C",AN1446="C",AP1446="C",AK1446="C",AL1446="C"),"Regeneración",""))</f>
        <v>#REF!</v>
      </c>
    </row>
    <row r="1447" spans="1:47" s="10" customFormat="1" ht="15" customHeight="1" x14ac:dyDescent="0.2">
      <c r="A1447" s="4">
        <f t="shared" si="290"/>
        <v>71</v>
      </c>
      <c r="B1447" s="4">
        <v>60000005</v>
      </c>
      <c r="C1447" s="4" t="s">
        <v>91</v>
      </c>
      <c r="D1447" s="4" t="s">
        <v>155</v>
      </c>
      <c r="E1447" s="3" t="s">
        <v>153</v>
      </c>
      <c r="F1447" s="4" t="s">
        <v>363</v>
      </c>
      <c r="G1447" s="4" t="s">
        <v>12</v>
      </c>
      <c r="H1447" s="4" t="s">
        <v>191</v>
      </c>
      <c r="I1447" s="4" t="s">
        <v>249</v>
      </c>
      <c r="J1447" s="4" t="s">
        <v>131</v>
      </c>
      <c r="K1447" s="4" t="s">
        <v>142</v>
      </c>
      <c r="L1447" s="4">
        <v>1998</v>
      </c>
      <c r="M1447" s="4" t="s">
        <v>266</v>
      </c>
      <c r="N1447" s="4" t="s">
        <v>304</v>
      </c>
      <c r="O1447" s="4" t="s">
        <v>122</v>
      </c>
      <c r="P1447" s="4">
        <v>2018</v>
      </c>
      <c r="Q1447" s="4"/>
      <c r="R1447" s="4" t="s">
        <v>123</v>
      </c>
      <c r="S1447" s="13"/>
      <c r="T1447" s="4"/>
      <c r="U1447" s="4"/>
      <c r="V1447" s="4"/>
      <c r="W1447" s="4">
        <v>220</v>
      </c>
      <c r="X1447" s="13">
        <v>41347</v>
      </c>
      <c r="Y1447" s="27"/>
      <c r="Z1447" s="27"/>
      <c r="AA1447" s="28"/>
      <c r="AB1447" s="31"/>
      <c r="AC1447" s="32"/>
      <c r="AD1447" s="28"/>
      <c r="AE1447" s="28">
        <v>44</v>
      </c>
      <c r="AF1447" s="33">
        <v>0.01</v>
      </c>
      <c r="AG1447" s="28">
        <v>0.5</v>
      </c>
      <c r="AH1447" s="31">
        <v>1.4E-2</v>
      </c>
      <c r="AI1447" s="31">
        <v>0.51900000000000002</v>
      </c>
      <c r="AJ1447" s="31"/>
      <c r="AK1447" s="75" t="str">
        <f t="shared" si="280"/>
        <v>1</v>
      </c>
      <c r="AL1447" s="75" t="str">
        <f t="shared" si="281"/>
        <v>1</v>
      </c>
      <c r="AM1447" s="75" t="str">
        <f t="shared" si="282"/>
        <v>1</v>
      </c>
      <c r="AN1447" s="75" t="str">
        <f t="shared" si="283"/>
        <v>1</v>
      </c>
      <c r="AO1447" s="75" t="str">
        <f t="shared" si="284"/>
        <v>1</v>
      </c>
      <c r="AP1447" s="75" t="str">
        <f t="shared" si="285"/>
        <v>1</v>
      </c>
      <c r="AQ1447" s="75" t="str">
        <f t="shared" si="286"/>
        <v>1</v>
      </c>
      <c r="AR1447" s="75" t="str">
        <f t="shared" si="287"/>
        <v>1</v>
      </c>
      <c r="AS1447" s="75">
        <f t="shared" si="288"/>
        <v>1</v>
      </c>
      <c r="AT1447" s="75" t="str">
        <f t="shared" si="289"/>
        <v>1</v>
      </c>
      <c r="AU1447" s="48" t="e">
        <f>IF(OR(AQ1447="I",#REF!="I",AQ1447="C",#REF!="C"),"Termovacío",IF(OR(AO1447="I",AN1447="I",AP1447="I",AK1447="I",AL1447="I",AO1447="C",AN1447="C",AP1447="C",AK1447="C",AL1447="C"),"Regeneración",""))</f>
        <v>#REF!</v>
      </c>
    </row>
    <row r="1448" spans="1:47" s="10" customFormat="1" ht="15" customHeight="1" x14ac:dyDescent="0.2">
      <c r="A1448" s="4">
        <f t="shared" si="290"/>
        <v>71</v>
      </c>
      <c r="B1448" s="4">
        <v>60000005</v>
      </c>
      <c r="C1448" s="4" t="s">
        <v>91</v>
      </c>
      <c r="D1448" s="4" t="s">
        <v>155</v>
      </c>
      <c r="E1448" s="3" t="s">
        <v>153</v>
      </c>
      <c r="F1448" s="4" t="s">
        <v>363</v>
      </c>
      <c r="G1448" s="4" t="s">
        <v>12</v>
      </c>
      <c r="H1448" s="4" t="s">
        <v>191</v>
      </c>
      <c r="I1448" s="4" t="s">
        <v>249</v>
      </c>
      <c r="J1448" s="4" t="s">
        <v>131</v>
      </c>
      <c r="K1448" s="4" t="s">
        <v>142</v>
      </c>
      <c r="L1448" s="4">
        <v>1998</v>
      </c>
      <c r="M1448" s="4" t="s">
        <v>266</v>
      </c>
      <c r="N1448" s="4" t="s">
        <v>304</v>
      </c>
      <c r="O1448" s="4" t="s">
        <v>122</v>
      </c>
      <c r="P1448" s="4">
        <v>2018</v>
      </c>
      <c r="Q1448" s="4"/>
      <c r="R1448" s="4" t="s">
        <v>123</v>
      </c>
      <c r="S1448" s="13"/>
      <c r="T1448" s="4"/>
      <c r="U1448" s="4"/>
      <c r="V1448" s="4"/>
      <c r="W1448" s="4">
        <v>220</v>
      </c>
      <c r="X1448" s="13">
        <v>41242</v>
      </c>
      <c r="Y1448" s="27"/>
      <c r="Z1448" s="27"/>
      <c r="AA1448" s="28"/>
      <c r="AB1448" s="31"/>
      <c r="AC1448" s="32"/>
      <c r="AD1448" s="28"/>
      <c r="AE1448" s="28">
        <v>42</v>
      </c>
      <c r="AF1448" s="33">
        <v>0.01</v>
      </c>
      <c r="AG1448" s="28">
        <v>0.5</v>
      </c>
      <c r="AH1448" s="31">
        <v>1.2999999999999999E-2</v>
      </c>
      <c r="AI1448" s="31">
        <v>0.502</v>
      </c>
      <c r="AJ1448" s="31"/>
      <c r="AK1448" s="75" t="str">
        <f t="shared" si="280"/>
        <v>1</v>
      </c>
      <c r="AL1448" s="75" t="str">
        <f t="shared" si="281"/>
        <v>1</v>
      </c>
      <c r="AM1448" s="75" t="str">
        <f t="shared" si="282"/>
        <v>1</v>
      </c>
      <c r="AN1448" s="75" t="str">
        <f t="shared" si="283"/>
        <v>1</v>
      </c>
      <c r="AO1448" s="75" t="str">
        <f t="shared" si="284"/>
        <v>1</v>
      </c>
      <c r="AP1448" s="75" t="str">
        <f t="shared" si="285"/>
        <v>1</v>
      </c>
      <c r="AQ1448" s="75" t="str">
        <f t="shared" si="286"/>
        <v>1</v>
      </c>
      <c r="AR1448" s="75" t="str">
        <f t="shared" si="287"/>
        <v>1</v>
      </c>
      <c r="AS1448" s="75">
        <f t="shared" si="288"/>
        <v>1</v>
      </c>
      <c r="AT1448" s="75" t="str">
        <f t="shared" si="289"/>
        <v>1</v>
      </c>
      <c r="AU1448" s="48" t="e">
        <f>IF(OR(AQ1448="I",#REF!="I",AQ1448="C",#REF!="C"),"Termovacío",IF(OR(AO1448="I",AN1448="I",AP1448="I",AK1448="I",AL1448="I",AO1448="C",AN1448="C",AP1448="C",AK1448="C",AL1448="C"),"Regeneración",""))</f>
        <v>#REF!</v>
      </c>
    </row>
    <row r="1449" spans="1:47" s="10" customFormat="1" ht="15" customHeight="1" x14ac:dyDescent="0.2">
      <c r="A1449" s="4">
        <f t="shared" si="290"/>
        <v>71</v>
      </c>
      <c r="B1449" s="4">
        <v>60000005</v>
      </c>
      <c r="C1449" s="4" t="s">
        <v>91</v>
      </c>
      <c r="D1449" s="4" t="s">
        <v>155</v>
      </c>
      <c r="E1449" s="3" t="s">
        <v>153</v>
      </c>
      <c r="F1449" s="4" t="s">
        <v>363</v>
      </c>
      <c r="G1449" s="4" t="s">
        <v>12</v>
      </c>
      <c r="H1449" s="4" t="s">
        <v>191</v>
      </c>
      <c r="I1449" s="4" t="s">
        <v>249</v>
      </c>
      <c r="J1449" s="4" t="s">
        <v>131</v>
      </c>
      <c r="K1449" s="4" t="s">
        <v>142</v>
      </c>
      <c r="L1449" s="4">
        <v>1998</v>
      </c>
      <c r="M1449" s="4" t="s">
        <v>266</v>
      </c>
      <c r="N1449" s="4" t="s">
        <v>304</v>
      </c>
      <c r="O1449" s="4" t="s">
        <v>122</v>
      </c>
      <c r="P1449" s="4">
        <v>2018</v>
      </c>
      <c r="Q1449" s="4"/>
      <c r="R1449" s="4" t="s">
        <v>123</v>
      </c>
      <c r="S1449" s="13"/>
      <c r="T1449" s="4"/>
      <c r="U1449" s="4"/>
      <c r="V1449" s="4"/>
      <c r="W1449" s="4">
        <v>220</v>
      </c>
      <c r="X1449" s="13">
        <v>40884</v>
      </c>
      <c r="Y1449" s="27"/>
      <c r="Z1449" s="27"/>
      <c r="AA1449" s="28"/>
      <c r="AB1449" s="31"/>
      <c r="AC1449" s="32"/>
      <c r="AD1449" s="28"/>
      <c r="AE1449" s="28">
        <v>42</v>
      </c>
      <c r="AF1449" s="33">
        <v>0.01</v>
      </c>
      <c r="AG1449" s="28">
        <v>1</v>
      </c>
      <c r="AH1449" s="31">
        <v>2.4E-2</v>
      </c>
      <c r="AI1449" s="31">
        <v>0.52500000000000002</v>
      </c>
      <c r="AJ1449" s="31"/>
      <c r="AK1449" s="75" t="str">
        <f t="shared" si="280"/>
        <v>1</v>
      </c>
      <c r="AL1449" s="75" t="str">
        <f t="shared" si="281"/>
        <v>1</v>
      </c>
      <c r="AM1449" s="75" t="str">
        <f t="shared" si="282"/>
        <v>1</v>
      </c>
      <c r="AN1449" s="75" t="str">
        <f t="shared" si="283"/>
        <v>1</v>
      </c>
      <c r="AO1449" s="75" t="str">
        <f t="shared" si="284"/>
        <v>1</v>
      </c>
      <c r="AP1449" s="75" t="str">
        <f t="shared" si="285"/>
        <v>1</v>
      </c>
      <c r="AQ1449" s="75" t="str">
        <f t="shared" si="286"/>
        <v>1</v>
      </c>
      <c r="AR1449" s="75" t="str">
        <f t="shared" si="287"/>
        <v>1</v>
      </c>
      <c r="AS1449" s="75">
        <f t="shared" si="288"/>
        <v>1</v>
      </c>
      <c r="AT1449" s="75" t="str">
        <f t="shared" si="289"/>
        <v>1</v>
      </c>
      <c r="AU1449" s="48" t="e">
        <f>IF(OR(AQ1449="I",#REF!="I",AQ1449="C",#REF!="C"),"Termovacío",IF(OR(AO1449="I",AN1449="I",AP1449="I",AK1449="I",AL1449="I",AO1449="C",AN1449="C",AP1449="C",AK1449="C",AL1449="C"),"Regeneración",""))</f>
        <v>#REF!</v>
      </c>
    </row>
    <row r="1450" spans="1:47" s="10" customFormat="1" ht="15" customHeight="1" x14ac:dyDescent="0.2">
      <c r="A1450" s="4">
        <f t="shared" si="290"/>
        <v>71</v>
      </c>
      <c r="B1450" s="4">
        <v>60000005</v>
      </c>
      <c r="C1450" s="4" t="s">
        <v>91</v>
      </c>
      <c r="D1450" s="4" t="s">
        <v>155</v>
      </c>
      <c r="E1450" s="3" t="s">
        <v>153</v>
      </c>
      <c r="F1450" s="4" t="s">
        <v>363</v>
      </c>
      <c r="G1450" s="4" t="s">
        <v>12</v>
      </c>
      <c r="H1450" s="4" t="s">
        <v>191</v>
      </c>
      <c r="I1450" s="4" t="s">
        <v>249</v>
      </c>
      <c r="J1450" s="4" t="s">
        <v>131</v>
      </c>
      <c r="K1450" s="4" t="s">
        <v>142</v>
      </c>
      <c r="L1450" s="4">
        <v>1998</v>
      </c>
      <c r="M1450" s="4" t="s">
        <v>266</v>
      </c>
      <c r="N1450" s="4" t="s">
        <v>304</v>
      </c>
      <c r="O1450" s="4" t="s">
        <v>122</v>
      </c>
      <c r="P1450" s="4">
        <v>2018</v>
      </c>
      <c r="Q1450" s="4"/>
      <c r="R1450" s="4" t="s">
        <v>123</v>
      </c>
      <c r="S1450" s="13"/>
      <c r="T1450" s="4"/>
      <c r="U1450" s="4"/>
      <c r="V1450" s="4"/>
      <c r="W1450" s="4">
        <v>220</v>
      </c>
      <c r="X1450" s="13">
        <v>40625</v>
      </c>
      <c r="Y1450" s="27"/>
      <c r="Z1450" s="27"/>
      <c r="AA1450" s="28"/>
      <c r="AB1450" s="31"/>
      <c r="AC1450" s="32"/>
      <c r="AD1450" s="28"/>
      <c r="AE1450" s="28">
        <v>41</v>
      </c>
      <c r="AF1450" s="33">
        <v>0.01</v>
      </c>
      <c r="AG1450" s="28">
        <v>0.5</v>
      </c>
      <c r="AH1450" s="31">
        <v>1.2E-2</v>
      </c>
      <c r="AI1450" s="31">
        <v>0.60799999999999998</v>
      </c>
      <c r="AJ1450" s="31"/>
      <c r="AK1450" s="75" t="str">
        <f t="shared" si="280"/>
        <v>1</v>
      </c>
      <c r="AL1450" s="75" t="str">
        <f t="shared" si="281"/>
        <v>1</v>
      </c>
      <c r="AM1450" s="75" t="str">
        <f t="shared" si="282"/>
        <v>1</v>
      </c>
      <c r="AN1450" s="75" t="str">
        <f t="shared" si="283"/>
        <v>1</v>
      </c>
      <c r="AO1450" s="75" t="str">
        <f t="shared" si="284"/>
        <v>1</v>
      </c>
      <c r="AP1450" s="75" t="str">
        <f t="shared" si="285"/>
        <v>1</v>
      </c>
      <c r="AQ1450" s="75" t="str">
        <f t="shared" si="286"/>
        <v>1</v>
      </c>
      <c r="AR1450" s="75" t="str">
        <f t="shared" si="287"/>
        <v>1</v>
      </c>
      <c r="AS1450" s="75">
        <f t="shared" si="288"/>
        <v>1</v>
      </c>
      <c r="AT1450" s="75" t="str">
        <f t="shared" si="289"/>
        <v>1</v>
      </c>
      <c r="AU1450" s="48" t="e">
        <f>IF(OR(AQ1450="I",#REF!="I",AQ1450="C",#REF!="C"),"Termovacío",IF(OR(AO1450="I",AN1450="I",AP1450="I",AK1450="I",AL1450="I",AO1450="C",AN1450="C",AP1450="C",AK1450="C",AL1450="C"),"Regeneración",""))</f>
        <v>#REF!</v>
      </c>
    </row>
    <row r="1451" spans="1:47" s="10" customFormat="1" ht="15" customHeight="1" x14ac:dyDescent="0.2">
      <c r="A1451" s="4">
        <f t="shared" si="290"/>
        <v>71</v>
      </c>
      <c r="B1451" s="4">
        <v>60000005</v>
      </c>
      <c r="C1451" s="4" t="s">
        <v>91</v>
      </c>
      <c r="D1451" s="4" t="s">
        <v>155</v>
      </c>
      <c r="E1451" s="3" t="s">
        <v>153</v>
      </c>
      <c r="F1451" s="4" t="s">
        <v>363</v>
      </c>
      <c r="G1451" s="4" t="s">
        <v>12</v>
      </c>
      <c r="H1451" s="4" t="s">
        <v>191</v>
      </c>
      <c r="I1451" s="4" t="s">
        <v>249</v>
      </c>
      <c r="J1451" s="4" t="s">
        <v>131</v>
      </c>
      <c r="K1451" s="4" t="s">
        <v>142</v>
      </c>
      <c r="L1451" s="4">
        <v>1998</v>
      </c>
      <c r="M1451" s="4" t="s">
        <v>266</v>
      </c>
      <c r="N1451" s="4" t="s">
        <v>304</v>
      </c>
      <c r="O1451" s="4" t="s">
        <v>122</v>
      </c>
      <c r="P1451" s="4">
        <v>2018</v>
      </c>
      <c r="Q1451" s="4"/>
      <c r="R1451" s="4" t="s">
        <v>123</v>
      </c>
      <c r="S1451" s="13"/>
      <c r="T1451" s="4"/>
      <c r="U1451" s="4"/>
      <c r="V1451" s="4"/>
      <c r="W1451" s="4">
        <v>220</v>
      </c>
      <c r="X1451" s="13">
        <v>40318</v>
      </c>
      <c r="Y1451" s="27"/>
      <c r="Z1451" s="27"/>
      <c r="AA1451" s="28"/>
      <c r="AB1451" s="31"/>
      <c r="AC1451" s="32">
        <v>66.099999999999994</v>
      </c>
      <c r="AD1451" s="28"/>
      <c r="AE1451" s="28">
        <v>48</v>
      </c>
      <c r="AF1451" s="33">
        <v>0.01</v>
      </c>
      <c r="AG1451" s="28">
        <v>1</v>
      </c>
      <c r="AH1451" s="31">
        <v>3.5000000000000003E-2</v>
      </c>
      <c r="AI1451" s="31">
        <v>0.54200000000000004</v>
      </c>
      <c r="AJ1451" s="31"/>
      <c r="AK1451" s="75" t="str">
        <f t="shared" si="280"/>
        <v>1</v>
      </c>
      <c r="AL1451" s="75" t="str">
        <f t="shared" si="281"/>
        <v>1</v>
      </c>
      <c r="AM1451" s="75" t="str">
        <f t="shared" si="282"/>
        <v>1</v>
      </c>
      <c r="AN1451" s="75" t="str">
        <f t="shared" si="283"/>
        <v>1</v>
      </c>
      <c r="AO1451" s="75" t="str">
        <f t="shared" si="284"/>
        <v>1</v>
      </c>
      <c r="AP1451" s="75" t="str">
        <f t="shared" si="285"/>
        <v>1</v>
      </c>
      <c r="AQ1451" s="75" t="str">
        <f t="shared" si="286"/>
        <v>1</v>
      </c>
      <c r="AR1451" s="75" t="str">
        <f t="shared" si="287"/>
        <v>1</v>
      </c>
      <c r="AS1451" s="75">
        <f t="shared" si="288"/>
        <v>1</v>
      </c>
      <c r="AT1451" s="75" t="str">
        <f t="shared" si="289"/>
        <v>1</v>
      </c>
      <c r="AU1451" s="48" t="e">
        <f>IF(OR(AQ1451="I",#REF!="I",AQ1451="C",#REF!="C"),"Termovacío",IF(OR(AO1451="I",AN1451="I",AP1451="I",AK1451="I",AL1451="I",AO1451="C",AN1451="C",AP1451="C",AK1451="C",AL1451="C"),"Regeneración",""))</f>
        <v>#REF!</v>
      </c>
    </row>
    <row r="1452" spans="1:47" s="10" customFormat="1" ht="15" customHeight="1" x14ac:dyDescent="0.2">
      <c r="A1452" s="4">
        <f t="shared" si="290"/>
        <v>71</v>
      </c>
      <c r="B1452" s="4">
        <v>60000005</v>
      </c>
      <c r="C1452" s="4" t="s">
        <v>91</v>
      </c>
      <c r="D1452" s="4" t="s">
        <v>155</v>
      </c>
      <c r="E1452" s="3" t="s">
        <v>153</v>
      </c>
      <c r="F1452" s="4" t="s">
        <v>363</v>
      </c>
      <c r="G1452" s="4" t="s">
        <v>12</v>
      </c>
      <c r="H1452" s="4" t="s">
        <v>191</v>
      </c>
      <c r="I1452" s="4" t="s">
        <v>249</v>
      </c>
      <c r="J1452" s="4" t="s">
        <v>131</v>
      </c>
      <c r="K1452" s="4" t="s">
        <v>142</v>
      </c>
      <c r="L1452" s="4">
        <v>1998</v>
      </c>
      <c r="M1452" s="4" t="s">
        <v>266</v>
      </c>
      <c r="N1452" s="4" t="s">
        <v>304</v>
      </c>
      <c r="O1452" s="4" t="s">
        <v>122</v>
      </c>
      <c r="P1452" s="4">
        <v>2018</v>
      </c>
      <c r="Q1452" s="4"/>
      <c r="R1452" s="4" t="s">
        <v>123</v>
      </c>
      <c r="S1452" s="13"/>
      <c r="T1452" s="4"/>
      <c r="U1452" s="4"/>
      <c r="V1452" s="4"/>
      <c r="W1452" s="4">
        <v>220</v>
      </c>
      <c r="X1452" s="13">
        <v>40103</v>
      </c>
      <c r="Y1452" s="27"/>
      <c r="Z1452" s="27"/>
      <c r="AA1452" s="28"/>
      <c r="AB1452" s="31"/>
      <c r="AC1452" s="32">
        <v>60.6</v>
      </c>
      <c r="AD1452" s="28"/>
      <c r="AE1452" s="28">
        <v>47</v>
      </c>
      <c r="AF1452" s="33">
        <v>5.0000000000000001E-3</v>
      </c>
      <c r="AG1452" s="28">
        <v>1</v>
      </c>
      <c r="AH1452" s="31">
        <v>6.0000000000000001E-3</v>
      </c>
      <c r="AI1452" s="31">
        <v>0.14899999999999999</v>
      </c>
      <c r="AJ1452" s="31"/>
      <c r="AK1452" s="75" t="str">
        <f t="shared" si="280"/>
        <v>1</v>
      </c>
      <c r="AL1452" s="75" t="str">
        <f t="shared" si="281"/>
        <v>1</v>
      </c>
      <c r="AM1452" s="75" t="str">
        <f t="shared" si="282"/>
        <v>1</v>
      </c>
      <c r="AN1452" s="75" t="str">
        <f t="shared" si="283"/>
        <v>1</v>
      </c>
      <c r="AO1452" s="75" t="str">
        <f t="shared" si="284"/>
        <v>1</v>
      </c>
      <c r="AP1452" s="75" t="str">
        <f t="shared" si="285"/>
        <v>1</v>
      </c>
      <c r="AQ1452" s="75" t="str">
        <f t="shared" si="286"/>
        <v>1</v>
      </c>
      <c r="AR1452" s="75" t="str">
        <f t="shared" si="287"/>
        <v>1</v>
      </c>
      <c r="AS1452" s="75">
        <f t="shared" si="288"/>
        <v>1</v>
      </c>
      <c r="AT1452" s="75" t="str">
        <f t="shared" si="289"/>
        <v>1</v>
      </c>
      <c r="AU1452" s="48" t="e">
        <f>IF(OR(AQ1452="I",#REF!="I",AQ1452="C",#REF!="C"),"Termovacío",IF(OR(AO1452="I",AN1452="I",AP1452="I",AK1452="I",AL1452="I",AO1452="C",AN1452="C",AP1452="C",AK1452="C",AL1452="C"),"Regeneración",""))</f>
        <v>#REF!</v>
      </c>
    </row>
    <row r="1453" spans="1:47" s="10" customFormat="1" ht="15" customHeight="1" x14ac:dyDescent="0.2">
      <c r="A1453" s="4">
        <f t="shared" si="290"/>
        <v>71</v>
      </c>
      <c r="B1453" s="4">
        <v>60000005</v>
      </c>
      <c r="C1453" s="4" t="s">
        <v>91</v>
      </c>
      <c r="D1453" s="4" t="s">
        <v>155</v>
      </c>
      <c r="E1453" s="3" t="s">
        <v>153</v>
      </c>
      <c r="F1453" s="4" t="s">
        <v>363</v>
      </c>
      <c r="G1453" s="4" t="s">
        <v>12</v>
      </c>
      <c r="H1453" s="4" t="s">
        <v>191</v>
      </c>
      <c r="I1453" s="4" t="s">
        <v>249</v>
      </c>
      <c r="J1453" s="4" t="s">
        <v>131</v>
      </c>
      <c r="K1453" s="4" t="s">
        <v>142</v>
      </c>
      <c r="L1453" s="4">
        <v>1998</v>
      </c>
      <c r="M1453" s="4" t="s">
        <v>266</v>
      </c>
      <c r="N1453" s="4" t="s">
        <v>304</v>
      </c>
      <c r="O1453" s="4" t="s">
        <v>122</v>
      </c>
      <c r="P1453" s="4">
        <v>2018</v>
      </c>
      <c r="Q1453" s="4"/>
      <c r="R1453" s="4" t="s">
        <v>123</v>
      </c>
      <c r="S1453" s="13"/>
      <c r="T1453" s="4"/>
      <c r="U1453" s="4"/>
      <c r="V1453" s="4"/>
      <c r="W1453" s="4">
        <v>220</v>
      </c>
      <c r="X1453" s="13">
        <v>39694</v>
      </c>
      <c r="Y1453" s="27"/>
      <c r="Z1453" s="27"/>
      <c r="AA1453" s="28"/>
      <c r="AB1453" s="31"/>
      <c r="AC1453" s="32">
        <v>49.1</v>
      </c>
      <c r="AD1453" s="28"/>
      <c r="AE1453" s="28">
        <v>29</v>
      </c>
      <c r="AF1453" s="33"/>
      <c r="AG1453" s="28"/>
      <c r="AH1453" s="31"/>
      <c r="AI1453" s="31"/>
      <c r="AJ1453" s="31"/>
      <c r="AK1453" s="75" t="str">
        <f t="shared" si="280"/>
        <v>1</v>
      </c>
      <c r="AL1453" s="75" t="str">
        <f t="shared" si="281"/>
        <v>1</v>
      </c>
      <c r="AM1453" s="75" t="str">
        <f t="shared" si="282"/>
        <v>1</v>
      </c>
      <c r="AN1453" s="75" t="str">
        <f t="shared" si="283"/>
        <v>1</v>
      </c>
      <c r="AO1453" s="75" t="str">
        <f t="shared" si="284"/>
        <v>3</v>
      </c>
      <c r="AP1453" s="75" t="str">
        <f t="shared" si="285"/>
        <v>1</v>
      </c>
      <c r="AQ1453" s="75" t="str">
        <f t="shared" si="286"/>
        <v>2</v>
      </c>
      <c r="AR1453" s="75" t="str">
        <f t="shared" si="287"/>
        <v>1</v>
      </c>
      <c r="AS1453" s="75">
        <f t="shared" si="288"/>
        <v>1.5</v>
      </c>
      <c r="AT1453" s="75" t="str">
        <f t="shared" si="289"/>
        <v>3</v>
      </c>
      <c r="AU1453" s="48" t="e">
        <f>IF(OR(AQ1453="I",#REF!="I",AQ1453="C",#REF!="C"),"Termovacío",IF(OR(AO1453="I",AN1453="I",AP1453="I",AK1453="I",AL1453="I",AO1453="C",AN1453="C",AP1453="C",AK1453="C",AL1453="C"),"Regeneración",""))</f>
        <v>#REF!</v>
      </c>
    </row>
    <row r="1454" spans="1:47" s="10" customFormat="1" ht="15" customHeight="1" x14ac:dyDescent="0.2">
      <c r="A1454" s="4">
        <f t="shared" si="290"/>
        <v>71</v>
      </c>
      <c r="B1454" s="4">
        <v>60000005</v>
      </c>
      <c r="C1454" s="4" t="s">
        <v>91</v>
      </c>
      <c r="D1454" s="4" t="s">
        <v>155</v>
      </c>
      <c r="E1454" s="3" t="s">
        <v>153</v>
      </c>
      <c r="F1454" s="4" t="s">
        <v>363</v>
      </c>
      <c r="G1454" s="4" t="s">
        <v>12</v>
      </c>
      <c r="H1454" s="4" t="s">
        <v>191</v>
      </c>
      <c r="I1454" s="4" t="s">
        <v>249</v>
      </c>
      <c r="J1454" s="4" t="s">
        <v>131</v>
      </c>
      <c r="K1454" s="4" t="s">
        <v>142</v>
      </c>
      <c r="L1454" s="4">
        <v>1998</v>
      </c>
      <c r="M1454" s="4" t="s">
        <v>266</v>
      </c>
      <c r="N1454" s="4" t="s">
        <v>304</v>
      </c>
      <c r="O1454" s="4" t="s">
        <v>122</v>
      </c>
      <c r="P1454" s="4">
        <v>2018</v>
      </c>
      <c r="Q1454" s="4"/>
      <c r="R1454" s="4" t="s">
        <v>123</v>
      </c>
      <c r="S1454" s="13"/>
      <c r="T1454" s="4"/>
      <c r="U1454" s="4"/>
      <c r="V1454" s="4"/>
      <c r="W1454" s="4">
        <v>220</v>
      </c>
      <c r="X1454" s="13">
        <v>39679</v>
      </c>
      <c r="Y1454" s="27"/>
      <c r="Z1454" s="27"/>
      <c r="AA1454" s="28"/>
      <c r="AB1454" s="31"/>
      <c r="AC1454" s="32">
        <v>73.099999999999994</v>
      </c>
      <c r="AD1454" s="28"/>
      <c r="AE1454" s="28">
        <v>28</v>
      </c>
      <c r="AF1454" s="33">
        <v>0.02</v>
      </c>
      <c r="AG1454" s="28"/>
      <c r="AH1454" s="31">
        <v>8.1000000000000003E-2</v>
      </c>
      <c r="AI1454" s="31"/>
      <c r="AJ1454" s="31"/>
      <c r="AK1454" s="75" t="str">
        <f t="shared" si="280"/>
        <v>1</v>
      </c>
      <c r="AL1454" s="75" t="str">
        <f t="shared" si="281"/>
        <v>1</v>
      </c>
      <c r="AM1454" s="75" t="str">
        <f t="shared" si="282"/>
        <v>1</v>
      </c>
      <c r="AN1454" s="75" t="str">
        <f t="shared" si="283"/>
        <v>1</v>
      </c>
      <c r="AO1454" s="75" t="str">
        <f t="shared" si="284"/>
        <v>3</v>
      </c>
      <c r="AP1454" s="75" t="str">
        <f t="shared" si="285"/>
        <v>1</v>
      </c>
      <c r="AQ1454" s="75" t="str">
        <f t="shared" si="286"/>
        <v>1</v>
      </c>
      <c r="AR1454" s="75" t="str">
        <f t="shared" si="287"/>
        <v>1</v>
      </c>
      <c r="AS1454" s="75">
        <f t="shared" si="288"/>
        <v>1.2727272727272727</v>
      </c>
      <c r="AT1454" s="75" t="str">
        <f t="shared" si="289"/>
        <v>3</v>
      </c>
      <c r="AU1454" s="48" t="e">
        <f>IF(OR(AQ1454="I",#REF!="I",AQ1454="C",#REF!="C"),"Termovacío",IF(OR(AO1454="I",AN1454="I",AP1454="I",AK1454="I",AL1454="I",AO1454="C",AN1454="C",AP1454="C",AK1454="C",AL1454="C"),"Regeneración",""))</f>
        <v>#REF!</v>
      </c>
    </row>
    <row r="1455" spans="1:47" s="10" customFormat="1" ht="15" customHeight="1" x14ac:dyDescent="0.2">
      <c r="A1455" s="4">
        <f t="shared" si="290"/>
        <v>71</v>
      </c>
      <c r="B1455" s="4">
        <v>60000005</v>
      </c>
      <c r="C1455" s="4" t="s">
        <v>91</v>
      </c>
      <c r="D1455" s="4" t="s">
        <v>155</v>
      </c>
      <c r="E1455" s="3" t="s">
        <v>153</v>
      </c>
      <c r="F1455" s="4" t="s">
        <v>363</v>
      </c>
      <c r="G1455" s="4" t="s">
        <v>12</v>
      </c>
      <c r="H1455" s="4" t="s">
        <v>191</v>
      </c>
      <c r="I1455" s="4" t="s">
        <v>249</v>
      </c>
      <c r="J1455" s="4" t="s">
        <v>131</v>
      </c>
      <c r="K1455" s="4" t="s">
        <v>142</v>
      </c>
      <c r="L1455" s="4">
        <v>1998</v>
      </c>
      <c r="M1455" s="4" t="s">
        <v>266</v>
      </c>
      <c r="N1455" s="4" t="s">
        <v>304</v>
      </c>
      <c r="O1455" s="4" t="s">
        <v>122</v>
      </c>
      <c r="P1455" s="4">
        <v>2018</v>
      </c>
      <c r="Q1455" s="4"/>
      <c r="R1455" s="4" t="s">
        <v>123</v>
      </c>
      <c r="S1455" s="13"/>
      <c r="T1455" s="4"/>
      <c r="U1455" s="4"/>
      <c r="V1455" s="4"/>
      <c r="W1455" s="4">
        <v>220</v>
      </c>
      <c r="X1455" s="13">
        <v>39644</v>
      </c>
      <c r="Y1455" s="27"/>
      <c r="Z1455" s="27"/>
      <c r="AA1455" s="28"/>
      <c r="AB1455" s="31"/>
      <c r="AC1455" s="32">
        <v>57</v>
      </c>
      <c r="AD1455" s="28"/>
      <c r="AE1455" s="28">
        <v>37.1</v>
      </c>
      <c r="AF1455" s="33">
        <v>0.02</v>
      </c>
      <c r="AG1455" s="28">
        <v>1.5</v>
      </c>
      <c r="AH1455" s="31">
        <v>8.1000000000000003E-2</v>
      </c>
      <c r="AI1455" s="31">
        <v>2.14</v>
      </c>
      <c r="AJ1455" s="31"/>
      <c r="AK1455" s="75" t="str">
        <f t="shared" si="280"/>
        <v>1</v>
      </c>
      <c r="AL1455" s="75" t="str">
        <f t="shared" si="281"/>
        <v>1</v>
      </c>
      <c r="AM1455" s="75" t="str">
        <f t="shared" si="282"/>
        <v>1</v>
      </c>
      <c r="AN1455" s="75" t="str">
        <f t="shared" si="283"/>
        <v>1</v>
      </c>
      <c r="AO1455" s="75" t="str">
        <f t="shared" si="284"/>
        <v>1</v>
      </c>
      <c r="AP1455" s="75" t="str">
        <f t="shared" si="285"/>
        <v>1</v>
      </c>
      <c r="AQ1455" s="75" t="str">
        <f t="shared" si="286"/>
        <v>1</v>
      </c>
      <c r="AR1455" s="75" t="str">
        <f t="shared" si="287"/>
        <v>1</v>
      </c>
      <c r="AS1455" s="75">
        <f t="shared" si="288"/>
        <v>1</v>
      </c>
      <c r="AT1455" s="75" t="str">
        <f t="shared" si="289"/>
        <v>1</v>
      </c>
      <c r="AU1455" s="48" t="e">
        <f>IF(OR(AQ1455="I",#REF!="I",AQ1455="C",#REF!="C"),"Termovacío",IF(OR(AO1455="I",AN1455="I",AP1455="I",AK1455="I",AL1455="I",AO1455="C",AN1455="C",AP1455="C",AK1455="C",AL1455="C"),"Regeneración",""))</f>
        <v>#REF!</v>
      </c>
    </row>
    <row r="1456" spans="1:47" s="10" customFormat="1" ht="15" customHeight="1" x14ac:dyDescent="0.2">
      <c r="A1456" s="4">
        <f t="shared" si="290"/>
        <v>71</v>
      </c>
      <c r="B1456" s="4">
        <v>60000005</v>
      </c>
      <c r="C1456" s="4" t="s">
        <v>91</v>
      </c>
      <c r="D1456" s="4" t="s">
        <v>155</v>
      </c>
      <c r="E1456" s="3" t="s">
        <v>153</v>
      </c>
      <c r="F1456" s="4" t="s">
        <v>363</v>
      </c>
      <c r="G1456" s="4" t="s">
        <v>12</v>
      </c>
      <c r="H1456" s="4" t="s">
        <v>191</v>
      </c>
      <c r="I1456" s="4" t="s">
        <v>249</v>
      </c>
      <c r="J1456" s="4" t="s">
        <v>131</v>
      </c>
      <c r="K1456" s="4" t="s">
        <v>142</v>
      </c>
      <c r="L1456" s="4">
        <v>1998</v>
      </c>
      <c r="M1456" s="4" t="s">
        <v>266</v>
      </c>
      <c r="N1456" s="4" t="s">
        <v>304</v>
      </c>
      <c r="O1456" s="4" t="s">
        <v>122</v>
      </c>
      <c r="P1456" s="4">
        <v>2018</v>
      </c>
      <c r="Q1456" s="4"/>
      <c r="R1456" s="4" t="s">
        <v>123</v>
      </c>
      <c r="S1456" s="13"/>
      <c r="T1456" s="4"/>
      <c r="U1456" s="4"/>
      <c r="V1456" s="4"/>
      <c r="W1456" s="4">
        <v>220</v>
      </c>
      <c r="X1456" s="13">
        <v>39044</v>
      </c>
      <c r="Y1456" s="27"/>
      <c r="Z1456" s="27"/>
      <c r="AA1456" s="28"/>
      <c r="AB1456" s="31"/>
      <c r="AC1456" s="32">
        <v>48</v>
      </c>
      <c r="AD1456" s="28"/>
      <c r="AE1456" s="28">
        <v>27.4</v>
      </c>
      <c r="AF1456" s="33">
        <v>8.0000000000000002E-3</v>
      </c>
      <c r="AG1456" s="28">
        <v>1.5</v>
      </c>
      <c r="AH1456" s="31">
        <v>8.5999999999999993E-2</v>
      </c>
      <c r="AI1456" s="31">
        <v>2.927</v>
      </c>
      <c r="AJ1456" s="31"/>
      <c r="AK1456" s="75" t="str">
        <f t="shared" si="280"/>
        <v>1</v>
      </c>
      <c r="AL1456" s="75" t="str">
        <f t="shared" si="281"/>
        <v>1</v>
      </c>
      <c r="AM1456" s="75" t="str">
        <f t="shared" si="282"/>
        <v>1</v>
      </c>
      <c r="AN1456" s="75" t="str">
        <f t="shared" si="283"/>
        <v>1</v>
      </c>
      <c r="AO1456" s="75" t="str">
        <f t="shared" si="284"/>
        <v>5</v>
      </c>
      <c r="AP1456" s="75" t="str">
        <f t="shared" si="285"/>
        <v>1</v>
      </c>
      <c r="AQ1456" s="75" t="str">
        <f t="shared" si="286"/>
        <v>2</v>
      </c>
      <c r="AR1456" s="75" t="str">
        <f t="shared" si="287"/>
        <v>1</v>
      </c>
      <c r="AS1456" s="75">
        <f t="shared" si="288"/>
        <v>1.7727272727272727</v>
      </c>
      <c r="AT1456" s="75" t="str">
        <f t="shared" si="289"/>
        <v>3</v>
      </c>
      <c r="AU1456" s="48" t="e">
        <f>IF(OR(AQ1456="I",#REF!="I",AQ1456="C",#REF!="C"),"Termovacío",IF(OR(AO1456="I",AN1456="I",AP1456="I",AK1456="I",AL1456="I",AO1456="C",AN1456="C",AP1456="C",AK1456="C",AL1456="C"),"Regeneración",""))</f>
        <v>#REF!</v>
      </c>
    </row>
    <row r="1457" spans="1:47" s="10" customFormat="1" ht="15" customHeight="1" x14ac:dyDescent="0.2">
      <c r="A1457" s="4">
        <f t="shared" si="290"/>
        <v>71</v>
      </c>
      <c r="B1457" s="4">
        <v>60000005</v>
      </c>
      <c r="C1457" s="4" t="s">
        <v>91</v>
      </c>
      <c r="D1457" s="4" t="s">
        <v>155</v>
      </c>
      <c r="E1457" s="3" t="s">
        <v>153</v>
      </c>
      <c r="F1457" s="4" t="s">
        <v>363</v>
      </c>
      <c r="G1457" s="4" t="s">
        <v>12</v>
      </c>
      <c r="H1457" s="4" t="s">
        <v>191</v>
      </c>
      <c r="I1457" s="4" t="s">
        <v>249</v>
      </c>
      <c r="J1457" s="4" t="s">
        <v>131</v>
      </c>
      <c r="K1457" s="4" t="s">
        <v>142</v>
      </c>
      <c r="L1457" s="4">
        <v>1998</v>
      </c>
      <c r="M1457" s="4" t="s">
        <v>266</v>
      </c>
      <c r="N1457" s="4" t="s">
        <v>304</v>
      </c>
      <c r="O1457" s="4" t="s">
        <v>122</v>
      </c>
      <c r="P1457" s="4">
        <v>2018</v>
      </c>
      <c r="Q1457" s="4"/>
      <c r="R1457" s="4" t="s">
        <v>123</v>
      </c>
      <c r="S1457" s="13"/>
      <c r="T1457" s="4"/>
      <c r="U1457" s="4"/>
      <c r="V1457" s="4"/>
      <c r="W1457" s="4">
        <v>220</v>
      </c>
      <c r="X1457" s="13">
        <v>38709</v>
      </c>
      <c r="Y1457" s="27"/>
      <c r="Z1457" s="27"/>
      <c r="AA1457" s="28"/>
      <c r="AB1457" s="31"/>
      <c r="AC1457" s="32">
        <v>52</v>
      </c>
      <c r="AD1457" s="28"/>
      <c r="AE1457" s="28">
        <v>28.5</v>
      </c>
      <c r="AF1457" s="33">
        <v>1.9E-2</v>
      </c>
      <c r="AG1457" s="28">
        <v>1.5</v>
      </c>
      <c r="AH1457" s="31">
        <v>0.09</v>
      </c>
      <c r="AI1457" s="31">
        <v>2.702</v>
      </c>
      <c r="AJ1457" s="31"/>
      <c r="AK1457" s="75" t="str">
        <f t="shared" si="280"/>
        <v>1</v>
      </c>
      <c r="AL1457" s="75" t="str">
        <f t="shared" si="281"/>
        <v>1</v>
      </c>
      <c r="AM1457" s="75" t="str">
        <f t="shared" si="282"/>
        <v>1</v>
      </c>
      <c r="AN1457" s="75" t="str">
        <f t="shared" si="283"/>
        <v>1</v>
      </c>
      <c r="AO1457" s="75" t="str">
        <f t="shared" si="284"/>
        <v>3</v>
      </c>
      <c r="AP1457" s="75" t="str">
        <f t="shared" si="285"/>
        <v>1</v>
      </c>
      <c r="AQ1457" s="75" t="str">
        <f t="shared" si="286"/>
        <v>1</v>
      </c>
      <c r="AR1457" s="75" t="str">
        <f t="shared" si="287"/>
        <v>1</v>
      </c>
      <c r="AS1457" s="75">
        <f t="shared" si="288"/>
        <v>1.2727272727272727</v>
      </c>
      <c r="AT1457" s="75" t="str">
        <f t="shared" si="289"/>
        <v>3</v>
      </c>
      <c r="AU1457" s="48" t="e">
        <f>IF(OR(AQ1457="I",#REF!="I",AQ1457="C",#REF!="C"),"Termovacío",IF(OR(AO1457="I",AN1457="I",AP1457="I",AK1457="I",AL1457="I",AO1457="C",AN1457="C",AP1457="C",AK1457="C",AL1457="C"),"Regeneración",""))</f>
        <v>#REF!</v>
      </c>
    </row>
    <row r="1458" spans="1:47" s="10" customFormat="1" ht="15" customHeight="1" x14ac:dyDescent="0.2">
      <c r="A1458" s="4">
        <f t="shared" si="290"/>
        <v>71</v>
      </c>
      <c r="B1458" s="4">
        <v>60000005</v>
      </c>
      <c r="C1458" s="4" t="s">
        <v>91</v>
      </c>
      <c r="D1458" s="4" t="s">
        <v>155</v>
      </c>
      <c r="E1458" s="3" t="s">
        <v>153</v>
      </c>
      <c r="F1458" s="4" t="s">
        <v>363</v>
      </c>
      <c r="G1458" s="4" t="s">
        <v>12</v>
      </c>
      <c r="H1458" s="4" t="s">
        <v>191</v>
      </c>
      <c r="I1458" s="4" t="s">
        <v>249</v>
      </c>
      <c r="J1458" s="4" t="s">
        <v>131</v>
      </c>
      <c r="K1458" s="4" t="s">
        <v>142</v>
      </c>
      <c r="L1458" s="4">
        <v>1998</v>
      </c>
      <c r="M1458" s="4" t="s">
        <v>266</v>
      </c>
      <c r="N1458" s="4" t="s">
        <v>304</v>
      </c>
      <c r="O1458" s="4" t="s">
        <v>122</v>
      </c>
      <c r="P1458" s="4">
        <v>2018</v>
      </c>
      <c r="Q1458" s="4"/>
      <c r="R1458" s="4" t="s">
        <v>123</v>
      </c>
      <c r="S1458" s="13"/>
      <c r="T1458" s="4"/>
      <c r="U1458" s="4"/>
      <c r="V1458" s="4"/>
      <c r="W1458" s="4">
        <v>220</v>
      </c>
      <c r="X1458" s="13">
        <v>38477</v>
      </c>
      <c r="Y1458" s="27"/>
      <c r="Z1458" s="27"/>
      <c r="AA1458" s="28"/>
      <c r="AB1458" s="31"/>
      <c r="AC1458" s="32">
        <v>73</v>
      </c>
      <c r="AD1458" s="28"/>
      <c r="AE1458" s="28"/>
      <c r="AF1458" s="33"/>
      <c r="AG1458" s="28"/>
      <c r="AH1458" s="31"/>
      <c r="AI1458" s="31"/>
      <c r="AJ1458" s="31"/>
      <c r="AK1458" s="75" t="str">
        <f t="shared" si="280"/>
        <v>1</v>
      </c>
      <c r="AL1458" s="75" t="str">
        <f t="shared" si="281"/>
        <v>1</v>
      </c>
      <c r="AM1458" s="75" t="str">
        <f t="shared" si="282"/>
        <v>1</v>
      </c>
      <c r="AN1458" s="75" t="str">
        <f t="shared" si="283"/>
        <v>1</v>
      </c>
      <c r="AO1458" s="75" t="str">
        <f t="shared" si="284"/>
        <v>1</v>
      </c>
      <c r="AP1458" s="75" t="str">
        <f t="shared" si="285"/>
        <v>1</v>
      </c>
      <c r="AQ1458" s="75" t="str">
        <f t="shared" si="286"/>
        <v>1</v>
      </c>
      <c r="AR1458" s="75" t="str">
        <f t="shared" si="287"/>
        <v>1</v>
      </c>
      <c r="AS1458" s="75">
        <f t="shared" si="288"/>
        <v>1</v>
      </c>
      <c r="AT1458" s="75" t="str">
        <f t="shared" si="289"/>
        <v>1</v>
      </c>
      <c r="AU1458" s="48" t="e">
        <f>IF(OR(AQ1458="I",#REF!="I",AQ1458="C",#REF!="C"),"Termovacío",IF(OR(AO1458="I",AN1458="I",AP1458="I",AK1458="I",AL1458="I",AO1458="C",AN1458="C",AP1458="C",AK1458="C",AL1458="C"),"Regeneración",""))</f>
        <v>#REF!</v>
      </c>
    </row>
    <row r="1459" spans="1:47" s="10" customFormat="1" ht="15" customHeight="1" x14ac:dyDescent="0.2">
      <c r="A1459" s="4">
        <f t="shared" si="290"/>
        <v>71</v>
      </c>
      <c r="B1459" s="4">
        <v>60000005</v>
      </c>
      <c r="C1459" s="4" t="s">
        <v>91</v>
      </c>
      <c r="D1459" s="4" t="s">
        <v>155</v>
      </c>
      <c r="E1459" s="3" t="s">
        <v>153</v>
      </c>
      <c r="F1459" s="4" t="s">
        <v>363</v>
      </c>
      <c r="G1459" s="4" t="s">
        <v>12</v>
      </c>
      <c r="H1459" s="4" t="s">
        <v>191</v>
      </c>
      <c r="I1459" s="4" t="s">
        <v>249</v>
      </c>
      <c r="J1459" s="4" t="s">
        <v>131</v>
      </c>
      <c r="K1459" s="4" t="s">
        <v>142</v>
      </c>
      <c r="L1459" s="4">
        <v>1998</v>
      </c>
      <c r="M1459" s="4" t="s">
        <v>266</v>
      </c>
      <c r="N1459" s="4" t="s">
        <v>304</v>
      </c>
      <c r="O1459" s="4" t="s">
        <v>122</v>
      </c>
      <c r="P1459" s="4">
        <v>2018</v>
      </c>
      <c r="Q1459" s="4"/>
      <c r="R1459" s="4" t="s">
        <v>123</v>
      </c>
      <c r="S1459" s="13"/>
      <c r="T1459" s="4"/>
      <c r="U1459" s="4"/>
      <c r="V1459" s="4"/>
      <c r="W1459" s="4">
        <v>220</v>
      </c>
      <c r="X1459" s="13">
        <v>38327</v>
      </c>
      <c r="Y1459" s="27"/>
      <c r="Z1459" s="27"/>
      <c r="AA1459" s="28"/>
      <c r="AB1459" s="31"/>
      <c r="AC1459" s="32">
        <v>64</v>
      </c>
      <c r="AD1459" s="28"/>
      <c r="AE1459" s="28">
        <v>30.3</v>
      </c>
      <c r="AF1459" s="33">
        <v>2.8049999999999999E-2</v>
      </c>
      <c r="AG1459" s="28">
        <v>1</v>
      </c>
      <c r="AH1459" s="31"/>
      <c r="AI1459" s="31"/>
      <c r="AJ1459" s="31"/>
      <c r="AK1459" s="75" t="str">
        <f t="shared" si="280"/>
        <v>1</v>
      </c>
      <c r="AL1459" s="75" t="str">
        <f t="shared" si="281"/>
        <v>1</v>
      </c>
      <c r="AM1459" s="75" t="str">
        <f t="shared" si="282"/>
        <v>1</v>
      </c>
      <c r="AN1459" s="75" t="str">
        <f t="shared" si="283"/>
        <v>1</v>
      </c>
      <c r="AO1459" s="75" t="str">
        <f t="shared" si="284"/>
        <v>3</v>
      </c>
      <c r="AP1459" s="75" t="str">
        <f t="shared" si="285"/>
        <v>1</v>
      </c>
      <c r="AQ1459" s="75" t="str">
        <f t="shared" si="286"/>
        <v>1</v>
      </c>
      <c r="AR1459" s="75" t="str">
        <f t="shared" si="287"/>
        <v>1</v>
      </c>
      <c r="AS1459" s="75">
        <f t="shared" si="288"/>
        <v>1.2727272727272727</v>
      </c>
      <c r="AT1459" s="75" t="str">
        <f t="shared" si="289"/>
        <v>3</v>
      </c>
      <c r="AU1459" s="48" t="e">
        <f>IF(OR(AQ1459="I",#REF!="I",AQ1459="C",#REF!="C"),"Termovacío",IF(OR(AO1459="I",AN1459="I",AP1459="I",AK1459="I",AL1459="I",AO1459="C",AN1459="C",AP1459="C",AK1459="C",AL1459="C"),"Regeneración",""))</f>
        <v>#REF!</v>
      </c>
    </row>
    <row r="1460" spans="1:47" s="10" customFormat="1" ht="15" customHeight="1" x14ac:dyDescent="0.2">
      <c r="A1460" s="4">
        <f t="shared" si="290"/>
        <v>71</v>
      </c>
      <c r="B1460" s="4">
        <v>60000005</v>
      </c>
      <c r="C1460" s="4" t="s">
        <v>91</v>
      </c>
      <c r="D1460" s="4" t="s">
        <v>155</v>
      </c>
      <c r="E1460" s="3" t="s">
        <v>153</v>
      </c>
      <c r="F1460" s="4" t="s">
        <v>363</v>
      </c>
      <c r="G1460" s="4" t="s">
        <v>12</v>
      </c>
      <c r="H1460" s="4" t="s">
        <v>191</v>
      </c>
      <c r="I1460" s="4" t="s">
        <v>249</v>
      </c>
      <c r="J1460" s="4" t="s">
        <v>131</v>
      </c>
      <c r="K1460" s="4" t="s">
        <v>142</v>
      </c>
      <c r="L1460" s="4">
        <v>1998</v>
      </c>
      <c r="M1460" s="4" t="s">
        <v>266</v>
      </c>
      <c r="N1460" s="4" t="s">
        <v>304</v>
      </c>
      <c r="O1460" s="4" t="s">
        <v>122</v>
      </c>
      <c r="P1460" s="4">
        <v>2018</v>
      </c>
      <c r="Q1460" s="4"/>
      <c r="R1460" s="4" t="s">
        <v>123</v>
      </c>
      <c r="S1460" s="13"/>
      <c r="T1460" s="4"/>
      <c r="U1460" s="4"/>
      <c r="V1460" s="4"/>
      <c r="W1460" s="4">
        <v>220</v>
      </c>
      <c r="X1460" s="13">
        <v>37616</v>
      </c>
      <c r="Y1460" s="27"/>
      <c r="Z1460" s="27"/>
      <c r="AA1460" s="28"/>
      <c r="AB1460" s="31"/>
      <c r="AC1460" s="32">
        <v>51</v>
      </c>
      <c r="AD1460" s="28"/>
      <c r="AE1460" s="28">
        <v>29.6</v>
      </c>
      <c r="AF1460" s="33">
        <v>3.0259999999999999E-2</v>
      </c>
      <c r="AG1460" s="28">
        <v>1</v>
      </c>
      <c r="AH1460" s="31"/>
      <c r="AI1460" s="31"/>
      <c r="AJ1460" s="31"/>
      <c r="AK1460" s="75" t="str">
        <f t="shared" si="280"/>
        <v>1</v>
      </c>
      <c r="AL1460" s="75" t="str">
        <f t="shared" si="281"/>
        <v>1</v>
      </c>
      <c r="AM1460" s="75" t="str">
        <f t="shared" si="282"/>
        <v>1</v>
      </c>
      <c r="AN1460" s="75" t="str">
        <f t="shared" si="283"/>
        <v>1</v>
      </c>
      <c r="AO1460" s="75" t="str">
        <f t="shared" si="284"/>
        <v>3</v>
      </c>
      <c r="AP1460" s="75" t="str">
        <f t="shared" si="285"/>
        <v>1</v>
      </c>
      <c r="AQ1460" s="75" t="str">
        <f t="shared" si="286"/>
        <v>1</v>
      </c>
      <c r="AR1460" s="75" t="str">
        <f t="shared" si="287"/>
        <v>1</v>
      </c>
      <c r="AS1460" s="75">
        <f t="shared" si="288"/>
        <v>1.2727272727272727</v>
      </c>
      <c r="AT1460" s="75" t="str">
        <f t="shared" si="289"/>
        <v>3</v>
      </c>
      <c r="AU1460" s="48" t="e">
        <f>IF(OR(AQ1460="I",#REF!="I",AQ1460="C",#REF!="C"),"Termovacío",IF(OR(AO1460="I",AN1460="I",AP1460="I",AK1460="I",AL1460="I",AO1460="C",AN1460="C",AP1460="C",AK1460="C",AL1460="C"),"Regeneración",""))</f>
        <v>#REF!</v>
      </c>
    </row>
    <row r="1461" spans="1:47" s="10" customFormat="1" ht="15" customHeight="1" x14ac:dyDescent="0.2">
      <c r="A1461" s="4">
        <f t="shared" si="290"/>
        <v>71</v>
      </c>
      <c r="B1461" s="4">
        <v>60000005</v>
      </c>
      <c r="C1461" s="4" t="s">
        <v>91</v>
      </c>
      <c r="D1461" s="4" t="s">
        <v>155</v>
      </c>
      <c r="E1461" s="3" t="s">
        <v>153</v>
      </c>
      <c r="F1461" s="4" t="s">
        <v>363</v>
      </c>
      <c r="G1461" s="4" t="s">
        <v>12</v>
      </c>
      <c r="H1461" s="4" t="s">
        <v>191</v>
      </c>
      <c r="I1461" s="4" t="s">
        <v>249</v>
      </c>
      <c r="J1461" s="4" t="s">
        <v>131</v>
      </c>
      <c r="K1461" s="4" t="s">
        <v>142</v>
      </c>
      <c r="L1461" s="4">
        <v>1998</v>
      </c>
      <c r="M1461" s="4" t="s">
        <v>266</v>
      </c>
      <c r="N1461" s="4" t="s">
        <v>304</v>
      </c>
      <c r="O1461" s="4" t="s">
        <v>122</v>
      </c>
      <c r="P1461" s="4">
        <v>2018</v>
      </c>
      <c r="Q1461" s="4"/>
      <c r="R1461" s="4" t="s">
        <v>123</v>
      </c>
      <c r="S1461" s="13"/>
      <c r="T1461" s="4"/>
      <c r="U1461" s="4"/>
      <c r="V1461" s="4"/>
      <c r="W1461" s="4">
        <v>220</v>
      </c>
      <c r="X1461" s="13">
        <v>37193</v>
      </c>
      <c r="Y1461" s="27"/>
      <c r="Z1461" s="27"/>
      <c r="AA1461" s="28"/>
      <c r="AB1461" s="31"/>
      <c r="AC1461" s="32">
        <v>58</v>
      </c>
      <c r="AD1461" s="28"/>
      <c r="AE1461" s="28">
        <v>28.3</v>
      </c>
      <c r="AF1461" s="33">
        <v>2.3769999999999999E-2</v>
      </c>
      <c r="AG1461" s="28">
        <v>0.6</v>
      </c>
      <c r="AH1461" s="31"/>
      <c r="AI1461" s="31"/>
      <c r="AJ1461" s="31"/>
      <c r="AK1461" s="75" t="str">
        <f t="shared" si="280"/>
        <v>1</v>
      </c>
      <c r="AL1461" s="75" t="str">
        <f t="shared" si="281"/>
        <v>1</v>
      </c>
      <c r="AM1461" s="75" t="str">
        <f t="shared" si="282"/>
        <v>1</v>
      </c>
      <c r="AN1461" s="75" t="str">
        <f t="shared" si="283"/>
        <v>1</v>
      </c>
      <c r="AO1461" s="75" t="str">
        <f t="shared" si="284"/>
        <v>3</v>
      </c>
      <c r="AP1461" s="75" t="str">
        <f t="shared" si="285"/>
        <v>1</v>
      </c>
      <c r="AQ1461" s="75" t="str">
        <f t="shared" si="286"/>
        <v>1</v>
      </c>
      <c r="AR1461" s="75" t="str">
        <f t="shared" si="287"/>
        <v>1</v>
      </c>
      <c r="AS1461" s="75">
        <f t="shared" si="288"/>
        <v>1.2727272727272727</v>
      </c>
      <c r="AT1461" s="75" t="str">
        <f t="shared" si="289"/>
        <v>3</v>
      </c>
      <c r="AU1461" s="48" t="e">
        <f>IF(OR(AQ1461="I",#REF!="I",AQ1461="C",#REF!="C"),"Termovacío",IF(OR(AO1461="I",AN1461="I",AP1461="I",AK1461="I",AL1461="I",AO1461="C",AN1461="C",AP1461="C",AK1461="C",AL1461="C"),"Regeneración",""))</f>
        <v>#REF!</v>
      </c>
    </row>
    <row r="1462" spans="1:47" s="10" customFormat="1" ht="15" customHeight="1" x14ac:dyDescent="0.2">
      <c r="A1462" s="4">
        <f t="shared" si="290"/>
        <v>71</v>
      </c>
      <c r="B1462" s="4">
        <v>60000005</v>
      </c>
      <c r="C1462" s="4" t="s">
        <v>91</v>
      </c>
      <c r="D1462" s="4" t="s">
        <v>155</v>
      </c>
      <c r="E1462" s="3" t="s">
        <v>153</v>
      </c>
      <c r="F1462" s="4" t="s">
        <v>363</v>
      </c>
      <c r="G1462" s="4" t="s">
        <v>12</v>
      </c>
      <c r="H1462" s="4" t="s">
        <v>191</v>
      </c>
      <c r="I1462" s="4" t="s">
        <v>249</v>
      </c>
      <c r="J1462" s="4" t="s">
        <v>131</v>
      </c>
      <c r="K1462" s="4" t="s">
        <v>142</v>
      </c>
      <c r="L1462" s="4">
        <v>1998</v>
      </c>
      <c r="M1462" s="4" t="s">
        <v>266</v>
      </c>
      <c r="N1462" s="4" t="s">
        <v>304</v>
      </c>
      <c r="O1462" s="4" t="s">
        <v>122</v>
      </c>
      <c r="P1462" s="4">
        <v>2018</v>
      </c>
      <c r="Q1462" s="4"/>
      <c r="R1462" s="4" t="s">
        <v>123</v>
      </c>
      <c r="S1462" s="13"/>
      <c r="T1462" s="4"/>
      <c r="U1462" s="4"/>
      <c r="V1462" s="4"/>
      <c r="W1462" s="4">
        <v>220</v>
      </c>
      <c r="X1462" s="13">
        <v>36808</v>
      </c>
      <c r="Y1462" s="27"/>
      <c r="Z1462" s="27"/>
      <c r="AA1462" s="28"/>
      <c r="AB1462" s="31"/>
      <c r="AC1462" s="32">
        <v>66</v>
      </c>
      <c r="AD1462" s="28"/>
      <c r="AE1462" s="28">
        <v>28.7</v>
      </c>
      <c r="AF1462" s="33">
        <v>2.332E-2</v>
      </c>
      <c r="AG1462" s="28">
        <v>0.6</v>
      </c>
      <c r="AH1462" s="31"/>
      <c r="AI1462" s="31"/>
      <c r="AJ1462" s="31"/>
      <c r="AK1462" s="75" t="str">
        <f t="shared" si="280"/>
        <v>1</v>
      </c>
      <c r="AL1462" s="75" t="str">
        <f t="shared" si="281"/>
        <v>1</v>
      </c>
      <c r="AM1462" s="75" t="str">
        <f t="shared" si="282"/>
        <v>1</v>
      </c>
      <c r="AN1462" s="75" t="str">
        <f t="shared" si="283"/>
        <v>1</v>
      </c>
      <c r="AO1462" s="75" t="str">
        <f t="shared" si="284"/>
        <v>3</v>
      </c>
      <c r="AP1462" s="75" t="str">
        <f t="shared" si="285"/>
        <v>1</v>
      </c>
      <c r="AQ1462" s="75" t="str">
        <f t="shared" si="286"/>
        <v>1</v>
      </c>
      <c r="AR1462" s="75" t="str">
        <f t="shared" si="287"/>
        <v>1</v>
      </c>
      <c r="AS1462" s="75">
        <f t="shared" si="288"/>
        <v>1.2727272727272727</v>
      </c>
      <c r="AT1462" s="75" t="str">
        <f t="shared" si="289"/>
        <v>3</v>
      </c>
      <c r="AU1462" s="48" t="e">
        <f>IF(OR(AQ1462="I",#REF!="I",AQ1462="C",#REF!="C"),"Termovacío",IF(OR(AO1462="I",AN1462="I",AP1462="I",AK1462="I",AL1462="I",AO1462="C",AN1462="C",AP1462="C",AK1462="C",AL1462="C"),"Regeneración",""))</f>
        <v>#REF!</v>
      </c>
    </row>
    <row r="1463" spans="1:47" s="10" customFormat="1" ht="15" customHeight="1" x14ac:dyDescent="0.2">
      <c r="A1463" s="4">
        <f t="shared" si="290"/>
        <v>71</v>
      </c>
      <c r="B1463" s="4">
        <v>60000005</v>
      </c>
      <c r="C1463" s="4" t="s">
        <v>91</v>
      </c>
      <c r="D1463" s="4" t="s">
        <v>155</v>
      </c>
      <c r="E1463" s="3" t="s">
        <v>153</v>
      </c>
      <c r="F1463" s="4" t="s">
        <v>363</v>
      </c>
      <c r="G1463" s="4" t="s">
        <v>12</v>
      </c>
      <c r="H1463" s="4" t="s">
        <v>191</v>
      </c>
      <c r="I1463" s="4" t="s">
        <v>249</v>
      </c>
      <c r="J1463" s="4" t="s">
        <v>131</v>
      </c>
      <c r="K1463" s="4" t="s">
        <v>142</v>
      </c>
      <c r="L1463" s="4">
        <v>1998</v>
      </c>
      <c r="M1463" s="4" t="s">
        <v>266</v>
      </c>
      <c r="N1463" s="4" t="s">
        <v>304</v>
      </c>
      <c r="O1463" s="4" t="s">
        <v>122</v>
      </c>
      <c r="P1463" s="4">
        <v>2018</v>
      </c>
      <c r="Q1463" s="4"/>
      <c r="R1463" s="4" t="s">
        <v>123</v>
      </c>
      <c r="S1463" s="13"/>
      <c r="T1463" s="4"/>
      <c r="U1463" s="4"/>
      <c r="V1463" s="4"/>
      <c r="W1463" s="4">
        <v>220</v>
      </c>
      <c r="X1463" s="13">
        <v>36438</v>
      </c>
      <c r="Y1463" s="27"/>
      <c r="Z1463" s="27"/>
      <c r="AA1463" s="28"/>
      <c r="AB1463" s="31"/>
      <c r="AC1463" s="32">
        <v>70</v>
      </c>
      <c r="AD1463" s="28"/>
      <c r="AE1463" s="28">
        <v>28.4</v>
      </c>
      <c r="AF1463" s="33">
        <v>2.3539999999999998E-2</v>
      </c>
      <c r="AG1463" s="28">
        <v>0.5</v>
      </c>
      <c r="AH1463" s="31"/>
      <c r="AI1463" s="31"/>
      <c r="AJ1463" s="31"/>
      <c r="AK1463" s="75" t="str">
        <f t="shared" si="280"/>
        <v>1</v>
      </c>
      <c r="AL1463" s="75" t="str">
        <f t="shared" si="281"/>
        <v>1</v>
      </c>
      <c r="AM1463" s="75" t="str">
        <f t="shared" si="282"/>
        <v>1</v>
      </c>
      <c r="AN1463" s="75" t="str">
        <f t="shared" si="283"/>
        <v>1</v>
      </c>
      <c r="AO1463" s="75" t="str">
        <f t="shared" si="284"/>
        <v>3</v>
      </c>
      <c r="AP1463" s="75" t="str">
        <f t="shared" si="285"/>
        <v>1</v>
      </c>
      <c r="AQ1463" s="75" t="str">
        <f t="shared" si="286"/>
        <v>1</v>
      </c>
      <c r="AR1463" s="75" t="str">
        <f t="shared" si="287"/>
        <v>1</v>
      </c>
      <c r="AS1463" s="75">
        <f t="shared" si="288"/>
        <v>1.2727272727272727</v>
      </c>
      <c r="AT1463" s="75" t="str">
        <f t="shared" si="289"/>
        <v>3</v>
      </c>
      <c r="AU1463" s="48" t="e">
        <f>IF(OR(AQ1463="I",#REF!="I",AQ1463="C",#REF!="C"),"Termovacío",IF(OR(AO1463="I",AN1463="I",AP1463="I",AK1463="I",AL1463="I",AO1463="C",AN1463="C",AP1463="C",AK1463="C",AL1463="C"),"Regeneración",""))</f>
        <v>#REF!</v>
      </c>
    </row>
    <row r="1464" spans="1:47" s="10" customFormat="1" ht="15" customHeight="1" x14ac:dyDescent="0.2">
      <c r="A1464" s="4">
        <f t="shared" si="290"/>
        <v>72</v>
      </c>
      <c r="B1464" s="36">
        <v>60000004</v>
      </c>
      <c r="C1464" s="36" t="s">
        <v>91</v>
      </c>
      <c r="D1464" s="36" t="s">
        <v>155</v>
      </c>
      <c r="E1464" s="37" t="s">
        <v>154</v>
      </c>
      <c r="F1464" s="36" t="s">
        <v>364</v>
      </c>
      <c r="G1464" s="36" t="s">
        <v>12</v>
      </c>
      <c r="H1464" s="36" t="s">
        <v>192</v>
      </c>
      <c r="I1464" s="36" t="s">
        <v>249</v>
      </c>
      <c r="J1464" s="36" t="s">
        <v>131</v>
      </c>
      <c r="K1464" s="36" t="s">
        <v>142</v>
      </c>
      <c r="L1464" s="36">
        <v>1998</v>
      </c>
      <c r="M1464" s="36" t="s">
        <v>266</v>
      </c>
      <c r="N1464" s="36" t="s">
        <v>304</v>
      </c>
      <c r="O1464" s="36" t="s">
        <v>122</v>
      </c>
      <c r="P1464" s="36">
        <v>2018</v>
      </c>
      <c r="Q1464" s="36"/>
      <c r="R1464" s="36" t="s">
        <v>123</v>
      </c>
      <c r="S1464" s="38"/>
      <c r="T1464" s="36"/>
      <c r="U1464" s="36"/>
      <c r="V1464" s="36" t="s">
        <v>448</v>
      </c>
      <c r="W1464" s="36">
        <v>220</v>
      </c>
      <c r="X1464" s="38">
        <v>45698</v>
      </c>
      <c r="Y1464" s="39">
        <v>59</v>
      </c>
      <c r="Z1464" s="39" t="s">
        <v>664</v>
      </c>
      <c r="AA1464" s="40" t="s">
        <v>665</v>
      </c>
      <c r="AB1464" s="41">
        <v>0.88200000000000001</v>
      </c>
      <c r="AC1464" s="42">
        <v>59</v>
      </c>
      <c r="AD1464" s="40">
        <v>8</v>
      </c>
      <c r="AE1464" s="40">
        <v>30.5</v>
      </c>
      <c r="AF1464" s="43">
        <v>0.02</v>
      </c>
      <c r="AG1464" s="40">
        <v>2.5</v>
      </c>
      <c r="AH1464" s="41">
        <v>0.11</v>
      </c>
      <c r="AI1464" s="41">
        <v>3.9649999999999999</v>
      </c>
      <c r="AJ1464" s="41">
        <v>3.0000000000000001E-3</v>
      </c>
      <c r="AK1464" s="75" t="str">
        <f t="shared" si="280"/>
        <v>3</v>
      </c>
      <c r="AL1464" s="75" t="str">
        <f t="shared" si="281"/>
        <v>3</v>
      </c>
      <c r="AM1464" s="75" t="str">
        <f t="shared" si="282"/>
        <v>1</v>
      </c>
      <c r="AN1464" s="75" t="str">
        <f t="shared" si="283"/>
        <v>1</v>
      </c>
      <c r="AO1464" s="75" t="str">
        <f t="shared" si="284"/>
        <v>3</v>
      </c>
      <c r="AP1464" s="75" t="str">
        <f t="shared" si="285"/>
        <v>1</v>
      </c>
      <c r="AQ1464" s="75" t="str">
        <f t="shared" si="286"/>
        <v>1</v>
      </c>
      <c r="AR1464" s="75" t="str">
        <f t="shared" si="287"/>
        <v>5</v>
      </c>
      <c r="AS1464" s="75">
        <f t="shared" si="288"/>
        <v>2</v>
      </c>
      <c r="AT1464" s="75" t="str">
        <f t="shared" si="289"/>
        <v>3</v>
      </c>
      <c r="AU1464" s="48" t="e">
        <f>IF(OR(AQ1464="I",#REF!="I",AQ1464="C",#REF!="C"),"Termovacío",IF(OR(AO1464="I",AN1464="I",AP1464="I",AK1464="I",AL1464="I",AO1464="C",AN1464="C",AP1464="C",AK1464="C",AL1464="C"),"Regeneración",""))</f>
        <v>#REF!</v>
      </c>
    </row>
    <row r="1465" spans="1:47" s="10" customFormat="1" ht="15" customHeight="1" x14ac:dyDescent="0.2">
      <c r="A1465" s="4">
        <f t="shared" si="290"/>
        <v>72</v>
      </c>
      <c r="B1465" s="4">
        <v>60000004</v>
      </c>
      <c r="C1465" s="4" t="s">
        <v>91</v>
      </c>
      <c r="D1465" s="4" t="s">
        <v>155</v>
      </c>
      <c r="E1465" s="3" t="s">
        <v>154</v>
      </c>
      <c r="F1465" s="4" t="s">
        <v>364</v>
      </c>
      <c r="G1465" s="4" t="s">
        <v>12</v>
      </c>
      <c r="H1465" s="4" t="s">
        <v>192</v>
      </c>
      <c r="I1465" s="4" t="s">
        <v>249</v>
      </c>
      <c r="J1465" s="4" t="s">
        <v>131</v>
      </c>
      <c r="K1465" s="4" t="s">
        <v>142</v>
      </c>
      <c r="L1465" s="4">
        <v>1998</v>
      </c>
      <c r="M1465" s="4" t="s">
        <v>266</v>
      </c>
      <c r="N1465" s="4" t="s">
        <v>304</v>
      </c>
      <c r="O1465" s="4" t="s">
        <v>122</v>
      </c>
      <c r="P1465" s="4">
        <v>2018</v>
      </c>
      <c r="Q1465" s="4"/>
      <c r="R1465" s="4" t="s">
        <v>123</v>
      </c>
      <c r="S1465" s="13"/>
      <c r="T1465" s="4"/>
      <c r="U1465" s="4"/>
      <c r="V1465" s="4" t="s">
        <v>448</v>
      </c>
      <c r="W1465" s="4">
        <v>220</v>
      </c>
      <c r="X1465" s="13">
        <v>45228</v>
      </c>
      <c r="Y1465" s="27">
        <v>44</v>
      </c>
      <c r="Z1465" s="27"/>
      <c r="AA1465" s="28" t="s">
        <v>462</v>
      </c>
      <c r="AB1465" s="31">
        <v>0.88200000000000001</v>
      </c>
      <c r="AC1465" s="32">
        <v>50</v>
      </c>
      <c r="AD1465" s="28">
        <v>10</v>
      </c>
      <c r="AE1465" s="28">
        <v>31.5</v>
      </c>
      <c r="AF1465" s="33">
        <v>0.02</v>
      </c>
      <c r="AG1465" s="28">
        <v>2.5</v>
      </c>
      <c r="AH1465" s="31">
        <v>0.09</v>
      </c>
      <c r="AI1465" s="31">
        <v>3.044</v>
      </c>
      <c r="AJ1465" s="31"/>
      <c r="AK1465" s="75" t="str">
        <f t="shared" si="280"/>
        <v>1</v>
      </c>
      <c r="AL1465" s="75" t="str">
        <f t="shared" si="281"/>
        <v>3</v>
      </c>
      <c r="AM1465" s="75" t="str">
        <f t="shared" si="282"/>
        <v>1</v>
      </c>
      <c r="AN1465" s="75" t="str">
        <f t="shared" si="283"/>
        <v>1</v>
      </c>
      <c r="AO1465" s="75" t="str">
        <f t="shared" si="284"/>
        <v>3</v>
      </c>
      <c r="AP1465" s="75" t="str">
        <f t="shared" si="285"/>
        <v>1</v>
      </c>
      <c r="AQ1465" s="75" t="str">
        <f t="shared" si="286"/>
        <v>1</v>
      </c>
      <c r="AR1465" s="75" t="str">
        <f t="shared" si="287"/>
        <v>1</v>
      </c>
      <c r="AS1465" s="75">
        <f t="shared" si="288"/>
        <v>1.5454545454545454</v>
      </c>
      <c r="AT1465" s="75" t="str">
        <f t="shared" si="289"/>
        <v>3</v>
      </c>
      <c r="AU1465" s="48" t="e">
        <f>IF(OR(AQ1465="I",#REF!="I",AQ1465="C",#REF!="C"),"Termovacío",IF(OR(AO1465="I",AN1465="I",AP1465="I",AK1465="I",AL1465="I",AO1465="C",AN1465="C",AP1465="C",AK1465="C",AL1465="C"),"Regeneración",""))</f>
        <v>#REF!</v>
      </c>
    </row>
    <row r="1466" spans="1:47" s="10" customFormat="1" ht="15" customHeight="1" x14ac:dyDescent="0.2">
      <c r="A1466" s="4">
        <f t="shared" si="290"/>
        <v>72</v>
      </c>
      <c r="B1466" s="4">
        <v>60000004</v>
      </c>
      <c r="C1466" s="4" t="s">
        <v>91</v>
      </c>
      <c r="D1466" s="4" t="s">
        <v>155</v>
      </c>
      <c r="E1466" s="3" t="s">
        <v>154</v>
      </c>
      <c r="F1466" s="4" t="s">
        <v>364</v>
      </c>
      <c r="G1466" s="4" t="s">
        <v>12</v>
      </c>
      <c r="H1466" s="4" t="s">
        <v>192</v>
      </c>
      <c r="I1466" s="4" t="s">
        <v>249</v>
      </c>
      <c r="J1466" s="4" t="s">
        <v>131</v>
      </c>
      <c r="K1466" s="4" t="s">
        <v>142</v>
      </c>
      <c r="L1466" s="4">
        <v>1998</v>
      </c>
      <c r="M1466" s="4" t="s">
        <v>266</v>
      </c>
      <c r="N1466" s="4" t="s">
        <v>304</v>
      </c>
      <c r="O1466" s="4" t="s">
        <v>122</v>
      </c>
      <c r="P1466" s="4">
        <v>2018</v>
      </c>
      <c r="Q1466" s="4"/>
      <c r="R1466" s="4" t="s">
        <v>123</v>
      </c>
      <c r="S1466" s="13"/>
      <c r="T1466" s="4"/>
      <c r="U1466" s="4"/>
      <c r="V1466" s="4"/>
      <c r="W1466" s="4">
        <v>220</v>
      </c>
      <c r="X1466" s="13">
        <v>44788</v>
      </c>
      <c r="Y1466" s="27">
        <v>0</v>
      </c>
      <c r="Z1466" s="27">
        <v>49</v>
      </c>
      <c r="AA1466" s="28" t="s">
        <v>283</v>
      </c>
      <c r="AB1466" s="31">
        <v>0.88090000000000002</v>
      </c>
      <c r="AC1466" s="32">
        <v>40.9</v>
      </c>
      <c r="AD1466" s="28">
        <v>14</v>
      </c>
      <c r="AE1466" s="28">
        <v>31.4</v>
      </c>
      <c r="AF1466" s="33">
        <v>0.02</v>
      </c>
      <c r="AG1466" s="28">
        <v>3</v>
      </c>
      <c r="AH1466" s="31">
        <v>0.156</v>
      </c>
      <c r="AI1466" s="31">
        <v>2.98</v>
      </c>
      <c r="AJ1466" s="31"/>
      <c r="AK1466" s="75" t="str">
        <f t="shared" si="280"/>
        <v>3</v>
      </c>
      <c r="AL1466" s="75" t="str">
        <f t="shared" si="281"/>
        <v>1</v>
      </c>
      <c r="AM1466" s="75" t="str">
        <f t="shared" si="282"/>
        <v>1</v>
      </c>
      <c r="AN1466" s="75" t="str">
        <f t="shared" si="283"/>
        <v>1</v>
      </c>
      <c r="AO1466" s="75" t="str">
        <f t="shared" si="284"/>
        <v>3</v>
      </c>
      <c r="AP1466" s="75" t="str">
        <f t="shared" si="285"/>
        <v>1</v>
      </c>
      <c r="AQ1466" s="75" t="str">
        <f t="shared" si="286"/>
        <v>5</v>
      </c>
      <c r="AR1466" s="75" t="str">
        <f t="shared" si="287"/>
        <v>1</v>
      </c>
      <c r="AS1466" s="75">
        <f t="shared" si="288"/>
        <v>2.4545454545454546</v>
      </c>
      <c r="AT1466" s="75" t="str">
        <f t="shared" si="289"/>
        <v>6</v>
      </c>
      <c r="AU1466" s="48" t="e">
        <f>IF(OR(AQ1466="I",#REF!="I",AQ1466="C",#REF!="C"),"Termovacío",IF(OR(AO1466="I",AN1466="I",AP1466="I",AK1466="I",AL1466="I",AO1466="C",AN1466="C",AP1466="C",AK1466="C",AL1466="C"),"Regeneración",""))</f>
        <v>#REF!</v>
      </c>
    </row>
    <row r="1467" spans="1:47" s="10" customFormat="1" ht="15" customHeight="1" x14ac:dyDescent="0.2">
      <c r="A1467" s="4">
        <f t="shared" si="290"/>
        <v>72</v>
      </c>
      <c r="B1467" s="4">
        <v>60000004</v>
      </c>
      <c r="C1467" s="4" t="s">
        <v>91</v>
      </c>
      <c r="D1467" s="4" t="s">
        <v>155</v>
      </c>
      <c r="E1467" s="3" t="s">
        <v>154</v>
      </c>
      <c r="F1467" s="4" t="s">
        <v>364</v>
      </c>
      <c r="G1467" s="4" t="s">
        <v>12</v>
      </c>
      <c r="H1467" s="4" t="s">
        <v>192</v>
      </c>
      <c r="I1467" s="4" t="s">
        <v>249</v>
      </c>
      <c r="J1467" s="4" t="s">
        <v>131</v>
      </c>
      <c r="K1467" s="4" t="s">
        <v>142</v>
      </c>
      <c r="L1467" s="4">
        <v>1998</v>
      </c>
      <c r="M1467" s="4" t="s">
        <v>266</v>
      </c>
      <c r="N1467" s="4" t="s">
        <v>304</v>
      </c>
      <c r="O1467" s="4" t="s">
        <v>122</v>
      </c>
      <c r="P1467" s="4">
        <v>2018</v>
      </c>
      <c r="Q1467" s="4"/>
      <c r="R1467" s="4" t="s">
        <v>123</v>
      </c>
      <c r="S1467" s="13"/>
      <c r="T1467" s="4"/>
      <c r="U1467" s="4"/>
      <c r="V1467" s="4"/>
      <c r="W1467" s="4">
        <v>220</v>
      </c>
      <c r="X1467" s="13" t="s">
        <v>287</v>
      </c>
      <c r="Y1467" s="27">
        <v>0</v>
      </c>
      <c r="Z1467" s="27">
        <v>55</v>
      </c>
      <c r="AA1467" s="28" t="s">
        <v>283</v>
      </c>
      <c r="AB1467" s="31">
        <v>0.88170000000000004</v>
      </c>
      <c r="AC1467" s="32">
        <v>41</v>
      </c>
      <c r="AD1467" s="28">
        <v>13</v>
      </c>
      <c r="AE1467" s="28">
        <v>31.5</v>
      </c>
      <c r="AF1467" s="33">
        <v>0.02</v>
      </c>
      <c r="AG1467" s="28">
        <v>3.5</v>
      </c>
      <c r="AH1467" s="31">
        <v>0.13</v>
      </c>
      <c r="AI1467" s="31">
        <v>3.34</v>
      </c>
      <c r="AJ1467" s="31"/>
      <c r="AK1467" s="75" t="str">
        <f t="shared" si="280"/>
        <v>3</v>
      </c>
      <c r="AL1467" s="75" t="str">
        <f t="shared" si="281"/>
        <v>3</v>
      </c>
      <c r="AM1467" s="75" t="str">
        <f t="shared" si="282"/>
        <v>1</v>
      </c>
      <c r="AN1467" s="75" t="str">
        <f t="shared" si="283"/>
        <v>1</v>
      </c>
      <c r="AO1467" s="75" t="str">
        <f t="shared" si="284"/>
        <v>3</v>
      </c>
      <c r="AP1467" s="75" t="str">
        <f t="shared" si="285"/>
        <v>1</v>
      </c>
      <c r="AQ1467" s="75" t="str">
        <f t="shared" si="286"/>
        <v>5</v>
      </c>
      <c r="AR1467" s="75" t="str">
        <f t="shared" si="287"/>
        <v>1</v>
      </c>
      <c r="AS1467" s="75">
        <f t="shared" si="288"/>
        <v>2.7272727272727271</v>
      </c>
      <c r="AT1467" s="75" t="str">
        <f t="shared" si="289"/>
        <v>6</v>
      </c>
      <c r="AU1467" s="48" t="e">
        <f>IF(OR(AQ1467="I",#REF!="I",AQ1467="C",#REF!="C"),"Termovacío",IF(OR(AO1467="I",AN1467="I",AP1467="I",AK1467="I",AL1467="I",AO1467="C",AN1467="C",AP1467="C",AK1467="C",AL1467="C"),"Regeneración",""))</f>
        <v>#REF!</v>
      </c>
    </row>
    <row r="1468" spans="1:47" s="10" customFormat="1" ht="15" customHeight="1" x14ac:dyDescent="0.2">
      <c r="A1468" s="4">
        <f t="shared" si="290"/>
        <v>72</v>
      </c>
      <c r="B1468" s="4">
        <v>60000004</v>
      </c>
      <c r="C1468" s="4" t="s">
        <v>91</v>
      </c>
      <c r="D1468" s="4" t="s">
        <v>155</v>
      </c>
      <c r="E1468" s="3" t="s">
        <v>154</v>
      </c>
      <c r="F1468" s="4" t="s">
        <v>364</v>
      </c>
      <c r="G1468" s="4" t="s">
        <v>12</v>
      </c>
      <c r="H1468" s="4" t="s">
        <v>192</v>
      </c>
      <c r="I1468" s="4" t="s">
        <v>249</v>
      </c>
      <c r="J1468" s="4" t="s">
        <v>131</v>
      </c>
      <c r="K1468" s="4" t="s">
        <v>142</v>
      </c>
      <c r="L1468" s="4">
        <v>1998</v>
      </c>
      <c r="M1468" s="4" t="s">
        <v>266</v>
      </c>
      <c r="N1468" s="4" t="s">
        <v>304</v>
      </c>
      <c r="O1468" s="4" t="s">
        <v>122</v>
      </c>
      <c r="P1468" s="4">
        <v>2018</v>
      </c>
      <c r="Q1468" s="4"/>
      <c r="R1468" s="4" t="s">
        <v>123</v>
      </c>
      <c r="S1468" s="13"/>
      <c r="T1468" s="4"/>
      <c r="U1468" s="4"/>
      <c r="V1468" s="4" t="s">
        <v>301</v>
      </c>
      <c r="W1468" s="4">
        <v>220</v>
      </c>
      <c r="X1468" s="13">
        <v>44403</v>
      </c>
      <c r="Y1468" s="27">
        <v>55</v>
      </c>
      <c r="Z1468" s="27">
        <v>51</v>
      </c>
      <c r="AA1468" s="28" t="s">
        <v>283</v>
      </c>
      <c r="AB1468" s="31">
        <v>0.874</v>
      </c>
      <c r="AC1468" s="32">
        <v>26</v>
      </c>
      <c r="AD1468" s="28">
        <v>15</v>
      </c>
      <c r="AE1468" s="28">
        <v>29</v>
      </c>
      <c r="AF1468" s="33">
        <v>0.02</v>
      </c>
      <c r="AG1468" s="28">
        <v>3</v>
      </c>
      <c r="AH1468" s="31">
        <v>0.104</v>
      </c>
      <c r="AI1468" s="31">
        <v>0.76300000000000001</v>
      </c>
      <c r="AJ1468" s="31"/>
      <c r="AK1468" s="75" t="str">
        <f t="shared" si="280"/>
        <v>3</v>
      </c>
      <c r="AL1468" s="75" t="str">
        <f t="shared" si="281"/>
        <v>1</v>
      </c>
      <c r="AM1468" s="75" t="str">
        <f t="shared" si="282"/>
        <v>1</v>
      </c>
      <c r="AN1468" s="75" t="str">
        <f t="shared" si="283"/>
        <v>1</v>
      </c>
      <c r="AO1468" s="75" t="str">
        <f t="shared" si="284"/>
        <v>3</v>
      </c>
      <c r="AP1468" s="75" t="str">
        <f t="shared" si="285"/>
        <v>1</v>
      </c>
      <c r="AQ1468" s="75" t="str">
        <f t="shared" si="286"/>
        <v>5</v>
      </c>
      <c r="AR1468" s="75" t="str">
        <f t="shared" si="287"/>
        <v>1</v>
      </c>
      <c r="AS1468" s="75">
        <f t="shared" si="288"/>
        <v>2.4545454545454546</v>
      </c>
      <c r="AT1468" s="75" t="str">
        <f t="shared" si="289"/>
        <v>6</v>
      </c>
      <c r="AU1468" s="48" t="e">
        <f>IF(OR(AQ1468="I",#REF!="I",AQ1468="C",#REF!="C"),"Termovacío",IF(OR(AO1468="I",AN1468="I",AP1468="I",AK1468="I",AL1468="I",AO1468="C",AN1468="C",AP1468="C",AK1468="C",AL1468="C"),"Regeneración",""))</f>
        <v>#REF!</v>
      </c>
    </row>
    <row r="1469" spans="1:47" s="10" customFormat="1" ht="15" customHeight="1" x14ac:dyDescent="0.2">
      <c r="A1469" s="4">
        <f t="shared" si="290"/>
        <v>72</v>
      </c>
      <c r="B1469" s="4">
        <v>60000004</v>
      </c>
      <c r="C1469" s="4" t="s">
        <v>91</v>
      </c>
      <c r="D1469" s="4" t="s">
        <v>155</v>
      </c>
      <c r="E1469" s="3" t="s">
        <v>154</v>
      </c>
      <c r="F1469" s="4" t="s">
        <v>364</v>
      </c>
      <c r="G1469" s="4" t="s">
        <v>12</v>
      </c>
      <c r="H1469" s="4" t="s">
        <v>192</v>
      </c>
      <c r="I1469" s="4" t="s">
        <v>249</v>
      </c>
      <c r="J1469" s="4" t="s">
        <v>131</v>
      </c>
      <c r="K1469" s="4" t="s">
        <v>142</v>
      </c>
      <c r="L1469" s="4">
        <v>1998</v>
      </c>
      <c r="M1469" s="4" t="s">
        <v>266</v>
      </c>
      <c r="N1469" s="4" t="s">
        <v>304</v>
      </c>
      <c r="O1469" s="4" t="s">
        <v>122</v>
      </c>
      <c r="P1469" s="4">
        <v>2018</v>
      </c>
      <c r="Q1469" s="4"/>
      <c r="R1469" s="4" t="s">
        <v>123</v>
      </c>
      <c r="S1469" s="13"/>
      <c r="T1469" s="4"/>
      <c r="U1469" s="4"/>
      <c r="V1469" s="4"/>
      <c r="W1469" s="4">
        <v>220</v>
      </c>
      <c r="X1469" s="13">
        <v>43571</v>
      </c>
      <c r="Y1469" s="27"/>
      <c r="Z1469" s="27"/>
      <c r="AA1469" s="28"/>
      <c r="AB1469" s="31"/>
      <c r="AC1469" s="32">
        <v>61</v>
      </c>
      <c r="AD1469" s="28"/>
      <c r="AE1469" s="28">
        <v>38</v>
      </c>
      <c r="AF1469" s="33">
        <v>0.01</v>
      </c>
      <c r="AG1469" s="28">
        <v>3</v>
      </c>
      <c r="AH1469" s="31">
        <v>0.13100000000000001</v>
      </c>
      <c r="AI1469" s="31">
        <v>2.94</v>
      </c>
      <c r="AJ1469" s="31"/>
      <c r="AK1469" s="75" t="str">
        <f t="shared" si="280"/>
        <v>3</v>
      </c>
      <c r="AL1469" s="75" t="str">
        <f t="shared" si="281"/>
        <v>1</v>
      </c>
      <c r="AM1469" s="75" t="str">
        <f t="shared" si="282"/>
        <v>1</v>
      </c>
      <c r="AN1469" s="75" t="str">
        <f t="shared" si="283"/>
        <v>1</v>
      </c>
      <c r="AO1469" s="75" t="str">
        <f t="shared" si="284"/>
        <v>1</v>
      </c>
      <c r="AP1469" s="75" t="str">
        <f t="shared" si="285"/>
        <v>1</v>
      </c>
      <c r="AQ1469" s="75" t="str">
        <f t="shared" si="286"/>
        <v>1</v>
      </c>
      <c r="AR1469" s="75" t="str">
        <f t="shared" si="287"/>
        <v>1</v>
      </c>
      <c r="AS1469" s="75">
        <f t="shared" si="288"/>
        <v>1.2727272727272727</v>
      </c>
      <c r="AT1469" s="75" t="str">
        <f t="shared" si="289"/>
        <v>3</v>
      </c>
      <c r="AU1469" s="48" t="e">
        <f>IF(OR(AQ1469="I",#REF!="I",AQ1469="C",#REF!="C"),"Termovacío",IF(OR(AO1469="I",AN1469="I",AP1469="I",AK1469="I",AL1469="I",AO1469="C",AN1469="C",AP1469="C",AK1469="C",AL1469="C"),"Regeneración",""))</f>
        <v>#REF!</v>
      </c>
    </row>
    <row r="1470" spans="1:47" s="10" customFormat="1" ht="15" customHeight="1" x14ac:dyDescent="0.2">
      <c r="A1470" s="4">
        <f t="shared" si="290"/>
        <v>72</v>
      </c>
      <c r="B1470" s="4">
        <v>60000004</v>
      </c>
      <c r="C1470" s="4" t="s">
        <v>91</v>
      </c>
      <c r="D1470" s="4" t="s">
        <v>155</v>
      </c>
      <c r="E1470" s="3" t="s">
        <v>154</v>
      </c>
      <c r="F1470" s="4" t="s">
        <v>364</v>
      </c>
      <c r="G1470" s="4" t="s">
        <v>12</v>
      </c>
      <c r="H1470" s="4" t="s">
        <v>192</v>
      </c>
      <c r="I1470" s="4" t="s">
        <v>249</v>
      </c>
      <c r="J1470" s="4" t="s">
        <v>131</v>
      </c>
      <c r="K1470" s="4" t="s">
        <v>142</v>
      </c>
      <c r="L1470" s="4">
        <v>1998</v>
      </c>
      <c r="M1470" s="4" t="s">
        <v>266</v>
      </c>
      <c r="N1470" s="4" t="s">
        <v>304</v>
      </c>
      <c r="O1470" s="4" t="s">
        <v>122</v>
      </c>
      <c r="P1470" s="4">
        <v>2018</v>
      </c>
      <c r="Q1470" s="4"/>
      <c r="R1470" s="4" t="s">
        <v>123</v>
      </c>
      <c r="S1470" s="13"/>
      <c r="T1470" s="4"/>
      <c r="U1470" s="4"/>
      <c r="V1470" s="4"/>
      <c r="W1470" s="4">
        <v>220</v>
      </c>
      <c r="X1470" s="13">
        <v>43327</v>
      </c>
      <c r="Y1470" s="27"/>
      <c r="Z1470" s="27"/>
      <c r="AA1470" s="28"/>
      <c r="AB1470" s="31"/>
      <c r="AC1470" s="32">
        <v>73</v>
      </c>
      <c r="AD1470" s="28"/>
      <c r="AE1470" s="28">
        <v>31.1</v>
      </c>
      <c r="AF1470" s="33">
        <v>0.01</v>
      </c>
      <c r="AG1470" s="28">
        <v>3</v>
      </c>
      <c r="AH1470" s="31">
        <v>0.17199999999999999</v>
      </c>
      <c r="AI1470" s="31">
        <v>2.64</v>
      </c>
      <c r="AJ1470" s="31"/>
      <c r="AK1470" s="75" t="str">
        <f t="shared" si="280"/>
        <v>3</v>
      </c>
      <c r="AL1470" s="75" t="str">
        <f t="shared" si="281"/>
        <v>1</v>
      </c>
      <c r="AM1470" s="75" t="str">
        <f t="shared" si="282"/>
        <v>1</v>
      </c>
      <c r="AN1470" s="75" t="str">
        <f t="shared" si="283"/>
        <v>1</v>
      </c>
      <c r="AO1470" s="75" t="str">
        <f t="shared" si="284"/>
        <v>3</v>
      </c>
      <c r="AP1470" s="75" t="str">
        <f t="shared" si="285"/>
        <v>1</v>
      </c>
      <c r="AQ1470" s="75" t="str">
        <f t="shared" si="286"/>
        <v>1</v>
      </c>
      <c r="AR1470" s="75" t="str">
        <f t="shared" si="287"/>
        <v>1</v>
      </c>
      <c r="AS1470" s="75">
        <f t="shared" si="288"/>
        <v>1.5454545454545454</v>
      </c>
      <c r="AT1470" s="75" t="str">
        <f t="shared" si="289"/>
        <v>3</v>
      </c>
      <c r="AU1470" s="48" t="e">
        <f>IF(OR(AQ1470="I",#REF!="I",AQ1470="C",#REF!="C"),"Termovacío",IF(OR(AO1470="I",AN1470="I",AP1470="I",AK1470="I",AL1470="I",AO1470="C",AN1470="C",AP1470="C",AK1470="C",AL1470="C"),"Regeneración",""))</f>
        <v>#REF!</v>
      </c>
    </row>
    <row r="1471" spans="1:47" s="10" customFormat="1" ht="15" customHeight="1" x14ac:dyDescent="0.2">
      <c r="A1471" s="4">
        <f t="shared" si="290"/>
        <v>72</v>
      </c>
      <c r="B1471" s="4">
        <v>60000004</v>
      </c>
      <c r="C1471" s="4" t="s">
        <v>91</v>
      </c>
      <c r="D1471" s="4" t="s">
        <v>155</v>
      </c>
      <c r="E1471" s="3" t="s">
        <v>154</v>
      </c>
      <c r="F1471" s="4" t="s">
        <v>364</v>
      </c>
      <c r="G1471" s="4" t="s">
        <v>12</v>
      </c>
      <c r="H1471" s="4" t="s">
        <v>192</v>
      </c>
      <c r="I1471" s="4" t="s">
        <v>249</v>
      </c>
      <c r="J1471" s="4" t="s">
        <v>131</v>
      </c>
      <c r="K1471" s="4" t="s">
        <v>142</v>
      </c>
      <c r="L1471" s="4">
        <v>1998</v>
      </c>
      <c r="M1471" s="4" t="s">
        <v>266</v>
      </c>
      <c r="N1471" s="4" t="s">
        <v>304</v>
      </c>
      <c r="O1471" s="4" t="s">
        <v>122</v>
      </c>
      <c r="P1471" s="4">
        <v>2018</v>
      </c>
      <c r="Q1471" s="4"/>
      <c r="R1471" s="4" t="s">
        <v>123</v>
      </c>
      <c r="S1471" s="13"/>
      <c r="T1471" s="4"/>
      <c r="U1471" s="4"/>
      <c r="V1471" s="4"/>
      <c r="W1471" s="4">
        <v>220</v>
      </c>
      <c r="X1471" s="13">
        <v>43136</v>
      </c>
      <c r="Y1471" s="27"/>
      <c r="Z1471" s="27"/>
      <c r="AA1471" s="28"/>
      <c r="AB1471" s="31"/>
      <c r="AC1471" s="32">
        <v>24</v>
      </c>
      <c r="AD1471" s="28"/>
      <c r="AE1471" s="28">
        <v>32</v>
      </c>
      <c r="AF1471" s="33">
        <v>0.01</v>
      </c>
      <c r="AG1471" s="28">
        <v>2</v>
      </c>
      <c r="AH1471" s="31"/>
      <c r="AI1471" s="31">
        <v>3.2</v>
      </c>
      <c r="AJ1471" s="31"/>
      <c r="AK1471" s="75" t="str">
        <f t="shared" si="280"/>
        <v>1</v>
      </c>
      <c r="AL1471" s="75" t="str">
        <f t="shared" si="281"/>
        <v>3</v>
      </c>
      <c r="AM1471" s="75" t="str">
        <f t="shared" si="282"/>
        <v>1</v>
      </c>
      <c r="AN1471" s="75" t="str">
        <f t="shared" si="283"/>
        <v>1</v>
      </c>
      <c r="AO1471" s="75" t="str">
        <f t="shared" si="284"/>
        <v>1</v>
      </c>
      <c r="AP1471" s="75" t="str">
        <f t="shared" si="285"/>
        <v>1</v>
      </c>
      <c r="AQ1471" s="75" t="str">
        <f t="shared" si="286"/>
        <v>5</v>
      </c>
      <c r="AR1471" s="75" t="str">
        <f t="shared" si="287"/>
        <v>1</v>
      </c>
      <c r="AS1471" s="75">
        <f t="shared" si="288"/>
        <v>2.1818181818181817</v>
      </c>
      <c r="AT1471" s="75" t="str">
        <f t="shared" si="289"/>
        <v>6</v>
      </c>
      <c r="AU1471" s="48" t="e">
        <f>IF(OR(AQ1471="I",#REF!="I",AQ1471="C",#REF!="C"),"Termovacío",IF(OR(AO1471="I",AN1471="I",AP1471="I",AK1471="I",AL1471="I",AO1471="C",AN1471="C",AP1471="C",AK1471="C",AL1471="C"),"Regeneración",""))</f>
        <v>#REF!</v>
      </c>
    </row>
    <row r="1472" spans="1:47" s="10" customFormat="1" ht="15" customHeight="1" x14ac:dyDescent="0.2">
      <c r="A1472" s="4">
        <f t="shared" si="290"/>
        <v>72</v>
      </c>
      <c r="B1472" s="4">
        <v>60000004</v>
      </c>
      <c r="C1472" s="4" t="s">
        <v>91</v>
      </c>
      <c r="D1472" s="4" t="s">
        <v>155</v>
      </c>
      <c r="E1472" s="3" t="s">
        <v>154</v>
      </c>
      <c r="F1472" s="4" t="s">
        <v>364</v>
      </c>
      <c r="G1472" s="4" t="s">
        <v>12</v>
      </c>
      <c r="H1472" s="4" t="s">
        <v>192</v>
      </c>
      <c r="I1472" s="4" t="s">
        <v>249</v>
      </c>
      <c r="J1472" s="4" t="s">
        <v>131</v>
      </c>
      <c r="K1472" s="4" t="s">
        <v>142</v>
      </c>
      <c r="L1472" s="4">
        <v>1998</v>
      </c>
      <c r="M1472" s="4" t="s">
        <v>266</v>
      </c>
      <c r="N1472" s="4" t="s">
        <v>304</v>
      </c>
      <c r="O1472" s="4" t="s">
        <v>122</v>
      </c>
      <c r="P1472" s="4">
        <v>2018</v>
      </c>
      <c r="Q1472" s="4"/>
      <c r="R1472" s="4" t="s">
        <v>123</v>
      </c>
      <c r="S1472" s="13"/>
      <c r="T1472" s="4"/>
      <c r="U1472" s="4"/>
      <c r="V1472" s="4"/>
      <c r="W1472" s="4">
        <v>220</v>
      </c>
      <c r="X1472" s="13">
        <v>43130</v>
      </c>
      <c r="Y1472" s="27"/>
      <c r="Z1472" s="27"/>
      <c r="AA1472" s="28"/>
      <c r="AB1472" s="31"/>
      <c r="AC1472" s="32"/>
      <c r="AD1472" s="28"/>
      <c r="AE1472" s="28">
        <v>35.4</v>
      </c>
      <c r="AF1472" s="33">
        <v>0.01</v>
      </c>
      <c r="AG1472" s="28">
        <v>2</v>
      </c>
      <c r="AH1472" s="31"/>
      <c r="AI1472" s="31">
        <v>4.09</v>
      </c>
      <c r="AJ1472" s="31"/>
      <c r="AK1472" s="75" t="str">
        <f t="shared" si="280"/>
        <v>1</v>
      </c>
      <c r="AL1472" s="75" t="str">
        <f t="shared" si="281"/>
        <v>5</v>
      </c>
      <c r="AM1472" s="75" t="str">
        <f t="shared" si="282"/>
        <v>1</v>
      </c>
      <c r="AN1472" s="75" t="str">
        <f t="shared" si="283"/>
        <v>1</v>
      </c>
      <c r="AO1472" s="75" t="str">
        <f t="shared" si="284"/>
        <v>1</v>
      </c>
      <c r="AP1472" s="75" t="str">
        <f t="shared" si="285"/>
        <v>1</v>
      </c>
      <c r="AQ1472" s="75" t="str">
        <f t="shared" si="286"/>
        <v>1</v>
      </c>
      <c r="AR1472" s="75" t="str">
        <f t="shared" si="287"/>
        <v>1</v>
      </c>
      <c r="AS1472" s="75">
        <f t="shared" si="288"/>
        <v>1.5454545454545454</v>
      </c>
      <c r="AT1472" s="75" t="str">
        <f t="shared" si="289"/>
        <v>3</v>
      </c>
      <c r="AU1472" s="48" t="e">
        <f>IF(OR(AQ1472="I",#REF!="I",AQ1472="C",#REF!="C"),"Termovacío",IF(OR(AO1472="I",AN1472="I",AP1472="I",AK1472="I",AL1472="I",AO1472="C",AN1472="C",AP1472="C",AK1472="C",AL1472="C"),"Regeneración",""))</f>
        <v>#REF!</v>
      </c>
    </row>
    <row r="1473" spans="1:47" s="10" customFormat="1" ht="15" customHeight="1" x14ac:dyDescent="0.2">
      <c r="A1473" s="4">
        <f t="shared" si="290"/>
        <v>72</v>
      </c>
      <c r="B1473" s="4">
        <v>60000004</v>
      </c>
      <c r="C1473" s="4" t="s">
        <v>91</v>
      </c>
      <c r="D1473" s="4" t="s">
        <v>155</v>
      </c>
      <c r="E1473" s="3" t="s">
        <v>154</v>
      </c>
      <c r="F1473" s="4" t="s">
        <v>364</v>
      </c>
      <c r="G1473" s="4" t="s">
        <v>12</v>
      </c>
      <c r="H1473" s="4" t="s">
        <v>192</v>
      </c>
      <c r="I1473" s="4" t="s">
        <v>249</v>
      </c>
      <c r="J1473" s="4" t="s">
        <v>131</v>
      </c>
      <c r="K1473" s="4" t="s">
        <v>142</v>
      </c>
      <c r="L1473" s="4">
        <v>1998</v>
      </c>
      <c r="M1473" s="4" t="s">
        <v>266</v>
      </c>
      <c r="N1473" s="4" t="s">
        <v>304</v>
      </c>
      <c r="O1473" s="4" t="s">
        <v>122</v>
      </c>
      <c r="P1473" s="4">
        <v>2018</v>
      </c>
      <c r="Q1473" s="4"/>
      <c r="R1473" s="4" t="s">
        <v>123</v>
      </c>
      <c r="S1473" s="13"/>
      <c r="T1473" s="4"/>
      <c r="U1473" s="4"/>
      <c r="V1473" s="4"/>
      <c r="W1473" s="4">
        <v>220</v>
      </c>
      <c r="X1473" s="13">
        <v>42923</v>
      </c>
      <c r="Y1473" s="27"/>
      <c r="Z1473" s="27"/>
      <c r="AA1473" s="28"/>
      <c r="AB1473" s="31"/>
      <c r="AC1473" s="32">
        <v>51.9</v>
      </c>
      <c r="AD1473" s="28"/>
      <c r="AE1473" s="28">
        <v>34.700000000000003</v>
      </c>
      <c r="AF1473" s="33">
        <v>0.01</v>
      </c>
      <c r="AG1473" s="28">
        <v>3</v>
      </c>
      <c r="AH1473" s="31">
        <v>0.3</v>
      </c>
      <c r="AI1473" s="31">
        <v>4.8</v>
      </c>
      <c r="AJ1473" s="31"/>
      <c r="AK1473" s="75" t="str">
        <f t="shared" si="280"/>
        <v>3</v>
      </c>
      <c r="AL1473" s="75" t="str">
        <f t="shared" si="281"/>
        <v>5</v>
      </c>
      <c r="AM1473" s="75" t="str">
        <f t="shared" si="282"/>
        <v>1</v>
      </c>
      <c r="AN1473" s="75" t="str">
        <f t="shared" si="283"/>
        <v>1</v>
      </c>
      <c r="AO1473" s="75" t="str">
        <f t="shared" si="284"/>
        <v>1</v>
      </c>
      <c r="AP1473" s="75" t="str">
        <f t="shared" si="285"/>
        <v>1</v>
      </c>
      <c r="AQ1473" s="75" t="str">
        <f t="shared" si="286"/>
        <v>1</v>
      </c>
      <c r="AR1473" s="75" t="str">
        <f t="shared" si="287"/>
        <v>1</v>
      </c>
      <c r="AS1473" s="75">
        <f t="shared" si="288"/>
        <v>1.8181818181818181</v>
      </c>
      <c r="AT1473" s="75" t="str">
        <f t="shared" si="289"/>
        <v>3</v>
      </c>
      <c r="AU1473" s="48" t="e">
        <f>IF(OR(AQ1473="I",#REF!="I",AQ1473="C",#REF!="C"),"Termovacío",IF(OR(AO1473="I",AN1473="I",AP1473="I",AK1473="I",AL1473="I",AO1473="C",AN1473="C",AP1473="C",AK1473="C",AL1473="C"),"Regeneración",""))</f>
        <v>#REF!</v>
      </c>
    </row>
    <row r="1474" spans="1:47" s="10" customFormat="1" ht="15" customHeight="1" x14ac:dyDescent="0.2">
      <c r="A1474" s="4">
        <f t="shared" si="290"/>
        <v>72</v>
      </c>
      <c r="B1474" s="4">
        <v>60000004</v>
      </c>
      <c r="C1474" s="4" t="s">
        <v>91</v>
      </c>
      <c r="D1474" s="4" t="s">
        <v>155</v>
      </c>
      <c r="E1474" s="3" t="s">
        <v>154</v>
      </c>
      <c r="F1474" s="4" t="s">
        <v>364</v>
      </c>
      <c r="G1474" s="4" t="s">
        <v>12</v>
      </c>
      <c r="H1474" s="4" t="s">
        <v>192</v>
      </c>
      <c r="I1474" s="4" t="s">
        <v>249</v>
      </c>
      <c r="J1474" s="4" t="s">
        <v>131</v>
      </c>
      <c r="K1474" s="4" t="s">
        <v>142</v>
      </c>
      <c r="L1474" s="4">
        <v>1998</v>
      </c>
      <c r="M1474" s="4" t="s">
        <v>266</v>
      </c>
      <c r="N1474" s="4" t="s">
        <v>304</v>
      </c>
      <c r="O1474" s="4" t="s">
        <v>122</v>
      </c>
      <c r="P1474" s="4">
        <v>2018</v>
      </c>
      <c r="Q1474" s="4"/>
      <c r="R1474" s="4" t="s">
        <v>123</v>
      </c>
      <c r="S1474" s="13"/>
      <c r="T1474" s="4"/>
      <c r="U1474" s="4"/>
      <c r="V1474" s="4"/>
      <c r="W1474" s="4">
        <v>220</v>
      </c>
      <c r="X1474" s="13">
        <v>41988</v>
      </c>
      <c r="Y1474" s="27"/>
      <c r="Z1474" s="27"/>
      <c r="AA1474" s="28"/>
      <c r="AB1474" s="31"/>
      <c r="AC1474" s="32">
        <v>43.4</v>
      </c>
      <c r="AD1474" s="28"/>
      <c r="AE1474" s="28">
        <v>33</v>
      </c>
      <c r="AF1474" s="33">
        <v>0.01</v>
      </c>
      <c r="AG1474" s="28">
        <v>2</v>
      </c>
      <c r="AH1474" s="31">
        <v>6.7000000000000004E-2</v>
      </c>
      <c r="AI1474" s="31"/>
      <c r="AJ1474" s="31"/>
      <c r="AK1474" s="75" t="str">
        <f t="shared" si="280"/>
        <v>1</v>
      </c>
      <c r="AL1474" s="75" t="str">
        <f t="shared" si="281"/>
        <v>1</v>
      </c>
      <c r="AM1474" s="75" t="str">
        <f t="shared" si="282"/>
        <v>1</v>
      </c>
      <c r="AN1474" s="75" t="str">
        <f t="shared" si="283"/>
        <v>1</v>
      </c>
      <c r="AO1474" s="75" t="str">
        <f t="shared" si="284"/>
        <v>1</v>
      </c>
      <c r="AP1474" s="75" t="str">
        <f t="shared" si="285"/>
        <v>1</v>
      </c>
      <c r="AQ1474" s="75" t="str">
        <f t="shared" si="286"/>
        <v>5</v>
      </c>
      <c r="AR1474" s="75" t="str">
        <f t="shared" si="287"/>
        <v>1</v>
      </c>
      <c r="AS1474" s="75">
        <f t="shared" si="288"/>
        <v>1.9090909090909092</v>
      </c>
      <c r="AT1474" s="75" t="str">
        <f t="shared" si="289"/>
        <v>3</v>
      </c>
      <c r="AU1474" s="48" t="e">
        <f>IF(OR(AQ1474="I",#REF!="I",AQ1474="C",#REF!="C"),"Termovacío",IF(OR(AO1474="I",AN1474="I",AP1474="I",AK1474="I",AL1474="I",AO1474="C",AN1474="C",AP1474="C",AK1474="C",AL1474="C"),"Regeneración",""))</f>
        <v>#REF!</v>
      </c>
    </row>
    <row r="1475" spans="1:47" s="10" customFormat="1" ht="15" customHeight="1" x14ac:dyDescent="0.2">
      <c r="A1475" s="4">
        <f t="shared" si="290"/>
        <v>72</v>
      </c>
      <c r="B1475" s="4">
        <v>60000004</v>
      </c>
      <c r="C1475" s="4" t="s">
        <v>91</v>
      </c>
      <c r="D1475" s="4" t="s">
        <v>155</v>
      </c>
      <c r="E1475" s="3" t="s">
        <v>154</v>
      </c>
      <c r="F1475" s="4" t="s">
        <v>364</v>
      </c>
      <c r="G1475" s="4" t="s">
        <v>12</v>
      </c>
      <c r="H1475" s="4" t="s">
        <v>192</v>
      </c>
      <c r="I1475" s="4" t="s">
        <v>249</v>
      </c>
      <c r="J1475" s="4" t="s">
        <v>131</v>
      </c>
      <c r="K1475" s="4" t="s">
        <v>142</v>
      </c>
      <c r="L1475" s="4">
        <v>1998</v>
      </c>
      <c r="M1475" s="4" t="s">
        <v>266</v>
      </c>
      <c r="N1475" s="4" t="s">
        <v>304</v>
      </c>
      <c r="O1475" s="4" t="s">
        <v>122</v>
      </c>
      <c r="P1475" s="4">
        <v>2018</v>
      </c>
      <c r="Q1475" s="4"/>
      <c r="R1475" s="4" t="s">
        <v>123</v>
      </c>
      <c r="S1475" s="13"/>
      <c r="T1475" s="4"/>
      <c r="U1475" s="4"/>
      <c r="V1475" s="4"/>
      <c r="W1475" s="4">
        <v>220</v>
      </c>
      <c r="X1475" s="13">
        <v>41691</v>
      </c>
      <c r="Y1475" s="27"/>
      <c r="Z1475" s="27"/>
      <c r="AA1475" s="28"/>
      <c r="AB1475" s="31"/>
      <c r="AC1475" s="32">
        <v>59.4</v>
      </c>
      <c r="AD1475" s="28"/>
      <c r="AE1475" s="28">
        <v>29.7</v>
      </c>
      <c r="AF1475" s="33">
        <v>0.01</v>
      </c>
      <c r="AG1475" s="28">
        <v>2.5</v>
      </c>
      <c r="AH1475" s="31">
        <v>6.8000000000000005E-2</v>
      </c>
      <c r="AI1475" s="31">
        <v>2.34</v>
      </c>
      <c r="AJ1475" s="31"/>
      <c r="AK1475" s="75" t="str">
        <f t="shared" si="280"/>
        <v>1</v>
      </c>
      <c r="AL1475" s="75" t="str">
        <f t="shared" si="281"/>
        <v>1</v>
      </c>
      <c r="AM1475" s="75" t="str">
        <f t="shared" si="282"/>
        <v>1</v>
      </c>
      <c r="AN1475" s="75" t="str">
        <f t="shared" si="283"/>
        <v>1</v>
      </c>
      <c r="AO1475" s="75" t="str">
        <f t="shared" si="284"/>
        <v>3</v>
      </c>
      <c r="AP1475" s="75" t="str">
        <f t="shared" si="285"/>
        <v>1</v>
      </c>
      <c r="AQ1475" s="75" t="str">
        <f t="shared" si="286"/>
        <v>1</v>
      </c>
      <c r="AR1475" s="75" t="str">
        <f t="shared" si="287"/>
        <v>1</v>
      </c>
      <c r="AS1475" s="75">
        <f t="shared" si="288"/>
        <v>1.2727272727272727</v>
      </c>
      <c r="AT1475" s="75" t="str">
        <f t="shared" si="289"/>
        <v>3</v>
      </c>
      <c r="AU1475" s="48" t="e">
        <f>IF(OR(AQ1475="I",#REF!="I",AQ1475="C",#REF!="C"),"Termovacío",IF(OR(AO1475="I",AN1475="I",AP1475="I",AK1475="I",AL1475="I",AO1475="C",AN1475="C",AP1475="C",AK1475="C",AL1475="C"),"Regeneración",""))</f>
        <v>#REF!</v>
      </c>
    </row>
    <row r="1476" spans="1:47" s="10" customFormat="1" ht="15" customHeight="1" x14ac:dyDescent="0.2">
      <c r="A1476" s="4">
        <f t="shared" si="290"/>
        <v>72</v>
      </c>
      <c r="B1476" s="4">
        <v>60000004</v>
      </c>
      <c r="C1476" s="4" t="s">
        <v>91</v>
      </c>
      <c r="D1476" s="4" t="s">
        <v>155</v>
      </c>
      <c r="E1476" s="3" t="s">
        <v>154</v>
      </c>
      <c r="F1476" s="4" t="s">
        <v>364</v>
      </c>
      <c r="G1476" s="4" t="s">
        <v>12</v>
      </c>
      <c r="H1476" s="4" t="s">
        <v>192</v>
      </c>
      <c r="I1476" s="4" t="s">
        <v>249</v>
      </c>
      <c r="J1476" s="4" t="s">
        <v>131</v>
      </c>
      <c r="K1476" s="4" t="s">
        <v>142</v>
      </c>
      <c r="L1476" s="4">
        <v>1998</v>
      </c>
      <c r="M1476" s="4" t="s">
        <v>266</v>
      </c>
      <c r="N1476" s="4" t="s">
        <v>304</v>
      </c>
      <c r="O1476" s="4" t="s">
        <v>122</v>
      </c>
      <c r="P1476" s="4">
        <v>2018</v>
      </c>
      <c r="Q1476" s="4"/>
      <c r="R1476" s="4" t="s">
        <v>123</v>
      </c>
      <c r="S1476" s="13"/>
      <c r="T1476" s="4"/>
      <c r="U1476" s="4"/>
      <c r="V1476" s="4"/>
      <c r="W1476" s="4">
        <v>220</v>
      </c>
      <c r="X1476" s="13">
        <v>41628</v>
      </c>
      <c r="Y1476" s="27"/>
      <c r="Z1476" s="27"/>
      <c r="AA1476" s="28"/>
      <c r="AB1476" s="31"/>
      <c r="AC1476" s="32"/>
      <c r="AD1476" s="28"/>
      <c r="AE1476" s="28">
        <v>29.5</v>
      </c>
      <c r="AF1476" s="33">
        <v>0.01</v>
      </c>
      <c r="AG1476" s="28">
        <v>2.5</v>
      </c>
      <c r="AH1476" s="31">
        <v>7.8E-2</v>
      </c>
      <c r="AI1476" s="31">
        <v>2.39</v>
      </c>
      <c r="AJ1476" s="31"/>
      <c r="AK1476" s="75" t="str">
        <f t="shared" ref="AK1476:AK1539" si="291">IF(AH1476&lt;&gt;"",IF(AH1476&lt;=0.1,"1",IF(AND(AH1476&gt;0.1,AH1476&lt;=0.3),"3",IF(AH1476&gt;0.3,"5",""))),"1")</f>
        <v>1</v>
      </c>
      <c r="AL1476" s="75" t="str">
        <f t="shared" ref="AL1476:AL1539" si="292">IF(AI1476&lt;&gt;"",IF(AI1476&lt;=3,"1",IF(AND(AI1476&gt;3,AI1476&lt;=4),"3",IF(AI1476&gt;4,"5",""))),"1")</f>
        <v>1</v>
      </c>
      <c r="AM1476" s="75" t="str">
        <f t="shared" ref="AM1476:AM1539" si="293">IF(AD1476&lt;&gt;"",IF(AD1476&lt;=20,"1",IF(AND(AD1476&gt;20,AD1476&lt;=30),"3",IF(AD1476&gt;30,"5",""))),"1")</f>
        <v>1</v>
      </c>
      <c r="AN1476" s="75" t="str">
        <f t="shared" ref="AN1476:AN1539" si="294">IF(AF1476&lt;&gt;"",IF(AF1476&lt;=0.05,"1",IF(AND(AF1476&gt;0.05,AF1476&lt;=0.1),"3",IF(AF1476&gt;0.1,"5",""))),"1")</f>
        <v>1</v>
      </c>
      <c r="AO1476" s="75" t="str">
        <f t="shared" ref="AO1476:AO1539" si="295">IF(AE1476&lt;&gt;"",IF(AE1476&gt;=32,"1",IF(AND(AE1476&gt;=28,AE1476&lt;32),"3",IF(AE1476&lt;28,"5",""))),"1")</f>
        <v>3</v>
      </c>
      <c r="AP1476" s="75" t="str">
        <f t="shared" ref="AP1476:AP1539" si="296">IF(AG1476&lt;&gt;"",IF(AG1476&lt;=3.5,"1",IF(AG1476&gt;3.5,"5","")),"1")</f>
        <v>1</v>
      </c>
      <c r="AQ1476" s="75" t="str">
        <f t="shared" si="286"/>
        <v>1</v>
      </c>
      <c r="AR1476" s="75" t="str">
        <f t="shared" si="287"/>
        <v>1</v>
      </c>
      <c r="AS1476" s="75">
        <f t="shared" si="288"/>
        <v>1.2727272727272727</v>
      </c>
      <c r="AT1476" s="75" t="str">
        <f t="shared" si="289"/>
        <v>3</v>
      </c>
      <c r="AU1476" s="48" t="e">
        <f>IF(OR(AQ1476="I",#REF!="I",AQ1476="C",#REF!="C"),"Termovacío",IF(OR(AO1476="I",AN1476="I",AP1476="I",AK1476="I",AL1476="I",AO1476="C",AN1476="C",AP1476="C",AK1476="C",AL1476="C"),"Regeneración",""))</f>
        <v>#REF!</v>
      </c>
    </row>
    <row r="1477" spans="1:47" s="10" customFormat="1" ht="15" customHeight="1" x14ac:dyDescent="0.2">
      <c r="A1477" s="4">
        <f t="shared" si="290"/>
        <v>72</v>
      </c>
      <c r="B1477" s="4">
        <v>60000004</v>
      </c>
      <c r="C1477" s="4" t="s">
        <v>91</v>
      </c>
      <c r="D1477" s="4" t="s">
        <v>155</v>
      </c>
      <c r="E1477" s="3" t="s">
        <v>154</v>
      </c>
      <c r="F1477" s="4" t="s">
        <v>364</v>
      </c>
      <c r="G1477" s="4" t="s">
        <v>12</v>
      </c>
      <c r="H1477" s="4" t="s">
        <v>192</v>
      </c>
      <c r="I1477" s="4" t="s">
        <v>249</v>
      </c>
      <c r="J1477" s="4" t="s">
        <v>131</v>
      </c>
      <c r="K1477" s="4" t="s">
        <v>142</v>
      </c>
      <c r="L1477" s="4">
        <v>1998</v>
      </c>
      <c r="M1477" s="4" t="s">
        <v>266</v>
      </c>
      <c r="N1477" s="4" t="s">
        <v>304</v>
      </c>
      <c r="O1477" s="4" t="s">
        <v>122</v>
      </c>
      <c r="P1477" s="4">
        <v>2018</v>
      </c>
      <c r="Q1477" s="4"/>
      <c r="R1477" s="4" t="s">
        <v>123</v>
      </c>
      <c r="S1477" s="13"/>
      <c r="T1477" s="4"/>
      <c r="U1477" s="4"/>
      <c r="V1477" s="4"/>
      <c r="W1477" s="4">
        <v>220</v>
      </c>
      <c r="X1477" s="13">
        <v>41347</v>
      </c>
      <c r="Y1477" s="27"/>
      <c r="Z1477" s="27"/>
      <c r="AA1477" s="28"/>
      <c r="AB1477" s="31"/>
      <c r="AC1477" s="32"/>
      <c r="AD1477" s="28"/>
      <c r="AE1477" s="28">
        <v>34</v>
      </c>
      <c r="AF1477" s="33">
        <v>0.01</v>
      </c>
      <c r="AG1477" s="28">
        <v>1.5</v>
      </c>
      <c r="AH1477" s="31">
        <v>0.05</v>
      </c>
      <c r="AI1477" s="31">
        <v>1.639</v>
      </c>
      <c r="AJ1477" s="31"/>
      <c r="AK1477" s="75" t="str">
        <f t="shared" si="291"/>
        <v>1</v>
      </c>
      <c r="AL1477" s="75" t="str">
        <f t="shared" si="292"/>
        <v>1</v>
      </c>
      <c r="AM1477" s="75" t="str">
        <f t="shared" si="293"/>
        <v>1</v>
      </c>
      <c r="AN1477" s="75" t="str">
        <f t="shared" si="294"/>
        <v>1</v>
      </c>
      <c r="AO1477" s="75" t="str">
        <f t="shared" si="295"/>
        <v>1</v>
      </c>
      <c r="AP1477" s="75" t="str">
        <f t="shared" si="296"/>
        <v>1</v>
      </c>
      <c r="AQ1477" s="75" t="str">
        <f t="shared" ref="AQ1477:AQ1540" si="297">IF(AC1477&lt;&gt;"",IF(AND(W1477=60,AC1477&gt;=40),"1",IF(AND(W1477=60,AC1477&gt;=35,AC1477&lt;40),"3",IF(AND(W1477=60,AC1477&lt;35),"5",IF(AND(W1477=220,AC1477&gt;=50),"1",IF(AND(W1477=220,AC1477&gt;=45,AC1477&lt;50),"2",IF(AND(W1477=220,AC1477&lt;45),"5","")))))),"1")</f>
        <v>1</v>
      </c>
      <c r="AR1477" s="75" t="str">
        <f t="shared" ref="AR1477:AR1540" si="298">IF(AJ1477&lt;&gt;"",IF(AJ1477&gt;=0.2,"1",IF(AND(AJ1477&gt;=0.1,AJ1477&lt;0.2),"3",IF(AJ1477&lt;0.1,"5",""))),"1")</f>
        <v>1</v>
      </c>
      <c r="AS1477" s="75">
        <f t="shared" ref="AS1477:AS1540" si="299">+(3*AK1477+3*AL1477+4*AM1477+2*AN1477+3*AO1477+1*AP1477+5*AQ1477+1*AR1477)/22</f>
        <v>1</v>
      </c>
      <c r="AT1477" s="75" t="str">
        <f t="shared" ref="AT1477:AT1540" si="300">IF(AND(AS1477&gt;0,AS1477&lt;=1),"1",IF(AND(AS1477&gt;1,AS1477&lt;=2),"3",IF(AND(AS1477&gt;2,AS1477&lt;=3),"6",IF(AND(AS1477&gt;3,AS1477&lt;=4),"8",IF(AND(AS1477&gt;4,AS1477&lt;=5),"10","")))))</f>
        <v>1</v>
      </c>
      <c r="AU1477" s="48" t="e">
        <f>IF(OR(AQ1477="I",#REF!="I",AQ1477="C",#REF!="C"),"Termovacío",IF(OR(AO1477="I",AN1477="I",AP1477="I",AK1477="I",AL1477="I",AO1477="C",AN1477="C",AP1477="C",AK1477="C",AL1477="C"),"Regeneración",""))</f>
        <v>#REF!</v>
      </c>
    </row>
    <row r="1478" spans="1:47" s="10" customFormat="1" ht="15" customHeight="1" x14ac:dyDescent="0.2">
      <c r="A1478" s="4">
        <f t="shared" si="290"/>
        <v>72</v>
      </c>
      <c r="B1478" s="4">
        <v>60000004</v>
      </c>
      <c r="C1478" s="4" t="s">
        <v>91</v>
      </c>
      <c r="D1478" s="4" t="s">
        <v>155</v>
      </c>
      <c r="E1478" s="3" t="s">
        <v>154</v>
      </c>
      <c r="F1478" s="4" t="s">
        <v>364</v>
      </c>
      <c r="G1478" s="4" t="s">
        <v>12</v>
      </c>
      <c r="H1478" s="4" t="s">
        <v>192</v>
      </c>
      <c r="I1478" s="4" t="s">
        <v>249</v>
      </c>
      <c r="J1478" s="4" t="s">
        <v>131</v>
      </c>
      <c r="K1478" s="4" t="s">
        <v>142</v>
      </c>
      <c r="L1478" s="4">
        <v>1998</v>
      </c>
      <c r="M1478" s="4" t="s">
        <v>266</v>
      </c>
      <c r="N1478" s="4" t="s">
        <v>304</v>
      </c>
      <c r="O1478" s="4" t="s">
        <v>122</v>
      </c>
      <c r="P1478" s="4">
        <v>2018</v>
      </c>
      <c r="Q1478" s="4"/>
      <c r="R1478" s="4" t="s">
        <v>123</v>
      </c>
      <c r="S1478" s="13"/>
      <c r="T1478" s="4"/>
      <c r="U1478" s="4"/>
      <c r="V1478" s="4"/>
      <c r="W1478" s="4">
        <v>220</v>
      </c>
      <c r="X1478" s="13">
        <v>41242</v>
      </c>
      <c r="Y1478" s="27"/>
      <c r="Z1478" s="27"/>
      <c r="AA1478" s="28"/>
      <c r="AB1478" s="31"/>
      <c r="AC1478" s="32"/>
      <c r="AD1478" s="28"/>
      <c r="AE1478" s="28">
        <v>32</v>
      </c>
      <c r="AF1478" s="33">
        <v>0.01</v>
      </c>
      <c r="AG1478" s="28">
        <v>1.5</v>
      </c>
      <c r="AH1478" s="31">
        <v>5.5E-2</v>
      </c>
      <c r="AI1478" s="31">
        <v>1.752</v>
      </c>
      <c r="AJ1478" s="31"/>
      <c r="AK1478" s="75" t="str">
        <f t="shared" si="291"/>
        <v>1</v>
      </c>
      <c r="AL1478" s="75" t="str">
        <f t="shared" si="292"/>
        <v>1</v>
      </c>
      <c r="AM1478" s="75" t="str">
        <f t="shared" si="293"/>
        <v>1</v>
      </c>
      <c r="AN1478" s="75" t="str">
        <f t="shared" si="294"/>
        <v>1</v>
      </c>
      <c r="AO1478" s="75" t="str">
        <f t="shared" si="295"/>
        <v>1</v>
      </c>
      <c r="AP1478" s="75" t="str">
        <f t="shared" si="296"/>
        <v>1</v>
      </c>
      <c r="AQ1478" s="75" t="str">
        <f t="shared" si="297"/>
        <v>1</v>
      </c>
      <c r="AR1478" s="75" t="str">
        <f t="shared" si="298"/>
        <v>1</v>
      </c>
      <c r="AS1478" s="75">
        <f t="shared" si="299"/>
        <v>1</v>
      </c>
      <c r="AT1478" s="75" t="str">
        <f t="shared" si="300"/>
        <v>1</v>
      </c>
      <c r="AU1478" s="48" t="e">
        <f>IF(OR(AQ1478="I",#REF!="I",AQ1478="C",#REF!="C"),"Termovacío",IF(OR(AO1478="I",AN1478="I",AP1478="I",AK1478="I",AL1478="I",AO1478="C",AN1478="C",AP1478="C",AK1478="C",AL1478="C"),"Regeneración",""))</f>
        <v>#REF!</v>
      </c>
    </row>
    <row r="1479" spans="1:47" s="10" customFormat="1" ht="15" customHeight="1" x14ac:dyDescent="0.2">
      <c r="A1479" s="4">
        <f t="shared" si="290"/>
        <v>72</v>
      </c>
      <c r="B1479" s="4">
        <v>60000004</v>
      </c>
      <c r="C1479" s="4" t="s">
        <v>91</v>
      </c>
      <c r="D1479" s="4" t="s">
        <v>155</v>
      </c>
      <c r="E1479" s="3" t="s">
        <v>154</v>
      </c>
      <c r="F1479" s="4" t="s">
        <v>364</v>
      </c>
      <c r="G1479" s="4" t="s">
        <v>12</v>
      </c>
      <c r="H1479" s="4" t="s">
        <v>192</v>
      </c>
      <c r="I1479" s="4" t="s">
        <v>249</v>
      </c>
      <c r="J1479" s="4" t="s">
        <v>131</v>
      </c>
      <c r="K1479" s="4" t="s">
        <v>142</v>
      </c>
      <c r="L1479" s="4">
        <v>1998</v>
      </c>
      <c r="M1479" s="4" t="s">
        <v>266</v>
      </c>
      <c r="N1479" s="4" t="s">
        <v>304</v>
      </c>
      <c r="O1479" s="4" t="s">
        <v>122</v>
      </c>
      <c r="P1479" s="4">
        <v>2018</v>
      </c>
      <c r="Q1479" s="4"/>
      <c r="R1479" s="4" t="s">
        <v>123</v>
      </c>
      <c r="S1479" s="13"/>
      <c r="T1479" s="4"/>
      <c r="U1479" s="4"/>
      <c r="V1479" s="4"/>
      <c r="W1479" s="4">
        <v>220</v>
      </c>
      <c r="X1479" s="13">
        <v>40884</v>
      </c>
      <c r="Y1479" s="27"/>
      <c r="Z1479" s="27"/>
      <c r="AA1479" s="28"/>
      <c r="AB1479" s="31"/>
      <c r="AC1479" s="32"/>
      <c r="AD1479" s="28"/>
      <c r="AE1479" s="28">
        <v>30</v>
      </c>
      <c r="AF1479" s="33">
        <v>0.01</v>
      </c>
      <c r="AG1479" s="28">
        <v>2</v>
      </c>
      <c r="AH1479" s="31">
        <v>4.1000000000000002E-2</v>
      </c>
      <c r="AI1479" s="31">
        <v>1.5169999999999999</v>
      </c>
      <c r="AJ1479" s="31"/>
      <c r="AK1479" s="75" t="str">
        <f t="shared" si="291"/>
        <v>1</v>
      </c>
      <c r="AL1479" s="75" t="str">
        <f t="shared" si="292"/>
        <v>1</v>
      </c>
      <c r="AM1479" s="75" t="str">
        <f t="shared" si="293"/>
        <v>1</v>
      </c>
      <c r="AN1479" s="75" t="str">
        <f t="shared" si="294"/>
        <v>1</v>
      </c>
      <c r="AO1479" s="75" t="str">
        <f t="shared" si="295"/>
        <v>3</v>
      </c>
      <c r="AP1479" s="75" t="str">
        <f t="shared" si="296"/>
        <v>1</v>
      </c>
      <c r="AQ1479" s="75" t="str">
        <f t="shared" si="297"/>
        <v>1</v>
      </c>
      <c r="AR1479" s="75" t="str">
        <f t="shared" si="298"/>
        <v>1</v>
      </c>
      <c r="AS1479" s="75">
        <f t="shared" si="299"/>
        <v>1.2727272727272727</v>
      </c>
      <c r="AT1479" s="75" t="str">
        <f t="shared" si="300"/>
        <v>3</v>
      </c>
      <c r="AU1479" s="48" t="e">
        <f>IF(OR(AQ1479="I",#REF!="I",AQ1479="C",#REF!="C"),"Termovacío",IF(OR(AO1479="I",AN1479="I",AP1479="I",AK1479="I",AL1479="I",AO1479="C",AN1479="C",AP1479="C",AK1479="C",AL1479="C"),"Regeneración",""))</f>
        <v>#REF!</v>
      </c>
    </row>
    <row r="1480" spans="1:47" s="10" customFormat="1" ht="15" customHeight="1" x14ac:dyDescent="0.2">
      <c r="A1480" s="4">
        <f t="shared" si="290"/>
        <v>72</v>
      </c>
      <c r="B1480" s="4">
        <v>60000004</v>
      </c>
      <c r="C1480" s="4" t="s">
        <v>91</v>
      </c>
      <c r="D1480" s="4" t="s">
        <v>155</v>
      </c>
      <c r="E1480" s="3" t="s">
        <v>154</v>
      </c>
      <c r="F1480" s="4" t="s">
        <v>364</v>
      </c>
      <c r="G1480" s="4" t="s">
        <v>12</v>
      </c>
      <c r="H1480" s="4" t="s">
        <v>192</v>
      </c>
      <c r="I1480" s="4" t="s">
        <v>249</v>
      </c>
      <c r="J1480" s="4" t="s">
        <v>131</v>
      </c>
      <c r="K1480" s="4" t="s">
        <v>142</v>
      </c>
      <c r="L1480" s="4">
        <v>1998</v>
      </c>
      <c r="M1480" s="4" t="s">
        <v>266</v>
      </c>
      <c r="N1480" s="4" t="s">
        <v>304</v>
      </c>
      <c r="O1480" s="4" t="s">
        <v>122</v>
      </c>
      <c r="P1480" s="4">
        <v>2018</v>
      </c>
      <c r="Q1480" s="4"/>
      <c r="R1480" s="4" t="s">
        <v>123</v>
      </c>
      <c r="S1480" s="13"/>
      <c r="T1480" s="4"/>
      <c r="U1480" s="4"/>
      <c r="V1480" s="4"/>
      <c r="W1480" s="4">
        <v>220</v>
      </c>
      <c r="X1480" s="13">
        <v>40625</v>
      </c>
      <c r="Y1480" s="27"/>
      <c r="Z1480" s="27"/>
      <c r="AA1480" s="28"/>
      <c r="AB1480" s="31"/>
      <c r="AC1480" s="32"/>
      <c r="AD1480" s="28"/>
      <c r="AE1480" s="28">
        <v>31</v>
      </c>
      <c r="AF1480" s="33">
        <v>0.01</v>
      </c>
      <c r="AG1480" s="28">
        <v>2</v>
      </c>
      <c r="AH1480" s="31">
        <v>6.5000000000000002E-2</v>
      </c>
      <c r="AI1480" s="31">
        <v>1.4139999999999999</v>
      </c>
      <c r="AJ1480" s="31"/>
      <c r="AK1480" s="75" t="str">
        <f t="shared" si="291"/>
        <v>1</v>
      </c>
      <c r="AL1480" s="75" t="str">
        <f t="shared" si="292"/>
        <v>1</v>
      </c>
      <c r="AM1480" s="75" t="str">
        <f t="shared" si="293"/>
        <v>1</v>
      </c>
      <c r="AN1480" s="75" t="str">
        <f t="shared" si="294"/>
        <v>1</v>
      </c>
      <c r="AO1480" s="75" t="str">
        <f t="shared" si="295"/>
        <v>3</v>
      </c>
      <c r="AP1480" s="75" t="str">
        <f t="shared" si="296"/>
        <v>1</v>
      </c>
      <c r="AQ1480" s="75" t="str">
        <f t="shared" si="297"/>
        <v>1</v>
      </c>
      <c r="AR1480" s="75" t="str">
        <f t="shared" si="298"/>
        <v>1</v>
      </c>
      <c r="AS1480" s="75">
        <f t="shared" si="299"/>
        <v>1.2727272727272727</v>
      </c>
      <c r="AT1480" s="75" t="str">
        <f t="shared" si="300"/>
        <v>3</v>
      </c>
      <c r="AU1480" s="48" t="e">
        <f>IF(OR(AQ1480="I",#REF!="I",AQ1480="C",#REF!="C"),"Termovacío",IF(OR(AO1480="I",AN1480="I",AP1480="I",AK1480="I",AL1480="I",AO1480="C",AN1480="C",AP1480="C",AK1480="C",AL1480="C"),"Regeneración",""))</f>
        <v>#REF!</v>
      </c>
    </row>
    <row r="1481" spans="1:47" s="10" customFormat="1" ht="15" customHeight="1" x14ac:dyDescent="0.2">
      <c r="A1481" s="4">
        <f t="shared" si="290"/>
        <v>72</v>
      </c>
      <c r="B1481" s="4">
        <v>60000004</v>
      </c>
      <c r="C1481" s="4" t="s">
        <v>91</v>
      </c>
      <c r="D1481" s="4" t="s">
        <v>155</v>
      </c>
      <c r="E1481" s="3" t="s">
        <v>154</v>
      </c>
      <c r="F1481" s="4" t="s">
        <v>364</v>
      </c>
      <c r="G1481" s="4" t="s">
        <v>12</v>
      </c>
      <c r="H1481" s="4" t="s">
        <v>192</v>
      </c>
      <c r="I1481" s="4" t="s">
        <v>249</v>
      </c>
      <c r="J1481" s="4" t="s">
        <v>131</v>
      </c>
      <c r="K1481" s="4" t="s">
        <v>142</v>
      </c>
      <c r="L1481" s="4">
        <v>1998</v>
      </c>
      <c r="M1481" s="4" t="s">
        <v>266</v>
      </c>
      <c r="N1481" s="4" t="s">
        <v>304</v>
      </c>
      <c r="O1481" s="4" t="s">
        <v>122</v>
      </c>
      <c r="P1481" s="4">
        <v>2018</v>
      </c>
      <c r="Q1481" s="4"/>
      <c r="R1481" s="4" t="s">
        <v>123</v>
      </c>
      <c r="S1481" s="13"/>
      <c r="T1481" s="4"/>
      <c r="U1481" s="4"/>
      <c r="V1481" s="4"/>
      <c r="W1481" s="4">
        <v>220</v>
      </c>
      <c r="X1481" s="13">
        <v>40318</v>
      </c>
      <c r="Y1481" s="27"/>
      <c r="Z1481" s="27"/>
      <c r="AA1481" s="28"/>
      <c r="AB1481" s="31"/>
      <c r="AC1481" s="32">
        <v>428</v>
      </c>
      <c r="AD1481" s="28"/>
      <c r="AE1481" s="28">
        <v>35</v>
      </c>
      <c r="AF1481" s="33">
        <v>0.01</v>
      </c>
      <c r="AG1481" s="28">
        <v>1.5</v>
      </c>
      <c r="AH1481" s="31">
        <v>7.2999999999999995E-2</v>
      </c>
      <c r="AI1481" s="31">
        <v>1.66</v>
      </c>
      <c r="AJ1481" s="31"/>
      <c r="AK1481" s="75" t="str">
        <f t="shared" si="291"/>
        <v>1</v>
      </c>
      <c r="AL1481" s="75" t="str">
        <f t="shared" si="292"/>
        <v>1</v>
      </c>
      <c r="AM1481" s="75" t="str">
        <f t="shared" si="293"/>
        <v>1</v>
      </c>
      <c r="AN1481" s="75" t="str">
        <f t="shared" si="294"/>
        <v>1</v>
      </c>
      <c r="AO1481" s="75" t="str">
        <f t="shared" si="295"/>
        <v>1</v>
      </c>
      <c r="AP1481" s="75" t="str">
        <f t="shared" si="296"/>
        <v>1</v>
      </c>
      <c r="AQ1481" s="75" t="str">
        <f t="shared" si="297"/>
        <v>1</v>
      </c>
      <c r="AR1481" s="75" t="str">
        <f t="shared" si="298"/>
        <v>1</v>
      </c>
      <c r="AS1481" s="75">
        <f t="shared" si="299"/>
        <v>1</v>
      </c>
      <c r="AT1481" s="75" t="str">
        <f t="shared" si="300"/>
        <v>1</v>
      </c>
      <c r="AU1481" s="48" t="e">
        <f>IF(OR(AQ1481="I",#REF!="I",AQ1481="C",#REF!="C"),"Termovacío",IF(OR(AO1481="I",AN1481="I",AP1481="I",AK1481="I",AL1481="I",AO1481="C",AN1481="C",AP1481="C",AK1481="C",AL1481="C"),"Regeneración",""))</f>
        <v>#REF!</v>
      </c>
    </row>
    <row r="1482" spans="1:47" s="10" customFormat="1" ht="15" customHeight="1" x14ac:dyDescent="0.2">
      <c r="A1482" s="4">
        <f t="shared" si="290"/>
        <v>72</v>
      </c>
      <c r="B1482" s="4">
        <v>60000004</v>
      </c>
      <c r="C1482" s="4" t="s">
        <v>91</v>
      </c>
      <c r="D1482" s="4" t="s">
        <v>155</v>
      </c>
      <c r="E1482" s="3" t="s">
        <v>154</v>
      </c>
      <c r="F1482" s="4" t="s">
        <v>364</v>
      </c>
      <c r="G1482" s="4" t="s">
        <v>12</v>
      </c>
      <c r="H1482" s="4" t="s">
        <v>192</v>
      </c>
      <c r="I1482" s="4" t="s">
        <v>249</v>
      </c>
      <c r="J1482" s="4" t="s">
        <v>131</v>
      </c>
      <c r="K1482" s="4" t="s">
        <v>142</v>
      </c>
      <c r="L1482" s="4">
        <v>1998</v>
      </c>
      <c r="M1482" s="4" t="s">
        <v>266</v>
      </c>
      <c r="N1482" s="4" t="s">
        <v>304</v>
      </c>
      <c r="O1482" s="4" t="s">
        <v>122</v>
      </c>
      <c r="P1482" s="4">
        <v>2018</v>
      </c>
      <c r="Q1482" s="4"/>
      <c r="R1482" s="4" t="s">
        <v>123</v>
      </c>
      <c r="S1482" s="13"/>
      <c r="T1482" s="4"/>
      <c r="U1482" s="4"/>
      <c r="V1482" s="4"/>
      <c r="W1482" s="4">
        <v>220</v>
      </c>
      <c r="X1482" s="13">
        <v>40099</v>
      </c>
      <c r="Y1482" s="27"/>
      <c r="Z1482" s="27"/>
      <c r="AA1482" s="28"/>
      <c r="AB1482" s="31"/>
      <c r="AC1482" s="32">
        <v>31.1</v>
      </c>
      <c r="AD1482" s="28"/>
      <c r="AE1482" s="28">
        <v>34</v>
      </c>
      <c r="AF1482" s="33">
        <v>0.01</v>
      </c>
      <c r="AG1482" s="28">
        <v>1.5</v>
      </c>
      <c r="AH1482" s="31">
        <v>5.5E-2</v>
      </c>
      <c r="AI1482" s="31">
        <v>2.0750000000000002</v>
      </c>
      <c r="AJ1482" s="31"/>
      <c r="AK1482" s="75" t="str">
        <f t="shared" si="291"/>
        <v>1</v>
      </c>
      <c r="AL1482" s="75" t="str">
        <f t="shared" si="292"/>
        <v>1</v>
      </c>
      <c r="AM1482" s="75" t="str">
        <f t="shared" si="293"/>
        <v>1</v>
      </c>
      <c r="AN1482" s="75" t="str">
        <f t="shared" si="294"/>
        <v>1</v>
      </c>
      <c r="AO1482" s="75" t="str">
        <f t="shared" si="295"/>
        <v>1</v>
      </c>
      <c r="AP1482" s="75" t="str">
        <f t="shared" si="296"/>
        <v>1</v>
      </c>
      <c r="AQ1482" s="75" t="str">
        <f t="shared" si="297"/>
        <v>5</v>
      </c>
      <c r="AR1482" s="75" t="str">
        <f t="shared" si="298"/>
        <v>1</v>
      </c>
      <c r="AS1482" s="75">
        <f t="shared" si="299"/>
        <v>1.9090909090909092</v>
      </c>
      <c r="AT1482" s="75" t="str">
        <f t="shared" si="300"/>
        <v>3</v>
      </c>
      <c r="AU1482" s="48" t="e">
        <f>IF(OR(AQ1482="I",#REF!="I",AQ1482="C",#REF!="C"),"Termovacío",IF(OR(AO1482="I",AN1482="I",AP1482="I",AK1482="I",AL1482="I",AO1482="C",AN1482="C",AP1482="C",AK1482="C",AL1482="C"),"Regeneración",""))</f>
        <v>#REF!</v>
      </c>
    </row>
    <row r="1483" spans="1:47" s="10" customFormat="1" ht="15" customHeight="1" x14ac:dyDescent="0.2">
      <c r="A1483" s="4">
        <f t="shared" si="290"/>
        <v>72</v>
      </c>
      <c r="B1483" s="4">
        <v>60000004</v>
      </c>
      <c r="C1483" s="4" t="s">
        <v>91</v>
      </c>
      <c r="D1483" s="4" t="s">
        <v>155</v>
      </c>
      <c r="E1483" s="3" t="s">
        <v>154</v>
      </c>
      <c r="F1483" s="4" t="s">
        <v>364</v>
      </c>
      <c r="G1483" s="4" t="s">
        <v>12</v>
      </c>
      <c r="H1483" s="4" t="s">
        <v>192</v>
      </c>
      <c r="I1483" s="4" t="s">
        <v>249</v>
      </c>
      <c r="J1483" s="4" t="s">
        <v>131</v>
      </c>
      <c r="K1483" s="4" t="s">
        <v>142</v>
      </c>
      <c r="L1483" s="4">
        <v>1998</v>
      </c>
      <c r="M1483" s="4" t="s">
        <v>266</v>
      </c>
      <c r="N1483" s="4" t="s">
        <v>304</v>
      </c>
      <c r="O1483" s="4" t="s">
        <v>122</v>
      </c>
      <c r="P1483" s="4">
        <v>2018</v>
      </c>
      <c r="Q1483" s="4"/>
      <c r="R1483" s="4" t="s">
        <v>123</v>
      </c>
      <c r="S1483" s="13"/>
      <c r="T1483" s="4"/>
      <c r="U1483" s="4"/>
      <c r="V1483" s="4"/>
      <c r="W1483" s="4">
        <v>220</v>
      </c>
      <c r="X1483" s="13">
        <v>39679</v>
      </c>
      <c r="Y1483" s="27"/>
      <c r="Z1483" s="27"/>
      <c r="AA1483" s="28"/>
      <c r="AB1483" s="31"/>
      <c r="AC1483" s="32">
        <v>64.5</v>
      </c>
      <c r="AD1483" s="28"/>
      <c r="AE1483" s="28">
        <v>32</v>
      </c>
      <c r="AF1483" s="33">
        <v>0.01</v>
      </c>
      <c r="AG1483" s="28"/>
      <c r="AH1483" s="31">
        <v>4.7E-2</v>
      </c>
      <c r="AI1483" s="31"/>
      <c r="AJ1483" s="31"/>
      <c r="AK1483" s="75" t="str">
        <f t="shared" si="291"/>
        <v>1</v>
      </c>
      <c r="AL1483" s="75" t="str">
        <f t="shared" si="292"/>
        <v>1</v>
      </c>
      <c r="AM1483" s="75" t="str">
        <f t="shared" si="293"/>
        <v>1</v>
      </c>
      <c r="AN1483" s="75" t="str">
        <f t="shared" si="294"/>
        <v>1</v>
      </c>
      <c r="AO1483" s="75" t="str">
        <f t="shared" si="295"/>
        <v>1</v>
      </c>
      <c r="AP1483" s="75" t="str">
        <f t="shared" si="296"/>
        <v>1</v>
      </c>
      <c r="AQ1483" s="75" t="str">
        <f t="shared" si="297"/>
        <v>1</v>
      </c>
      <c r="AR1483" s="75" t="str">
        <f t="shared" si="298"/>
        <v>1</v>
      </c>
      <c r="AS1483" s="75">
        <f t="shared" si="299"/>
        <v>1</v>
      </c>
      <c r="AT1483" s="75" t="str">
        <f t="shared" si="300"/>
        <v>1</v>
      </c>
      <c r="AU1483" s="48" t="e">
        <f>IF(OR(AQ1483="I",#REF!="I",AQ1483="C",#REF!="C"),"Termovacío",IF(OR(AO1483="I",AN1483="I",AP1483="I",AK1483="I",AL1483="I",AO1483="C",AN1483="C",AP1483="C",AK1483="C",AL1483="C"),"Regeneración",""))</f>
        <v>#REF!</v>
      </c>
    </row>
    <row r="1484" spans="1:47" s="10" customFormat="1" ht="15" customHeight="1" x14ac:dyDescent="0.2">
      <c r="A1484" s="4">
        <f t="shared" si="290"/>
        <v>72</v>
      </c>
      <c r="B1484" s="4">
        <v>60000004</v>
      </c>
      <c r="C1484" s="4" t="s">
        <v>91</v>
      </c>
      <c r="D1484" s="4" t="s">
        <v>155</v>
      </c>
      <c r="E1484" s="3" t="s">
        <v>154</v>
      </c>
      <c r="F1484" s="4" t="s">
        <v>364</v>
      </c>
      <c r="G1484" s="4" t="s">
        <v>12</v>
      </c>
      <c r="H1484" s="4" t="s">
        <v>192</v>
      </c>
      <c r="I1484" s="4" t="s">
        <v>249</v>
      </c>
      <c r="J1484" s="4" t="s">
        <v>131</v>
      </c>
      <c r="K1484" s="4" t="s">
        <v>142</v>
      </c>
      <c r="L1484" s="4">
        <v>1998</v>
      </c>
      <c r="M1484" s="4" t="s">
        <v>266</v>
      </c>
      <c r="N1484" s="4" t="s">
        <v>304</v>
      </c>
      <c r="O1484" s="4" t="s">
        <v>122</v>
      </c>
      <c r="P1484" s="4">
        <v>2018</v>
      </c>
      <c r="Q1484" s="4"/>
      <c r="R1484" s="4" t="s">
        <v>123</v>
      </c>
      <c r="S1484" s="13"/>
      <c r="T1484" s="4"/>
      <c r="U1484" s="4"/>
      <c r="V1484" s="4"/>
      <c r="W1484" s="4">
        <v>220</v>
      </c>
      <c r="X1484" s="13">
        <v>39644</v>
      </c>
      <c r="Y1484" s="27"/>
      <c r="Z1484" s="27"/>
      <c r="AA1484" s="28"/>
      <c r="AB1484" s="31"/>
      <c r="AC1484" s="32">
        <v>50.3</v>
      </c>
      <c r="AD1484" s="28"/>
      <c r="AE1484" s="28">
        <v>38.5</v>
      </c>
      <c r="AF1484" s="33">
        <v>0.01</v>
      </c>
      <c r="AG1484" s="28">
        <v>1.5</v>
      </c>
      <c r="AH1484" s="31">
        <v>3.6999999999999998E-2</v>
      </c>
      <c r="AI1484" s="31">
        <v>1.59</v>
      </c>
      <c r="AJ1484" s="31"/>
      <c r="AK1484" s="75" t="str">
        <f t="shared" si="291"/>
        <v>1</v>
      </c>
      <c r="AL1484" s="75" t="str">
        <f t="shared" si="292"/>
        <v>1</v>
      </c>
      <c r="AM1484" s="75" t="str">
        <f t="shared" si="293"/>
        <v>1</v>
      </c>
      <c r="AN1484" s="75" t="str">
        <f t="shared" si="294"/>
        <v>1</v>
      </c>
      <c r="AO1484" s="75" t="str">
        <f t="shared" si="295"/>
        <v>1</v>
      </c>
      <c r="AP1484" s="75" t="str">
        <f t="shared" si="296"/>
        <v>1</v>
      </c>
      <c r="AQ1484" s="75" t="str">
        <f t="shared" si="297"/>
        <v>1</v>
      </c>
      <c r="AR1484" s="75" t="str">
        <f t="shared" si="298"/>
        <v>1</v>
      </c>
      <c r="AS1484" s="75">
        <f t="shared" si="299"/>
        <v>1</v>
      </c>
      <c r="AT1484" s="75" t="str">
        <f t="shared" si="300"/>
        <v>1</v>
      </c>
      <c r="AU1484" s="48" t="e">
        <f>IF(OR(AQ1484="I",#REF!="I",AQ1484="C",#REF!="C"),"Termovacío",IF(OR(AO1484="I",AN1484="I",AP1484="I",AK1484="I",AL1484="I",AO1484="C",AN1484="C",AP1484="C",AK1484="C",AL1484="C"),"Regeneración",""))</f>
        <v>#REF!</v>
      </c>
    </row>
    <row r="1485" spans="1:47" s="10" customFormat="1" ht="15" customHeight="1" x14ac:dyDescent="0.2">
      <c r="A1485" s="4">
        <f t="shared" ref="A1485:A1548" si="301">+IF(B1484=B1485,A1484,A1484+1)</f>
        <v>72</v>
      </c>
      <c r="B1485" s="4">
        <v>60000004</v>
      </c>
      <c r="C1485" s="4" t="s">
        <v>91</v>
      </c>
      <c r="D1485" s="4" t="s">
        <v>155</v>
      </c>
      <c r="E1485" s="3" t="s">
        <v>154</v>
      </c>
      <c r="F1485" s="4" t="s">
        <v>364</v>
      </c>
      <c r="G1485" s="4" t="s">
        <v>12</v>
      </c>
      <c r="H1485" s="4" t="s">
        <v>192</v>
      </c>
      <c r="I1485" s="4" t="s">
        <v>249</v>
      </c>
      <c r="J1485" s="4" t="s">
        <v>131</v>
      </c>
      <c r="K1485" s="4" t="s">
        <v>142</v>
      </c>
      <c r="L1485" s="4">
        <v>1998</v>
      </c>
      <c r="M1485" s="4" t="s">
        <v>266</v>
      </c>
      <c r="N1485" s="4" t="s">
        <v>304</v>
      </c>
      <c r="O1485" s="4" t="s">
        <v>122</v>
      </c>
      <c r="P1485" s="4">
        <v>2018</v>
      </c>
      <c r="Q1485" s="4"/>
      <c r="R1485" s="4" t="s">
        <v>123</v>
      </c>
      <c r="S1485" s="13"/>
      <c r="T1485" s="4"/>
      <c r="U1485" s="4"/>
      <c r="V1485" s="4"/>
      <c r="W1485" s="4">
        <v>220</v>
      </c>
      <c r="X1485" s="13">
        <v>39451</v>
      </c>
      <c r="Y1485" s="27"/>
      <c r="Z1485" s="27"/>
      <c r="AA1485" s="28"/>
      <c r="AB1485" s="31"/>
      <c r="AC1485" s="32">
        <v>57</v>
      </c>
      <c r="AD1485" s="28"/>
      <c r="AE1485" s="28"/>
      <c r="AF1485" s="33">
        <v>0.01</v>
      </c>
      <c r="AG1485" s="28"/>
      <c r="AH1485" s="31">
        <v>5.0999999999999997E-2</v>
      </c>
      <c r="AI1485" s="31">
        <v>2.6890000000000001</v>
      </c>
      <c r="AJ1485" s="31"/>
      <c r="AK1485" s="75" t="str">
        <f t="shared" si="291"/>
        <v>1</v>
      </c>
      <c r="AL1485" s="75" t="str">
        <f t="shared" si="292"/>
        <v>1</v>
      </c>
      <c r="AM1485" s="75" t="str">
        <f t="shared" si="293"/>
        <v>1</v>
      </c>
      <c r="AN1485" s="75" t="str">
        <f t="shared" si="294"/>
        <v>1</v>
      </c>
      <c r="AO1485" s="75" t="str">
        <f t="shared" si="295"/>
        <v>1</v>
      </c>
      <c r="AP1485" s="75" t="str">
        <f t="shared" si="296"/>
        <v>1</v>
      </c>
      <c r="AQ1485" s="75" t="str">
        <f t="shared" si="297"/>
        <v>1</v>
      </c>
      <c r="AR1485" s="75" t="str">
        <f t="shared" si="298"/>
        <v>1</v>
      </c>
      <c r="AS1485" s="75">
        <f t="shared" si="299"/>
        <v>1</v>
      </c>
      <c r="AT1485" s="75" t="str">
        <f t="shared" si="300"/>
        <v>1</v>
      </c>
      <c r="AU1485" s="48" t="e">
        <f>IF(OR(AQ1485="I",#REF!="I",AQ1485="C",#REF!="C"),"Termovacío",IF(OR(AO1485="I",AN1485="I",AP1485="I",AK1485="I",AL1485="I",AO1485="C",AN1485="C",AP1485="C",AK1485="C",AL1485="C"),"Regeneración",""))</f>
        <v>#REF!</v>
      </c>
    </row>
    <row r="1486" spans="1:47" s="10" customFormat="1" ht="15" customHeight="1" x14ac:dyDescent="0.2">
      <c r="A1486" s="4">
        <f t="shared" si="301"/>
        <v>72</v>
      </c>
      <c r="B1486" s="4">
        <v>60000004</v>
      </c>
      <c r="C1486" s="4" t="s">
        <v>91</v>
      </c>
      <c r="D1486" s="4" t="s">
        <v>155</v>
      </c>
      <c r="E1486" s="3" t="s">
        <v>154</v>
      </c>
      <c r="F1486" s="4" t="s">
        <v>364</v>
      </c>
      <c r="G1486" s="4" t="s">
        <v>12</v>
      </c>
      <c r="H1486" s="4" t="s">
        <v>192</v>
      </c>
      <c r="I1486" s="4" t="s">
        <v>249</v>
      </c>
      <c r="J1486" s="4" t="s">
        <v>131</v>
      </c>
      <c r="K1486" s="4" t="s">
        <v>142</v>
      </c>
      <c r="L1486" s="4">
        <v>1998</v>
      </c>
      <c r="M1486" s="4" t="s">
        <v>266</v>
      </c>
      <c r="N1486" s="4" t="s">
        <v>304</v>
      </c>
      <c r="O1486" s="4" t="s">
        <v>122</v>
      </c>
      <c r="P1486" s="4">
        <v>2018</v>
      </c>
      <c r="Q1486" s="4"/>
      <c r="R1486" s="4" t="s">
        <v>123</v>
      </c>
      <c r="S1486" s="13"/>
      <c r="T1486" s="4"/>
      <c r="U1486" s="4"/>
      <c r="V1486" s="4"/>
      <c r="W1486" s="4">
        <v>220</v>
      </c>
      <c r="X1486" s="13">
        <v>39044</v>
      </c>
      <c r="Y1486" s="27"/>
      <c r="Z1486" s="27"/>
      <c r="AA1486" s="28"/>
      <c r="AB1486" s="31"/>
      <c r="AC1486" s="32">
        <v>45</v>
      </c>
      <c r="AD1486" s="28"/>
      <c r="AE1486" s="28">
        <v>29.2</v>
      </c>
      <c r="AF1486" s="33">
        <v>3.0000000000000001E-3</v>
      </c>
      <c r="AG1486" s="28">
        <v>1.5</v>
      </c>
      <c r="AH1486" s="31">
        <v>5.8000000000000003E-2</v>
      </c>
      <c r="AI1486" s="31">
        <v>2.61</v>
      </c>
      <c r="AJ1486" s="31"/>
      <c r="AK1486" s="75" t="str">
        <f t="shared" si="291"/>
        <v>1</v>
      </c>
      <c r="AL1486" s="75" t="str">
        <f t="shared" si="292"/>
        <v>1</v>
      </c>
      <c r="AM1486" s="75" t="str">
        <f t="shared" si="293"/>
        <v>1</v>
      </c>
      <c r="AN1486" s="75" t="str">
        <f t="shared" si="294"/>
        <v>1</v>
      </c>
      <c r="AO1486" s="75" t="str">
        <f t="shared" si="295"/>
        <v>3</v>
      </c>
      <c r="AP1486" s="75" t="str">
        <f t="shared" si="296"/>
        <v>1</v>
      </c>
      <c r="AQ1486" s="75" t="str">
        <f t="shared" si="297"/>
        <v>2</v>
      </c>
      <c r="AR1486" s="75" t="str">
        <f t="shared" si="298"/>
        <v>1</v>
      </c>
      <c r="AS1486" s="75">
        <f t="shared" si="299"/>
        <v>1.5</v>
      </c>
      <c r="AT1486" s="75" t="str">
        <f t="shared" si="300"/>
        <v>3</v>
      </c>
      <c r="AU1486" s="48" t="e">
        <f>IF(OR(AQ1486="I",#REF!="I",AQ1486="C",#REF!="C"),"Termovacío",IF(OR(AO1486="I",AN1486="I",AP1486="I",AK1486="I",AL1486="I",AO1486="C",AN1486="C",AP1486="C",AK1486="C",AL1486="C"),"Regeneración",""))</f>
        <v>#REF!</v>
      </c>
    </row>
    <row r="1487" spans="1:47" s="10" customFormat="1" ht="15" customHeight="1" x14ac:dyDescent="0.2">
      <c r="A1487" s="4">
        <f t="shared" si="301"/>
        <v>72</v>
      </c>
      <c r="B1487" s="4">
        <v>60000004</v>
      </c>
      <c r="C1487" s="4" t="s">
        <v>91</v>
      </c>
      <c r="D1487" s="4" t="s">
        <v>155</v>
      </c>
      <c r="E1487" s="3" t="s">
        <v>154</v>
      </c>
      <c r="F1487" s="4" t="s">
        <v>364</v>
      </c>
      <c r="G1487" s="4" t="s">
        <v>12</v>
      </c>
      <c r="H1487" s="4" t="s">
        <v>192</v>
      </c>
      <c r="I1487" s="4" t="s">
        <v>249</v>
      </c>
      <c r="J1487" s="4" t="s">
        <v>131</v>
      </c>
      <c r="K1487" s="4" t="s">
        <v>142</v>
      </c>
      <c r="L1487" s="4">
        <v>1998</v>
      </c>
      <c r="M1487" s="4" t="s">
        <v>266</v>
      </c>
      <c r="N1487" s="4" t="s">
        <v>304</v>
      </c>
      <c r="O1487" s="4" t="s">
        <v>122</v>
      </c>
      <c r="P1487" s="4">
        <v>2018</v>
      </c>
      <c r="Q1487" s="4"/>
      <c r="R1487" s="4" t="s">
        <v>123</v>
      </c>
      <c r="S1487" s="13"/>
      <c r="T1487" s="4"/>
      <c r="U1487" s="4"/>
      <c r="V1487" s="4"/>
      <c r="W1487" s="4">
        <v>220</v>
      </c>
      <c r="X1487" s="13">
        <v>38709</v>
      </c>
      <c r="Y1487" s="27"/>
      <c r="Z1487" s="27"/>
      <c r="AA1487" s="28"/>
      <c r="AB1487" s="31"/>
      <c r="AC1487" s="32">
        <v>60</v>
      </c>
      <c r="AD1487" s="28"/>
      <c r="AE1487" s="28">
        <v>32.1</v>
      </c>
      <c r="AF1487" s="33">
        <v>8.0000000000000002E-3</v>
      </c>
      <c r="AG1487" s="28">
        <v>1.5</v>
      </c>
      <c r="AH1487" s="31">
        <v>5.5E-2</v>
      </c>
      <c r="AI1487" s="31">
        <v>1.9490000000000001</v>
      </c>
      <c r="AJ1487" s="31"/>
      <c r="AK1487" s="75" t="str">
        <f t="shared" si="291"/>
        <v>1</v>
      </c>
      <c r="AL1487" s="75" t="str">
        <f t="shared" si="292"/>
        <v>1</v>
      </c>
      <c r="AM1487" s="75" t="str">
        <f t="shared" si="293"/>
        <v>1</v>
      </c>
      <c r="AN1487" s="75" t="str">
        <f t="shared" si="294"/>
        <v>1</v>
      </c>
      <c r="AO1487" s="75" t="str">
        <f t="shared" si="295"/>
        <v>1</v>
      </c>
      <c r="AP1487" s="75" t="str">
        <f t="shared" si="296"/>
        <v>1</v>
      </c>
      <c r="AQ1487" s="75" t="str">
        <f t="shared" si="297"/>
        <v>1</v>
      </c>
      <c r="AR1487" s="75" t="str">
        <f t="shared" si="298"/>
        <v>1</v>
      </c>
      <c r="AS1487" s="75">
        <f t="shared" si="299"/>
        <v>1</v>
      </c>
      <c r="AT1487" s="75" t="str">
        <f t="shared" si="300"/>
        <v>1</v>
      </c>
      <c r="AU1487" s="48" t="e">
        <f>IF(OR(AQ1487="I",#REF!="I",AQ1487="C",#REF!="C"),"Termovacío",IF(OR(AO1487="I",AN1487="I",AP1487="I",AK1487="I",AL1487="I",AO1487="C",AN1487="C",AP1487="C",AK1487="C",AL1487="C"),"Regeneración",""))</f>
        <v>#REF!</v>
      </c>
    </row>
    <row r="1488" spans="1:47" s="10" customFormat="1" ht="15" customHeight="1" x14ac:dyDescent="0.2">
      <c r="A1488" s="4">
        <f t="shared" si="301"/>
        <v>72</v>
      </c>
      <c r="B1488" s="4">
        <v>60000004</v>
      </c>
      <c r="C1488" s="4" t="s">
        <v>91</v>
      </c>
      <c r="D1488" s="4" t="s">
        <v>155</v>
      </c>
      <c r="E1488" s="3" t="s">
        <v>154</v>
      </c>
      <c r="F1488" s="4" t="s">
        <v>364</v>
      </c>
      <c r="G1488" s="4" t="s">
        <v>12</v>
      </c>
      <c r="H1488" s="4" t="s">
        <v>192</v>
      </c>
      <c r="I1488" s="4" t="s">
        <v>249</v>
      </c>
      <c r="J1488" s="4" t="s">
        <v>131</v>
      </c>
      <c r="K1488" s="4" t="s">
        <v>142</v>
      </c>
      <c r="L1488" s="4">
        <v>1998</v>
      </c>
      <c r="M1488" s="4" t="s">
        <v>266</v>
      </c>
      <c r="N1488" s="4" t="s">
        <v>304</v>
      </c>
      <c r="O1488" s="4" t="s">
        <v>122</v>
      </c>
      <c r="P1488" s="4">
        <v>2018</v>
      </c>
      <c r="Q1488" s="4"/>
      <c r="R1488" s="4" t="s">
        <v>123</v>
      </c>
      <c r="S1488" s="13"/>
      <c r="T1488" s="4"/>
      <c r="U1488" s="4"/>
      <c r="V1488" s="4"/>
      <c r="W1488" s="4">
        <v>220</v>
      </c>
      <c r="X1488" s="13">
        <v>38684</v>
      </c>
      <c r="Y1488" s="27"/>
      <c r="Z1488" s="27"/>
      <c r="AA1488" s="28"/>
      <c r="AB1488" s="31"/>
      <c r="AC1488" s="32">
        <v>57</v>
      </c>
      <c r="AD1488" s="28"/>
      <c r="AE1488" s="28">
        <v>31.7</v>
      </c>
      <c r="AF1488" s="33">
        <v>1.2999999999999999E-2</v>
      </c>
      <c r="AG1488" s="28">
        <v>1.5</v>
      </c>
      <c r="AH1488" s="31"/>
      <c r="AI1488" s="31"/>
      <c r="AJ1488" s="31"/>
      <c r="AK1488" s="75" t="str">
        <f t="shared" si="291"/>
        <v>1</v>
      </c>
      <c r="AL1488" s="75" t="str">
        <f t="shared" si="292"/>
        <v>1</v>
      </c>
      <c r="AM1488" s="75" t="str">
        <f t="shared" si="293"/>
        <v>1</v>
      </c>
      <c r="AN1488" s="75" t="str">
        <f t="shared" si="294"/>
        <v>1</v>
      </c>
      <c r="AO1488" s="75" t="str">
        <f t="shared" si="295"/>
        <v>3</v>
      </c>
      <c r="AP1488" s="75" t="str">
        <f t="shared" si="296"/>
        <v>1</v>
      </c>
      <c r="AQ1488" s="75" t="str">
        <f t="shared" si="297"/>
        <v>1</v>
      </c>
      <c r="AR1488" s="75" t="str">
        <f t="shared" si="298"/>
        <v>1</v>
      </c>
      <c r="AS1488" s="75">
        <f t="shared" si="299"/>
        <v>1.2727272727272727</v>
      </c>
      <c r="AT1488" s="75" t="str">
        <f t="shared" si="300"/>
        <v>3</v>
      </c>
      <c r="AU1488" s="48" t="e">
        <f>IF(OR(AQ1488="I",#REF!="I",AQ1488="C",#REF!="C"),"Termovacío",IF(OR(AO1488="I",AN1488="I",AP1488="I",AK1488="I",AL1488="I",AO1488="C",AN1488="C",AP1488="C",AK1488="C",AL1488="C"),"Regeneración",""))</f>
        <v>#REF!</v>
      </c>
    </row>
    <row r="1489" spans="1:47" s="10" customFormat="1" ht="15" customHeight="1" x14ac:dyDescent="0.2">
      <c r="A1489" s="4">
        <f t="shared" si="301"/>
        <v>72</v>
      </c>
      <c r="B1489" s="4">
        <v>60000004</v>
      </c>
      <c r="C1489" s="4" t="s">
        <v>91</v>
      </c>
      <c r="D1489" s="4" t="s">
        <v>155</v>
      </c>
      <c r="E1489" s="3" t="s">
        <v>154</v>
      </c>
      <c r="F1489" s="4" t="s">
        <v>364</v>
      </c>
      <c r="G1489" s="4" t="s">
        <v>12</v>
      </c>
      <c r="H1489" s="4" t="s">
        <v>192</v>
      </c>
      <c r="I1489" s="4" t="s">
        <v>249</v>
      </c>
      <c r="J1489" s="4" t="s">
        <v>131</v>
      </c>
      <c r="K1489" s="4" t="s">
        <v>142</v>
      </c>
      <c r="L1489" s="4">
        <v>1998</v>
      </c>
      <c r="M1489" s="4" t="s">
        <v>266</v>
      </c>
      <c r="N1489" s="4" t="s">
        <v>304</v>
      </c>
      <c r="O1489" s="4" t="s">
        <v>122</v>
      </c>
      <c r="P1489" s="4">
        <v>2018</v>
      </c>
      <c r="Q1489" s="4"/>
      <c r="R1489" s="4" t="s">
        <v>123</v>
      </c>
      <c r="S1489" s="13"/>
      <c r="T1489" s="4"/>
      <c r="U1489" s="4"/>
      <c r="V1489" s="4"/>
      <c r="W1489" s="4">
        <v>220</v>
      </c>
      <c r="X1489" s="13">
        <v>38327</v>
      </c>
      <c r="Y1489" s="27"/>
      <c r="Z1489" s="27"/>
      <c r="AA1489" s="28"/>
      <c r="AB1489" s="31"/>
      <c r="AC1489" s="32">
        <v>65</v>
      </c>
      <c r="AD1489" s="28"/>
      <c r="AE1489" s="28">
        <v>33.9</v>
      </c>
      <c r="AF1489" s="33">
        <v>1.8700000000000001E-2</v>
      </c>
      <c r="AG1489" s="28">
        <v>1</v>
      </c>
      <c r="AH1489" s="31"/>
      <c r="AI1489" s="31"/>
      <c r="AJ1489" s="31"/>
      <c r="AK1489" s="75" t="str">
        <f t="shared" si="291"/>
        <v>1</v>
      </c>
      <c r="AL1489" s="75" t="str">
        <f t="shared" si="292"/>
        <v>1</v>
      </c>
      <c r="AM1489" s="75" t="str">
        <f t="shared" si="293"/>
        <v>1</v>
      </c>
      <c r="AN1489" s="75" t="str">
        <f t="shared" si="294"/>
        <v>1</v>
      </c>
      <c r="AO1489" s="75" t="str">
        <f t="shared" si="295"/>
        <v>1</v>
      </c>
      <c r="AP1489" s="75" t="str">
        <f t="shared" si="296"/>
        <v>1</v>
      </c>
      <c r="AQ1489" s="75" t="str">
        <f t="shared" si="297"/>
        <v>1</v>
      </c>
      <c r="AR1489" s="75" t="str">
        <f t="shared" si="298"/>
        <v>1</v>
      </c>
      <c r="AS1489" s="75">
        <f t="shared" si="299"/>
        <v>1</v>
      </c>
      <c r="AT1489" s="75" t="str">
        <f t="shared" si="300"/>
        <v>1</v>
      </c>
      <c r="AU1489" s="48" t="e">
        <f>IF(OR(AQ1489="I",#REF!="I",AQ1489="C",#REF!="C"),"Termovacío",IF(OR(AO1489="I",AN1489="I",AP1489="I",AK1489="I",AL1489="I",AO1489="C",AN1489="C",AP1489="C",AK1489="C",AL1489="C"),"Regeneración",""))</f>
        <v>#REF!</v>
      </c>
    </row>
    <row r="1490" spans="1:47" s="10" customFormat="1" ht="15" customHeight="1" x14ac:dyDescent="0.2">
      <c r="A1490" s="4">
        <f t="shared" si="301"/>
        <v>72</v>
      </c>
      <c r="B1490" s="4">
        <v>60000004</v>
      </c>
      <c r="C1490" s="4" t="s">
        <v>91</v>
      </c>
      <c r="D1490" s="4" t="s">
        <v>155</v>
      </c>
      <c r="E1490" s="3" t="s">
        <v>154</v>
      </c>
      <c r="F1490" s="4" t="s">
        <v>364</v>
      </c>
      <c r="G1490" s="4" t="s">
        <v>12</v>
      </c>
      <c r="H1490" s="4" t="s">
        <v>192</v>
      </c>
      <c r="I1490" s="4" t="s">
        <v>249</v>
      </c>
      <c r="J1490" s="4" t="s">
        <v>131</v>
      </c>
      <c r="K1490" s="4" t="s">
        <v>142</v>
      </c>
      <c r="L1490" s="4">
        <v>1998</v>
      </c>
      <c r="M1490" s="4" t="s">
        <v>266</v>
      </c>
      <c r="N1490" s="4" t="s">
        <v>304</v>
      </c>
      <c r="O1490" s="4" t="s">
        <v>122</v>
      </c>
      <c r="P1490" s="4">
        <v>2018</v>
      </c>
      <c r="Q1490" s="4"/>
      <c r="R1490" s="4" t="s">
        <v>123</v>
      </c>
      <c r="S1490" s="13"/>
      <c r="T1490" s="4"/>
      <c r="U1490" s="4"/>
      <c r="V1490" s="4"/>
      <c r="W1490" s="4">
        <v>220</v>
      </c>
      <c r="X1490" s="13">
        <v>37616</v>
      </c>
      <c r="Y1490" s="27"/>
      <c r="Z1490" s="27"/>
      <c r="AA1490" s="28"/>
      <c r="AB1490" s="31"/>
      <c r="AC1490" s="32">
        <v>40</v>
      </c>
      <c r="AD1490" s="28"/>
      <c r="AE1490" s="28">
        <v>34.6</v>
      </c>
      <c r="AF1490" s="33">
        <v>1.8620000000000001E-2</v>
      </c>
      <c r="AG1490" s="28">
        <v>0.9</v>
      </c>
      <c r="AH1490" s="31"/>
      <c r="AI1490" s="31"/>
      <c r="AJ1490" s="31"/>
      <c r="AK1490" s="75" t="str">
        <f t="shared" si="291"/>
        <v>1</v>
      </c>
      <c r="AL1490" s="75" t="str">
        <f t="shared" si="292"/>
        <v>1</v>
      </c>
      <c r="AM1490" s="75" t="str">
        <f t="shared" si="293"/>
        <v>1</v>
      </c>
      <c r="AN1490" s="75" t="str">
        <f t="shared" si="294"/>
        <v>1</v>
      </c>
      <c r="AO1490" s="75" t="str">
        <f t="shared" si="295"/>
        <v>1</v>
      </c>
      <c r="AP1490" s="75" t="str">
        <f t="shared" si="296"/>
        <v>1</v>
      </c>
      <c r="AQ1490" s="75" t="str">
        <f t="shared" si="297"/>
        <v>5</v>
      </c>
      <c r="AR1490" s="75" t="str">
        <f t="shared" si="298"/>
        <v>1</v>
      </c>
      <c r="AS1490" s="75">
        <f t="shared" si="299"/>
        <v>1.9090909090909092</v>
      </c>
      <c r="AT1490" s="75" t="str">
        <f t="shared" si="300"/>
        <v>3</v>
      </c>
      <c r="AU1490" s="48" t="e">
        <f>IF(OR(AQ1490="I",#REF!="I",AQ1490="C",#REF!="C"),"Termovacío",IF(OR(AO1490="I",AN1490="I",AP1490="I",AK1490="I",AL1490="I",AO1490="C",AN1490="C",AP1490="C",AK1490="C",AL1490="C"),"Regeneración",""))</f>
        <v>#REF!</v>
      </c>
    </row>
    <row r="1491" spans="1:47" s="10" customFormat="1" ht="15" customHeight="1" x14ac:dyDescent="0.2">
      <c r="A1491" s="4">
        <f t="shared" si="301"/>
        <v>72</v>
      </c>
      <c r="B1491" s="4">
        <v>60000004</v>
      </c>
      <c r="C1491" s="4" t="s">
        <v>91</v>
      </c>
      <c r="D1491" s="4" t="s">
        <v>155</v>
      </c>
      <c r="E1491" s="3" t="s">
        <v>154</v>
      </c>
      <c r="F1491" s="4" t="s">
        <v>364</v>
      </c>
      <c r="G1491" s="4" t="s">
        <v>12</v>
      </c>
      <c r="H1491" s="4" t="s">
        <v>192</v>
      </c>
      <c r="I1491" s="4" t="s">
        <v>249</v>
      </c>
      <c r="J1491" s="4" t="s">
        <v>131</v>
      </c>
      <c r="K1491" s="4" t="s">
        <v>142</v>
      </c>
      <c r="L1491" s="4">
        <v>1998</v>
      </c>
      <c r="M1491" s="4" t="s">
        <v>266</v>
      </c>
      <c r="N1491" s="4" t="s">
        <v>304</v>
      </c>
      <c r="O1491" s="4" t="s">
        <v>122</v>
      </c>
      <c r="P1491" s="4">
        <v>2018</v>
      </c>
      <c r="Q1491" s="4"/>
      <c r="R1491" s="4" t="s">
        <v>123</v>
      </c>
      <c r="S1491" s="13"/>
      <c r="T1491" s="4"/>
      <c r="U1491" s="4"/>
      <c r="V1491" s="4"/>
      <c r="W1491" s="4">
        <v>220</v>
      </c>
      <c r="X1491" s="13">
        <v>37193</v>
      </c>
      <c r="Y1491" s="27"/>
      <c r="Z1491" s="27"/>
      <c r="AA1491" s="28"/>
      <c r="AB1491" s="31"/>
      <c r="AC1491" s="32">
        <v>45</v>
      </c>
      <c r="AD1491" s="28"/>
      <c r="AE1491" s="28">
        <v>32.4</v>
      </c>
      <c r="AF1491" s="33">
        <v>2.6409999999999999E-2</v>
      </c>
      <c r="AG1491" s="28">
        <v>0.6</v>
      </c>
      <c r="AH1491" s="31"/>
      <c r="AI1491" s="31"/>
      <c r="AJ1491" s="31"/>
      <c r="AK1491" s="75" t="str">
        <f t="shared" si="291"/>
        <v>1</v>
      </c>
      <c r="AL1491" s="75" t="str">
        <f t="shared" si="292"/>
        <v>1</v>
      </c>
      <c r="AM1491" s="75" t="str">
        <f t="shared" si="293"/>
        <v>1</v>
      </c>
      <c r="AN1491" s="75" t="str">
        <f t="shared" si="294"/>
        <v>1</v>
      </c>
      <c r="AO1491" s="75" t="str">
        <f t="shared" si="295"/>
        <v>1</v>
      </c>
      <c r="AP1491" s="75" t="str">
        <f t="shared" si="296"/>
        <v>1</v>
      </c>
      <c r="AQ1491" s="75" t="str">
        <f t="shared" si="297"/>
        <v>2</v>
      </c>
      <c r="AR1491" s="75" t="str">
        <f t="shared" si="298"/>
        <v>1</v>
      </c>
      <c r="AS1491" s="75">
        <f t="shared" si="299"/>
        <v>1.2272727272727273</v>
      </c>
      <c r="AT1491" s="75" t="str">
        <f t="shared" si="300"/>
        <v>3</v>
      </c>
      <c r="AU1491" s="48" t="e">
        <f>IF(OR(AQ1491="I",#REF!="I",AQ1491="C",#REF!="C"),"Termovacío",IF(OR(AO1491="I",AN1491="I",AP1491="I",AK1491="I",AL1491="I",AO1491="C",AN1491="C",AP1491="C",AK1491="C",AL1491="C"),"Regeneración",""))</f>
        <v>#REF!</v>
      </c>
    </row>
    <row r="1492" spans="1:47" s="10" customFormat="1" ht="15" customHeight="1" x14ac:dyDescent="0.2">
      <c r="A1492" s="4">
        <f t="shared" si="301"/>
        <v>72</v>
      </c>
      <c r="B1492" s="4">
        <v>60000004</v>
      </c>
      <c r="C1492" s="4" t="s">
        <v>91</v>
      </c>
      <c r="D1492" s="4" t="s">
        <v>155</v>
      </c>
      <c r="E1492" s="3" t="s">
        <v>154</v>
      </c>
      <c r="F1492" s="4" t="s">
        <v>364</v>
      </c>
      <c r="G1492" s="4" t="s">
        <v>12</v>
      </c>
      <c r="H1492" s="4" t="s">
        <v>192</v>
      </c>
      <c r="I1492" s="4" t="s">
        <v>249</v>
      </c>
      <c r="J1492" s="4" t="s">
        <v>131</v>
      </c>
      <c r="K1492" s="4" t="s">
        <v>142</v>
      </c>
      <c r="L1492" s="4">
        <v>1998</v>
      </c>
      <c r="M1492" s="4" t="s">
        <v>266</v>
      </c>
      <c r="N1492" s="4" t="s">
        <v>304</v>
      </c>
      <c r="O1492" s="4" t="s">
        <v>122</v>
      </c>
      <c r="P1492" s="4">
        <v>2018</v>
      </c>
      <c r="Q1492" s="4"/>
      <c r="R1492" s="4" t="s">
        <v>123</v>
      </c>
      <c r="S1492" s="13"/>
      <c r="T1492" s="4"/>
      <c r="U1492" s="4"/>
      <c r="V1492" s="4"/>
      <c r="W1492" s="4">
        <v>220</v>
      </c>
      <c r="X1492" s="13">
        <v>36808</v>
      </c>
      <c r="Y1492" s="27"/>
      <c r="Z1492" s="27"/>
      <c r="AA1492" s="28"/>
      <c r="AB1492" s="31"/>
      <c r="AC1492" s="32">
        <v>52</v>
      </c>
      <c r="AD1492" s="28"/>
      <c r="AE1492" s="28">
        <v>33.6</v>
      </c>
      <c r="AF1492" s="33">
        <v>2.0729999999999998E-2</v>
      </c>
      <c r="AG1492" s="28">
        <v>0.6</v>
      </c>
      <c r="AH1492" s="31"/>
      <c r="AI1492" s="31"/>
      <c r="AJ1492" s="31"/>
      <c r="AK1492" s="75" t="str">
        <f t="shared" si="291"/>
        <v>1</v>
      </c>
      <c r="AL1492" s="75" t="str">
        <f t="shared" si="292"/>
        <v>1</v>
      </c>
      <c r="AM1492" s="75" t="str">
        <f t="shared" si="293"/>
        <v>1</v>
      </c>
      <c r="AN1492" s="75" t="str">
        <f t="shared" si="294"/>
        <v>1</v>
      </c>
      <c r="AO1492" s="75" t="str">
        <f t="shared" si="295"/>
        <v>1</v>
      </c>
      <c r="AP1492" s="75" t="str">
        <f t="shared" si="296"/>
        <v>1</v>
      </c>
      <c r="AQ1492" s="75" t="str">
        <f t="shared" si="297"/>
        <v>1</v>
      </c>
      <c r="AR1492" s="75" t="str">
        <f t="shared" si="298"/>
        <v>1</v>
      </c>
      <c r="AS1492" s="75">
        <f t="shared" si="299"/>
        <v>1</v>
      </c>
      <c r="AT1492" s="75" t="str">
        <f t="shared" si="300"/>
        <v>1</v>
      </c>
      <c r="AU1492" s="48" t="e">
        <f>IF(OR(AQ1492="I",#REF!="I",AQ1492="C",#REF!="C"),"Termovacío",IF(OR(AO1492="I",AN1492="I",AP1492="I",AK1492="I",AL1492="I",AO1492="C",AN1492="C",AP1492="C",AK1492="C",AL1492="C"),"Regeneración",""))</f>
        <v>#REF!</v>
      </c>
    </row>
    <row r="1493" spans="1:47" s="10" customFormat="1" ht="15" customHeight="1" x14ac:dyDescent="0.2">
      <c r="A1493" s="4">
        <f t="shared" si="301"/>
        <v>72</v>
      </c>
      <c r="B1493" s="4">
        <v>60000004</v>
      </c>
      <c r="C1493" s="4" t="s">
        <v>91</v>
      </c>
      <c r="D1493" s="4" t="s">
        <v>155</v>
      </c>
      <c r="E1493" s="3" t="s">
        <v>154</v>
      </c>
      <c r="F1493" s="4" t="s">
        <v>364</v>
      </c>
      <c r="G1493" s="4" t="s">
        <v>12</v>
      </c>
      <c r="H1493" s="4" t="s">
        <v>192</v>
      </c>
      <c r="I1493" s="4" t="s">
        <v>249</v>
      </c>
      <c r="J1493" s="4" t="s">
        <v>131</v>
      </c>
      <c r="K1493" s="4" t="s">
        <v>142</v>
      </c>
      <c r="L1493" s="4">
        <v>1998</v>
      </c>
      <c r="M1493" s="4" t="s">
        <v>266</v>
      </c>
      <c r="N1493" s="4" t="s">
        <v>304</v>
      </c>
      <c r="O1493" s="4" t="s">
        <v>122</v>
      </c>
      <c r="P1493" s="4">
        <v>2018</v>
      </c>
      <c r="Q1493" s="4"/>
      <c r="R1493" s="4" t="s">
        <v>123</v>
      </c>
      <c r="S1493" s="13"/>
      <c r="T1493" s="4"/>
      <c r="U1493" s="4"/>
      <c r="V1493" s="4"/>
      <c r="W1493" s="4">
        <v>220</v>
      </c>
      <c r="X1493" s="13">
        <v>36438</v>
      </c>
      <c r="Y1493" s="27"/>
      <c r="Z1493" s="27"/>
      <c r="AA1493" s="28"/>
      <c r="AB1493" s="31"/>
      <c r="AC1493" s="32">
        <v>66</v>
      </c>
      <c r="AD1493" s="28"/>
      <c r="AE1493" s="28">
        <v>32.9</v>
      </c>
      <c r="AF1493" s="33">
        <v>1.831E-2</v>
      </c>
      <c r="AG1493" s="28">
        <v>0.5</v>
      </c>
      <c r="AH1493" s="31"/>
      <c r="AI1493" s="31"/>
      <c r="AJ1493" s="31"/>
      <c r="AK1493" s="75" t="str">
        <f t="shared" si="291"/>
        <v>1</v>
      </c>
      <c r="AL1493" s="75" t="str">
        <f t="shared" si="292"/>
        <v>1</v>
      </c>
      <c r="AM1493" s="75" t="str">
        <f t="shared" si="293"/>
        <v>1</v>
      </c>
      <c r="AN1493" s="75" t="str">
        <f t="shared" si="294"/>
        <v>1</v>
      </c>
      <c r="AO1493" s="75" t="str">
        <f t="shared" si="295"/>
        <v>1</v>
      </c>
      <c r="AP1493" s="75" t="str">
        <f t="shared" si="296"/>
        <v>1</v>
      </c>
      <c r="AQ1493" s="75" t="str">
        <f t="shared" si="297"/>
        <v>1</v>
      </c>
      <c r="AR1493" s="75" t="str">
        <f t="shared" si="298"/>
        <v>1</v>
      </c>
      <c r="AS1493" s="75">
        <f t="shared" si="299"/>
        <v>1</v>
      </c>
      <c r="AT1493" s="75" t="str">
        <f t="shared" si="300"/>
        <v>1</v>
      </c>
      <c r="AU1493" s="48" t="e">
        <f>IF(OR(AQ1493="I",#REF!="I",AQ1493="C",#REF!="C"),"Termovacío",IF(OR(AO1493="I",AN1493="I",AP1493="I",AK1493="I",AL1493="I",AO1493="C",AN1493="C",AP1493="C",AK1493="C",AL1493="C"),"Regeneración",""))</f>
        <v>#REF!</v>
      </c>
    </row>
    <row r="1494" spans="1:47" s="10" customFormat="1" ht="15" customHeight="1" x14ac:dyDescent="0.2">
      <c r="A1494" s="4">
        <f t="shared" si="301"/>
        <v>73</v>
      </c>
      <c r="B1494" s="36">
        <v>500055</v>
      </c>
      <c r="C1494" s="36" t="s">
        <v>91</v>
      </c>
      <c r="D1494" s="36" t="s">
        <v>156</v>
      </c>
      <c r="E1494" s="37"/>
      <c r="F1494" s="36" t="s">
        <v>365</v>
      </c>
      <c r="G1494" s="36" t="s">
        <v>12</v>
      </c>
      <c r="H1494" s="36" t="s">
        <v>47</v>
      </c>
      <c r="I1494" s="36" t="s">
        <v>10</v>
      </c>
      <c r="J1494" s="36">
        <v>25</v>
      </c>
      <c r="K1494" s="36" t="s">
        <v>129</v>
      </c>
      <c r="L1494" s="36">
        <v>2017</v>
      </c>
      <c r="M1494" s="36" t="s">
        <v>266</v>
      </c>
      <c r="N1494" s="36" t="s">
        <v>304</v>
      </c>
      <c r="O1494" s="36" t="s">
        <v>20</v>
      </c>
      <c r="P1494" s="36">
        <v>2018</v>
      </c>
      <c r="Q1494" s="36" t="s">
        <v>617</v>
      </c>
      <c r="R1494" s="36" t="s">
        <v>119</v>
      </c>
      <c r="S1494" s="38"/>
      <c r="T1494" s="36"/>
      <c r="U1494" s="36"/>
      <c r="V1494" s="36" t="s">
        <v>448</v>
      </c>
      <c r="W1494" s="36">
        <v>60</v>
      </c>
      <c r="X1494" s="38">
        <v>45698</v>
      </c>
      <c r="Y1494" s="39">
        <v>65</v>
      </c>
      <c r="Z1494" s="39" t="s">
        <v>664</v>
      </c>
      <c r="AA1494" s="40" t="s">
        <v>665</v>
      </c>
      <c r="AB1494" s="41">
        <v>0.88100000000000001</v>
      </c>
      <c r="AC1494" s="42">
        <v>72</v>
      </c>
      <c r="AD1494" s="40">
        <v>7</v>
      </c>
      <c r="AE1494" s="40">
        <v>43.9</v>
      </c>
      <c r="AF1494" s="43">
        <v>2E-3</v>
      </c>
      <c r="AG1494" s="40">
        <v>0.5</v>
      </c>
      <c r="AH1494" s="41">
        <v>3.0000000000000001E-3</v>
      </c>
      <c r="AI1494" s="41">
        <v>0.245</v>
      </c>
      <c r="AJ1494" s="41"/>
      <c r="AK1494" s="75" t="str">
        <f t="shared" si="291"/>
        <v>1</v>
      </c>
      <c r="AL1494" s="75" t="str">
        <f t="shared" si="292"/>
        <v>1</v>
      </c>
      <c r="AM1494" s="75" t="str">
        <f t="shared" si="293"/>
        <v>1</v>
      </c>
      <c r="AN1494" s="75" t="str">
        <f t="shared" si="294"/>
        <v>1</v>
      </c>
      <c r="AO1494" s="75" t="str">
        <f t="shared" si="295"/>
        <v>1</v>
      </c>
      <c r="AP1494" s="75" t="str">
        <f t="shared" si="296"/>
        <v>1</v>
      </c>
      <c r="AQ1494" s="75" t="str">
        <f t="shared" si="297"/>
        <v>1</v>
      </c>
      <c r="AR1494" s="75" t="str">
        <f t="shared" si="298"/>
        <v>1</v>
      </c>
      <c r="AS1494" s="75">
        <f t="shared" si="299"/>
        <v>1</v>
      </c>
      <c r="AT1494" s="75" t="str">
        <f t="shared" si="300"/>
        <v>1</v>
      </c>
      <c r="AU1494" s="48" t="e">
        <f>IF(OR(AQ1494="I",#REF!="I",AQ1494="C",#REF!="C"),"Termovacío",IF(OR(AO1494="I",AN1494="I",AP1494="I",AK1494="I",AL1494="I",AO1494="C",AN1494="C",AP1494="C",AK1494="C",AL1494="C"),"Regeneración",""))</f>
        <v>#REF!</v>
      </c>
    </row>
    <row r="1495" spans="1:47" s="10" customFormat="1" ht="15" customHeight="1" x14ac:dyDescent="0.2">
      <c r="A1495" s="4">
        <f t="shared" si="301"/>
        <v>73</v>
      </c>
      <c r="B1495" s="4">
        <v>500055</v>
      </c>
      <c r="C1495" s="4" t="s">
        <v>91</v>
      </c>
      <c r="D1495" s="4" t="s">
        <v>156</v>
      </c>
      <c r="E1495" s="3"/>
      <c r="F1495" s="4" t="s">
        <v>365</v>
      </c>
      <c r="G1495" s="4" t="s">
        <v>12</v>
      </c>
      <c r="H1495" s="4" t="s">
        <v>47</v>
      </c>
      <c r="I1495" s="4" t="s">
        <v>10</v>
      </c>
      <c r="J1495" s="4">
        <v>25</v>
      </c>
      <c r="K1495" s="4" t="s">
        <v>129</v>
      </c>
      <c r="L1495" s="4">
        <v>2017</v>
      </c>
      <c r="M1495" s="4" t="s">
        <v>266</v>
      </c>
      <c r="N1495" s="4" t="s">
        <v>304</v>
      </c>
      <c r="O1495" s="4" t="s">
        <v>20</v>
      </c>
      <c r="P1495" s="4">
        <v>2018</v>
      </c>
      <c r="Q1495" s="4" t="s">
        <v>617</v>
      </c>
      <c r="R1495" s="4" t="s">
        <v>119</v>
      </c>
      <c r="S1495" s="13"/>
      <c r="T1495" s="4"/>
      <c r="U1495" s="4"/>
      <c r="V1495" s="4" t="s">
        <v>448</v>
      </c>
      <c r="W1495" s="4">
        <v>60</v>
      </c>
      <c r="X1495" s="13">
        <v>45228</v>
      </c>
      <c r="Y1495" s="27">
        <v>43</v>
      </c>
      <c r="Z1495" s="27"/>
      <c r="AA1495" s="28" t="s">
        <v>462</v>
      </c>
      <c r="AB1495" s="31">
        <v>0.88100000000000001</v>
      </c>
      <c r="AC1495" s="32">
        <v>60</v>
      </c>
      <c r="AD1495" s="28">
        <v>6</v>
      </c>
      <c r="AE1495" s="28">
        <v>44.9</v>
      </c>
      <c r="AF1495" s="33">
        <v>0.01</v>
      </c>
      <c r="AG1495" s="28">
        <v>0.5</v>
      </c>
      <c r="AH1495" s="31">
        <v>5.0000000000000001E-3</v>
      </c>
      <c r="AI1495" s="31">
        <v>0.20100000000000001</v>
      </c>
      <c r="AJ1495" s="31"/>
      <c r="AK1495" s="75" t="str">
        <f t="shared" si="291"/>
        <v>1</v>
      </c>
      <c r="AL1495" s="75" t="str">
        <f t="shared" si="292"/>
        <v>1</v>
      </c>
      <c r="AM1495" s="75" t="str">
        <f t="shared" si="293"/>
        <v>1</v>
      </c>
      <c r="AN1495" s="75" t="str">
        <f t="shared" si="294"/>
        <v>1</v>
      </c>
      <c r="AO1495" s="75" t="str">
        <f t="shared" si="295"/>
        <v>1</v>
      </c>
      <c r="AP1495" s="75" t="str">
        <f t="shared" si="296"/>
        <v>1</v>
      </c>
      <c r="AQ1495" s="75" t="str">
        <f t="shared" si="297"/>
        <v>1</v>
      </c>
      <c r="AR1495" s="75" t="str">
        <f t="shared" si="298"/>
        <v>1</v>
      </c>
      <c r="AS1495" s="75">
        <f t="shared" si="299"/>
        <v>1</v>
      </c>
      <c r="AT1495" s="75" t="str">
        <f t="shared" si="300"/>
        <v>1</v>
      </c>
      <c r="AU1495" s="48" t="e">
        <f>IF(OR(AQ1495="I",#REF!="I",AQ1495="C",#REF!="C"),"Termovacío",IF(OR(AO1495="I",AN1495="I",AP1495="I",AK1495="I",AL1495="I",AO1495="C",AN1495="C",AP1495="C",AK1495="C",AL1495="C"),"Regeneración",""))</f>
        <v>#REF!</v>
      </c>
    </row>
    <row r="1496" spans="1:47" s="10" customFormat="1" ht="15" customHeight="1" x14ac:dyDescent="0.2">
      <c r="A1496" s="4">
        <f t="shared" si="301"/>
        <v>73</v>
      </c>
      <c r="B1496" s="4">
        <v>500055</v>
      </c>
      <c r="C1496" s="4" t="s">
        <v>91</v>
      </c>
      <c r="D1496" s="4" t="s">
        <v>156</v>
      </c>
      <c r="E1496" s="3"/>
      <c r="F1496" s="4" t="s">
        <v>365</v>
      </c>
      <c r="G1496" s="4" t="s">
        <v>12</v>
      </c>
      <c r="H1496" s="4" t="s">
        <v>47</v>
      </c>
      <c r="I1496" s="4" t="s">
        <v>10</v>
      </c>
      <c r="J1496" s="4">
        <v>25</v>
      </c>
      <c r="K1496" s="4" t="s">
        <v>129</v>
      </c>
      <c r="L1496" s="4">
        <v>1977</v>
      </c>
      <c r="M1496" s="4" t="s">
        <v>266</v>
      </c>
      <c r="N1496" s="4" t="s">
        <v>304</v>
      </c>
      <c r="O1496" s="4" t="s">
        <v>118</v>
      </c>
      <c r="P1496" s="4"/>
      <c r="Q1496" s="4">
        <v>2016</v>
      </c>
      <c r="R1496" s="4" t="s">
        <v>119</v>
      </c>
      <c r="S1496" s="13"/>
      <c r="T1496" s="4"/>
      <c r="U1496" s="4"/>
      <c r="V1496" s="4"/>
      <c r="W1496" s="4">
        <v>60</v>
      </c>
      <c r="X1496" s="13" t="s">
        <v>287</v>
      </c>
      <c r="Y1496" s="27">
        <v>0</v>
      </c>
      <c r="Z1496" s="27">
        <v>53</v>
      </c>
      <c r="AA1496" s="28" t="s">
        <v>282</v>
      </c>
      <c r="AB1496" s="31">
        <v>0.88060000000000005</v>
      </c>
      <c r="AC1496" s="32">
        <v>70.2</v>
      </c>
      <c r="AD1496" s="28">
        <v>7</v>
      </c>
      <c r="AE1496" s="28">
        <v>46.5</v>
      </c>
      <c r="AF1496" s="33">
        <v>0.02</v>
      </c>
      <c r="AG1496" s="28">
        <v>1</v>
      </c>
      <c r="AH1496" s="31">
        <v>8.9999999999999993E-3</v>
      </c>
      <c r="AI1496" s="31">
        <v>0.26</v>
      </c>
      <c r="AJ1496" s="31"/>
      <c r="AK1496" s="75" t="str">
        <f t="shared" si="291"/>
        <v>1</v>
      </c>
      <c r="AL1496" s="75" t="str">
        <f t="shared" si="292"/>
        <v>1</v>
      </c>
      <c r="AM1496" s="75" t="str">
        <f t="shared" si="293"/>
        <v>1</v>
      </c>
      <c r="AN1496" s="75" t="str">
        <f t="shared" si="294"/>
        <v>1</v>
      </c>
      <c r="AO1496" s="75" t="str">
        <f t="shared" si="295"/>
        <v>1</v>
      </c>
      <c r="AP1496" s="75" t="str">
        <f t="shared" si="296"/>
        <v>1</v>
      </c>
      <c r="AQ1496" s="75" t="str">
        <f t="shared" si="297"/>
        <v>1</v>
      </c>
      <c r="AR1496" s="75" t="str">
        <f t="shared" si="298"/>
        <v>1</v>
      </c>
      <c r="AS1496" s="75">
        <f t="shared" si="299"/>
        <v>1</v>
      </c>
      <c r="AT1496" s="75" t="str">
        <f t="shared" si="300"/>
        <v>1</v>
      </c>
      <c r="AU1496" s="48" t="e">
        <f>IF(OR(AQ1496="I",#REF!="I",AQ1496="C",#REF!="C"),"Termovacío",IF(OR(AO1496="I",AN1496="I",AP1496="I",AK1496="I",AL1496="I",AO1496="C",AN1496="C",AP1496="C",AK1496="C",AL1496="C"),"Regeneración",""))</f>
        <v>#REF!</v>
      </c>
    </row>
    <row r="1497" spans="1:47" s="10" customFormat="1" ht="15" customHeight="1" x14ac:dyDescent="0.2">
      <c r="A1497" s="4">
        <f t="shared" si="301"/>
        <v>73</v>
      </c>
      <c r="B1497" s="4">
        <v>500055</v>
      </c>
      <c r="C1497" s="4" t="s">
        <v>91</v>
      </c>
      <c r="D1497" s="4" t="s">
        <v>156</v>
      </c>
      <c r="E1497" s="3"/>
      <c r="F1497" s="4" t="s">
        <v>365</v>
      </c>
      <c r="G1497" s="4" t="s">
        <v>12</v>
      </c>
      <c r="H1497" s="4" t="s">
        <v>47</v>
      </c>
      <c r="I1497" s="4" t="s">
        <v>10</v>
      </c>
      <c r="J1497" s="4">
        <v>25</v>
      </c>
      <c r="K1497" s="4" t="s">
        <v>129</v>
      </c>
      <c r="L1497" s="4">
        <v>1977</v>
      </c>
      <c r="M1497" s="4" t="s">
        <v>266</v>
      </c>
      <c r="N1497" s="4" t="s">
        <v>304</v>
      </c>
      <c r="O1497" s="4" t="s">
        <v>118</v>
      </c>
      <c r="P1497" s="4"/>
      <c r="Q1497" s="4">
        <v>2016</v>
      </c>
      <c r="R1497" s="4" t="s">
        <v>119</v>
      </c>
      <c r="S1497" s="13"/>
      <c r="T1497" s="4"/>
      <c r="U1497" s="4"/>
      <c r="V1497" s="4" t="s">
        <v>301</v>
      </c>
      <c r="W1497" s="4">
        <v>60</v>
      </c>
      <c r="X1497" s="13">
        <v>44403</v>
      </c>
      <c r="Y1497" s="27">
        <v>55</v>
      </c>
      <c r="Z1497" s="27">
        <v>60</v>
      </c>
      <c r="AA1497" s="28" t="s">
        <v>283</v>
      </c>
      <c r="AB1497" s="31">
        <v>0.872</v>
      </c>
      <c r="AC1497" s="32">
        <v>35</v>
      </c>
      <c r="AD1497" s="28">
        <v>12</v>
      </c>
      <c r="AE1497" s="28">
        <v>46</v>
      </c>
      <c r="AF1497" s="33">
        <v>0.02</v>
      </c>
      <c r="AG1497" s="28">
        <v>0.5</v>
      </c>
      <c r="AH1497" s="31">
        <v>1.2999999999999999E-2</v>
      </c>
      <c r="AI1497" s="31">
        <v>0.43</v>
      </c>
      <c r="AJ1497" s="31"/>
      <c r="AK1497" s="75" t="str">
        <f t="shared" si="291"/>
        <v>1</v>
      </c>
      <c r="AL1497" s="75" t="str">
        <f t="shared" si="292"/>
        <v>1</v>
      </c>
      <c r="AM1497" s="75" t="str">
        <f t="shared" si="293"/>
        <v>1</v>
      </c>
      <c r="AN1497" s="75" t="str">
        <f t="shared" si="294"/>
        <v>1</v>
      </c>
      <c r="AO1497" s="75" t="str">
        <f t="shared" si="295"/>
        <v>1</v>
      </c>
      <c r="AP1497" s="75" t="str">
        <f t="shared" si="296"/>
        <v>1</v>
      </c>
      <c r="AQ1497" s="75" t="str">
        <f t="shared" si="297"/>
        <v>3</v>
      </c>
      <c r="AR1497" s="75" t="str">
        <f t="shared" si="298"/>
        <v>1</v>
      </c>
      <c r="AS1497" s="75">
        <f t="shared" si="299"/>
        <v>1.4545454545454546</v>
      </c>
      <c r="AT1497" s="75" t="str">
        <f t="shared" si="300"/>
        <v>3</v>
      </c>
      <c r="AU1497" s="48" t="e">
        <f>IF(OR(AQ1497="I",#REF!="I",AQ1497="C",#REF!="C"),"Termovacío",IF(OR(AO1497="I",AN1497="I",AP1497="I",AK1497="I",AL1497="I",AO1497="C",AN1497="C",AP1497="C",AK1497="C",AL1497="C"),"Regeneración",""))</f>
        <v>#REF!</v>
      </c>
    </row>
    <row r="1498" spans="1:47" s="10" customFormat="1" ht="15" customHeight="1" x14ac:dyDescent="0.2">
      <c r="A1498" s="4">
        <f t="shared" si="301"/>
        <v>73</v>
      </c>
      <c r="B1498" s="4">
        <v>500055</v>
      </c>
      <c r="C1498" s="4" t="s">
        <v>91</v>
      </c>
      <c r="D1498" s="4" t="s">
        <v>156</v>
      </c>
      <c r="E1498" s="3"/>
      <c r="F1498" s="4" t="s">
        <v>365</v>
      </c>
      <c r="G1498" s="4" t="s">
        <v>12</v>
      </c>
      <c r="H1498" s="4" t="s">
        <v>47</v>
      </c>
      <c r="I1498" s="4" t="s">
        <v>10</v>
      </c>
      <c r="J1498" s="4">
        <v>25</v>
      </c>
      <c r="K1498" s="4" t="s">
        <v>129</v>
      </c>
      <c r="L1498" s="4">
        <v>1977</v>
      </c>
      <c r="M1498" s="4" t="s">
        <v>266</v>
      </c>
      <c r="N1498" s="4" t="s">
        <v>304</v>
      </c>
      <c r="O1498" s="4" t="s">
        <v>118</v>
      </c>
      <c r="P1498" s="4"/>
      <c r="Q1498" s="4">
        <v>2016</v>
      </c>
      <c r="R1498" s="4" t="s">
        <v>119</v>
      </c>
      <c r="S1498" s="13"/>
      <c r="T1498" s="4"/>
      <c r="U1498" s="4"/>
      <c r="V1498" s="4"/>
      <c r="W1498" s="4">
        <v>60</v>
      </c>
      <c r="X1498" s="13">
        <v>43571</v>
      </c>
      <c r="Y1498" s="27"/>
      <c r="Z1498" s="27"/>
      <c r="AA1498" s="28"/>
      <c r="AB1498" s="31"/>
      <c r="AC1498" s="32">
        <v>24</v>
      </c>
      <c r="AD1498" s="28"/>
      <c r="AE1498" s="28">
        <v>49.8</v>
      </c>
      <c r="AF1498" s="33">
        <v>0.01</v>
      </c>
      <c r="AG1498" s="28">
        <v>0.5</v>
      </c>
      <c r="AH1498" s="31">
        <v>2.1000000000000001E-2</v>
      </c>
      <c r="AI1498" s="31">
        <v>0.59</v>
      </c>
      <c r="AJ1498" s="31"/>
      <c r="AK1498" s="75" t="str">
        <f t="shared" si="291"/>
        <v>1</v>
      </c>
      <c r="AL1498" s="75" t="str">
        <f t="shared" si="292"/>
        <v>1</v>
      </c>
      <c r="AM1498" s="75" t="str">
        <f t="shared" si="293"/>
        <v>1</v>
      </c>
      <c r="AN1498" s="75" t="str">
        <f t="shared" si="294"/>
        <v>1</v>
      </c>
      <c r="AO1498" s="75" t="str">
        <f t="shared" si="295"/>
        <v>1</v>
      </c>
      <c r="AP1498" s="75" t="str">
        <f t="shared" si="296"/>
        <v>1</v>
      </c>
      <c r="AQ1498" s="75" t="str">
        <f t="shared" si="297"/>
        <v>5</v>
      </c>
      <c r="AR1498" s="75" t="str">
        <f t="shared" si="298"/>
        <v>1</v>
      </c>
      <c r="AS1498" s="75">
        <f t="shared" si="299"/>
        <v>1.9090909090909092</v>
      </c>
      <c r="AT1498" s="75" t="str">
        <f t="shared" si="300"/>
        <v>3</v>
      </c>
      <c r="AU1498" s="48" t="e">
        <f>IF(OR(AQ1498="I",#REF!="I",AQ1498="C",#REF!="C"),"Termovacío",IF(OR(AO1498="I",AN1498="I",AP1498="I",AK1498="I",AL1498="I",AO1498="C",AN1498="C",AP1498="C",AK1498="C",AL1498="C"),"Regeneración",""))</f>
        <v>#REF!</v>
      </c>
    </row>
    <row r="1499" spans="1:47" s="10" customFormat="1" ht="15" customHeight="1" x14ac:dyDescent="0.2">
      <c r="A1499" s="4">
        <f t="shared" si="301"/>
        <v>73</v>
      </c>
      <c r="B1499" s="4">
        <v>500055</v>
      </c>
      <c r="C1499" s="4" t="s">
        <v>91</v>
      </c>
      <c r="D1499" s="4" t="s">
        <v>156</v>
      </c>
      <c r="E1499" s="3"/>
      <c r="F1499" s="4" t="s">
        <v>365</v>
      </c>
      <c r="G1499" s="4" t="s">
        <v>12</v>
      </c>
      <c r="H1499" s="4" t="s">
        <v>47</v>
      </c>
      <c r="I1499" s="4" t="s">
        <v>10</v>
      </c>
      <c r="J1499" s="4">
        <v>25</v>
      </c>
      <c r="K1499" s="4" t="s">
        <v>129</v>
      </c>
      <c r="L1499" s="4">
        <v>1977</v>
      </c>
      <c r="M1499" s="4" t="s">
        <v>266</v>
      </c>
      <c r="N1499" s="4" t="s">
        <v>304</v>
      </c>
      <c r="O1499" s="4" t="s">
        <v>118</v>
      </c>
      <c r="P1499" s="4"/>
      <c r="Q1499" s="4">
        <v>2016</v>
      </c>
      <c r="R1499" s="4" t="s">
        <v>119</v>
      </c>
      <c r="S1499" s="13"/>
      <c r="T1499" s="4"/>
      <c r="U1499" s="4"/>
      <c r="V1499" s="4"/>
      <c r="W1499" s="4">
        <v>60</v>
      </c>
      <c r="X1499" s="13">
        <v>43307</v>
      </c>
      <c r="Y1499" s="27"/>
      <c r="Z1499" s="27"/>
      <c r="AA1499" s="28"/>
      <c r="AB1499" s="31"/>
      <c r="AC1499" s="32">
        <v>21</v>
      </c>
      <c r="AD1499" s="28"/>
      <c r="AE1499" s="28">
        <v>41.7</v>
      </c>
      <c r="AF1499" s="33">
        <v>0.01</v>
      </c>
      <c r="AG1499" s="28">
        <v>0.5</v>
      </c>
      <c r="AH1499" s="31">
        <v>1.2E-2</v>
      </c>
      <c r="AI1499" s="31">
        <v>0.53</v>
      </c>
      <c r="AJ1499" s="31"/>
      <c r="AK1499" s="75" t="str">
        <f t="shared" si="291"/>
        <v>1</v>
      </c>
      <c r="AL1499" s="75" t="str">
        <f t="shared" si="292"/>
        <v>1</v>
      </c>
      <c r="AM1499" s="75" t="str">
        <f t="shared" si="293"/>
        <v>1</v>
      </c>
      <c r="AN1499" s="75" t="str">
        <f t="shared" si="294"/>
        <v>1</v>
      </c>
      <c r="AO1499" s="75" t="str">
        <f t="shared" si="295"/>
        <v>1</v>
      </c>
      <c r="AP1499" s="75" t="str">
        <f t="shared" si="296"/>
        <v>1</v>
      </c>
      <c r="AQ1499" s="75" t="str">
        <f t="shared" si="297"/>
        <v>5</v>
      </c>
      <c r="AR1499" s="75" t="str">
        <f t="shared" si="298"/>
        <v>1</v>
      </c>
      <c r="AS1499" s="75">
        <f t="shared" si="299"/>
        <v>1.9090909090909092</v>
      </c>
      <c r="AT1499" s="75" t="str">
        <f t="shared" si="300"/>
        <v>3</v>
      </c>
      <c r="AU1499" s="48" t="e">
        <f>IF(OR(AQ1499="I",#REF!="I",AQ1499="C",#REF!="C"),"Termovacío",IF(OR(AO1499="I",AN1499="I",AP1499="I",AK1499="I",AL1499="I",AO1499="C",AN1499="C",AP1499="C",AK1499="C",AL1499="C"),"Regeneración",""))</f>
        <v>#REF!</v>
      </c>
    </row>
    <row r="1500" spans="1:47" s="10" customFormat="1" ht="15" customHeight="1" x14ac:dyDescent="0.2">
      <c r="A1500" s="4">
        <f t="shared" si="301"/>
        <v>73</v>
      </c>
      <c r="B1500" s="4">
        <v>500055</v>
      </c>
      <c r="C1500" s="4" t="s">
        <v>91</v>
      </c>
      <c r="D1500" s="4" t="s">
        <v>156</v>
      </c>
      <c r="E1500" s="3"/>
      <c r="F1500" s="4" t="s">
        <v>365</v>
      </c>
      <c r="G1500" s="4" t="s">
        <v>12</v>
      </c>
      <c r="H1500" s="4" t="s">
        <v>47</v>
      </c>
      <c r="I1500" s="4" t="s">
        <v>10</v>
      </c>
      <c r="J1500" s="4">
        <v>25</v>
      </c>
      <c r="K1500" s="4" t="s">
        <v>129</v>
      </c>
      <c r="L1500" s="4">
        <v>1977</v>
      </c>
      <c r="M1500" s="4" t="s">
        <v>266</v>
      </c>
      <c r="N1500" s="4" t="s">
        <v>304</v>
      </c>
      <c r="O1500" s="4" t="s">
        <v>118</v>
      </c>
      <c r="P1500" s="4"/>
      <c r="Q1500" s="4">
        <v>2016</v>
      </c>
      <c r="R1500" s="4" t="s">
        <v>119</v>
      </c>
      <c r="S1500" s="13"/>
      <c r="T1500" s="4"/>
      <c r="U1500" s="4"/>
      <c r="V1500" s="4"/>
      <c r="W1500" s="4">
        <v>60</v>
      </c>
      <c r="X1500" s="13">
        <v>43143</v>
      </c>
      <c r="Y1500" s="27"/>
      <c r="Z1500" s="27"/>
      <c r="AA1500" s="28"/>
      <c r="AB1500" s="31"/>
      <c r="AC1500" s="32">
        <v>50</v>
      </c>
      <c r="AD1500" s="28"/>
      <c r="AE1500" s="28">
        <v>50</v>
      </c>
      <c r="AF1500" s="33">
        <v>0.01</v>
      </c>
      <c r="AG1500" s="28">
        <v>0.5</v>
      </c>
      <c r="AH1500" s="31"/>
      <c r="AI1500" s="31">
        <v>0.2</v>
      </c>
      <c r="AJ1500" s="31"/>
      <c r="AK1500" s="75" t="str">
        <f t="shared" si="291"/>
        <v>1</v>
      </c>
      <c r="AL1500" s="75" t="str">
        <f t="shared" si="292"/>
        <v>1</v>
      </c>
      <c r="AM1500" s="75" t="str">
        <f t="shared" si="293"/>
        <v>1</v>
      </c>
      <c r="AN1500" s="75" t="str">
        <f t="shared" si="294"/>
        <v>1</v>
      </c>
      <c r="AO1500" s="75" t="str">
        <f t="shared" si="295"/>
        <v>1</v>
      </c>
      <c r="AP1500" s="75" t="str">
        <f t="shared" si="296"/>
        <v>1</v>
      </c>
      <c r="AQ1500" s="75" t="str">
        <f t="shared" si="297"/>
        <v>1</v>
      </c>
      <c r="AR1500" s="75" t="str">
        <f t="shared" si="298"/>
        <v>1</v>
      </c>
      <c r="AS1500" s="75">
        <f t="shared" si="299"/>
        <v>1</v>
      </c>
      <c r="AT1500" s="75" t="str">
        <f t="shared" si="300"/>
        <v>1</v>
      </c>
      <c r="AU1500" s="48" t="e">
        <f>IF(OR(AQ1500="I",#REF!="I",AQ1500="C",#REF!="C"),"Termovacío",IF(OR(AO1500="I",AN1500="I",AP1500="I",AK1500="I",AL1500="I",AO1500="C",AN1500="C",AP1500="C",AK1500="C",AL1500="C"),"Regeneración",""))</f>
        <v>#REF!</v>
      </c>
    </row>
    <row r="1501" spans="1:47" s="10" customFormat="1" ht="15" customHeight="1" x14ac:dyDescent="0.2">
      <c r="A1501" s="4">
        <f t="shared" si="301"/>
        <v>73</v>
      </c>
      <c r="B1501" s="4">
        <v>500055</v>
      </c>
      <c r="C1501" s="4" t="s">
        <v>91</v>
      </c>
      <c r="D1501" s="4" t="s">
        <v>156</v>
      </c>
      <c r="E1501" s="3"/>
      <c r="F1501" s="4" t="s">
        <v>365</v>
      </c>
      <c r="G1501" s="4" t="s">
        <v>12</v>
      </c>
      <c r="H1501" s="4" t="s">
        <v>47</v>
      </c>
      <c r="I1501" s="4" t="s">
        <v>10</v>
      </c>
      <c r="J1501" s="4">
        <v>25</v>
      </c>
      <c r="K1501" s="4" t="s">
        <v>129</v>
      </c>
      <c r="L1501" s="4">
        <v>1977</v>
      </c>
      <c r="M1501" s="4" t="s">
        <v>266</v>
      </c>
      <c r="N1501" s="4" t="s">
        <v>304</v>
      </c>
      <c r="O1501" s="4" t="s">
        <v>118</v>
      </c>
      <c r="P1501" s="4"/>
      <c r="Q1501" s="4">
        <v>2016</v>
      </c>
      <c r="R1501" s="4" t="s">
        <v>119</v>
      </c>
      <c r="S1501" s="13"/>
      <c r="T1501" s="4"/>
      <c r="U1501" s="4"/>
      <c r="V1501" s="4"/>
      <c r="W1501" s="4">
        <v>60</v>
      </c>
      <c r="X1501" s="13">
        <v>43125</v>
      </c>
      <c r="Y1501" s="27"/>
      <c r="Z1501" s="27"/>
      <c r="AA1501" s="28"/>
      <c r="AB1501" s="31"/>
      <c r="AC1501" s="32">
        <v>25</v>
      </c>
      <c r="AD1501" s="28"/>
      <c r="AE1501" s="28">
        <v>53</v>
      </c>
      <c r="AF1501" s="33">
        <v>0.01</v>
      </c>
      <c r="AG1501" s="28">
        <v>0.5</v>
      </c>
      <c r="AH1501" s="31"/>
      <c r="AI1501" s="31">
        <v>0.2</v>
      </c>
      <c r="AJ1501" s="31"/>
      <c r="AK1501" s="75" t="str">
        <f t="shared" si="291"/>
        <v>1</v>
      </c>
      <c r="AL1501" s="75" t="str">
        <f t="shared" si="292"/>
        <v>1</v>
      </c>
      <c r="AM1501" s="75" t="str">
        <f t="shared" si="293"/>
        <v>1</v>
      </c>
      <c r="AN1501" s="75" t="str">
        <f t="shared" si="294"/>
        <v>1</v>
      </c>
      <c r="AO1501" s="75" t="str">
        <f t="shared" si="295"/>
        <v>1</v>
      </c>
      <c r="AP1501" s="75" t="str">
        <f t="shared" si="296"/>
        <v>1</v>
      </c>
      <c r="AQ1501" s="75" t="str">
        <f t="shared" si="297"/>
        <v>5</v>
      </c>
      <c r="AR1501" s="75" t="str">
        <f t="shared" si="298"/>
        <v>1</v>
      </c>
      <c r="AS1501" s="75">
        <f t="shared" si="299"/>
        <v>1.9090909090909092</v>
      </c>
      <c r="AT1501" s="75" t="str">
        <f t="shared" si="300"/>
        <v>3</v>
      </c>
      <c r="AU1501" s="48" t="e">
        <f>IF(OR(AQ1501="I",#REF!="I",AQ1501="C",#REF!="C"),"Termovacío",IF(OR(AO1501="I",AN1501="I",AP1501="I",AK1501="I",AL1501="I",AO1501="C",AN1501="C",AP1501="C",AK1501="C",AL1501="C"),"Regeneración",""))</f>
        <v>#REF!</v>
      </c>
    </row>
    <row r="1502" spans="1:47" s="10" customFormat="1" ht="15" customHeight="1" x14ac:dyDescent="0.2">
      <c r="A1502" s="4">
        <f t="shared" si="301"/>
        <v>73</v>
      </c>
      <c r="B1502" s="4">
        <v>500055</v>
      </c>
      <c r="C1502" s="4" t="s">
        <v>91</v>
      </c>
      <c r="D1502" s="4" t="s">
        <v>156</v>
      </c>
      <c r="E1502" s="3"/>
      <c r="F1502" s="4" t="s">
        <v>365</v>
      </c>
      <c r="G1502" s="4" t="s">
        <v>12</v>
      </c>
      <c r="H1502" s="4" t="s">
        <v>47</v>
      </c>
      <c r="I1502" s="4" t="s">
        <v>10</v>
      </c>
      <c r="J1502" s="4">
        <v>25</v>
      </c>
      <c r="K1502" s="4" t="s">
        <v>129</v>
      </c>
      <c r="L1502" s="4">
        <v>1977</v>
      </c>
      <c r="M1502" s="4" t="s">
        <v>266</v>
      </c>
      <c r="N1502" s="4" t="s">
        <v>304</v>
      </c>
      <c r="O1502" s="4" t="s">
        <v>118</v>
      </c>
      <c r="P1502" s="4"/>
      <c r="Q1502" s="4">
        <v>2016</v>
      </c>
      <c r="R1502" s="4" t="s">
        <v>119</v>
      </c>
      <c r="S1502" s="13"/>
      <c r="T1502" s="4"/>
      <c r="U1502" s="4"/>
      <c r="V1502" s="4"/>
      <c r="W1502" s="4">
        <v>60</v>
      </c>
      <c r="X1502" s="13">
        <v>43110</v>
      </c>
      <c r="Y1502" s="27"/>
      <c r="Z1502" s="27"/>
      <c r="AA1502" s="28"/>
      <c r="AB1502" s="31"/>
      <c r="AC1502" s="32">
        <v>60</v>
      </c>
      <c r="AD1502" s="28"/>
      <c r="AE1502" s="28">
        <v>50.1</v>
      </c>
      <c r="AF1502" s="33">
        <v>0.01</v>
      </c>
      <c r="AG1502" s="28">
        <v>0.5</v>
      </c>
      <c r="AH1502" s="31"/>
      <c r="AI1502" s="31">
        <v>0.5</v>
      </c>
      <c r="AJ1502" s="31"/>
      <c r="AK1502" s="75" t="str">
        <f t="shared" si="291"/>
        <v>1</v>
      </c>
      <c r="AL1502" s="75" t="str">
        <f t="shared" si="292"/>
        <v>1</v>
      </c>
      <c r="AM1502" s="75" t="str">
        <f t="shared" si="293"/>
        <v>1</v>
      </c>
      <c r="AN1502" s="75" t="str">
        <f t="shared" si="294"/>
        <v>1</v>
      </c>
      <c r="AO1502" s="75" t="str">
        <f t="shared" si="295"/>
        <v>1</v>
      </c>
      <c r="AP1502" s="75" t="str">
        <f t="shared" si="296"/>
        <v>1</v>
      </c>
      <c r="AQ1502" s="75" t="str">
        <f t="shared" si="297"/>
        <v>1</v>
      </c>
      <c r="AR1502" s="75" t="str">
        <f t="shared" si="298"/>
        <v>1</v>
      </c>
      <c r="AS1502" s="75">
        <f t="shared" si="299"/>
        <v>1</v>
      </c>
      <c r="AT1502" s="75" t="str">
        <f t="shared" si="300"/>
        <v>1</v>
      </c>
      <c r="AU1502" s="48" t="e">
        <f>IF(OR(AQ1502="I",#REF!="I",AQ1502="C",#REF!="C"),"Termovacío",IF(OR(AO1502="I",AN1502="I",AP1502="I",AK1502="I",AL1502="I",AO1502="C",AN1502="C",AP1502="C",AK1502="C",AL1502="C"),"Regeneración",""))</f>
        <v>#REF!</v>
      </c>
    </row>
    <row r="1503" spans="1:47" s="10" customFormat="1" ht="15" customHeight="1" x14ac:dyDescent="0.2">
      <c r="A1503" s="4">
        <f t="shared" si="301"/>
        <v>73</v>
      </c>
      <c r="B1503" s="4">
        <v>500055</v>
      </c>
      <c r="C1503" s="4" t="s">
        <v>91</v>
      </c>
      <c r="D1503" s="4" t="s">
        <v>156</v>
      </c>
      <c r="E1503" s="3"/>
      <c r="F1503" s="4" t="s">
        <v>365</v>
      </c>
      <c r="G1503" s="4" t="s">
        <v>12</v>
      </c>
      <c r="H1503" s="4" t="s">
        <v>47</v>
      </c>
      <c r="I1503" s="4" t="s">
        <v>10</v>
      </c>
      <c r="J1503" s="4">
        <v>25</v>
      </c>
      <c r="K1503" s="4" t="s">
        <v>129</v>
      </c>
      <c r="L1503" s="4">
        <v>1977</v>
      </c>
      <c r="M1503" s="4" t="s">
        <v>266</v>
      </c>
      <c r="N1503" s="4" t="s">
        <v>304</v>
      </c>
      <c r="O1503" s="4" t="s">
        <v>118</v>
      </c>
      <c r="P1503" s="4"/>
      <c r="Q1503" s="4">
        <v>2016</v>
      </c>
      <c r="R1503" s="4" t="s">
        <v>119</v>
      </c>
      <c r="S1503" s="13"/>
      <c r="T1503" s="4"/>
      <c r="U1503" s="4"/>
      <c r="V1503" s="4"/>
      <c r="W1503" s="4">
        <v>60</v>
      </c>
      <c r="X1503" s="13">
        <v>42382</v>
      </c>
      <c r="Y1503" s="27"/>
      <c r="Z1503" s="27"/>
      <c r="AA1503" s="28"/>
      <c r="AB1503" s="31"/>
      <c r="AC1503" s="32">
        <v>18</v>
      </c>
      <c r="AD1503" s="28"/>
      <c r="AE1503" s="28">
        <v>34</v>
      </c>
      <c r="AF1503" s="33">
        <v>0.02</v>
      </c>
      <c r="AG1503" s="28">
        <v>2</v>
      </c>
      <c r="AH1503" s="31">
        <v>7.9000000000000001E-2</v>
      </c>
      <c r="AI1503" s="31">
        <v>2.2400000000000002</v>
      </c>
      <c r="AJ1503" s="31"/>
      <c r="AK1503" s="75" t="str">
        <f t="shared" si="291"/>
        <v>1</v>
      </c>
      <c r="AL1503" s="75" t="str">
        <f t="shared" si="292"/>
        <v>1</v>
      </c>
      <c r="AM1503" s="75" t="str">
        <f t="shared" si="293"/>
        <v>1</v>
      </c>
      <c r="AN1503" s="75" t="str">
        <f t="shared" si="294"/>
        <v>1</v>
      </c>
      <c r="AO1503" s="75" t="str">
        <f t="shared" si="295"/>
        <v>1</v>
      </c>
      <c r="AP1503" s="75" t="str">
        <f t="shared" si="296"/>
        <v>1</v>
      </c>
      <c r="AQ1503" s="75" t="str">
        <f t="shared" si="297"/>
        <v>5</v>
      </c>
      <c r="AR1503" s="75" t="str">
        <f t="shared" si="298"/>
        <v>1</v>
      </c>
      <c r="AS1503" s="75">
        <f t="shared" si="299"/>
        <v>1.9090909090909092</v>
      </c>
      <c r="AT1503" s="75" t="str">
        <f t="shared" si="300"/>
        <v>3</v>
      </c>
      <c r="AU1503" s="48" t="e">
        <f>IF(OR(AQ1503="I",#REF!="I",AQ1503="C",#REF!="C"),"Termovacío",IF(OR(AO1503="I",AN1503="I",AP1503="I",AK1503="I",AL1503="I",AO1503="C",AN1503="C",AP1503="C",AK1503="C",AL1503="C"),"Regeneración",""))</f>
        <v>#REF!</v>
      </c>
    </row>
    <row r="1504" spans="1:47" s="10" customFormat="1" ht="15" customHeight="1" x14ac:dyDescent="0.2">
      <c r="A1504" s="4">
        <f t="shared" si="301"/>
        <v>73</v>
      </c>
      <c r="B1504" s="4">
        <v>500055</v>
      </c>
      <c r="C1504" s="4" t="s">
        <v>91</v>
      </c>
      <c r="D1504" s="4" t="s">
        <v>156</v>
      </c>
      <c r="E1504" s="3"/>
      <c r="F1504" s="4" t="s">
        <v>365</v>
      </c>
      <c r="G1504" s="4" t="s">
        <v>12</v>
      </c>
      <c r="H1504" s="4" t="s">
        <v>47</v>
      </c>
      <c r="I1504" s="4" t="s">
        <v>10</v>
      </c>
      <c r="J1504" s="4">
        <v>25</v>
      </c>
      <c r="K1504" s="4" t="s">
        <v>129</v>
      </c>
      <c r="L1504" s="4">
        <v>1977</v>
      </c>
      <c r="M1504" s="4" t="s">
        <v>266</v>
      </c>
      <c r="N1504" s="4" t="s">
        <v>304</v>
      </c>
      <c r="O1504" s="4" t="s">
        <v>118</v>
      </c>
      <c r="P1504" s="4"/>
      <c r="Q1504" s="4">
        <v>2016</v>
      </c>
      <c r="R1504" s="4" t="s">
        <v>119</v>
      </c>
      <c r="S1504" s="13"/>
      <c r="T1504" s="4"/>
      <c r="U1504" s="4"/>
      <c r="V1504" s="4"/>
      <c r="W1504" s="4">
        <v>60</v>
      </c>
      <c r="X1504" s="13">
        <v>41985</v>
      </c>
      <c r="Y1504" s="27"/>
      <c r="Z1504" s="27"/>
      <c r="AA1504" s="28"/>
      <c r="AB1504" s="31"/>
      <c r="AC1504" s="32">
        <v>19</v>
      </c>
      <c r="AD1504" s="28"/>
      <c r="AE1504" s="28">
        <v>32</v>
      </c>
      <c r="AF1504" s="33">
        <v>0.01</v>
      </c>
      <c r="AG1504" s="28">
        <v>2</v>
      </c>
      <c r="AH1504" s="31">
        <v>8.1000000000000003E-2</v>
      </c>
      <c r="AI1504" s="31"/>
      <c r="AJ1504" s="31"/>
      <c r="AK1504" s="75" t="str">
        <f t="shared" si="291"/>
        <v>1</v>
      </c>
      <c r="AL1504" s="75" t="str">
        <f t="shared" si="292"/>
        <v>1</v>
      </c>
      <c r="AM1504" s="75" t="str">
        <f t="shared" si="293"/>
        <v>1</v>
      </c>
      <c r="AN1504" s="75" t="str">
        <f t="shared" si="294"/>
        <v>1</v>
      </c>
      <c r="AO1504" s="75" t="str">
        <f t="shared" si="295"/>
        <v>1</v>
      </c>
      <c r="AP1504" s="75" t="str">
        <f t="shared" si="296"/>
        <v>1</v>
      </c>
      <c r="AQ1504" s="75" t="str">
        <f t="shared" si="297"/>
        <v>5</v>
      </c>
      <c r="AR1504" s="75" t="str">
        <f t="shared" si="298"/>
        <v>1</v>
      </c>
      <c r="AS1504" s="75">
        <f t="shared" si="299"/>
        <v>1.9090909090909092</v>
      </c>
      <c r="AT1504" s="75" t="str">
        <f t="shared" si="300"/>
        <v>3</v>
      </c>
      <c r="AU1504" s="48" t="e">
        <f>IF(OR(AQ1504="I",#REF!="I",AQ1504="C",#REF!="C"),"Termovacío",IF(OR(AO1504="I",AN1504="I",AP1504="I",AK1504="I",AL1504="I",AO1504="C",AN1504="C",AP1504="C",AK1504="C",AL1504="C"),"Regeneración",""))</f>
        <v>#REF!</v>
      </c>
    </row>
    <row r="1505" spans="1:47" s="10" customFormat="1" ht="15" customHeight="1" x14ac:dyDescent="0.2">
      <c r="A1505" s="4">
        <f t="shared" si="301"/>
        <v>73</v>
      </c>
      <c r="B1505" s="4">
        <v>500055</v>
      </c>
      <c r="C1505" s="4" t="s">
        <v>91</v>
      </c>
      <c r="D1505" s="4" t="s">
        <v>156</v>
      </c>
      <c r="E1505" s="3"/>
      <c r="F1505" s="4" t="s">
        <v>365</v>
      </c>
      <c r="G1505" s="4" t="s">
        <v>12</v>
      </c>
      <c r="H1505" s="4" t="s">
        <v>47</v>
      </c>
      <c r="I1505" s="4" t="s">
        <v>10</v>
      </c>
      <c r="J1505" s="4">
        <v>25</v>
      </c>
      <c r="K1505" s="4" t="s">
        <v>129</v>
      </c>
      <c r="L1505" s="4">
        <v>1977</v>
      </c>
      <c r="M1505" s="4" t="s">
        <v>266</v>
      </c>
      <c r="N1505" s="4" t="s">
        <v>304</v>
      </c>
      <c r="O1505" s="4" t="s">
        <v>118</v>
      </c>
      <c r="P1505" s="4"/>
      <c r="Q1505" s="4">
        <v>2016</v>
      </c>
      <c r="R1505" s="4" t="s">
        <v>119</v>
      </c>
      <c r="S1505" s="13"/>
      <c r="T1505" s="4"/>
      <c r="U1505" s="4"/>
      <c r="V1505" s="4"/>
      <c r="W1505" s="4">
        <v>60</v>
      </c>
      <c r="X1505" s="13">
        <v>41919</v>
      </c>
      <c r="Y1505" s="27"/>
      <c r="Z1505" s="27"/>
      <c r="AA1505" s="28"/>
      <c r="AB1505" s="31"/>
      <c r="AC1505" s="32">
        <v>23</v>
      </c>
      <c r="AD1505" s="28"/>
      <c r="AE1505" s="28">
        <v>35.1</v>
      </c>
      <c r="AF1505" s="33">
        <v>0.04</v>
      </c>
      <c r="AG1505" s="28">
        <v>3</v>
      </c>
      <c r="AH1505" s="31"/>
      <c r="AI1505" s="31">
        <v>2.01E-2</v>
      </c>
      <c r="AJ1505" s="31"/>
      <c r="AK1505" s="75" t="str">
        <f t="shared" si="291"/>
        <v>1</v>
      </c>
      <c r="AL1505" s="75" t="str">
        <f t="shared" si="292"/>
        <v>1</v>
      </c>
      <c r="AM1505" s="75" t="str">
        <f t="shared" si="293"/>
        <v>1</v>
      </c>
      <c r="AN1505" s="75" t="str">
        <f t="shared" si="294"/>
        <v>1</v>
      </c>
      <c r="AO1505" s="75" t="str">
        <f t="shared" si="295"/>
        <v>1</v>
      </c>
      <c r="AP1505" s="75" t="str">
        <f t="shared" si="296"/>
        <v>1</v>
      </c>
      <c r="AQ1505" s="75" t="str">
        <f t="shared" si="297"/>
        <v>5</v>
      </c>
      <c r="AR1505" s="75" t="str">
        <f t="shared" si="298"/>
        <v>1</v>
      </c>
      <c r="AS1505" s="75">
        <f t="shared" si="299"/>
        <v>1.9090909090909092</v>
      </c>
      <c r="AT1505" s="75" t="str">
        <f t="shared" si="300"/>
        <v>3</v>
      </c>
      <c r="AU1505" s="48" t="e">
        <f>IF(OR(AQ1505="I",#REF!="I",AQ1505="C",#REF!="C"),"Termovacío",IF(OR(AO1505="I",AN1505="I",AP1505="I",AK1505="I",AL1505="I",AO1505="C",AN1505="C",AP1505="C",AK1505="C",AL1505="C"),"Regeneración",""))</f>
        <v>#REF!</v>
      </c>
    </row>
    <row r="1506" spans="1:47" s="10" customFormat="1" ht="15" customHeight="1" x14ac:dyDescent="0.2">
      <c r="A1506" s="4">
        <f t="shared" si="301"/>
        <v>73</v>
      </c>
      <c r="B1506" s="4">
        <v>500055</v>
      </c>
      <c r="C1506" s="4" t="s">
        <v>91</v>
      </c>
      <c r="D1506" s="4" t="s">
        <v>156</v>
      </c>
      <c r="E1506" s="3"/>
      <c r="F1506" s="4" t="s">
        <v>365</v>
      </c>
      <c r="G1506" s="4" t="s">
        <v>12</v>
      </c>
      <c r="H1506" s="4" t="s">
        <v>47</v>
      </c>
      <c r="I1506" s="4" t="s">
        <v>10</v>
      </c>
      <c r="J1506" s="4">
        <v>25</v>
      </c>
      <c r="K1506" s="4" t="s">
        <v>129</v>
      </c>
      <c r="L1506" s="4">
        <v>1977</v>
      </c>
      <c r="M1506" s="4" t="s">
        <v>266</v>
      </c>
      <c r="N1506" s="4" t="s">
        <v>304</v>
      </c>
      <c r="O1506" s="4" t="s">
        <v>118</v>
      </c>
      <c r="P1506" s="4"/>
      <c r="Q1506" s="4">
        <v>2016</v>
      </c>
      <c r="R1506" s="4" t="s">
        <v>119</v>
      </c>
      <c r="S1506" s="13"/>
      <c r="T1506" s="4"/>
      <c r="U1506" s="4"/>
      <c r="V1506" s="4"/>
      <c r="W1506" s="4">
        <v>60</v>
      </c>
      <c r="X1506" s="13">
        <v>41634</v>
      </c>
      <c r="Y1506" s="27"/>
      <c r="Z1506" s="27"/>
      <c r="AA1506" s="28"/>
      <c r="AB1506" s="31"/>
      <c r="AC1506" s="32">
        <v>35.700000000000003</v>
      </c>
      <c r="AD1506" s="28"/>
      <c r="AE1506" s="28">
        <v>29.7</v>
      </c>
      <c r="AF1506" s="33">
        <v>0.01</v>
      </c>
      <c r="AG1506" s="28">
        <v>2</v>
      </c>
      <c r="AH1506" s="31">
        <v>5.2999999999999999E-2</v>
      </c>
      <c r="AI1506" s="31">
        <v>1.8</v>
      </c>
      <c r="AJ1506" s="31"/>
      <c r="AK1506" s="75" t="str">
        <f t="shared" si="291"/>
        <v>1</v>
      </c>
      <c r="AL1506" s="75" t="str">
        <f t="shared" si="292"/>
        <v>1</v>
      </c>
      <c r="AM1506" s="75" t="str">
        <f t="shared" si="293"/>
        <v>1</v>
      </c>
      <c r="AN1506" s="75" t="str">
        <f t="shared" si="294"/>
        <v>1</v>
      </c>
      <c r="AO1506" s="75" t="str">
        <f t="shared" si="295"/>
        <v>3</v>
      </c>
      <c r="AP1506" s="75" t="str">
        <f t="shared" si="296"/>
        <v>1</v>
      </c>
      <c r="AQ1506" s="75" t="str">
        <f t="shared" si="297"/>
        <v>3</v>
      </c>
      <c r="AR1506" s="75" t="str">
        <f t="shared" si="298"/>
        <v>1</v>
      </c>
      <c r="AS1506" s="75">
        <f t="shared" si="299"/>
        <v>1.7272727272727273</v>
      </c>
      <c r="AT1506" s="75" t="str">
        <f t="shared" si="300"/>
        <v>3</v>
      </c>
      <c r="AU1506" s="48" t="e">
        <f>IF(OR(AQ1506="I",#REF!="I",AQ1506="C",#REF!="C"),"Termovacío",IF(OR(AO1506="I",AN1506="I",AP1506="I",AK1506="I",AL1506="I",AO1506="C",AN1506="C",AP1506="C",AK1506="C",AL1506="C"),"Regeneración",""))</f>
        <v>#REF!</v>
      </c>
    </row>
    <row r="1507" spans="1:47" s="10" customFormat="1" ht="15" customHeight="1" x14ac:dyDescent="0.2">
      <c r="A1507" s="4">
        <f t="shared" si="301"/>
        <v>73</v>
      </c>
      <c r="B1507" s="4">
        <v>500055</v>
      </c>
      <c r="C1507" s="4" t="s">
        <v>91</v>
      </c>
      <c r="D1507" s="4" t="s">
        <v>156</v>
      </c>
      <c r="E1507" s="3"/>
      <c r="F1507" s="4" t="s">
        <v>365</v>
      </c>
      <c r="G1507" s="4" t="s">
        <v>12</v>
      </c>
      <c r="H1507" s="4" t="s">
        <v>47</v>
      </c>
      <c r="I1507" s="4" t="s">
        <v>10</v>
      </c>
      <c r="J1507" s="4">
        <v>25</v>
      </c>
      <c r="K1507" s="4" t="s">
        <v>129</v>
      </c>
      <c r="L1507" s="4">
        <v>1977</v>
      </c>
      <c r="M1507" s="4" t="s">
        <v>266</v>
      </c>
      <c r="N1507" s="4" t="s">
        <v>304</v>
      </c>
      <c r="O1507" s="4" t="s">
        <v>118</v>
      </c>
      <c r="P1507" s="4"/>
      <c r="Q1507" s="4">
        <v>2016</v>
      </c>
      <c r="R1507" s="4" t="s">
        <v>119</v>
      </c>
      <c r="S1507" s="13"/>
      <c r="T1507" s="4"/>
      <c r="U1507" s="4"/>
      <c r="V1507" s="4"/>
      <c r="W1507" s="4">
        <v>60</v>
      </c>
      <c r="X1507" s="13">
        <v>41478</v>
      </c>
      <c r="Y1507" s="27"/>
      <c r="Z1507" s="27"/>
      <c r="AA1507" s="28"/>
      <c r="AB1507" s="31"/>
      <c r="AC1507" s="32">
        <v>65</v>
      </c>
      <c r="AD1507" s="28"/>
      <c r="AE1507" s="28">
        <v>30.1</v>
      </c>
      <c r="AF1507" s="33">
        <v>0.03</v>
      </c>
      <c r="AG1507" s="28">
        <v>1</v>
      </c>
      <c r="AH1507" s="31">
        <v>9.9900000000000003E-2</v>
      </c>
      <c r="AI1507" s="31"/>
      <c r="AJ1507" s="31"/>
      <c r="AK1507" s="75" t="str">
        <f t="shared" si="291"/>
        <v>1</v>
      </c>
      <c r="AL1507" s="75" t="str">
        <f t="shared" si="292"/>
        <v>1</v>
      </c>
      <c r="AM1507" s="75" t="str">
        <f t="shared" si="293"/>
        <v>1</v>
      </c>
      <c r="AN1507" s="75" t="str">
        <f t="shared" si="294"/>
        <v>1</v>
      </c>
      <c r="AO1507" s="75" t="str">
        <f t="shared" si="295"/>
        <v>3</v>
      </c>
      <c r="AP1507" s="75" t="str">
        <f t="shared" si="296"/>
        <v>1</v>
      </c>
      <c r="AQ1507" s="75" t="str">
        <f t="shared" si="297"/>
        <v>1</v>
      </c>
      <c r="AR1507" s="75" t="str">
        <f t="shared" si="298"/>
        <v>1</v>
      </c>
      <c r="AS1507" s="75">
        <f t="shared" si="299"/>
        <v>1.2727272727272727</v>
      </c>
      <c r="AT1507" s="75" t="str">
        <f t="shared" si="300"/>
        <v>3</v>
      </c>
      <c r="AU1507" s="48" t="e">
        <f>IF(OR(AQ1507="I",#REF!="I",AQ1507="C",#REF!="C"),"Termovacío",IF(OR(AO1507="I",AN1507="I",AP1507="I",AK1507="I",AL1507="I",AO1507="C",AN1507="C",AP1507="C",AK1507="C",AL1507="C"),"Regeneración",""))</f>
        <v>#REF!</v>
      </c>
    </row>
    <row r="1508" spans="1:47" s="10" customFormat="1" ht="15" customHeight="1" x14ac:dyDescent="0.2">
      <c r="A1508" s="4">
        <f t="shared" si="301"/>
        <v>73</v>
      </c>
      <c r="B1508" s="4">
        <v>500055</v>
      </c>
      <c r="C1508" s="4" t="s">
        <v>91</v>
      </c>
      <c r="D1508" s="4" t="s">
        <v>156</v>
      </c>
      <c r="E1508" s="3"/>
      <c r="F1508" s="4" t="s">
        <v>365</v>
      </c>
      <c r="G1508" s="4" t="s">
        <v>12</v>
      </c>
      <c r="H1508" s="4" t="s">
        <v>47</v>
      </c>
      <c r="I1508" s="4" t="s">
        <v>10</v>
      </c>
      <c r="J1508" s="4">
        <v>25</v>
      </c>
      <c r="K1508" s="4" t="s">
        <v>129</v>
      </c>
      <c r="L1508" s="4">
        <v>1977</v>
      </c>
      <c r="M1508" s="4" t="s">
        <v>266</v>
      </c>
      <c r="N1508" s="4" t="s">
        <v>304</v>
      </c>
      <c r="O1508" s="4" t="s">
        <v>118</v>
      </c>
      <c r="P1508" s="4"/>
      <c r="Q1508" s="4">
        <v>2016</v>
      </c>
      <c r="R1508" s="4" t="s">
        <v>119</v>
      </c>
      <c r="S1508" s="13"/>
      <c r="T1508" s="4"/>
      <c r="U1508" s="4"/>
      <c r="V1508" s="4"/>
      <c r="W1508" s="4">
        <v>60</v>
      </c>
      <c r="X1508" s="13">
        <v>41445</v>
      </c>
      <c r="Y1508" s="27"/>
      <c r="Z1508" s="27"/>
      <c r="AA1508" s="28"/>
      <c r="AB1508" s="31"/>
      <c r="AC1508" s="32"/>
      <c r="AD1508" s="28"/>
      <c r="AE1508" s="28">
        <v>35</v>
      </c>
      <c r="AF1508" s="33">
        <v>0.01</v>
      </c>
      <c r="AG1508" s="28">
        <v>1.5</v>
      </c>
      <c r="AH1508" s="31">
        <v>6.7000000000000004E-2</v>
      </c>
      <c r="AI1508" s="31">
        <v>2.3260000000000001</v>
      </c>
      <c r="AJ1508" s="31"/>
      <c r="AK1508" s="75" t="str">
        <f t="shared" si="291"/>
        <v>1</v>
      </c>
      <c r="AL1508" s="75" t="str">
        <f t="shared" si="292"/>
        <v>1</v>
      </c>
      <c r="AM1508" s="75" t="str">
        <f t="shared" si="293"/>
        <v>1</v>
      </c>
      <c r="AN1508" s="75" t="str">
        <f t="shared" si="294"/>
        <v>1</v>
      </c>
      <c r="AO1508" s="75" t="str">
        <f t="shared" si="295"/>
        <v>1</v>
      </c>
      <c r="AP1508" s="75" t="str">
        <f t="shared" si="296"/>
        <v>1</v>
      </c>
      <c r="AQ1508" s="75" t="str">
        <f t="shared" si="297"/>
        <v>1</v>
      </c>
      <c r="AR1508" s="75" t="str">
        <f t="shared" si="298"/>
        <v>1</v>
      </c>
      <c r="AS1508" s="75">
        <f t="shared" si="299"/>
        <v>1</v>
      </c>
      <c r="AT1508" s="75" t="str">
        <f t="shared" si="300"/>
        <v>1</v>
      </c>
      <c r="AU1508" s="48" t="e">
        <f>IF(OR(AQ1508="I",#REF!="I",AQ1508="C",#REF!="C"),"Termovacío",IF(OR(AO1508="I",AN1508="I",AP1508="I",AK1508="I",AL1508="I",AO1508="C",AN1508="C",AP1508="C",AK1508="C",AL1508="C"),"Regeneración",""))</f>
        <v>#REF!</v>
      </c>
    </row>
    <row r="1509" spans="1:47" s="10" customFormat="1" ht="15" customHeight="1" x14ac:dyDescent="0.2">
      <c r="A1509" s="4">
        <f t="shared" si="301"/>
        <v>73</v>
      </c>
      <c r="B1509" s="4">
        <v>500055</v>
      </c>
      <c r="C1509" s="4" t="s">
        <v>91</v>
      </c>
      <c r="D1509" s="4" t="s">
        <v>156</v>
      </c>
      <c r="E1509" s="3"/>
      <c r="F1509" s="4" t="s">
        <v>365</v>
      </c>
      <c r="G1509" s="4" t="s">
        <v>12</v>
      </c>
      <c r="H1509" s="4" t="s">
        <v>47</v>
      </c>
      <c r="I1509" s="4" t="s">
        <v>10</v>
      </c>
      <c r="J1509" s="4">
        <v>25</v>
      </c>
      <c r="K1509" s="4" t="s">
        <v>129</v>
      </c>
      <c r="L1509" s="4">
        <v>1977</v>
      </c>
      <c r="M1509" s="4" t="s">
        <v>266</v>
      </c>
      <c r="N1509" s="4" t="s">
        <v>304</v>
      </c>
      <c r="O1509" s="4" t="s">
        <v>118</v>
      </c>
      <c r="P1509" s="4"/>
      <c r="Q1509" s="4">
        <v>2016</v>
      </c>
      <c r="R1509" s="4" t="s">
        <v>119</v>
      </c>
      <c r="S1509" s="13"/>
      <c r="T1509" s="4"/>
      <c r="U1509" s="4"/>
      <c r="V1509" s="4"/>
      <c r="W1509" s="4">
        <v>60</v>
      </c>
      <c r="X1509" s="13">
        <v>41347</v>
      </c>
      <c r="Y1509" s="27"/>
      <c r="Z1509" s="27"/>
      <c r="AA1509" s="28"/>
      <c r="AB1509" s="31"/>
      <c r="AC1509" s="32"/>
      <c r="AD1509" s="28"/>
      <c r="AE1509" s="28">
        <v>36</v>
      </c>
      <c r="AF1509" s="33">
        <v>0.01</v>
      </c>
      <c r="AG1509" s="28">
        <v>1.5</v>
      </c>
      <c r="AH1509" s="31">
        <v>6.3E-2</v>
      </c>
      <c r="AI1509" s="31">
        <v>1.9490000000000001</v>
      </c>
      <c r="AJ1509" s="31"/>
      <c r="AK1509" s="75" t="str">
        <f t="shared" si="291"/>
        <v>1</v>
      </c>
      <c r="AL1509" s="75" t="str">
        <f t="shared" si="292"/>
        <v>1</v>
      </c>
      <c r="AM1509" s="75" t="str">
        <f t="shared" si="293"/>
        <v>1</v>
      </c>
      <c r="AN1509" s="75" t="str">
        <f t="shared" si="294"/>
        <v>1</v>
      </c>
      <c r="AO1509" s="75" t="str">
        <f t="shared" si="295"/>
        <v>1</v>
      </c>
      <c r="AP1509" s="75" t="str">
        <f t="shared" si="296"/>
        <v>1</v>
      </c>
      <c r="AQ1509" s="75" t="str">
        <f t="shared" si="297"/>
        <v>1</v>
      </c>
      <c r="AR1509" s="75" t="str">
        <f t="shared" si="298"/>
        <v>1</v>
      </c>
      <c r="AS1509" s="75">
        <f t="shared" si="299"/>
        <v>1</v>
      </c>
      <c r="AT1509" s="75" t="str">
        <f t="shared" si="300"/>
        <v>1</v>
      </c>
      <c r="AU1509" s="48" t="e">
        <f>IF(OR(AQ1509="I",#REF!="I",AQ1509="C",#REF!="C"),"Termovacío",IF(OR(AO1509="I",AN1509="I",AP1509="I",AK1509="I",AL1509="I",AO1509="C",AN1509="C",AP1509="C",AK1509="C",AL1509="C"),"Regeneración",""))</f>
        <v>#REF!</v>
      </c>
    </row>
    <row r="1510" spans="1:47" s="10" customFormat="1" ht="15" customHeight="1" x14ac:dyDescent="0.2">
      <c r="A1510" s="4">
        <f t="shared" si="301"/>
        <v>73</v>
      </c>
      <c r="B1510" s="4">
        <v>500055</v>
      </c>
      <c r="C1510" s="4" t="s">
        <v>91</v>
      </c>
      <c r="D1510" s="4" t="s">
        <v>156</v>
      </c>
      <c r="E1510" s="3"/>
      <c r="F1510" s="4" t="s">
        <v>365</v>
      </c>
      <c r="G1510" s="4" t="s">
        <v>12</v>
      </c>
      <c r="H1510" s="4" t="s">
        <v>47</v>
      </c>
      <c r="I1510" s="4" t="s">
        <v>10</v>
      </c>
      <c r="J1510" s="4">
        <v>25</v>
      </c>
      <c r="K1510" s="4" t="s">
        <v>129</v>
      </c>
      <c r="L1510" s="4">
        <v>1977</v>
      </c>
      <c r="M1510" s="4" t="s">
        <v>266</v>
      </c>
      <c r="N1510" s="4" t="s">
        <v>304</v>
      </c>
      <c r="O1510" s="4" t="s">
        <v>118</v>
      </c>
      <c r="P1510" s="4"/>
      <c r="Q1510" s="4">
        <v>2016</v>
      </c>
      <c r="R1510" s="4" t="s">
        <v>119</v>
      </c>
      <c r="S1510" s="13"/>
      <c r="T1510" s="4"/>
      <c r="U1510" s="4"/>
      <c r="V1510" s="4"/>
      <c r="W1510" s="4">
        <v>60</v>
      </c>
      <c r="X1510" s="13">
        <v>41242</v>
      </c>
      <c r="Y1510" s="27"/>
      <c r="Z1510" s="27"/>
      <c r="AA1510" s="28"/>
      <c r="AB1510" s="31"/>
      <c r="AC1510" s="32"/>
      <c r="AD1510" s="28"/>
      <c r="AE1510" s="28">
        <v>33</v>
      </c>
      <c r="AF1510" s="33">
        <v>0.01</v>
      </c>
      <c r="AG1510" s="28">
        <v>1.5</v>
      </c>
      <c r="AH1510" s="31">
        <v>7.5999999999999998E-2</v>
      </c>
      <c r="AI1510" s="31">
        <v>2.0230000000000001</v>
      </c>
      <c r="AJ1510" s="31"/>
      <c r="AK1510" s="75" t="str">
        <f t="shared" si="291"/>
        <v>1</v>
      </c>
      <c r="AL1510" s="75" t="str">
        <f t="shared" si="292"/>
        <v>1</v>
      </c>
      <c r="AM1510" s="75" t="str">
        <f t="shared" si="293"/>
        <v>1</v>
      </c>
      <c r="AN1510" s="75" t="str">
        <f t="shared" si="294"/>
        <v>1</v>
      </c>
      <c r="AO1510" s="75" t="str">
        <f t="shared" si="295"/>
        <v>1</v>
      </c>
      <c r="AP1510" s="75" t="str">
        <f t="shared" si="296"/>
        <v>1</v>
      </c>
      <c r="AQ1510" s="75" t="str">
        <f t="shared" si="297"/>
        <v>1</v>
      </c>
      <c r="AR1510" s="75" t="str">
        <f t="shared" si="298"/>
        <v>1</v>
      </c>
      <c r="AS1510" s="75">
        <f t="shared" si="299"/>
        <v>1</v>
      </c>
      <c r="AT1510" s="75" t="str">
        <f t="shared" si="300"/>
        <v>1</v>
      </c>
      <c r="AU1510" s="48" t="e">
        <f>IF(OR(AQ1510="I",#REF!="I",AQ1510="C",#REF!="C"),"Termovacío",IF(OR(AO1510="I",AN1510="I",AP1510="I",AK1510="I",AL1510="I",AO1510="C",AN1510="C",AP1510="C",AK1510="C",AL1510="C"),"Regeneración",""))</f>
        <v>#REF!</v>
      </c>
    </row>
    <row r="1511" spans="1:47" s="10" customFormat="1" ht="15" customHeight="1" x14ac:dyDescent="0.2">
      <c r="A1511" s="4">
        <f t="shared" si="301"/>
        <v>73</v>
      </c>
      <c r="B1511" s="4">
        <v>500055</v>
      </c>
      <c r="C1511" s="4" t="s">
        <v>91</v>
      </c>
      <c r="D1511" s="4" t="s">
        <v>156</v>
      </c>
      <c r="E1511" s="3"/>
      <c r="F1511" s="4" t="s">
        <v>365</v>
      </c>
      <c r="G1511" s="4" t="s">
        <v>12</v>
      </c>
      <c r="H1511" s="4" t="s">
        <v>47</v>
      </c>
      <c r="I1511" s="4" t="s">
        <v>10</v>
      </c>
      <c r="J1511" s="4">
        <v>25</v>
      </c>
      <c r="K1511" s="4" t="s">
        <v>129</v>
      </c>
      <c r="L1511" s="4">
        <v>1977</v>
      </c>
      <c r="M1511" s="4" t="s">
        <v>266</v>
      </c>
      <c r="N1511" s="4" t="s">
        <v>304</v>
      </c>
      <c r="O1511" s="4" t="s">
        <v>118</v>
      </c>
      <c r="P1511" s="4"/>
      <c r="Q1511" s="4">
        <v>2016</v>
      </c>
      <c r="R1511" s="4" t="s">
        <v>119</v>
      </c>
      <c r="S1511" s="13"/>
      <c r="T1511" s="4"/>
      <c r="U1511" s="4"/>
      <c r="V1511" s="4"/>
      <c r="W1511" s="4">
        <v>60</v>
      </c>
      <c r="X1511" s="13">
        <v>40932</v>
      </c>
      <c r="Y1511" s="27"/>
      <c r="Z1511" s="27"/>
      <c r="AA1511" s="28"/>
      <c r="AB1511" s="31"/>
      <c r="AC1511" s="32"/>
      <c r="AD1511" s="28"/>
      <c r="AE1511" s="28">
        <v>33</v>
      </c>
      <c r="AF1511" s="33">
        <v>0.02</v>
      </c>
      <c r="AG1511" s="28">
        <v>2</v>
      </c>
      <c r="AH1511" s="31">
        <v>5.5E-2</v>
      </c>
      <c r="AI1511" s="31">
        <v>2.0030000000000001</v>
      </c>
      <c r="AJ1511" s="31"/>
      <c r="AK1511" s="75" t="str">
        <f t="shared" si="291"/>
        <v>1</v>
      </c>
      <c r="AL1511" s="75" t="str">
        <f t="shared" si="292"/>
        <v>1</v>
      </c>
      <c r="AM1511" s="75" t="str">
        <f t="shared" si="293"/>
        <v>1</v>
      </c>
      <c r="AN1511" s="75" t="str">
        <f t="shared" si="294"/>
        <v>1</v>
      </c>
      <c r="AO1511" s="75" t="str">
        <f t="shared" si="295"/>
        <v>1</v>
      </c>
      <c r="AP1511" s="75" t="str">
        <f t="shared" si="296"/>
        <v>1</v>
      </c>
      <c r="AQ1511" s="75" t="str">
        <f t="shared" si="297"/>
        <v>1</v>
      </c>
      <c r="AR1511" s="75" t="str">
        <f t="shared" si="298"/>
        <v>1</v>
      </c>
      <c r="AS1511" s="75">
        <f t="shared" si="299"/>
        <v>1</v>
      </c>
      <c r="AT1511" s="75" t="str">
        <f t="shared" si="300"/>
        <v>1</v>
      </c>
      <c r="AU1511" s="48" t="e">
        <f>IF(OR(AQ1511="I",#REF!="I",AQ1511="C",#REF!="C"),"Termovacío",IF(OR(AO1511="I",AN1511="I",AP1511="I",AK1511="I",AL1511="I",AO1511="C",AN1511="C",AP1511="C",AK1511="C",AL1511="C"),"Regeneración",""))</f>
        <v>#REF!</v>
      </c>
    </row>
    <row r="1512" spans="1:47" s="10" customFormat="1" ht="15" customHeight="1" x14ac:dyDescent="0.2">
      <c r="A1512" s="4">
        <f t="shared" si="301"/>
        <v>73</v>
      </c>
      <c r="B1512" s="4">
        <v>500055</v>
      </c>
      <c r="C1512" s="4" t="s">
        <v>91</v>
      </c>
      <c r="D1512" s="4" t="s">
        <v>156</v>
      </c>
      <c r="E1512" s="3"/>
      <c r="F1512" s="4" t="s">
        <v>365</v>
      </c>
      <c r="G1512" s="4" t="s">
        <v>12</v>
      </c>
      <c r="H1512" s="4" t="s">
        <v>47</v>
      </c>
      <c r="I1512" s="4" t="s">
        <v>10</v>
      </c>
      <c r="J1512" s="4">
        <v>25</v>
      </c>
      <c r="K1512" s="4" t="s">
        <v>129</v>
      </c>
      <c r="L1512" s="4">
        <v>1977</v>
      </c>
      <c r="M1512" s="4" t="s">
        <v>266</v>
      </c>
      <c r="N1512" s="4" t="s">
        <v>304</v>
      </c>
      <c r="O1512" s="4" t="s">
        <v>118</v>
      </c>
      <c r="P1512" s="4"/>
      <c r="Q1512" s="4">
        <v>2016</v>
      </c>
      <c r="R1512" s="4" t="s">
        <v>119</v>
      </c>
      <c r="S1512" s="13"/>
      <c r="T1512" s="4"/>
      <c r="U1512" s="4"/>
      <c r="V1512" s="4"/>
      <c r="W1512" s="4">
        <v>60</v>
      </c>
      <c r="X1512" s="13">
        <v>40653</v>
      </c>
      <c r="Y1512" s="27"/>
      <c r="Z1512" s="27"/>
      <c r="AA1512" s="28"/>
      <c r="AB1512" s="31"/>
      <c r="AC1512" s="32"/>
      <c r="AD1512" s="28"/>
      <c r="AE1512" s="28">
        <v>33</v>
      </c>
      <c r="AF1512" s="33">
        <v>0.01</v>
      </c>
      <c r="AG1512" s="28">
        <v>2</v>
      </c>
      <c r="AH1512" s="31">
        <v>5.1999999999999998E-2</v>
      </c>
      <c r="AI1512" s="31">
        <v>1.712</v>
      </c>
      <c r="AJ1512" s="31"/>
      <c r="AK1512" s="75" t="str">
        <f t="shared" si="291"/>
        <v>1</v>
      </c>
      <c r="AL1512" s="75" t="str">
        <f t="shared" si="292"/>
        <v>1</v>
      </c>
      <c r="AM1512" s="75" t="str">
        <f t="shared" si="293"/>
        <v>1</v>
      </c>
      <c r="AN1512" s="75" t="str">
        <f t="shared" si="294"/>
        <v>1</v>
      </c>
      <c r="AO1512" s="75" t="str">
        <f t="shared" si="295"/>
        <v>1</v>
      </c>
      <c r="AP1512" s="75" t="str">
        <f t="shared" si="296"/>
        <v>1</v>
      </c>
      <c r="AQ1512" s="75" t="str">
        <f t="shared" si="297"/>
        <v>1</v>
      </c>
      <c r="AR1512" s="75" t="str">
        <f t="shared" si="298"/>
        <v>1</v>
      </c>
      <c r="AS1512" s="75">
        <f t="shared" si="299"/>
        <v>1</v>
      </c>
      <c r="AT1512" s="75" t="str">
        <f t="shared" si="300"/>
        <v>1</v>
      </c>
      <c r="AU1512" s="48" t="e">
        <f>IF(OR(AQ1512="I",#REF!="I",AQ1512="C",#REF!="C"),"Termovacío",IF(OR(AO1512="I",AN1512="I",AP1512="I",AK1512="I",AL1512="I",AO1512="C",AN1512="C",AP1512="C",AK1512="C",AL1512="C"),"Regeneración",""))</f>
        <v>#REF!</v>
      </c>
    </row>
    <row r="1513" spans="1:47" s="10" customFormat="1" ht="15" customHeight="1" x14ac:dyDescent="0.2">
      <c r="A1513" s="4">
        <f t="shared" si="301"/>
        <v>73</v>
      </c>
      <c r="B1513" s="4">
        <v>500055</v>
      </c>
      <c r="C1513" s="4" t="s">
        <v>91</v>
      </c>
      <c r="D1513" s="4" t="s">
        <v>156</v>
      </c>
      <c r="E1513" s="3"/>
      <c r="F1513" s="4" t="s">
        <v>365</v>
      </c>
      <c r="G1513" s="4" t="s">
        <v>12</v>
      </c>
      <c r="H1513" s="4" t="s">
        <v>47</v>
      </c>
      <c r="I1513" s="4" t="s">
        <v>10</v>
      </c>
      <c r="J1513" s="4">
        <v>25</v>
      </c>
      <c r="K1513" s="4" t="s">
        <v>129</v>
      </c>
      <c r="L1513" s="4">
        <v>1977</v>
      </c>
      <c r="M1513" s="4" t="s">
        <v>266</v>
      </c>
      <c r="N1513" s="4" t="s">
        <v>304</v>
      </c>
      <c r="O1513" s="4" t="s">
        <v>118</v>
      </c>
      <c r="P1513" s="4"/>
      <c r="Q1513" s="4">
        <v>2016</v>
      </c>
      <c r="R1513" s="4" t="s">
        <v>119</v>
      </c>
      <c r="S1513" s="13"/>
      <c r="T1513" s="4"/>
      <c r="U1513" s="4"/>
      <c r="V1513" s="4"/>
      <c r="W1513" s="4">
        <v>60</v>
      </c>
      <c r="X1513" s="13">
        <v>40486</v>
      </c>
      <c r="Y1513" s="27"/>
      <c r="Z1513" s="27"/>
      <c r="AA1513" s="28"/>
      <c r="AB1513" s="31"/>
      <c r="AC1513" s="32"/>
      <c r="AD1513" s="28"/>
      <c r="AE1513" s="28">
        <v>33</v>
      </c>
      <c r="AF1513" s="33">
        <v>0.01</v>
      </c>
      <c r="AG1513" s="28">
        <v>1.5</v>
      </c>
      <c r="AH1513" s="31">
        <v>5.1999999999999998E-2</v>
      </c>
      <c r="AI1513" s="31">
        <v>1.7509999999999999</v>
      </c>
      <c r="AJ1513" s="31"/>
      <c r="AK1513" s="75" t="str">
        <f t="shared" si="291"/>
        <v>1</v>
      </c>
      <c r="AL1513" s="75" t="str">
        <f t="shared" si="292"/>
        <v>1</v>
      </c>
      <c r="AM1513" s="75" t="str">
        <f t="shared" si="293"/>
        <v>1</v>
      </c>
      <c r="AN1513" s="75" t="str">
        <f t="shared" si="294"/>
        <v>1</v>
      </c>
      <c r="AO1513" s="75" t="str">
        <f t="shared" si="295"/>
        <v>1</v>
      </c>
      <c r="AP1513" s="75" t="str">
        <f t="shared" si="296"/>
        <v>1</v>
      </c>
      <c r="AQ1513" s="75" t="str">
        <f t="shared" si="297"/>
        <v>1</v>
      </c>
      <c r="AR1513" s="75" t="str">
        <f t="shared" si="298"/>
        <v>1</v>
      </c>
      <c r="AS1513" s="75">
        <f t="shared" si="299"/>
        <v>1</v>
      </c>
      <c r="AT1513" s="75" t="str">
        <f t="shared" si="300"/>
        <v>1</v>
      </c>
      <c r="AU1513" s="48" t="e">
        <f>IF(OR(AQ1513="I",#REF!="I",AQ1513="C",#REF!="C"),"Termovacío",IF(OR(AO1513="I",AN1513="I",AP1513="I",AK1513="I",AL1513="I",AO1513="C",AN1513="C",AP1513="C",AK1513="C",AL1513="C"),"Regeneración",""))</f>
        <v>#REF!</v>
      </c>
    </row>
    <row r="1514" spans="1:47" s="10" customFormat="1" ht="15" customHeight="1" x14ac:dyDescent="0.2">
      <c r="A1514" s="4">
        <f t="shared" si="301"/>
        <v>73</v>
      </c>
      <c r="B1514" s="4">
        <v>500055</v>
      </c>
      <c r="C1514" s="4" t="s">
        <v>91</v>
      </c>
      <c r="D1514" s="4" t="s">
        <v>156</v>
      </c>
      <c r="E1514" s="3"/>
      <c r="F1514" s="4" t="s">
        <v>365</v>
      </c>
      <c r="G1514" s="4" t="s">
        <v>12</v>
      </c>
      <c r="H1514" s="4" t="s">
        <v>47</v>
      </c>
      <c r="I1514" s="4" t="s">
        <v>10</v>
      </c>
      <c r="J1514" s="4">
        <v>25</v>
      </c>
      <c r="K1514" s="4" t="s">
        <v>129</v>
      </c>
      <c r="L1514" s="4">
        <v>1977</v>
      </c>
      <c r="M1514" s="4" t="s">
        <v>266</v>
      </c>
      <c r="N1514" s="4" t="s">
        <v>304</v>
      </c>
      <c r="O1514" s="4" t="s">
        <v>118</v>
      </c>
      <c r="P1514" s="4"/>
      <c r="Q1514" s="4">
        <v>2016</v>
      </c>
      <c r="R1514" s="4" t="s">
        <v>119</v>
      </c>
      <c r="S1514" s="13"/>
      <c r="T1514" s="4"/>
      <c r="U1514" s="4"/>
      <c r="V1514" s="4"/>
      <c r="W1514" s="4">
        <v>60</v>
      </c>
      <c r="X1514" s="13">
        <v>40317</v>
      </c>
      <c r="Y1514" s="27"/>
      <c r="Z1514" s="27"/>
      <c r="AA1514" s="28"/>
      <c r="AB1514" s="31"/>
      <c r="AC1514" s="32"/>
      <c r="AD1514" s="28"/>
      <c r="AE1514" s="28">
        <v>33</v>
      </c>
      <c r="AF1514" s="33">
        <v>0.01</v>
      </c>
      <c r="AG1514" s="28">
        <v>1.5</v>
      </c>
      <c r="AH1514" s="31">
        <v>0.06</v>
      </c>
      <c r="AI1514" s="31">
        <v>1.712</v>
      </c>
      <c r="AJ1514" s="31"/>
      <c r="AK1514" s="75" t="str">
        <f t="shared" si="291"/>
        <v>1</v>
      </c>
      <c r="AL1514" s="75" t="str">
        <f t="shared" si="292"/>
        <v>1</v>
      </c>
      <c r="AM1514" s="75" t="str">
        <f t="shared" si="293"/>
        <v>1</v>
      </c>
      <c r="AN1514" s="75" t="str">
        <f t="shared" si="294"/>
        <v>1</v>
      </c>
      <c r="AO1514" s="75" t="str">
        <f t="shared" si="295"/>
        <v>1</v>
      </c>
      <c r="AP1514" s="75" t="str">
        <f t="shared" si="296"/>
        <v>1</v>
      </c>
      <c r="AQ1514" s="75" t="str">
        <f t="shared" si="297"/>
        <v>1</v>
      </c>
      <c r="AR1514" s="75" t="str">
        <f t="shared" si="298"/>
        <v>1</v>
      </c>
      <c r="AS1514" s="75">
        <f t="shared" si="299"/>
        <v>1</v>
      </c>
      <c r="AT1514" s="75" t="str">
        <f t="shared" si="300"/>
        <v>1</v>
      </c>
      <c r="AU1514" s="48" t="e">
        <f>IF(OR(AQ1514="I",#REF!="I",AQ1514="C",#REF!="C"),"Termovacío",IF(OR(AO1514="I",AN1514="I",AP1514="I",AK1514="I",AL1514="I",AO1514="C",AN1514="C",AP1514="C",AK1514="C",AL1514="C"),"Regeneración",""))</f>
        <v>#REF!</v>
      </c>
    </row>
    <row r="1515" spans="1:47" s="10" customFormat="1" ht="15" customHeight="1" x14ac:dyDescent="0.2">
      <c r="A1515" s="4">
        <f t="shared" si="301"/>
        <v>73</v>
      </c>
      <c r="B1515" s="4">
        <v>500055</v>
      </c>
      <c r="C1515" s="4" t="s">
        <v>91</v>
      </c>
      <c r="D1515" s="4" t="s">
        <v>156</v>
      </c>
      <c r="E1515" s="3"/>
      <c r="F1515" s="4" t="s">
        <v>365</v>
      </c>
      <c r="G1515" s="4" t="s">
        <v>12</v>
      </c>
      <c r="H1515" s="4" t="s">
        <v>47</v>
      </c>
      <c r="I1515" s="4" t="s">
        <v>10</v>
      </c>
      <c r="J1515" s="4">
        <v>25</v>
      </c>
      <c r="K1515" s="4" t="s">
        <v>129</v>
      </c>
      <c r="L1515" s="4">
        <v>1977</v>
      </c>
      <c r="M1515" s="4" t="s">
        <v>266</v>
      </c>
      <c r="N1515" s="4" t="s">
        <v>304</v>
      </c>
      <c r="O1515" s="4" t="s">
        <v>118</v>
      </c>
      <c r="P1515" s="4"/>
      <c r="Q1515" s="4">
        <v>2016</v>
      </c>
      <c r="R1515" s="4" t="s">
        <v>119</v>
      </c>
      <c r="S1515" s="13"/>
      <c r="T1515" s="4"/>
      <c r="U1515" s="4"/>
      <c r="V1515" s="4"/>
      <c r="W1515" s="4">
        <v>60</v>
      </c>
      <c r="X1515" s="13">
        <v>40127</v>
      </c>
      <c r="Y1515" s="27"/>
      <c r="Z1515" s="27"/>
      <c r="AA1515" s="28"/>
      <c r="AB1515" s="31"/>
      <c r="AC1515" s="32"/>
      <c r="AD1515" s="28"/>
      <c r="AE1515" s="28">
        <v>35</v>
      </c>
      <c r="AF1515" s="33">
        <v>0.02</v>
      </c>
      <c r="AG1515" s="28">
        <v>2</v>
      </c>
      <c r="AH1515" s="31">
        <v>6.4000000000000001E-2</v>
      </c>
      <c r="AI1515" s="31">
        <v>1.929</v>
      </c>
      <c r="AJ1515" s="31"/>
      <c r="AK1515" s="75" t="str">
        <f t="shared" si="291"/>
        <v>1</v>
      </c>
      <c r="AL1515" s="75" t="str">
        <f t="shared" si="292"/>
        <v>1</v>
      </c>
      <c r="AM1515" s="75" t="str">
        <f t="shared" si="293"/>
        <v>1</v>
      </c>
      <c r="AN1515" s="75" t="str">
        <f t="shared" si="294"/>
        <v>1</v>
      </c>
      <c r="AO1515" s="75" t="str">
        <f t="shared" si="295"/>
        <v>1</v>
      </c>
      <c r="AP1515" s="75" t="str">
        <f t="shared" si="296"/>
        <v>1</v>
      </c>
      <c r="AQ1515" s="75" t="str">
        <f t="shared" si="297"/>
        <v>1</v>
      </c>
      <c r="AR1515" s="75" t="str">
        <f t="shared" si="298"/>
        <v>1</v>
      </c>
      <c r="AS1515" s="75">
        <f t="shared" si="299"/>
        <v>1</v>
      </c>
      <c r="AT1515" s="75" t="str">
        <f t="shared" si="300"/>
        <v>1</v>
      </c>
      <c r="AU1515" s="48" t="e">
        <f>IF(OR(AQ1515="I",#REF!="I",AQ1515="C",#REF!="C"),"Termovacío",IF(OR(AO1515="I",AN1515="I",AP1515="I",AK1515="I",AL1515="I",AO1515="C",AN1515="C",AP1515="C",AK1515="C",AL1515="C"),"Regeneración",""))</f>
        <v>#REF!</v>
      </c>
    </row>
    <row r="1516" spans="1:47" s="10" customFormat="1" ht="15" customHeight="1" x14ac:dyDescent="0.2">
      <c r="A1516" s="4">
        <f t="shared" si="301"/>
        <v>73</v>
      </c>
      <c r="B1516" s="4">
        <v>500055</v>
      </c>
      <c r="C1516" s="4" t="s">
        <v>91</v>
      </c>
      <c r="D1516" s="4" t="s">
        <v>156</v>
      </c>
      <c r="E1516" s="3"/>
      <c r="F1516" s="4" t="s">
        <v>365</v>
      </c>
      <c r="G1516" s="4" t="s">
        <v>12</v>
      </c>
      <c r="H1516" s="4" t="s">
        <v>47</v>
      </c>
      <c r="I1516" s="4" t="s">
        <v>10</v>
      </c>
      <c r="J1516" s="4">
        <v>25</v>
      </c>
      <c r="K1516" s="4" t="s">
        <v>129</v>
      </c>
      <c r="L1516" s="4">
        <v>1977</v>
      </c>
      <c r="M1516" s="4" t="s">
        <v>266</v>
      </c>
      <c r="N1516" s="4" t="s">
        <v>304</v>
      </c>
      <c r="O1516" s="4" t="s">
        <v>118</v>
      </c>
      <c r="P1516" s="4"/>
      <c r="Q1516" s="4">
        <v>2016</v>
      </c>
      <c r="R1516" s="4" t="s">
        <v>119</v>
      </c>
      <c r="S1516" s="13"/>
      <c r="T1516" s="4"/>
      <c r="U1516" s="4"/>
      <c r="V1516" s="4"/>
      <c r="W1516" s="4">
        <v>60</v>
      </c>
      <c r="X1516" s="13">
        <v>40101</v>
      </c>
      <c r="Y1516" s="27"/>
      <c r="Z1516" s="27"/>
      <c r="AA1516" s="28"/>
      <c r="AB1516" s="31"/>
      <c r="AC1516" s="32"/>
      <c r="AD1516" s="28"/>
      <c r="AE1516" s="28">
        <v>35</v>
      </c>
      <c r="AF1516" s="33">
        <v>0.01</v>
      </c>
      <c r="AG1516" s="28">
        <v>2</v>
      </c>
      <c r="AH1516" s="31">
        <v>0.05</v>
      </c>
      <c r="AI1516" s="31">
        <v>1.669</v>
      </c>
      <c r="AJ1516" s="31"/>
      <c r="AK1516" s="75" t="str">
        <f t="shared" si="291"/>
        <v>1</v>
      </c>
      <c r="AL1516" s="75" t="str">
        <f t="shared" si="292"/>
        <v>1</v>
      </c>
      <c r="AM1516" s="75" t="str">
        <f t="shared" si="293"/>
        <v>1</v>
      </c>
      <c r="AN1516" s="75" t="str">
        <f t="shared" si="294"/>
        <v>1</v>
      </c>
      <c r="AO1516" s="75" t="str">
        <f t="shared" si="295"/>
        <v>1</v>
      </c>
      <c r="AP1516" s="75" t="str">
        <f t="shared" si="296"/>
        <v>1</v>
      </c>
      <c r="AQ1516" s="75" t="str">
        <f t="shared" si="297"/>
        <v>1</v>
      </c>
      <c r="AR1516" s="75" t="str">
        <f t="shared" si="298"/>
        <v>1</v>
      </c>
      <c r="AS1516" s="75">
        <f t="shared" si="299"/>
        <v>1</v>
      </c>
      <c r="AT1516" s="75" t="str">
        <f t="shared" si="300"/>
        <v>1</v>
      </c>
      <c r="AU1516" s="48" t="e">
        <f>IF(OR(AQ1516="I",#REF!="I",AQ1516="C",#REF!="C"),"Termovacío",IF(OR(AO1516="I",AN1516="I",AP1516="I",AK1516="I",AL1516="I",AO1516="C",AN1516="C",AP1516="C",AK1516="C",AL1516="C"),"Regeneración",""))</f>
        <v>#REF!</v>
      </c>
    </row>
    <row r="1517" spans="1:47" s="10" customFormat="1" ht="15" customHeight="1" x14ac:dyDescent="0.2">
      <c r="A1517" s="4">
        <f t="shared" si="301"/>
        <v>73</v>
      </c>
      <c r="B1517" s="4">
        <v>500055</v>
      </c>
      <c r="C1517" s="4" t="s">
        <v>91</v>
      </c>
      <c r="D1517" s="4" t="s">
        <v>156</v>
      </c>
      <c r="E1517" s="3"/>
      <c r="F1517" s="4" t="s">
        <v>365</v>
      </c>
      <c r="G1517" s="4" t="s">
        <v>12</v>
      </c>
      <c r="H1517" s="4" t="s">
        <v>47</v>
      </c>
      <c r="I1517" s="4" t="s">
        <v>10</v>
      </c>
      <c r="J1517" s="4">
        <v>25</v>
      </c>
      <c r="K1517" s="4" t="s">
        <v>129</v>
      </c>
      <c r="L1517" s="4">
        <v>1977</v>
      </c>
      <c r="M1517" s="4" t="s">
        <v>266</v>
      </c>
      <c r="N1517" s="4" t="s">
        <v>304</v>
      </c>
      <c r="O1517" s="4" t="s">
        <v>118</v>
      </c>
      <c r="P1517" s="4"/>
      <c r="Q1517" s="4">
        <v>2016</v>
      </c>
      <c r="R1517" s="4" t="s">
        <v>119</v>
      </c>
      <c r="S1517" s="13"/>
      <c r="T1517" s="4"/>
      <c r="U1517" s="4"/>
      <c r="V1517" s="4"/>
      <c r="W1517" s="4">
        <v>60</v>
      </c>
      <c r="X1517" s="13">
        <v>39777</v>
      </c>
      <c r="Y1517" s="27"/>
      <c r="Z1517" s="27"/>
      <c r="AA1517" s="28"/>
      <c r="AB1517" s="31"/>
      <c r="AC1517" s="32">
        <v>62.7</v>
      </c>
      <c r="AD1517" s="28"/>
      <c r="AE1517" s="28">
        <v>35</v>
      </c>
      <c r="AF1517" s="33">
        <v>0.01</v>
      </c>
      <c r="AG1517" s="28"/>
      <c r="AH1517" s="31">
        <v>0.05</v>
      </c>
      <c r="AI1517" s="31"/>
      <c r="AJ1517" s="31"/>
      <c r="AK1517" s="75" t="str">
        <f t="shared" si="291"/>
        <v>1</v>
      </c>
      <c r="AL1517" s="75" t="str">
        <f t="shared" si="292"/>
        <v>1</v>
      </c>
      <c r="AM1517" s="75" t="str">
        <f t="shared" si="293"/>
        <v>1</v>
      </c>
      <c r="AN1517" s="75" t="str">
        <f t="shared" si="294"/>
        <v>1</v>
      </c>
      <c r="AO1517" s="75" t="str">
        <f t="shared" si="295"/>
        <v>1</v>
      </c>
      <c r="AP1517" s="75" t="str">
        <f t="shared" si="296"/>
        <v>1</v>
      </c>
      <c r="AQ1517" s="75" t="str">
        <f t="shared" si="297"/>
        <v>1</v>
      </c>
      <c r="AR1517" s="75" t="str">
        <f t="shared" si="298"/>
        <v>1</v>
      </c>
      <c r="AS1517" s="75">
        <f t="shared" si="299"/>
        <v>1</v>
      </c>
      <c r="AT1517" s="75" t="str">
        <f t="shared" si="300"/>
        <v>1</v>
      </c>
      <c r="AU1517" s="48" t="e">
        <f>IF(OR(AQ1517="I",#REF!="I",AQ1517="C",#REF!="C"),"Termovacío",IF(OR(AO1517="I",AN1517="I",AP1517="I",AK1517="I",AL1517="I",AO1517="C",AN1517="C",AP1517="C",AK1517="C",AL1517="C"),"Regeneración",""))</f>
        <v>#REF!</v>
      </c>
    </row>
    <row r="1518" spans="1:47" s="10" customFormat="1" ht="15" customHeight="1" x14ac:dyDescent="0.2">
      <c r="A1518" s="4">
        <f t="shared" si="301"/>
        <v>73</v>
      </c>
      <c r="B1518" s="4">
        <v>500055</v>
      </c>
      <c r="C1518" s="4" t="s">
        <v>91</v>
      </c>
      <c r="D1518" s="4" t="s">
        <v>156</v>
      </c>
      <c r="E1518" s="3"/>
      <c r="F1518" s="4" t="s">
        <v>365</v>
      </c>
      <c r="G1518" s="4" t="s">
        <v>12</v>
      </c>
      <c r="H1518" s="4" t="s">
        <v>47</v>
      </c>
      <c r="I1518" s="4" t="s">
        <v>10</v>
      </c>
      <c r="J1518" s="4">
        <v>25</v>
      </c>
      <c r="K1518" s="4" t="s">
        <v>129</v>
      </c>
      <c r="L1518" s="4">
        <v>1977</v>
      </c>
      <c r="M1518" s="4" t="s">
        <v>266</v>
      </c>
      <c r="N1518" s="4" t="s">
        <v>304</v>
      </c>
      <c r="O1518" s="4" t="s">
        <v>118</v>
      </c>
      <c r="P1518" s="4"/>
      <c r="Q1518" s="4">
        <v>2016</v>
      </c>
      <c r="R1518" s="4" t="s">
        <v>119</v>
      </c>
      <c r="S1518" s="13"/>
      <c r="T1518" s="4"/>
      <c r="U1518" s="4"/>
      <c r="V1518" s="4"/>
      <c r="W1518" s="4">
        <v>60</v>
      </c>
      <c r="X1518" s="13">
        <v>39700</v>
      </c>
      <c r="Y1518" s="27"/>
      <c r="Z1518" s="27"/>
      <c r="AA1518" s="28"/>
      <c r="AB1518" s="31"/>
      <c r="AC1518" s="32"/>
      <c r="AD1518" s="28"/>
      <c r="AE1518" s="28">
        <v>38.1</v>
      </c>
      <c r="AF1518" s="33">
        <v>0.02</v>
      </c>
      <c r="AG1518" s="28">
        <v>1.5</v>
      </c>
      <c r="AH1518" s="31">
        <v>3.6999999999999998E-2</v>
      </c>
      <c r="AI1518" s="31">
        <v>1.75</v>
      </c>
      <c r="AJ1518" s="31"/>
      <c r="AK1518" s="75" t="str">
        <f t="shared" si="291"/>
        <v>1</v>
      </c>
      <c r="AL1518" s="75" t="str">
        <f t="shared" si="292"/>
        <v>1</v>
      </c>
      <c r="AM1518" s="75" t="str">
        <f t="shared" si="293"/>
        <v>1</v>
      </c>
      <c r="AN1518" s="75" t="str">
        <f t="shared" si="294"/>
        <v>1</v>
      </c>
      <c r="AO1518" s="75" t="str">
        <f t="shared" si="295"/>
        <v>1</v>
      </c>
      <c r="AP1518" s="75" t="str">
        <f t="shared" si="296"/>
        <v>1</v>
      </c>
      <c r="AQ1518" s="75" t="str">
        <f t="shared" si="297"/>
        <v>1</v>
      </c>
      <c r="AR1518" s="75" t="str">
        <f t="shared" si="298"/>
        <v>1</v>
      </c>
      <c r="AS1518" s="75">
        <f t="shared" si="299"/>
        <v>1</v>
      </c>
      <c r="AT1518" s="75" t="str">
        <f t="shared" si="300"/>
        <v>1</v>
      </c>
      <c r="AU1518" s="48" t="e">
        <f>IF(OR(AQ1518="I",#REF!="I",AQ1518="C",#REF!="C"),"Termovacío",IF(OR(AO1518="I",AN1518="I",AP1518="I",AK1518="I",AL1518="I",AO1518="C",AN1518="C",AP1518="C",AK1518="C",AL1518="C"),"Regeneración",""))</f>
        <v>#REF!</v>
      </c>
    </row>
    <row r="1519" spans="1:47" s="10" customFormat="1" ht="15" customHeight="1" x14ac:dyDescent="0.2">
      <c r="A1519" s="4">
        <f t="shared" si="301"/>
        <v>73</v>
      </c>
      <c r="B1519" s="4">
        <v>500055</v>
      </c>
      <c r="C1519" s="4" t="s">
        <v>91</v>
      </c>
      <c r="D1519" s="4" t="s">
        <v>156</v>
      </c>
      <c r="E1519" s="3"/>
      <c r="F1519" s="4" t="s">
        <v>365</v>
      </c>
      <c r="G1519" s="4" t="s">
        <v>12</v>
      </c>
      <c r="H1519" s="4" t="s">
        <v>47</v>
      </c>
      <c r="I1519" s="4" t="s">
        <v>10</v>
      </c>
      <c r="J1519" s="4">
        <v>25</v>
      </c>
      <c r="K1519" s="4" t="s">
        <v>129</v>
      </c>
      <c r="L1519" s="4">
        <v>1977</v>
      </c>
      <c r="M1519" s="4" t="s">
        <v>266</v>
      </c>
      <c r="N1519" s="4" t="s">
        <v>304</v>
      </c>
      <c r="O1519" s="4" t="s">
        <v>118</v>
      </c>
      <c r="P1519" s="4"/>
      <c r="Q1519" s="4">
        <v>2016</v>
      </c>
      <c r="R1519" s="4" t="s">
        <v>119</v>
      </c>
      <c r="S1519" s="13"/>
      <c r="T1519" s="4"/>
      <c r="U1519" s="4"/>
      <c r="V1519" s="4"/>
      <c r="W1519" s="4">
        <v>60</v>
      </c>
      <c r="X1519" s="13">
        <v>39331</v>
      </c>
      <c r="Y1519" s="27"/>
      <c r="Z1519" s="27"/>
      <c r="AA1519" s="28"/>
      <c r="AB1519" s="31"/>
      <c r="AC1519" s="32">
        <v>15</v>
      </c>
      <c r="AD1519" s="28"/>
      <c r="AE1519" s="28"/>
      <c r="AF1519" s="33"/>
      <c r="AG1519" s="28"/>
      <c r="AH1519" s="31"/>
      <c r="AI1519" s="31"/>
      <c r="AJ1519" s="31"/>
      <c r="AK1519" s="75" t="str">
        <f t="shared" si="291"/>
        <v>1</v>
      </c>
      <c r="AL1519" s="75" t="str">
        <f t="shared" si="292"/>
        <v>1</v>
      </c>
      <c r="AM1519" s="75" t="str">
        <f t="shared" si="293"/>
        <v>1</v>
      </c>
      <c r="AN1519" s="75" t="str">
        <f t="shared" si="294"/>
        <v>1</v>
      </c>
      <c r="AO1519" s="75" t="str">
        <f t="shared" si="295"/>
        <v>1</v>
      </c>
      <c r="AP1519" s="75" t="str">
        <f t="shared" si="296"/>
        <v>1</v>
      </c>
      <c r="AQ1519" s="75" t="str">
        <f t="shared" si="297"/>
        <v>5</v>
      </c>
      <c r="AR1519" s="75" t="str">
        <f t="shared" si="298"/>
        <v>1</v>
      </c>
      <c r="AS1519" s="75">
        <f t="shared" si="299"/>
        <v>1.9090909090909092</v>
      </c>
      <c r="AT1519" s="75" t="str">
        <f t="shared" si="300"/>
        <v>3</v>
      </c>
      <c r="AU1519" s="48" t="e">
        <f>IF(OR(AQ1519="I",#REF!="I",AQ1519="C",#REF!="C"),"Termovacío",IF(OR(AO1519="I",AN1519="I",AP1519="I",AK1519="I",AL1519="I",AO1519="C",AN1519="C",AP1519="C",AK1519="C",AL1519="C"),"Regeneración",""))</f>
        <v>#REF!</v>
      </c>
    </row>
    <row r="1520" spans="1:47" s="10" customFormat="1" ht="15" customHeight="1" x14ac:dyDescent="0.2">
      <c r="A1520" s="4">
        <f t="shared" si="301"/>
        <v>73</v>
      </c>
      <c r="B1520" s="4">
        <v>500055</v>
      </c>
      <c r="C1520" s="4" t="s">
        <v>91</v>
      </c>
      <c r="D1520" s="4" t="s">
        <v>156</v>
      </c>
      <c r="E1520" s="3"/>
      <c r="F1520" s="4" t="s">
        <v>365</v>
      </c>
      <c r="G1520" s="4" t="s">
        <v>12</v>
      </c>
      <c r="H1520" s="4" t="s">
        <v>47</v>
      </c>
      <c r="I1520" s="4" t="s">
        <v>10</v>
      </c>
      <c r="J1520" s="4">
        <v>25</v>
      </c>
      <c r="K1520" s="4" t="s">
        <v>129</v>
      </c>
      <c r="L1520" s="4">
        <v>1977</v>
      </c>
      <c r="M1520" s="4" t="s">
        <v>266</v>
      </c>
      <c r="N1520" s="4" t="s">
        <v>304</v>
      </c>
      <c r="O1520" s="4" t="s">
        <v>118</v>
      </c>
      <c r="P1520" s="4"/>
      <c r="Q1520" s="4">
        <v>2016</v>
      </c>
      <c r="R1520" s="4" t="s">
        <v>119</v>
      </c>
      <c r="S1520" s="13"/>
      <c r="T1520" s="4"/>
      <c r="U1520" s="4"/>
      <c r="V1520" s="4"/>
      <c r="W1520" s="4">
        <v>60</v>
      </c>
      <c r="X1520" s="13">
        <v>39037</v>
      </c>
      <c r="Y1520" s="27"/>
      <c r="Z1520" s="27"/>
      <c r="AA1520" s="28"/>
      <c r="AB1520" s="31"/>
      <c r="AC1520" s="32">
        <v>32.700000000000003</v>
      </c>
      <c r="AD1520" s="28"/>
      <c r="AE1520" s="28">
        <v>35.200000000000003</v>
      </c>
      <c r="AF1520" s="33">
        <v>5.0000000000000001E-3</v>
      </c>
      <c r="AG1520" s="28">
        <v>1.5</v>
      </c>
      <c r="AH1520" s="31">
        <v>3.3000000000000002E-2</v>
      </c>
      <c r="AI1520" s="31">
        <v>1.2370000000000001</v>
      </c>
      <c r="AJ1520" s="31"/>
      <c r="AK1520" s="75" t="str">
        <f t="shared" si="291"/>
        <v>1</v>
      </c>
      <c r="AL1520" s="75" t="str">
        <f t="shared" si="292"/>
        <v>1</v>
      </c>
      <c r="AM1520" s="75" t="str">
        <f t="shared" si="293"/>
        <v>1</v>
      </c>
      <c r="AN1520" s="75" t="str">
        <f t="shared" si="294"/>
        <v>1</v>
      </c>
      <c r="AO1520" s="75" t="str">
        <f t="shared" si="295"/>
        <v>1</v>
      </c>
      <c r="AP1520" s="75" t="str">
        <f t="shared" si="296"/>
        <v>1</v>
      </c>
      <c r="AQ1520" s="75" t="str">
        <f t="shared" si="297"/>
        <v>5</v>
      </c>
      <c r="AR1520" s="75" t="str">
        <f t="shared" si="298"/>
        <v>1</v>
      </c>
      <c r="AS1520" s="75">
        <f t="shared" si="299"/>
        <v>1.9090909090909092</v>
      </c>
      <c r="AT1520" s="75" t="str">
        <f t="shared" si="300"/>
        <v>3</v>
      </c>
      <c r="AU1520" s="48" t="e">
        <f>IF(OR(AQ1520="I",#REF!="I",AQ1520="C",#REF!="C"),"Termovacío",IF(OR(AO1520="I",AN1520="I",AP1520="I",AK1520="I",AL1520="I",AO1520="C",AN1520="C",AP1520="C",AK1520="C",AL1520="C"),"Regeneración",""))</f>
        <v>#REF!</v>
      </c>
    </row>
    <row r="1521" spans="1:47" s="10" customFormat="1" ht="15" customHeight="1" x14ac:dyDescent="0.2">
      <c r="A1521" s="4">
        <f t="shared" si="301"/>
        <v>73</v>
      </c>
      <c r="B1521" s="4">
        <v>500055</v>
      </c>
      <c r="C1521" s="4" t="s">
        <v>91</v>
      </c>
      <c r="D1521" s="4" t="s">
        <v>156</v>
      </c>
      <c r="E1521" s="3"/>
      <c r="F1521" s="4" t="s">
        <v>365</v>
      </c>
      <c r="G1521" s="4" t="s">
        <v>12</v>
      </c>
      <c r="H1521" s="4" t="s">
        <v>47</v>
      </c>
      <c r="I1521" s="4" t="s">
        <v>10</v>
      </c>
      <c r="J1521" s="4">
        <v>25</v>
      </c>
      <c r="K1521" s="4" t="s">
        <v>129</v>
      </c>
      <c r="L1521" s="4">
        <v>1977</v>
      </c>
      <c r="M1521" s="4" t="s">
        <v>266</v>
      </c>
      <c r="N1521" s="4" t="s">
        <v>304</v>
      </c>
      <c r="O1521" s="4" t="s">
        <v>118</v>
      </c>
      <c r="P1521" s="4"/>
      <c r="Q1521" s="4">
        <v>2016</v>
      </c>
      <c r="R1521" s="4" t="s">
        <v>119</v>
      </c>
      <c r="S1521" s="13"/>
      <c r="T1521" s="4"/>
      <c r="U1521" s="4"/>
      <c r="V1521" s="4"/>
      <c r="W1521" s="4">
        <v>60</v>
      </c>
      <c r="X1521" s="13">
        <v>38956</v>
      </c>
      <c r="Y1521" s="27"/>
      <c r="Z1521" s="27"/>
      <c r="AA1521" s="28"/>
      <c r="AB1521" s="31"/>
      <c r="AC1521" s="32">
        <v>35</v>
      </c>
      <c r="AD1521" s="28"/>
      <c r="AE1521" s="28">
        <v>38.4</v>
      </c>
      <c r="AF1521" s="33"/>
      <c r="AG1521" s="28">
        <v>1</v>
      </c>
      <c r="AH1521" s="31"/>
      <c r="AI1521" s="31"/>
      <c r="AJ1521" s="31"/>
      <c r="AK1521" s="75" t="str">
        <f t="shared" si="291"/>
        <v>1</v>
      </c>
      <c r="AL1521" s="75" t="str">
        <f t="shared" si="292"/>
        <v>1</v>
      </c>
      <c r="AM1521" s="75" t="str">
        <f t="shared" si="293"/>
        <v>1</v>
      </c>
      <c r="AN1521" s="75" t="str">
        <f t="shared" si="294"/>
        <v>1</v>
      </c>
      <c r="AO1521" s="75" t="str">
        <f t="shared" si="295"/>
        <v>1</v>
      </c>
      <c r="AP1521" s="75" t="str">
        <f t="shared" si="296"/>
        <v>1</v>
      </c>
      <c r="AQ1521" s="75" t="str">
        <f t="shared" si="297"/>
        <v>3</v>
      </c>
      <c r="AR1521" s="75" t="str">
        <f t="shared" si="298"/>
        <v>1</v>
      </c>
      <c r="AS1521" s="75">
        <f t="shared" si="299"/>
        <v>1.4545454545454546</v>
      </c>
      <c r="AT1521" s="75" t="str">
        <f t="shared" si="300"/>
        <v>3</v>
      </c>
      <c r="AU1521" s="48" t="e">
        <f>IF(OR(AQ1521="I",#REF!="I",AQ1521="C",#REF!="C"),"Termovacío",IF(OR(AO1521="I",AN1521="I",AP1521="I",AK1521="I",AL1521="I",AO1521="C",AN1521="C",AP1521="C",AK1521="C",AL1521="C"),"Regeneración",""))</f>
        <v>#REF!</v>
      </c>
    </row>
    <row r="1522" spans="1:47" s="10" customFormat="1" ht="15" customHeight="1" x14ac:dyDescent="0.2">
      <c r="A1522" s="4">
        <f t="shared" si="301"/>
        <v>73</v>
      </c>
      <c r="B1522" s="4">
        <v>500055</v>
      </c>
      <c r="C1522" s="4" t="s">
        <v>91</v>
      </c>
      <c r="D1522" s="4" t="s">
        <v>156</v>
      </c>
      <c r="E1522" s="3"/>
      <c r="F1522" s="4" t="s">
        <v>365</v>
      </c>
      <c r="G1522" s="4" t="s">
        <v>12</v>
      </c>
      <c r="H1522" s="4" t="s">
        <v>47</v>
      </c>
      <c r="I1522" s="4" t="s">
        <v>10</v>
      </c>
      <c r="J1522" s="4">
        <v>25</v>
      </c>
      <c r="K1522" s="4" t="s">
        <v>129</v>
      </c>
      <c r="L1522" s="4">
        <v>1977</v>
      </c>
      <c r="M1522" s="4" t="s">
        <v>266</v>
      </c>
      <c r="N1522" s="4" t="s">
        <v>304</v>
      </c>
      <c r="O1522" s="4" t="s">
        <v>118</v>
      </c>
      <c r="P1522" s="4"/>
      <c r="Q1522" s="4">
        <v>2016</v>
      </c>
      <c r="R1522" s="4" t="s">
        <v>119</v>
      </c>
      <c r="S1522" s="13"/>
      <c r="T1522" s="4"/>
      <c r="U1522" s="4"/>
      <c r="V1522" s="4"/>
      <c r="W1522" s="4">
        <v>60</v>
      </c>
      <c r="X1522" s="13">
        <v>38544</v>
      </c>
      <c r="Y1522" s="27"/>
      <c r="Z1522" s="27"/>
      <c r="AA1522" s="28"/>
      <c r="AB1522" s="31"/>
      <c r="AC1522" s="32">
        <v>58.4</v>
      </c>
      <c r="AD1522" s="28"/>
      <c r="AE1522" s="28">
        <v>42</v>
      </c>
      <c r="AF1522" s="33">
        <v>1.2E-2</v>
      </c>
      <c r="AG1522" s="28">
        <v>0.5</v>
      </c>
      <c r="AH1522" s="31">
        <v>2.7E-2</v>
      </c>
      <c r="AI1522" s="31">
        <v>0.31</v>
      </c>
      <c r="AJ1522" s="31"/>
      <c r="AK1522" s="75" t="str">
        <f t="shared" si="291"/>
        <v>1</v>
      </c>
      <c r="AL1522" s="75" t="str">
        <f t="shared" si="292"/>
        <v>1</v>
      </c>
      <c r="AM1522" s="75" t="str">
        <f t="shared" si="293"/>
        <v>1</v>
      </c>
      <c r="AN1522" s="75" t="str">
        <f t="shared" si="294"/>
        <v>1</v>
      </c>
      <c r="AO1522" s="75" t="str">
        <f t="shared" si="295"/>
        <v>1</v>
      </c>
      <c r="AP1522" s="75" t="str">
        <f t="shared" si="296"/>
        <v>1</v>
      </c>
      <c r="AQ1522" s="75" t="str">
        <f t="shared" si="297"/>
        <v>1</v>
      </c>
      <c r="AR1522" s="75" t="str">
        <f t="shared" si="298"/>
        <v>1</v>
      </c>
      <c r="AS1522" s="75">
        <f t="shared" si="299"/>
        <v>1</v>
      </c>
      <c r="AT1522" s="75" t="str">
        <f t="shared" si="300"/>
        <v>1</v>
      </c>
      <c r="AU1522" s="48" t="e">
        <f>IF(OR(AQ1522="I",#REF!="I",AQ1522="C",#REF!="C"),"Termovacío",IF(OR(AO1522="I",AN1522="I",AP1522="I",AK1522="I",AL1522="I",AO1522="C",AN1522="C",AP1522="C",AK1522="C",AL1522="C"),"Regeneración",""))</f>
        <v>#REF!</v>
      </c>
    </row>
    <row r="1523" spans="1:47" s="10" customFormat="1" ht="15" customHeight="1" x14ac:dyDescent="0.2">
      <c r="A1523" s="4">
        <f t="shared" si="301"/>
        <v>73</v>
      </c>
      <c r="B1523" s="4">
        <v>500055</v>
      </c>
      <c r="C1523" s="4" t="s">
        <v>91</v>
      </c>
      <c r="D1523" s="4" t="s">
        <v>156</v>
      </c>
      <c r="E1523" s="3"/>
      <c r="F1523" s="4" t="s">
        <v>365</v>
      </c>
      <c r="G1523" s="4" t="s">
        <v>12</v>
      </c>
      <c r="H1523" s="4" t="s">
        <v>47</v>
      </c>
      <c r="I1523" s="4" t="s">
        <v>10</v>
      </c>
      <c r="J1523" s="4">
        <v>25</v>
      </c>
      <c r="K1523" s="4" t="s">
        <v>129</v>
      </c>
      <c r="L1523" s="4">
        <v>1977</v>
      </c>
      <c r="M1523" s="4" t="s">
        <v>266</v>
      </c>
      <c r="N1523" s="4" t="s">
        <v>304</v>
      </c>
      <c r="O1523" s="4" t="s">
        <v>118</v>
      </c>
      <c r="P1523" s="4"/>
      <c r="Q1523" s="4">
        <v>2016</v>
      </c>
      <c r="R1523" s="4" t="s">
        <v>119</v>
      </c>
      <c r="S1523" s="13"/>
      <c r="T1523" s="4"/>
      <c r="U1523" s="4"/>
      <c r="V1523" s="4"/>
      <c r="W1523" s="4">
        <v>60</v>
      </c>
      <c r="X1523" s="13">
        <v>38307</v>
      </c>
      <c r="Y1523" s="27"/>
      <c r="Z1523" s="27"/>
      <c r="AA1523" s="28"/>
      <c r="AB1523" s="31"/>
      <c r="AC1523" s="32">
        <v>26</v>
      </c>
      <c r="AD1523" s="28"/>
      <c r="AE1523" s="28">
        <v>24</v>
      </c>
      <c r="AF1523" s="33"/>
      <c r="AG1523" s="28">
        <v>3.5</v>
      </c>
      <c r="AH1523" s="31"/>
      <c r="AI1523" s="31"/>
      <c r="AJ1523" s="31"/>
      <c r="AK1523" s="75" t="str">
        <f t="shared" si="291"/>
        <v>1</v>
      </c>
      <c r="AL1523" s="75" t="str">
        <f t="shared" si="292"/>
        <v>1</v>
      </c>
      <c r="AM1523" s="75" t="str">
        <f t="shared" si="293"/>
        <v>1</v>
      </c>
      <c r="AN1523" s="75" t="str">
        <f t="shared" si="294"/>
        <v>1</v>
      </c>
      <c r="AO1523" s="75" t="str">
        <f t="shared" si="295"/>
        <v>5</v>
      </c>
      <c r="AP1523" s="75" t="str">
        <f t="shared" si="296"/>
        <v>1</v>
      </c>
      <c r="AQ1523" s="75" t="str">
        <f t="shared" si="297"/>
        <v>5</v>
      </c>
      <c r="AR1523" s="75" t="str">
        <f t="shared" si="298"/>
        <v>1</v>
      </c>
      <c r="AS1523" s="75">
        <f t="shared" si="299"/>
        <v>2.4545454545454546</v>
      </c>
      <c r="AT1523" s="75" t="str">
        <f t="shared" si="300"/>
        <v>6</v>
      </c>
      <c r="AU1523" s="48" t="e">
        <f>IF(OR(AQ1523="I",#REF!="I",AQ1523="C",#REF!="C"),"Termovacío",IF(OR(AO1523="I",AN1523="I",AP1523="I",AK1523="I",AL1523="I",AO1523="C",AN1523="C",AP1523="C",AK1523="C",AL1523="C"),"Regeneración",""))</f>
        <v>#REF!</v>
      </c>
    </row>
    <row r="1524" spans="1:47" s="10" customFormat="1" ht="15" customHeight="1" x14ac:dyDescent="0.2">
      <c r="A1524" s="4">
        <f t="shared" si="301"/>
        <v>73</v>
      </c>
      <c r="B1524" s="4">
        <v>500055</v>
      </c>
      <c r="C1524" s="4" t="s">
        <v>91</v>
      </c>
      <c r="D1524" s="4" t="s">
        <v>156</v>
      </c>
      <c r="E1524" s="3"/>
      <c r="F1524" s="4" t="s">
        <v>365</v>
      </c>
      <c r="G1524" s="4" t="s">
        <v>12</v>
      </c>
      <c r="H1524" s="4" t="s">
        <v>47</v>
      </c>
      <c r="I1524" s="4" t="s">
        <v>10</v>
      </c>
      <c r="J1524" s="4">
        <v>25</v>
      </c>
      <c r="K1524" s="4" t="s">
        <v>129</v>
      </c>
      <c r="L1524" s="4">
        <v>1977</v>
      </c>
      <c r="M1524" s="4" t="s">
        <v>266</v>
      </c>
      <c r="N1524" s="4" t="s">
        <v>304</v>
      </c>
      <c r="O1524" s="4" t="s">
        <v>118</v>
      </c>
      <c r="P1524" s="4"/>
      <c r="Q1524" s="4">
        <v>2016</v>
      </c>
      <c r="R1524" s="4" t="s">
        <v>119</v>
      </c>
      <c r="S1524" s="13"/>
      <c r="T1524" s="4"/>
      <c r="U1524" s="4"/>
      <c r="V1524" s="4"/>
      <c r="W1524" s="4">
        <v>60</v>
      </c>
      <c r="X1524" s="13">
        <v>37531</v>
      </c>
      <c r="Y1524" s="27"/>
      <c r="Z1524" s="27"/>
      <c r="AA1524" s="28"/>
      <c r="AB1524" s="31"/>
      <c r="AC1524" s="32">
        <v>48.9</v>
      </c>
      <c r="AD1524" s="28"/>
      <c r="AE1524" s="28">
        <v>26.3</v>
      </c>
      <c r="AF1524" s="33">
        <v>4.6550000000000001E-2</v>
      </c>
      <c r="AG1524" s="28">
        <v>3.1</v>
      </c>
      <c r="AH1524" s="31"/>
      <c r="AI1524" s="31"/>
      <c r="AJ1524" s="31"/>
      <c r="AK1524" s="75" t="str">
        <f t="shared" si="291"/>
        <v>1</v>
      </c>
      <c r="AL1524" s="75" t="str">
        <f t="shared" si="292"/>
        <v>1</v>
      </c>
      <c r="AM1524" s="75" t="str">
        <f t="shared" si="293"/>
        <v>1</v>
      </c>
      <c r="AN1524" s="75" t="str">
        <f t="shared" si="294"/>
        <v>1</v>
      </c>
      <c r="AO1524" s="75" t="str">
        <f t="shared" si="295"/>
        <v>5</v>
      </c>
      <c r="AP1524" s="75" t="str">
        <f t="shared" si="296"/>
        <v>1</v>
      </c>
      <c r="AQ1524" s="75" t="str">
        <f t="shared" si="297"/>
        <v>1</v>
      </c>
      <c r="AR1524" s="75" t="str">
        <f t="shared" si="298"/>
        <v>1</v>
      </c>
      <c r="AS1524" s="75">
        <f t="shared" si="299"/>
        <v>1.5454545454545454</v>
      </c>
      <c r="AT1524" s="75" t="str">
        <f t="shared" si="300"/>
        <v>3</v>
      </c>
      <c r="AU1524" s="48" t="e">
        <f>IF(OR(AQ1524="I",#REF!="I",AQ1524="C",#REF!="C"),"Termovacío",IF(OR(AO1524="I",AN1524="I",AP1524="I",AK1524="I",AL1524="I",AO1524="C",AN1524="C",AP1524="C",AK1524="C",AL1524="C"),"Regeneración",""))</f>
        <v>#REF!</v>
      </c>
    </row>
    <row r="1525" spans="1:47" s="10" customFormat="1" ht="15" customHeight="1" x14ac:dyDescent="0.2">
      <c r="A1525" s="4">
        <f t="shared" si="301"/>
        <v>73</v>
      </c>
      <c r="B1525" s="4">
        <v>500055</v>
      </c>
      <c r="C1525" s="4" t="s">
        <v>91</v>
      </c>
      <c r="D1525" s="4" t="s">
        <v>156</v>
      </c>
      <c r="E1525" s="3"/>
      <c r="F1525" s="4" t="s">
        <v>365</v>
      </c>
      <c r="G1525" s="4" t="s">
        <v>12</v>
      </c>
      <c r="H1525" s="4" t="s">
        <v>47</v>
      </c>
      <c r="I1525" s="4" t="s">
        <v>10</v>
      </c>
      <c r="J1525" s="4">
        <v>25</v>
      </c>
      <c r="K1525" s="4" t="s">
        <v>129</v>
      </c>
      <c r="L1525" s="4">
        <v>1977</v>
      </c>
      <c r="M1525" s="4" t="s">
        <v>266</v>
      </c>
      <c r="N1525" s="4" t="s">
        <v>304</v>
      </c>
      <c r="O1525" s="4" t="s">
        <v>118</v>
      </c>
      <c r="P1525" s="4"/>
      <c r="Q1525" s="4">
        <v>2016</v>
      </c>
      <c r="R1525" s="4" t="s">
        <v>119</v>
      </c>
      <c r="S1525" s="13"/>
      <c r="T1525" s="4"/>
      <c r="U1525" s="4"/>
      <c r="V1525" s="4"/>
      <c r="W1525" s="4">
        <v>60</v>
      </c>
      <c r="X1525" s="13">
        <v>37348</v>
      </c>
      <c r="Y1525" s="27"/>
      <c r="Z1525" s="27"/>
      <c r="AA1525" s="28"/>
      <c r="AB1525" s="31"/>
      <c r="AC1525" s="32">
        <v>21</v>
      </c>
      <c r="AD1525" s="28"/>
      <c r="AE1525" s="28"/>
      <c r="AF1525" s="33"/>
      <c r="AG1525" s="28"/>
      <c r="AH1525" s="31"/>
      <c r="AI1525" s="31"/>
      <c r="AJ1525" s="31"/>
      <c r="AK1525" s="75" t="str">
        <f t="shared" si="291"/>
        <v>1</v>
      </c>
      <c r="AL1525" s="75" t="str">
        <f t="shared" si="292"/>
        <v>1</v>
      </c>
      <c r="AM1525" s="75" t="str">
        <f t="shared" si="293"/>
        <v>1</v>
      </c>
      <c r="AN1525" s="75" t="str">
        <f t="shared" si="294"/>
        <v>1</v>
      </c>
      <c r="AO1525" s="75" t="str">
        <f t="shared" si="295"/>
        <v>1</v>
      </c>
      <c r="AP1525" s="75" t="str">
        <f t="shared" si="296"/>
        <v>1</v>
      </c>
      <c r="AQ1525" s="75" t="str">
        <f t="shared" si="297"/>
        <v>5</v>
      </c>
      <c r="AR1525" s="75" t="str">
        <f t="shared" si="298"/>
        <v>1</v>
      </c>
      <c r="AS1525" s="75">
        <f t="shared" si="299"/>
        <v>1.9090909090909092</v>
      </c>
      <c r="AT1525" s="75" t="str">
        <f t="shared" si="300"/>
        <v>3</v>
      </c>
      <c r="AU1525" s="48" t="e">
        <f>IF(OR(AQ1525="I",#REF!="I",AQ1525="C",#REF!="C"),"Termovacío",IF(OR(AO1525="I",AN1525="I",AP1525="I",AK1525="I",AL1525="I",AO1525="C",AN1525="C",AP1525="C",AK1525="C",AL1525="C"),"Regeneración",""))</f>
        <v>#REF!</v>
      </c>
    </row>
    <row r="1526" spans="1:47" s="10" customFormat="1" ht="15" customHeight="1" x14ac:dyDescent="0.2">
      <c r="A1526" s="4">
        <f t="shared" si="301"/>
        <v>73</v>
      </c>
      <c r="B1526" s="4">
        <v>500055</v>
      </c>
      <c r="C1526" s="4" t="s">
        <v>91</v>
      </c>
      <c r="D1526" s="4" t="s">
        <v>156</v>
      </c>
      <c r="E1526" s="3"/>
      <c r="F1526" s="4" t="s">
        <v>365</v>
      </c>
      <c r="G1526" s="4" t="s">
        <v>12</v>
      </c>
      <c r="H1526" s="4" t="s">
        <v>47</v>
      </c>
      <c r="I1526" s="4" t="s">
        <v>10</v>
      </c>
      <c r="J1526" s="4">
        <v>25</v>
      </c>
      <c r="K1526" s="4" t="s">
        <v>129</v>
      </c>
      <c r="L1526" s="4">
        <v>1977</v>
      </c>
      <c r="M1526" s="4" t="s">
        <v>266</v>
      </c>
      <c r="N1526" s="4" t="s">
        <v>304</v>
      </c>
      <c r="O1526" s="4" t="s">
        <v>118</v>
      </c>
      <c r="P1526" s="4"/>
      <c r="Q1526" s="4">
        <v>2016</v>
      </c>
      <c r="R1526" s="4" t="s">
        <v>119</v>
      </c>
      <c r="S1526" s="13"/>
      <c r="T1526" s="4"/>
      <c r="U1526" s="4"/>
      <c r="V1526" s="4"/>
      <c r="W1526" s="4">
        <v>60</v>
      </c>
      <c r="X1526" s="13">
        <v>37280</v>
      </c>
      <c r="Y1526" s="27"/>
      <c r="Z1526" s="27"/>
      <c r="AA1526" s="28"/>
      <c r="AB1526" s="31"/>
      <c r="AC1526" s="32">
        <v>58</v>
      </c>
      <c r="AD1526" s="28"/>
      <c r="AE1526" s="28">
        <v>27.8</v>
      </c>
      <c r="AF1526" s="33">
        <v>5.8099999999999999E-2</v>
      </c>
      <c r="AG1526" s="28">
        <v>3</v>
      </c>
      <c r="AH1526" s="31"/>
      <c r="AI1526" s="31"/>
      <c r="AJ1526" s="31"/>
      <c r="AK1526" s="75" t="str">
        <f t="shared" si="291"/>
        <v>1</v>
      </c>
      <c r="AL1526" s="75" t="str">
        <f t="shared" si="292"/>
        <v>1</v>
      </c>
      <c r="AM1526" s="75" t="str">
        <f t="shared" si="293"/>
        <v>1</v>
      </c>
      <c r="AN1526" s="75" t="str">
        <f t="shared" si="294"/>
        <v>3</v>
      </c>
      <c r="AO1526" s="75" t="str">
        <f t="shared" si="295"/>
        <v>5</v>
      </c>
      <c r="AP1526" s="75" t="str">
        <f t="shared" si="296"/>
        <v>1</v>
      </c>
      <c r="AQ1526" s="75" t="str">
        <f t="shared" si="297"/>
        <v>1</v>
      </c>
      <c r="AR1526" s="75" t="str">
        <f t="shared" si="298"/>
        <v>1</v>
      </c>
      <c r="AS1526" s="75">
        <f t="shared" si="299"/>
        <v>1.7272727272727273</v>
      </c>
      <c r="AT1526" s="75" t="str">
        <f t="shared" si="300"/>
        <v>3</v>
      </c>
      <c r="AU1526" s="48" t="e">
        <f>IF(OR(AQ1526="I",#REF!="I",AQ1526="C",#REF!="C"),"Termovacío",IF(OR(AO1526="I",AN1526="I",AP1526="I",AK1526="I",AL1526="I",AO1526="C",AN1526="C",AP1526="C",AK1526="C",AL1526="C"),"Regeneración",""))</f>
        <v>#REF!</v>
      </c>
    </row>
    <row r="1527" spans="1:47" s="10" customFormat="1" ht="15" customHeight="1" x14ac:dyDescent="0.2">
      <c r="A1527" s="4">
        <f t="shared" si="301"/>
        <v>73</v>
      </c>
      <c r="B1527" s="4">
        <v>500055</v>
      </c>
      <c r="C1527" s="4" t="s">
        <v>91</v>
      </c>
      <c r="D1527" s="4" t="s">
        <v>156</v>
      </c>
      <c r="E1527" s="3"/>
      <c r="F1527" s="4" t="s">
        <v>365</v>
      </c>
      <c r="G1527" s="4" t="s">
        <v>12</v>
      </c>
      <c r="H1527" s="4" t="s">
        <v>47</v>
      </c>
      <c r="I1527" s="4" t="s">
        <v>10</v>
      </c>
      <c r="J1527" s="4">
        <v>25</v>
      </c>
      <c r="K1527" s="4" t="s">
        <v>129</v>
      </c>
      <c r="L1527" s="4">
        <v>1977</v>
      </c>
      <c r="M1527" s="4" t="s">
        <v>266</v>
      </c>
      <c r="N1527" s="4" t="s">
        <v>304</v>
      </c>
      <c r="O1527" s="4" t="s">
        <v>118</v>
      </c>
      <c r="P1527" s="4"/>
      <c r="Q1527" s="4">
        <v>2016</v>
      </c>
      <c r="R1527" s="4" t="s">
        <v>119</v>
      </c>
      <c r="S1527" s="13"/>
      <c r="T1527" s="4"/>
      <c r="U1527" s="4"/>
      <c r="V1527" s="4"/>
      <c r="W1527" s="4">
        <v>60</v>
      </c>
      <c r="X1527" s="13">
        <v>36025</v>
      </c>
      <c r="Y1527" s="27"/>
      <c r="Z1527" s="27"/>
      <c r="AA1527" s="28"/>
      <c r="AB1527" s="31"/>
      <c r="AC1527" s="32">
        <v>22</v>
      </c>
      <c r="AD1527" s="28"/>
      <c r="AE1527" s="28">
        <v>28.3</v>
      </c>
      <c r="AF1527" s="33">
        <v>4.0391999999999997E-2</v>
      </c>
      <c r="AG1527" s="28">
        <v>2.6</v>
      </c>
      <c r="AH1527" s="31"/>
      <c r="AI1527" s="31"/>
      <c r="AJ1527" s="31"/>
      <c r="AK1527" s="75" t="str">
        <f t="shared" si="291"/>
        <v>1</v>
      </c>
      <c r="AL1527" s="75" t="str">
        <f t="shared" si="292"/>
        <v>1</v>
      </c>
      <c r="AM1527" s="75" t="str">
        <f t="shared" si="293"/>
        <v>1</v>
      </c>
      <c r="AN1527" s="75" t="str">
        <f t="shared" si="294"/>
        <v>1</v>
      </c>
      <c r="AO1527" s="75" t="str">
        <f t="shared" si="295"/>
        <v>3</v>
      </c>
      <c r="AP1527" s="75" t="str">
        <f t="shared" si="296"/>
        <v>1</v>
      </c>
      <c r="AQ1527" s="75" t="str">
        <f t="shared" si="297"/>
        <v>5</v>
      </c>
      <c r="AR1527" s="75" t="str">
        <f t="shared" si="298"/>
        <v>1</v>
      </c>
      <c r="AS1527" s="75">
        <f t="shared" si="299"/>
        <v>2.1818181818181817</v>
      </c>
      <c r="AT1527" s="75" t="str">
        <f t="shared" si="300"/>
        <v>6</v>
      </c>
      <c r="AU1527" s="48" t="e">
        <f>IF(OR(AQ1527="I",#REF!="I",AQ1527="C",#REF!="C"),"Termovacío",IF(OR(AO1527="I",AN1527="I",AP1527="I",AK1527="I",AL1527="I",AO1527="C",AN1527="C",AP1527="C",AK1527="C",AL1527="C"),"Regeneración",""))</f>
        <v>#REF!</v>
      </c>
    </row>
    <row r="1528" spans="1:47" s="10" customFormat="1" ht="15" customHeight="1" x14ac:dyDescent="0.2">
      <c r="A1528" s="4">
        <f t="shared" si="301"/>
        <v>73</v>
      </c>
      <c r="B1528" s="4">
        <v>500055</v>
      </c>
      <c r="C1528" s="4" t="s">
        <v>91</v>
      </c>
      <c r="D1528" s="4" t="s">
        <v>156</v>
      </c>
      <c r="E1528" s="3"/>
      <c r="F1528" s="4" t="s">
        <v>365</v>
      </c>
      <c r="G1528" s="4" t="s">
        <v>12</v>
      </c>
      <c r="H1528" s="4" t="s">
        <v>47</v>
      </c>
      <c r="I1528" s="4" t="s">
        <v>10</v>
      </c>
      <c r="J1528" s="4">
        <v>25</v>
      </c>
      <c r="K1528" s="4" t="s">
        <v>129</v>
      </c>
      <c r="L1528" s="4">
        <v>1977</v>
      </c>
      <c r="M1528" s="4" t="s">
        <v>266</v>
      </c>
      <c r="N1528" s="4" t="s">
        <v>304</v>
      </c>
      <c r="O1528" s="4" t="s">
        <v>118</v>
      </c>
      <c r="P1528" s="4"/>
      <c r="Q1528" s="4">
        <v>2016</v>
      </c>
      <c r="R1528" s="4" t="s">
        <v>119</v>
      </c>
      <c r="S1528" s="13"/>
      <c r="T1528" s="4"/>
      <c r="U1528" s="4"/>
      <c r="V1528" s="4"/>
      <c r="W1528" s="4">
        <v>60</v>
      </c>
      <c r="X1528" s="13">
        <v>35622</v>
      </c>
      <c r="Y1528" s="27"/>
      <c r="Z1528" s="27"/>
      <c r="AA1528" s="28"/>
      <c r="AB1528" s="31"/>
      <c r="AC1528" s="32">
        <v>53.1</v>
      </c>
      <c r="AD1528" s="28"/>
      <c r="AE1528" s="28">
        <v>30.1</v>
      </c>
      <c r="AF1528" s="33">
        <v>3.6499999999999998E-2</v>
      </c>
      <c r="AG1528" s="28">
        <v>2.5</v>
      </c>
      <c r="AH1528" s="31"/>
      <c r="AI1528" s="31"/>
      <c r="AJ1528" s="31"/>
      <c r="AK1528" s="75" t="str">
        <f t="shared" si="291"/>
        <v>1</v>
      </c>
      <c r="AL1528" s="75" t="str">
        <f t="shared" si="292"/>
        <v>1</v>
      </c>
      <c r="AM1528" s="75" t="str">
        <f t="shared" si="293"/>
        <v>1</v>
      </c>
      <c r="AN1528" s="75" t="str">
        <f t="shared" si="294"/>
        <v>1</v>
      </c>
      <c r="AO1528" s="75" t="str">
        <f t="shared" si="295"/>
        <v>3</v>
      </c>
      <c r="AP1528" s="75" t="str">
        <f t="shared" si="296"/>
        <v>1</v>
      </c>
      <c r="AQ1528" s="75" t="str">
        <f t="shared" si="297"/>
        <v>1</v>
      </c>
      <c r="AR1528" s="75" t="str">
        <f t="shared" si="298"/>
        <v>1</v>
      </c>
      <c r="AS1528" s="75">
        <f t="shared" si="299"/>
        <v>1.2727272727272727</v>
      </c>
      <c r="AT1528" s="75" t="str">
        <f t="shared" si="300"/>
        <v>3</v>
      </c>
      <c r="AU1528" s="48" t="e">
        <f>IF(OR(AQ1528="I",#REF!="I",AQ1528="C",#REF!="C"),"Termovacío",IF(OR(AO1528="I",AN1528="I",AP1528="I",AK1528="I",AL1528="I",AO1528="C",AN1528="C",AP1528="C",AK1528="C",AL1528="C"),"Regeneración",""))</f>
        <v>#REF!</v>
      </c>
    </row>
    <row r="1529" spans="1:47" s="10" customFormat="1" ht="15" customHeight="1" x14ac:dyDescent="0.2">
      <c r="A1529" s="4">
        <f t="shared" si="301"/>
        <v>73</v>
      </c>
      <c r="B1529" s="4">
        <v>500055</v>
      </c>
      <c r="C1529" s="4" t="s">
        <v>91</v>
      </c>
      <c r="D1529" s="4" t="s">
        <v>156</v>
      </c>
      <c r="E1529" s="3"/>
      <c r="F1529" s="4" t="s">
        <v>365</v>
      </c>
      <c r="G1529" s="4" t="s">
        <v>12</v>
      </c>
      <c r="H1529" s="4" t="s">
        <v>47</v>
      </c>
      <c r="I1529" s="4" t="s">
        <v>10</v>
      </c>
      <c r="J1529" s="4">
        <v>25</v>
      </c>
      <c r="K1529" s="4" t="s">
        <v>129</v>
      </c>
      <c r="L1529" s="4">
        <v>1977</v>
      </c>
      <c r="M1529" s="4" t="s">
        <v>266</v>
      </c>
      <c r="N1529" s="4" t="s">
        <v>304</v>
      </c>
      <c r="O1529" s="4" t="s">
        <v>118</v>
      </c>
      <c r="P1529" s="4"/>
      <c r="Q1529" s="4">
        <v>2016</v>
      </c>
      <c r="R1529" s="4" t="s">
        <v>119</v>
      </c>
      <c r="S1529" s="13"/>
      <c r="T1529" s="4"/>
      <c r="U1529" s="4"/>
      <c r="V1529" s="4"/>
      <c r="W1529" s="4">
        <v>60</v>
      </c>
      <c r="X1529" s="13">
        <v>35271</v>
      </c>
      <c r="Y1529" s="27"/>
      <c r="Z1529" s="27"/>
      <c r="AA1529" s="28"/>
      <c r="AB1529" s="31"/>
      <c r="AC1529" s="32">
        <v>35.700000000000003</v>
      </c>
      <c r="AD1529" s="28"/>
      <c r="AE1529" s="28">
        <v>30.5</v>
      </c>
      <c r="AF1529" s="33">
        <v>2.9000000000000001E-2</v>
      </c>
      <c r="AG1529" s="28">
        <v>2.5</v>
      </c>
      <c r="AH1529" s="31"/>
      <c r="AI1529" s="31"/>
      <c r="AJ1529" s="31"/>
      <c r="AK1529" s="75" t="str">
        <f t="shared" si="291"/>
        <v>1</v>
      </c>
      <c r="AL1529" s="75" t="str">
        <f t="shared" si="292"/>
        <v>1</v>
      </c>
      <c r="AM1529" s="75" t="str">
        <f t="shared" si="293"/>
        <v>1</v>
      </c>
      <c r="AN1529" s="75" t="str">
        <f t="shared" si="294"/>
        <v>1</v>
      </c>
      <c r="AO1529" s="75" t="str">
        <f t="shared" si="295"/>
        <v>3</v>
      </c>
      <c r="AP1529" s="75" t="str">
        <f t="shared" si="296"/>
        <v>1</v>
      </c>
      <c r="AQ1529" s="75" t="str">
        <f t="shared" si="297"/>
        <v>3</v>
      </c>
      <c r="AR1529" s="75" t="str">
        <f t="shared" si="298"/>
        <v>1</v>
      </c>
      <c r="AS1529" s="75">
        <f t="shared" si="299"/>
        <v>1.7272727272727273</v>
      </c>
      <c r="AT1529" s="75" t="str">
        <f t="shared" si="300"/>
        <v>3</v>
      </c>
      <c r="AU1529" s="48" t="e">
        <f>IF(OR(AQ1529="I",#REF!="I",AQ1529="C",#REF!="C"),"Termovacío",IF(OR(AO1529="I",AN1529="I",AP1529="I",AK1529="I",AL1529="I",AO1529="C",AN1529="C",AP1529="C",AK1529="C",AL1529="C"),"Regeneración",""))</f>
        <v>#REF!</v>
      </c>
    </row>
    <row r="1530" spans="1:47" s="10" customFormat="1" ht="15" customHeight="1" x14ac:dyDescent="0.2">
      <c r="A1530" s="4">
        <f t="shared" si="301"/>
        <v>73</v>
      </c>
      <c r="B1530" s="4">
        <v>500055</v>
      </c>
      <c r="C1530" s="4" t="s">
        <v>91</v>
      </c>
      <c r="D1530" s="4" t="s">
        <v>156</v>
      </c>
      <c r="E1530" s="3"/>
      <c r="F1530" s="4" t="s">
        <v>365</v>
      </c>
      <c r="G1530" s="4" t="s">
        <v>12</v>
      </c>
      <c r="H1530" s="4" t="s">
        <v>47</v>
      </c>
      <c r="I1530" s="4" t="s">
        <v>10</v>
      </c>
      <c r="J1530" s="4">
        <v>25</v>
      </c>
      <c r="K1530" s="4" t="s">
        <v>129</v>
      </c>
      <c r="L1530" s="4">
        <v>1977</v>
      </c>
      <c r="M1530" s="4" t="s">
        <v>266</v>
      </c>
      <c r="N1530" s="4" t="s">
        <v>304</v>
      </c>
      <c r="O1530" s="4" t="s">
        <v>118</v>
      </c>
      <c r="P1530" s="4"/>
      <c r="Q1530" s="4">
        <v>2016</v>
      </c>
      <c r="R1530" s="4" t="s">
        <v>119</v>
      </c>
      <c r="S1530" s="13"/>
      <c r="T1530" s="4"/>
      <c r="U1530" s="4"/>
      <c r="V1530" s="4"/>
      <c r="W1530" s="4">
        <v>60</v>
      </c>
      <c r="X1530" s="13">
        <v>34836</v>
      </c>
      <c r="Y1530" s="27"/>
      <c r="Z1530" s="27"/>
      <c r="AA1530" s="28"/>
      <c r="AB1530" s="31"/>
      <c r="AC1530" s="32">
        <v>38.5</v>
      </c>
      <c r="AD1530" s="28"/>
      <c r="AE1530" s="28"/>
      <c r="AF1530" s="33">
        <v>4.1000000000000002E-2</v>
      </c>
      <c r="AG1530" s="28"/>
      <c r="AH1530" s="31"/>
      <c r="AI1530" s="31"/>
      <c r="AJ1530" s="31"/>
      <c r="AK1530" s="75" t="str">
        <f t="shared" si="291"/>
        <v>1</v>
      </c>
      <c r="AL1530" s="75" t="str">
        <f t="shared" si="292"/>
        <v>1</v>
      </c>
      <c r="AM1530" s="75" t="str">
        <f t="shared" si="293"/>
        <v>1</v>
      </c>
      <c r="AN1530" s="75" t="str">
        <f t="shared" si="294"/>
        <v>1</v>
      </c>
      <c r="AO1530" s="75" t="str">
        <f t="shared" si="295"/>
        <v>1</v>
      </c>
      <c r="AP1530" s="75" t="str">
        <f t="shared" si="296"/>
        <v>1</v>
      </c>
      <c r="AQ1530" s="75" t="str">
        <f t="shared" si="297"/>
        <v>3</v>
      </c>
      <c r="AR1530" s="75" t="str">
        <f t="shared" si="298"/>
        <v>1</v>
      </c>
      <c r="AS1530" s="75">
        <f t="shared" si="299"/>
        <v>1.4545454545454546</v>
      </c>
      <c r="AT1530" s="75" t="str">
        <f t="shared" si="300"/>
        <v>3</v>
      </c>
      <c r="AU1530" s="48" t="e">
        <f>IF(OR(AQ1530="I",#REF!="I",AQ1530="C",#REF!="C"),"Termovacío",IF(OR(AO1530="I",AN1530="I",AP1530="I",AK1530="I",AL1530="I",AO1530="C",AN1530="C",AP1530="C",AK1530="C",AL1530="C"),"Regeneración",""))</f>
        <v>#REF!</v>
      </c>
    </row>
    <row r="1531" spans="1:47" s="10" customFormat="1" ht="15" customHeight="1" x14ac:dyDescent="0.2">
      <c r="A1531" s="4">
        <f t="shared" si="301"/>
        <v>73</v>
      </c>
      <c r="B1531" s="4">
        <v>500055</v>
      </c>
      <c r="C1531" s="4" t="s">
        <v>91</v>
      </c>
      <c r="D1531" s="4" t="s">
        <v>156</v>
      </c>
      <c r="E1531" s="3"/>
      <c r="F1531" s="4" t="s">
        <v>365</v>
      </c>
      <c r="G1531" s="4" t="s">
        <v>12</v>
      </c>
      <c r="H1531" s="4" t="s">
        <v>47</v>
      </c>
      <c r="I1531" s="4" t="s">
        <v>10</v>
      </c>
      <c r="J1531" s="4">
        <v>25</v>
      </c>
      <c r="K1531" s="4" t="s">
        <v>129</v>
      </c>
      <c r="L1531" s="4">
        <v>1977</v>
      </c>
      <c r="M1531" s="4" t="s">
        <v>266</v>
      </c>
      <c r="N1531" s="4" t="s">
        <v>304</v>
      </c>
      <c r="O1531" s="4" t="s">
        <v>118</v>
      </c>
      <c r="P1531" s="4"/>
      <c r="Q1531" s="4">
        <v>2016</v>
      </c>
      <c r="R1531" s="4" t="s">
        <v>119</v>
      </c>
      <c r="S1531" s="13"/>
      <c r="T1531" s="4"/>
      <c r="U1531" s="4"/>
      <c r="V1531" s="4"/>
      <c r="W1531" s="4">
        <v>60</v>
      </c>
      <c r="X1531" s="13">
        <v>33380</v>
      </c>
      <c r="Y1531" s="27"/>
      <c r="Z1531" s="27"/>
      <c r="AA1531" s="28"/>
      <c r="AB1531" s="31"/>
      <c r="AC1531" s="32">
        <v>17</v>
      </c>
      <c r="AD1531" s="28"/>
      <c r="AE1531" s="28"/>
      <c r="AF1531" s="33">
        <v>1.7000000000000001E-2</v>
      </c>
      <c r="AG1531" s="28"/>
      <c r="AH1531" s="31"/>
      <c r="AI1531" s="31"/>
      <c r="AJ1531" s="31"/>
      <c r="AK1531" s="75" t="str">
        <f t="shared" si="291"/>
        <v>1</v>
      </c>
      <c r="AL1531" s="75" t="str">
        <f t="shared" si="292"/>
        <v>1</v>
      </c>
      <c r="AM1531" s="75" t="str">
        <f t="shared" si="293"/>
        <v>1</v>
      </c>
      <c r="AN1531" s="75" t="str">
        <f t="shared" si="294"/>
        <v>1</v>
      </c>
      <c r="AO1531" s="75" t="str">
        <f t="shared" si="295"/>
        <v>1</v>
      </c>
      <c r="AP1531" s="75" t="str">
        <f t="shared" si="296"/>
        <v>1</v>
      </c>
      <c r="AQ1531" s="75" t="str">
        <f t="shared" si="297"/>
        <v>5</v>
      </c>
      <c r="AR1531" s="75" t="str">
        <f t="shared" si="298"/>
        <v>1</v>
      </c>
      <c r="AS1531" s="75">
        <f t="shared" si="299"/>
        <v>1.9090909090909092</v>
      </c>
      <c r="AT1531" s="75" t="str">
        <f t="shared" si="300"/>
        <v>3</v>
      </c>
      <c r="AU1531" s="48" t="e">
        <f>IF(OR(AQ1531="I",#REF!="I",AQ1531="C",#REF!="C"),"Termovacío",IF(OR(AO1531="I",AN1531="I",AP1531="I",AK1531="I",AL1531="I",AO1531="C",AN1531="C",AP1531="C",AK1531="C",AL1531="C"),"Regeneración",""))</f>
        <v>#REF!</v>
      </c>
    </row>
    <row r="1532" spans="1:47" s="10" customFormat="1" ht="15" customHeight="1" x14ac:dyDescent="0.2">
      <c r="A1532" s="4">
        <f t="shared" si="301"/>
        <v>74</v>
      </c>
      <c r="B1532" s="36">
        <v>60000204</v>
      </c>
      <c r="C1532" s="36" t="s">
        <v>91</v>
      </c>
      <c r="D1532" s="36" t="s">
        <v>163</v>
      </c>
      <c r="E1532" s="37"/>
      <c r="F1532" s="36" t="s">
        <v>366</v>
      </c>
      <c r="G1532" s="36" t="s">
        <v>29</v>
      </c>
      <c r="H1532" s="36" t="s">
        <v>269</v>
      </c>
      <c r="I1532" s="36" t="s">
        <v>245</v>
      </c>
      <c r="J1532" s="36" t="s">
        <v>69</v>
      </c>
      <c r="K1532" s="36" t="s">
        <v>125</v>
      </c>
      <c r="L1532" s="36">
        <v>1998</v>
      </c>
      <c r="M1532" s="36" t="s">
        <v>266</v>
      </c>
      <c r="N1532" s="36" t="s">
        <v>304</v>
      </c>
      <c r="O1532" s="36" t="s">
        <v>122</v>
      </c>
      <c r="P1532" s="36"/>
      <c r="Q1532" s="36"/>
      <c r="R1532" s="36" t="s">
        <v>123</v>
      </c>
      <c r="S1532" s="38"/>
      <c r="T1532" s="36"/>
      <c r="U1532" s="36"/>
      <c r="V1532" s="36" t="s">
        <v>448</v>
      </c>
      <c r="W1532" s="36">
        <v>60</v>
      </c>
      <c r="X1532" s="38">
        <v>45698</v>
      </c>
      <c r="Y1532" s="39">
        <v>65</v>
      </c>
      <c r="Z1532" s="39" t="s">
        <v>664</v>
      </c>
      <c r="AA1532" s="40" t="s">
        <v>665</v>
      </c>
      <c r="AB1532" s="41">
        <v>0.88200000000000001</v>
      </c>
      <c r="AC1532" s="42">
        <v>61</v>
      </c>
      <c r="AD1532" s="40">
        <v>10</v>
      </c>
      <c r="AE1532" s="40">
        <v>31.6</v>
      </c>
      <c r="AF1532" s="43">
        <v>0.02</v>
      </c>
      <c r="AG1532" s="40">
        <v>2</v>
      </c>
      <c r="AH1532" s="41">
        <v>4.5999999999999999E-2</v>
      </c>
      <c r="AI1532" s="41">
        <v>1.5109999999999999</v>
      </c>
      <c r="AJ1532" s="41">
        <v>4.1000000000000002E-2</v>
      </c>
      <c r="AK1532" s="75" t="str">
        <f t="shared" si="291"/>
        <v>1</v>
      </c>
      <c r="AL1532" s="75" t="str">
        <f t="shared" si="292"/>
        <v>1</v>
      </c>
      <c r="AM1532" s="75" t="str">
        <f t="shared" si="293"/>
        <v>1</v>
      </c>
      <c r="AN1532" s="75" t="str">
        <f t="shared" si="294"/>
        <v>1</v>
      </c>
      <c r="AO1532" s="75" t="str">
        <f t="shared" si="295"/>
        <v>3</v>
      </c>
      <c r="AP1532" s="75" t="str">
        <f t="shared" si="296"/>
        <v>1</v>
      </c>
      <c r="AQ1532" s="75" t="str">
        <f t="shared" si="297"/>
        <v>1</v>
      </c>
      <c r="AR1532" s="75" t="str">
        <f t="shared" si="298"/>
        <v>5</v>
      </c>
      <c r="AS1532" s="75">
        <f t="shared" si="299"/>
        <v>1.4545454545454546</v>
      </c>
      <c r="AT1532" s="75" t="str">
        <f t="shared" si="300"/>
        <v>3</v>
      </c>
      <c r="AU1532" s="48" t="e">
        <f>IF(OR(AQ1532="I",#REF!="I",AQ1532="C",#REF!="C"),"Termovacío",IF(OR(AO1532="I",AN1532="I",AP1532="I",AK1532="I",AL1532="I",AO1532="C",AN1532="C",AP1532="C",AK1532="C",AL1532="C"),"Regeneración",""))</f>
        <v>#REF!</v>
      </c>
    </row>
    <row r="1533" spans="1:47" s="10" customFormat="1" ht="15" customHeight="1" x14ac:dyDescent="0.2">
      <c r="A1533" s="4">
        <f t="shared" si="301"/>
        <v>74</v>
      </c>
      <c r="B1533" s="4">
        <v>60000204</v>
      </c>
      <c r="C1533" s="4" t="s">
        <v>91</v>
      </c>
      <c r="D1533" s="4" t="s">
        <v>163</v>
      </c>
      <c r="E1533" s="3"/>
      <c r="F1533" s="4" t="s">
        <v>366</v>
      </c>
      <c r="G1533" s="4" t="s">
        <v>29</v>
      </c>
      <c r="H1533" s="4" t="s">
        <v>269</v>
      </c>
      <c r="I1533" s="4" t="s">
        <v>245</v>
      </c>
      <c r="J1533" s="4" t="s">
        <v>69</v>
      </c>
      <c r="K1533" s="4" t="s">
        <v>125</v>
      </c>
      <c r="L1533" s="4">
        <v>1998</v>
      </c>
      <c r="M1533" s="4" t="s">
        <v>266</v>
      </c>
      <c r="N1533" s="4" t="s">
        <v>304</v>
      </c>
      <c r="O1533" s="4" t="s">
        <v>122</v>
      </c>
      <c r="P1533" s="4"/>
      <c r="Q1533" s="4"/>
      <c r="R1533" s="4" t="s">
        <v>123</v>
      </c>
      <c r="S1533" s="13"/>
      <c r="T1533" s="4"/>
      <c r="U1533" s="4"/>
      <c r="V1533" s="4" t="s">
        <v>448</v>
      </c>
      <c r="W1533" s="4">
        <v>60</v>
      </c>
      <c r="X1533" s="13">
        <v>45228</v>
      </c>
      <c r="Y1533" s="27">
        <v>43</v>
      </c>
      <c r="Z1533" s="27">
        <v>25</v>
      </c>
      <c r="AA1533" s="28" t="s">
        <v>462</v>
      </c>
      <c r="AB1533" s="31">
        <v>0.88200000000000001</v>
      </c>
      <c r="AC1533" s="32">
        <v>43</v>
      </c>
      <c r="AD1533" s="28">
        <v>19</v>
      </c>
      <c r="AE1533" s="28">
        <v>32.299999999999997</v>
      </c>
      <c r="AF1533" s="33">
        <v>0.02</v>
      </c>
      <c r="AG1533" s="28">
        <v>2</v>
      </c>
      <c r="AH1533" s="31">
        <v>2.3E-2</v>
      </c>
      <c r="AI1533" s="31">
        <v>1.218</v>
      </c>
      <c r="AJ1533" s="31"/>
      <c r="AK1533" s="75" t="str">
        <f t="shared" si="291"/>
        <v>1</v>
      </c>
      <c r="AL1533" s="75" t="str">
        <f t="shared" si="292"/>
        <v>1</v>
      </c>
      <c r="AM1533" s="75" t="str">
        <f t="shared" si="293"/>
        <v>1</v>
      </c>
      <c r="AN1533" s="75" t="str">
        <f t="shared" si="294"/>
        <v>1</v>
      </c>
      <c r="AO1533" s="75" t="str">
        <f t="shared" si="295"/>
        <v>1</v>
      </c>
      <c r="AP1533" s="75" t="str">
        <f t="shared" si="296"/>
        <v>1</v>
      </c>
      <c r="AQ1533" s="75" t="str">
        <f t="shared" si="297"/>
        <v>1</v>
      </c>
      <c r="AR1533" s="75" t="str">
        <f t="shared" si="298"/>
        <v>1</v>
      </c>
      <c r="AS1533" s="75">
        <f t="shared" si="299"/>
        <v>1</v>
      </c>
      <c r="AT1533" s="75" t="str">
        <f t="shared" si="300"/>
        <v>1</v>
      </c>
      <c r="AU1533" s="48" t="e">
        <f>IF(OR(AQ1533="I",#REF!="I",AQ1533="C",#REF!="C"),"Termovacío",IF(OR(AO1533="I",AN1533="I",AP1533="I",AK1533="I",AL1533="I",AO1533="C",AN1533="C",AP1533="C",AK1533="C",AL1533="C"),"Regeneración",""))</f>
        <v>#REF!</v>
      </c>
    </row>
    <row r="1534" spans="1:47" s="10" customFormat="1" ht="15" customHeight="1" x14ac:dyDescent="0.2">
      <c r="A1534" s="4">
        <f t="shared" si="301"/>
        <v>74</v>
      </c>
      <c r="B1534" s="4">
        <v>60000204</v>
      </c>
      <c r="C1534" s="4" t="s">
        <v>91</v>
      </c>
      <c r="D1534" s="4" t="s">
        <v>163</v>
      </c>
      <c r="E1534" s="3"/>
      <c r="F1534" s="4" t="s">
        <v>366</v>
      </c>
      <c r="G1534" s="4" t="s">
        <v>29</v>
      </c>
      <c r="H1534" s="4" t="s">
        <v>269</v>
      </c>
      <c r="I1534" s="4" t="s">
        <v>245</v>
      </c>
      <c r="J1534" s="4" t="s">
        <v>69</v>
      </c>
      <c r="K1534" s="4" t="s">
        <v>125</v>
      </c>
      <c r="L1534" s="4">
        <v>1998</v>
      </c>
      <c r="M1534" s="4" t="s">
        <v>266</v>
      </c>
      <c r="N1534" s="4" t="s">
        <v>304</v>
      </c>
      <c r="O1534" s="4" t="s">
        <v>122</v>
      </c>
      <c r="P1534" s="4"/>
      <c r="Q1534" s="4"/>
      <c r="R1534" s="4" t="s">
        <v>123</v>
      </c>
      <c r="S1534" s="13"/>
      <c r="T1534" s="4"/>
      <c r="U1534" s="4"/>
      <c r="V1534" s="4"/>
      <c r="W1534" s="4">
        <v>60</v>
      </c>
      <c r="X1534" s="13" t="s">
        <v>287</v>
      </c>
      <c r="Y1534" s="27">
        <v>0</v>
      </c>
      <c r="Z1534" s="27">
        <v>55</v>
      </c>
      <c r="AA1534" s="28" t="s">
        <v>282</v>
      </c>
      <c r="AB1534" s="31">
        <v>0.88129999999999997</v>
      </c>
      <c r="AC1534" s="32">
        <v>67.7</v>
      </c>
      <c r="AD1534" s="28">
        <v>14</v>
      </c>
      <c r="AE1534" s="28">
        <v>33.700000000000003</v>
      </c>
      <c r="AF1534" s="33">
        <v>0.02</v>
      </c>
      <c r="AG1534" s="28">
        <v>2</v>
      </c>
      <c r="AH1534" s="31">
        <v>6.3E-2</v>
      </c>
      <c r="AI1534" s="31">
        <v>1.82</v>
      </c>
      <c r="AJ1534" s="31"/>
      <c r="AK1534" s="75" t="str">
        <f t="shared" si="291"/>
        <v>1</v>
      </c>
      <c r="AL1534" s="75" t="str">
        <f t="shared" si="292"/>
        <v>1</v>
      </c>
      <c r="AM1534" s="75" t="str">
        <f t="shared" si="293"/>
        <v>1</v>
      </c>
      <c r="AN1534" s="75" t="str">
        <f t="shared" si="294"/>
        <v>1</v>
      </c>
      <c r="AO1534" s="75" t="str">
        <f t="shared" si="295"/>
        <v>1</v>
      </c>
      <c r="AP1534" s="75" t="str">
        <f t="shared" si="296"/>
        <v>1</v>
      </c>
      <c r="AQ1534" s="75" t="str">
        <f t="shared" si="297"/>
        <v>1</v>
      </c>
      <c r="AR1534" s="75" t="str">
        <f t="shared" si="298"/>
        <v>1</v>
      </c>
      <c r="AS1534" s="75">
        <f t="shared" si="299"/>
        <v>1</v>
      </c>
      <c r="AT1534" s="75" t="str">
        <f t="shared" si="300"/>
        <v>1</v>
      </c>
      <c r="AU1534" s="48" t="e">
        <f>IF(OR(AQ1534="I",#REF!="I",AQ1534="C",#REF!="C"),"Termovacío",IF(OR(AO1534="I",AN1534="I",AP1534="I",AK1534="I",AL1534="I",AO1534="C",AN1534="C",AP1534="C",AK1534="C",AL1534="C"),"Regeneración",""))</f>
        <v>#REF!</v>
      </c>
    </row>
    <row r="1535" spans="1:47" s="10" customFormat="1" ht="15" customHeight="1" x14ac:dyDescent="0.2">
      <c r="A1535" s="4">
        <f t="shared" si="301"/>
        <v>74</v>
      </c>
      <c r="B1535" s="4">
        <v>60000204</v>
      </c>
      <c r="C1535" s="4" t="s">
        <v>91</v>
      </c>
      <c r="D1535" s="4" t="s">
        <v>163</v>
      </c>
      <c r="E1535" s="3"/>
      <c r="F1535" s="4" t="s">
        <v>366</v>
      </c>
      <c r="G1535" s="4" t="s">
        <v>29</v>
      </c>
      <c r="H1535" s="4" t="s">
        <v>269</v>
      </c>
      <c r="I1535" s="4" t="s">
        <v>245</v>
      </c>
      <c r="J1535" s="4" t="s">
        <v>69</v>
      </c>
      <c r="K1535" s="4" t="s">
        <v>125</v>
      </c>
      <c r="L1535" s="4">
        <v>1998</v>
      </c>
      <c r="M1535" s="4" t="s">
        <v>266</v>
      </c>
      <c r="N1535" s="4" t="s">
        <v>304</v>
      </c>
      <c r="O1535" s="4" t="s">
        <v>122</v>
      </c>
      <c r="P1535" s="4"/>
      <c r="Q1535" s="4"/>
      <c r="R1535" s="4" t="s">
        <v>123</v>
      </c>
      <c r="S1535" s="13"/>
      <c r="T1535" s="4"/>
      <c r="U1535" s="4"/>
      <c r="V1535" s="4" t="s">
        <v>301</v>
      </c>
      <c r="W1535" s="4">
        <v>60</v>
      </c>
      <c r="X1535" s="13">
        <v>44403</v>
      </c>
      <c r="Y1535" s="27">
        <v>55</v>
      </c>
      <c r="Z1535" s="27">
        <v>50</v>
      </c>
      <c r="AA1535" s="28" t="s">
        <v>283</v>
      </c>
      <c r="AB1535" s="31">
        <v>0.874</v>
      </c>
      <c r="AC1535" s="32">
        <v>31</v>
      </c>
      <c r="AD1535" s="28">
        <v>15</v>
      </c>
      <c r="AE1535" s="28">
        <v>33</v>
      </c>
      <c r="AF1535" s="33">
        <v>0.02</v>
      </c>
      <c r="AG1535" s="28">
        <v>2.5</v>
      </c>
      <c r="AH1535" s="31">
        <v>2.4E-2</v>
      </c>
      <c r="AI1535" s="31">
        <v>1.0880000000000001</v>
      </c>
      <c r="AJ1535" s="31"/>
      <c r="AK1535" s="75" t="str">
        <f t="shared" si="291"/>
        <v>1</v>
      </c>
      <c r="AL1535" s="75" t="str">
        <f t="shared" si="292"/>
        <v>1</v>
      </c>
      <c r="AM1535" s="75" t="str">
        <f t="shared" si="293"/>
        <v>1</v>
      </c>
      <c r="AN1535" s="75" t="str">
        <f t="shared" si="294"/>
        <v>1</v>
      </c>
      <c r="AO1535" s="75" t="str">
        <f t="shared" si="295"/>
        <v>1</v>
      </c>
      <c r="AP1535" s="75" t="str">
        <f t="shared" si="296"/>
        <v>1</v>
      </c>
      <c r="AQ1535" s="75" t="str">
        <f t="shared" si="297"/>
        <v>5</v>
      </c>
      <c r="AR1535" s="75" t="str">
        <f t="shared" si="298"/>
        <v>1</v>
      </c>
      <c r="AS1535" s="75">
        <f t="shared" si="299"/>
        <v>1.9090909090909092</v>
      </c>
      <c r="AT1535" s="75" t="str">
        <f t="shared" si="300"/>
        <v>3</v>
      </c>
      <c r="AU1535" s="48" t="e">
        <f>IF(OR(AQ1535="I",#REF!="I",AQ1535="C",#REF!="C"),"Termovacío",IF(OR(AO1535="I",AN1535="I",AP1535="I",AK1535="I",AL1535="I",AO1535="C",AN1535="C",AP1535="C",AK1535="C",AL1535="C"),"Regeneración",""))</f>
        <v>#REF!</v>
      </c>
    </row>
    <row r="1536" spans="1:47" s="10" customFormat="1" ht="15" customHeight="1" x14ac:dyDescent="0.2">
      <c r="A1536" s="4">
        <f t="shared" si="301"/>
        <v>74</v>
      </c>
      <c r="B1536" s="4">
        <v>60000204</v>
      </c>
      <c r="C1536" s="4" t="s">
        <v>91</v>
      </c>
      <c r="D1536" s="4" t="s">
        <v>163</v>
      </c>
      <c r="E1536" s="3"/>
      <c r="F1536" s="4" t="s">
        <v>366</v>
      </c>
      <c r="G1536" s="4" t="s">
        <v>29</v>
      </c>
      <c r="H1536" s="4" t="s">
        <v>269</v>
      </c>
      <c r="I1536" s="4" t="s">
        <v>245</v>
      </c>
      <c r="J1536" s="4" t="s">
        <v>69</v>
      </c>
      <c r="K1536" s="4" t="s">
        <v>125</v>
      </c>
      <c r="L1536" s="4">
        <v>1998</v>
      </c>
      <c r="M1536" s="4" t="s">
        <v>266</v>
      </c>
      <c r="N1536" s="4" t="s">
        <v>304</v>
      </c>
      <c r="O1536" s="4" t="s">
        <v>122</v>
      </c>
      <c r="P1536" s="4"/>
      <c r="Q1536" s="4"/>
      <c r="R1536" s="4" t="s">
        <v>123</v>
      </c>
      <c r="S1536" s="13"/>
      <c r="T1536" s="4"/>
      <c r="U1536" s="4"/>
      <c r="V1536" s="4"/>
      <c r="W1536" s="4">
        <v>60</v>
      </c>
      <c r="X1536" s="13">
        <v>43571</v>
      </c>
      <c r="Y1536" s="27"/>
      <c r="Z1536" s="27"/>
      <c r="AA1536" s="28"/>
      <c r="AB1536" s="31"/>
      <c r="AC1536" s="32">
        <v>42</v>
      </c>
      <c r="AD1536" s="28"/>
      <c r="AE1536" s="28">
        <v>39.6</v>
      </c>
      <c r="AF1536" s="33">
        <v>0.02</v>
      </c>
      <c r="AG1536" s="28">
        <v>2</v>
      </c>
      <c r="AH1536" s="31">
        <v>5.6000000000000001E-2</v>
      </c>
      <c r="AI1536" s="31">
        <v>1.58</v>
      </c>
      <c r="AJ1536" s="31"/>
      <c r="AK1536" s="75" t="str">
        <f t="shared" si="291"/>
        <v>1</v>
      </c>
      <c r="AL1536" s="75" t="str">
        <f t="shared" si="292"/>
        <v>1</v>
      </c>
      <c r="AM1536" s="75" t="str">
        <f t="shared" si="293"/>
        <v>1</v>
      </c>
      <c r="AN1536" s="75" t="str">
        <f t="shared" si="294"/>
        <v>1</v>
      </c>
      <c r="AO1536" s="75" t="str">
        <f t="shared" si="295"/>
        <v>1</v>
      </c>
      <c r="AP1536" s="75" t="str">
        <f t="shared" si="296"/>
        <v>1</v>
      </c>
      <c r="AQ1536" s="75" t="str">
        <f t="shared" si="297"/>
        <v>1</v>
      </c>
      <c r="AR1536" s="75" t="str">
        <f t="shared" si="298"/>
        <v>1</v>
      </c>
      <c r="AS1536" s="75">
        <f t="shared" si="299"/>
        <v>1</v>
      </c>
      <c r="AT1536" s="75" t="str">
        <f t="shared" si="300"/>
        <v>1</v>
      </c>
      <c r="AU1536" s="48" t="e">
        <f>IF(OR(AQ1536="I",#REF!="I",AQ1536="C",#REF!="C"),"Termovacío",IF(OR(AO1536="I",AN1536="I",AP1536="I",AK1536="I",AL1536="I",AO1536="C",AN1536="C",AP1536="C",AK1536="C",AL1536="C"),"Regeneración",""))</f>
        <v>#REF!</v>
      </c>
    </row>
    <row r="1537" spans="1:47" s="10" customFormat="1" ht="15" customHeight="1" x14ac:dyDescent="0.2">
      <c r="A1537" s="4">
        <f t="shared" si="301"/>
        <v>74</v>
      </c>
      <c r="B1537" s="4">
        <v>60000204</v>
      </c>
      <c r="C1537" s="4" t="s">
        <v>91</v>
      </c>
      <c r="D1537" s="4" t="s">
        <v>163</v>
      </c>
      <c r="E1537" s="3"/>
      <c r="F1537" s="4" t="s">
        <v>366</v>
      </c>
      <c r="G1537" s="4" t="s">
        <v>29</v>
      </c>
      <c r="H1537" s="4" t="s">
        <v>269</v>
      </c>
      <c r="I1537" s="4" t="s">
        <v>245</v>
      </c>
      <c r="J1537" s="4" t="s">
        <v>69</v>
      </c>
      <c r="K1537" s="4" t="s">
        <v>125</v>
      </c>
      <c r="L1537" s="4">
        <v>1998</v>
      </c>
      <c r="M1537" s="4" t="s">
        <v>266</v>
      </c>
      <c r="N1537" s="4" t="s">
        <v>304</v>
      </c>
      <c r="O1537" s="4" t="s">
        <v>122</v>
      </c>
      <c r="P1537" s="4"/>
      <c r="Q1537" s="4"/>
      <c r="R1537" s="4" t="s">
        <v>123</v>
      </c>
      <c r="S1537" s="13"/>
      <c r="T1537" s="4"/>
      <c r="U1537" s="4"/>
      <c r="V1537" s="4"/>
      <c r="W1537" s="4">
        <v>60</v>
      </c>
      <c r="X1537" s="13">
        <v>43307</v>
      </c>
      <c r="Y1537" s="27"/>
      <c r="Z1537" s="27"/>
      <c r="AA1537" s="28"/>
      <c r="AB1537" s="31"/>
      <c r="AC1537" s="32">
        <v>36</v>
      </c>
      <c r="AD1537" s="28"/>
      <c r="AE1537" s="28">
        <v>34.4</v>
      </c>
      <c r="AF1537" s="33">
        <v>0.03</v>
      </c>
      <c r="AG1537" s="28">
        <v>2</v>
      </c>
      <c r="AH1537" s="31">
        <v>9.4E-2</v>
      </c>
      <c r="AI1537" s="31">
        <v>1.33</v>
      </c>
      <c r="AJ1537" s="31"/>
      <c r="AK1537" s="75" t="str">
        <f t="shared" si="291"/>
        <v>1</v>
      </c>
      <c r="AL1537" s="75" t="str">
        <f t="shared" si="292"/>
        <v>1</v>
      </c>
      <c r="AM1537" s="75" t="str">
        <f t="shared" si="293"/>
        <v>1</v>
      </c>
      <c r="AN1537" s="75" t="str">
        <f t="shared" si="294"/>
        <v>1</v>
      </c>
      <c r="AO1537" s="75" t="str">
        <f t="shared" si="295"/>
        <v>1</v>
      </c>
      <c r="AP1537" s="75" t="str">
        <f t="shared" si="296"/>
        <v>1</v>
      </c>
      <c r="AQ1537" s="75" t="str">
        <f t="shared" si="297"/>
        <v>3</v>
      </c>
      <c r="AR1537" s="75" t="str">
        <f t="shared" si="298"/>
        <v>1</v>
      </c>
      <c r="AS1537" s="75">
        <f t="shared" si="299"/>
        <v>1.4545454545454546</v>
      </c>
      <c r="AT1537" s="75" t="str">
        <f t="shared" si="300"/>
        <v>3</v>
      </c>
      <c r="AU1537" s="48" t="e">
        <f>IF(OR(AQ1537="I",#REF!="I",AQ1537="C",#REF!="C"),"Termovacío",IF(OR(AO1537="I",AN1537="I",AP1537="I",AK1537="I",AL1537="I",AO1537="C",AN1537="C",AP1537="C",AK1537="C",AL1537="C"),"Regeneración",""))</f>
        <v>#REF!</v>
      </c>
    </row>
    <row r="1538" spans="1:47" s="10" customFormat="1" ht="15" customHeight="1" x14ac:dyDescent="0.2">
      <c r="A1538" s="4">
        <f t="shared" si="301"/>
        <v>74</v>
      </c>
      <c r="B1538" s="4">
        <v>60000204</v>
      </c>
      <c r="C1538" s="4" t="s">
        <v>91</v>
      </c>
      <c r="D1538" s="4" t="s">
        <v>163</v>
      </c>
      <c r="E1538" s="3"/>
      <c r="F1538" s="4" t="s">
        <v>366</v>
      </c>
      <c r="G1538" s="4" t="s">
        <v>29</v>
      </c>
      <c r="H1538" s="4" t="s">
        <v>269</v>
      </c>
      <c r="I1538" s="4" t="s">
        <v>245</v>
      </c>
      <c r="J1538" s="4" t="s">
        <v>69</v>
      </c>
      <c r="K1538" s="4" t="s">
        <v>125</v>
      </c>
      <c r="L1538" s="4">
        <v>1998</v>
      </c>
      <c r="M1538" s="4" t="s">
        <v>266</v>
      </c>
      <c r="N1538" s="4" t="s">
        <v>304</v>
      </c>
      <c r="O1538" s="4" t="s">
        <v>122</v>
      </c>
      <c r="P1538" s="4"/>
      <c r="Q1538" s="4"/>
      <c r="R1538" s="4" t="s">
        <v>123</v>
      </c>
      <c r="S1538" s="13"/>
      <c r="T1538" s="4"/>
      <c r="U1538" s="4"/>
      <c r="V1538" s="4"/>
      <c r="W1538" s="4">
        <v>60</v>
      </c>
      <c r="X1538" s="13">
        <v>43132</v>
      </c>
      <c r="Y1538" s="27"/>
      <c r="Z1538" s="27"/>
      <c r="AA1538" s="28"/>
      <c r="AB1538" s="31"/>
      <c r="AC1538" s="32">
        <v>50.9</v>
      </c>
      <c r="AD1538" s="28"/>
      <c r="AE1538" s="28">
        <v>37.6</v>
      </c>
      <c r="AF1538" s="33">
        <v>0.02</v>
      </c>
      <c r="AG1538" s="28">
        <v>2</v>
      </c>
      <c r="AH1538" s="31"/>
      <c r="AI1538" s="31">
        <v>1.4</v>
      </c>
      <c r="AJ1538" s="31"/>
      <c r="AK1538" s="75" t="str">
        <f t="shared" si="291"/>
        <v>1</v>
      </c>
      <c r="AL1538" s="75" t="str">
        <f t="shared" si="292"/>
        <v>1</v>
      </c>
      <c r="AM1538" s="75" t="str">
        <f t="shared" si="293"/>
        <v>1</v>
      </c>
      <c r="AN1538" s="75" t="str">
        <f t="shared" si="294"/>
        <v>1</v>
      </c>
      <c r="AO1538" s="75" t="str">
        <f t="shared" si="295"/>
        <v>1</v>
      </c>
      <c r="AP1538" s="75" t="str">
        <f t="shared" si="296"/>
        <v>1</v>
      </c>
      <c r="AQ1538" s="75" t="str">
        <f t="shared" si="297"/>
        <v>1</v>
      </c>
      <c r="AR1538" s="75" t="str">
        <f t="shared" si="298"/>
        <v>1</v>
      </c>
      <c r="AS1538" s="75">
        <f t="shared" si="299"/>
        <v>1</v>
      </c>
      <c r="AT1538" s="75" t="str">
        <f t="shared" si="300"/>
        <v>1</v>
      </c>
      <c r="AU1538" s="48" t="e">
        <f>IF(OR(AQ1538="I",#REF!="I",AQ1538="C",#REF!="C"),"Termovacío",IF(OR(AO1538="I",AN1538="I",AP1538="I",AK1538="I",AL1538="I",AO1538="C",AN1538="C",AP1538="C",AK1538="C",AL1538="C"),"Regeneración",""))</f>
        <v>#REF!</v>
      </c>
    </row>
    <row r="1539" spans="1:47" s="10" customFormat="1" ht="15" customHeight="1" x14ac:dyDescent="0.2">
      <c r="A1539" s="4">
        <f t="shared" si="301"/>
        <v>74</v>
      </c>
      <c r="B1539" s="4">
        <v>60000204</v>
      </c>
      <c r="C1539" s="4" t="s">
        <v>91</v>
      </c>
      <c r="D1539" s="4" t="s">
        <v>163</v>
      </c>
      <c r="E1539" s="3"/>
      <c r="F1539" s="4" t="s">
        <v>366</v>
      </c>
      <c r="G1539" s="4" t="s">
        <v>29</v>
      </c>
      <c r="H1539" s="4" t="s">
        <v>269</v>
      </c>
      <c r="I1539" s="4" t="s">
        <v>245</v>
      </c>
      <c r="J1539" s="4" t="s">
        <v>69</v>
      </c>
      <c r="K1539" s="4" t="s">
        <v>125</v>
      </c>
      <c r="L1539" s="4">
        <v>1998</v>
      </c>
      <c r="M1539" s="4" t="s">
        <v>266</v>
      </c>
      <c r="N1539" s="4" t="s">
        <v>304</v>
      </c>
      <c r="O1539" s="4" t="s">
        <v>122</v>
      </c>
      <c r="P1539" s="4"/>
      <c r="Q1539" s="4"/>
      <c r="R1539" s="4" t="s">
        <v>123</v>
      </c>
      <c r="S1539" s="13"/>
      <c r="T1539" s="4"/>
      <c r="U1539" s="4"/>
      <c r="V1539" s="4"/>
      <c r="W1539" s="4">
        <v>60</v>
      </c>
      <c r="X1539" s="13">
        <v>43125</v>
      </c>
      <c r="Y1539" s="27"/>
      <c r="Z1539" s="27"/>
      <c r="AA1539" s="28"/>
      <c r="AB1539" s="31"/>
      <c r="AC1539" s="32">
        <v>67.3</v>
      </c>
      <c r="AD1539" s="28"/>
      <c r="AE1539" s="28">
        <v>42</v>
      </c>
      <c r="AF1539" s="33">
        <v>0.02</v>
      </c>
      <c r="AG1539" s="28">
        <v>2</v>
      </c>
      <c r="AH1539" s="31"/>
      <c r="AI1539" s="31">
        <v>1.1000000000000001</v>
      </c>
      <c r="AJ1539" s="31"/>
      <c r="AK1539" s="75" t="str">
        <f t="shared" si="291"/>
        <v>1</v>
      </c>
      <c r="AL1539" s="75" t="str">
        <f t="shared" si="292"/>
        <v>1</v>
      </c>
      <c r="AM1539" s="75" t="str">
        <f t="shared" si="293"/>
        <v>1</v>
      </c>
      <c r="AN1539" s="75" t="str">
        <f t="shared" si="294"/>
        <v>1</v>
      </c>
      <c r="AO1539" s="75" t="str">
        <f t="shared" si="295"/>
        <v>1</v>
      </c>
      <c r="AP1539" s="75" t="str">
        <f t="shared" si="296"/>
        <v>1</v>
      </c>
      <c r="AQ1539" s="75" t="str">
        <f t="shared" si="297"/>
        <v>1</v>
      </c>
      <c r="AR1539" s="75" t="str">
        <f t="shared" si="298"/>
        <v>1</v>
      </c>
      <c r="AS1539" s="75">
        <f t="shared" si="299"/>
        <v>1</v>
      </c>
      <c r="AT1539" s="75" t="str">
        <f t="shared" si="300"/>
        <v>1</v>
      </c>
      <c r="AU1539" s="48" t="e">
        <f>IF(OR(AQ1539="I",#REF!="I",AQ1539="C",#REF!="C"),"Termovacío",IF(OR(AO1539="I",AN1539="I",AP1539="I",AK1539="I",AL1539="I",AO1539="C",AN1539="C",AP1539="C",AK1539="C",AL1539="C"),"Regeneración",""))</f>
        <v>#REF!</v>
      </c>
    </row>
    <row r="1540" spans="1:47" s="10" customFormat="1" ht="15" customHeight="1" x14ac:dyDescent="0.2">
      <c r="A1540" s="4">
        <f t="shared" si="301"/>
        <v>74</v>
      </c>
      <c r="B1540" s="4">
        <v>60000204</v>
      </c>
      <c r="C1540" s="4" t="s">
        <v>91</v>
      </c>
      <c r="D1540" s="4" t="s">
        <v>163</v>
      </c>
      <c r="E1540" s="3"/>
      <c r="F1540" s="4" t="s">
        <v>366</v>
      </c>
      <c r="G1540" s="4" t="s">
        <v>29</v>
      </c>
      <c r="H1540" s="4" t="s">
        <v>269</v>
      </c>
      <c r="I1540" s="4" t="s">
        <v>245</v>
      </c>
      <c r="J1540" s="4" t="s">
        <v>69</v>
      </c>
      <c r="K1540" s="4" t="s">
        <v>125</v>
      </c>
      <c r="L1540" s="4">
        <v>1998</v>
      </c>
      <c r="M1540" s="4" t="s">
        <v>266</v>
      </c>
      <c r="N1540" s="4" t="s">
        <v>304</v>
      </c>
      <c r="O1540" s="4" t="s">
        <v>122</v>
      </c>
      <c r="P1540" s="4"/>
      <c r="Q1540" s="4"/>
      <c r="R1540" s="4" t="s">
        <v>123</v>
      </c>
      <c r="S1540" s="13"/>
      <c r="T1540" s="4"/>
      <c r="U1540" s="4"/>
      <c r="V1540" s="4"/>
      <c r="W1540" s="4">
        <v>60</v>
      </c>
      <c r="X1540" s="13">
        <v>43084</v>
      </c>
      <c r="Y1540" s="27"/>
      <c r="Z1540" s="27"/>
      <c r="AA1540" s="28"/>
      <c r="AB1540" s="31"/>
      <c r="AC1540" s="32">
        <v>59.1</v>
      </c>
      <c r="AD1540" s="28"/>
      <c r="AE1540" s="28">
        <v>41.4</v>
      </c>
      <c r="AF1540" s="33">
        <v>0.03</v>
      </c>
      <c r="AG1540" s="28">
        <v>2</v>
      </c>
      <c r="AH1540" s="31"/>
      <c r="AI1540" s="31">
        <v>1.6</v>
      </c>
      <c r="AJ1540" s="31"/>
      <c r="AK1540" s="75" t="str">
        <f t="shared" ref="AK1540:AK1603" si="302">IF(AH1540&lt;&gt;"",IF(AH1540&lt;=0.1,"1",IF(AND(AH1540&gt;0.1,AH1540&lt;=0.3),"3",IF(AH1540&gt;0.3,"5",""))),"1")</f>
        <v>1</v>
      </c>
      <c r="AL1540" s="75" t="str">
        <f t="shared" ref="AL1540:AL1603" si="303">IF(AI1540&lt;&gt;"",IF(AI1540&lt;=3,"1",IF(AND(AI1540&gt;3,AI1540&lt;=4),"3",IF(AI1540&gt;4,"5",""))),"1")</f>
        <v>1</v>
      </c>
      <c r="AM1540" s="75" t="str">
        <f t="shared" ref="AM1540:AM1603" si="304">IF(AD1540&lt;&gt;"",IF(AD1540&lt;=20,"1",IF(AND(AD1540&gt;20,AD1540&lt;=30),"3",IF(AD1540&gt;30,"5",""))),"1")</f>
        <v>1</v>
      </c>
      <c r="AN1540" s="75" t="str">
        <f t="shared" ref="AN1540:AN1603" si="305">IF(AF1540&lt;&gt;"",IF(AF1540&lt;=0.05,"1",IF(AND(AF1540&gt;0.05,AF1540&lt;=0.1),"3",IF(AF1540&gt;0.1,"5",""))),"1")</f>
        <v>1</v>
      </c>
      <c r="AO1540" s="75" t="str">
        <f t="shared" ref="AO1540:AO1603" si="306">IF(AE1540&lt;&gt;"",IF(AE1540&gt;=32,"1",IF(AND(AE1540&gt;=28,AE1540&lt;32),"3",IF(AE1540&lt;28,"5",""))),"1")</f>
        <v>1</v>
      </c>
      <c r="AP1540" s="75" t="str">
        <f t="shared" ref="AP1540:AP1603" si="307">IF(AG1540&lt;&gt;"",IF(AG1540&lt;=3.5,"1",IF(AG1540&gt;3.5,"5","")),"1")</f>
        <v>1</v>
      </c>
      <c r="AQ1540" s="75" t="str">
        <f t="shared" si="297"/>
        <v>1</v>
      </c>
      <c r="AR1540" s="75" t="str">
        <f t="shared" si="298"/>
        <v>1</v>
      </c>
      <c r="AS1540" s="75">
        <f t="shared" si="299"/>
        <v>1</v>
      </c>
      <c r="AT1540" s="75" t="str">
        <f t="shared" si="300"/>
        <v>1</v>
      </c>
      <c r="AU1540" s="48" t="e">
        <f>IF(OR(AQ1540="I",#REF!="I",AQ1540="C",#REF!="C"),"Termovacío",IF(OR(AO1540="I",AN1540="I",AP1540="I",AK1540="I",AL1540="I",AO1540="C",AN1540="C",AP1540="C",AK1540="C",AL1540="C"),"Regeneración",""))</f>
        <v>#REF!</v>
      </c>
    </row>
    <row r="1541" spans="1:47" s="10" customFormat="1" ht="15" customHeight="1" x14ac:dyDescent="0.2">
      <c r="A1541" s="4">
        <f t="shared" si="301"/>
        <v>74</v>
      </c>
      <c r="B1541" s="4">
        <v>60000204</v>
      </c>
      <c r="C1541" s="4" t="s">
        <v>91</v>
      </c>
      <c r="D1541" s="4" t="s">
        <v>163</v>
      </c>
      <c r="E1541" s="3"/>
      <c r="F1541" s="4" t="s">
        <v>366</v>
      </c>
      <c r="G1541" s="4" t="s">
        <v>29</v>
      </c>
      <c r="H1541" s="4" t="s">
        <v>269</v>
      </c>
      <c r="I1541" s="4" t="s">
        <v>245</v>
      </c>
      <c r="J1541" s="4" t="s">
        <v>69</v>
      </c>
      <c r="K1541" s="4" t="s">
        <v>125</v>
      </c>
      <c r="L1541" s="4">
        <v>1998</v>
      </c>
      <c r="M1541" s="4" t="s">
        <v>266</v>
      </c>
      <c r="N1541" s="4" t="s">
        <v>304</v>
      </c>
      <c r="O1541" s="4" t="s">
        <v>122</v>
      </c>
      <c r="P1541" s="4"/>
      <c r="Q1541" s="4"/>
      <c r="R1541" s="4" t="s">
        <v>123</v>
      </c>
      <c r="S1541" s="13"/>
      <c r="T1541" s="4"/>
      <c r="U1541" s="4"/>
      <c r="V1541" s="4"/>
      <c r="W1541" s="4">
        <v>60</v>
      </c>
      <c r="X1541" s="13">
        <v>42921</v>
      </c>
      <c r="Y1541" s="27"/>
      <c r="Z1541" s="27"/>
      <c r="AA1541" s="28"/>
      <c r="AB1541" s="31"/>
      <c r="AC1541" s="32">
        <v>50.8</v>
      </c>
      <c r="AD1541" s="28"/>
      <c r="AE1541" s="28">
        <v>37.200000000000003</v>
      </c>
      <c r="AF1541" s="33">
        <v>0.02</v>
      </c>
      <c r="AG1541" s="28">
        <v>2</v>
      </c>
      <c r="AH1541" s="31">
        <v>0.01</v>
      </c>
      <c r="AI1541" s="31">
        <v>2</v>
      </c>
      <c r="AJ1541" s="31"/>
      <c r="AK1541" s="75" t="str">
        <f t="shared" si="302"/>
        <v>1</v>
      </c>
      <c r="AL1541" s="75" t="str">
        <f t="shared" si="303"/>
        <v>1</v>
      </c>
      <c r="AM1541" s="75" t="str">
        <f t="shared" si="304"/>
        <v>1</v>
      </c>
      <c r="AN1541" s="75" t="str">
        <f t="shared" si="305"/>
        <v>1</v>
      </c>
      <c r="AO1541" s="75" t="str">
        <f t="shared" si="306"/>
        <v>1</v>
      </c>
      <c r="AP1541" s="75" t="str">
        <f t="shared" si="307"/>
        <v>1</v>
      </c>
      <c r="AQ1541" s="75" t="str">
        <f t="shared" ref="AQ1541:AQ1571" si="308">IF(AC1541&lt;&gt;"",IF(AND(W1541=60,AC1541&gt;=40),"1",IF(AND(W1541=60,AC1541&gt;=35,AC1541&lt;40),"3",IF(AND(W1541=60,AC1541&lt;35),"5",IF(AND(W1541=220,AC1541&gt;=50),"1",IF(AND(W1541=220,AC1541&gt;=45,AC1541&lt;50),"2",IF(AND(W1541=220,AC1541&lt;45),"5","")))))),"1")</f>
        <v>1</v>
      </c>
      <c r="AR1541" s="75" t="str">
        <f t="shared" ref="AR1541:AR1571" si="309">IF(AJ1541&lt;&gt;"",IF(AJ1541&gt;=0.2,"1",IF(AND(AJ1541&gt;=0.1,AJ1541&lt;0.2),"3",IF(AJ1541&lt;0.1,"5",""))),"1")</f>
        <v>1</v>
      </c>
      <c r="AS1541" s="75">
        <f t="shared" ref="AS1541:AS1604" si="310">+(3*AK1541+3*AL1541+4*AM1541+2*AN1541+3*AO1541+1*AP1541+5*AQ1541+1*AR1541)/22</f>
        <v>1</v>
      </c>
      <c r="AT1541" s="75" t="str">
        <f t="shared" ref="AT1541:AT1604" si="311">IF(AND(AS1541&gt;0,AS1541&lt;=1),"1",IF(AND(AS1541&gt;1,AS1541&lt;=2),"3",IF(AND(AS1541&gt;2,AS1541&lt;=3),"6",IF(AND(AS1541&gt;3,AS1541&lt;=4),"8",IF(AND(AS1541&gt;4,AS1541&lt;=5),"10","")))))</f>
        <v>1</v>
      </c>
      <c r="AU1541" s="48" t="e">
        <f>IF(OR(AQ1541="I",#REF!="I",AQ1541="C",#REF!="C"),"Termovacío",IF(OR(AO1541="I",AN1541="I",AP1541="I",AK1541="I",AL1541="I",AO1541="C",AN1541="C",AP1541="C",AK1541="C",AL1541="C"),"Regeneración",""))</f>
        <v>#REF!</v>
      </c>
    </row>
    <row r="1542" spans="1:47" s="10" customFormat="1" ht="15" customHeight="1" x14ac:dyDescent="0.2">
      <c r="A1542" s="4">
        <f t="shared" si="301"/>
        <v>74</v>
      </c>
      <c r="B1542" s="4">
        <v>60000204</v>
      </c>
      <c r="C1542" s="4" t="s">
        <v>91</v>
      </c>
      <c r="D1542" s="4" t="s">
        <v>163</v>
      </c>
      <c r="E1542" s="3"/>
      <c r="F1542" s="4" t="s">
        <v>366</v>
      </c>
      <c r="G1542" s="4" t="s">
        <v>29</v>
      </c>
      <c r="H1542" s="4" t="s">
        <v>269</v>
      </c>
      <c r="I1542" s="4" t="s">
        <v>245</v>
      </c>
      <c r="J1542" s="4" t="s">
        <v>69</v>
      </c>
      <c r="K1542" s="4" t="s">
        <v>125</v>
      </c>
      <c r="L1542" s="4">
        <v>1998</v>
      </c>
      <c r="M1542" s="4" t="s">
        <v>266</v>
      </c>
      <c r="N1542" s="4" t="s">
        <v>304</v>
      </c>
      <c r="O1542" s="4" t="s">
        <v>122</v>
      </c>
      <c r="P1542" s="4"/>
      <c r="Q1542" s="4"/>
      <c r="R1542" s="4" t="s">
        <v>123</v>
      </c>
      <c r="S1542" s="13"/>
      <c r="T1542" s="4"/>
      <c r="U1542" s="4"/>
      <c r="V1542" s="4"/>
      <c r="W1542" s="4">
        <v>60</v>
      </c>
      <c r="X1542" s="13">
        <v>42389</v>
      </c>
      <c r="Y1542" s="27"/>
      <c r="Z1542" s="27"/>
      <c r="AA1542" s="28"/>
      <c r="AB1542" s="31"/>
      <c r="AC1542" s="32"/>
      <c r="AD1542" s="28"/>
      <c r="AE1542" s="28">
        <v>35</v>
      </c>
      <c r="AF1542" s="33">
        <v>0.02</v>
      </c>
      <c r="AG1542" s="28">
        <v>1</v>
      </c>
      <c r="AH1542" s="31">
        <v>0.02</v>
      </c>
      <c r="AI1542" s="31">
        <v>0.83399999999999996</v>
      </c>
      <c r="AJ1542" s="31"/>
      <c r="AK1542" s="75" t="str">
        <f t="shared" si="302"/>
        <v>1</v>
      </c>
      <c r="AL1542" s="75" t="str">
        <f t="shared" si="303"/>
        <v>1</v>
      </c>
      <c r="AM1542" s="75" t="str">
        <f t="shared" si="304"/>
        <v>1</v>
      </c>
      <c r="AN1542" s="75" t="str">
        <f t="shared" si="305"/>
        <v>1</v>
      </c>
      <c r="AO1542" s="75" t="str">
        <f t="shared" si="306"/>
        <v>1</v>
      </c>
      <c r="AP1542" s="75" t="str">
        <f t="shared" si="307"/>
        <v>1</v>
      </c>
      <c r="AQ1542" s="75" t="str">
        <f t="shared" si="308"/>
        <v>1</v>
      </c>
      <c r="AR1542" s="75" t="str">
        <f t="shared" si="309"/>
        <v>1</v>
      </c>
      <c r="AS1542" s="75">
        <f t="shared" si="310"/>
        <v>1</v>
      </c>
      <c r="AT1542" s="75" t="str">
        <f t="shared" si="311"/>
        <v>1</v>
      </c>
      <c r="AU1542" s="48" t="e">
        <f>IF(OR(AQ1542="I",#REF!="I",AQ1542="C",#REF!="C"),"Termovacío",IF(OR(AO1542="I",AN1542="I",AP1542="I",AK1542="I",AL1542="I",AO1542="C",AN1542="C",AP1542="C",AK1542="C",AL1542="C"),"Regeneración",""))</f>
        <v>#REF!</v>
      </c>
    </row>
    <row r="1543" spans="1:47" s="10" customFormat="1" ht="15" customHeight="1" x14ac:dyDescent="0.2">
      <c r="A1543" s="4">
        <f t="shared" si="301"/>
        <v>74</v>
      </c>
      <c r="B1543" s="4">
        <v>60000204</v>
      </c>
      <c r="C1543" s="4" t="s">
        <v>91</v>
      </c>
      <c r="D1543" s="4" t="s">
        <v>163</v>
      </c>
      <c r="E1543" s="3"/>
      <c r="F1543" s="4" t="s">
        <v>366</v>
      </c>
      <c r="G1543" s="4" t="s">
        <v>29</v>
      </c>
      <c r="H1543" s="4" t="s">
        <v>269</v>
      </c>
      <c r="I1543" s="4" t="s">
        <v>245</v>
      </c>
      <c r="J1543" s="4" t="s">
        <v>69</v>
      </c>
      <c r="K1543" s="4" t="s">
        <v>125</v>
      </c>
      <c r="L1543" s="4">
        <v>1998</v>
      </c>
      <c r="M1543" s="4" t="s">
        <v>266</v>
      </c>
      <c r="N1543" s="4" t="s">
        <v>304</v>
      </c>
      <c r="O1543" s="4" t="s">
        <v>122</v>
      </c>
      <c r="P1543" s="4"/>
      <c r="Q1543" s="4"/>
      <c r="R1543" s="4" t="s">
        <v>123</v>
      </c>
      <c r="S1543" s="13"/>
      <c r="T1543" s="4"/>
      <c r="U1543" s="4"/>
      <c r="V1543" s="4"/>
      <c r="W1543" s="4">
        <v>60</v>
      </c>
      <c r="X1543" s="13">
        <v>41989</v>
      </c>
      <c r="Y1543" s="27"/>
      <c r="Z1543" s="27"/>
      <c r="AA1543" s="28"/>
      <c r="AB1543" s="31"/>
      <c r="AC1543" s="32"/>
      <c r="AD1543" s="28"/>
      <c r="AE1543" s="28">
        <v>38</v>
      </c>
      <c r="AF1543" s="33">
        <v>0.01</v>
      </c>
      <c r="AG1543" s="28">
        <v>1.5</v>
      </c>
      <c r="AH1543" s="31">
        <v>2.1000000000000001E-2</v>
      </c>
      <c r="AI1543" s="31"/>
      <c r="AJ1543" s="31"/>
      <c r="AK1543" s="75" t="str">
        <f t="shared" si="302"/>
        <v>1</v>
      </c>
      <c r="AL1543" s="75" t="str">
        <f t="shared" si="303"/>
        <v>1</v>
      </c>
      <c r="AM1543" s="75" t="str">
        <f t="shared" si="304"/>
        <v>1</v>
      </c>
      <c r="AN1543" s="75" t="str">
        <f t="shared" si="305"/>
        <v>1</v>
      </c>
      <c r="AO1543" s="75" t="str">
        <f t="shared" si="306"/>
        <v>1</v>
      </c>
      <c r="AP1543" s="75" t="str">
        <f t="shared" si="307"/>
        <v>1</v>
      </c>
      <c r="AQ1543" s="75" t="str">
        <f t="shared" si="308"/>
        <v>1</v>
      </c>
      <c r="AR1543" s="75" t="str">
        <f t="shared" si="309"/>
        <v>1</v>
      </c>
      <c r="AS1543" s="75">
        <f t="shared" si="310"/>
        <v>1</v>
      </c>
      <c r="AT1543" s="75" t="str">
        <f t="shared" si="311"/>
        <v>1</v>
      </c>
      <c r="AU1543" s="48" t="e">
        <f>IF(OR(AQ1543="I",#REF!="I",AQ1543="C",#REF!="C"),"Termovacío",IF(OR(AO1543="I",AN1543="I",AP1543="I",AK1543="I",AL1543="I",AO1543="C",AN1543="C",AP1543="C",AK1543="C",AL1543="C"),"Regeneración",""))</f>
        <v>#REF!</v>
      </c>
    </row>
    <row r="1544" spans="1:47" s="10" customFormat="1" ht="15" customHeight="1" x14ac:dyDescent="0.2">
      <c r="A1544" s="4">
        <f t="shared" si="301"/>
        <v>74</v>
      </c>
      <c r="B1544" s="4">
        <v>60000204</v>
      </c>
      <c r="C1544" s="4" t="s">
        <v>91</v>
      </c>
      <c r="D1544" s="4" t="s">
        <v>163</v>
      </c>
      <c r="E1544" s="3"/>
      <c r="F1544" s="4" t="s">
        <v>366</v>
      </c>
      <c r="G1544" s="4" t="s">
        <v>29</v>
      </c>
      <c r="H1544" s="4" t="s">
        <v>269</v>
      </c>
      <c r="I1544" s="4" t="s">
        <v>245</v>
      </c>
      <c r="J1544" s="4" t="s">
        <v>69</v>
      </c>
      <c r="K1544" s="4" t="s">
        <v>125</v>
      </c>
      <c r="L1544" s="4">
        <v>1998</v>
      </c>
      <c r="M1544" s="4" t="s">
        <v>266</v>
      </c>
      <c r="N1544" s="4" t="s">
        <v>304</v>
      </c>
      <c r="O1544" s="4" t="s">
        <v>122</v>
      </c>
      <c r="P1544" s="4"/>
      <c r="Q1544" s="4"/>
      <c r="R1544" s="4" t="s">
        <v>123</v>
      </c>
      <c r="S1544" s="13"/>
      <c r="T1544" s="4"/>
      <c r="U1544" s="4"/>
      <c r="V1544" s="4"/>
      <c r="W1544" s="4">
        <v>60</v>
      </c>
      <c r="X1544" s="13">
        <v>41631</v>
      </c>
      <c r="Y1544" s="27"/>
      <c r="Z1544" s="27"/>
      <c r="AA1544" s="28"/>
      <c r="AB1544" s="31"/>
      <c r="AC1544" s="32"/>
      <c r="AD1544" s="28"/>
      <c r="AE1544" s="28">
        <v>32.700000000000003</v>
      </c>
      <c r="AF1544" s="33">
        <v>0.01</v>
      </c>
      <c r="AG1544" s="28">
        <v>2</v>
      </c>
      <c r="AH1544" s="31">
        <v>2.3E-2</v>
      </c>
      <c r="AI1544" s="31">
        <v>0.66</v>
      </c>
      <c r="AJ1544" s="31"/>
      <c r="AK1544" s="75" t="str">
        <f t="shared" si="302"/>
        <v>1</v>
      </c>
      <c r="AL1544" s="75" t="str">
        <f t="shared" si="303"/>
        <v>1</v>
      </c>
      <c r="AM1544" s="75" t="str">
        <f t="shared" si="304"/>
        <v>1</v>
      </c>
      <c r="AN1544" s="75" t="str">
        <f t="shared" si="305"/>
        <v>1</v>
      </c>
      <c r="AO1544" s="75" t="str">
        <f t="shared" si="306"/>
        <v>1</v>
      </c>
      <c r="AP1544" s="75" t="str">
        <f t="shared" si="307"/>
        <v>1</v>
      </c>
      <c r="AQ1544" s="75" t="str">
        <f t="shared" si="308"/>
        <v>1</v>
      </c>
      <c r="AR1544" s="75" t="str">
        <f t="shared" si="309"/>
        <v>1</v>
      </c>
      <c r="AS1544" s="75">
        <f t="shared" si="310"/>
        <v>1</v>
      </c>
      <c r="AT1544" s="75" t="str">
        <f t="shared" si="311"/>
        <v>1</v>
      </c>
      <c r="AU1544" s="48" t="e">
        <f>IF(OR(AQ1544="I",#REF!="I",AQ1544="C",#REF!="C"),"Termovacío",IF(OR(AO1544="I",AN1544="I",AP1544="I",AK1544="I",AL1544="I",AO1544="C",AN1544="C",AP1544="C",AK1544="C",AL1544="C"),"Regeneración",""))</f>
        <v>#REF!</v>
      </c>
    </row>
    <row r="1545" spans="1:47" s="10" customFormat="1" ht="15" customHeight="1" x14ac:dyDescent="0.2">
      <c r="A1545" s="4">
        <f t="shared" si="301"/>
        <v>74</v>
      </c>
      <c r="B1545" s="4">
        <v>60000204</v>
      </c>
      <c r="C1545" s="4" t="s">
        <v>91</v>
      </c>
      <c r="D1545" s="4" t="s">
        <v>163</v>
      </c>
      <c r="E1545" s="3"/>
      <c r="F1545" s="4" t="s">
        <v>366</v>
      </c>
      <c r="G1545" s="4" t="s">
        <v>29</v>
      </c>
      <c r="H1545" s="4" t="s">
        <v>269</v>
      </c>
      <c r="I1545" s="4" t="s">
        <v>245</v>
      </c>
      <c r="J1545" s="4" t="s">
        <v>69</v>
      </c>
      <c r="K1545" s="4" t="s">
        <v>125</v>
      </c>
      <c r="L1545" s="4">
        <v>1998</v>
      </c>
      <c r="M1545" s="4" t="s">
        <v>266</v>
      </c>
      <c r="N1545" s="4" t="s">
        <v>304</v>
      </c>
      <c r="O1545" s="4" t="s">
        <v>122</v>
      </c>
      <c r="P1545" s="4"/>
      <c r="Q1545" s="4"/>
      <c r="R1545" s="4" t="s">
        <v>123</v>
      </c>
      <c r="S1545" s="13"/>
      <c r="T1545" s="4"/>
      <c r="U1545" s="4"/>
      <c r="V1545" s="4"/>
      <c r="W1545" s="4">
        <v>60</v>
      </c>
      <c r="X1545" s="13">
        <v>41341</v>
      </c>
      <c r="Y1545" s="27"/>
      <c r="Z1545" s="27"/>
      <c r="AA1545" s="28"/>
      <c r="AB1545" s="31"/>
      <c r="AC1545" s="32"/>
      <c r="AD1545" s="28"/>
      <c r="AE1545" s="28">
        <v>36</v>
      </c>
      <c r="AF1545" s="33">
        <v>0.01</v>
      </c>
      <c r="AG1545" s="28">
        <v>1</v>
      </c>
      <c r="AH1545" s="31">
        <v>3.9E-2</v>
      </c>
      <c r="AI1545" s="31">
        <v>0.90100000000000002</v>
      </c>
      <c r="AJ1545" s="31"/>
      <c r="AK1545" s="75" t="str">
        <f t="shared" si="302"/>
        <v>1</v>
      </c>
      <c r="AL1545" s="75" t="str">
        <f t="shared" si="303"/>
        <v>1</v>
      </c>
      <c r="AM1545" s="75" t="str">
        <f t="shared" si="304"/>
        <v>1</v>
      </c>
      <c r="AN1545" s="75" t="str">
        <f t="shared" si="305"/>
        <v>1</v>
      </c>
      <c r="AO1545" s="75" t="str">
        <f t="shared" si="306"/>
        <v>1</v>
      </c>
      <c r="AP1545" s="75" t="str">
        <f t="shared" si="307"/>
        <v>1</v>
      </c>
      <c r="AQ1545" s="75" t="str">
        <f t="shared" si="308"/>
        <v>1</v>
      </c>
      <c r="AR1545" s="75" t="str">
        <f t="shared" si="309"/>
        <v>1</v>
      </c>
      <c r="AS1545" s="75">
        <f t="shared" si="310"/>
        <v>1</v>
      </c>
      <c r="AT1545" s="75" t="str">
        <f t="shared" si="311"/>
        <v>1</v>
      </c>
      <c r="AU1545" s="48" t="e">
        <f>IF(OR(AQ1545="I",#REF!="I",AQ1545="C",#REF!="C"),"Termovacío",IF(OR(AO1545="I",AN1545="I",AP1545="I",AK1545="I",AL1545="I",AO1545="C",AN1545="C",AP1545="C",AK1545="C",AL1545="C"),"Regeneración",""))</f>
        <v>#REF!</v>
      </c>
    </row>
    <row r="1546" spans="1:47" s="10" customFormat="1" ht="15" customHeight="1" x14ac:dyDescent="0.2">
      <c r="A1546" s="4">
        <f t="shared" si="301"/>
        <v>74</v>
      </c>
      <c r="B1546" s="4">
        <v>60000204</v>
      </c>
      <c r="C1546" s="4" t="s">
        <v>91</v>
      </c>
      <c r="D1546" s="4" t="s">
        <v>163</v>
      </c>
      <c r="E1546" s="3"/>
      <c r="F1546" s="4" t="s">
        <v>366</v>
      </c>
      <c r="G1546" s="4" t="s">
        <v>29</v>
      </c>
      <c r="H1546" s="4" t="s">
        <v>269</v>
      </c>
      <c r="I1546" s="4" t="s">
        <v>245</v>
      </c>
      <c r="J1546" s="4" t="s">
        <v>69</v>
      </c>
      <c r="K1546" s="4" t="s">
        <v>125</v>
      </c>
      <c r="L1546" s="4">
        <v>1998</v>
      </c>
      <c r="M1546" s="4" t="s">
        <v>266</v>
      </c>
      <c r="N1546" s="4" t="s">
        <v>304</v>
      </c>
      <c r="O1546" s="4" t="s">
        <v>122</v>
      </c>
      <c r="P1546" s="4"/>
      <c r="Q1546" s="4"/>
      <c r="R1546" s="4" t="s">
        <v>123</v>
      </c>
      <c r="S1546" s="13"/>
      <c r="T1546" s="4"/>
      <c r="U1546" s="4"/>
      <c r="V1546" s="4"/>
      <c r="W1546" s="4">
        <v>60</v>
      </c>
      <c r="X1546" s="13">
        <v>40932</v>
      </c>
      <c r="Y1546" s="27"/>
      <c r="Z1546" s="27"/>
      <c r="AA1546" s="28"/>
      <c r="AB1546" s="31"/>
      <c r="AC1546" s="32"/>
      <c r="AD1546" s="28"/>
      <c r="AE1546" s="28">
        <v>37</v>
      </c>
      <c r="AF1546" s="33">
        <v>0.01</v>
      </c>
      <c r="AG1546" s="28">
        <v>1.5</v>
      </c>
      <c r="AH1546" s="31">
        <v>3.2000000000000001E-2</v>
      </c>
      <c r="AI1546" s="31">
        <v>0.72199999999999998</v>
      </c>
      <c r="AJ1546" s="31"/>
      <c r="AK1546" s="75" t="str">
        <f t="shared" si="302"/>
        <v>1</v>
      </c>
      <c r="AL1546" s="75" t="str">
        <f t="shared" si="303"/>
        <v>1</v>
      </c>
      <c r="AM1546" s="75" t="str">
        <f t="shared" si="304"/>
        <v>1</v>
      </c>
      <c r="AN1546" s="75" t="str">
        <f t="shared" si="305"/>
        <v>1</v>
      </c>
      <c r="AO1546" s="75" t="str">
        <f t="shared" si="306"/>
        <v>1</v>
      </c>
      <c r="AP1546" s="75" t="str">
        <f t="shared" si="307"/>
        <v>1</v>
      </c>
      <c r="AQ1546" s="75" t="str">
        <f t="shared" si="308"/>
        <v>1</v>
      </c>
      <c r="AR1546" s="75" t="str">
        <f t="shared" si="309"/>
        <v>1</v>
      </c>
      <c r="AS1546" s="75">
        <f t="shared" si="310"/>
        <v>1</v>
      </c>
      <c r="AT1546" s="75" t="str">
        <f t="shared" si="311"/>
        <v>1</v>
      </c>
      <c r="AU1546" s="48" t="e">
        <f>IF(OR(AQ1546="I",#REF!="I",AQ1546="C",#REF!="C"),"Termovacío",IF(OR(AO1546="I",AN1546="I",AP1546="I",AK1546="I",AL1546="I",AO1546="C",AN1546="C",AP1546="C",AK1546="C",AL1546="C"),"Regeneración",""))</f>
        <v>#REF!</v>
      </c>
    </row>
    <row r="1547" spans="1:47" s="10" customFormat="1" ht="15" customHeight="1" x14ac:dyDescent="0.2">
      <c r="A1547" s="4">
        <f t="shared" si="301"/>
        <v>74</v>
      </c>
      <c r="B1547" s="4">
        <v>60000204</v>
      </c>
      <c r="C1547" s="4" t="s">
        <v>91</v>
      </c>
      <c r="D1547" s="4" t="s">
        <v>163</v>
      </c>
      <c r="E1547" s="3"/>
      <c r="F1547" s="4" t="s">
        <v>366</v>
      </c>
      <c r="G1547" s="4" t="s">
        <v>29</v>
      </c>
      <c r="H1547" s="4" t="s">
        <v>269</v>
      </c>
      <c r="I1547" s="4" t="s">
        <v>245</v>
      </c>
      <c r="J1547" s="4" t="s">
        <v>69</v>
      </c>
      <c r="K1547" s="4" t="s">
        <v>125</v>
      </c>
      <c r="L1547" s="4">
        <v>1998</v>
      </c>
      <c r="M1547" s="4" t="s">
        <v>266</v>
      </c>
      <c r="N1547" s="4" t="s">
        <v>304</v>
      </c>
      <c r="O1547" s="4" t="s">
        <v>122</v>
      </c>
      <c r="P1547" s="4"/>
      <c r="Q1547" s="4"/>
      <c r="R1547" s="4" t="s">
        <v>123</v>
      </c>
      <c r="S1547" s="13"/>
      <c r="T1547" s="4"/>
      <c r="U1547" s="4"/>
      <c r="V1547" s="4"/>
      <c r="W1547" s="4">
        <v>60</v>
      </c>
      <c r="X1547" s="13">
        <v>40657</v>
      </c>
      <c r="Y1547" s="27"/>
      <c r="Z1547" s="27"/>
      <c r="AA1547" s="28"/>
      <c r="AB1547" s="31"/>
      <c r="AC1547" s="32"/>
      <c r="AD1547" s="28"/>
      <c r="AE1547" s="28">
        <v>35</v>
      </c>
      <c r="AF1547" s="33">
        <v>0.01</v>
      </c>
      <c r="AG1547" s="28">
        <v>1.5</v>
      </c>
      <c r="AH1547" s="31">
        <v>1.2E-2</v>
      </c>
      <c r="AI1547" s="31">
        <v>0.63600000000000001</v>
      </c>
      <c r="AJ1547" s="31"/>
      <c r="AK1547" s="75" t="str">
        <f t="shared" si="302"/>
        <v>1</v>
      </c>
      <c r="AL1547" s="75" t="str">
        <f t="shared" si="303"/>
        <v>1</v>
      </c>
      <c r="AM1547" s="75" t="str">
        <f t="shared" si="304"/>
        <v>1</v>
      </c>
      <c r="AN1547" s="75" t="str">
        <f t="shared" si="305"/>
        <v>1</v>
      </c>
      <c r="AO1547" s="75" t="str">
        <f t="shared" si="306"/>
        <v>1</v>
      </c>
      <c r="AP1547" s="75" t="str">
        <f t="shared" si="307"/>
        <v>1</v>
      </c>
      <c r="AQ1547" s="75" t="str">
        <f t="shared" si="308"/>
        <v>1</v>
      </c>
      <c r="AR1547" s="75" t="str">
        <f t="shared" si="309"/>
        <v>1</v>
      </c>
      <c r="AS1547" s="75">
        <f t="shared" si="310"/>
        <v>1</v>
      </c>
      <c r="AT1547" s="75" t="str">
        <f t="shared" si="311"/>
        <v>1</v>
      </c>
      <c r="AU1547" s="48" t="e">
        <f>IF(OR(AQ1547="I",#REF!="I",AQ1547="C",#REF!="C"),"Termovacío",IF(OR(AO1547="I",AN1547="I",AP1547="I",AK1547="I",AL1547="I",AO1547="C",AN1547="C",AP1547="C",AK1547="C",AL1547="C"),"Regeneración",""))</f>
        <v>#REF!</v>
      </c>
    </row>
    <row r="1548" spans="1:47" s="10" customFormat="1" ht="15" customHeight="1" x14ac:dyDescent="0.2">
      <c r="A1548" s="4">
        <f t="shared" si="301"/>
        <v>74</v>
      </c>
      <c r="B1548" s="4">
        <v>60000204</v>
      </c>
      <c r="C1548" s="4" t="s">
        <v>91</v>
      </c>
      <c r="D1548" s="4" t="s">
        <v>163</v>
      </c>
      <c r="E1548" s="3"/>
      <c r="F1548" s="4" t="s">
        <v>366</v>
      </c>
      <c r="G1548" s="4" t="s">
        <v>29</v>
      </c>
      <c r="H1548" s="4" t="s">
        <v>269</v>
      </c>
      <c r="I1548" s="4" t="s">
        <v>245</v>
      </c>
      <c r="J1548" s="4" t="s">
        <v>69</v>
      </c>
      <c r="K1548" s="4" t="s">
        <v>125</v>
      </c>
      <c r="L1548" s="4">
        <v>1998</v>
      </c>
      <c r="M1548" s="4" t="s">
        <v>266</v>
      </c>
      <c r="N1548" s="4" t="s">
        <v>304</v>
      </c>
      <c r="O1548" s="4" t="s">
        <v>122</v>
      </c>
      <c r="P1548" s="4"/>
      <c r="Q1548" s="4"/>
      <c r="R1548" s="4" t="s">
        <v>123</v>
      </c>
      <c r="S1548" s="13"/>
      <c r="T1548" s="4"/>
      <c r="U1548" s="4"/>
      <c r="V1548" s="4"/>
      <c r="W1548" s="4">
        <v>60</v>
      </c>
      <c r="X1548" s="13">
        <v>40311</v>
      </c>
      <c r="Y1548" s="27"/>
      <c r="Z1548" s="27"/>
      <c r="AA1548" s="28"/>
      <c r="AB1548" s="31"/>
      <c r="AC1548" s="32"/>
      <c r="AD1548" s="28"/>
      <c r="AE1548" s="28">
        <v>37</v>
      </c>
      <c r="AF1548" s="33">
        <v>0.01</v>
      </c>
      <c r="AG1548" s="28">
        <v>1</v>
      </c>
      <c r="AH1548" s="31">
        <v>2.3E-2</v>
      </c>
      <c r="AI1548" s="31">
        <v>0.61199999999999999</v>
      </c>
      <c r="AJ1548" s="31"/>
      <c r="AK1548" s="75" t="str">
        <f t="shared" si="302"/>
        <v>1</v>
      </c>
      <c r="AL1548" s="75" t="str">
        <f t="shared" si="303"/>
        <v>1</v>
      </c>
      <c r="AM1548" s="75" t="str">
        <f t="shared" si="304"/>
        <v>1</v>
      </c>
      <c r="AN1548" s="75" t="str">
        <f t="shared" si="305"/>
        <v>1</v>
      </c>
      <c r="AO1548" s="75" t="str">
        <f t="shared" si="306"/>
        <v>1</v>
      </c>
      <c r="AP1548" s="75" t="str">
        <f t="shared" si="307"/>
        <v>1</v>
      </c>
      <c r="AQ1548" s="75" t="str">
        <f t="shared" si="308"/>
        <v>1</v>
      </c>
      <c r="AR1548" s="75" t="str">
        <f t="shared" si="309"/>
        <v>1</v>
      </c>
      <c r="AS1548" s="75">
        <f t="shared" si="310"/>
        <v>1</v>
      </c>
      <c r="AT1548" s="75" t="str">
        <f t="shared" si="311"/>
        <v>1</v>
      </c>
      <c r="AU1548" s="48" t="e">
        <f>IF(OR(AQ1548="I",#REF!="I",AQ1548="C",#REF!="C"),"Termovacío",IF(OR(AO1548="I",AN1548="I",AP1548="I",AK1548="I",AL1548="I",AO1548="C",AN1548="C",AP1548="C",AK1548="C",AL1548="C"),"Regeneración",""))</f>
        <v>#REF!</v>
      </c>
    </row>
    <row r="1549" spans="1:47" s="10" customFormat="1" ht="15" customHeight="1" x14ac:dyDescent="0.2">
      <c r="A1549" s="4">
        <f t="shared" ref="A1549:A1612" si="312">+IF(B1548=B1549,A1548,A1548+1)</f>
        <v>74</v>
      </c>
      <c r="B1549" s="4">
        <v>60000204</v>
      </c>
      <c r="C1549" s="4" t="s">
        <v>91</v>
      </c>
      <c r="D1549" s="4" t="s">
        <v>163</v>
      </c>
      <c r="E1549" s="3"/>
      <c r="F1549" s="4" t="s">
        <v>366</v>
      </c>
      <c r="G1549" s="4" t="s">
        <v>29</v>
      </c>
      <c r="H1549" s="4" t="s">
        <v>269</v>
      </c>
      <c r="I1549" s="4" t="s">
        <v>245</v>
      </c>
      <c r="J1549" s="4" t="s">
        <v>69</v>
      </c>
      <c r="K1549" s="4" t="s">
        <v>125</v>
      </c>
      <c r="L1549" s="4">
        <v>1998</v>
      </c>
      <c r="M1549" s="4" t="s">
        <v>266</v>
      </c>
      <c r="N1549" s="4" t="s">
        <v>304</v>
      </c>
      <c r="O1549" s="4" t="s">
        <v>122</v>
      </c>
      <c r="P1549" s="4"/>
      <c r="Q1549" s="4"/>
      <c r="R1549" s="4" t="s">
        <v>123</v>
      </c>
      <c r="S1549" s="13"/>
      <c r="T1549" s="4"/>
      <c r="U1549" s="4"/>
      <c r="V1549" s="4"/>
      <c r="W1549" s="4">
        <v>60</v>
      </c>
      <c r="X1549" s="13">
        <v>40100</v>
      </c>
      <c r="Y1549" s="27"/>
      <c r="Z1549" s="27"/>
      <c r="AA1549" s="28"/>
      <c r="AB1549" s="31"/>
      <c r="AC1549" s="32"/>
      <c r="AD1549" s="28"/>
      <c r="AE1549" s="28">
        <v>34</v>
      </c>
      <c r="AF1549" s="33">
        <v>0.01</v>
      </c>
      <c r="AG1549" s="28">
        <v>15</v>
      </c>
      <c r="AH1549" s="31">
        <v>1.6E-2</v>
      </c>
      <c r="AI1549" s="31">
        <v>0.55000000000000004</v>
      </c>
      <c r="AJ1549" s="31"/>
      <c r="AK1549" s="75" t="str">
        <f t="shared" si="302"/>
        <v>1</v>
      </c>
      <c r="AL1549" s="75" t="str">
        <f t="shared" si="303"/>
        <v>1</v>
      </c>
      <c r="AM1549" s="75" t="str">
        <f t="shared" si="304"/>
        <v>1</v>
      </c>
      <c r="AN1549" s="75" t="str">
        <f t="shared" si="305"/>
        <v>1</v>
      </c>
      <c r="AO1549" s="75" t="str">
        <f t="shared" si="306"/>
        <v>1</v>
      </c>
      <c r="AP1549" s="75" t="str">
        <f t="shared" si="307"/>
        <v>5</v>
      </c>
      <c r="AQ1549" s="75" t="str">
        <f t="shared" si="308"/>
        <v>1</v>
      </c>
      <c r="AR1549" s="75" t="str">
        <f t="shared" si="309"/>
        <v>1</v>
      </c>
      <c r="AS1549" s="75">
        <f t="shared" si="310"/>
        <v>1.1818181818181819</v>
      </c>
      <c r="AT1549" s="75" t="str">
        <f t="shared" si="311"/>
        <v>3</v>
      </c>
      <c r="AU1549" s="48" t="e">
        <f>IF(OR(AQ1549="I",#REF!="I",AQ1549="C",#REF!="C"),"Termovacío",IF(OR(AO1549="I",AN1549="I",AP1549="I",AK1549="I",AL1549="I",AO1549="C",AN1549="C",AP1549="C",AK1549="C",AL1549="C"),"Regeneración",""))</f>
        <v>#REF!</v>
      </c>
    </row>
    <row r="1550" spans="1:47" s="10" customFormat="1" ht="15" customHeight="1" x14ac:dyDescent="0.2">
      <c r="A1550" s="4">
        <f t="shared" si="312"/>
        <v>74</v>
      </c>
      <c r="B1550" s="4">
        <v>60000204</v>
      </c>
      <c r="C1550" s="4" t="s">
        <v>91</v>
      </c>
      <c r="D1550" s="4" t="s">
        <v>163</v>
      </c>
      <c r="E1550" s="3"/>
      <c r="F1550" s="4" t="s">
        <v>366</v>
      </c>
      <c r="G1550" s="4" t="s">
        <v>29</v>
      </c>
      <c r="H1550" s="4" t="s">
        <v>269</v>
      </c>
      <c r="I1550" s="4" t="s">
        <v>245</v>
      </c>
      <c r="J1550" s="4" t="s">
        <v>69</v>
      </c>
      <c r="K1550" s="4" t="s">
        <v>125</v>
      </c>
      <c r="L1550" s="4">
        <v>1998</v>
      </c>
      <c r="M1550" s="4" t="s">
        <v>266</v>
      </c>
      <c r="N1550" s="4" t="s">
        <v>304</v>
      </c>
      <c r="O1550" s="4" t="s">
        <v>122</v>
      </c>
      <c r="P1550" s="4"/>
      <c r="Q1550" s="4"/>
      <c r="R1550" s="4" t="s">
        <v>123</v>
      </c>
      <c r="S1550" s="13"/>
      <c r="T1550" s="4"/>
      <c r="U1550" s="4"/>
      <c r="V1550" s="4"/>
      <c r="W1550" s="4">
        <v>60</v>
      </c>
      <c r="X1550" s="13">
        <v>39721</v>
      </c>
      <c r="Y1550" s="27"/>
      <c r="Z1550" s="27"/>
      <c r="AA1550" s="28"/>
      <c r="AB1550" s="31"/>
      <c r="AC1550" s="32"/>
      <c r="AD1550" s="28"/>
      <c r="AE1550" s="28">
        <v>37.799999999999997</v>
      </c>
      <c r="AF1550" s="33">
        <v>0.01</v>
      </c>
      <c r="AG1550" s="28">
        <v>1</v>
      </c>
      <c r="AH1550" s="31">
        <v>1.7000000000000001E-2</v>
      </c>
      <c r="AI1550" s="31">
        <v>0.69599999999999995</v>
      </c>
      <c r="AJ1550" s="31"/>
      <c r="AK1550" s="75" t="str">
        <f t="shared" si="302"/>
        <v>1</v>
      </c>
      <c r="AL1550" s="75" t="str">
        <f t="shared" si="303"/>
        <v>1</v>
      </c>
      <c r="AM1550" s="75" t="str">
        <f t="shared" si="304"/>
        <v>1</v>
      </c>
      <c r="AN1550" s="75" t="str">
        <f t="shared" si="305"/>
        <v>1</v>
      </c>
      <c r="AO1550" s="75" t="str">
        <f t="shared" si="306"/>
        <v>1</v>
      </c>
      <c r="AP1550" s="75" t="str">
        <f t="shared" si="307"/>
        <v>1</v>
      </c>
      <c r="AQ1550" s="75" t="str">
        <f t="shared" si="308"/>
        <v>1</v>
      </c>
      <c r="AR1550" s="75" t="str">
        <f t="shared" si="309"/>
        <v>1</v>
      </c>
      <c r="AS1550" s="75">
        <f t="shared" si="310"/>
        <v>1</v>
      </c>
      <c r="AT1550" s="75" t="str">
        <f t="shared" si="311"/>
        <v>1</v>
      </c>
      <c r="AU1550" s="48" t="e">
        <f>IF(OR(AQ1550="I",#REF!="I",AQ1550="C",#REF!="C"),"Termovacío",IF(OR(AO1550="I",AN1550="I",AP1550="I",AK1550="I",AL1550="I",AO1550="C",AN1550="C",AP1550="C",AK1550="C",AL1550="C"),"Regeneración",""))</f>
        <v>#REF!</v>
      </c>
    </row>
    <row r="1551" spans="1:47" s="10" customFormat="1" ht="15" customHeight="1" x14ac:dyDescent="0.2">
      <c r="A1551" s="4">
        <f t="shared" si="312"/>
        <v>74</v>
      </c>
      <c r="B1551" s="4">
        <v>60000204</v>
      </c>
      <c r="C1551" s="4" t="s">
        <v>91</v>
      </c>
      <c r="D1551" s="4" t="s">
        <v>163</v>
      </c>
      <c r="E1551" s="3"/>
      <c r="F1551" s="4" t="s">
        <v>366</v>
      </c>
      <c r="G1551" s="4" t="s">
        <v>29</v>
      </c>
      <c r="H1551" s="4" t="s">
        <v>269</v>
      </c>
      <c r="I1551" s="4" t="s">
        <v>245</v>
      </c>
      <c r="J1551" s="4" t="s">
        <v>69</v>
      </c>
      <c r="K1551" s="4" t="s">
        <v>125</v>
      </c>
      <c r="L1551" s="4">
        <v>1998</v>
      </c>
      <c r="M1551" s="4" t="s">
        <v>266</v>
      </c>
      <c r="N1551" s="4" t="s">
        <v>304</v>
      </c>
      <c r="O1551" s="4" t="s">
        <v>122</v>
      </c>
      <c r="P1551" s="4"/>
      <c r="Q1551" s="4"/>
      <c r="R1551" s="4" t="s">
        <v>123</v>
      </c>
      <c r="S1551" s="13"/>
      <c r="T1551" s="4"/>
      <c r="U1551" s="4"/>
      <c r="V1551" s="4"/>
      <c r="W1551" s="4">
        <v>60</v>
      </c>
      <c r="X1551" s="13">
        <v>39300</v>
      </c>
      <c r="Y1551" s="27"/>
      <c r="Z1551" s="27"/>
      <c r="AA1551" s="28"/>
      <c r="AB1551" s="31"/>
      <c r="AC1551" s="32"/>
      <c r="AD1551" s="28"/>
      <c r="AE1551" s="28">
        <v>37.1</v>
      </c>
      <c r="AF1551" s="33">
        <v>5.0000000000000001E-3</v>
      </c>
      <c r="AG1551" s="28">
        <v>1</v>
      </c>
      <c r="AH1551" s="31">
        <v>1.7000000000000001E-2</v>
      </c>
      <c r="AI1551" s="31">
        <v>0.47799999999999998</v>
      </c>
      <c r="AJ1551" s="31"/>
      <c r="AK1551" s="75" t="str">
        <f t="shared" si="302"/>
        <v>1</v>
      </c>
      <c r="AL1551" s="75" t="str">
        <f t="shared" si="303"/>
        <v>1</v>
      </c>
      <c r="AM1551" s="75" t="str">
        <f t="shared" si="304"/>
        <v>1</v>
      </c>
      <c r="AN1551" s="75" t="str">
        <f t="shared" si="305"/>
        <v>1</v>
      </c>
      <c r="AO1551" s="75" t="str">
        <f t="shared" si="306"/>
        <v>1</v>
      </c>
      <c r="AP1551" s="75" t="str">
        <f t="shared" si="307"/>
        <v>1</v>
      </c>
      <c r="AQ1551" s="75" t="str">
        <f t="shared" si="308"/>
        <v>1</v>
      </c>
      <c r="AR1551" s="75" t="str">
        <f t="shared" si="309"/>
        <v>1</v>
      </c>
      <c r="AS1551" s="75">
        <f t="shared" si="310"/>
        <v>1</v>
      </c>
      <c r="AT1551" s="75" t="str">
        <f t="shared" si="311"/>
        <v>1</v>
      </c>
      <c r="AU1551" s="48" t="e">
        <f>IF(OR(AQ1551="I",#REF!="I",AQ1551="C",#REF!="C"),"Termovacío",IF(OR(AO1551="I",AN1551="I",AP1551="I",AK1551="I",AL1551="I",AO1551="C",AN1551="C",AP1551="C",AK1551="C",AL1551="C"),"Regeneración",""))</f>
        <v>#REF!</v>
      </c>
    </row>
    <row r="1552" spans="1:47" s="10" customFormat="1" ht="15" customHeight="1" x14ac:dyDescent="0.2">
      <c r="A1552" s="4">
        <f t="shared" si="312"/>
        <v>74</v>
      </c>
      <c r="B1552" s="4">
        <v>60000204</v>
      </c>
      <c r="C1552" s="4" t="s">
        <v>91</v>
      </c>
      <c r="D1552" s="4" t="s">
        <v>163</v>
      </c>
      <c r="E1552" s="3"/>
      <c r="F1552" s="4" t="s">
        <v>366</v>
      </c>
      <c r="G1552" s="4" t="s">
        <v>29</v>
      </c>
      <c r="H1552" s="4" t="s">
        <v>269</v>
      </c>
      <c r="I1552" s="4" t="s">
        <v>245</v>
      </c>
      <c r="J1552" s="4" t="s">
        <v>69</v>
      </c>
      <c r="K1552" s="4" t="s">
        <v>125</v>
      </c>
      <c r="L1552" s="4">
        <v>1998</v>
      </c>
      <c r="M1552" s="4" t="s">
        <v>266</v>
      </c>
      <c r="N1552" s="4" t="s">
        <v>304</v>
      </c>
      <c r="O1552" s="4" t="s">
        <v>122</v>
      </c>
      <c r="P1552" s="4"/>
      <c r="Q1552" s="4"/>
      <c r="R1552" s="4" t="s">
        <v>123</v>
      </c>
      <c r="S1552" s="13"/>
      <c r="T1552" s="4"/>
      <c r="U1552" s="4"/>
      <c r="V1552" s="4"/>
      <c r="W1552" s="4">
        <v>60</v>
      </c>
      <c r="X1552" s="13">
        <v>39102</v>
      </c>
      <c r="Y1552" s="27"/>
      <c r="Z1552" s="27"/>
      <c r="AA1552" s="28"/>
      <c r="AB1552" s="31"/>
      <c r="AC1552" s="32"/>
      <c r="AD1552" s="28"/>
      <c r="AE1552" s="28">
        <v>41.5</v>
      </c>
      <c r="AF1552" s="33">
        <v>1.0999999999999999E-2</v>
      </c>
      <c r="AG1552" s="28">
        <v>0.5</v>
      </c>
      <c r="AH1552" s="31">
        <v>2.1000000000000001E-2</v>
      </c>
      <c r="AI1552" s="31">
        <v>0.36599999999999999</v>
      </c>
      <c r="AJ1552" s="31"/>
      <c r="AK1552" s="75" t="str">
        <f t="shared" si="302"/>
        <v>1</v>
      </c>
      <c r="AL1552" s="75" t="str">
        <f t="shared" si="303"/>
        <v>1</v>
      </c>
      <c r="AM1552" s="75" t="str">
        <f t="shared" si="304"/>
        <v>1</v>
      </c>
      <c r="AN1552" s="75" t="str">
        <f t="shared" si="305"/>
        <v>1</v>
      </c>
      <c r="AO1552" s="75" t="str">
        <f t="shared" si="306"/>
        <v>1</v>
      </c>
      <c r="AP1552" s="75" t="str">
        <f t="shared" si="307"/>
        <v>1</v>
      </c>
      <c r="AQ1552" s="75" t="str">
        <f t="shared" si="308"/>
        <v>1</v>
      </c>
      <c r="AR1552" s="75" t="str">
        <f t="shared" si="309"/>
        <v>1</v>
      </c>
      <c r="AS1552" s="75">
        <f t="shared" si="310"/>
        <v>1</v>
      </c>
      <c r="AT1552" s="75" t="str">
        <f t="shared" si="311"/>
        <v>1</v>
      </c>
      <c r="AU1552" s="48" t="e">
        <f>IF(OR(AQ1552="I",#REF!="I",AQ1552="C",#REF!="C"),"Termovacío",IF(OR(AO1552="I",AN1552="I",AP1552="I",AK1552="I",AL1552="I",AO1552="C",AN1552="C",AP1552="C",AK1552="C",AL1552="C"),"Regeneración",""))</f>
        <v>#REF!</v>
      </c>
    </row>
    <row r="1553" spans="1:47" s="10" customFormat="1" ht="15" customHeight="1" x14ac:dyDescent="0.2">
      <c r="A1553" s="4">
        <f t="shared" si="312"/>
        <v>74</v>
      </c>
      <c r="B1553" s="4">
        <v>60000204</v>
      </c>
      <c r="C1553" s="4" t="s">
        <v>91</v>
      </c>
      <c r="D1553" s="4" t="s">
        <v>163</v>
      </c>
      <c r="E1553" s="3"/>
      <c r="F1553" s="4" t="s">
        <v>366</v>
      </c>
      <c r="G1553" s="4" t="s">
        <v>29</v>
      </c>
      <c r="H1553" s="4" t="s">
        <v>269</v>
      </c>
      <c r="I1553" s="4" t="s">
        <v>245</v>
      </c>
      <c r="J1553" s="4" t="s">
        <v>69</v>
      </c>
      <c r="K1553" s="4" t="s">
        <v>125</v>
      </c>
      <c r="L1553" s="4">
        <v>1998</v>
      </c>
      <c r="M1553" s="4" t="s">
        <v>266</v>
      </c>
      <c r="N1553" s="4" t="s">
        <v>304</v>
      </c>
      <c r="O1553" s="4" t="s">
        <v>122</v>
      </c>
      <c r="P1553" s="4"/>
      <c r="Q1553" s="4"/>
      <c r="R1553" s="4" t="s">
        <v>123</v>
      </c>
      <c r="S1553" s="13"/>
      <c r="T1553" s="4"/>
      <c r="U1553" s="4"/>
      <c r="V1553" s="4"/>
      <c r="W1553" s="4">
        <v>60</v>
      </c>
      <c r="X1553" s="13">
        <v>39042</v>
      </c>
      <c r="Y1553" s="27"/>
      <c r="Z1553" s="27"/>
      <c r="AA1553" s="28"/>
      <c r="AB1553" s="31"/>
      <c r="AC1553" s="32"/>
      <c r="AD1553" s="28"/>
      <c r="AE1553" s="28">
        <v>20.5</v>
      </c>
      <c r="AF1553" s="33">
        <v>2.9000000000000001E-2</v>
      </c>
      <c r="AG1553" s="28">
        <v>3</v>
      </c>
      <c r="AH1553" s="31">
        <v>0.11700000000000001</v>
      </c>
      <c r="AI1553" s="31">
        <v>2.9</v>
      </c>
      <c r="AJ1553" s="31"/>
      <c r="AK1553" s="75" t="str">
        <f t="shared" si="302"/>
        <v>3</v>
      </c>
      <c r="AL1553" s="75" t="str">
        <f t="shared" si="303"/>
        <v>1</v>
      </c>
      <c r="AM1553" s="75" t="str">
        <f t="shared" si="304"/>
        <v>1</v>
      </c>
      <c r="AN1553" s="75" t="str">
        <f t="shared" si="305"/>
        <v>1</v>
      </c>
      <c r="AO1553" s="75" t="str">
        <f t="shared" si="306"/>
        <v>5</v>
      </c>
      <c r="AP1553" s="75" t="str">
        <f t="shared" si="307"/>
        <v>1</v>
      </c>
      <c r="AQ1553" s="75" t="str">
        <f t="shared" si="308"/>
        <v>1</v>
      </c>
      <c r="AR1553" s="75" t="str">
        <f t="shared" si="309"/>
        <v>1</v>
      </c>
      <c r="AS1553" s="75">
        <f t="shared" si="310"/>
        <v>1.8181818181818181</v>
      </c>
      <c r="AT1553" s="75" t="str">
        <f t="shared" si="311"/>
        <v>3</v>
      </c>
      <c r="AU1553" s="48" t="e">
        <f>IF(OR(AQ1553="I",#REF!="I",AQ1553="C",#REF!="C"),"Termovacío",IF(OR(AO1553="I",AN1553="I",AP1553="I",AK1553="I",AL1553="I",AO1553="C",AN1553="C",AP1553="C",AK1553="C",AL1553="C"),"Regeneración",""))</f>
        <v>#REF!</v>
      </c>
    </row>
    <row r="1554" spans="1:47" s="10" customFormat="1" ht="15" customHeight="1" x14ac:dyDescent="0.2">
      <c r="A1554" s="4">
        <f t="shared" si="312"/>
        <v>74</v>
      </c>
      <c r="B1554" s="4">
        <v>60000204</v>
      </c>
      <c r="C1554" s="4" t="s">
        <v>91</v>
      </c>
      <c r="D1554" s="4" t="s">
        <v>163</v>
      </c>
      <c r="E1554" s="3"/>
      <c r="F1554" s="4" t="s">
        <v>366</v>
      </c>
      <c r="G1554" s="4" t="s">
        <v>29</v>
      </c>
      <c r="H1554" s="4" t="s">
        <v>269</v>
      </c>
      <c r="I1554" s="4" t="s">
        <v>245</v>
      </c>
      <c r="J1554" s="4" t="s">
        <v>69</v>
      </c>
      <c r="K1554" s="4" t="s">
        <v>125</v>
      </c>
      <c r="L1554" s="4">
        <v>1998</v>
      </c>
      <c r="M1554" s="4" t="s">
        <v>266</v>
      </c>
      <c r="N1554" s="4" t="s">
        <v>304</v>
      </c>
      <c r="O1554" s="4" t="s">
        <v>122</v>
      </c>
      <c r="P1554" s="4"/>
      <c r="Q1554" s="4"/>
      <c r="R1554" s="4" t="s">
        <v>123</v>
      </c>
      <c r="S1554" s="13"/>
      <c r="T1554" s="4"/>
      <c r="U1554" s="4"/>
      <c r="V1554" s="4"/>
      <c r="W1554" s="4">
        <v>60</v>
      </c>
      <c r="X1554" s="13">
        <v>38684</v>
      </c>
      <c r="Y1554" s="27"/>
      <c r="Z1554" s="27"/>
      <c r="AA1554" s="28"/>
      <c r="AB1554" s="31"/>
      <c r="AC1554" s="32"/>
      <c r="AD1554" s="28"/>
      <c r="AE1554" s="28">
        <v>22</v>
      </c>
      <c r="AF1554" s="33">
        <v>4.2999999999999997E-2</v>
      </c>
      <c r="AG1554" s="28">
        <v>3</v>
      </c>
      <c r="AH1554" s="31"/>
      <c r="AI1554" s="31"/>
      <c r="AJ1554" s="31"/>
      <c r="AK1554" s="75" t="str">
        <f t="shared" si="302"/>
        <v>1</v>
      </c>
      <c r="AL1554" s="75" t="str">
        <f t="shared" si="303"/>
        <v>1</v>
      </c>
      <c r="AM1554" s="75" t="str">
        <f t="shared" si="304"/>
        <v>1</v>
      </c>
      <c r="AN1554" s="75" t="str">
        <f t="shared" si="305"/>
        <v>1</v>
      </c>
      <c r="AO1554" s="75" t="str">
        <f t="shared" si="306"/>
        <v>5</v>
      </c>
      <c r="AP1554" s="75" t="str">
        <f t="shared" si="307"/>
        <v>1</v>
      </c>
      <c r="AQ1554" s="75" t="str">
        <f t="shared" si="308"/>
        <v>1</v>
      </c>
      <c r="AR1554" s="75" t="str">
        <f t="shared" si="309"/>
        <v>1</v>
      </c>
      <c r="AS1554" s="75">
        <f t="shared" si="310"/>
        <v>1.5454545454545454</v>
      </c>
      <c r="AT1554" s="75" t="str">
        <f t="shared" si="311"/>
        <v>3</v>
      </c>
      <c r="AU1554" s="48" t="e">
        <f>IF(OR(AQ1554="I",#REF!="I",AQ1554="C",#REF!="C"),"Termovacío",IF(OR(AO1554="I",AN1554="I",AP1554="I",AK1554="I",AL1554="I",AO1554="C",AN1554="C",AP1554="C",AK1554="C",AL1554="C"),"Regeneración",""))</f>
        <v>#REF!</v>
      </c>
    </row>
    <row r="1555" spans="1:47" s="10" customFormat="1" ht="15" customHeight="1" x14ac:dyDescent="0.2">
      <c r="A1555" s="4">
        <f t="shared" si="312"/>
        <v>74</v>
      </c>
      <c r="B1555" s="4">
        <v>60000204</v>
      </c>
      <c r="C1555" s="4" t="s">
        <v>91</v>
      </c>
      <c r="D1555" s="4" t="s">
        <v>163</v>
      </c>
      <c r="E1555" s="3"/>
      <c r="F1555" s="4" t="s">
        <v>366</v>
      </c>
      <c r="G1555" s="4" t="s">
        <v>29</v>
      </c>
      <c r="H1555" s="4" t="s">
        <v>269</v>
      </c>
      <c r="I1555" s="4" t="s">
        <v>245</v>
      </c>
      <c r="J1555" s="4" t="s">
        <v>69</v>
      </c>
      <c r="K1555" s="4" t="s">
        <v>125</v>
      </c>
      <c r="L1555" s="4">
        <v>1998</v>
      </c>
      <c r="M1555" s="4" t="s">
        <v>266</v>
      </c>
      <c r="N1555" s="4" t="s">
        <v>304</v>
      </c>
      <c r="O1555" s="4" t="s">
        <v>122</v>
      </c>
      <c r="P1555" s="4"/>
      <c r="Q1555" s="4"/>
      <c r="R1555" s="4" t="s">
        <v>123</v>
      </c>
      <c r="S1555" s="13"/>
      <c r="T1555" s="4"/>
      <c r="U1555" s="4"/>
      <c r="V1555" s="4"/>
      <c r="W1555" s="4">
        <v>60</v>
      </c>
      <c r="X1555" s="13">
        <v>38506</v>
      </c>
      <c r="Y1555" s="27"/>
      <c r="Z1555" s="27"/>
      <c r="AA1555" s="28"/>
      <c r="AB1555" s="31"/>
      <c r="AC1555" s="32"/>
      <c r="AD1555" s="28"/>
      <c r="AE1555" s="28"/>
      <c r="AF1555" s="33"/>
      <c r="AG1555" s="28"/>
      <c r="AH1555" s="31"/>
      <c r="AI1555" s="31"/>
      <c r="AJ1555" s="31"/>
      <c r="AK1555" s="75" t="str">
        <f t="shared" si="302"/>
        <v>1</v>
      </c>
      <c r="AL1555" s="75" t="str">
        <f t="shared" si="303"/>
        <v>1</v>
      </c>
      <c r="AM1555" s="75" t="str">
        <f t="shared" si="304"/>
        <v>1</v>
      </c>
      <c r="AN1555" s="75" t="str">
        <f t="shared" si="305"/>
        <v>1</v>
      </c>
      <c r="AO1555" s="75" t="str">
        <f t="shared" si="306"/>
        <v>1</v>
      </c>
      <c r="AP1555" s="75" t="str">
        <f t="shared" si="307"/>
        <v>1</v>
      </c>
      <c r="AQ1555" s="75" t="str">
        <f t="shared" si="308"/>
        <v>1</v>
      </c>
      <c r="AR1555" s="75" t="str">
        <f t="shared" si="309"/>
        <v>1</v>
      </c>
      <c r="AS1555" s="75">
        <f t="shared" si="310"/>
        <v>1</v>
      </c>
      <c r="AT1555" s="75" t="str">
        <f t="shared" si="311"/>
        <v>1</v>
      </c>
      <c r="AU1555" s="48" t="e">
        <f>IF(OR(AQ1555="I",#REF!="I",AQ1555="C",#REF!="C"),"Termovacío",IF(OR(AO1555="I",AN1555="I",AP1555="I",AK1555="I",AL1555="I",AO1555="C",AN1555="C",AP1555="C",AK1555="C",AL1555="C"),"Regeneración",""))</f>
        <v>#REF!</v>
      </c>
    </row>
    <row r="1556" spans="1:47" s="10" customFormat="1" ht="15" customHeight="1" x14ac:dyDescent="0.2">
      <c r="A1556" s="4">
        <f t="shared" si="312"/>
        <v>74</v>
      </c>
      <c r="B1556" s="4">
        <v>60000204</v>
      </c>
      <c r="C1556" s="4" t="s">
        <v>91</v>
      </c>
      <c r="D1556" s="4" t="s">
        <v>163</v>
      </c>
      <c r="E1556" s="3"/>
      <c r="F1556" s="4" t="s">
        <v>366</v>
      </c>
      <c r="G1556" s="4" t="s">
        <v>29</v>
      </c>
      <c r="H1556" s="4" t="s">
        <v>269</v>
      </c>
      <c r="I1556" s="4" t="s">
        <v>245</v>
      </c>
      <c r="J1556" s="4" t="s">
        <v>69</v>
      </c>
      <c r="K1556" s="4" t="s">
        <v>125</v>
      </c>
      <c r="L1556" s="4">
        <v>1998</v>
      </c>
      <c r="M1556" s="4" t="s">
        <v>266</v>
      </c>
      <c r="N1556" s="4" t="s">
        <v>304</v>
      </c>
      <c r="O1556" s="4" t="s">
        <v>122</v>
      </c>
      <c r="P1556" s="4"/>
      <c r="Q1556" s="4"/>
      <c r="R1556" s="4" t="s">
        <v>123</v>
      </c>
      <c r="S1556" s="13"/>
      <c r="T1556" s="4"/>
      <c r="U1556" s="4"/>
      <c r="V1556" s="4"/>
      <c r="W1556" s="4">
        <v>60</v>
      </c>
      <c r="X1556" s="13">
        <v>38307</v>
      </c>
      <c r="Y1556" s="27"/>
      <c r="Z1556" s="27"/>
      <c r="AA1556" s="28"/>
      <c r="AB1556" s="31"/>
      <c r="AC1556" s="32"/>
      <c r="AD1556" s="28"/>
      <c r="AE1556" s="28">
        <v>21.5</v>
      </c>
      <c r="AF1556" s="33"/>
      <c r="AG1556" s="28">
        <v>2.5</v>
      </c>
      <c r="AH1556" s="31"/>
      <c r="AI1556" s="31"/>
      <c r="AJ1556" s="31"/>
      <c r="AK1556" s="75" t="str">
        <f t="shared" si="302"/>
        <v>1</v>
      </c>
      <c r="AL1556" s="75" t="str">
        <f t="shared" si="303"/>
        <v>1</v>
      </c>
      <c r="AM1556" s="75" t="str">
        <f t="shared" si="304"/>
        <v>1</v>
      </c>
      <c r="AN1556" s="75" t="str">
        <f t="shared" si="305"/>
        <v>1</v>
      </c>
      <c r="AO1556" s="75" t="str">
        <f t="shared" si="306"/>
        <v>5</v>
      </c>
      <c r="AP1556" s="75" t="str">
        <f t="shared" si="307"/>
        <v>1</v>
      </c>
      <c r="AQ1556" s="75" t="str">
        <f t="shared" si="308"/>
        <v>1</v>
      </c>
      <c r="AR1556" s="75" t="str">
        <f t="shared" si="309"/>
        <v>1</v>
      </c>
      <c r="AS1556" s="75">
        <f t="shared" si="310"/>
        <v>1.5454545454545454</v>
      </c>
      <c r="AT1556" s="75" t="str">
        <f t="shared" si="311"/>
        <v>3</v>
      </c>
      <c r="AU1556" s="48" t="e">
        <f>IF(OR(AQ1556="I",#REF!="I",AQ1556="C",#REF!="C"),"Termovacío",IF(OR(AO1556="I",AN1556="I",AP1556="I",AK1556="I",AL1556="I",AO1556="C",AN1556="C",AP1556="C",AK1556="C",AL1556="C"),"Regeneración",""))</f>
        <v>#REF!</v>
      </c>
    </row>
    <row r="1557" spans="1:47" s="10" customFormat="1" ht="15" customHeight="1" x14ac:dyDescent="0.2">
      <c r="A1557" s="4">
        <f t="shared" si="312"/>
        <v>74</v>
      </c>
      <c r="B1557" s="4">
        <v>60000204</v>
      </c>
      <c r="C1557" s="4" t="s">
        <v>91</v>
      </c>
      <c r="D1557" s="4" t="s">
        <v>163</v>
      </c>
      <c r="E1557" s="3"/>
      <c r="F1557" s="4" t="s">
        <v>366</v>
      </c>
      <c r="G1557" s="4" t="s">
        <v>29</v>
      </c>
      <c r="H1557" s="4" t="s">
        <v>269</v>
      </c>
      <c r="I1557" s="4" t="s">
        <v>245</v>
      </c>
      <c r="J1557" s="4" t="s">
        <v>69</v>
      </c>
      <c r="K1557" s="4" t="s">
        <v>125</v>
      </c>
      <c r="L1557" s="4">
        <v>1998</v>
      </c>
      <c r="M1557" s="4" t="s">
        <v>266</v>
      </c>
      <c r="N1557" s="4" t="s">
        <v>304</v>
      </c>
      <c r="O1557" s="4" t="s">
        <v>122</v>
      </c>
      <c r="P1557" s="4"/>
      <c r="Q1557" s="4"/>
      <c r="R1557" s="4" t="s">
        <v>123</v>
      </c>
      <c r="S1557" s="13"/>
      <c r="T1557" s="4"/>
      <c r="U1557" s="4"/>
      <c r="V1557" s="4"/>
      <c r="W1557" s="4">
        <v>60</v>
      </c>
      <c r="X1557" s="13">
        <v>37571</v>
      </c>
      <c r="Y1557" s="27"/>
      <c r="Z1557" s="27"/>
      <c r="AA1557" s="28"/>
      <c r="AB1557" s="31"/>
      <c r="AC1557" s="32"/>
      <c r="AD1557" s="28"/>
      <c r="AE1557" s="28">
        <v>23.9</v>
      </c>
      <c r="AF1557" s="33">
        <v>3.4909999999999997E-2</v>
      </c>
      <c r="AG1557" s="28">
        <v>2</v>
      </c>
      <c r="AH1557" s="31"/>
      <c r="AI1557" s="31"/>
      <c r="AJ1557" s="31"/>
      <c r="AK1557" s="75" t="str">
        <f t="shared" si="302"/>
        <v>1</v>
      </c>
      <c r="AL1557" s="75" t="str">
        <f t="shared" si="303"/>
        <v>1</v>
      </c>
      <c r="AM1557" s="75" t="str">
        <f t="shared" si="304"/>
        <v>1</v>
      </c>
      <c r="AN1557" s="75" t="str">
        <f t="shared" si="305"/>
        <v>1</v>
      </c>
      <c r="AO1557" s="75" t="str">
        <f t="shared" si="306"/>
        <v>5</v>
      </c>
      <c r="AP1557" s="75" t="str">
        <f t="shared" si="307"/>
        <v>1</v>
      </c>
      <c r="AQ1557" s="75" t="str">
        <f t="shared" si="308"/>
        <v>1</v>
      </c>
      <c r="AR1557" s="75" t="str">
        <f t="shared" si="309"/>
        <v>1</v>
      </c>
      <c r="AS1557" s="75">
        <f t="shared" si="310"/>
        <v>1.5454545454545454</v>
      </c>
      <c r="AT1557" s="75" t="str">
        <f t="shared" si="311"/>
        <v>3</v>
      </c>
      <c r="AU1557" s="48" t="e">
        <f>IF(OR(AQ1557="I",#REF!="I",AQ1557="C",#REF!="C"),"Termovacío",IF(OR(AO1557="I",AN1557="I",AP1557="I",AK1557="I",AL1557="I",AO1557="C",AN1557="C",AP1557="C",AK1557="C",AL1557="C"),"Regeneración",""))</f>
        <v>#REF!</v>
      </c>
    </row>
    <row r="1558" spans="1:47" s="10" customFormat="1" ht="15" customHeight="1" x14ac:dyDescent="0.2">
      <c r="A1558" s="4">
        <f t="shared" si="312"/>
        <v>74</v>
      </c>
      <c r="B1558" s="4">
        <v>60000204</v>
      </c>
      <c r="C1558" s="4" t="s">
        <v>91</v>
      </c>
      <c r="D1558" s="4" t="s">
        <v>163</v>
      </c>
      <c r="E1558" s="3"/>
      <c r="F1558" s="4" t="s">
        <v>366</v>
      </c>
      <c r="G1558" s="4" t="s">
        <v>29</v>
      </c>
      <c r="H1558" s="4" t="s">
        <v>269</v>
      </c>
      <c r="I1558" s="4" t="s">
        <v>245</v>
      </c>
      <c r="J1558" s="4" t="s">
        <v>69</v>
      </c>
      <c r="K1558" s="4" t="s">
        <v>125</v>
      </c>
      <c r="L1558" s="4">
        <v>1998</v>
      </c>
      <c r="M1558" s="4" t="s">
        <v>266</v>
      </c>
      <c r="N1558" s="4" t="s">
        <v>304</v>
      </c>
      <c r="O1558" s="4" t="s">
        <v>122</v>
      </c>
      <c r="P1558" s="4"/>
      <c r="Q1558" s="4"/>
      <c r="R1558" s="4" t="s">
        <v>123</v>
      </c>
      <c r="S1558" s="13"/>
      <c r="T1558" s="4"/>
      <c r="U1558" s="4"/>
      <c r="V1558" s="4"/>
      <c r="W1558" s="4">
        <v>60</v>
      </c>
      <c r="X1558" s="13">
        <v>37153</v>
      </c>
      <c r="Y1558" s="27"/>
      <c r="Z1558" s="27"/>
      <c r="AA1558" s="28"/>
      <c r="AB1558" s="31"/>
      <c r="AC1558" s="32"/>
      <c r="AD1558" s="28"/>
      <c r="AE1558" s="28">
        <v>25.8</v>
      </c>
      <c r="AF1558" s="33">
        <v>2.3769999999999999E-2</v>
      </c>
      <c r="AG1558" s="28">
        <v>1.5</v>
      </c>
      <c r="AH1558" s="31"/>
      <c r="AI1558" s="31"/>
      <c r="AJ1558" s="31"/>
      <c r="AK1558" s="75" t="str">
        <f t="shared" si="302"/>
        <v>1</v>
      </c>
      <c r="AL1558" s="75" t="str">
        <f t="shared" si="303"/>
        <v>1</v>
      </c>
      <c r="AM1558" s="75" t="str">
        <f t="shared" si="304"/>
        <v>1</v>
      </c>
      <c r="AN1558" s="75" t="str">
        <f t="shared" si="305"/>
        <v>1</v>
      </c>
      <c r="AO1558" s="75" t="str">
        <f t="shared" si="306"/>
        <v>5</v>
      </c>
      <c r="AP1558" s="75" t="str">
        <f t="shared" si="307"/>
        <v>1</v>
      </c>
      <c r="AQ1558" s="75" t="str">
        <f t="shared" si="308"/>
        <v>1</v>
      </c>
      <c r="AR1558" s="75" t="str">
        <f t="shared" si="309"/>
        <v>1</v>
      </c>
      <c r="AS1558" s="75">
        <f t="shared" si="310"/>
        <v>1.5454545454545454</v>
      </c>
      <c r="AT1558" s="75" t="str">
        <f t="shared" si="311"/>
        <v>3</v>
      </c>
      <c r="AU1558" s="48" t="e">
        <f>IF(OR(AQ1558="I",#REF!="I",AQ1558="C",#REF!="C"),"Termovacío",IF(OR(AO1558="I",AN1558="I",AP1558="I",AK1558="I",AL1558="I",AO1558="C",AN1558="C",AP1558="C",AK1558="C",AL1558="C"),"Regeneración",""))</f>
        <v>#REF!</v>
      </c>
    </row>
    <row r="1559" spans="1:47" s="10" customFormat="1" ht="15" customHeight="1" x14ac:dyDescent="0.2">
      <c r="A1559" s="4">
        <f t="shared" si="312"/>
        <v>74</v>
      </c>
      <c r="B1559" s="4">
        <v>60000204</v>
      </c>
      <c r="C1559" s="4" t="s">
        <v>91</v>
      </c>
      <c r="D1559" s="4" t="s">
        <v>163</v>
      </c>
      <c r="E1559" s="3"/>
      <c r="F1559" s="4" t="s">
        <v>366</v>
      </c>
      <c r="G1559" s="4" t="s">
        <v>29</v>
      </c>
      <c r="H1559" s="4" t="s">
        <v>269</v>
      </c>
      <c r="I1559" s="4" t="s">
        <v>245</v>
      </c>
      <c r="J1559" s="4" t="s">
        <v>69</v>
      </c>
      <c r="K1559" s="4" t="s">
        <v>125</v>
      </c>
      <c r="L1559" s="4">
        <v>1998</v>
      </c>
      <c r="M1559" s="4" t="s">
        <v>266</v>
      </c>
      <c r="N1559" s="4" t="s">
        <v>304</v>
      </c>
      <c r="O1559" s="4" t="s">
        <v>122</v>
      </c>
      <c r="P1559" s="4"/>
      <c r="Q1559" s="4"/>
      <c r="R1559" s="4" t="s">
        <v>123</v>
      </c>
      <c r="S1559" s="13"/>
      <c r="T1559" s="4"/>
      <c r="U1559" s="4"/>
      <c r="V1559" s="4"/>
      <c r="W1559" s="4">
        <v>60</v>
      </c>
      <c r="X1559" s="13">
        <v>36773</v>
      </c>
      <c r="Y1559" s="27"/>
      <c r="Z1559" s="27"/>
      <c r="AA1559" s="28"/>
      <c r="AB1559" s="31"/>
      <c r="AC1559" s="32"/>
      <c r="AD1559" s="28"/>
      <c r="AE1559" s="28">
        <v>28.4</v>
      </c>
      <c r="AF1559" s="33">
        <v>2.5909999999999999E-2</v>
      </c>
      <c r="AG1559" s="28">
        <v>1.1000000000000001</v>
      </c>
      <c r="AH1559" s="31"/>
      <c r="AI1559" s="31"/>
      <c r="AJ1559" s="31"/>
      <c r="AK1559" s="75" t="str">
        <f t="shared" si="302"/>
        <v>1</v>
      </c>
      <c r="AL1559" s="75" t="str">
        <f t="shared" si="303"/>
        <v>1</v>
      </c>
      <c r="AM1559" s="75" t="str">
        <f t="shared" si="304"/>
        <v>1</v>
      </c>
      <c r="AN1559" s="75" t="str">
        <f t="shared" si="305"/>
        <v>1</v>
      </c>
      <c r="AO1559" s="75" t="str">
        <f t="shared" si="306"/>
        <v>3</v>
      </c>
      <c r="AP1559" s="75" t="str">
        <f t="shared" si="307"/>
        <v>1</v>
      </c>
      <c r="AQ1559" s="75" t="str">
        <f t="shared" si="308"/>
        <v>1</v>
      </c>
      <c r="AR1559" s="75" t="str">
        <f t="shared" si="309"/>
        <v>1</v>
      </c>
      <c r="AS1559" s="75">
        <f t="shared" si="310"/>
        <v>1.2727272727272727</v>
      </c>
      <c r="AT1559" s="75" t="str">
        <f t="shared" si="311"/>
        <v>3</v>
      </c>
      <c r="AU1559" s="48" t="e">
        <f>IF(OR(AQ1559="I",#REF!="I",AQ1559="C",#REF!="C"),"Termovacío",IF(OR(AO1559="I",AN1559="I",AP1559="I",AK1559="I",AL1559="I",AO1559="C",AN1559="C",AP1559="C",AK1559="C",AL1559="C"),"Regeneración",""))</f>
        <v>#REF!</v>
      </c>
    </row>
    <row r="1560" spans="1:47" s="10" customFormat="1" ht="15" customHeight="1" x14ac:dyDescent="0.2">
      <c r="A1560" s="4">
        <f t="shared" si="312"/>
        <v>74</v>
      </c>
      <c r="B1560" s="4">
        <v>60000204</v>
      </c>
      <c r="C1560" s="4" t="s">
        <v>91</v>
      </c>
      <c r="D1560" s="4" t="s">
        <v>163</v>
      </c>
      <c r="E1560" s="3"/>
      <c r="F1560" s="4" t="s">
        <v>366</v>
      </c>
      <c r="G1560" s="4" t="s">
        <v>29</v>
      </c>
      <c r="H1560" s="4" t="s">
        <v>269</v>
      </c>
      <c r="I1560" s="4" t="s">
        <v>245</v>
      </c>
      <c r="J1560" s="4" t="s">
        <v>69</v>
      </c>
      <c r="K1560" s="4" t="s">
        <v>125</v>
      </c>
      <c r="L1560" s="4">
        <v>1998</v>
      </c>
      <c r="M1560" s="4" t="s">
        <v>266</v>
      </c>
      <c r="N1560" s="4" t="s">
        <v>304</v>
      </c>
      <c r="O1560" s="4" t="s">
        <v>122</v>
      </c>
      <c r="P1560" s="4"/>
      <c r="Q1560" s="4"/>
      <c r="R1560" s="4" t="s">
        <v>123</v>
      </c>
      <c r="S1560" s="13"/>
      <c r="T1560" s="4"/>
      <c r="U1560" s="4"/>
      <c r="V1560" s="4"/>
      <c r="W1560" s="4">
        <v>60</v>
      </c>
      <c r="X1560" s="13">
        <v>36419</v>
      </c>
      <c r="Y1560" s="27"/>
      <c r="Z1560" s="27"/>
      <c r="AA1560" s="28"/>
      <c r="AB1560" s="31"/>
      <c r="AC1560" s="32"/>
      <c r="AD1560" s="28"/>
      <c r="AE1560" s="28">
        <v>35.1</v>
      </c>
      <c r="AF1560" s="33">
        <v>1.831E-2</v>
      </c>
      <c r="AG1560" s="28">
        <v>0.5</v>
      </c>
      <c r="AH1560" s="31"/>
      <c r="AI1560" s="31"/>
      <c r="AJ1560" s="31"/>
      <c r="AK1560" s="75" t="str">
        <f t="shared" si="302"/>
        <v>1</v>
      </c>
      <c r="AL1560" s="75" t="str">
        <f t="shared" si="303"/>
        <v>1</v>
      </c>
      <c r="AM1560" s="75" t="str">
        <f t="shared" si="304"/>
        <v>1</v>
      </c>
      <c r="AN1560" s="75" t="str">
        <f t="shared" si="305"/>
        <v>1</v>
      </c>
      <c r="AO1560" s="75" t="str">
        <f t="shared" si="306"/>
        <v>1</v>
      </c>
      <c r="AP1560" s="75" t="str">
        <f t="shared" si="307"/>
        <v>1</v>
      </c>
      <c r="AQ1560" s="75" t="str">
        <f t="shared" si="308"/>
        <v>1</v>
      </c>
      <c r="AR1560" s="75" t="str">
        <f t="shared" si="309"/>
        <v>1</v>
      </c>
      <c r="AS1560" s="75">
        <f t="shared" si="310"/>
        <v>1</v>
      </c>
      <c r="AT1560" s="75" t="str">
        <f t="shared" si="311"/>
        <v>1</v>
      </c>
      <c r="AU1560" s="48" t="e">
        <f>IF(OR(AQ1560="I",#REF!="I",AQ1560="C",#REF!="C"),"Termovacío",IF(OR(AO1560="I",AN1560="I",AP1560="I",AK1560="I",AL1560="I",AO1560="C",AN1560="C",AP1560="C",AK1560="C",AL1560="C"),"Regeneración",""))</f>
        <v>#REF!</v>
      </c>
    </row>
    <row r="1561" spans="1:47" s="10" customFormat="1" ht="15" customHeight="1" x14ac:dyDescent="0.2">
      <c r="A1561" s="4">
        <f t="shared" si="312"/>
        <v>75</v>
      </c>
      <c r="B1561" s="36">
        <v>60005809</v>
      </c>
      <c r="C1561" s="36" t="s">
        <v>111</v>
      </c>
      <c r="D1561" s="36" t="s">
        <v>156</v>
      </c>
      <c r="E1561" s="45"/>
      <c r="F1561" s="36" t="str">
        <f t="shared" ref="F1561" si="313">+C1561&amp;" "&amp;D1561&amp;" "&amp;E1561</f>
        <v xml:space="preserve">MONTERRICO TRF1 </v>
      </c>
      <c r="G1561" s="36" t="s">
        <v>29</v>
      </c>
      <c r="H1561" s="36" t="s">
        <v>75</v>
      </c>
      <c r="I1561" s="36" t="s">
        <v>244</v>
      </c>
      <c r="J1561" s="36" t="s">
        <v>147</v>
      </c>
      <c r="K1561" s="36" t="s">
        <v>130</v>
      </c>
      <c r="L1561" s="36">
        <v>2014</v>
      </c>
      <c r="M1561" s="36" t="s">
        <v>267</v>
      </c>
      <c r="N1561" s="36" t="str">
        <f t="shared" ref="N1561" si="314">+IF(L1561&lt;2005,"L","S")</f>
        <v>S</v>
      </c>
      <c r="O1561" s="36" t="s">
        <v>20</v>
      </c>
      <c r="P1561" s="36">
        <v>2014</v>
      </c>
      <c r="Q1561" s="36"/>
      <c r="R1561" s="36" t="s">
        <v>119</v>
      </c>
      <c r="S1561" s="36"/>
      <c r="T1561" s="36"/>
      <c r="U1561" s="36"/>
      <c r="V1561" s="36" t="s">
        <v>448</v>
      </c>
      <c r="W1561" s="36">
        <v>60</v>
      </c>
      <c r="X1561" s="38">
        <v>45692</v>
      </c>
      <c r="Y1561" s="39">
        <v>65</v>
      </c>
      <c r="Z1561" s="39">
        <v>36</v>
      </c>
      <c r="AA1561" s="40" t="s">
        <v>665</v>
      </c>
      <c r="AB1561" s="41">
        <v>0.88200000000000001</v>
      </c>
      <c r="AC1561" s="42">
        <v>67</v>
      </c>
      <c r="AD1561" s="40">
        <v>9</v>
      </c>
      <c r="AE1561" s="40">
        <v>32.299999999999997</v>
      </c>
      <c r="AF1561" s="43">
        <v>8.9999999999999993E-3</v>
      </c>
      <c r="AG1561" s="40">
        <v>1</v>
      </c>
      <c r="AH1561" s="41">
        <v>3.0000000000000001E-3</v>
      </c>
      <c r="AI1561" s="41">
        <v>0.219</v>
      </c>
      <c r="AJ1561" s="41"/>
      <c r="AK1561" s="75" t="str">
        <f t="shared" si="302"/>
        <v>1</v>
      </c>
      <c r="AL1561" s="75" t="str">
        <f t="shared" si="303"/>
        <v>1</v>
      </c>
      <c r="AM1561" s="75" t="str">
        <f t="shared" si="304"/>
        <v>1</v>
      </c>
      <c r="AN1561" s="75" t="str">
        <f t="shared" si="305"/>
        <v>1</v>
      </c>
      <c r="AO1561" s="75" t="str">
        <f t="shared" si="306"/>
        <v>1</v>
      </c>
      <c r="AP1561" s="75" t="str">
        <f t="shared" si="307"/>
        <v>1</v>
      </c>
      <c r="AQ1561" s="75" t="str">
        <f t="shared" si="308"/>
        <v>1</v>
      </c>
      <c r="AR1561" s="75" t="str">
        <f t="shared" si="309"/>
        <v>1</v>
      </c>
      <c r="AS1561" s="75">
        <f t="shared" si="310"/>
        <v>1</v>
      </c>
      <c r="AT1561" s="75" t="str">
        <f t="shared" si="311"/>
        <v>1</v>
      </c>
      <c r="AU1561" s="48" t="e">
        <f>IF(OR(AQ1561="I",#REF!="I",AQ1561="C",#REF!="C"),"Termovacío",IF(OR(AO1561="I",AN1561="I",AP1561="I",AK1561="I",AL1561="I",AO1561="C",AN1561="C",AP1561="C",AK1561="C",AL1561="C"),"Regeneración",""))</f>
        <v>#REF!</v>
      </c>
    </row>
    <row r="1562" spans="1:47" s="10" customFormat="1" ht="15" customHeight="1" x14ac:dyDescent="0.2">
      <c r="A1562" s="4">
        <f t="shared" si="312"/>
        <v>75</v>
      </c>
      <c r="B1562" s="4">
        <v>60005809</v>
      </c>
      <c r="C1562" s="4" t="s">
        <v>111</v>
      </c>
      <c r="D1562" s="4" t="s">
        <v>156</v>
      </c>
      <c r="E1562" s="2"/>
      <c r="F1562" s="4" t="str">
        <f t="shared" ref="F1562" si="315">+C1562&amp;" "&amp;D1562&amp;" "&amp;E1562</f>
        <v xml:space="preserve">MONTERRICO TRF1 </v>
      </c>
      <c r="G1562" s="4" t="s">
        <v>29</v>
      </c>
      <c r="H1562" s="4" t="s">
        <v>75</v>
      </c>
      <c r="I1562" s="4" t="s">
        <v>244</v>
      </c>
      <c r="J1562" s="4" t="s">
        <v>147</v>
      </c>
      <c r="K1562" s="4" t="s">
        <v>130</v>
      </c>
      <c r="L1562" s="4">
        <v>2014</v>
      </c>
      <c r="M1562" s="4" t="s">
        <v>267</v>
      </c>
      <c r="N1562" s="4" t="str">
        <f t="shared" ref="N1562" si="316">+IF(L1562&lt;2005,"L","S")</f>
        <v>S</v>
      </c>
      <c r="O1562" s="4" t="s">
        <v>20</v>
      </c>
      <c r="P1562" s="4">
        <v>2014</v>
      </c>
      <c r="Q1562" s="4"/>
      <c r="R1562" s="4" t="s">
        <v>119</v>
      </c>
      <c r="S1562" s="4"/>
      <c r="T1562" s="4"/>
      <c r="U1562" s="4"/>
      <c r="V1562" s="4" t="s">
        <v>448</v>
      </c>
      <c r="W1562" s="4">
        <v>60</v>
      </c>
      <c r="X1562" s="13">
        <v>45166</v>
      </c>
      <c r="Y1562" s="27">
        <v>72</v>
      </c>
      <c r="Z1562" s="27">
        <v>29.5</v>
      </c>
      <c r="AA1562" s="28" t="s">
        <v>462</v>
      </c>
      <c r="AB1562" s="31">
        <v>0.88300000000000001</v>
      </c>
      <c r="AC1562" s="32">
        <v>57</v>
      </c>
      <c r="AD1562" s="28">
        <v>10</v>
      </c>
      <c r="AE1562" s="28">
        <v>33.299999999999997</v>
      </c>
      <c r="AF1562" s="33">
        <v>0.01</v>
      </c>
      <c r="AG1562" s="28">
        <v>1</v>
      </c>
      <c r="AH1562" s="31">
        <v>6.0000000000000001E-3</v>
      </c>
      <c r="AI1562" s="31">
        <v>0.28599999999999998</v>
      </c>
      <c r="AJ1562" s="31"/>
      <c r="AK1562" s="75" t="str">
        <f t="shared" si="302"/>
        <v>1</v>
      </c>
      <c r="AL1562" s="75" t="str">
        <f t="shared" si="303"/>
        <v>1</v>
      </c>
      <c r="AM1562" s="75" t="str">
        <f t="shared" si="304"/>
        <v>1</v>
      </c>
      <c r="AN1562" s="75" t="str">
        <f t="shared" si="305"/>
        <v>1</v>
      </c>
      <c r="AO1562" s="75" t="str">
        <f t="shared" si="306"/>
        <v>1</v>
      </c>
      <c r="AP1562" s="75" t="str">
        <f t="shared" si="307"/>
        <v>1</v>
      </c>
      <c r="AQ1562" s="75" t="str">
        <f t="shared" si="308"/>
        <v>1</v>
      </c>
      <c r="AR1562" s="75" t="str">
        <f t="shared" si="309"/>
        <v>1</v>
      </c>
      <c r="AS1562" s="75">
        <f t="shared" si="310"/>
        <v>1</v>
      </c>
      <c r="AT1562" s="75" t="str">
        <f t="shared" si="311"/>
        <v>1</v>
      </c>
      <c r="AU1562" s="48" t="e">
        <f>IF(OR(AQ1562="I",#REF!="I",AQ1562="C",#REF!="C"),"Termovacío",IF(OR(AO1562="I",AN1562="I",AP1562="I",AK1562="I",AL1562="I",AO1562="C",AN1562="C",AP1562="C",AK1562="C",AL1562="C"),"Regeneración",""))</f>
        <v>#REF!</v>
      </c>
    </row>
    <row r="1563" spans="1:47" s="10" customFormat="1" ht="15" customHeight="1" x14ac:dyDescent="0.2">
      <c r="A1563" s="4">
        <f t="shared" si="312"/>
        <v>75</v>
      </c>
      <c r="B1563" s="4">
        <v>60005809</v>
      </c>
      <c r="C1563" s="4" t="s">
        <v>111</v>
      </c>
      <c r="D1563" s="4" t="s">
        <v>156</v>
      </c>
      <c r="E1563" s="3"/>
      <c r="F1563" s="4" t="s">
        <v>367</v>
      </c>
      <c r="G1563" s="4" t="s">
        <v>29</v>
      </c>
      <c r="H1563" s="4" t="s">
        <v>75</v>
      </c>
      <c r="I1563" s="4" t="s">
        <v>244</v>
      </c>
      <c r="J1563" s="4" t="s">
        <v>147</v>
      </c>
      <c r="K1563" s="4" t="s">
        <v>130</v>
      </c>
      <c r="L1563" s="4">
        <v>2014</v>
      </c>
      <c r="M1563" s="4" t="s">
        <v>267</v>
      </c>
      <c r="N1563" s="4" t="s">
        <v>153</v>
      </c>
      <c r="O1563" s="4"/>
      <c r="P1563" s="4">
        <v>2014</v>
      </c>
      <c r="Q1563" s="4"/>
      <c r="R1563" s="4" t="s">
        <v>119</v>
      </c>
      <c r="S1563" s="13"/>
      <c r="T1563" s="4"/>
      <c r="U1563" s="4"/>
      <c r="V1563" s="4"/>
      <c r="W1563" s="4">
        <v>60</v>
      </c>
      <c r="X1563" s="13" t="s">
        <v>286</v>
      </c>
      <c r="Y1563" s="27">
        <v>0</v>
      </c>
      <c r="Z1563" s="27">
        <v>62.2</v>
      </c>
      <c r="AA1563" s="28" t="s">
        <v>282</v>
      </c>
      <c r="AB1563" s="31">
        <v>0.88100000000000001</v>
      </c>
      <c r="AC1563" s="32">
        <v>65.5</v>
      </c>
      <c r="AD1563" s="28">
        <v>9</v>
      </c>
      <c r="AE1563" s="28">
        <v>33.9</v>
      </c>
      <c r="AF1563" s="33">
        <v>0.02</v>
      </c>
      <c r="AG1563" s="28">
        <v>1</v>
      </c>
      <c r="AH1563" s="31">
        <v>0.01</v>
      </c>
      <c r="AI1563" s="31">
        <v>0.34</v>
      </c>
      <c r="AJ1563" s="31"/>
      <c r="AK1563" s="75" t="str">
        <f t="shared" si="302"/>
        <v>1</v>
      </c>
      <c r="AL1563" s="75" t="str">
        <f t="shared" si="303"/>
        <v>1</v>
      </c>
      <c r="AM1563" s="75" t="str">
        <f t="shared" si="304"/>
        <v>1</v>
      </c>
      <c r="AN1563" s="75" t="str">
        <f t="shared" si="305"/>
        <v>1</v>
      </c>
      <c r="AO1563" s="75" t="str">
        <f t="shared" si="306"/>
        <v>1</v>
      </c>
      <c r="AP1563" s="75" t="str">
        <f t="shared" si="307"/>
        <v>1</v>
      </c>
      <c r="AQ1563" s="75" t="str">
        <f t="shared" si="308"/>
        <v>1</v>
      </c>
      <c r="AR1563" s="75" t="str">
        <f t="shared" si="309"/>
        <v>1</v>
      </c>
      <c r="AS1563" s="75">
        <f t="shared" si="310"/>
        <v>1</v>
      </c>
      <c r="AT1563" s="75" t="str">
        <f t="shared" si="311"/>
        <v>1</v>
      </c>
      <c r="AU1563" s="48" t="e">
        <f>IF(OR(AQ1563="I",#REF!="I",AQ1563="C",#REF!="C"),"Termovacío",IF(OR(AO1563="I",AN1563="I",AP1563="I",AK1563="I",AL1563="I",AO1563="C",AN1563="C",AP1563="C",AK1563="C",AL1563="C"),"Regeneración",""))</f>
        <v>#REF!</v>
      </c>
    </row>
    <row r="1564" spans="1:47" s="10" customFormat="1" ht="15" customHeight="1" x14ac:dyDescent="0.2">
      <c r="A1564" s="4">
        <f t="shared" si="312"/>
        <v>75</v>
      </c>
      <c r="B1564" s="4">
        <v>60005809</v>
      </c>
      <c r="C1564" s="4" t="s">
        <v>111</v>
      </c>
      <c r="D1564" s="4" t="s">
        <v>156</v>
      </c>
      <c r="E1564" s="3"/>
      <c r="F1564" s="4" t="s">
        <v>367</v>
      </c>
      <c r="G1564" s="4" t="s">
        <v>29</v>
      </c>
      <c r="H1564" s="4" t="s">
        <v>75</v>
      </c>
      <c r="I1564" s="4" t="s">
        <v>244</v>
      </c>
      <c r="J1564" s="4" t="s">
        <v>147</v>
      </c>
      <c r="K1564" s="4" t="s">
        <v>130</v>
      </c>
      <c r="L1564" s="4">
        <v>2014</v>
      </c>
      <c r="M1564" s="4" t="s">
        <v>267</v>
      </c>
      <c r="N1564" s="4" t="s">
        <v>153</v>
      </c>
      <c r="O1564" s="4"/>
      <c r="P1564" s="4">
        <v>2014</v>
      </c>
      <c r="Q1564" s="4"/>
      <c r="R1564" s="4" t="s">
        <v>119</v>
      </c>
      <c r="S1564" s="13"/>
      <c r="T1564" s="4"/>
      <c r="U1564" s="4"/>
      <c r="V1564" s="4" t="s">
        <v>301</v>
      </c>
      <c r="W1564" s="4">
        <v>60</v>
      </c>
      <c r="X1564" s="13">
        <v>44381</v>
      </c>
      <c r="Y1564" s="27">
        <v>61.6</v>
      </c>
      <c r="Z1564" s="27">
        <v>48.7</v>
      </c>
      <c r="AA1564" s="28" t="s">
        <v>283</v>
      </c>
      <c r="AB1564" s="31">
        <v>0.874</v>
      </c>
      <c r="AC1564" s="32">
        <v>36</v>
      </c>
      <c r="AD1564" s="28">
        <v>12</v>
      </c>
      <c r="AE1564" s="28">
        <v>32</v>
      </c>
      <c r="AF1564" s="33">
        <v>0.02</v>
      </c>
      <c r="AG1564" s="28">
        <v>1</v>
      </c>
      <c r="AH1564" s="31">
        <v>6.0000000000000001E-3</v>
      </c>
      <c r="AI1564" s="31">
        <v>0.23699999999999999</v>
      </c>
      <c r="AJ1564" s="31"/>
      <c r="AK1564" s="75" t="str">
        <f t="shared" si="302"/>
        <v>1</v>
      </c>
      <c r="AL1564" s="75" t="str">
        <f t="shared" si="303"/>
        <v>1</v>
      </c>
      <c r="AM1564" s="75" t="str">
        <f t="shared" si="304"/>
        <v>1</v>
      </c>
      <c r="AN1564" s="75" t="str">
        <f t="shared" si="305"/>
        <v>1</v>
      </c>
      <c r="AO1564" s="75" t="str">
        <f t="shared" si="306"/>
        <v>1</v>
      </c>
      <c r="AP1564" s="75" t="str">
        <f t="shared" si="307"/>
        <v>1</v>
      </c>
      <c r="AQ1564" s="75" t="str">
        <f t="shared" si="308"/>
        <v>3</v>
      </c>
      <c r="AR1564" s="75" t="str">
        <f t="shared" si="309"/>
        <v>1</v>
      </c>
      <c r="AS1564" s="75">
        <f t="shared" si="310"/>
        <v>1.4545454545454546</v>
      </c>
      <c r="AT1564" s="75" t="str">
        <f t="shared" si="311"/>
        <v>3</v>
      </c>
      <c r="AU1564" s="48" t="e">
        <f>IF(OR(AQ1564="I",#REF!="I",AQ1564="C",#REF!="C"),"Termovacío",IF(OR(AO1564="I",AN1564="I",AP1564="I",AK1564="I",AL1564="I",AO1564="C",AN1564="C",AP1564="C",AK1564="C",AL1564="C"),"Regeneración",""))</f>
        <v>#REF!</v>
      </c>
    </row>
    <row r="1565" spans="1:47" s="10" customFormat="1" ht="15" customHeight="1" x14ac:dyDescent="0.2">
      <c r="A1565" s="4">
        <f t="shared" si="312"/>
        <v>75</v>
      </c>
      <c r="B1565" s="4">
        <v>60005809</v>
      </c>
      <c r="C1565" s="4" t="s">
        <v>111</v>
      </c>
      <c r="D1565" s="4" t="s">
        <v>156</v>
      </c>
      <c r="E1565" s="3"/>
      <c r="F1565" s="4" t="s">
        <v>367</v>
      </c>
      <c r="G1565" s="4" t="s">
        <v>29</v>
      </c>
      <c r="H1565" s="4" t="s">
        <v>75</v>
      </c>
      <c r="I1565" s="4" t="s">
        <v>244</v>
      </c>
      <c r="J1565" s="4" t="s">
        <v>147</v>
      </c>
      <c r="K1565" s="4" t="s">
        <v>130</v>
      </c>
      <c r="L1565" s="4">
        <v>2014</v>
      </c>
      <c r="M1565" s="4" t="s">
        <v>267</v>
      </c>
      <c r="N1565" s="4" t="s">
        <v>153</v>
      </c>
      <c r="O1565" s="4"/>
      <c r="P1565" s="4">
        <v>2014</v>
      </c>
      <c r="Q1565" s="4"/>
      <c r="R1565" s="4" t="s">
        <v>119</v>
      </c>
      <c r="S1565" s="13"/>
      <c r="T1565" s="4"/>
      <c r="U1565" s="4"/>
      <c r="V1565" s="4"/>
      <c r="W1565" s="4">
        <v>60</v>
      </c>
      <c r="X1565" s="13">
        <v>43997</v>
      </c>
      <c r="Y1565" s="27"/>
      <c r="Z1565" s="27"/>
      <c r="AA1565" s="28"/>
      <c r="AB1565" s="31"/>
      <c r="AC1565" s="32">
        <v>73</v>
      </c>
      <c r="AD1565" s="28"/>
      <c r="AE1565" s="28">
        <v>32</v>
      </c>
      <c r="AF1565" s="33">
        <v>0.01</v>
      </c>
      <c r="AG1565" s="28">
        <v>0.5</v>
      </c>
      <c r="AH1565" s="31">
        <v>3.0000000000000001E-3</v>
      </c>
      <c r="AI1565" s="31">
        <v>0.16</v>
      </c>
      <c r="AJ1565" s="31"/>
      <c r="AK1565" s="75" t="str">
        <f t="shared" si="302"/>
        <v>1</v>
      </c>
      <c r="AL1565" s="75" t="str">
        <f t="shared" si="303"/>
        <v>1</v>
      </c>
      <c r="AM1565" s="75" t="str">
        <f t="shared" si="304"/>
        <v>1</v>
      </c>
      <c r="AN1565" s="75" t="str">
        <f t="shared" si="305"/>
        <v>1</v>
      </c>
      <c r="AO1565" s="75" t="str">
        <f t="shared" si="306"/>
        <v>1</v>
      </c>
      <c r="AP1565" s="75" t="str">
        <f t="shared" si="307"/>
        <v>1</v>
      </c>
      <c r="AQ1565" s="75" t="str">
        <f t="shared" si="308"/>
        <v>1</v>
      </c>
      <c r="AR1565" s="75" t="str">
        <f t="shared" si="309"/>
        <v>1</v>
      </c>
      <c r="AS1565" s="75">
        <f t="shared" si="310"/>
        <v>1</v>
      </c>
      <c r="AT1565" s="75" t="str">
        <f t="shared" si="311"/>
        <v>1</v>
      </c>
      <c r="AU1565" s="48" t="e">
        <f>IF(OR(AQ1565="I",#REF!="I",AQ1565="C",#REF!="C"),"Termovacío",IF(OR(AO1565="I",AN1565="I",AP1565="I",AK1565="I",AL1565="I",AO1565="C",AN1565="C",AP1565="C",AK1565="C",AL1565="C"),"Regeneración",""))</f>
        <v>#REF!</v>
      </c>
    </row>
    <row r="1566" spans="1:47" s="10" customFormat="1" ht="15" customHeight="1" x14ac:dyDescent="0.2">
      <c r="A1566" s="4">
        <f t="shared" si="312"/>
        <v>75</v>
      </c>
      <c r="B1566" s="4">
        <v>60005809</v>
      </c>
      <c r="C1566" s="4" t="s">
        <v>111</v>
      </c>
      <c r="D1566" s="4" t="s">
        <v>156</v>
      </c>
      <c r="E1566" s="3"/>
      <c r="F1566" s="4" t="s">
        <v>367</v>
      </c>
      <c r="G1566" s="4" t="s">
        <v>29</v>
      </c>
      <c r="H1566" s="4" t="s">
        <v>75</v>
      </c>
      <c r="I1566" s="4" t="s">
        <v>244</v>
      </c>
      <c r="J1566" s="4" t="s">
        <v>147</v>
      </c>
      <c r="K1566" s="4" t="s">
        <v>130</v>
      </c>
      <c r="L1566" s="4">
        <v>2014</v>
      </c>
      <c r="M1566" s="4" t="s">
        <v>267</v>
      </c>
      <c r="N1566" s="4" t="s">
        <v>153</v>
      </c>
      <c r="O1566" s="4"/>
      <c r="P1566" s="4">
        <v>2014</v>
      </c>
      <c r="Q1566" s="4"/>
      <c r="R1566" s="4" t="s">
        <v>119</v>
      </c>
      <c r="S1566" s="13"/>
      <c r="T1566" s="4"/>
      <c r="U1566" s="4"/>
      <c r="V1566" s="4"/>
      <c r="W1566" s="4">
        <v>60</v>
      </c>
      <c r="X1566" s="13">
        <v>43572</v>
      </c>
      <c r="Y1566" s="27"/>
      <c r="Z1566" s="27"/>
      <c r="AA1566" s="28"/>
      <c r="AB1566" s="31"/>
      <c r="AC1566" s="32">
        <v>67</v>
      </c>
      <c r="AD1566" s="28"/>
      <c r="AE1566" s="28">
        <v>40.6</v>
      </c>
      <c r="AF1566" s="33">
        <v>0.01</v>
      </c>
      <c r="AG1566" s="28">
        <v>1</v>
      </c>
      <c r="AH1566" s="31">
        <v>7.0000000000000001E-3</v>
      </c>
      <c r="AI1566" s="31">
        <v>0.2</v>
      </c>
      <c r="AJ1566" s="31"/>
      <c r="AK1566" s="75" t="str">
        <f t="shared" si="302"/>
        <v>1</v>
      </c>
      <c r="AL1566" s="75" t="str">
        <f t="shared" si="303"/>
        <v>1</v>
      </c>
      <c r="AM1566" s="75" t="str">
        <f t="shared" si="304"/>
        <v>1</v>
      </c>
      <c r="AN1566" s="75" t="str">
        <f t="shared" si="305"/>
        <v>1</v>
      </c>
      <c r="AO1566" s="75" t="str">
        <f t="shared" si="306"/>
        <v>1</v>
      </c>
      <c r="AP1566" s="75" t="str">
        <f t="shared" si="307"/>
        <v>1</v>
      </c>
      <c r="AQ1566" s="75" t="str">
        <f t="shared" si="308"/>
        <v>1</v>
      </c>
      <c r="AR1566" s="75" t="str">
        <f t="shared" si="309"/>
        <v>1</v>
      </c>
      <c r="AS1566" s="75">
        <f t="shared" si="310"/>
        <v>1</v>
      </c>
      <c r="AT1566" s="75" t="str">
        <f t="shared" si="311"/>
        <v>1</v>
      </c>
      <c r="AU1566" s="48" t="e">
        <f>IF(OR(AQ1566="I",#REF!="I",AQ1566="C",#REF!="C"),"Termovacío",IF(OR(AO1566="I",AN1566="I",AP1566="I",AK1566="I",AL1566="I",AO1566="C",AN1566="C",AP1566="C",AK1566="C",AL1566="C"),"Regeneración",""))</f>
        <v>#REF!</v>
      </c>
    </row>
    <row r="1567" spans="1:47" s="10" customFormat="1" ht="15" customHeight="1" x14ac:dyDescent="0.2">
      <c r="A1567" s="4">
        <f t="shared" si="312"/>
        <v>75</v>
      </c>
      <c r="B1567" s="4">
        <v>60005809</v>
      </c>
      <c r="C1567" s="4" t="s">
        <v>111</v>
      </c>
      <c r="D1567" s="4" t="s">
        <v>156</v>
      </c>
      <c r="E1567" s="3"/>
      <c r="F1567" s="4" t="s">
        <v>367</v>
      </c>
      <c r="G1567" s="4" t="s">
        <v>29</v>
      </c>
      <c r="H1567" s="4" t="s">
        <v>75</v>
      </c>
      <c r="I1567" s="4" t="s">
        <v>244</v>
      </c>
      <c r="J1567" s="4" t="s">
        <v>147</v>
      </c>
      <c r="K1567" s="4" t="s">
        <v>130</v>
      </c>
      <c r="L1567" s="4">
        <v>2014</v>
      </c>
      <c r="M1567" s="4" t="s">
        <v>267</v>
      </c>
      <c r="N1567" s="4" t="s">
        <v>153</v>
      </c>
      <c r="O1567" s="4"/>
      <c r="P1567" s="4">
        <v>2014</v>
      </c>
      <c r="Q1567" s="4"/>
      <c r="R1567" s="4" t="s">
        <v>119</v>
      </c>
      <c r="S1567" s="13"/>
      <c r="T1567" s="4"/>
      <c r="U1567" s="4"/>
      <c r="V1567" s="4"/>
      <c r="W1567" s="4">
        <v>60</v>
      </c>
      <c r="X1567" s="13">
        <v>43311</v>
      </c>
      <c r="Y1567" s="27"/>
      <c r="Z1567" s="27"/>
      <c r="AA1567" s="28"/>
      <c r="AB1567" s="31"/>
      <c r="AC1567" s="32"/>
      <c r="AD1567" s="28"/>
      <c r="AE1567" s="28">
        <v>36.4</v>
      </c>
      <c r="AF1567" s="33">
        <v>0.01</v>
      </c>
      <c r="AG1567" s="28">
        <v>1</v>
      </c>
      <c r="AH1567" s="31">
        <v>6.0000000000000001E-3</v>
      </c>
      <c r="AI1567" s="31">
        <v>0.22</v>
      </c>
      <c r="AJ1567" s="31"/>
      <c r="AK1567" s="75" t="str">
        <f t="shared" si="302"/>
        <v>1</v>
      </c>
      <c r="AL1567" s="75" t="str">
        <f t="shared" si="303"/>
        <v>1</v>
      </c>
      <c r="AM1567" s="75" t="str">
        <f t="shared" si="304"/>
        <v>1</v>
      </c>
      <c r="AN1567" s="75" t="str">
        <f t="shared" si="305"/>
        <v>1</v>
      </c>
      <c r="AO1567" s="75" t="str">
        <f t="shared" si="306"/>
        <v>1</v>
      </c>
      <c r="AP1567" s="75" t="str">
        <f t="shared" si="307"/>
        <v>1</v>
      </c>
      <c r="AQ1567" s="75" t="str">
        <f t="shared" si="308"/>
        <v>1</v>
      </c>
      <c r="AR1567" s="75" t="str">
        <f t="shared" si="309"/>
        <v>1</v>
      </c>
      <c r="AS1567" s="75">
        <f t="shared" si="310"/>
        <v>1</v>
      </c>
      <c r="AT1567" s="75" t="str">
        <f t="shared" si="311"/>
        <v>1</v>
      </c>
      <c r="AU1567" s="48" t="e">
        <f>IF(OR(AQ1567="I",#REF!="I",AQ1567="C",#REF!="C"),"Termovacío",IF(OR(AO1567="I",AN1567="I",AP1567="I",AK1567="I",AL1567="I",AO1567="C",AN1567="C",AP1567="C",AK1567="C",AL1567="C"),"Regeneración",""))</f>
        <v>#REF!</v>
      </c>
    </row>
    <row r="1568" spans="1:47" s="10" customFormat="1" ht="15" customHeight="1" x14ac:dyDescent="0.2">
      <c r="A1568" s="4">
        <f t="shared" si="312"/>
        <v>75</v>
      </c>
      <c r="B1568" s="4">
        <v>60005809</v>
      </c>
      <c r="C1568" s="4" t="s">
        <v>111</v>
      </c>
      <c r="D1568" s="4" t="s">
        <v>156</v>
      </c>
      <c r="E1568" s="3"/>
      <c r="F1568" s="4" t="s">
        <v>367</v>
      </c>
      <c r="G1568" s="4" t="s">
        <v>29</v>
      </c>
      <c r="H1568" s="4" t="s">
        <v>75</v>
      </c>
      <c r="I1568" s="4" t="s">
        <v>244</v>
      </c>
      <c r="J1568" s="4" t="s">
        <v>147</v>
      </c>
      <c r="K1568" s="4" t="s">
        <v>130</v>
      </c>
      <c r="L1568" s="4">
        <v>2014</v>
      </c>
      <c r="M1568" s="4" t="s">
        <v>267</v>
      </c>
      <c r="N1568" s="4" t="s">
        <v>153</v>
      </c>
      <c r="O1568" s="4"/>
      <c r="P1568" s="4">
        <v>2014</v>
      </c>
      <c r="Q1568" s="4"/>
      <c r="R1568" s="4" t="s">
        <v>119</v>
      </c>
      <c r="S1568" s="13"/>
      <c r="T1568" s="4"/>
      <c r="U1568" s="4"/>
      <c r="V1568" s="4"/>
      <c r="W1568" s="4">
        <v>60</v>
      </c>
      <c r="X1568" s="13">
        <v>42920</v>
      </c>
      <c r="Y1568" s="27"/>
      <c r="Z1568" s="27"/>
      <c r="AA1568" s="28"/>
      <c r="AB1568" s="31"/>
      <c r="AC1568" s="32"/>
      <c r="AD1568" s="28"/>
      <c r="AE1568" s="28">
        <v>37.5</v>
      </c>
      <c r="AF1568" s="33">
        <v>0.01</v>
      </c>
      <c r="AG1568" s="28">
        <v>0.5</v>
      </c>
      <c r="AH1568" s="31">
        <v>0.01</v>
      </c>
      <c r="AI1568" s="31">
        <v>0.4</v>
      </c>
      <c r="AJ1568" s="31"/>
      <c r="AK1568" s="75" t="str">
        <f t="shared" si="302"/>
        <v>1</v>
      </c>
      <c r="AL1568" s="75" t="str">
        <f t="shared" si="303"/>
        <v>1</v>
      </c>
      <c r="AM1568" s="75" t="str">
        <f t="shared" si="304"/>
        <v>1</v>
      </c>
      <c r="AN1568" s="75" t="str">
        <f t="shared" si="305"/>
        <v>1</v>
      </c>
      <c r="AO1568" s="75" t="str">
        <f t="shared" si="306"/>
        <v>1</v>
      </c>
      <c r="AP1568" s="75" t="str">
        <f t="shared" si="307"/>
        <v>1</v>
      </c>
      <c r="AQ1568" s="75" t="str">
        <f t="shared" si="308"/>
        <v>1</v>
      </c>
      <c r="AR1568" s="75" t="str">
        <f t="shared" si="309"/>
        <v>1</v>
      </c>
      <c r="AS1568" s="75">
        <f t="shared" si="310"/>
        <v>1</v>
      </c>
      <c r="AT1568" s="75" t="str">
        <f t="shared" si="311"/>
        <v>1</v>
      </c>
      <c r="AU1568" s="48" t="e">
        <f>IF(OR(AQ1568="I",#REF!="I",AQ1568="C",#REF!="C"),"Termovacío",IF(OR(AO1568="I",AN1568="I",AP1568="I",AK1568="I",AL1568="I",AO1568="C",AN1568="C",AP1568="C",AK1568="C",AL1568="C"),"Regeneración",""))</f>
        <v>#REF!</v>
      </c>
    </row>
    <row r="1569" spans="1:47" s="10" customFormat="1" ht="15" customHeight="1" x14ac:dyDescent="0.2">
      <c r="A1569" s="4">
        <f t="shared" si="312"/>
        <v>75</v>
      </c>
      <c r="B1569" s="4">
        <v>60005809</v>
      </c>
      <c r="C1569" s="4" t="s">
        <v>111</v>
      </c>
      <c r="D1569" s="4" t="s">
        <v>156</v>
      </c>
      <c r="E1569" s="3"/>
      <c r="F1569" s="4" t="s">
        <v>367</v>
      </c>
      <c r="G1569" s="4" t="s">
        <v>29</v>
      </c>
      <c r="H1569" s="4" t="s">
        <v>75</v>
      </c>
      <c r="I1569" s="4" t="s">
        <v>244</v>
      </c>
      <c r="J1569" s="4" t="s">
        <v>147</v>
      </c>
      <c r="K1569" s="4" t="s">
        <v>130</v>
      </c>
      <c r="L1569" s="4">
        <v>2014</v>
      </c>
      <c r="M1569" s="4" t="s">
        <v>267</v>
      </c>
      <c r="N1569" s="4" t="s">
        <v>153</v>
      </c>
      <c r="O1569" s="4"/>
      <c r="P1569" s="4">
        <v>2014</v>
      </c>
      <c r="Q1569" s="4"/>
      <c r="R1569" s="4" t="s">
        <v>119</v>
      </c>
      <c r="S1569" s="13"/>
      <c r="T1569" s="4"/>
      <c r="U1569" s="4"/>
      <c r="V1569" s="4"/>
      <c r="W1569" s="4">
        <v>60</v>
      </c>
      <c r="X1569" s="13">
        <v>42381</v>
      </c>
      <c r="Y1569" s="27"/>
      <c r="Z1569" s="27"/>
      <c r="AA1569" s="28"/>
      <c r="AB1569" s="31"/>
      <c r="AC1569" s="32">
        <v>60</v>
      </c>
      <c r="AD1569" s="28"/>
      <c r="AE1569" s="28">
        <v>39</v>
      </c>
      <c r="AF1569" s="33">
        <v>0.01</v>
      </c>
      <c r="AG1569" s="28">
        <v>0.5</v>
      </c>
      <c r="AH1569" s="31">
        <v>3.0000000000000001E-3</v>
      </c>
      <c r="AI1569" s="31">
        <v>0.23400000000000001</v>
      </c>
      <c r="AJ1569" s="31"/>
      <c r="AK1569" s="75" t="str">
        <f t="shared" si="302"/>
        <v>1</v>
      </c>
      <c r="AL1569" s="75" t="str">
        <f t="shared" si="303"/>
        <v>1</v>
      </c>
      <c r="AM1569" s="75" t="str">
        <f t="shared" si="304"/>
        <v>1</v>
      </c>
      <c r="AN1569" s="75" t="str">
        <f t="shared" si="305"/>
        <v>1</v>
      </c>
      <c r="AO1569" s="75" t="str">
        <f t="shared" si="306"/>
        <v>1</v>
      </c>
      <c r="AP1569" s="75" t="str">
        <f t="shared" si="307"/>
        <v>1</v>
      </c>
      <c r="AQ1569" s="75" t="str">
        <f t="shared" si="308"/>
        <v>1</v>
      </c>
      <c r="AR1569" s="75" t="str">
        <f t="shared" si="309"/>
        <v>1</v>
      </c>
      <c r="AS1569" s="75">
        <f t="shared" si="310"/>
        <v>1</v>
      </c>
      <c r="AT1569" s="75" t="str">
        <f t="shared" si="311"/>
        <v>1</v>
      </c>
      <c r="AU1569" s="48" t="e">
        <f>IF(OR(AQ1569="I",#REF!="I",AQ1569="C",#REF!="C"),"Termovacío",IF(OR(AO1569="I",AN1569="I",AP1569="I",AK1569="I",AL1569="I",AO1569="C",AN1569="C",AP1569="C",AK1569="C",AL1569="C"),"Regeneración",""))</f>
        <v>#REF!</v>
      </c>
    </row>
    <row r="1570" spans="1:47" s="10" customFormat="1" ht="15" customHeight="1" x14ac:dyDescent="0.2">
      <c r="A1570" s="4">
        <f t="shared" si="312"/>
        <v>75</v>
      </c>
      <c r="B1570" s="4">
        <v>60005809</v>
      </c>
      <c r="C1570" s="4" t="s">
        <v>111</v>
      </c>
      <c r="D1570" s="4" t="s">
        <v>156</v>
      </c>
      <c r="E1570" s="3"/>
      <c r="F1570" s="4" t="s">
        <v>367</v>
      </c>
      <c r="G1570" s="4" t="s">
        <v>29</v>
      </c>
      <c r="H1570" s="4" t="s">
        <v>75</v>
      </c>
      <c r="I1570" s="4" t="s">
        <v>244</v>
      </c>
      <c r="J1570" s="4" t="s">
        <v>147</v>
      </c>
      <c r="K1570" s="4" t="s">
        <v>130</v>
      </c>
      <c r="L1570" s="4">
        <v>2014</v>
      </c>
      <c r="M1570" s="4" t="s">
        <v>267</v>
      </c>
      <c r="N1570" s="4" t="s">
        <v>153</v>
      </c>
      <c r="O1570" s="4"/>
      <c r="P1570" s="4">
        <v>2014</v>
      </c>
      <c r="Q1570" s="4"/>
      <c r="R1570" s="4" t="s">
        <v>119</v>
      </c>
      <c r="S1570" s="13"/>
      <c r="T1570" s="4"/>
      <c r="U1570" s="4"/>
      <c r="V1570" s="4"/>
      <c r="W1570" s="4">
        <v>60</v>
      </c>
      <c r="X1570" s="13">
        <v>41984</v>
      </c>
      <c r="Y1570" s="27"/>
      <c r="Z1570" s="27"/>
      <c r="AA1570" s="28"/>
      <c r="AB1570" s="31"/>
      <c r="AC1570" s="32">
        <v>57.1</v>
      </c>
      <c r="AD1570" s="28"/>
      <c r="AE1570" s="28">
        <v>40</v>
      </c>
      <c r="AF1570" s="33">
        <v>0.01</v>
      </c>
      <c r="AG1570" s="28">
        <v>0.5</v>
      </c>
      <c r="AH1570" s="31">
        <v>1.2999999999999999E-2</v>
      </c>
      <c r="AI1570" s="31"/>
      <c r="AJ1570" s="31"/>
      <c r="AK1570" s="75" t="str">
        <f t="shared" si="302"/>
        <v>1</v>
      </c>
      <c r="AL1570" s="75" t="str">
        <f t="shared" si="303"/>
        <v>1</v>
      </c>
      <c r="AM1570" s="75" t="str">
        <f t="shared" si="304"/>
        <v>1</v>
      </c>
      <c r="AN1570" s="75" t="str">
        <f t="shared" si="305"/>
        <v>1</v>
      </c>
      <c r="AO1570" s="75" t="str">
        <f t="shared" si="306"/>
        <v>1</v>
      </c>
      <c r="AP1570" s="75" t="str">
        <f t="shared" si="307"/>
        <v>1</v>
      </c>
      <c r="AQ1570" s="75" t="str">
        <f t="shared" si="308"/>
        <v>1</v>
      </c>
      <c r="AR1570" s="75" t="str">
        <f t="shared" si="309"/>
        <v>1</v>
      </c>
      <c r="AS1570" s="75">
        <f t="shared" si="310"/>
        <v>1</v>
      </c>
      <c r="AT1570" s="75" t="str">
        <f t="shared" si="311"/>
        <v>1</v>
      </c>
      <c r="AU1570" s="48" t="e">
        <f>IF(OR(AQ1570="I",#REF!="I",AQ1570="C",#REF!="C"),"Termovacío",IF(OR(AO1570="I",AN1570="I",AP1570="I",AK1570="I",AL1570="I",AO1570="C",AN1570="C",AP1570="C",AK1570="C",AL1570="C"),"Regeneración",""))</f>
        <v>#REF!</v>
      </c>
    </row>
    <row r="1571" spans="1:47" s="10" customFormat="1" ht="15" customHeight="1" x14ac:dyDescent="0.2">
      <c r="A1571" s="4">
        <f t="shared" si="312"/>
        <v>75</v>
      </c>
      <c r="B1571" s="4">
        <v>60005809</v>
      </c>
      <c r="C1571" s="4" t="s">
        <v>111</v>
      </c>
      <c r="D1571" s="4" t="s">
        <v>156</v>
      </c>
      <c r="E1571" s="3"/>
      <c r="F1571" s="4" t="s">
        <v>367</v>
      </c>
      <c r="G1571" s="4" t="s">
        <v>29</v>
      </c>
      <c r="H1571" s="4" t="s">
        <v>75</v>
      </c>
      <c r="I1571" s="4" t="s">
        <v>244</v>
      </c>
      <c r="J1571" s="4" t="s">
        <v>147</v>
      </c>
      <c r="K1571" s="4" t="s">
        <v>130</v>
      </c>
      <c r="L1571" s="4">
        <v>2014</v>
      </c>
      <c r="M1571" s="4" t="s">
        <v>267</v>
      </c>
      <c r="N1571" s="4" t="s">
        <v>153</v>
      </c>
      <c r="O1571" s="4"/>
      <c r="P1571" s="4">
        <v>2014</v>
      </c>
      <c r="Q1571" s="4"/>
      <c r="R1571" s="4" t="s">
        <v>119</v>
      </c>
      <c r="S1571" s="13"/>
      <c r="T1571" s="4"/>
      <c r="U1571" s="4"/>
      <c r="V1571" s="4"/>
      <c r="W1571" s="4">
        <v>60</v>
      </c>
      <c r="X1571" s="13">
        <v>41711</v>
      </c>
      <c r="Y1571" s="27"/>
      <c r="Z1571" s="27"/>
      <c r="AA1571" s="28"/>
      <c r="AB1571" s="31"/>
      <c r="AC1571" s="32">
        <v>58.7</v>
      </c>
      <c r="AD1571" s="28"/>
      <c r="AE1571" s="28">
        <v>45</v>
      </c>
      <c r="AF1571" s="33">
        <v>0.01</v>
      </c>
      <c r="AG1571" s="28"/>
      <c r="AH1571" s="31">
        <v>1.0999999999999999E-2</v>
      </c>
      <c r="AI1571" s="31"/>
      <c r="AJ1571" s="31"/>
      <c r="AK1571" s="75" t="str">
        <f t="shared" si="302"/>
        <v>1</v>
      </c>
      <c r="AL1571" s="75" t="str">
        <f t="shared" si="303"/>
        <v>1</v>
      </c>
      <c r="AM1571" s="75" t="str">
        <f t="shared" si="304"/>
        <v>1</v>
      </c>
      <c r="AN1571" s="75" t="str">
        <f t="shared" si="305"/>
        <v>1</v>
      </c>
      <c r="AO1571" s="75" t="str">
        <f t="shared" si="306"/>
        <v>1</v>
      </c>
      <c r="AP1571" s="75" t="str">
        <f t="shared" si="307"/>
        <v>1</v>
      </c>
      <c r="AQ1571" s="75" t="str">
        <f t="shared" si="308"/>
        <v>1</v>
      </c>
      <c r="AR1571" s="75" t="str">
        <f t="shared" si="309"/>
        <v>1</v>
      </c>
      <c r="AS1571" s="75">
        <f t="shared" si="310"/>
        <v>1</v>
      </c>
      <c r="AT1571" s="75" t="str">
        <f t="shared" si="311"/>
        <v>1</v>
      </c>
      <c r="AU1571" s="48" t="e">
        <f>IF(OR(AQ1571="I",#REF!="I",AQ1571="C",#REF!="C"),"Termovacío",IF(OR(AO1571="I",AN1571="I",AP1571="I",AK1571="I",AL1571="I",AO1571="C",AN1571="C",AP1571="C",AK1571="C",AL1571="C"),"Regeneración",""))</f>
        <v>#REF!</v>
      </c>
    </row>
    <row r="1572" spans="1:47" s="10" customFormat="1" ht="15" customHeight="1" x14ac:dyDescent="0.2">
      <c r="A1572" s="4">
        <f t="shared" si="312"/>
        <v>76</v>
      </c>
      <c r="B1572" s="36">
        <v>500069</v>
      </c>
      <c r="C1572" s="36" t="s">
        <v>111</v>
      </c>
      <c r="D1572" s="36" t="s">
        <v>163</v>
      </c>
      <c r="E1572" s="36"/>
      <c r="F1572" s="36" t="str">
        <f t="shared" ref="F1572" si="317">+C1572&amp;" "&amp;D1572&amp;" "&amp;E1572</f>
        <v xml:space="preserve">MONTERRICO TRF2 </v>
      </c>
      <c r="G1572" s="36" t="s">
        <v>29</v>
      </c>
      <c r="H1572" s="36" t="s">
        <v>438</v>
      </c>
      <c r="I1572" s="36" t="s">
        <v>10</v>
      </c>
      <c r="J1572" s="36">
        <v>25</v>
      </c>
      <c r="K1572" s="36" t="s">
        <v>129</v>
      </c>
      <c r="L1572" s="36">
        <v>2022</v>
      </c>
      <c r="M1572" s="36" t="s">
        <v>266</v>
      </c>
      <c r="N1572" s="36" t="s">
        <v>304</v>
      </c>
      <c r="O1572" s="36" t="s">
        <v>20</v>
      </c>
      <c r="P1572" s="36">
        <v>2022</v>
      </c>
      <c r="Q1572" s="36" t="s">
        <v>439</v>
      </c>
      <c r="R1572" s="36" t="s">
        <v>119</v>
      </c>
      <c r="S1572" s="36"/>
      <c r="T1572" s="36"/>
      <c r="U1572" s="36"/>
      <c r="V1572" s="36" t="s">
        <v>448</v>
      </c>
      <c r="W1572" s="36">
        <v>60</v>
      </c>
      <c r="X1572" s="38">
        <v>45692</v>
      </c>
      <c r="Y1572" s="39">
        <v>65</v>
      </c>
      <c r="Z1572" s="39">
        <v>34</v>
      </c>
      <c r="AA1572" s="40" t="s">
        <v>665</v>
      </c>
      <c r="AB1572" s="41">
        <v>0.88</v>
      </c>
      <c r="AC1572" s="42">
        <v>75</v>
      </c>
      <c r="AD1572" s="40">
        <v>5</v>
      </c>
      <c r="AE1572" s="40">
        <v>31.9</v>
      </c>
      <c r="AF1572" s="43">
        <v>1.4999999999999999E-2</v>
      </c>
      <c r="AG1572" s="40">
        <v>1</v>
      </c>
      <c r="AH1572" s="41">
        <v>8.9999999999999993E-3</v>
      </c>
      <c r="AI1572" s="41">
        <v>0.32800000000000001</v>
      </c>
      <c r="AJ1572" s="41"/>
      <c r="AK1572" s="75" t="str">
        <f t="shared" si="302"/>
        <v>1</v>
      </c>
      <c r="AL1572" s="75" t="str">
        <f t="shared" si="303"/>
        <v>1</v>
      </c>
      <c r="AM1572" s="75" t="str">
        <f t="shared" si="304"/>
        <v>1</v>
      </c>
      <c r="AN1572" s="75" t="str">
        <f t="shared" si="305"/>
        <v>1</v>
      </c>
      <c r="AO1572" s="75" t="str">
        <f t="shared" si="306"/>
        <v>3</v>
      </c>
      <c r="AP1572" s="75" t="str">
        <f t="shared" si="307"/>
        <v>1</v>
      </c>
      <c r="AQ1572" s="75" t="str">
        <f t="shared" ref="AQ1572:AQ1635" si="318">IF(AC1572&lt;&gt;"",IF(AND(W1572=60,AC1572&gt;=40),"1",IF(AND(W1572=60,AC1572&gt;=35,AC1572&lt;40),"3",IF(AND(W1572=60,AC1572&lt;35),"5",IF(AND(W1572=220,AC1572&gt;=50),"1",IF(AND(W1572=220,AC1572&gt;=45,AC1572&lt;50),"2",IF(AND(W1572=220,AC1572&lt;45),"5","")))))),"1")</f>
        <v>1</v>
      </c>
      <c r="AR1572" s="75" t="str">
        <f t="shared" ref="AR1572:AR1635" si="319">IF(AJ1572&lt;&gt;"",IF(AJ1572&gt;=0.2,"1",IF(AND(AJ1572&gt;=0.1,AJ1572&lt;0.2),"3",IF(AJ1572&lt;0.1,"5",""))),"1")</f>
        <v>1</v>
      </c>
      <c r="AS1572" s="75">
        <f t="shared" si="310"/>
        <v>1.2727272727272727</v>
      </c>
      <c r="AT1572" s="75" t="str">
        <f t="shared" si="311"/>
        <v>3</v>
      </c>
      <c r="AU1572" s="48" t="e">
        <f>IF(#REF!="Falta Información","Falta Información",IF(AND(AND(W1572=220,OR(AC1572&lt;47,#REF!&gt;=12)),AND(W1572=220,OR(AE1572&lt;30,AF1572&gt;0.15,AH1572&gt;0.5,AI1572&gt;5,AG1572&gt;3.5))),"Termovacío y Regeneración",IF(AND(W1572=220,OR(AC1572&lt;47,#REF!&gt;=12)),"Termovacío",IF(AND(W1572=220,OR(AE1572&lt;30,AF1572&gt;0.15,AH1572&gt;0.5,AI1572&gt;5,AG1572&gt;3.5)),"Regeneración",IF(AND(AND(W1572=60,OR(AC1572&lt;40,#REF!&gt;=27)),AND(W1572=60,OR(AE1572&lt;25,AF1572&gt;0.2,AH1572&gt;0.5,AI1572&gt;5,AG1572&gt;3.5))),"Termovacío y Regeneración",IF(AND(W1572=60,OR(AC1572&lt;40,#REF!&gt;=27)),"Termovacío",IF(AND(W1572=60,OR(AE1572&lt;25,AF1572&gt;0.2,AH1572&gt;0.5,AI1572&gt;5,AG1572&gt;3.5)),"Regeneración","OK")))))))</f>
        <v>#REF!</v>
      </c>
    </row>
    <row r="1573" spans="1:47" s="10" customFormat="1" ht="15" customHeight="1" x14ac:dyDescent="0.2">
      <c r="A1573" s="4">
        <f t="shared" si="312"/>
        <v>76</v>
      </c>
      <c r="B1573" s="4">
        <v>500069</v>
      </c>
      <c r="C1573" s="4" t="s">
        <v>111</v>
      </c>
      <c r="D1573" s="4" t="s">
        <v>163</v>
      </c>
      <c r="E1573" s="4"/>
      <c r="F1573" s="4" t="str">
        <f t="shared" ref="F1573" si="320">+C1573&amp;" "&amp;D1573&amp;" "&amp;E1573</f>
        <v xml:space="preserve">MONTERRICO TRF2 </v>
      </c>
      <c r="G1573" s="4" t="s">
        <v>29</v>
      </c>
      <c r="H1573" s="4" t="s">
        <v>438</v>
      </c>
      <c r="I1573" s="4" t="s">
        <v>10</v>
      </c>
      <c r="J1573" s="4">
        <v>25</v>
      </c>
      <c r="K1573" s="4" t="s">
        <v>129</v>
      </c>
      <c r="L1573" s="4">
        <v>2022</v>
      </c>
      <c r="M1573" s="4" t="s">
        <v>266</v>
      </c>
      <c r="N1573" s="4" t="s">
        <v>304</v>
      </c>
      <c r="O1573" s="4" t="s">
        <v>20</v>
      </c>
      <c r="P1573" s="4">
        <v>2022</v>
      </c>
      <c r="Q1573" s="4" t="s">
        <v>439</v>
      </c>
      <c r="R1573" s="4" t="s">
        <v>119</v>
      </c>
      <c r="S1573" s="4"/>
      <c r="T1573" s="4"/>
      <c r="U1573" s="4"/>
      <c r="V1573" s="4" t="s">
        <v>448</v>
      </c>
      <c r="W1573" s="4">
        <v>60</v>
      </c>
      <c r="X1573" s="13">
        <v>45181</v>
      </c>
      <c r="Y1573" s="27">
        <v>75.599999999999994</v>
      </c>
      <c r="Z1573" s="27"/>
      <c r="AA1573" s="28" t="s">
        <v>456</v>
      </c>
      <c r="AB1573" s="31">
        <v>0.879</v>
      </c>
      <c r="AC1573" s="32">
        <v>75</v>
      </c>
      <c r="AD1573" s="28">
        <v>8</v>
      </c>
      <c r="AE1573" s="28">
        <v>33.200000000000003</v>
      </c>
      <c r="AF1573" s="33">
        <v>0.01</v>
      </c>
      <c r="AG1573" s="28">
        <v>0.5</v>
      </c>
      <c r="AH1573" s="31">
        <v>0.01</v>
      </c>
      <c r="AI1573" s="31">
        <v>0.315</v>
      </c>
      <c r="AJ1573" s="31"/>
      <c r="AK1573" s="75" t="str">
        <f t="shared" si="302"/>
        <v>1</v>
      </c>
      <c r="AL1573" s="75" t="str">
        <f t="shared" si="303"/>
        <v>1</v>
      </c>
      <c r="AM1573" s="75" t="str">
        <f t="shared" si="304"/>
        <v>1</v>
      </c>
      <c r="AN1573" s="75" t="str">
        <f t="shared" si="305"/>
        <v>1</v>
      </c>
      <c r="AO1573" s="75" t="str">
        <f t="shared" si="306"/>
        <v>1</v>
      </c>
      <c r="AP1573" s="75" t="str">
        <f t="shared" si="307"/>
        <v>1</v>
      </c>
      <c r="AQ1573" s="75" t="str">
        <f t="shared" si="318"/>
        <v>1</v>
      </c>
      <c r="AR1573" s="75" t="str">
        <f t="shared" si="319"/>
        <v>1</v>
      </c>
      <c r="AS1573" s="75">
        <f t="shared" si="310"/>
        <v>1</v>
      </c>
      <c r="AT1573" s="75" t="str">
        <f t="shared" si="311"/>
        <v>1</v>
      </c>
      <c r="AU1573" s="48" t="e">
        <f>IF(#REF!="Falta Información","Falta Información",IF(AND(AND(W1573=220,OR(AC1573&lt;47,#REF!&gt;=12)),AND(W1573=220,OR(AE1573&lt;30,AF1573&gt;0.15,AH1573&gt;0.5,AI1573&gt;5,AG1573&gt;3.5))),"Termovacío y Regeneración",IF(AND(W1573=220,OR(AC1573&lt;47,#REF!&gt;=12)),"Termovacío",IF(AND(W1573=220,OR(AE1573&lt;30,AF1573&gt;0.15,AH1573&gt;0.5,AI1573&gt;5,AG1573&gt;3.5)),"Regeneración",IF(AND(AND(W1573=60,OR(AC1573&lt;40,#REF!&gt;=27)),AND(W1573=60,OR(AE1573&lt;25,AF1573&gt;0.2,AH1573&gt;0.5,AI1573&gt;5,AG1573&gt;3.5))),"Termovacío y Regeneración",IF(AND(W1573=60,OR(AC1573&lt;40,#REF!&gt;=27)),"Termovacío",IF(AND(W1573=60,OR(AE1573&lt;25,AF1573&gt;0.2,AH1573&gt;0.5,AI1573&gt;5,AG1573&gt;3.5)),"Regeneración","OK")))))))</f>
        <v>#REF!</v>
      </c>
    </row>
    <row r="1574" spans="1:47" s="10" customFormat="1" ht="15" customHeight="1" x14ac:dyDescent="0.2">
      <c r="A1574" s="4">
        <f t="shared" si="312"/>
        <v>77</v>
      </c>
      <c r="B1574" s="36">
        <v>60003638</v>
      </c>
      <c r="C1574" s="36" t="s">
        <v>108</v>
      </c>
      <c r="D1574" s="36" t="s">
        <v>156</v>
      </c>
      <c r="E1574" s="37"/>
      <c r="F1574" s="36" t="s">
        <v>369</v>
      </c>
      <c r="G1574" s="36" t="s">
        <v>12</v>
      </c>
      <c r="H1574" s="36" t="s">
        <v>72</v>
      </c>
      <c r="I1574" s="36" t="s">
        <v>245</v>
      </c>
      <c r="J1574" s="36" t="s">
        <v>141</v>
      </c>
      <c r="K1574" s="36" t="s">
        <v>125</v>
      </c>
      <c r="L1574" s="36">
        <v>2008</v>
      </c>
      <c r="M1574" s="36" t="s">
        <v>267</v>
      </c>
      <c r="N1574" s="36" t="s">
        <v>153</v>
      </c>
      <c r="O1574" s="36" t="s">
        <v>135</v>
      </c>
      <c r="P1574" s="36">
        <v>2008</v>
      </c>
      <c r="Q1574" s="36"/>
      <c r="R1574" s="36" t="s">
        <v>119</v>
      </c>
      <c r="S1574" s="38"/>
      <c r="T1574" s="36"/>
      <c r="U1574" s="36"/>
      <c r="V1574" s="36" t="s">
        <v>448</v>
      </c>
      <c r="W1574" s="36">
        <v>60</v>
      </c>
      <c r="X1574" s="38">
        <v>45695</v>
      </c>
      <c r="Y1574" s="39" t="s">
        <v>664</v>
      </c>
      <c r="Z1574" s="39" t="s">
        <v>664</v>
      </c>
      <c r="AA1574" s="40" t="s">
        <v>665</v>
      </c>
      <c r="AB1574" s="41">
        <v>0.88600000000000001</v>
      </c>
      <c r="AC1574" s="42">
        <v>74</v>
      </c>
      <c r="AD1574" s="40">
        <v>9</v>
      </c>
      <c r="AE1574" s="40">
        <v>32.700000000000003</v>
      </c>
      <c r="AF1574" s="43">
        <v>5.0000000000000001E-3</v>
      </c>
      <c r="AG1574" s="40">
        <v>1.5</v>
      </c>
      <c r="AH1574" s="41">
        <v>1.9E-2</v>
      </c>
      <c r="AI1574" s="41">
        <v>0.63700000000000001</v>
      </c>
      <c r="AJ1574" s="41"/>
      <c r="AK1574" s="75" t="str">
        <f t="shared" si="302"/>
        <v>1</v>
      </c>
      <c r="AL1574" s="75" t="str">
        <f t="shared" si="303"/>
        <v>1</v>
      </c>
      <c r="AM1574" s="75" t="str">
        <f t="shared" si="304"/>
        <v>1</v>
      </c>
      <c r="AN1574" s="75" t="str">
        <f t="shared" si="305"/>
        <v>1</v>
      </c>
      <c r="AO1574" s="75" t="str">
        <f t="shared" si="306"/>
        <v>1</v>
      </c>
      <c r="AP1574" s="75" t="str">
        <f t="shared" si="307"/>
        <v>1</v>
      </c>
      <c r="AQ1574" s="75" t="str">
        <f t="shared" si="318"/>
        <v>1</v>
      </c>
      <c r="AR1574" s="75" t="str">
        <f t="shared" si="319"/>
        <v>1</v>
      </c>
      <c r="AS1574" s="75">
        <f t="shared" si="310"/>
        <v>1</v>
      </c>
      <c r="AT1574" s="75" t="str">
        <f t="shared" si="311"/>
        <v>1</v>
      </c>
      <c r="AU1574" s="48" t="e">
        <f>IF(OR(AQ1574="I",#REF!="I",AQ1574="C",#REF!="C"),"Termovacío",IF(OR(AO1574="I",AN1574="I",AP1574="I",AK1574="I",AL1574="I",AO1574="C",AN1574="C",AP1574="C",AK1574="C",AL1574="C"),"Regeneración",""))</f>
        <v>#REF!</v>
      </c>
    </row>
    <row r="1575" spans="1:47" s="10" customFormat="1" ht="15" customHeight="1" x14ac:dyDescent="0.2">
      <c r="A1575" s="4">
        <f t="shared" si="312"/>
        <v>77</v>
      </c>
      <c r="B1575" s="4">
        <v>60003638</v>
      </c>
      <c r="C1575" s="4" t="s">
        <v>108</v>
      </c>
      <c r="D1575" s="4" t="s">
        <v>156</v>
      </c>
      <c r="E1575" s="3"/>
      <c r="F1575" s="4" t="s">
        <v>369</v>
      </c>
      <c r="G1575" s="4" t="s">
        <v>12</v>
      </c>
      <c r="H1575" s="4" t="s">
        <v>72</v>
      </c>
      <c r="I1575" s="4" t="s">
        <v>245</v>
      </c>
      <c r="J1575" s="4" t="s">
        <v>141</v>
      </c>
      <c r="K1575" s="4" t="s">
        <v>125</v>
      </c>
      <c r="L1575" s="4">
        <v>2008</v>
      </c>
      <c r="M1575" s="4" t="s">
        <v>267</v>
      </c>
      <c r="N1575" s="4" t="s">
        <v>153</v>
      </c>
      <c r="O1575" s="4" t="s">
        <v>135</v>
      </c>
      <c r="P1575" s="4">
        <v>2008</v>
      </c>
      <c r="Q1575" s="4"/>
      <c r="R1575" s="4" t="s">
        <v>119</v>
      </c>
      <c r="S1575" s="13"/>
      <c r="T1575" s="4"/>
      <c r="U1575" s="4"/>
      <c r="V1575" s="4" t="s">
        <v>448</v>
      </c>
      <c r="W1575" s="4">
        <v>60</v>
      </c>
      <c r="X1575" s="13">
        <v>45204</v>
      </c>
      <c r="Y1575" s="27">
        <v>56</v>
      </c>
      <c r="Z1575" s="27"/>
      <c r="AA1575" s="28" t="s">
        <v>456</v>
      </c>
      <c r="AB1575" s="31">
        <v>0.88500000000000001</v>
      </c>
      <c r="AC1575" s="32">
        <v>72</v>
      </c>
      <c r="AD1575" s="28">
        <v>10</v>
      </c>
      <c r="AE1575" s="28">
        <v>33.200000000000003</v>
      </c>
      <c r="AF1575" s="33">
        <v>0.01</v>
      </c>
      <c r="AG1575" s="28">
        <v>1.5</v>
      </c>
      <c r="AH1575" s="31">
        <v>1.2E-2</v>
      </c>
      <c r="AI1575" s="31">
        <v>0.50700000000000001</v>
      </c>
      <c r="AJ1575" s="31"/>
      <c r="AK1575" s="75" t="str">
        <f t="shared" si="302"/>
        <v>1</v>
      </c>
      <c r="AL1575" s="75" t="str">
        <f t="shared" si="303"/>
        <v>1</v>
      </c>
      <c r="AM1575" s="75" t="str">
        <f t="shared" si="304"/>
        <v>1</v>
      </c>
      <c r="AN1575" s="75" t="str">
        <f t="shared" si="305"/>
        <v>1</v>
      </c>
      <c r="AO1575" s="75" t="str">
        <f t="shared" si="306"/>
        <v>1</v>
      </c>
      <c r="AP1575" s="75" t="str">
        <f t="shared" si="307"/>
        <v>1</v>
      </c>
      <c r="AQ1575" s="75" t="str">
        <f t="shared" si="318"/>
        <v>1</v>
      </c>
      <c r="AR1575" s="75" t="str">
        <f t="shared" si="319"/>
        <v>1</v>
      </c>
      <c r="AS1575" s="75">
        <f t="shared" si="310"/>
        <v>1</v>
      </c>
      <c r="AT1575" s="75" t="str">
        <f t="shared" si="311"/>
        <v>1</v>
      </c>
      <c r="AU1575" s="48" t="e">
        <f>IF(OR(AQ1575="I",#REF!="I",AQ1575="C",#REF!="C"),"Termovacío",IF(OR(AO1575="I",AN1575="I",AP1575="I",AK1575="I",AL1575="I",AO1575="C",AN1575="C",AP1575="C",AK1575="C",AL1575="C"),"Regeneración",""))</f>
        <v>#REF!</v>
      </c>
    </row>
    <row r="1576" spans="1:47" s="10" customFormat="1" ht="15" customHeight="1" x14ac:dyDescent="0.2">
      <c r="A1576" s="4">
        <f t="shared" si="312"/>
        <v>77</v>
      </c>
      <c r="B1576" s="4">
        <v>60003638</v>
      </c>
      <c r="C1576" s="4" t="s">
        <v>108</v>
      </c>
      <c r="D1576" s="4" t="s">
        <v>156</v>
      </c>
      <c r="E1576" s="3"/>
      <c r="F1576" s="4" t="s">
        <v>369</v>
      </c>
      <c r="G1576" s="4" t="s">
        <v>12</v>
      </c>
      <c r="H1576" s="4" t="s">
        <v>72</v>
      </c>
      <c r="I1576" s="4" t="s">
        <v>245</v>
      </c>
      <c r="J1576" s="4" t="s">
        <v>141</v>
      </c>
      <c r="K1576" s="4" t="s">
        <v>125</v>
      </c>
      <c r="L1576" s="4">
        <v>2008</v>
      </c>
      <c r="M1576" s="4" t="s">
        <v>267</v>
      </c>
      <c r="N1576" s="4" t="s">
        <v>153</v>
      </c>
      <c r="O1576" s="4" t="s">
        <v>135</v>
      </c>
      <c r="P1576" s="4">
        <v>2008</v>
      </c>
      <c r="Q1576" s="4"/>
      <c r="R1576" s="4" t="s">
        <v>119</v>
      </c>
      <c r="S1576" s="13"/>
      <c r="T1576" s="4"/>
      <c r="U1576" s="4"/>
      <c r="V1576" s="4"/>
      <c r="W1576" s="4">
        <v>60</v>
      </c>
      <c r="X1576" s="13" t="s">
        <v>285</v>
      </c>
      <c r="Y1576" s="27">
        <v>0</v>
      </c>
      <c r="Z1576" s="27">
        <v>64</v>
      </c>
      <c r="AA1576" s="28" t="s">
        <v>282</v>
      </c>
      <c r="AB1576" s="31">
        <v>0.88429999999999997</v>
      </c>
      <c r="AC1576" s="32">
        <v>67.099999999999994</v>
      </c>
      <c r="AD1576" s="28">
        <v>12</v>
      </c>
      <c r="AE1576" s="28">
        <v>34.200000000000003</v>
      </c>
      <c r="AF1576" s="33">
        <v>0.02</v>
      </c>
      <c r="AG1576" s="28">
        <v>2</v>
      </c>
      <c r="AH1576" s="31">
        <v>1.6E-2</v>
      </c>
      <c r="AI1576" s="31">
        <v>0.47</v>
      </c>
      <c r="AJ1576" s="31"/>
      <c r="AK1576" s="75" t="str">
        <f t="shared" si="302"/>
        <v>1</v>
      </c>
      <c r="AL1576" s="75" t="str">
        <f t="shared" si="303"/>
        <v>1</v>
      </c>
      <c r="AM1576" s="75" t="str">
        <f t="shared" si="304"/>
        <v>1</v>
      </c>
      <c r="AN1576" s="75" t="str">
        <f t="shared" si="305"/>
        <v>1</v>
      </c>
      <c r="AO1576" s="75" t="str">
        <f t="shared" si="306"/>
        <v>1</v>
      </c>
      <c r="AP1576" s="75" t="str">
        <f t="shared" si="307"/>
        <v>1</v>
      </c>
      <c r="AQ1576" s="75" t="str">
        <f t="shared" si="318"/>
        <v>1</v>
      </c>
      <c r="AR1576" s="75" t="str">
        <f t="shared" si="319"/>
        <v>1</v>
      </c>
      <c r="AS1576" s="75">
        <f t="shared" si="310"/>
        <v>1</v>
      </c>
      <c r="AT1576" s="75" t="str">
        <f t="shared" si="311"/>
        <v>1</v>
      </c>
      <c r="AU1576" s="48" t="e">
        <f>IF(OR(AQ1576="I",#REF!="I",AQ1576="C",#REF!="C"),"Termovacío",IF(OR(AO1576="I",AN1576="I",AP1576="I",AK1576="I",AL1576="I",AO1576="C",AN1576="C",AP1576="C",AK1576="C",AL1576="C"),"Regeneración",""))</f>
        <v>#REF!</v>
      </c>
    </row>
    <row r="1577" spans="1:47" s="10" customFormat="1" ht="15" customHeight="1" x14ac:dyDescent="0.2">
      <c r="A1577" s="4">
        <f t="shared" si="312"/>
        <v>77</v>
      </c>
      <c r="B1577" s="4">
        <v>60003638</v>
      </c>
      <c r="C1577" s="4" t="s">
        <v>108</v>
      </c>
      <c r="D1577" s="4" t="s">
        <v>156</v>
      </c>
      <c r="E1577" s="3"/>
      <c r="F1577" s="4" t="s">
        <v>369</v>
      </c>
      <c r="G1577" s="4" t="s">
        <v>12</v>
      </c>
      <c r="H1577" s="4" t="s">
        <v>72</v>
      </c>
      <c r="I1577" s="4" t="s">
        <v>245</v>
      </c>
      <c r="J1577" s="4" t="s">
        <v>141</v>
      </c>
      <c r="K1577" s="4" t="s">
        <v>125</v>
      </c>
      <c r="L1577" s="4">
        <v>2008</v>
      </c>
      <c r="M1577" s="4" t="s">
        <v>267</v>
      </c>
      <c r="N1577" s="4" t="s">
        <v>153</v>
      </c>
      <c r="O1577" s="4" t="s">
        <v>135</v>
      </c>
      <c r="P1577" s="4">
        <v>2008</v>
      </c>
      <c r="Q1577" s="4"/>
      <c r="R1577" s="4" t="s">
        <v>119</v>
      </c>
      <c r="S1577" s="13"/>
      <c r="T1577" s="4"/>
      <c r="U1577" s="4"/>
      <c r="V1577" s="4" t="s">
        <v>301</v>
      </c>
      <c r="W1577" s="4">
        <v>60</v>
      </c>
      <c r="X1577" s="13">
        <v>44393</v>
      </c>
      <c r="Y1577" s="27">
        <v>67.599999999999994</v>
      </c>
      <c r="Z1577" s="27">
        <v>57</v>
      </c>
      <c r="AA1577" s="28" t="s">
        <v>283</v>
      </c>
      <c r="AB1577" s="31">
        <v>0.875</v>
      </c>
      <c r="AC1577" s="32">
        <v>48</v>
      </c>
      <c r="AD1577" s="28">
        <v>17</v>
      </c>
      <c r="AE1577" s="28">
        <v>32</v>
      </c>
      <c r="AF1577" s="33">
        <v>0.02</v>
      </c>
      <c r="AG1577" s="28">
        <v>2</v>
      </c>
      <c r="AH1577" s="31">
        <v>1.6E-2</v>
      </c>
      <c r="AI1577" s="31">
        <v>0.78200000000000003</v>
      </c>
      <c r="AJ1577" s="31"/>
      <c r="AK1577" s="75" t="str">
        <f t="shared" si="302"/>
        <v>1</v>
      </c>
      <c r="AL1577" s="75" t="str">
        <f t="shared" si="303"/>
        <v>1</v>
      </c>
      <c r="AM1577" s="75" t="str">
        <f t="shared" si="304"/>
        <v>1</v>
      </c>
      <c r="AN1577" s="75" t="str">
        <f t="shared" si="305"/>
        <v>1</v>
      </c>
      <c r="AO1577" s="75" t="str">
        <f t="shared" si="306"/>
        <v>1</v>
      </c>
      <c r="AP1577" s="75" t="str">
        <f t="shared" si="307"/>
        <v>1</v>
      </c>
      <c r="AQ1577" s="75" t="str">
        <f t="shared" si="318"/>
        <v>1</v>
      </c>
      <c r="AR1577" s="75" t="str">
        <f t="shared" si="319"/>
        <v>1</v>
      </c>
      <c r="AS1577" s="75">
        <f t="shared" si="310"/>
        <v>1</v>
      </c>
      <c r="AT1577" s="75" t="str">
        <f t="shared" si="311"/>
        <v>1</v>
      </c>
      <c r="AU1577" s="48" t="e">
        <f>IF(OR(AQ1577="I",#REF!="I",AQ1577="C",#REF!="C"),"Termovacío",IF(OR(AO1577="I",AN1577="I",AP1577="I",AK1577="I",AL1577="I",AO1577="C",AN1577="C",AP1577="C",AK1577="C",AL1577="C"),"Regeneración",""))</f>
        <v>#REF!</v>
      </c>
    </row>
    <row r="1578" spans="1:47" s="10" customFormat="1" ht="15" customHeight="1" x14ac:dyDescent="0.2">
      <c r="A1578" s="4">
        <f t="shared" si="312"/>
        <v>77</v>
      </c>
      <c r="B1578" s="4">
        <v>60003638</v>
      </c>
      <c r="C1578" s="4" t="s">
        <v>108</v>
      </c>
      <c r="D1578" s="4" t="s">
        <v>156</v>
      </c>
      <c r="E1578" s="3"/>
      <c r="F1578" s="4" t="s">
        <v>369</v>
      </c>
      <c r="G1578" s="4" t="s">
        <v>12</v>
      </c>
      <c r="H1578" s="4" t="s">
        <v>72</v>
      </c>
      <c r="I1578" s="4" t="s">
        <v>245</v>
      </c>
      <c r="J1578" s="4" t="s">
        <v>141</v>
      </c>
      <c r="K1578" s="4" t="s">
        <v>125</v>
      </c>
      <c r="L1578" s="4">
        <v>2008</v>
      </c>
      <c r="M1578" s="4" t="s">
        <v>267</v>
      </c>
      <c r="N1578" s="4" t="s">
        <v>153</v>
      </c>
      <c r="O1578" s="4" t="s">
        <v>135</v>
      </c>
      <c r="P1578" s="4">
        <v>2008</v>
      </c>
      <c r="Q1578" s="4"/>
      <c r="R1578" s="4" t="s">
        <v>119</v>
      </c>
      <c r="S1578" s="13"/>
      <c r="T1578" s="4"/>
      <c r="U1578" s="4"/>
      <c r="V1578" s="4"/>
      <c r="W1578" s="4">
        <v>60</v>
      </c>
      <c r="X1578" s="13">
        <v>43997</v>
      </c>
      <c r="Y1578" s="27"/>
      <c r="Z1578" s="27"/>
      <c r="AA1578" s="28"/>
      <c r="AB1578" s="31"/>
      <c r="AC1578" s="32">
        <v>72</v>
      </c>
      <c r="AD1578" s="28"/>
      <c r="AE1578" s="28">
        <v>33.700000000000003</v>
      </c>
      <c r="AF1578" s="33">
        <v>0.01</v>
      </c>
      <c r="AG1578" s="28">
        <v>1.5</v>
      </c>
      <c r="AH1578" s="31">
        <v>1.6E-2</v>
      </c>
      <c r="AI1578" s="31">
        <v>0.46</v>
      </c>
      <c r="AJ1578" s="31"/>
      <c r="AK1578" s="75" t="str">
        <f t="shared" si="302"/>
        <v>1</v>
      </c>
      <c r="AL1578" s="75" t="str">
        <f t="shared" si="303"/>
        <v>1</v>
      </c>
      <c r="AM1578" s="75" t="str">
        <f t="shared" si="304"/>
        <v>1</v>
      </c>
      <c r="AN1578" s="75" t="str">
        <f t="shared" si="305"/>
        <v>1</v>
      </c>
      <c r="AO1578" s="75" t="str">
        <f t="shared" si="306"/>
        <v>1</v>
      </c>
      <c r="AP1578" s="75" t="str">
        <f t="shared" si="307"/>
        <v>1</v>
      </c>
      <c r="AQ1578" s="75" t="str">
        <f t="shared" si="318"/>
        <v>1</v>
      </c>
      <c r="AR1578" s="75" t="str">
        <f t="shared" si="319"/>
        <v>1</v>
      </c>
      <c r="AS1578" s="75">
        <f t="shared" si="310"/>
        <v>1</v>
      </c>
      <c r="AT1578" s="75" t="str">
        <f t="shared" si="311"/>
        <v>1</v>
      </c>
      <c r="AU1578" s="48" t="e">
        <f>IF(OR(AQ1578="I",#REF!="I",AQ1578="C",#REF!="C"),"Termovacío",IF(OR(AO1578="I",AN1578="I",AP1578="I",AK1578="I",AL1578="I",AO1578="C",AN1578="C",AP1578="C",AK1578="C",AL1578="C"),"Regeneración",""))</f>
        <v>#REF!</v>
      </c>
    </row>
    <row r="1579" spans="1:47" s="10" customFormat="1" ht="15" customHeight="1" x14ac:dyDescent="0.2">
      <c r="A1579" s="4">
        <f t="shared" si="312"/>
        <v>77</v>
      </c>
      <c r="B1579" s="4">
        <v>60003638</v>
      </c>
      <c r="C1579" s="4" t="s">
        <v>108</v>
      </c>
      <c r="D1579" s="4" t="s">
        <v>156</v>
      </c>
      <c r="E1579" s="3"/>
      <c r="F1579" s="4" t="s">
        <v>369</v>
      </c>
      <c r="G1579" s="4" t="s">
        <v>12</v>
      </c>
      <c r="H1579" s="4" t="s">
        <v>72</v>
      </c>
      <c r="I1579" s="4" t="s">
        <v>245</v>
      </c>
      <c r="J1579" s="4" t="s">
        <v>141</v>
      </c>
      <c r="K1579" s="4" t="s">
        <v>125</v>
      </c>
      <c r="L1579" s="4">
        <v>2008</v>
      </c>
      <c r="M1579" s="4" t="s">
        <v>267</v>
      </c>
      <c r="N1579" s="4" t="s">
        <v>153</v>
      </c>
      <c r="O1579" s="4" t="s">
        <v>135</v>
      </c>
      <c r="P1579" s="4">
        <v>2008</v>
      </c>
      <c r="Q1579" s="4"/>
      <c r="R1579" s="4" t="s">
        <v>119</v>
      </c>
      <c r="S1579" s="13"/>
      <c r="T1579" s="4"/>
      <c r="U1579" s="4"/>
      <c r="V1579" s="4"/>
      <c r="W1579" s="4">
        <v>60</v>
      </c>
      <c r="X1579" s="13">
        <v>43584</v>
      </c>
      <c r="Y1579" s="27"/>
      <c r="Z1579" s="27"/>
      <c r="AA1579" s="28"/>
      <c r="AB1579" s="31"/>
      <c r="AC1579" s="32">
        <v>67.900000000000006</v>
      </c>
      <c r="AD1579" s="28"/>
      <c r="AE1579" s="28">
        <v>37.9</v>
      </c>
      <c r="AF1579" s="33">
        <v>0.01</v>
      </c>
      <c r="AG1579" s="28">
        <v>1</v>
      </c>
      <c r="AH1579" s="31">
        <v>1.9E-2</v>
      </c>
      <c r="AI1579" s="31">
        <v>0.37</v>
      </c>
      <c r="AJ1579" s="31"/>
      <c r="AK1579" s="75" t="str">
        <f t="shared" si="302"/>
        <v>1</v>
      </c>
      <c r="AL1579" s="75" t="str">
        <f t="shared" si="303"/>
        <v>1</v>
      </c>
      <c r="AM1579" s="75" t="str">
        <f t="shared" si="304"/>
        <v>1</v>
      </c>
      <c r="AN1579" s="75" t="str">
        <f t="shared" si="305"/>
        <v>1</v>
      </c>
      <c r="AO1579" s="75" t="str">
        <f t="shared" si="306"/>
        <v>1</v>
      </c>
      <c r="AP1579" s="75" t="str">
        <f t="shared" si="307"/>
        <v>1</v>
      </c>
      <c r="AQ1579" s="75" t="str">
        <f t="shared" si="318"/>
        <v>1</v>
      </c>
      <c r="AR1579" s="75" t="str">
        <f t="shared" si="319"/>
        <v>1</v>
      </c>
      <c r="AS1579" s="75">
        <f t="shared" si="310"/>
        <v>1</v>
      </c>
      <c r="AT1579" s="75" t="str">
        <f t="shared" si="311"/>
        <v>1</v>
      </c>
      <c r="AU1579" s="48" t="e">
        <f>IF(OR(AQ1579="I",#REF!="I",AQ1579="C",#REF!="C"),"Termovacío",IF(OR(AO1579="I",AN1579="I",AP1579="I",AK1579="I",AL1579="I",AO1579="C",AN1579="C",AP1579="C",AK1579="C",AL1579="C"),"Regeneración",""))</f>
        <v>#REF!</v>
      </c>
    </row>
    <row r="1580" spans="1:47" s="10" customFormat="1" ht="15" customHeight="1" x14ac:dyDescent="0.2">
      <c r="A1580" s="4">
        <f t="shared" si="312"/>
        <v>77</v>
      </c>
      <c r="B1580" s="4">
        <v>60003638</v>
      </c>
      <c r="C1580" s="4" t="s">
        <v>108</v>
      </c>
      <c r="D1580" s="4" t="s">
        <v>156</v>
      </c>
      <c r="E1580" s="3"/>
      <c r="F1580" s="4" t="s">
        <v>369</v>
      </c>
      <c r="G1580" s="4" t="s">
        <v>12</v>
      </c>
      <c r="H1580" s="4" t="s">
        <v>72</v>
      </c>
      <c r="I1580" s="4" t="s">
        <v>245</v>
      </c>
      <c r="J1580" s="4" t="s">
        <v>141</v>
      </c>
      <c r="K1580" s="4" t="s">
        <v>125</v>
      </c>
      <c r="L1580" s="4">
        <v>2008</v>
      </c>
      <c r="M1580" s="4" t="s">
        <v>267</v>
      </c>
      <c r="N1580" s="4" t="s">
        <v>153</v>
      </c>
      <c r="O1580" s="4" t="s">
        <v>135</v>
      </c>
      <c r="P1580" s="4">
        <v>2008</v>
      </c>
      <c r="Q1580" s="4"/>
      <c r="R1580" s="4" t="s">
        <v>119</v>
      </c>
      <c r="S1580" s="13"/>
      <c r="T1580" s="4"/>
      <c r="U1580" s="4"/>
      <c r="V1580" s="4"/>
      <c r="W1580" s="4">
        <v>60</v>
      </c>
      <c r="X1580" s="13">
        <v>43318</v>
      </c>
      <c r="Y1580" s="27"/>
      <c r="Z1580" s="27"/>
      <c r="AA1580" s="28"/>
      <c r="AB1580" s="31"/>
      <c r="AC1580" s="32">
        <v>62.2</v>
      </c>
      <c r="AD1580" s="28"/>
      <c r="AE1580" s="28">
        <v>34.1</v>
      </c>
      <c r="AF1580" s="33">
        <v>0.02</v>
      </c>
      <c r="AG1580" s="28">
        <v>1</v>
      </c>
      <c r="AH1580" s="31">
        <v>2.1000000000000001E-2</v>
      </c>
      <c r="AI1580" s="31">
        <v>0.65</v>
      </c>
      <c r="AJ1580" s="31"/>
      <c r="AK1580" s="75" t="str">
        <f t="shared" si="302"/>
        <v>1</v>
      </c>
      <c r="AL1580" s="75" t="str">
        <f t="shared" si="303"/>
        <v>1</v>
      </c>
      <c r="AM1580" s="75" t="str">
        <f t="shared" si="304"/>
        <v>1</v>
      </c>
      <c r="AN1580" s="75" t="str">
        <f t="shared" si="305"/>
        <v>1</v>
      </c>
      <c r="AO1580" s="75" t="str">
        <f t="shared" si="306"/>
        <v>1</v>
      </c>
      <c r="AP1580" s="75" t="str">
        <f t="shared" si="307"/>
        <v>1</v>
      </c>
      <c r="AQ1580" s="75" t="str">
        <f t="shared" si="318"/>
        <v>1</v>
      </c>
      <c r="AR1580" s="75" t="str">
        <f t="shared" si="319"/>
        <v>1</v>
      </c>
      <c r="AS1580" s="75">
        <f t="shared" si="310"/>
        <v>1</v>
      </c>
      <c r="AT1580" s="75" t="str">
        <f t="shared" si="311"/>
        <v>1</v>
      </c>
      <c r="AU1580" s="48" t="e">
        <f>IF(OR(AQ1580="I",#REF!="I",AQ1580="C",#REF!="C"),"Termovacío",IF(OR(AO1580="I",AN1580="I",AP1580="I",AK1580="I",AL1580="I",AO1580="C",AN1580="C",AP1580="C",AK1580="C",AL1580="C"),"Regeneración",""))</f>
        <v>#REF!</v>
      </c>
    </row>
    <row r="1581" spans="1:47" s="10" customFormat="1" ht="15" customHeight="1" x14ac:dyDescent="0.2">
      <c r="A1581" s="4">
        <f t="shared" si="312"/>
        <v>77</v>
      </c>
      <c r="B1581" s="4">
        <v>60003638</v>
      </c>
      <c r="C1581" s="4" t="s">
        <v>108</v>
      </c>
      <c r="D1581" s="4" t="s">
        <v>156</v>
      </c>
      <c r="E1581" s="3"/>
      <c r="F1581" s="4" t="s">
        <v>369</v>
      </c>
      <c r="G1581" s="4" t="s">
        <v>12</v>
      </c>
      <c r="H1581" s="4" t="s">
        <v>72</v>
      </c>
      <c r="I1581" s="4" t="s">
        <v>245</v>
      </c>
      <c r="J1581" s="4" t="s">
        <v>141</v>
      </c>
      <c r="K1581" s="4" t="s">
        <v>125</v>
      </c>
      <c r="L1581" s="4">
        <v>2008</v>
      </c>
      <c r="M1581" s="4" t="s">
        <v>267</v>
      </c>
      <c r="N1581" s="4" t="s">
        <v>153</v>
      </c>
      <c r="O1581" s="4" t="s">
        <v>135</v>
      </c>
      <c r="P1581" s="4">
        <v>2008</v>
      </c>
      <c r="Q1581" s="4"/>
      <c r="R1581" s="4" t="s">
        <v>119</v>
      </c>
      <c r="S1581" s="13"/>
      <c r="T1581" s="4"/>
      <c r="U1581" s="4"/>
      <c r="V1581" s="4"/>
      <c r="W1581" s="4">
        <v>60</v>
      </c>
      <c r="X1581" s="13">
        <v>42928</v>
      </c>
      <c r="Y1581" s="27"/>
      <c r="Z1581" s="27"/>
      <c r="AA1581" s="28"/>
      <c r="AB1581" s="31"/>
      <c r="AC1581" s="32">
        <v>61</v>
      </c>
      <c r="AD1581" s="28"/>
      <c r="AE1581" s="28">
        <v>37.799999999999997</v>
      </c>
      <c r="AF1581" s="33">
        <v>0.02</v>
      </c>
      <c r="AG1581" s="28">
        <v>2</v>
      </c>
      <c r="AH1581" s="31">
        <v>0.03</v>
      </c>
      <c r="AI1581" s="31">
        <v>1</v>
      </c>
      <c r="AJ1581" s="31"/>
      <c r="AK1581" s="75" t="str">
        <f t="shared" si="302"/>
        <v>1</v>
      </c>
      <c r="AL1581" s="75" t="str">
        <f t="shared" si="303"/>
        <v>1</v>
      </c>
      <c r="AM1581" s="75" t="str">
        <f t="shared" si="304"/>
        <v>1</v>
      </c>
      <c r="AN1581" s="75" t="str">
        <f t="shared" si="305"/>
        <v>1</v>
      </c>
      <c r="AO1581" s="75" t="str">
        <f t="shared" si="306"/>
        <v>1</v>
      </c>
      <c r="AP1581" s="75" t="str">
        <f t="shared" si="307"/>
        <v>1</v>
      </c>
      <c r="AQ1581" s="75" t="str">
        <f t="shared" si="318"/>
        <v>1</v>
      </c>
      <c r="AR1581" s="75" t="str">
        <f t="shared" si="319"/>
        <v>1</v>
      </c>
      <c r="AS1581" s="75">
        <f t="shared" si="310"/>
        <v>1</v>
      </c>
      <c r="AT1581" s="75" t="str">
        <f t="shared" si="311"/>
        <v>1</v>
      </c>
      <c r="AU1581" s="48" t="e">
        <f>IF(OR(AQ1581="I",#REF!="I",AQ1581="C",#REF!="C"),"Termovacío",IF(OR(AO1581="I",AN1581="I",AP1581="I",AK1581="I",AL1581="I",AO1581="C",AN1581="C",AP1581="C",AK1581="C",AL1581="C"),"Regeneración",""))</f>
        <v>#REF!</v>
      </c>
    </row>
    <row r="1582" spans="1:47" s="10" customFormat="1" ht="15" customHeight="1" x14ac:dyDescent="0.2">
      <c r="A1582" s="4">
        <f t="shared" si="312"/>
        <v>77</v>
      </c>
      <c r="B1582" s="4">
        <v>60003638</v>
      </c>
      <c r="C1582" s="4" t="s">
        <v>108</v>
      </c>
      <c r="D1582" s="4" t="s">
        <v>156</v>
      </c>
      <c r="E1582" s="3"/>
      <c r="F1582" s="4" t="s">
        <v>369</v>
      </c>
      <c r="G1582" s="4" t="s">
        <v>12</v>
      </c>
      <c r="H1582" s="4" t="s">
        <v>72</v>
      </c>
      <c r="I1582" s="4" t="s">
        <v>245</v>
      </c>
      <c r="J1582" s="4" t="s">
        <v>141</v>
      </c>
      <c r="K1582" s="4" t="s">
        <v>125</v>
      </c>
      <c r="L1582" s="4">
        <v>2008</v>
      </c>
      <c r="M1582" s="4" t="s">
        <v>267</v>
      </c>
      <c r="N1582" s="4" t="s">
        <v>153</v>
      </c>
      <c r="O1582" s="4" t="s">
        <v>135</v>
      </c>
      <c r="P1582" s="4">
        <v>2008</v>
      </c>
      <c r="Q1582" s="4"/>
      <c r="R1582" s="4" t="s">
        <v>119</v>
      </c>
      <c r="S1582" s="13"/>
      <c r="T1582" s="4"/>
      <c r="U1582" s="4"/>
      <c r="V1582" s="4"/>
      <c r="W1582" s="4">
        <v>60</v>
      </c>
      <c r="X1582" s="13">
        <v>42387</v>
      </c>
      <c r="Y1582" s="27"/>
      <c r="Z1582" s="27"/>
      <c r="AA1582" s="28"/>
      <c r="AB1582" s="31"/>
      <c r="AC1582" s="32">
        <v>64.2</v>
      </c>
      <c r="AD1582" s="28"/>
      <c r="AE1582" s="28">
        <v>35</v>
      </c>
      <c r="AF1582" s="33">
        <v>0.01</v>
      </c>
      <c r="AG1582" s="28">
        <v>1</v>
      </c>
      <c r="AH1582" s="31">
        <v>2.7E-2</v>
      </c>
      <c r="AI1582" s="31">
        <v>0.82499999999999996</v>
      </c>
      <c r="AJ1582" s="31"/>
      <c r="AK1582" s="75" t="str">
        <f t="shared" si="302"/>
        <v>1</v>
      </c>
      <c r="AL1582" s="75" t="str">
        <f t="shared" si="303"/>
        <v>1</v>
      </c>
      <c r="AM1582" s="75" t="str">
        <f t="shared" si="304"/>
        <v>1</v>
      </c>
      <c r="AN1582" s="75" t="str">
        <f t="shared" si="305"/>
        <v>1</v>
      </c>
      <c r="AO1582" s="75" t="str">
        <f t="shared" si="306"/>
        <v>1</v>
      </c>
      <c r="AP1582" s="75" t="str">
        <f t="shared" si="307"/>
        <v>1</v>
      </c>
      <c r="AQ1582" s="75" t="str">
        <f t="shared" si="318"/>
        <v>1</v>
      </c>
      <c r="AR1582" s="75" t="str">
        <f t="shared" si="319"/>
        <v>1</v>
      </c>
      <c r="AS1582" s="75">
        <f t="shared" si="310"/>
        <v>1</v>
      </c>
      <c r="AT1582" s="75" t="str">
        <f t="shared" si="311"/>
        <v>1</v>
      </c>
      <c r="AU1582" s="48" t="e">
        <f>IF(OR(AQ1582="I",#REF!="I",AQ1582="C",#REF!="C"),"Termovacío",IF(OR(AO1582="I",AN1582="I",AP1582="I",AK1582="I",AL1582="I",AO1582="C",AN1582="C",AP1582="C",AK1582="C",AL1582="C"),"Regeneración",""))</f>
        <v>#REF!</v>
      </c>
    </row>
    <row r="1583" spans="1:47" s="10" customFormat="1" ht="15" customHeight="1" x14ac:dyDescent="0.2">
      <c r="A1583" s="4">
        <f t="shared" si="312"/>
        <v>77</v>
      </c>
      <c r="B1583" s="4">
        <v>60003638</v>
      </c>
      <c r="C1583" s="4" t="s">
        <v>108</v>
      </c>
      <c r="D1583" s="4" t="s">
        <v>156</v>
      </c>
      <c r="E1583" s="3"/>
      <c r="F1583" s="4" t="s">
        <v>369</v>
      </c>
      <c r="G1583" s="4" t="s">
        <v>12</v>
      </c>
      <c r="H1583" s="4" t="s">
        <v>72</v>
      </c>
      <c r="I1583" s="4" t="s">
        <v>245</v>
      </c>
      <c r="J1583" s="4" t="s">
        <v>141</v>
      </c>
      <c r="K1583" s="4" t="s">
        <v>125</v>
      </c>
      <c r="L1583" s="4">
        <v>2008</v>
      </c>
      <c r="M1583" s="4" t="s">
        <v>267</v>
      </c>
      <c r="N1583" s="4" t="s">
        <v>153</v>
      </c>
      <c r="O1583" s="4" t="s">
        <v>135</v>
      </c>
      <c r="P1583" s="4">
        <v>2008</v>
      </c>
      <c r="Q1583" s="4"/>
      <c r="R1583" s="4" t="s">
        <v>119</v>
      </c>
      <c r="S1583" s="13"/>
      <c r="T1583" s="4"/>
      <c r="U1583" s="4"/>
      <c r="V1583" s="4"/>
      <c r="W1583" s="4">
        <v>60</v>
      </c>
      <c r="X1583" s="13">
        <v>41990</v>
      </c>
      <c r="Y1583" s="27"/>
      <c r="Z1583" s="27"/>
      <c r="AA1583" s="28"/>
      <c r="AB1583" s="31"/>
      <c r="AC1583" s="32">
        <v>77.3</v>
      </c>
      <c r="AD1583" s="28"/>
      <c r="AE1583" s="28">
        <v>37</v>
      </c>
      <c r="AF1583" s="33">
        <v>0.01</v>
      </c>
      <c r="AG1583" s="28">
        <v>1</v>
      </c>
      <c r="AH1583" s="31">
        <v>3.6999999999999998E-2</v>
      </c>
      <c r="AI1583" s="31"/>
      <c r="AJ1583" s="31"/>
      <c r="AK1583" s="75" t="str">
        <f t="shared" si="302"/>
        <v>1</v>
      </c>
      <c r="AL1583" s="75" t="str">
        <f t="shared" si="303"/>
        <v>1</v>
      </c>
      <c r="AM1583" s="75" t="str">
        <f t="shared" si="304"/>
        <v>1</v>
      </c>
      <c r="AN1583" s="75" t="str">
        <f t="shared" si="305"/>
        <v>1</v>
      </c>
      <c r="AO1583" s="75" t="str">
        <f t="shared" si="306"/>
        <v>1</v>
      </c>
      <c r="AP1583" s="75" t="str">
        <f t="shared" si="307"/>
        <v>1</v>
      </c>
      <c r="AQ1583" s="75" t="str">
        <f t="shared" si="318"/>
        <v>1</v>
      </c>
      <c r="AR1583" s="75" t="str">
        <f t="shared" si="319"/>
        <v>1</v>
      </c>
      <c r="AS1583" s="75">
        <f t="shared" si="310"/>
        <v>1</v>
      </c>
      <c r="AT1583" s="75" t="str">
        <f t="shared" si="311"/>
        <v>1</v>
      </c>
      <c r="AU1583" s="48" t="e">
        <f>IF(OR(AQ1583="I",#REF!="I",AQ1583="C",#REF!="C"),"Termovacío",IF(OR(AO1583="I",AN1583="I",AP1583="I",AK1583="I",AL1583="I",AO1583="C",AN1583="C",AP1583="C",AK1583="C",AL1583="C"),"Regeneración",""))</f>
        <v>#REF!</v>
      </c>
    </row>
    <row r="1584" spans="1:47" s="10" customFormat="1" ht="15" customHeight="1" x14ac:dyDescent="0.2">
      <c r="A1584" s="4">
        <f t="shared" si="312"/>
        <v>77</v>
      </c>
      <c r="B1584" s="4">
        <v>60003638</v>
      </c>
      <c r="C1584" s="4" t="s">
        <v>108</v>
      </c>
      <c r="D1584" s="4" t="s">
        <v>156</v>
      </c>
      <c r="E1584" s="3"/>
      <c r="F1584" s="4" t="s">
        <v>369</v>
      </c>
      <c r="G1584" s="4" t="s">
        <v>12</v>
      </c>
      <c r="H1584" s="4" t="s">
        <v>72</v>
      </c>
      <c r="I1584" s="4" t="s">
        <v>245</v>
      </c>
      <c r="J1584" s="4" t="s">
        <v>141</v>
      </c>
      <c r="K1584" s="4" t="s">
        <v>125</v>
      </c>
      <c r="L1584" s="4">
        <v>2008</v>
      </c>
      <c r="M1584" s="4" t="s">
        <v>267</v>
      </c>
      <c r="N1584" s="4" t="s">
        <v>153</v>
      </c>
      <c r="O1584" s="4" t="s">
        <v>135</v>
      </c>
      <c r="P1584" s="4">
        <v>2008</v>
      </c>
      <c r="Q1584" s="4"/>
      <c r="R1584" s="4" t="s">
        <v>119</v>
      </c>
      <c r="S1584" s="13"/>
      <c r="T1584" s="4"/>
      <c r="U1584" s="4"/>
      <c r="V1584" s="4"/>
      <c r="W1584" s="4">
        <v>60</v>
      </c>
      <c r="X1584" s="13">
        <v>41628</v>
      </c>
      <c r="Y1584" s="27"/>
      <c r="Z1584" s="27"/>
      <c r="AA1584" s="28"/>
      <c r="AB1584" s="31"/>
      <c r="AC1584" s="32">
        <v>41</v>
      </c>
      <c r="AD1584" s="28"/>
      <c r="AE1584" s="28">
        <v>30.9</v>
      </c>
      <c r="AF1584" s="33">
        <v>0.01</v>
      </c>
      <c r="AG1584" s="28">
        <v>1</v>
      </c>
      <c r="AH1584" s="31">
        <v>4.2999999999999997E-2</v>
      </c>
      <c r="AI1584" s="31">
        <v>1.48</v>
      </c>
      <c r="AJ1584" s="31"/>
      <c r="AK1584" s="75" t="str">
        <f t="shared" si="302"/>
        <v>1</v>
      </c>
      <c r="AL1584" s="75" t="str">
        <f t="shared" si="303"/>
        <v>1</v>
      </c>
      <c r="AM1584" s="75" t="str">
        <f t="shared" si="304"/>
        <v>1</v>
      </c>
      <c r="AN1584" s="75" t="str">
        <f t="shared" si="305"/>
        <v>1</v>
      </c>
      <c r="AO1584" s="75" t="str">
        <f t="shared" si="306"/>
        <v>3</v>
      </c>
      <c r="AP1584" s="75" t="str">
        <f t="shared" si="307"/>
        <v>1</v>
      </c>
      <c r="AQ1584" s="75" t="str">
        <f t="shared" si="318"/>
        <v>1</v>
      </c>
      <c r="AR1584" s="75" t="str">
        <f t="shared" si="319"/>
        <v>1</v>
      </c>
      <c r="AS1584" s="75">
        <f t="shared" si="310"/>
        <v>1.2727272727272727</v>
      </c>
      <c r="AT1584" s="75" t="str">
        <f t="shared" si="311"/>
        <v>3</v>
      </c>
      <c r="AU1584" s="48" t="e">
        <f>IF(OR(AQ1584="I",#REF!="I",AQ1584="C",#REF!="C"),"Termovacío",IF(OR(AO1584="I",AN1584="I",AP1584="I",AK1584="I",AL1584="I",AO1584="C",AN1584="C",AP1584="C",AK1584="C",AL1584="C"),"Regeneración",""))</f>
        <v>#REF!</v>
      </c>
    </row>
    <row r="1585" spans="1:47" s="10" customFormat="1" ht="15" customHeight="1" x14ac:dyDescent="0.2">
      <c r="A1585" s="4">
        <f t="shared" si="312"/>
        <v>77</v>
      </c>
      <c r="B1585" s="4">
        <v>60003638</v>
      </c>
      <c r="C1585" s="4" t="s">
        <v>108</v>
      </c>
      <c r="D1585" s="4" t="s">
        <v>156</v>
      </c>
      <c r="E1585" s="3"/>
      <c r="F1585" s="4" t="s">
        <v>369</v>
      </c>
      <c r="G1585" s="4" t="s">
        <v>12</v>
      </c>
      <c r="H1585" s="4" t="s">
        <v>72</v>
      </c>
      <c r="I1585" s="4" t="s">
        <v>245</v>
      </c>
      <c r="J1585" s="4" t="s">
        <v>141</v>
      </c>
      <c r="K1585" s="4" t="s">
        <v>125</v>
      </c>
      <c r="L1585" s="4">
        <v>2008</v>
      </c>
      <c r="M1585" s="4" t="s">
        <v>267</v>
      </c>
      <c r="N1585" s="4" t="s">
        <v>153</v>
      </c>
      <c r="O1585" s="4" t="s">
        <v>135</v>
      </c>
      <c r="P1585" s="4">
        <v>2008</v>
      </c>
      <c r="Q1585" s="4"/>
      <c r="R1585" s="4" t="s">
        <v>119</v>
      </c>
      <c r="S1585" s="13"/>
      <c r="T1585" s="4"/>
      <c r="U1585" s="4"/>
      <c r="V1585" s="4"/>
      <c r="W1585" s="4">
        <v>60</v>
      </c>
      <c r="X1585" s="13">
        <v>41347</v>
      </c>
      <c r="Y1585" s="27"/>
      <c r="Z1585" s="27"/>
      <c r="AA1585" s="28"/>
      <c r="AB1585" s="31"/>
      <c r="AC1585" s="32">
        <v>49</v>
      </c>
      <c r="AD1585" s="28"/>
      <c r="AE1585" s="28">
        <v>36</v>
      </c>
      <c r="AF1585" s="33">
        <v>0.01</v>
      </c>
      <c r="AG1585" s="28">
        <v>0.5</v>
      </c>
      <c r="AH1585" s="31">
        <v>4.4999999999999998E-2</v>
      </c>
      <c r="AI1585" s="31">
        <v>1.1759999999999999</v>
      </c>
      <c r="AJ1585" s="31"/>
      <c r="AK1585" s="75" t="str">
        <f t="shared" si="302"/>
        <v>1</v>
      </c>
      <c r="AL1585" s="75" t="str">
        <f t="shared" si="303"/>
        <v>1</v>
      </c>
      <c r="AM1585" s="75" t="str">
        <f t="shared" si="304"/>
        <v>1</v>
      </c>
      <c r="AN1585" s="75" t="str">
        <f t="shared" si="305"/>
        <v>1</v>
      </c>
      <c r="AO1585" s="75" t="str">
        <f t="shared" si="306"/>
        <v>1</v>
      </c>
      <c r="AP1585" s="75" t="str">
        <f t="shared" si="307"/>
        <v>1</v>
      </c>
      <c r="AQ1585" s="75" t="str">
        <f t="shared" si="318"/>
        <v>1</v>
      </c>
      <c r="AR1585" s="75" t="str">
        <f t="shared" si="319"/>
        <v>1</v>
      </c>
      <c r="AS1585" s="75">
        <f t="shared" si="310"/>
        <v>1</v>
      </c>
      <c r="AT1585" s="75" t="str">
        <f t="shared" si="311"/>
        <v>1</v>
      </c>
      <c r="AU1585" s="48" t="e">
        <f>IF(OR(AQ1585="I",#REF!="I",AQ1585="C",#REF!="C"),"Termovacío",IF(OR(AO1585="I",AN1585="I",AP1585="I",AK1585="I",AL1585="I",AO1585="C",AN1585="C",AP1585="C",AK1585="C",AL1585="C"),"Regeneración",""))</f>
        <v>#REF!</v>
      </c>
    </row>
    <row r="1586" spans="1:47" s="10" customFormat="1" ht="15" customHeight="1" x14ac:dyDescent="0.2">
      <c r="A1586" s="4">
        <f t="shared" si="312"/>
        <v>77</v>
      </c>
      <c r="B1586" s="4">
        <v>60003638</v>
      </c>
      <c r="C1586" s="4" t="s">
        <v>108</v>
      </c>
      <c r="D1586" s="4" t="s">
        <v>156</v>
      </c>
      <c r="E1586" s="3"/>
      <c r="F1586" s="4" t="s">
        <v>369</v>
      </c>
      <c r="G1586" s="4" t="s">
        <v>12</v>
      </c>
      <c r="H1586" s="4" t="s">
        <v>72</v>
      </c>
      <c r="I1586" s="4" t="s">
        <v>245</v>
      </c>
      <c r="J1586" s="4" t="s">
        <v>141</v>
      </c>
      <c r="K1586" s="4" t="s">
        <v>125</v>
      </c>
      <c r="L1586" s="4">
        <v>2008</v>
      </c>
      <c r="M1586" s="4" t="s">
        <v>267</v>
      </c>
      <c r="N1586" s="4" t="s">
        <v>153</v>
      </c>
      <c r="O1586" s="4" t="s">
        <v>135</v>
      </c>
      <c r="P1586" s="4">
        <v>2008</v>
      </c>
      <c r="Q1586" s="4"/>
      <c r="R1586" s="4" t="s">
        <v>119</v>
      </c>
      <c r="S1586" s="13"/>
      <c r="T1586" s="4"/>
      <c r="U1586" s="4"/>
      <c r="V1586" s="4"/>
      <c r="W1586" s="4">
        <v>60</v>
      </c>
      <c r="X1586" s="13">
        <v>40934</v>
      </c>
      <c r="Y1586" s="27"/>
      <c r="Z1586" s="27"/>
      <c r="AA1586" s="28"/>
      <c r="AB1586" s="31"/>
      <c r="AC1586" s="32">
        <v>57.1</v>
      </c>
      <c r="AD1586" s="28"/>
      <c r="AE1586" s="28">
        <v>33</v>
      </c>
      <c r="AF1586" s="33">
        <v>0.01</v>
      </c>
      <c r="AG1586" s="28">
        <v>0.5</v>
      </c>
      <c r="AH1586" s="31">
        <v>8.2000000000000003E-2</v>
      </c>
      <c r="AI1586" s="31">
        <v>1.1919999999999999</v>
      </c>
      <c r="AJ1586" s="31"/>
      <c r="AK1586" s="75" t="str">
        <f t="shared" si="302"/>
        <v>1</v>
      </c>
      <c r="AL1586" s="75" t="str">
        <f t="shared" si="303"/>
        <v>1</v>
      </c>
      <c r="AM1586" s="75" t="str">
        <f t="shared" si="304"/>
        <v>1</v>
      </c>
      <c r="AN1586" s="75" t="str">
        <f t="shared" si="305"/>
        <v>1</v>
      </c>
      <c r="AO1586" s="75" t="str">
        <f t="shared" si="306"/>
        <v>1</v>
      </c>
      <c r="AP1586" s="75" t="str">
        <f t="shared" si="307"/>
        <v>1</v>
      </c>
      <c r="AQ1586" s="75" t="str">
        <f t="shared" si="318"/>
        <v>1</v>
      </c>
      <c r="AR1586" s="75" t="str">
        <f t="shared" si="319"/>
        <v>1</v>
      </c>
      <c r="AS1586" s="75">
        <f t="shared" si="310"/>
        <v>1</v>
      </c>
      <c r="AT1586" s="75" t="str">
        <f t="shared" si="311"/>
        <v>1</v>
      </c>
      <c r="AU1586" s="48" t="e">
        <f>IF(OR(AQ1586="I",#REF!="I",AQ1586="C",#REF!="C"),"Termovacío",IF(OR(AO1586="I",AN1586="I",AP1586="I",AK1586="I",AL1586="I",AO1586="C",AN1586="C",AP1586="C",AK1586="C",AL1586="C"),"Regeneración",""))</f>
        <v>#REF!</v>
      </c>
    </row>
    <row r="1587" spans="1:47" s="10" customFormat="1" ht="15" customHeight="1" x14ac:dyDescent="0.2">
      <c r="A1587" s="4">
        <f t="shared" si="312"/>
        <v>77</v>
      </c>
      <c r="B1587" s="4">
        <v>60003638</v>
      </c>
      <c r="C1587" s="4" t="s">
        <v>108</v>
      </c>
      <c r="D1587" s="4" t="s">
        <v>156</v>
      </c>
      <c r="E1587" s="3"/>
      <c r="F1587" s="4" t="s">
        <v>369</v>
      </c>
      <c r="G1587" s="4" t="s">
        <v>12</v>
      </c>
      <c r="H1587" s="4" t="s">
        <v>72</v>
      </c>
      <c r="I1587" s="4" t="s">
        <v>245</v>
      </c>
      <c r="J1587" s="4" t="s">
        <v>141</v>
      </c>
      <c r="K1587" s="4" t="s">
        <v>125</v>
      </c>
      <c r="L1587" s="4">
        <v>2008</v>
      </c>
      <c r="M1587" s="4" t="s">
        <v>267</v>
      </c>
      <c r="N1587" s="4" t="s">
        <v>153</v>
      </c>
      <c r="O1587" s="4" t="s">
        <v>135</v>
      </c>
      <c r="P1587" s="4">
        <v>2008</v>
      </c>
      <c r="Q1587" s="4"/>
      <c r="R1587" s="4" t="s">
        <v>119</v>
      </c>
      <c r="S1587" s="13"/>
      <c r="T1587" s="4"/>
      <c r="U1587" s="4"/>
      <c r="V1587" s="4"/>
      <c r="W1587" s="4">
        <v>60</v>
      </c>
      <c r="X1587" s="13">
        <v>40884</v>
      </c>
      <c r="Y1587" s="27"/>
      <c r="Z1587" s="27"/>
      <c r="AA1587" s="28"/>
      <c r="AB1587" s="31"/>
      <c r="AC1587" s="32">
        <v>51.8</v>
      </c>
      <c r="AD1587" s="28"/>
      <c r="AE1587" s="28">
        <v>34</v>
      </c>
      <c r="AF1587" s="33">
        <v>0.01</v>
      </c>
      <c r="AG1587" s="28">
        <v>1</v>
      </c>
      <c r="AH1587" s="31">
        <v>7.9000000000000001E-2</v>
      </c>
      <c r="AI1587" s="31">
        <v>1.355</v>
      </c>
      <c r="AJ1587" s="31"/>
      <c r="AK1587" s="75" t="str">
        <f t="shared" si="302"/>
        <v>1</v>
      </c>
      <c r="AL1587" s="75" t="str">
        <f t="shared" si="303"/>
        <v>1</v>
      </c>
      <c r="AM1587" s="75" t="str">
        <f t="shared" si="304"/>
        <v>1</v>
      </c>
      <c r="AN1587" s="75" t="str">
        <f t="shared" si="305"/>
        <v>1</v>
      </c>
      <c r="AO1587" s="75" t="str">
        <f t="shared" si="306"/>
        <v>1</v>
      </c>
      <c r="AP1587" s="75" t="str">
        <f t="shared" si="307"/>
        <v>1</v>
      </c>
      <c r="AQ1587" s="75" t="str">
        <f t="shared" si="318"/>
        <v>1</v>
      </c>
      <c r="AR1587" s="75" t="str">
        <f t="shared" si="319"/>
        <v>1</v>
      </c>
      <c r="AS1587" s="75">
        <f t="shared" si="310"/>
        <v>1</v>
      </c>
      <c r="AT1587" s="75" t="str">
        <f t="shared" si="311"/>
        <v>1</v>
      </c>
      <c r="AU1587" s="48" t="e">
        <f>IF(OR(AQ1587="I",#REF!="I",AQ1587="C",#REF!="C"),"Termovacío",IF(OR(AO1587="I",AN1587="I",AP1587="I",AK1587="I",AL1587="I",AO1587="C",AN1587="C",AP1587="C",AK1587="C",AL1587="C"),"Regeneración",""))</f>
        <v>#REF!</v>
      </c>
    </row>
    <row r="1588" spans="1:47" s="10" customFormat="1" ht="15" customHeight="1" x14ac:dyDescent="0.2">
      <c r="A1588" s="4">
        <f t="shared" si="312"/>
        <v>77</v>
      </c>
      <c r="B1588" s="4">
        <v>60003638</v>
      </c>
      <c r="C1588" s="4" t="s">
        <v>108</v>
      </c>
      <c r="D1588" s="4" t="s">
        <v>156</v>
      </c>
      <c r="E1588" s="3"/>
      <c r="F1588" s="4" t="s">
        <v>369</v>
      </c>
      <c r="G1588" s="4" t="s">
        <v>12</v>
      </c>
      <c r="H1588" s="4" t="s">
        <v>72</v>
      </c>
      <c r="I1588" s="4" t="s">
        <v>245</v>
      </c>
      <c r="J1588" s="4" t="s">
        <v>141</v>
      </c>
      <c r="K1588" s="4" t="s">
        <v>125</v>
      </c>
      <c r="L1588" s="4">
        <v>2008</v>
      </c>
      <c r="M1588" s="4" t="s">
        <v>267</v>
      </c>
      <c r="N1588" s="4" t="s">
        <v>153</v>
      </c>
      <c r="O1588" s="4" t="s">
        <v>135</v>
      </c>
      <c r="P1588" s="4">
        <v>2008</v>
      </c>
      <c r="Q1588" s="4"/>
      <c r="R1588" s="4" t="s">
        <v>119</v>
      </c>
      <c r="S1588" s="13"/>
      <c r="T1588" s="4"/>
      <c r="U1588" s="4"/>
      <c r="V1588" s="4"/>
      <c r="W1588" s="4">
        <v>60</v>
      </c>
      <c r="X1588" s="13">
        <v>40627</v>
      </c>
      <c r="Y1588" s="27"/>
      <c r="Z1588" s="27"/>
      <c r="AA1588" s="28"/>
      <c r="AB1588" s="31"/>
      <c r="AC1588" s="32">
        <v>64.3</v>
      </c>
      <c r="AD1588" s="28"/>
      <c r="AE1588" s="28">
        <v>32</v>
      </c>
      <c r="AF1588" s="33">
        <v>0.01</v>
      </c>
      <c r="AG1588" s="28">
        <v>0.5</v>
      </c>
      <c r="AH1588" s="31">
        <v>9.4E-2</v>
      </c>
      <c r="AI1588" s="31">
        <v>1.504</v>
      </c>
      <c r="AJ1588" s="31"/>
      <c r="AK1588" s="75" t="str">
        <f t="shared" si="302"/>
        <v>1</v>
      </c>
      <c r="AL1588" s="75" t="str">
        <f t="shared" si="303"/>
        <v>1</v>
      </c>
      <c r="AM1588" s="75" t="str">
        <f t="shared" si="304"/>
        <v>1</v>
      </c>
      <c r="AN1588" s="75" t="str">
        <f t="shared" si="305"/>
        <v>1</v>
      </c>
      <c r="AO1588" s="75" t="str">
        <f t="shared" si="306"/>
        <v>1</v>
      </c>
      <c r="AP1588" s="75" t="str">
        <f t="shared" si="307"/>
        <v>1</v>
      </c>
      <c r="AQ1588" s="75" t="str">
        <f t="shared" si="318"/>
        <v>1</v>
      </c>
      <c r="AR1588" s="75" t="str">
        <f t="shared" si="319"/>
        <v>1</v>
      </c>
      <c r="AS1588" s="75">
        <f t="shared" si="310"/>
        <v>1</v>
      </c>
      <c r="AT1588" s="75" t="str">
        <f t="shared" si="311"/>
        <v>1</v>
      </c>
      <c r="AU1588" s="48" t="e">
        <f>IF(OR(AQ1588="I",#REF!="I",AQ1588="C",#REF!="C"),"Termovacío",IF(OR(AO1588="I",AN1588="I",AP1588="I",AK1588="I",AL1588="I",AO1588="C",AN1588="C",AP1588="C",AK1588="C",AL1588="C"),"Regeneración",""))</f>
        <v>#REF!</v>
      </c>
    </row>
    <row r="1589" spans="1:47" s="10" customFormat="1" ht="15" customHeight="1" x14ac:dyDescent="0.2">
      <c r="A1589" s="4">
        <f t="shared" si="312"/>
        <v>77</v>
      </c>
      <c r="B1589" s="4">
        <v>60003638</v>
      </c>
      <c r="C1589" s="4" t="s">
        <v>108</v>
      </c>
      <c r="D1589" s="4" t="s">
        <v>156</v>
      </c>
      <c r="E1589" s="3"/>
      <c r="F1589" s="4" t="s">
        <v>369</v>
      </c>
      <c r="G1589" s="4" t="s">
        <v>12</v>
      </c>
      <c r="H1589" s="4" t="s">
        <v>72</v>
      </c>
      <c r="I1589" s="4" t="s">
        <v>245</v>
      </c>
      <c r="J1589" s="4" t="s">
        <v>141</v>
      </c>
      <c r="K1589" s="4" t="s">
        <v>125</v>
      </c>
      <c r="L1589" s="4">
        <v>2008</v>
      </c>
      <c r="M1589" s="4" t="s">
        <v>267</v>
      </c>
      <c r="N1589" s="4" t="s">
        <v>153</v>
      </c>
      <c r="O1589" s="4" t="s">
        <v>135</v>
      </c>
      <c r="P1589" s="4">
        <v>2008</v>
      </c>
      <c r="Q1589" s="4"/>
      <c r="R1589" s="4" t="s">
        <v>119</v>
      </c>
      <c r="S1589" s="13"/>
      <c r="T1589" s="4"/>
      <c r="U1589" s="4"/>
      <c r="V1589" s="4"/>
      <c r="W1589" s="4">
        <v>60</v>
      </c>
      <c r="X1589" s="13">
        <v>40318</v>
      </c>
      <c r="Y1589" s="27"/>
      <c r="Z1589" s="27"/>
      <c r="AA1589" s="28"/>
      <c r="AB1589" s="31"/>
      <c r="AC1589" s="32">
        <v>65</v>
      </c>
      <c r="AD1589" s="28"/>
      <c r="AE1589" s="28">
        <v>36</v>
      </c>
      <c r="AF1589" s="33">
        <v>0.01</v>
      </c>
      <c r="AG1589" s="28">
        <v>0.5</v>
      </c>
      <c r="AH1589" s="31">
        <v>0.151</v>
      </c>
      <c r="AI1589" s="31">
        <v>1.9850000000000001</v>
      </c>
      <c r="AJ1589" s="31"/>
      <c r="AK1589" s="75" t="str">
        <f t="shared" si="302"/>
        <v>3</v>
      </c>
      <c r="AL1589" s="75" t="str">
        <f t="shared" si="303"/>
        <v>1</v>
      </c>
      <c r="AM1589" s="75" t="str">
        <f t="shared" si="304"/>
        <v>1</v>
      </c>
      <c r="AN1589" s="75" t="str">
        <f t="shared" si="305"/>
        <v>1</v>
      </c>
      <c r="AO1589" s="75" t="str">
        <f t="shared" si="306"/>
        <v>1</v>
      </c>
      <c r="AP1589" s="75" t="str">
        <f t="shared" si="307"/>
        <v>1</v>
      </c>
      <c r="AQ1589" s="75" t="str">
        <f t="shared" si="318"/>
        <v>1</v>
      </c>
      <c r="AR1589" s="75" t="str">
        <f t="shared" si="319"/>
        <v>1</v>
      </c>
      <c r="AS1589" s="75">
        <f t="shared" si="310"/>
        <v>1.2727272727272727</v>
      </c>
      <c r="AT1589" s="75" t="str">
        <f t="shared" si="311"/>
        <v>3</v>
      </c>
      <c r="AU1589" s="48" t="e">
        <f>IF(OR(AQ1589="I",#REF!="I",AQ1589="C",#REF!="C"),"Termovacío",IF(OR(AO1589="I",AN1589="I",AP1589="I",AK1589="I",AL1589="I",AO1589="C",AN1589="C",AP1589="C",AK1589="C",AL1589="C"),"Regeneración",""))</f>
        <v>#REF!</v>
      </c>
    </row>
    <row r="1590" spans="1:47" s="10" customFormat="1" ht="15" customHeight="1" x14ac:dyDescent="0.2">
      <c r="A1590" s="4">
        <f t="shared" si="312"/>
        <v>77</v>
      </c>
      <c r="B1590" s="4">
        <v>60003638</v>
      </c>
      <c r="C1590" s="4" t="s">
        <v>108</v>
      </c>
      <c r="D1590" s="4" t="s">
        <v>156</v>
      </c>
      <c r="E1590" s="3"/>
      <c r="F1590" s="4" t="s">
        <v>369</v>
      </c>
      <c r="G1590" s="4" t="s">
        <v>12</v>
      </c>
      <c r="H1590" s="4" t="s">
        <v>72</v>
      </c>
      <c r="I1590" s="4" t="s">
        <v>245</v>
      </c>
      <c r="J1590" s="4" t="s">
        <v>141</v>
      </c>
      <c r="K1590" s="4" t="s">
        <v>125</v>
      </c>
      <c r="L1590" s="4">
        <v>2008</v>
      </c>
      <c r="M1590" s="4" t="s">
        <v>267</v>
      </c>
      <c r="N1590" s="4" t="s">
        <v>153</v>
      </c>
      <c r="O1590" s="4" t="s">
        <v>135</v>
      </c>
      <c r="P1590" s="4">
        <v>2008</v>
      </c>
      <c r="Q1590" s="4"/>
      <c r="R1590" s="4" t="s">
        <v>119</v>
      </c>
      <c r="S1590" s="13"/>
      <c r="T1590" s="4"/>
      <c r="U1590" s="4"/>
      <c r="V1590" s="4"/>
      <c r="W1590" s="4">
        <v>60</v>
      </c>
      <c r="X1590" s="13">
        <v>40099</v>
      </c>
      <c r="Y1590" s="27"/>
      <c r="Z1590" s="27"/>
      <c r="AA1590" s="28"/>
      <c r="AB1590" s="31"/>
      <c r="AC1590" s="32">
        <v>48</v>
      </c>
      <c r="AD1590" s="28"/>
      <c r="AE1590" s="28">
        <v>38</v>
      </c>
      <c r="AF1590" s="33">
        <v>5.0000000000000001E-3</v>
      </c>
      <c r="AG1590" s="28">
        <v>0.5</v>
      </c>
      <c r="AH1590" s="31">
        <v>0.19</v>
      </c>
      <c r="AI1590" s="31">
        <v>2.9929999999999999</v>
      </c>
      <c r="AJ1590" s="31"/>
      <c r="AK1590" s="75" t="str">
        <f t="shared" si="302"/>
        <v>3</v>
      </c>
      <c r="AL1590" s="75" t="str">
        <f t="shared" si="303"/>
        <v>1</v>
      </c>
      <c r="AM1590" s="75" t="str">
        <f t="shared" si="304"/>
        <v>1</v>
      </c>
      <c r="AN1590" s="75" t="str">
        <f t="shared" si="305"/>
        <v>1</v>
      </c>
      <c r="AO1590" s="75" t="str">
        <f t="shared" si="306"/>
        <v>1</v>
      </c>
      <c r="AP1590" s="75" t="str">
        <f t="shared" si="307"/>
        <v>1</v>
      </c>
      <c r="AQ1590" s="75" t="str">
        <f t="shared" si="318"/>
        <v>1</v>
      </c>
      <c r="AR1590" s="75" t="str">
        <f t="shared" si="319"/>
        <v>1</v>
      </c>
      <c r="AS1590" s="75">
        <f t="shared" si="310"/>
        <v>1.2727272727272727</v>
      </c>
      <c r="AT1590" s="75" t="str">
        <f t="shared" si="311"/>
        <v>3</v>
      </c>
      <c r="AU1590" s="48" t="e">
        <f>IF(OR(AQ1590="I",#REF!="I",AQ1590="C",#REF!="C"),"Termovacío",IF(OR(AO1590="I",AN1590="I",AP1590="I",AK1590="I",AL1590="I",AO1590="C",AN1590="C",AP1590="C",AK1590="C",AL1590="C"),"Regeneración",""))</f>
        <v>#REF!</v>
      </c>
    </row>
    <row r="1591" spans="1:47" s="10" customFormat="1" ht="15" customHeight="1" x14ac:dyDescent="0.2">
      <c r="A1591" s="4">
        <f t="shared" si="312"/>
        <v>77</v>
      </c>
      <c r="B1591" s="4">
        <v>60003638</v>
      </c>
      <c r="C1591" s="4" t="s">
        <v>108</v>
      </c>
      <c r="D1591" s="4" t="s">
        <v>156</v>
      </c>
      <c r="E1591" s="3"/>
      <c r="F1591" s="4" t="s">
        <v>369</v>
      </c>
      <c r="G1591" s="4" t="s">
        <v>12</v>
      </c>
      <c r="H1591" s="4" t="s">
        <v>72</v>
      </c>
      <c r="I1591" s="4" t="s">
        <v>245</v>
      </c>
      <c r="J1591" s="4" t="s">
        <v>141</v>
      </c>
      <c r="K1591" s="4" t="s">
        <v>125</v>
      </c>
      <c r="L1591" s="4">
        <v>2008</v>
      </c>
      <c r="M1591" s="4" t="s">
        <v>267</v>
      </c>
      <c r="N1591" s="4" t="s">
        <v>153</v>
      </c>
      <c r="O1591" s="4" t="s">
        <v>135</v>
      </c>
      <c r="P1591" s="4">
        <v>2008</v>
      </c>
      <c r="Q1591" s="4"/>
      <c r="R1591" s="4" t="s">
        <v>119</v>
      </c>
      <c r="S1591" s="13"/>
      <c r="T1591" s="4"/>
      <c r="U1591" s="4"/>
      <c r="V1591" s="4"/>
      <c r="W1591" s="4">
        <v>60</v>
      </c>
      <c r="X1591" s="13">
        <v>39610</v>
      </c>
      <c r="Y1591" s="27"/>
      <c r="Z1591" s="27"/>
      <c r="AA1591" s="28"/>
      <c r="AB1591" s="31"/>
      <c r="AC1591" s="32">
        <v>44</v>
      </c>
      <c r="AD1591" s="28"/>
      <c r="AE1591" s="28">
        <v>44</v>
      </c>
      <c r="AF1591" s="33">
        <v>0.01</v>
      </c>
      <c r="AG1591" s="28">
        <v>0.5</v>
      </c>
      <c r="AH1591" s="31">
        <v>3.9E-2</v>
      </c>
      <c r="AI1591" s="31">
        <v>0.28999999999999998</v>
      </c>
      <c r="AJ1591" s="31"/>
      <c r="AK1591" s="75" t="str">
        <f t="shared" si="302"/>
        <v>1</v>
      </c>
      <c r="AL1591" s="75" t="str">
        <f t="shared" si="303"/>
        <v>1</v>
      </c>
      <c r="AM1591" s="75" t="str">
        <f t="shared" si="304"/>
        <v>1</v>
      </c>
      <c r="AN1591" s="75" t="str">
        <f t="shared" si="305"/>
        <v>1</v>
      </c>
      <c r="AO1591" s="75" t="str">
        <f t="shared" si="306"/>
        <v>1</v>
      </c>
      <c r="AP1591" s="75" t="str">
        <f t="shared" si="307"/>
        <v>1</v>
      </c>
      <c r="AQ1591" s="75" t="str">
        <f t="shared" si="318"/>
        <v>1</v>
      </c>
      <c r="AR1591" s="75" t="str">
        <f t="shared" si="319"/>
        <v>1</v>
      </c>
      <c r="AS1591" s="75">
        <f t="shared" si="310"/>
        <v>1</v>
      </c>
      <c r="AT1591" s="75" t="str">
        <f t="shared" si="311"/>
        <v>1</v>
      </c>
      <c r="AU1591" s="48" t="e">
        <f>IF(OR(AQ1591="I",#REF!="I",AQ1591="C",#REF!="C"),"Termovacío",IF(OR(AO1591="I",AN1591="I",AP1591="I",AK1591="I",AL1591="I",AO1591="C",AN1591="C",AP1591="C",AK1591="C",AL1591="C"),"Regeneración",""))</f>
        <v>#REF!</v>
      </c>
    </row>
    <row r="1592" spans="1:47" s="10" customFormat="1" ht="15" customHeight="1" x14ac:dyDescent="0.2">
      <c r="A1592" s="4">
        <f t="shared" si="312"/>
        <v>78</v>
      </c>
      <c r="B1592" s="45">
        <v>500053</v>
      </c>
      <c r="C1592" s="45" t="s">
        <v>87</v>
      </c>
      <c r="D1592" s="45" t="s">
        <v>156</v>
      </c>
      <c r="E1592" s="45"/>
      <c r="F1592" s="36" t="str">
        <f t="shared" ref="F1592" si="321">+C1592&amp;" "&amp;D1592&amp;" "&amp;E1592</f>
        <v xml:space="preserve">PACHACAMAC TRF1 </v>
      </c>
      <c r="G1592" s="45" t="s">
        <v>618</v>
      </c>
      <c r="H1592" s="36" t="s">
        <v>31</v>
      </c>
      <c r="I1592" s="45" t="s">
        <v>10</v>
      </c>
      <c r="J1592" s="45">
        <v>25</v>
      </c>
      <c r="K1592" s="45" t="s">
        <v>214</v>
      </c>
      <c r="L1592" s="44">
        <v>2019</v>
      </c>
      <c r="M1592" s="36" t="s">
        <v>266</v>
      </c>
      <c r="N1592" s="36" t="s">
        <v>304</v>
      </c>
      <c r="O1592" s="36" t="s">
        <v>20</v>
      </c>
      <c r="P1592" s="45">
        <v>2020</v>
      </c>
      <c r="Q1592" s="45" t="s">
        <v>619</v>
      </c>
      <c r="R1592" s="45" t="s">
        <v>119</v>
      </c>
      <c r="S1592" s="45"/>
      <c r="T1592" s="45"/>
      <c r="U1592" s="45"/>
      <c r="V1592" s="36" t="s">
        <v>448</v>
      </c>
      <c r="W1592" s="36">
        <v>60</v>
      </c>
      <c r="X1592" s="38">
        <v>45700</v>
      </c>
      <c r="Y1592" s="39">
        <v>74</v>
      </c>
      <c r="Z1592" s="39" t="s">
        <v>664</v>
      </c>
      <c r="AA1592" s="40" t="s">
        <v>665</v>
      </c>
      <c r="AB1592" s="41">
        <v>0.88700000000000001</v>
      </c>
      <c r="AC1592" s="42">
        <v>59</v>
      </c>
      <c r="AD1592" s="40">
        <v>9</v>
      </c>
      <c r="AE1592" s="40">
        <v>37.5</v>
      </c>
      <c r="AF1592" s="43">
        <v>0.01</v>
      </c>
      <c r="AG1592" s="40">
        <v>0.5</v>
      </c>
      <c r="AH1592" s="41">
        <v>0.01</v>
      </c>
      <c r="AI1592" s="41">
        <v>0.60099999999999998</v>
      </c>
      <c r="AJ1592" s="41"/>
      <c r="AK1592" s="75" t="str">
        <f t="shared" si="302"/>
        <v>1</v>
      </c>
      <c r="AL1592" s="75" t="str">
        <f t="shared" si="303"/>
        <v>1</v>
      </c>
      <c r="AM1592" s="75" t="str">
        <f t="shared" si="304"/>
        <v>1</v>
      </c>
      <c r="AN1592" s="75" t="str">
        <f t="shared" si="305"/>
        <v>1</v>
      </c>
      <c r="AO1592" s="75" t="str">
        <f t="shared" si="306"/>
        <v>1</v>
      </c>
      <c r="AP1592" s="75" t="str">
        <f t="shared" si="307"/>
        <v>1</v>
      </c>
      <c r="AQ1592" s="75" t="str">
        <f t="shared" si="318"/>
        <v>1</v>
      </c>
      <c r="AR1592" s="75" t="str">
        <f t="shared" si="319"/>
        <v>1</v>
      </c>
      <c r="AS1592" s="75">
        <f t="shared" si="310"/>
        <v>1</v>
      </c>
      <c r="AT1592" s="75" t="str">
        <f t="shared" si="311"/>
        <v>1</v>
      </c>
      <c r="AU1592" s="48" t="e">
        <f>IF(OR(AQ1592="I",#REF!="I",AQ1592="C",#REF!="C"),"Termovacío",IF(OR(AO1592="I",AN1592="I",AP1592="I",AK1592="I",AL1592="I",AO1592="C",AN1592="C",AP1592="C",AK1592="C",AL1592="C"),"Regeneración",""))</f>
        <v>#REF!</v>
      </c>
    </row>
    <row r="1593" spans="1:47" s="10" customFormat="1" ht="15" customHeight="1" x14ac:dyDescent="0.2">
      <c r="A1593" s="4">
        <f t="shared" si="312"/>
        <v>78</v>
      </c>
      <c r="B1593" s="2">
        <v>500053</v>
      </c>
      <c r="C1593" s="2" t="s">
        <v>87</v>
      </c>
      <c r="D1593" s="2" t="s">
        <v>156</v>
      </c>
      <c r="E1593" s="2"/>
      <c r="F1593" s="4" t="str">
        <f t="shared" ref="F1593" si="322">+C1593&amp;" "&amp;D1593&amp;" "&amp;E1593</f>
        <v xml:space="preserve">PACHACAMAC TRF1 </v>
      </c>
      <c r="G1593" s="2" t="s">
        <v>618</v>
      </c>
      <c r="H1593" s="4" t="s">
        <v>31</v>
      </c>
      <c r="I1593" s="2" t="s">
        <v>10</v>
      </c>
      <c r="J1593" s="2">
        <v>25</v>
      </c>
      <c r="K1593" s="2" t="s">
        <v>214</v>
      </c>
      <c r="L1593" s="8">
        <v>2019</v>
      </c>
      <c r="M1593" s="4" t="s">
        <v>266</v>
      </c>
      <c r="N1593" s="4" t="s">
        <v>304</v>
      </c>
      <c r="O1593" s="4" t="s">
        <v>20</v>
      </c>
      <c r="P1593" s="2">
        <v>2020</v>
      </c>
      <c r="Q1593" s="2" t="s">
        <v>619</v>
      </c>
      <c r="R1593" s="2" t="s">
        <v>119</v>
      </c>
      <c r="S1593" s="2"/>
      <c r="T1593" s="2"/>
      <c r="U1593" s="2"/>
      <c r="V1593" s="4" t="s">
        <v>448</v>
      </c>
      <c r="W1593" s="4">
        <v>60</v>
      </c>
      <c r="X1593" s="13">
        <v>45223</v>
      </c>
      <c r="Y1593" s="27">
        <v>70</v>
      </c>
      <c r="Z1593" s="27"/>
      <c r="AA1593" s="28" t="s">
        <v>456</v>
      </c>
      <c r="AB1593" s="31">
        <v>0.88700000000000001</v>
      </c>
      <c r="AC1593" s="32">
        <v>60</v>
      </c>
      <c r="AD1593" s="28">
        <v>8</v>
      </c>
      <c r="AE1593" s="28">
        <v>38.9</v>
      </c>
      <c r="AF1593" s="33">
        <v>0.01</v>
      </c>
      <c r="AG1593" s="28">
        <v>0.5</v>
      </c>
      <c r="AH1593" s="31">
        <v>1.2E-2</v>
      </c>
      <c r="AI1593" s="31">
        <v>0.55900000000000005</v>
      </c>
      <c r="AJ1593" s="31"/>
      <c r="AK1593" s="75" t="str">
        <f t="shared" si="302"/>
        <v>1</v>
      </c>
      <c r="AL1593" s="75" t="str">
        <f t="shared" si="303"/>
        <v>1</v>
      </c>
      <c r="AM1593" s="75" t="str">
        <f t="shared" si="304"/>
        <v>1</v>
      </c>
      <c r="AN1593" s="75" t="str">
        <f t="shared" si="305"/>
        <v>1</v>
      </c>
      <c r="AO1593" s="75" t="str">
        <f t="shared" si="306"/>
        <v>1</v>
      </c>
      <c r="AP1593" s="75" t="str">
        <f t="shared" si="307"/>
        <v>1</v>
      </c>
      <c r="AQ1593" s="75" t="str">
        <f t="shared" si="318"/>
        <v>1</v>
      </c>
      <c r="AR1593" s="75" t="str">
        <f t="shared" si="319"/>
        <v>1</v>
      </c>
      <c r="AS1593" s="75">
        <f t="shared" si="310"/>
        <v>1</v>
      </c>
      <c r="AT1593" s="75" t="str">
        <f t="shared" si="311"/>
        <v>1</v>
      </c>
      <c r="AU1593" s="48" t="e">
        <f>IF(OR(AQ1593="I",#REF!="I",AQ1593="C",#REF!="C"),"Termovacío",IF(OR(AO1593="I",AN1593="I",AP1593="I",AK1593="I",AL1593="I",AO1593="C",AN1593="C",AP1593="C",AK1593="C",AL1593="C"),"Regeneración",""))</f>
        <v>#REF!</v>
      </c>
    </row>
    <row r="1594" spans="1:47" s="10" customFormat="1" ht="15" customHeight="1" x14ac:dyDescent="0.2">
      <c r="A1594" s="4">
        <f t="shared" si="312"/>
        <v>78</v>
      </c>
      <c r="B1594" s="4">
        <v>500053</v>
      </c>
      <c r="C1594" s="4" t="s">
        <v>87</v>
      </c>
      <c r="D1594" s="4" t="s">
        <v>156</v>
      </c>
      <c r="E1594" s="3"/>
      <c r="F1594" s="4" t="s">
        <v>370</v>
      </c>
      <c r="G1594" s="4" t="s">
        <v>9</v>
      </c>
      <c r="H1594" s="4" t="s">
        <v>31</v>
      </c>
      <c r="I1594" s="4" t="s">
        <v>10</v>
      </c>
      <c r="J1594" s="4">
        <v>25</v>
      </c>
      <c r="K1594" s="4" t="s">
        <v>214</v>
      </c>
      <c r="L1594" s="4">
        <v>2019</v>
      </c>
      <c r="M1594" s="4" t="s">
        <v>267</v>
      </c>
      <c r="N1594" s="4" t="s">
        <v>153</v>
      </c>
      <c r="O1594" s="4" t="s">
        <v>118</v>
      </c>
      <c r="P1594" s="4">
        <v>2020</v>
      </c>
      <c r="Q1594" s="4">
        <v>2019</v>
      </c>
      <c r="R1594" s="4" t="s">
        <v>119</v>
      </c>
      <c r="S1594" s="13"/>
      <c r="T1594" s="4"/>
      <c r="U1594" s="4"/>
      <c r="V1594" s="4"/>
      <c r="W1594" s="4">
        <v>60</v>
      </c>
      <c r="X1594" s="13" t="s">
        <v>291</v>
      </c>
      <c r="Y1594" s="27">
        <v>0</v>
      </c>
      <c r="Z1594" s="27">
        <v>64</v>
      </c>
      <c r="AA1594" s="28" t="s">
        <v>282</v>
      </c>
      <c r="AB1594" s="31">
        <v>0.88419999999999999</v>
      </c>
      <c r="AC1594" s="32">
        <v>62.5</v>
      </c>
      <c r="AD1594" s="28">
        <v>7</v>
      </c>
      <c r="AE1594" s="28">
        <v>41.8</v>
      </c>
      <c r="AF1594" s="33">
        <v>0.02</v>
      </c>
      <c r="AG1594" s="28">
        <v>1</v>
      </c>
      <c r="AH1594" s="31">
        <v>3.5000000000000003E-2</v>
      </c>
      <c r="AI1594" s="31">
        <v>0.75</v>
      </c>
      <c r="AJ1594" s="31"/>
      <c r="AK1594" s="75" t="str">
        <f t="shared" si="302"/>
        <v>1</v>
      </c>
      <c r="AL1594" s="75" t="str">
        <f t="shared" si="303"/>
        <v>1</v>
      </c>
      <c r="AM1594" s="75" t="str">
        <f t="shared" si="304"/>
        <v>1</v>
      </c>
      <c r="AN1594" s="75" t="str">
        <f t="shared" si="305"/>
        <v>1</v>
      </c>
      <c r="AO1594" s="75" t="str">
        <f t="shared" si="306"/>
        <v>1</v>
      </c>
      <c r="AP1594" s="75" t="str">
        <f t="shared" si="307"/>
        <v>1</v>
      </c>
      <c r="AQ1594" s="75" t="str">
        <f t="shared" si="318"/>
        <v>1</v>
      </c>
      <c r="AR1594" s="75" t="str">
        <f t="shared" si="319"/>
        <v>1</v>
      </c>
      <c r="AS1594" s="75">
        <f t="shared" si="310"/>
        <v>1</v>
      </c>
      <c r="AT1594" s="75" t="str">
        <f t="shared" si="311"/>
        <v>1</v>
      </c>
      <c r="AU1594" s="48" t="e">
        <f>IF(OR(AQ1594="I",#REF!="I",AQ1594="C",#REF!="C"),"Termovacío",IF(OR(AO1594="I",AN1594="I",AP1594="I",AK1594="I",AL1594="I",AO1594="C",AN1594="C",AP1594="C",AK1594="C",AL1594="C"),"Regeneración",""))</f>
        <v>#REF!</v>
      </c>
    </row>
    <row r="1595" spans="1:47" s="10" customFormat="1" ht="15" customHeight="1" x14ac:dyDescent="0.2">
      <c r="A1595" s="4">
        <f t="shared" si="312"/>
        <v>78</v>
      </c>
      <c r="B1595" s="4">
        <v>500053</v>
      </c>
      <c r="C1595" s="4" t="s">
        <v>87</v>
      </c>
      <c r="D1595" s="4" t="s">
        <v>156</v>
      </c>
      <c r="E1595" s="3"/>
      <c r="F1595" s="4" t="s">
        <v>370</v>
      </c>
      <c r="G1595" s="4" t="s">
        <v>9</v>
      </c>
      <c r="H1595" s="4" t="s">
        <v>31</v>
      </c>
      <c r="I1595" s="4" t="s">
        <v>10</v>
      </c>
      <c r="J1595" s="4">
        <v>25</v>
      </c>
      <c r="K1595" s="4" t="s">
        <v>214</v>
      </c>
      <c r="L1595" s="4">
        <v>2019</v>
      </c>
      <c r="M1595" s="4" t="s">
        <v>267</v>
      </c>
      <c r="N1595" s="4" t="s">
        <v>153</v>
      </c>
      <c r="O1595" s="4" t="s">
        <v>118</v>
      </c>
      <c r="P1595" s="4">
        <v>2020</v>
      </c>
      <c r="Q1595" s="4">
        <v>2019</v>
      </c>
      <c r="R1595" s="4" t="s">
        <v>119</v>
      </c>
      <c r="S1595" s="13"/>
      <c r="T1595" s="4"/>
      <c r="U1595" s="4"/>
      <c r="V1595" s="4" t="s">
        <v>301</v>
      </c>
      <c r="W1595" s="4">
        <v>60</v>
      </c>
      <c r="X1595" s="13">
        <v>44410</v>
      </c>
      <c r="Y1595" s="27">
        <v>79.599999999999994</v>
      </c>
      <c r="Z1595" s="27">
        <v>48</v>
      </c>
      <c r="AA1595" s="28" t="s">
        <v>300</v>
      </c>
      <c r="AB1595" s="31">
        <v>0.875</v>
      </c>
      <c r="AC1595" s="32">
        <v>35</v>
      </c>
      <c r="AD1595" s="28">
        <v>13</v>
      </c>
      <c r="AE1595" s="28">
        <v>40</v>
      </c>
      <c r="AF1595" s="33">
        <v>0.02</v>
      </c>
      <c r="AG1595" s="28">
        <v>0.5</v>
      </c>
      <c r="AH1595" s="31">
        <v>0.02</v>
      </c>
      <c r="AI1595" s="31">
        <v>1.0920000000000001</v>
      </c>
      <c r="AJ1595" s="31"/>
      <c r="AK1595" s="75" t="str">
        <f t="shared" si="302"/>
        <v>1</v>
      </c>
      <c r="AL1595" s="75" t="str">
        <f t="shared" si="303"/>
        <v>1</v>
      </c>
      <c r="AM1595" s="75" t="str">
        <f t="shared" si="304"/>
        <v>1</v>
      </c>
      <c r="AN1595" s="75" t="str">
        <f t="shared" si="305"/>
        <v>1</v>
      </c>
      <c r="AO1595" s="75" t="str">
        <f t="shared" si="306"/>
        <v>1</v>
      </c>
      <c r="AP1595" s="75" t="str">
        <f t="shared" si="307"/>
        <v>1</v>
      </c>
      <c r="AQ1595" s="75" t="str">
        <f t="shared" si="318"/>
        <v>3</v>
      </c>
      <c r="AR1595" s="75" t="str">
        <f t="shared" si="319"/>
        <v>1</v>
      </c>
      <c r="AS1595" s="75">
        <f t="shared" si="310"/>
        <v>1.4545454545454546</v>
      </c>
      <c r="AT1595" s="75" t="str">
        <f t="shared" si="311"/>
        <v>3</v>
      </c>
      <c r="AU1595" s="48" t="e">
        <f>IF(OR(AQ1595="I",#REF!="I",AQ1595="C",#REF!="C"),"Termovacío",IF(OR(AO1595="I",AN1595="I",AP1595="I",AK1595="I",AL1595="I",AO1595="C",AN1595="C",AP1595="C",AK1595="C",AL1595="C"),"Regeneración",""))</f>
        <v>#REF!</v>
      </c>
    </row>
    <row r="1596" spans="1:47" s="10" customFormat="1" ht="15" customHeight="1" x14ac:dyDescent="0.2">
      <c r="A1596" s="4">
        <f t="shared" si="312"/>
        <v>78</v>
      </c>
      <c r="B1596" s="4">
        <v>500053</v>
      </c>
      <c r="C1596" s="4" t="s">
        <v>87</v>
      </c>
      <c r="D1596" s="4" t="s">
        <v>156</v>
      </c>
      <c r="E1596" s="3"/>
      <c r="F1596" s="4" t="s">
        <v>370</v>
      </c>
      <c r="G1596" s="4" t="s">
        <v>9</v>
      </c>
      <c r="H1596" s="4" t="s">
        <v>31</v>
      </c>
      <c r="I1596" s="4" t="s">
        <v>10</v>
      </c>
      <c r="J1596" s="4">
        <v>25</v>
      </c>
      <c r="K1596" s="4" t="s">
        <v>214</v>
      </c>
      <c r="L1596" s="4">
        <v>2019</v>
      </c>
      <c r="M1596" s="4" t="s">
        <v>267</v>
      </c>
      <c r="N1596" s="4" t="s">
        <v>153</v>
      </c>
      <c r="O1596" s="4" t="s">
        <v>118</v>
      </c>
      <c r="P1596" s="4">
        <v>2020</v>
      </c>
      <c r="Q1596" s="4">
        <v>2019</v>
      </c>
      <c r="R1596" s="4" t="s">
        <v>119</v>
      </c>
      <c r="S1596" s="13"/>
      <c r="T1596" s="4"/>
      <c r="U1596" s="4"/>
      <c r="V1596" s="4"/>
      <c r="W1596" s="4">
        <v>60</v>
      </c>
      <c r="X1596" s="13">
        <v>43578</v>
      </c>
      <c r="Y1596" s="27"/>
      <c r="Z1596" s="27"/>
      <c r="AA1596" s="28"/>
      <c r="AB1596" s="31"/>
      <c r="AC1596" s="32">
        <v>19</v>
      </c>
      <c r="AD1596" s="28"/>
      <c r="AE1596" s="28">
        <v>34.1</v>
      </c>
      <c r="AF1596" s="33">
        <v>7.0000000000000007E-2</v>
      </c>
      <c r="AG1596" s="28">
        <v>3</v>
      </c>
      <c r="AH1596" s="31">
        <v>0.1</v>
      </c>
      <c r="AI1596" s="31">
        <v>2.87</v>
      </c>
      <c r="AJ1596" s="31"/>
      <c r="AK1596" s="75" t="str">
        <f t="shared" si="302"/>
        <v>1</v>
      </c>
      <c r="AL1596" s="75" t="str">
        <f t="shared" si="303"/>
        <v>1</v>
      </c>
      <c r="AM1596" s="75" t="str">
        <f t="shared" si="304"/>
        <v>1</v>
      </c>
      <c r="AN1596" s="75" t="str">
        <f t="shared" si="305"/>
        <v>3</v>
      </c>
      <c r="AO1596" s="75" t="str">
        <f t="shared" si="306"/>
        <v>1</v>
      </c>
      <c r="AP1596" s="75" t="str">
        <f t="shared" si="307"/>
        <v>1</v>
      </c>
      <c r="AQ1596" s="75" t="str">
        <f t="shared" si="318"/>
        <v>5</v>
      </c>
      <c r="AR1596" s="75" t="str">
        <f t="shared" si="319"/>
        <v>1</v>
      </c>
      <c r="AS1596" s="75">
        <f t="shared" si="310"/>
        <v>2.0909090909090908</v>
      </c>
      <c r="AT1596" s="75" t="str">
        <f t="shared" si="311"/>
        <v>6</v>
      </c>
      <c r="AU1596" s="48" t="e">
        <f>IF(OR(AQ1596="I",#REF!="I",AQ1596="C",#REF!="C"),"Termovacío",IF(OR(AO1596="I",AN1596="I",AP1596="I",AK1596="I",AL1596="I",AO1596="C",AN1596="C",AP1596="C",AK1596="C",AL1596="C"),"Regeneración",""))</f>
        <v>#REF!</v>
      </c>
    </row>
    <row r="1597" spans="1:47" s="10" customFormat="1" ht="15" customHeight="1" x14ac:dyDescent="0.2">
      <c r="A1597" s="4">
        <f t="shared" si="312"/>
        <v>78</v>
      </c>
      <c r="B1597" s="4">
        <v>500053</v>
      </c>
      <c r="C1597" s="4" t="s">
        <v>87</v>
      </c>
      <c r="D1597" s="4" t="s">
        <v>156</v>
      </c>
      <c r="E1597" s="3"/>
      <c r="F1597" s="4" t="s">
        <v>370</v>
      </c>
      <c r="G1597" s="4" t="s">
        <v>9</v>
      </c>
      <c r="H1597" s="4" t="s">
        <v>31</v>
      </c>
      <c r="I1597" s="4" t="s">
        <v>10</v>
      </c>
      <c r="J1597" s="4">
        <v>25</v>
      </c>
      <c r="K1597" s="4" t="s">
        <v>214</v>
      </c>
      <c r="L1597" s="4">
        <v>2019</v>
      </c>
      <c r="M1597" s="4" t="s">
        <v>267</v>
      </c>
      <c r="N1597" s="4" t="s">
        <v>153</v>
      </c>
      <c r="O1597" s="4" t="s">
        <v>118</v>
      </c>
      <c r="P1597" s="4">
        <v>2020</v>
      </c>
      <c r="Q1597" s="4">
        <v>2019</v>
      </c>
      <c r="R1597" s="4" t="s">
        <v>119</v>
      </c>
      <c r="S1597" s="13"/>
      <c r="T1597" s="4"/>
      <c r="U1597" s="4"/>
      <c r="V1597" s="4"/>
      <c r="W1597" s="4">
        <v>60</v>
      </c>
      <c r="X1597" s="13">
        <v>43314</v>
      </c>
      <c r="Y1597" s="27"/>
      <c r="Z1597" s="27"/>
      <c r="AA1597" s="28"/>
      <c r="AB1597" s="31"/>
      <c r="AC1597" s="32">
        <v>30</v>
      </c>
      <c r="AD1597" s="28"/>
      <c r="AE1597" s="28">
        <v>29.9</v>
      </c>
      <c r="AF1597" s="33">
        <v>7.0000000000000007E-2</v>
      </c>
      <c r="AG1597" s="28">
        <v>3</v>
      </c>
      <c r="AH1597" s="31">
        <v>8.3000000000000004E-2</v>
      </c>
      <c r="AI1597" s="31">
        <v>2.64</v>
      </c>
      <c r="AJ1597" s="31"/>
      <c r="AK1597" s="75" t="str">
        <f t="shared" si="302"/>
        <v>1</v>
      </c>
      <c r="AL1597" s="75" t="str">
        <f t="shared" si="303"/>
        <v>1</v>
      </c>
      <c r="AM1597" s="75" t="str">
        <f t="shared" si="304"/>
        <v>1</v>
      </c>
      <c r="AN1597" s="75" t="str">
        <f t="shared" si="305"/>
        <v>3</v>
      </c>
      <c r="AO1597" s="75" t="str">
        <f t="shared" si="306"/>
        <v>3</v>
      </c>
      <c r="AP1597" s="75" t="str">
        <f t="shared" si="307"/>
        <v>1</v>
      </c>
      <c r="AQ1597" s="75" t="str">
        <f t="shared" si="318"/>
        <v>5</v>
      </c>
      <c r="AR1597" s="75" t="str">
        <f t="shared" si="319"/>
        <v>1</v>
      </c>
      <c r="AS1597" s="75">
        <f t="shared" si="310"/>
        <v>2.3636363636363638</v>
      </c>
      <c r="AT1597" s="75" t="str">
        <f t="shared" si="311"/>
        <v>6</v>
      </c>
      <c r="AU1597" s="48" t="e">
        <f>IF(OR(AQ1597="I",#REF!="I",AQ1597="C",#REF!="C"),"Termovacío",IF(OR(AO1597="I",AN1597="I",AP1597="I",AK1597="I",AL1597="I",AO1597="C",AN1597="C",AP1597="C",AK1597="C",AL1597="C"),"Regeneración",""))</f>
        <v>#REF!</v>
      </c>
    </row>
    <row r="1598" spans="1:47" s="10" customFormat="1" ht="15" customHeight="1" x14ac:dyDescent="0.2">
      <c r="A1598" s="4">
        <f t="shared" si="312"/>
        <v>78</v>
      </c>
      <c r="B1598" s="4">
        <v>500053</v>
      </c>
      <c r="C1598" s="4" t="s">
        <v>87</v>
      </c>
      <c r="D1598" s="4" t="s">
        <v>156</v>
      </c>
      <c r="E1598" s="3"/>
      <c r="F1598" s="4" t="s">
        <v>370</v>
      </c>
      <c r="G1598" s="4" t="s">
        <v>9</v>
      </c>
      <c r="H1598" s="4" t="s">
        <v>31</v>
      </c>
      <c r="I1598" s="4" t="s">
        <v>10</v>
      </c>
      <c r="J1598" s="4">
        <v>25</v>
      </c>
      <c r="K1598" s="4" t="s">
        <v>214</v>
      </c>
      <c r="L1598" s="4">
        <v>2019</v>
      </c>
      <c r="M1598" s="4" t="s">
        <v>267</v>
      </c>
      <c r="N1598" s="4" t="s">
        <v>153</v>
      </c>
      <c r="O1598" s="4" t="s">
        <v>118</v>
      </c>
      <c r="P1598" s="4">
        <v>2020</v>
      </c>
      <c r="Q1598" s="4">
        <v>2019</v>
      </c>
      <c r="R1598" s="4" t="s">
        <v>119</v>
      </c>
      <c r="S1598" s="13"/>
      <c r="T1598" s="4"/>
      <c r="U1598" s="4"/>
      <c r="V1598" s="4"/>
      <c r="W1598" s="4">
        <v>60</v>
      </c>
      <c r="X1598" s="13">
        <v>42874</v>
      </c>
      <c r="Y1598" s="27"/>
      <c r="Z1598" s="27"/>
      <c r="AA1598" s="28"/>
      <c r="AB1598" s="31"/>
      <c r="AC1598" s="32">
        <v>18</v>
      </c>
      <c r="AD1598" s="28"/>
      <c r="AE1598" s="28">
        <v>30</v>
      </c>
      <c r="AF1598" s="33">
        <v>0.02</v>
      </c>
      <c r="AG1598" s="28"/>
      <c r="AH1598" s="31">
        <v>7.5999999999999998E-2</v>
      </c>
      <c r="AI1598" s="31"/>
      <c r="AJ1598" s="31"/>
      <c r="AK1598" s="75" t="str">
        <f t="shared" si="302"/>
        <v>1</v>
      </c>
      <c r="AL1598" s="75" t="str">
        <f t="shared" si="303"/>
        <v>1</v>
      </c>
      <c r="AM1598" s="75" t="str">
        <f t="shared" si="304"/>
        <v>1</v>
      </c>
      <c r="AN1598" s="75" t="str">
        <f t="shared" si="305"/>
        <v>1</v>
      </c>
      <c r="AO1598" s="75" t="str">
        <f t="shared" si="306"/>
        <v>3</v>
      </c>
      <c r="AP1598" s="75" t="str">
        <f t="shared" si="307"/>
        <v>1</v>
      </c>
      <c r="AQ1598" s="75" t="str">
        <f t="shared" si="318"/>
        <v>5</v>
      </c>
      <c r="AR1598" s="75" t="str">
        <f t="shared" si="319"/>
        <v>1</v>
      </c>
      <c r="AS1598" s="75">
        <f t="shared" si="310"/>
        <v>2.1818181818181817</v>
      </c>
      <c r="AT1598" s="75" t="str">
        <f t="shared" si="311"/>
        <v>6</v>
      </c>
      <c r="AU1598" s="48" t="e">
        <f>IF(OR(AQ1598="I",#REF!="I",AQ1598="C",#REF!="C"),"Termovacío",IF(OR(AO1598="I",AN1598="I",AP1598="I",AK1598="I",AL1598="I",AO1598="C",AN1598="C",AP1598="C",AK1598="C",AL1598="C"),"Regeneración",""))</f>
        <v>#REF!</v>
      </c>
    </row>
    <row r="1599" spans="1:47" s="10" customFormat="1" ht="15" customHeight="1" x14ac:dyDescent="0.2">
      <c r="A1599" s="4">
        <f t="shared" si="312"/>
        <v>78</v>
      </c>
      <c r="B1599" s="4">
        <v>500053</v>
      </c>
      <c r="C1599" s="4" t="s">
        <v>87</v>
      </c>
      <c r="D1599" s="4" t="s">
        <v>156</v>
      </c>
      <c r="E1599" s="3"/>
      <c r="F1599" s="4" t="s">
        <v>370</v>
      </c>
      <c r="G1599" s="4" t="s">
        <v>9</v>
      </c>
      <c r="H1599" s="4" t="s">
        <v>31</v>
      </c>
      <c r="I1599" s="4" t="s">
        <v>10</v>
      </c>
      <c r="J1599" s="4">
        <v>25</v>
      </c>
      <c r="K1599" s="4" t="s">
        <v>214</v>
      </c>
      <c r="L1599" s="4">
        <v>2019</v>
      </c>
      <c r="M1599" s="4" t="s">
        <v>267</v>
      </c>
      <c r="N1599" s="4" t="s">
        <v>153</v>
      </c>
      <c r="O1599" s="4" t="s">
        <v>118</v>
      </c>
      <c r="P1599" s="4">
        <v>2020</v>
      </c>
      <c r="Q1599" s="4">
        <v>2019</v>
      </c>
      <c r="R1599" s="4" t="s">
        <v>119</v>
      </c>
      <c r="S1599" s="13"/>
      <c r="T1599" s="4"/>
      <c r="U1599" s="4"/>
      <c r="V1599" s="4"/>
      <c r="W1599" s="4">
        <v>60</v>
      </c>
      <c r="X1599" s="13">
        <v>42639</v>
      </c>
      <c r="Y1599" s="27"/>
      <c r="Z1599" s="27"/>
      <c r="AA1599" s="28"/>
      <c r="AB1599" s="31"/>
      <c r="AC1599" s="32">
        <v>21</v>
      </c>
      <c r="AD1599" s="28"/>
      <c r="AE1599" s="28">
        <v>29</v>
      </c>
      <c r="AF1599" s="33">
        <v>0.02</v>
      </c>
      <c r="AG1599" s="28">
        <v>2</v>
      </c>
      <c r="AH1599" s="31">
        <v>6.4000000000000001E-2</v>
      </c>
      <c r="AI1599" s="31">
        <v>2.161</v>
      </c>
      <c r="AJ1599" s="31"/>
      <c r="AK1599" s="75" t="str">
        <f t="shared" si="302"/>
        <v>1</v>
      </c>
      <c r="AL1599" s="75" t="str">
        <f t="shared" si="303"/>
        <v>1</v>
      </c>
      <c r="AM1599" s="75" t="str">
        <f t="shared" si="304"/>
        <v>1</v>
      </c>
      <c r="AN1599" s="75" t="str">
        <f t="shared" si="305"/>
        <v>1</v>
      </c>
      <c r="AO1599" s="75" t="str">
        <f t="shared" si="306"/>
        <v>3</v>
      </c>
      <c r="AP1599" s="75" t="str">
        <f t="shared" si="307"/>
        <v>1</v>
      </c>
      <c r="AQ1599" s="75" t="str">
        <f t="shared" si="318"/>
        <v>5</v>
      </c>
      <c r="AR1599" s="75" t="str">
        <f t="shared" si="319"/>
        <v>1</v>
      </c>
      <c r="AS1599" s="75">
        <f t="shared" si="310"/>
        <v>2.1818181818181817</v>
      </c>
      <c r="AT1599" s="75" t="str">
        <f t="shared" si="311"/>
        <v>6</v>
      </c>
      <c r="AU1599" s="48" t="e">
        <f>IF(OR(AQ1599="I",#REF!="I",AQ1599="C",#REF!="C"),"Termovacío",IF(OR(AO1599="I",AN1599="I",AP1599="I",AK1599="I",AL1599="I",AO1599="C",AN1599="C",AP1599="C",AK1599="C",AL1599="C"),"Regeneración",""))</f>
        <v>#REF!</v>
      </c>
    </row>
    <row r="1600" spans="1:47" s="10" customFormat="1" ht="15" customHeight="1" x14ac:dyDescent="0.2">
      <c r="A1600" s="4">
        <f t="shared" si="312"/>
        <v>78</v>
      </c>
      <c r="B1600" s="4">
        <v>500053</v>
      </c>
      <c r="C1600" s="4" t="s">
        <v>87</v>
      </c>
      <c r="D1600" s="4" t="s">
        <v>156</v>
      </c>
      <c r="E1600" s="3"/>
      <c r="F1600" s="4" t="s">
        <v>370</v>
      </c>
      <c r="G1600" s="4" t="s">
        <v>9</v>
      </c>
      <c r="H1600" s="4" t="s">
        <v>31</v>
      </c>
      <c r="I1600" s="4" t="s">
        <v>10</v>
      </c>
      <c r="J1600" s="4">
        <v>25</v>
      </c>
      <c r="K1600" s="4" t="s">
        <v>214</v>
      </c>
      <c r="L1600" s="4">
        <v>2019</v>
      </c>
      <c r="M1600" s="4" t="s">
        <v>267</v>
      </c>
      <c r="N1600" s="4" t="s">
        <v>153</v>
      </c>
      <c r="O1600" s="4" t="s">
        <v>118</v>
      </c>
      <c r="P1600" s="4">
        <v>2020</v>
      </c>
      <c r="Q1600" s="4">
        <v>2019</v>
      </c>
      <c r="R1600" s="4" t="s">
        <v>119</v>
      </c>
      <c r="S1600" s="13"/>
      <c r="T1600" s="4"/>
      <c r="U1600" s="4"/>
      <c r="V1600" s="4"/>
      <c r="W1600" s="4">
        <v>60</v>
      </c>
      <c r="X1600" s="13">
        <v>42475</v>
      </c>
      <c r="Y1600" s="27"/>
      <c r="Z1600" s="27"/>
      <c r="AA1600" s="28"/>
      <c r="AB1600" s="31"/>
      <c r="AC1600" s="32">
        <v>61</v>
      </c>
      <c r="AD1600" s="28"/>
      <c r="AE1600" s="28">
        <v>32</v>
      </c>
      <c r="AF1600" s="33">
        <v>0.04</v>
      </c>
      <c r="AG1600" s="28">
        <v>2</v>
      </c>
      <c r="AH1600" s="31">
        <v>8.2000000000000003E-2</v>
      </c>
      <c r="AI1600" s="31">
        <v>2.7930000000000001</v>
      </c>
      <c r="AJ1600" s="31"/>
      <c r="AK1600" s="75" t="str">
        <f t="shared" si="302"/>
        <v>1</v>
      </c>
      <c r="AL1600" s="75" t="str">
        <f t="shared" si="303"/>
        <v>1</v>
      </c>
      <c r="AM1600" s="75" t="str">
        <f t="shared" si="304"/>
        <v>1</v>
      </c>
      <c r="AN1600" s="75" t="str">
        <f t="shared" si="305"/>
        <v>1</v>
      </c>
      <c r="AO1600" s="75" t="str">
        <f t="shared" si="306"/>
        <v>1</v>
      </c>
      <c r="AP1600" s="75" t="str">
        <f t="shared" si="307"/>
        <v>1</v>
      </c>
      <c r="AQ1600" s="75" t="str">
        <f t="shared" si="318"/>
        <v>1</v>
      </c>
      <c r="AR1600" s="75" t="str">
        <f t="shared" si="319"/>
        <v>1</v>
      </c>
      <c r="AS1600" s="75">
        <f t="shared" si="310"/>
        <v>1</v>
      </c>
      <c r="AT1600" s="75" t="str">
        <f t="shared" si="311"/>
        <v>1</v>
      </c>
      <c r="AU1600" s="48" t="e">
        <f>IF(OR(AQ1600="I",#REF!="I",AQ1600="C",#REF!="C"),"Termovacío",IF(OR(AO1600="I",AN1600="I",AP1600="I",AK1600="I",AL1600="I",AO1600="C",AN1600="C",AP1600="C",AK1600="C",AL1600="C"),"Regeneración",""))</f>
        <v>#REF!</v>
      </c>
    </row>
    <row r="1601" spans="1:47" s="10" customFormat="1" ht="15" customHeight="1" x14ac:dyDescent="0.2">
      <c r="A1601" s="4">
        <f t="shared" si="312"/>
        <v>78</v>
      </c>
      <c r="B1601" s="4">
        <v>500053</v>
      </c>
      <c r="C1601" s="4" t="s">
        <v>87</v>
      </c>
      <c r="D1601" s="4" t="s">
        <v>156</v>
      </c>
      <c r="E1601" s="3"/>
      <c r="F1601" s="4" t="s">
        <v>370</v>
      </c>
      <c r="G1601" s="4" t="s">
        <v>9</v>
      </c>
      <c r="H1601" s="4" t="s">
        <v>31</v>
      </c>
      <c r="I1601" s="4" t="s">
        <v>10</v>
      </c>
      <c r="J1601" s="4">
        <v>25</v>
      </c>
      <c r="K1601" s="4" t="s">
        <v>214</v>
      </c>
      <c r="L1601" s="4">
        <v>2019</v>
      </c>
      <c r="M1601" s="4" t="s">
        <v>267</v>
      </c>
      <c r="N1601" s="4" t="s">
        <v>153</v>
      </c>
      <c r="O1601" s="4" t="s">
        <v>118</v>
      </c>
      <c r="P1601" s="4">
        <v>2020</v>
      </c>
      <c r="Q1601" s="4">
        <v>2019</v>
      </c>
      <c r="R1601" s="4" t="s">
        <v>119</v>
      </c>
      <c r="S1601" s="13"/>
      <c r="T1601" s="4"/>
      <c r="U1601" s="4"/>
      <c r="V1601" s="4"/>
      <c r="W1601" s="4">
        <v>60</v>
      </c>
      <c r="X1601" s="13">
        <v>42384</v>
      </c>
      <c r="Y1601" s="27"/>
      <c r="Z1601" s="27"/>
      <c r="AA1601" s="28"/>
      <c r="AB1601" s="31"/>
      <c r="AC1601" s="32">
        <v>18</v>
      </c>
      <c r="AD1601" s="28"/>
      <c r="AE1601" s="28">
        <v>31</v>
      </c>
      <c r="AF1601" s="33">
        <v>0.03</v>
      </c>
      <c r="AG1601" s="28">
        <v>2.5</v>
      </c>
      <c r="AH1601" s="31">
        <v>7.1999999999999995E-2</v>
      </c>
      <c r="AI1601" s="31">
        <v>2.121</v>
      </c>
      <c r="AJ1601" s="31"/>
      <c r="AK1601" s="75" t="str">
        <f t="shared" si="302"/>
        <v>1</v>
      </c>
      <c r="AL1601" s="75" t="str">
        <f t="shared" si="303"/>
        <v>1</v>
      </c>
      <c r="AM1601" s="75" t="str">
        <f t="shared" si="304"/>
        <v>1</v>
      </c>
      <c r="AN1601" s="75" t="str">
        <f t="shared" si="305"/>
        <v>1</v>
      </c>
      <c r="AO1601" s="75" t="str">
        <f t="shared" si="306"/>
        <v>3</v>
      </c>
      <c r="AP1601" s="75" t="str">
        <f t="shared" si="307"/>
        <v>1</v>
      </c>
      <c r="AQ1601" s="75" t="str">
        <f t="shared" si="318"/>
        <v>5</v>
      </c>
      <c r="AR1601" s="75" t="str">
        <f t="shared" si="319"/>
        <v>1</v>
      </c>
      <c r="AS1601" s="75">
        <f t="shared" si="310"/>
        <v>2.1818181818181817</v>
      </c>
      <c r="AT1601" s="75" t="str">
        <f t="shared" si="311"/>
        <v>6</v>
      </c>
      <c r="AU1601" s="48" t="e">
        <f>IF(OR(AQ1601="I",#REF!="I",AQ1601="C",#REF!="C"),"Termovacío",IF(OR(AO1601="I",AN1601="I",AP1601="I",AK1601="I",AL1601="I",AO1601="C",AN1601="C",AP1601="C",AK1601="C",AL1601="C"),"Regeneración",""))</f>
        <v>#REF!</v>
      </c>
    </row>
    <row r="1602" spans="1:47" s="10" customFormat="1" ht="15" customHeight="1" x14ac:dyDescent="0.2">
      <c r="A1602" s="4">
        <f t="shared" si="312"/>
        <v>78</v>
      </c>
      <c r="B1602" s="4">
        <v>500053</v>
      </c>
      <c r="C1602" s="4" t="s">
        <v>87</v>
      </c>
      <c r="D1602" s="4" t="s">
        <v>156</v>
      </c>
      <c r="E1602" s="3"/>
      <c r="F1602" s="4" t="s">
        <v>370</v>
      </c>
      <c r="G1602" s="4" t="s">
        <v>9</v>
      </c>
      <c r="H1602" s="4" t="s">
        <v>31</v>
      </c>
      <c r="I1602" s="4" t="s">
        <v>10</v>
      </c>
      <c r="J1602" s="4">
        <v>25</v>
      </c>
      <c r="K1602" s="4" t="s">
        <v>214</v>
      </c>
      <c r="L1602" s="4">
        <v>2019</v>
      </c>
      <c r="M1602" s="4" t="s">
        <v>267</v>
      </c>
      <c r="N1602" s="4" t="s">
        <v>153</v>
      </c>
      <c r="O1602" s="4" t="s">
        <v>118</v>
      </c>
      <c r="P1602" s="4">
        <v>2020</v>
      </c>
      <c r="Q1602" s="4">
        <v>2019</v>
      </c>
      <c r="R1602" s="4" t="s">
        <v>119</v>
      </c>
      <c r="S1602" s="13"/>
      <c r="T1602" s="4"/>
      <c r="U1602" s="4"/>
      <c r="V1602" s="4"/>
      <c r="W1602" s="4">
        <v>60</v>
      </c>
      <c r="X1602" s="13">
        <v>42164</v>
      </c>
      <c r="Y1602" s="27"/>
      <c r="Z1602" s="27"/>
      <c r="AA1602" s="28"/>
      <c r="AB1602" s="31"/>
      <c r="AC1602" s="32">
        <v>29</v>
      </c>
      <c r="AD1602" s="28"/>
      <c r="AE1602" s="28">
        <v>35</v>
      </c>
      <c r="AF1602" s="33">
        <v>0.01</v>
      </c>
      <c r="AG1602" s="28"/>
      <c r="AH1602" s="31">
        <v>0.10100000000000001</v>
      </c>
      <c r="AI1602" s="31"/>
      <c r="AJ1602" s="31"/>
      <c r="AK1602" s="75" t="str">
        <f t="shared" si="302"/>
        <v>3</v>
      </c>
      <c r="AL1602" s="75" t="str">
        <f t="shared" si="303"/>
        <v>1</v>
      </c>
      <c r="AM1602" s="75" t="str">
        <f t="shared" si="304"/>
        <v>1</v>
      </c>
      <c r="AN1602" s="75" t="str">
        <f t="shared" si="305"/>
        <v>1</v>
      </c>
      <c r="AO1602" s="75" t="str">
        <f t="shared" si="306"/>
        <v>1</v>
      </c>
      <c r="AP1602" s="75" t="str">
        <f t="shared" si="307"/>
        <v>1</v>
      </c>
      <c r="AQ1602" s="75" t="str">
        <f t="shared" si="318"/>
        <v>5</v>
      </c>
      <c r="AR1602" s="75" t="str">
        <f t="shared" si="319"/>
        <v>1</v>
      </c>
      <c r="AS1602" s="75">
        <f t="shared" si="310"/>
        <v>2.1818181818181817</v>
      </c>
      <c r="AT1602" s="75" t="str">
        <f t="shared" si="311"/>
        <v>6</v>
      </c>
      <c r="AU1602" s="48" t="e">
        <f>IF(OR(AQ1602="I",#REF!="I",AQ1602="C",#REF!="C"),"Termovacío",IF(OR(AO1602="I",AN1602="I",AP1602="I",AK1602="I",AL1602="I",AO1602="C",AN1602="C",AP1602="C",AK1602="C",AL1602="C"),"Regeneración",""))</f>
        <v>#REF!</v>
      </c>
    </row>
    <row r="1603" spans="1:47" s="10" customFormat="1" ht="15" customHeight="1" x14ac:dyDescent="0.2">
      <c r="A1603" s="4">
        <f t="shared" si="312"/>
        <v>78</v>
      </c>
      <c r="B1603" s="4">
        <v>500053</v>
      </c>
      <c r="C1603" s="4" t="s">
        <v>87</v>
      </c>
      <c r="D1603" s="4" t="s">
        <v>156</v>
      </c>
      <c r="E1603" s="3"/>
      <c r="F1603" s="4" t="s">
        <v>370</v>
      </c>
      <c r="G1603" s="4" t="s">
        <v>9</v>
      </c>
      <c r="H1603" s="4" t="s">
        <v>31</v>
      </c>
      <c r="I1603" s="4" t="s">
        <v>10</v>
      </c>
      <c r="J1603" s="4">
        <v>25</v>
      </c>
      <c r="K1603" s="4" t="s">
        <v>214</v>
      </c>
      <c r="L1603" s="4">
        <v>2019</v>
      </c>
      <c r="M1603" s="4" t="s">
        <v>267</v>
      </c>
      <c r="N1603" s="4" t="s">
        <v>153</v>
      </c>
      <c r="O1603" s="4" t="s">
        <v>118</v>
      </c>
      <c r="P1603" s="4">
        <v>2020</v>
      </c>
      <c r="Q1603" s="4">
        <v>2019</v>
      </c>
      <c r="R1603" s="4" t="s">
        <v>119</v>
      </c>
      <c r="S1603" s="13"/>
      <c r="T1603" s="4"/>
      <c r="U1603" s="4"/>
      <c r="V1603" s="4"/>
      <c r="W1603" s="4">
        <v>60</v>
      </c>
      <c r="X1603" s="13">
        <v>42162</v>
      </c>
      <c r="Y1603" s="27"/>
      <c r="Z1603" s="27"/>
      <c r="AA1603" s="28"/>
      <c r="AB1603" s="31"/>
      <c r="AC1603" s="32">
        <v>26</v>
      </c>
      <c r="AD1603" s="28"/>
      <c r="AE1603" s="28">
        <v>35</v>
      </c>
      <c r="AF1603" s="33">
        <v>0.01</v>
      </c>
      <c r="AG1603" s="28"/>
      <c r="AH1603" s="31">
        <v>0.06</v>
      </c>
      <c r="AI1603" s="31"/>
      <c r="AJ1603" s="31"/>
      <c r="AK1603" s="75" t="str">
        <f t="shared" si="302"/>
        <v>1</v>
      </c>
      <c r="AL1603" s="75" t="str">
        <f t="shared" si="303"/>
        <v>1</v>
      </c>
      <c r="AM1603" s="75" t="str">
        <f t="shared" si="304"/>
        <v>1</v>
      </c>
      <c r="AN1603" s="75" t="str">
        <f t="shared" si="305"/>
        <v>1</v>
      </c>
      <c r="AO1603" s="75" t="str">
        <f t="shared" si="306"/>
        <v>1</v>
      </c>
      <c r="AP1603" s="75" t="str">
        <f t="shared" si="307"/>
        <v>1</v>
      </c>
      <c r="AQ1603" s="75" t="str">
        <f t="shared" si="318"/>
        <v>5</v>
      </c>
      <c r="AR1603" s="75" t="str">
        <f t="shared" si="319"/>
        <v>1</v>
      </c>
      <c r="AS1603" s="75">
        <f t="shared" si="310"/>
        <v>1.9090909090909092</v>
      </c>
      <c r="AT1603" s="75" t="str">
        <f t="shared" si="311"/>
        <v>3</v>
      </c>
      <c r="AU1603" s="48" t="e">
        <f>IF(OR(AQ1603="I",#REF!="I",AQ1603="C",#REF!="C"),"Termovacío",IF(OR(AO1603="I",AN1603="I",AP1603="I",AK1603="I",AL1603="I",AO1603="C",AN1603="C",AP1603="C",AK1603="C",AL1603="C"),"Regeneración",""))</f>
        <v>#REF!</v>
      </c>
    </row>
    <row r="1604" spans="1:47" s="10" customFormat="1" ht="15" customHeight="1" x14ac:dyDescent="0.2">
      <c r="A1604" s="4">
        <f t="shared" si="312"/>
        <v>78</v>
      </c>
      <c r="B1604" s="4">
        <v>500053</v>
      </c>
      <c r="C1604" s="4" t="s">
        <v>87</v>
      </c>
      <c r="D1604" s="4" t="s">
        <v>156</v>
      </c>
      <c r="E1604" s="3"/>
      <c r="F1604" s="4" t="s">
        <v>370</v>
      </c>
      <c r="G1604" s="4" t="s">
        <v>9</v>
      </c>
      <c r="H1604" s="4" t="s">
        <v>31</v>
      </c>
      <c r="I1604" s="4" t="s">
        <v>10</v>
      </c>
      <c r="J1604" s="4">
        <v>25</v>
      </c>
      <c r="K1604" s="4" t="s">
        <v>214</v>
      </c>
      <c r="L1604" s="4">
        <v>2019</v>
      </c>
      <c r="M1604" s="4" t="s">
        <v>267</v>
      </c>
      <c r="N1604" s="4" t="s">
        <v>153</v>
      </c>
      <c r="O1604" s="4" t="s">
        <v>118</v>
      </c>
      <c r="P1604" s="4">
        <v>2020</v>
      </c>
      <c r="Q1604" s="4">
        <v>2019</v>
      </c>
      <c r="R1604" s="4" t="s">
        <v>119</v>
      </c>
      <c r="S1604" s="13"/>
      <c r="T1604" s="4"/>
      <c r="U1604" s="4"/>
      <c r="V1604" s="4"/>
      <c r="W1604" s="4">
        <v>60</v>
      </c>
      <c r="X1604" s="13">
        <v>41989</v>
      </c>
      <c r="Y1604" s="27"/>
      <c r="Z1604" s="27"/>
      <c r="AA1604" s="28"/>
      <c r="AB1604" s="31"/>
      <c r="AC1604" s="32">
        <v>24</v>
      </c>
      <c r="AD1604" s="28"/>
      <c r="AE1604" s="28">
        <v>35</v>
      </c>
      <c r="AF1604" s="33">
        <v>0.01</v>
      </c>
      <c r="AG1604" s="28">
        <v>2</v>
      </c>
      <c r="AH1604" s="31">
        <v>5.2999999999999999E-2</v>
      </c>
      <c r="AI1604" s="31"/>
      <c r="AJ1604" s="31"/>
      <c r="AK1604" s="75" t="str">
        <f t="shared" ref="AK1604:AK1667" si="323">IF(AH1604&lt;&gt;"",IF(AH1604&lt;=0.1,"1",IF(AND(AH1604&gt;0.1,AH1604&lt;=0.3),"3",IF(AH1604&gt;0.3,"5",""))),"1")</f>
        <v>1</v>
      </c>
      <c r="AL1604" s="75" t="str">
        <f t="shared" ref="AL1604:AL1667" si="324">IF(AI1604&lt;&gt;"",IF(AI1604&lt;=3,"1",IF(AND(AI1604&gt;3,AI1604&lt;=4),"3",IF(AI1604&gt;4,"5",""))),"1")</f>
        <v>1</v>
      </c>
      <c r="AM1604" s="75" t="str">
        <f t="shared" ref="AM1604:AM1667" si="325">IF(AD1604&lt;&gt;"",IF(AD1604&lt;=20,"1",IF(AND(AD1604&gt;20,AD1604&lt;=30),"3",IF(AD1604&gt;30,"5",""))),"1")</f>
        <v>1</v>
      </c>
      <c r="AN1604" s="75" t="str">
        <f t="shared" ref="AN1604:AN1667" si="326">IF(AF1604&lt;&gt;"",IF(AF1604&lt;=0.05,"1",IF(AND(AF1604&gt;0.05,AF1604&lt;=0.1),"3",IF(AF1604&gt;0.1,"5",""))),"1")</f>
        <v>1</v>
      </c>
      <c r="AO1604" s="75" t="str">
        <f t="shared" ref="AO1604:AO1667" si="327">IF(AE1604&lt;&gt;"",IF(AE1604&gt;=32,"1",IF(AND(AE1604&gt;=28,AE1604&lt;32),"3",IF(AE1604&lt;28,"5",""))),"1")</f>
        <v>1</v>
      </c>
      <c r="AP1604" s="75" t="str">
        <f t="shared" ref="AP1604:AP1667" si="328">IF(AG1604&lt;&gt;"",IF(AG1604&lt;=3.5,"1",IF(AG1604&gt;3.5,"5","")),"1")</f>
        <v>1</v>
      </c>
      <c r="AQ1604" s="75" t="str">
        <f t="shared" si="318"/>
        <v>5</v>
      </c>
      <c r="AR1604" s="75" t="str">
        <f t="shared" si="319"/>
        <v>1</v>
      </c>
      <c r="AS1604" s="75">
        <f t="shared" si="310"/>
        <v>1.9090909090909092</v>
      </c>
      <c r="AT1604" s="75" t="str">
        <f t="shared" si="311"/>
        <v>3</v>
      </c>
      <c r="AU1604" s="48" t="e">
        <f>IF(OR(AQ1604="I",#REF!="I",AQ1604="C",#REF!="C"),"Termovacío",IF(OR(AO1604="I",AN1604="I",AP1604="I",AK1604="I",AL1604="I",AO1604="C",AN1604="C",AP1604="C",AK1604="C",AL1604="C"),"Regeneración",""))</f>
        <v>#REF!</v>
      </c>
    </row>
    <row r="1605" spans="1:47" s="10" customFormat="1" ht="15" customHeight="1" x14ac:dyDescent="0.2">
      <c r="A1605" s="4">
        <f t="shared" si="312"/>
        <v>78</v>
      </c>
      <c r="B1605" s="4">
        <v>500053</v>
      </c>
      <c r="C1605" s="4" t="s">
        <v>87</v>
      </c>
      <c r="D1605" s="4" t="s">
        <v>156</v>
      </c>
      <c r="E1605" s="3"/>
      <c r="F1605" s="4" t="s">
        <v>370</v>
      </c>
      <c r="G1605" s="4" t="s">
        <v>9</v>
      </c>
      <c r="H1605" s="4" t="s">
        <v>31</v>
      </c>
      <c r="I1605" s="4" t="s">
        <v>10</v>
      </c>
      <c r="J1605" s="4">
        <v>25</v>
      </c>
      <c r="K1605" s="4" t="s">
        <v>214</v>
      </c>
      <c r="L1605" s="4">
        <v>2019</v>
      </c>
      <c r="M1605" s="4" t="s">
        <v>267</v>
      </c>
      <c r="N1605" s="4" t="s">
        <v>153</v>
      </c>
      <c r="O1605" s="4" t="s">
        <v>118</v>
      </c>
      <c r="P1605" s="4">
        <v>2020</v>
      </c>
      <c r="Q1605" s="4">
        <v>2019</v>
      </c>
      <c r="R1605" s="4" t="s">
        <v>119</v>
      </c>
      <c r="S1605" s="13"/>
      <c r="T1605" s="4"/>
      <c r="U1605" s="4"/>
      <c r="V1605" s="4"/>
      <c r="W1605" s="4">
        <v>60</v>
      </c>
      <c r="X1605" s="13">
        <v>41744</v>
      </c>
      <c r="Y1605" s="27"/>
      <c r="Z1605" s="27"/>
      <c r="AA1605" s="28"/>
      <c r="AB1605" s="31"/>
      <c r="AC1605" s="32">
        <v>69</v>
      </c>
      <c r="AD1605" s="28"/>
      <c r="AE1605" s="28">
        <v>29.9</v>
      </c>
      <c r="AF1605" s="33">
        <v>7.0000000000000007E-2</v>
      </c>
      <c r="AG1605" s="28">
        <v>3.5</v>
      </c>
      <c r="AH1605" s="31">
        <v>6.7000000000000002E-3</v>
      </c>
      <c r="AI1605" s="31">
        <v>1.5100000000000001E-2</v>
      </c>
      <c r="AJ1605" s="31"/>
      <c r="AK1605" s="75" t="str">
        <f t="shared" si="323"/>
        <v>1</v>
      </c>
      <c r="AL1605" s="75" t="str">
        <f t="shared" si="324"/>
        <v>1</v>
      </c>
      <c r="AM1605" s="75" t="str">
        <f t="shared" si="325"/>
        <v>1</v>
      </c>
      <c r="AN1605" s="75" t="str">
        <f t="shared" si="326"/>
        <v>3</v>
      </c>
      <c r="AO1605" s="75" t="str">
        <f t="shared" si="327"/>
        <v>3</v>
      </c>
      <c r="AP1605" s="75" t="str">
        <f t="shared" si="328"/>
        <v>1</v>
      </c>
      <c r="AQ1605" s="75" t="str">
        <f t="shared" si="318"/>
        <v>1</v>
      </c>
      <c r="AR1605" s="75" t="str">
        <f t="shared" si="319"/>
        <v>1</v>
      </c>
      <c r="AS1605" s="75">
        <f t="shared" ref="AS1605:AS1668" si="329">+(3*AK1605+3*AL1605+4*AM1605+2*AN1605+3*AO1605+1*AP1605+5*AQ1605+1*AR1605)/22</f>
        <v>1.4545454545454546</v>
      </c>
      <c r="AT1605" s="75" t="str">
        <f t="shared" ref="AT1605:AT1668" si="330">IF(AND(AS1605&gt;0,AS1605&lt;=1),"1",IF(AND(AS1605&gt;1,AS1605&lt;=2),"3",IF(AND(AS1605&gt;2,AS1605&lt;=3),"6",IF(AND(AS1605&gt;3,AS1605&lt;=4),"8",IF(AND(AS1605&gt;4,AS1605&lt;=5),"10","")))))</f>
        <v>3</v>
      </c>
      <c r="AU1605" s="48" t="e">
        <f>IF(OR(AQ1605="I",#REF!="I",AQ1605="C",#REF!="C"),"Termovacío",IF(OR(AO1605="I",AN1605="I",AP1605="I",AK1605="I",AL1605="I",AO1605="C",AN1605="C",AP1605="C",AK1605="C",AL1605="C"),"Regeneración",""))</f>
        <v>#REF!</v>
      </c>
    </row>
    <row r="1606" spans="1:47" s="10" customFormat="1" ht="15" customHeight="1" x14ac:dyDescent="0.2">
      <c r="A1606" s="4">
        <f t="shared" si="312"/>
        <v>78</v>
      </c>
      <c r="B1606" s="4">
        <v>500053</v>
      </c>
      <c r="C1606" s="4" t="s">
        <v>87</v>
      </c>
      <c r="D1606" s="4" t="s">
        <v>156</v>
      </c>
      <c r="E1606" s="3"/>
      <c r="F1606" s="4" t="s">
        <v>370</v>
      </c>
      <c r="G1606" s="4" t="s">
        <v>9</v>
      </c>
      <c r="H1606" s="4" t="s">
        <v>31</v>
      </c>
      <c r="I1606" s="4" t="s">
        <v>10</v>
      </c>
      <c r="J1606" s="4">
        <v>25</v>
      </c>
      <c r="K1606" s="4" t="s">
        <v>214</v>
      </c>
      <c r="L1606" s="4">
        <v>2019</v>
      </c>
      <c r="M1606" s="4" t="s">
        <v>267</v>
      </c>
      <c r="N1606" s="4" t="s">
        <v>153</v>
      </c>
      <c r="O1606" s="4" t="s">
        <v>118</v>
      </c>
      <c r="P1606" s="4">
        <v>2020</v>
      </c>
      <c r="Q1606" s="4">
        <v>2019</v>
      </c>
      <c r="R1606" s="4" t="s">
        <v>119</v>
      </c>
      <c r="S1606" s="13"/>
      <c r="T1606" s="4"/>
      <c r="U1606" s="4"/>
      <c r="V1606" s="4"/>
      <c r="W1606" s="4">
        <v>60</v>
      </c>
      <c r="X1606" s="13">
        <v>41690</v>
      </c>
      <c r="Y1606" s="27"/>
      <c r="Z1606" s="27"/>
      <c r="AA1606" s="28"/>
      <c r="AB1606" s="31"/>
      <c r="AC1606" s="32">
        <v>58</v>
      </c>
      <c r="AD1606" s="28"/>
      <c r="AE1606" s="28">
        <v>29.8</v>
      </c>
      <c r="AF1606" s="33">
        <v>7.0000000000000007E-2</v>
      </c>
      <c r="AG1606" s="28">
        <v>3.5</v>
      </c>
      <c r="AH1606" s="31">
        <v>9.7999999999999997E-3</v>
      </c>
      <c r="AI1606" s="31">
        <v>2.8000000000000001E-2</v>
      </c>
      <c r="AJ1606" s="31"/>
      <c r="AK1606" s="75" t="str">
        <f t="shared" si="323"/>
        <v>1</v>
      </c>
      <c r="AL1606" s="75" t="str">
        <f t="shared" si="324"/>
        <v>1</v>
      </c>
      <c r="AM1606" s="75" t="str">
        <f t="shared" si="325"/>
        <v>1</v>
      </c>
      <c r="AN1606" s="75" t="str">
        <f t="shared" si="326"/>
        <v>3</v>
      </c>
      <c r="AO1606" s="75" t="str">
        <f t="shared" si="327"/>
        <v>3</v>
      </c>
      <c r="AP1606" s="75" t="str">
        <f t="shared" si="328"/>
        <v>1</v>
      </c>
      <c r="AQ1606" s="75" t="str">
        <f t="shared" si="318"/>
        <v>1</v>
      </c>
      <c r="AR1606" s="75" t="str">
        <f t="shared" si="319"/>
        <v>1</v>
      </c>
      <c r="AS1606" s="75">
        <f t="shared" si="329"/>
        <v>1.4545454545454546</v>
      </c>
      <c r="AT1606" s="75" t="str">
        <f t="shared" si="330"/>
        <v>3</v>
      </c>
      <c r="AU1606" s="48" t="e">
        <f>IF(OR(AQ1606="I",#REF!="I",AQ1606="C",#REF!="C"),"Termovacío",IF(OR(AO1606="I",AN1606="I",AP1606="I",AK1606="I",AL1606="I",AO1606="C",AN1606="C",AP1606="C",AK1606="C",AL1606="C"),"Regeneración",""))</f>
        <v>#REF!</v>
      </c>
    </row>
    <row r="1607" spans="1:47" s="10" customFormat="1" ht="15" customHeight="1" x14ac:dyDescent="0.2">
      <c r="A1607" s="4">
        <f t="shared" si="312"/>
        <v>78</v>
      </c>
      <c r="B1607" s="4">
        <v>500053</v>
      </c>
      <c r="C1607" s="4" t="s">
        <v>87</v>
      </c>
      <c r="D1607" s="4" t="s">
        <v>156</v>
      </c>
      <c r="E1607" s="3"/>
      <c r="F1607" s="4" t="s">
        <v>370</v>
      </c>
      <c r="G1607" s="4" t="s">
        <v>9</v>
      </c>
      <c r="H1607" s="4" t="s">
        <v>31</v>
      </c>
      <c r="I1607" s="4" t="s">
        <v>10</v>
      </c>
      <c r="J1607" s="4">
        <v>25</v>
      </c>
      <c r="K1607" s="4" t="s">
        <v>214</v>
      </c>
      <c r="L1607" s="4">
        <v>2019</v>
      </c>
      <c r="M1607" s="4" t="s">
        <v>267</v>
      </c>
      <c r="N1607" s="4" t="s">
        <v>153</v>
      </c>
      <c r="O1607" s="4" t="s">
        <v>118</v>
      </c>
      <c r="P1607" s="4">
        <v>2020</v>
      </c>
      <c r="Q1607" s="4">
        <v>2019</v>
      </c>
      <c r="R1607" s="4" t="s">
        <v>119</v>
      </c>
      <c r="S1607" s="13"/>
      <c r="T1607" s="4"/>
      <c r="U1607" s="4"/>
      <c r="V1607" s="4"/>
      <c r="W1607" s="4">
        <v>60</v>
      </c>
      <c r="X1607" s="13">
        <v>41638</v>
      </c>
      <c r="Y1607" s="27"/>
      <c r="Z1607" s="27"/>
      <c r="AA1607" s="28"/>
      <c r="AB1607" s="31"/>
      <c r="AC1607" s="32">
        <v>20</v>
      </c>
      <c r="AD1607" s="28"/>
      <c r="AE1607" s="28">
        <v>30.3</v>
      </c>
      <c r="AF1607" s="33">
        <v>0.01</v>
      </c>
      <c r="AG1607" s="28">
        <v>2.5</v>
      </c>
      <c r="AH1607" s="31">
        <v>4.2000000000000003E-2</v>
      </c>
      <c r="AI1607" s="31">
        <v>1.46</v>
      </c>
      <c r="AJ1607" s="31"/>
      <c r="AK1607" s="75" t="str">
        <f t="shared" si="323"/>
        <v>1</v>
      </c>
      <c r="AL1607" s="75" t="str">
        <f t="shared" si="324"/>
        <v>1</v>
      </c>
      <c r="AM1607" s="75" t="str">
        <f t="shared" si="325"/>
        <v>1</v>
      </c>
      <c r="AN1607" s="75" t="str">
        <f t="shared" si="326"/>
        <v>1</v>
      </c>
      <c r="AO1607" s="75" t="str">
        <f t="shared" si="327"/>
        <v>3</v>
      </c>
      <c r="AP1607" s="75" t="str">
        <f t="shared" si="328"/>
        <v>1</v>
      </c>
      <c r="AQ1607" s="75" t="str">
        <f t="shared" si="318"/>
        <v>5</v>
      </c>
      <c r="AR1607" s="75" t="str">
        <f t="shared" si="319"/>
        <v>1</v>
      </c>
      <c r="AS1607" s="75">
        <f t="shared" si="329"/>
        <v>2.1818181818181817</v>
      </c>
      <c r="AT1607" s="75" t="str">
        <f t="shared" si="330"/>
        <v>6</v>
      </c>
      <c r="AU1607" s="48" t="e">
        <f>IF(OR(AQ1607="I",#REF!="I",AQ1607="C",#REF!="C"),"Termovacío",IF(OR(AO1607="I",AN1607="I",AP1607="I",AK1607="I",AL1607="I",AO1607="C",AN1607="C",AP1607="C",AK1607="C",AL1607="C"),"Regeneración",""))</f>
        <v>#REF!</v>
      </c>
    </row>
    <row r="1608" spans="1:47" s="10" customFormat="1" ht="15" customHeight="1" x14ac:dyDescent="0.2">
      <c r="A1608" s="4">
        <f t="shared" si="312"/>
        <v>78</v>
      </c>
      <c r="B1608" s="4">
        <v>500053</v>
      </c>
      <c r="C1608" s="4" t="s">
        <v>87</v>
      </c>
      <c r="D1608" s="4" t="s">
        <v>156</v>
      </c>
      <c r="E1608" s="3"/>
      <c r="F1608" s="4" t="s">
        <v>370</v>
      </c>
      <c r="G1608" s="4" t="s">
        <v>9</v>
      </c>
      <c r="H1608" s="4" t="s">
        <v>31</v>
      </c>
      <c r="I1608" s="4" t="s">
        <v>10</v>
      </c>
      <c r="J1608" s="4">
        <v>25</v>
      </c>
      <c r="K1608" s="4" t="s">
        <v>214</v>
      </c>
      <c r="L1608" s="4">
        <v>2019</v>
      </c>
      <c r="M1608" s="4" t="s">
        <v>267</v>
      </c>
      <c r="N1608" s="4" t="s">
        <v>153</v>
      </c>
      <c r="O1608" s="4" t="s">
        <v>118</v>
      </c>
      <c r="P1608" s="4">
        <v>2020</v>
      </c>
      <c r="Q1608" s="4">
        <v>2019</v>
      </c>
      <c r="R1608" s="4" t="s">
        <v>119</v>
      </c>
      <c r="S1608" s="13"/>
      <c r="T1608" s="4"/>
      <c r="U1608" s="4"/>
      <c r="V1608" s="4"/>
      <c r="W1608" s="4">
        <v>60</v>
      </c>
      <c r="X1608" s="13">
        <v>41456</v>
      </c>
      <c r="Y1608" s="27"/>
      <c r="Z1608" s="27"/>
      <c r="AA1608" s="28"/>
      <c r="AB1608" s="31"/>
      <c r="AC1608" s="32">
        <v>21.9</v>
      </c>
      <c r="AD1608" s="28"/>
      <c r="AE1608" s="28">
        <v>35</v>
      </c>
      <c r="AF1608" s="33">
        <v>0.01</v>
      </c>
      <c r="AG1608" s="28">
        <v>1.5</v>
      </c>
      <c r="AH1608" s="31">
        <v>4.5999999999999999E-2</v>
      </c>
      <c r="AI1608" s="31">
        <v>1.5269999999999999</v>
      </c>
      <c r="AJ1608" s="31"/>
      <c r="AK1608" s="75" t="str">
        <f t="shared" si="323"/>
        <v>1</v>
      </c>
      <c r="AL1608" s="75" t="str">
        <f t="shared" si="324"/>
        <v>1</v>
      </c>
      <c r="AM1608" s="75" t="str">
        <f t="shared" si="325"/>
        <v>1</v>
      </c>
      <c r="AN1608" s="75" t="str">
        <f t="shared" si="326"/>
        <v>1</v>
      </c>
      <c r="AO1608" s="75" t="str">
        <f t="shared" si="327"/>
        <v>1</v>
      </c>
      <c r="AP1608" s="75" t="str">
        <f t="shared" si="328"/>
        <v>1</v>
      </c>
      <c r="AQ1608" s="75" t="str">
        <f t="shared" si="318"/>
        <v>5</v>
      </c>
      <c r="AR1608" s="75" t="str">
        <f t="shared" si="319"/>
        <v>1</v>
      </c>
      <c r="AS1608" s="75">
        <f t="shared" si="329"/>
        <v>1.9090909090909092</v>
      </c>
      <c r="AT1608" s="75" t="str">
        <f t="shared" si="330"/>
        <v>3</v>
      </c>
      <c r="AU1608" s="48" t="e">
        <f>IF(OR(AQ1608="I",#REF!="I",AQ1608="C",#REF!="C"),"Termovacío",IF(OR(AO1608="I",AN1608="I",AP1608="I",AK1608="I",AL1608="I",AO1608="C",AN1608="C",AP1608="C",AK1608="C",AL1608="C"),"Regeneración",""))</f>
        <v>#REF!</v>
      </c>
    </row>
    <row r="1609" spans="1:47" s="10" customFormat="1" ht="15" customHeight="1" x14ac:dyDescent="0.2">
      <c r="A1609" s="4">
        <f t="shared" si="312"/>
        <v>78</v>
      </c>
      <c r="B1609" s="4">
        <v>500053</v>
      </c>
      <c r="C1609" s="4" t="s">
        <v>87</v>
      </c>
      <c r="D1609" s="4" t="s">
        <v>156</v>
      </c>
      <c r="E1609" s="3"/>
      <c r="F1609" s="4" t="s">
        <v>370</v>
      </c>
      <c r="G1609" s="4" t="s">
        <v>9</v>
      </c>
      <c r="H1609" s="4" t="s">
        <v>31</v>
      </c>
      <c r="I1609" s="4" t="s">
        <v>10</v>
      </c>
      <c r="J1609" s="4">
        <v>25</v>
      </c>
      <c r="K1609" s="4" t="s">
        <v>214</v>
      </c>
      <c r="L1609" s="4">
        <v>2019</v>
      </c>
      <c r="M1609" s="4" t="s">
        <v>267</v>
      </c>
      <c r="N1609" s="4" t="s">
        <v>153</v>
      </c>
      <c r="O1609" s="4" t="s">
        <v>118</v>
      </c>
      <c r="P1609" s="4">
        <v>2020</v>
      </c>
      <c r="Q1609" s="4">
        <v>2019</v>
      </c>
      <c r="R1609" s="4" t="s">
        <v>119</v>
      </c>
      <c r="S1609" s="13"/>
      <c r="T1609" s="4"/>
      <c r="U1609" s="4"/>
      <c r="V1609" s="4"/>
      <c r="W1609" s="4">
        <v>60</v>
      </c>
      <c r="X1609" s="13">
        <v>41341</v>
      </c>
      <c r="Y1609" s="27"/>
      <c r="Z1609" s="27"/>
      <c r="AA1609" s="28"/>
      <c r="AB1609" s="31"/>
      <c r="AC1609" s="32"/>
      <c r="AD1609" s="28"/>
      <c r="AE1609" s="28">
        <v>34</v>
      </c>
      <c r="AF1609" s="33">
        <v>0.01</v>
      </c>
      <c r="AG1609" s="28">
        <v>1.5</v>
      </c>
      <c r="AH1609" s="31">
        <v>0.05</v>
      </c>
      <c r="AI1609" s="31">
        <v>1.49</v>
      </c>
      <c r="AJ1609" s="31"/>
      <c r="AK1609" s="75" t="str">
        <f t="shared" si="323"/>
        <v>1</v>
      </c>
      <c r="AL1609" s="75" t="str">
        <f t="shared" si="324"/>
        <v>1</v>
      </c>
      <c r="AM1609" s="75" t="str">
        <f t="shared" si="325"/>
        <v>1</v>
      </c>
      <c r="AN1609" s="75" t="str">
        <f t="shared" si="326"/>
        <v>1</v>
      </c>
      <c r="AO1609" s="75" t="str">
        <f t="shared" si="327"/>
        <v>1</v>
      </c>
      <c r="AP1609" s="75" t="str">
        <f t="shared" si="328"/>
        <v>1</v>
      </c>
      <c r="AQ1609" s="75" t="str">
        <f t="shared" si="318"/>
        <v>1</v>
      </c>
      <c r="AR1609" s="75" t="str">
        <f t="shared" si="319"/>
        <v>1</v>
      </c>
      <c r="AS1609" s="75">
        <f t="shared" si="329"/>
        <v>1</v>
      </c>
      <c r="AT1609" s="75" t="str">
        <f t="shared" si="330"/>
        <v>1</v>
      </c>
      <c r="AU1609" s="48" t="e">
        <f>IF(OR(AQ1609="I",#REF!="I",AQ1609="C",#REF!="C"),"Termovacío",IF(OR(AO1609="I",AN1609="I",AP1609="I",AK1609="I",AL1609="I",AO1609="C",AN1609="C",AP1609="C",AK1609="C",AL1609="C"),"Regeneración",""))</f>
        <v>#REF!</v>
      </c>
    </row>
    <row r="1610" spans="1:47" s="10" customFormat="1" ht="15" customHeight="1" x14ac:dyDescent="0.2">
      <c r="A1610" s="4">
        <f t="shared" si="312"/>
        <v>78</v>
      </c>
      <c r="B1610" s="4">
        <v>500053</v>
      </c>
      <c r="C1610" s="4" t="s">
        <v>87</v>
      </c>
      <c r="D1610" s="4" t="s">
        <v>156</v>
      </c>
      <c r="E1610" s="3"/>
      <c r="F1610" s="4" t="s">
        <v>370</v>
      </c>
      <c r="G1610" s="4" t="s">
        <v>9</v>
      </c>
      <c r="H1610" s="4" t="s">
        <v>31</v>
      </c>
      <c r="I1610" s="4" t="s">
        <v>10</v>
      </c>
      <c r="J1610" s="4">
        <v>25</v>
      </c>
      <c r="K1610" s="4" t="s">
        <v>214</v>
      </c>
      <c r="L1610" s="4">
        <v>2019</v>
      </c>
      <c r="M1610" s="4" t="s">
        <v>267</v>
      </c>
      <c r="N1610" s="4" t="s">
        <v>153</v>
      </c>
      <c r="O1610" s="4" t="s">
        <v>118</v>
      </c>
      <c r="P1610" s="4">
        <v>2020</v>
      </c>
      <c r="Q1610" s="4">
        <v>2019</v>
      </c>
      <c r="R1610" s="4" t="s">
        <v>119</v>
      </c>
      <c r="S1610" s="13"/>
      <c r="T1610" s="4"/>
      <c r="U1610" s="4"/>
      <c r="V1610" s="4"/>
      <c r="W1610" s="4">
        <v>60</v>
      </c>
      <c r="X1610" s="13">
        <v>41301</v>
      </c>
      <c r="Y1610" s="27"/>
      <c r="Z1610" s="27"/>
      <c r="AA1610" s="28"/>
      <c r="AB1610" s="31"/>
      <c r="AC1610" s="32"/>
      <c r="AD1610" s="28"/>
      <c r="AE1610" s="28">
        <v>34</v>
      </c>
      <c r="AF1610" s="33">
        <v>0.01</v>
      </c>
      <c r="AG1610" s="28">
        <v>2</v>
      </c>
      <c r="AH1610" s="31">
        <v>4.9000000000000002E-2</v>
      </c>
      <c r="AI1610" s="31">
        <v>1.5069999999999999</v>
      </c>
      <c r="AJ1610" s="31"/>
      <c r="AK1610" s="75" t="str">
        <f t="shared" si="323"/>
        <v>1</v>
      </c>
      <c r="AL1610" s="75" t="str">
        <f t="shared" si="324"/>
        <v>1</v>
      </c>
      <c r="AM1610" s="75" t="str">
        <f t="shared" si="325"/>
        <v>1</v>
      </c>
      <c r="AN1610" s="75" t="str">
        <f t="shared" si="326"/>
        <v>1</v>
      </c>
      <c r="AO1610" s="75" t="str">
        <f t="shared" si="327"/>
        <v>1</v>
      </c>
      <c r="AP1610" s="75" t="str">
        <f t="shared" si="328"/>
        <v>1</v>
      </c>
      <c r="AQ1610" s="75" t="str">
        <f t="shared" si="318"/>
        <v>1</v>
      </c>
      <c r="AR1610" s="75" t="str">
        <f t="shared" si="319"/>
        <v>1</v>
      </c>
      <c r="AS1610" s="75">
        <f t="shared" si="329"/>
        <v>1</v>
      </c>
      <c r="AT1610" s="75" t="str">
        <f t="shared" si="330"/>
        <v>1</v>
      </c>
      <c r="AU1610" s="48" t="e">
        <f>IF(OR(AQ1610="I",#REF!="I",AQ1610="C",#REF!="C"),"Termovacío",IF(OR(AO1610="I",AN1610="I",AP1610="I",AK1610="I",AL1610="I",AO1610="C",AN1610="C",AP1610="C",AK1610="C",AL1610="C"),"Regeneración",""))</f>
        <v>#REF!</v>
      </c>
    </row>
    <row r="1611" spans="1:47" s="10" customFormat="1" ht="15" customHeight="1" x14ac:dyDescent="0.2">
      <c r="A1611" s="4">
        <f t="shared" si="312"/>
        <v>78</v>
      </c>
      <c r="B1611" s="4">
        <v>500053</v>
      </c>
      <c r="C1611" s="4" t="s">
        <v>87</v>
      </c>
      <c r="D1611" s="4" t="s">
        <v>156</v>
      </c>
      <c r="E1611" s="3"/>
      <c r="F1611" s="4" t="s">
        <v>370</v>
      </c>
      <c r="G1611" s="4" t="s">
        <v>9</v>
      </c>
      <c r="H1611" s="4" t="s">
        <v>31</v>
      </c>
      <c r="I1611" s="4" t="s">
        <v>10</v>
      </c>
      <c r="J1611" s="4">
        <v>25</v>
      </c>
      <c r="K1611" s="4" t="s">
        <v>214</v>
      </c>
      <c r="L1611" s="4">
        <v>2019</v>
      </c>
      <c r="M1611" s="4" t="s">
        <v>267</v>
      </c>
      <c r="N1611" s="4" t="s">
        <v>153</v>
      </c>
      <c r="O1611" s="4" t="s">
        <v>118</v>
      </c>
      <c r="P1611" s="4">
        <v>2020</v>
      </c>
      <c r="Q1611" s="4">
        <v>2019</v>
      </c>
      <c r="R1611" s="4" t="s">
        <v>119</v>
      </c>
      <c r="S1611" s="13"/>
      <c r="T1611" s="4"/>
      <c r="U1611" s="4"/>
      <c r="V1611" s="4"/>
      <c r="W1611" s="4">
        <v>60</v>
      </c>
      <c r="X1611" s="13">
        <v>41242</v>
      </c>
      <c r="Y1611" s="27"/>
      <c r="Z1611" s="27"/>
      <c r="AA1611" s="28"/>
      <c r="AB1611" s="31"/>
      <c r="AC1611" s="32"/>
      <c r="AD1611" s="28"/>
      <c r="AE1611" s="28">
        <v>32</v>
      </c>
      <c r="AF1611" s="33">
        <v>0.01</v>
      </c>
      <c r="AG1611" s="28">
        <v>1.5</v>
      </c>
      <c r="AH1611" s="31">
        <v>6.3E-2</v>
      </c>
      <c r="AI1611" s="31">
        <v>1.7450000000000001</v>
      </c>
      <c r="AJ1611" s="31"/>
      <c r="AK1611" s="75" t="str">
        <f t="shared" si="323"/>
        <v>1</v>
      </c>
      <c r="AL1611" s="75" t="str">
        <f t="shared" si="324"/>
        <v>1</v>
      </c>
      <c r="AM1611" s="75" t="str">
        <f t="shared" si="325"/>
        <v>1</v>
      </c>
      <c r="AN1611" s="75" t="str">
        <f t="shared" si="326"/>
        <v>1</v>
      </c>
      <c r="AO1611" s="75" t="str">
        <f t="shared" si="327"/>
        <v>1</v>
      </c>
      <c r="AP1611" s="75" t="str">
        <f t="shared" si="328"/>
        <v>1</v>
      </c>
      <c r="AQ1611" s="75" t="str">
        <f t="shared" si="318"/>
        <v>1</v>
      </c>
      <c r="AR1611" s="75" t="str">
        <f t="shared" si="319"/>
        <v>1</v>
      </c>
      <c r="AS1611" s="75">
        <f t="shared" si="329"/>
        <v>1</v>
      </c>
      <c r="AT1611" s="75" t="str">
        <f t="shared" si="330"/>
        <v>1</v>
      </c>
      <c r="AU1611" s="48" t="e">
        <f>IF(OR(AQ1611="I",#REF!="I",AQ1611="C",#REF!="C"),"Termovacío",IF(OR(AO1611="I",AN1611="I",AP1611="I",AK1611="I",AL1611="I",AO1611="C",AN1611="C",AP1611="C",AK1611="C",AL1611="C"),"Regeneración",""))</f>
        <v>#REF!</v>
      </c>
    </row>
    <row r="1612" spans="1:47" s="10" customFormat="1" ht="15" customHeight="1" x14ac:dyDescent="0.2">
      <c r="A1612" s="4">
        <f t="shared" si="312"/>
        <v>78</v>
      </c>
      <c r="B1612" s="4">
        <v>500053</v>
      </c>
      <c r="C1612" s="4" t="s">
        <v>87</v>
      </c>
      <c r="D1612" s="4" t="s">
        <v>156</v>
      </c>
      <c r="E1612" s="3"/>
      <c r="F1612" s="4" t="s">
        <v>370</v>
      </c>
      <c r="G1612" s="4" t="s">
        <v>9</v>
      </c>
      <c r="H1612" s="4" t="s">
        <v>31</v>
      </c>
      <c r="I1612" s="4" t="s">
        <v>10</v>
      </c>
      <c r="J1612" s="4">
        <v>25</v>
      </c>
      <c r="K1612" s="4" t="s">
        <v>214</v>
      </c>
      <c r="L1612" s="4">
        <v>2019</v>
      </c>
      <c r="M1612" s="4" t="s">
        <v>267</v>
      </c>
      <c r="N1612" s="4" t="s">
        <v>153</v>
      </c>
      <c r="O1612" s="4" t="s">
        <v>118</v>
      </c>
      <c r="P1612" s="4">
        <v>2020</v>
      </c>
      <c r="Q1612" s="4">
        <v>2019</v>
      </c>
      <c r="R1612" s="4" t="s">
        <v>119</v>
      </c>
      <c r="S1612" s="13"/>
      <c r="T1612" s="4"/>
      <c r="U1612" s="4"/>
      <c r="V1612" s="4"/>
      <c r="W1612" s="4">
        <v>60</v>
      </c>
      <c r="X1612" s="13">
        <v>40934</v>
      </c>
      <c r="Y1612" s="27"/>
      <c r="Z1612" s="27"/>
      <c r="AA1612" s="28"/>
      <c r="AB1612" s="31"/>
      <c r="AC1612" s="32"/>
      <c r="AD1612" s="28"/>
      <c r="AE1612" s="28">
        <v>34</v>
      </c>
      <c r="AF1612" s="33">
        <v>0.01</v>
      </c>
      <c r="AG1612" s="28">
        <v>1.5</v>
      </c>
      <c r="AH1612" s="31">
        <v>6.5000000000000002E-2</v>
      </c>
      <c r="AI1612" s="31">
        <v>1.58</v>
      </c>
      <c r="AJ1612" s="31"/>
      <c r="AK1612" s="75" t="str">
        <f t="shared" si="323"/>
        <v>1</v>
      </c>
      <c r="AL1612" s="75" t="str">
        <f t="shared" si="324"/>
        <v>1</v>
      </c>
      <c r="AM1612" s="75" t="str">
        <f t="shared" si="325"/>
        <v>1</v>
      </c>
      <c r="AN1612" s="75" t="str">
        <f t="shared" si="326"/>
        <v>1</v>
      </c>
      <c r="AO1612" s="75" t="str">
        <f t="shared" si="327"/>
        <v>1</v>
      </c>
      <c r="AP1612" s="75" t="str">
        <f t="shared" si="328"/>
        <v>1</v>
      </c>
      <c r="AQ1612" s="75" t="str">
        <f t="shared" si="318"/>
        <v>1</v>
      </c>
      <c r="AR1612" s="75" t="str">
        <f t="shared" si="319"/>
        <v>1</v>
      </c>
      <c r="AS1612" s="75">
        <f t="shared" si="329"/>
        <v>1</v>
      </c>
      <c r="AT1612" s="75" t="str">
        <f t="shared" si="330"/>
        <v>1</v>
      </c>
      <c r="AU1612" s="48" t="e">
        <f>IF(OR(AQ1612="I",#REF!="I",AQ1612="C",#REF!="C"),"Termovacío",IF(OR(AO1612="I",AN1612="I",AP1612="I",AK1612="I",AL1612="I",AO1612="C",AN1612="C",AP1612="C",AK1612="C",AL1612="C"),"Regeneración",""))</f>
        <v>#REF!</v>
      </c>
    </row>
    <row r="1613" spans="1:47" s="10" customFormat="1" ht="15" customHeight="1" x14ac:dyDescent="0.2">
      <c r="A1613" s="4">
        <f t="shared" ref="A1613:A1676" si="331">+IF(B1612=B1613,A1612,A1612+1)</f>
        <v>78</v>
      </c>
      <c r="B1613" s="4">
        <v>500053</v>
      </c>
      <c r="C1613" s="4" t="s">
        <v>87</v>
      </c>
      <c r="D1613" s="4" t="s">
        <v>156</v>
      </c>
      <c r="E1613" s="3"/>
      <c r="F1613" s="4" t="s">
        <v>370</v>
      </c>
      <c r="G1613" s="4" t="s">
        <v>9</v>
      </c>
      <c r="H1613" s="4" t="s">
        <v>31</v>
      </c>
      <c r="I1613" s="4" t="s">
        <v>10</v>
      </c>
      <c r="J1613" s="4">
        <v>25</v>
      </c>
      <c r="K1613" s="4" t="s">
        <v>214</v>
      </c>
      <c r="L1613" s="4">
        <v>2019</v>
      </c>
      <c r="M1613" s="4" t="s">
        <v>267</v>
      </c>
      <c r="N1613" s="4" t="s">
        <v>153</v>
      </c>
      <c r="O1613" s="4" t="s">
        <v>118</v>
      </c>
      <c r="P1613" s="4">
        <v>2020</v>
      </c>
      <c r="Q1613" s="4">
        <v>2019</v>
      </c>
      <c r="R1613" s="4" t="s">
        <v>119</v>
      </c>
      <c r="S1613" s="13"/>
      <c r="T1613" s="4"/>
      <c r="U1613" s="4"/>
      <c r="V1613" s="4"/>
      <c r="W1613" s="4">
        <v>60</v>
      </c>
      <c r="X1613" s="13">
        <v>40706</v>
      </c>
      <c r="Y1613" s="27"/>
      <c r="Z1613" s="27"/>
      <c r="AA1613" s="28"/>
      <c r="AB1613" s="31"/>
      <c r="AC1613" s="32"/>
      <c r="AD1613" s="28"/>
      <c r="AE1613" s="28">
        <v>37</v>
      </c>
      <c r="AF1613" s="33">
        <v>0.01</v>
      </c>
      <c r="AG1613" s="28">
        <v>1.5</v>
      </c>
      <c r="AH1613" s="31">
        <v>4.7E-2</v>
      </c>
      <c r="AI1613" s="31">
        <v>1.2889999999999999</v>
      </c>
      <c r="AJ1613" s="31"/>
      <c r="AK1613" s="75" t="str">
        <f t="shared" si="323"/>
        <v>1</v>
      </c>
      <c r="AL1613" s="75" t="str">
        <f t="shared" si="324"/>
        <v>1</v>
      </c>
      <c r="AM1613" s="75" t="str">
        <f t="shared" si="325"/>
        <v>1</v>
      </c>
      <c r="AN1613" s="75" t="str">
        <f t="shared" si="326"/>
        <v>1</v>
      </c>
      <c r="AO1613" s="75" t="str">
        <f t="shared" si="327"/>
        <v>1</v>
      </c>
      <c r="AP1613" s="75" t="str">
        <f t="shared" si="328"/>
        <v>1</v>
      </c>
      <c r="AQ1613" s="75" t="str">
        <f t="shared" si="318"/>
        <v>1</v>
      </c>
      <c r="AR1613" s="75" t="str">
        <f t="shared" si="319"/>
        <v>1</v>
      </c>
      <c r="AS1613" s="75">
        <f t="shared" si="329"/>
        <v>1</v>
      </c>
      <c r="AT1613" s="75" t="str">
        <f t="shared" si="330"/>
        <v>1</v>
      </c>
      <c r="AU1613" s="48" t="e">
        <f>IF(OR(AQ1613="I",#REF!="I",AQ1613="C",#REF!="C"),"Termovacío",IF(OR(AO1613="I",AN1613="I",AP1613="I",AK1613="I",AL1613="I",AO1613="C",AN1613="C",AP1613="C",AK1613="C",AL1613="C"),"Regeneración",""))</f>
        <v>#REF!</v>
      </c>
    </row>
    <row r="1614" spans="1:47" s="10" customFormat="1" ht="15" customHeight="1" x14ac:dyDescent="0.2">
      <c r="A1614" s="4">
        <f t="shared" si="331"/>
        <v>78</v>
      </c>
      <c r="B1614" s="4">
        <v>500053</v>
      </c>
      <c r="C1614" s="4" t="s">
        <v>87</v>
      </c>
      <c r="D1614" s="4" t="s">
        <v>156</v>
      </c>
      <c r="E1614" s="3"/>
      <c r="F1614" s="4" t="s">
        <v>370</v>
      </c>
      <c r="G1614" s="4" t="s">
        <v>9</v>
      </c>
      <c r="H1614" s="4" t="s">
        <v>31</v>
      </c>
      <c r="I1614" s="4" t="s">
        <v>10</v>
      </c>
      <c r="J1614" s="4">
        <v>25</v>
      </c>
      <c r="K1614" s="4" t="s">
        <v>214</v>
      </c>
      <c r="L1614" s="4">
        <v>2019</v>
      </c>
      <c r="M1614" s="4" t="s">
        <v>267</v>
      </c>
      <c r="N1614" s="4" t="s">
        <v>153</v>
      </c>
      <c r="O1614" s="4" t="s">
        <v>118</v>
      </c>
      <c r="P1614" s="4">
        <v>2020</v>
      </c>
      <c r="Q1614" s="4">
        <v>2019</v>
      </c>
      <c r="R1614" s="4" t="s">
        <v>119</v>
      </c>
      <c r="S1614" s="13"/>
      <c r="T1614" s="4"/>
      <c r="U1614" s="4"/>
      <c r="V1614" s="4"/>
      <c r="W1614" s="4">
        <v>60</v>
      </c>
      <c r="X1614" s="13">
        <v>40625</v>
      </c>
      <c r="Y1614" s="27"/>
      <c r="Z1614" s="27"/>
      <c r="AA1614" s="28"/>
      <c r="AB1614" s="31"/>
      <c r="AC1614" s="32"/>
      <c r="AD1614" s="28"/>
      <c r="AE1614" s="28">
        <v>34</v>
      </c>
      <c r="AF1614" s="33">
        <v>0.01</v>
      </c>
      <c r="AG1614" s="28">
        <v>2</v>
      </c>
      <c r="AH1614" s="31">
        <v>3.9E-2</v>
      </c>
      <c r="AI1614" s="31">
        <v>1.29</v>
      </c>
      <c r="AJ1614" s="31"/>
      <c r="AK1614" s="75" t="str">
        <f t="shared" si="323"/>
        <v>1</v>
      </c>
      <c r="AL1614" s="75" t="str">
        <f t="shared" si="324"/>
        <v>1</v>
      </c>
      <c r="AM1614" s="75" t="str">
        <f t="shared" si="325"/>
        <v>1</v>
      </c>
      <c r="AN1614" s="75" t="str">
        <f t="shared" si="326"/>
        <v>1</v>
      </c>
      <c r="AO1614" s="75" t="str">
        <f t="shared" si="327"/>
        <v>1</v>
      </c>
      <c r="AP1614" s="75" t="str">
        <f t="shared" si="328"/>
        <v>1</v>
      </c>
      <c r="AQ1614" s="75" t="str">
        <f t="shared" si="318"/>
        <v>1</v>
      </c>
      <c r="AR1614" s="75" t="str">
        <f t="shared" si="319"/>
        <v>1</v>
      </c>
      <c r="AS1614" s="75">
        <f t="shared" si="329"/>
        <v>1</v>
      </c>
      <c r="AT1614" s="75" t="str">
        <f t="shared" si="330"/>
        <v>1</v>
      </c>
      <c r="AU1614" s="48" t="e">
        <f>IF(OR(AQ1614="I",#REF!="I",AQ1614="C",#REF!="C"),"Termovacío",IF(OR(AO1614="I",AN1614="I",AP1614="I",AK1614="I",AL1614="I",AO1614="C",AN1614="C",AP1614="C",AK1614="C",AL1614="C"),"Regeneración",""))</f>
        <v>#REF!</v>
      </c>
    </row>
    <row r="1615" spans="1:47" s="10" customFormat="1" ht="15" customHeight="1" x14ac:dyDescent="0.2">
      <c r="A1615" s="4">
        <f t="shared" si="331"/>
        <v>78</v>
      </c>
      <c r="B1615" s="4">
        <v>500053</v>
      </c>
      <c r="C1615" s="4" t="s">
        <v>87</v>
      </c>
      <c r="D1615" s="4" t="s">
        <v>156</v>
      </c>
      <c r="E1615" s="3"/>
      <c r="F1615" s="4" t="s">
        <v>370</v>
      </c>
      <c r="G1615" s="4" t="s">
        <v>9</v>
      </c>
      <c r="H1615" s="4" t="s">
        <v>31</v>
      </c>
      <c r="I1615" s="4" t="s">
        <v>10</v>
      </c>
      <c r="J1615" s="4">
        <v>25</v>
      </c>
      <c r="K1615" s="4" t="s">
        <v>214</v>
      </c>
      <c r="L1615" s="4">
        <v>2019</v>
      </c>
      <c r="M1615" s="4" t="s">
        <v>267</v>
      </c>
      <c r="N1615" s="4" t="s">
        <v>153</v>
      </c>
      <c r="O1615" s="4" t="s">
        <v>118</v>
      </c>
      <c r="P1615" s="4">
        <v>2020</v>
      </c>
      <c r="Q1615" s="4">
        <v>2019</v>
      </c>
      <c r="R1615" s="4" t="s">
        <v>119</v>
      </c>
      <c r="S1615" s="13"/>
      <c r="T1615" s="4"/>
      <c r="U1615" s="4"/>
      <c r="V1615" s="4"/>
      <c r="W1615" s="4">
        <v>60</v>
      </c>
      <c r="X1615" s="13">
        <v>40316</v>
      </c>
      <c r="Y1615" s="27"/>
      <c r="Z1615" s="27"/>
      <c r="AA1615" s="28"/>
      <c r="AB1615" s="31"/>
      <c r="AC1615" s="32"/>
      <c r="AD1615" s="28"/>
      <c r="AE1615" s="28">
        <v>38</v>
      </c>
      <c r="AF1615" s="33">
        <v>0.01</v>
      </c>
      <c r="AG1615" s="28">
        <v>2</v>
      </c>
      <c r="AH1615" s="31">
        <v>4.7E-2</v>
      </c>
      <c r="AI1615" s="31">
        <v>1.256</v>
      </c>
      <c r="AJ1615" s="31"/>
      <c r="AK1615" s="75" t="str">
        <f t="shared" si="323"/>
        <v>1</v>
      </c>
      <c r="AL1615" s="75" t="str">
        <f t="shared" si="324"/>
        <v>1</v>
      </c>
      <c r="AM1615" s="75" t="str">
        <f t="shared" si="325"/>
        <v>1</v>
      </c>
      <c r="AN1615" s="75" t="str">
        <f t="shared" si="326"/>
        <v>1</v>
      </c>
      <c r="AO1615" s="75" t="str">
        <f t="shared" si="327"/>
        <v>1</v>
      </c>
      <c r="AP1615" s="75" t="str">
        <f t="shared" si="328"/>
        <v>1</v>
      </c>
      <c r="AQ1615" s="75" t="str">
        <f t="shared" si="318"/>
        <v>1</v>
      </c>
      <c r="AR1615" s="75" t="str">
        <f t="shared" si="319"/>
        <v>1</v>
      </c>
      <c r="AS1615" s="75">
        <f t="shared" si="329"/>
        <v>1</v>
      </c>
      <c r="AT1615" s="75" t="str">
        <f t="shared" si="330"/>
        <v>1</v>
      </c>
      <c r="AU1615" s="48" t="e">
        <f>IF(OR(AQ1615="I",#REF!="I",AQ1615="C",#REF!="C"),"Termovacío",IF(OR(AO1615="I",AN1615="I",AP1615="I",AK1615="I",AL1615="I",AO1615="C",AN1615="C",AP1615="C",AK1615="C",AL1615="C"),"Regeneración",""))</f>
        <v>#REF!</v>
      </c>
    </row>
    <row r="1616" spans="1:47" s="10" customFormat="1" ht="15" customHeight="1" x14ac:dyDescent="0.2">
      <c r="A1616" s="4">
        <f t="shared" si="331"/>
        <v>78</v>
      </c>
      <c r="B1616" s="4">
        <v>500053</v>
      </c>
      <c r="C1616" s="4" t="s">
        <v>87</v>
      </c>
      <c r="D1616" s="4" t="s">
        <v>156</v>
      </c>
      <c r="E1616" s="3"/>
      <c r="F1616" s="4" t="s">
        <v>370</v>
      </c>
      <c r="G1616" s="4" t="s">
        <v>9</v>
      </c>
      <c r="H1616" s="4" t="s">
        <v>31</v>
      </c>
      <c r="I1616" s="4" t="s">
        <v>10</v>
      </c>
      <c r="J1616" s="4">
        <v>25</v>
      </c>
      <c r="K1616" s="4" t="s">
        <v>214</v>
      </c>
      <c r="L1616" s="4">
        <v>2019</v>
      </c>
      <c r="M1616" s="4" t="s">
        <v>267</v>
      </c>
      <c r="N1616" s="4" t="s">
        <v>153</v>
      </c>
      <c r="O1616" s="4" t="s">
        <v>118</v>
      </c>
      <c r="P1616" s="4">
        <v>2020</v>
      </c>
      <c r="Q1616" s="4">
        <v>2019</v>
      </c>
      <c r="R1616" s="4" t="s">
        <v>119</v>
      </c>
      <c r="S1616" s="13"/>
      <c r="T1616" s="4"/>
      <c r="U1616" s="4"/>
      <c r="V1616" s="4"/>
      <c r="W1616" s="4">
        <v>60</v>
      </c>
      <c r="X1616" s="13">
        <v>40275</v>
      </c>
      <c r="Y1616" s="27"/>
      <c r="Z1616" s="27"/>
      <c r="AA1616" s="28"/>
      <c r="AB1616" s="31"/>
      <c r="AC1616" s="32"/>
      <c r="AD1616" s="28"/>
      <c r="AE1616" s="28">
        <v>35</v>
      </c>
      <c r="AF1616" s="33">
        <v>0.01</v>
      </c>
      <c r="AG1616" s="28">
        <v>2</v>
      </c>
      <c r="AH1616" s="31">
        <v>4.2999999999999997E-2</v>
      </c>
      <c r="AI1616" s="31">
        <v>1.137</v>
      </c>
      <c r="AJ1616" s="31"/>
      <c r="AK1616" s="75" t="str">
        <f t="shared" si="323"/>
        <v>1</v>
      </c>
      <c r="AL1616" s="75" t="str">
        <f t="shared" si="324"/>
        <v>1</v>
      </c>
      <c r="AM1616" s="75" t="str">
        <f t="shared" si="325"/>
        <v>1</v>
      </c>
      <c r="AN1616" s="75" t="str">
        <f t="shared" si="326"/>
        <v>1</v>
      </c>
      <c r="AO1616" s="75" t="str">
        <f t="shared" si="327"/>
        <v>1</v>
      </c>
      <c r="AP1616" s="75" t="str">
        <f t="shared" si="328"/>
        <v>1</v>
      </c>
      <c r="AQ1616" s="75" t="str">
        <f t="shared" si="318"/>
        <v>1</v>
      </c>
      <c r="AR1616" s="75" t="str">
        <f t="shared" si="319"/>
        <v>1</v>
      </c>
      <c r="AS1616" s="75">
        <f t="shared" si="329"/>
        <v>1</v>
      </c>
      <c r="AT1616" s="75" t="str">
        <f t="shared" si="330"/>
        <v>1</v>
      </c>
      <c r="AU1616" s="48" t="e">
        <f>IF(OR(AQ1616="I",#REF!="I",AQ1616="C",#REF!="C"),"Termovacío",IF(OR(AO1616="I",AN1616="I",AP1616="I",AK1616="I",AL1616="I",AO1616="C",AN1616="C",AP1616="C",AK1616="C",AL1616="C"),"Regeneración",""))</f>
        <v>#REF!</v>
      </c>
    </row>
    <row r="1617" spans="1:47" s="10" customFormat="1" ht="15" customHeight="1" x14ac:dyDescent="0.2">
      <c r="A1617" s="4">
        <f t="shared" si="331"/>
        <v>78</v>
      </c>
      <c r="B1617" s="4">
        <v>500053</v>
      </c>
      <c r="C1617" s="4" t="s">
        <v>87</v>
      </c>
      <c r="D1617" s="4" t="s">
        <v>156</v>
      </c>
      <c r="E1617" s="3"/>
      <c r="F1617" s="4" t="s">
        <v>370</v>
      </c>
      <c r="G1617" s="4" t="s">
        <v>9</v>
      </c>
      <c r="H1617" s="4" t="s">
        <v>31</v>
      </c>
      <c r="I1617" s="4" t="s">
        <v>10</v>
      </c>
      <c r="J1617" s="4">
        <v>25</v>
      </c>
      <c r="K1617" s="4" t="s">
        <v>214</v>
      </c>
      <c r="L1617" s="4">
        <v>2019</v>
      </c>
      <c r="M1617" s="4" t="s">
        <v>267</v>
      </c>
      <c r="N1617" s="4" t="s">
        <v>153</v>
      </c>
      <c r="O1617" s="4" t="s">
        <v>118</v>
      </c>
      <c r="P1617" s="4">
        <v>2020</v>
      </c>
      <c r="Q1617" s="4">
        <v>2019</v>
      </c>
      <c r="R1617" s="4" t="s">
        <v>119</v>
      </c>
      <c r="S1617" s="13"/>
      <c r="T1617" s="4"/>
      <c r="U1617" s="4"/>
      <c r="V1617" s="4"/>
      <c r="W1617" s="4">
        <v>60</v>
      </c>
      <c r="X1617" s="13">
        <v>40267</v>
      </c>
      <c r="Y1617" s="27"/>
      <c r="Z1617" s="27"/>
      <c r="AA1617" s="28"/>
      <c r="AB1617" s="31"/>
      <c r="AC1617" s="32"/>
      <c r="AD1617" s="28"/>
      <c r="AE1617" s="28">
        <v>38</v>
      </c>
      <c r="AF1617" s="33">
        <v>0.01</v>
      </c>
      <c r="AG1617" s="28">
        <v>2</v>
      </c>
      <c r="AH1617" s="31">
        <v>0.06</v>
      </c>
      <c r="AI1617" s="31">
        <v>1.425</v>
      </c>
      <c r="AJ1617" s="31"/>
      <c r="AK1617" s="75" t="str">
        <f t="shared" si="323"/>
        <v>1</v>
      </c>
      <c r="AL1617" s="75" t="str">
        <f t="shared" si="324"/>
        <v>1</v>
      </c>
      <c r="AM1617" s="75" t="str">
        <f t="shared" si="325"/>
        <v>1</v>
      </c>
      <c r="AN1617" s="75" t="str">
        <f t="shared" si="326"/>
        <v>1</v>
      </c>
      <c r="AO1617" s="75" t="str">
        <f t="shared" si="327"/>
        <v>1</v>
      </c>
      <c r="AP1617" s="75" t="str">
        <f t="shared" si="328"/>
        <v>1</v>
      </c>
      <c r="AQ1617" s="75" t="str">
        <f t="shared" si="318"/>
        <v>1</v>
      </c>
      <c r="AR1617" s="75" t="str">
        <f t="shared" si="319"/>
        <v>1</v>
      </c>
      <c r="AS1617" s="75">
        <f t="shared" si="329"/>
        <v>1</v>
      </c>
      <c r="AT1617" s="75" t="str">
        <f t="shared" si="330"/>
        <v>1</v>
      </c>
      <c r="AU1617" s="48" t="e">
        <f>IF(OR(AQ1617="I",#REF!="I",AQ1617="C",#REF!="C"),"Termovacío",IF(OR(AO1617="I",AN1617="I",AP1617="I",AK1617="I",AL1617="I",AO1617="C",AN1617="C",AP1617="C",AK1617="C",AL1617="C"),"Regeneración",""))</f>
        <v>#REF!</v>
      </c>
    </row>
    <row r="1618" spans="1:47" s="10" customFormat="1" ht="15" customHeight="1" x14ac:dyDescent="0.2">
      <c r="A1618" s="4">
        <f t="shared" si="331"/>
        <v>78</v>
      </c>
      <c r="B1618" s="4">
        <v>500053</v>
      </c>
      <c r="C1618" s="4" t="s">
        <v>87</v>
      </c>
      <c r="D1618" s="4" t="s">
        <v>156</v>
      </c>
      <c r="E1618" s="3"/>
      <c r="F1618" s="4" t="s">
        <v>370</v>
      </c>
      <c r="G1618" s="4" t="s">
        <v>9</v>
      </c>
      <c r="H1618" s="4" t="s">
        <v>31</v>
      </c>
      <c r="I1618" s="4" t="s">
        <v>10</v>
      </c>
      <c r="J1618" s="4">
        <v>25</v>
      </c>
      <c r="K1618" s="4" t="s">
        <v>214</v>
      </c>
      <c r="L1618" s="4">
        <v>2019</v>
      </c>
      <c r="M1618" s="4" t="s">
        <v>267</v>
      </c>
      <c r="N1618" s="4" t="s">
        <v>153</v>
      </c>
      <c r="O1618" s="4" t="s">
        <v>118</v>
      </c>
      <c r="P1618" s="4">
        <v>2020</v>
      </c>
      <c r="Q1618" s="4">
        <v>2019</v>
      </c>
      <c r="R1618" s="4" t="s">
        <v>119</v>
      </c>
      <c r="S1618" s="13"/>
      <c r="T1618" s="4"/>
      <c r="U1618" s="4"/>
      <c r="V1618" s="4"/>
      <c r="W1618" s="4">
        <v>60</v>
      </c>
      <c r="X1618" s="13">
        <v>40051</v>
      </c>
      <c r="Y1618" s="27"/>
      <c r="Z1618" s="27"/>
      <c r="AA1618" s="28"/>
      <c r="AB1618" s="31"/>
      <c r="AC1618" s="32"/>
      <c r="AD1618" s="28"/>
      <c r="AE1618" s="28">
        <v>38</v>
      </c>
      <c r="AF1618" s="33">
        <v>0.01</v>
      </c>
      <c r="AG1618" s="28"/>
      <c r="AH1618" s="31">
        <v>3.7999999999999999E-2</v>
      </c>
      <c r="AI1618" s="31"/>
      <c r="AJ1618" s="31"/>
      <c r="AK1618" s="75" t="str">
        <f t="shared" si="323"/>
        <v>1</v>
      </c>
      <c r="AL1618" s="75" t="str">
        <f t="shared" si="324"/>
        <v>1</v>
      </c>
      <c r="AM1618" s="75" t="str">
        <f t="shared" si="325"/>
        <v>1</v>
      </c>
      <c r="AN1618" s="75" t="str">
        <f t="shared" si="326"/>
        <v>1</v>
      </c>
      <c r="AO1618" s="75" t="str">
        <f t="shared" si="327"/>
        <v>1</v>
      </c>
      <c r="AP1618" s="75" t="str">
        <f t="shared" si="328"/>
        <v>1</v>
      </c>
      <c r="AQ1618" s="75" t="str">
        <f t="shared" si="318"/>
        <v>1</v>
      </c>
      <c r="AR1618" s="75" t="str">
        <f t="shared" si="319"/>
        <v>1</v>
      </c>
      <c r="AS1618" s="75">
        <f t="shared" si="329"/>
        <v>1</v>
      </c>
      <c r="AT1618" s="75" t="str">
        <f t="shared" si="330"/>
        <v>1</v>
      </c>
      <c r="AU1618" s="48" t="e">
        <f>IF(OR(AQ1618="I",#REF!="I",AQ1618="C",#REF!="C"),"Termovacío",IF(OR(AO1618="I",AN1618="I",AP1618="I",AK1618="I",AL1618="I",AO1618="C",AN1618="C",AP1618="C",AK1618="C",AL1618="C"),"Regeneración",""))</f>
        <v>#REF!</v>
      </c>
    </row>
    <row r="1619" spans="1:47" s="10" customFormat="1" ht="15" customHeight="1" x14ac:dyDescent="0.2">
      <c r="A1619" s="4">
        <f t="shared" si="331"/>
        <v>78</v>
      </c>
      <c r="B1619" s="4">
        <v>500053</v>
      </c>
      <c r="C1619" s="4" t="s">
        <v>87</v>
      </c>
      <c r="D1619" s="4" t="s">
        <v>156</v>
      </c>
      <c r="E1619" s="3"/>
      <c r="F1619" s="4" t="s">
        <v>370</v>
      </c>
      <c r="G1619" s="4" t="s">
        <v>9</v>
      </c>
      <c r="H1619" s="4" t="s">
        <v>31</v>
      </c>
      <c r="I1619" s="4" t="s">
        <v>10</v>
      </c>
      <c r="J1619" s="4">
        <v>25</v>
      </c>
      <c r="K1619" s="4" t="s">
        <v>214</v>
      </c>
      <c r="L1619" s="4">
        <v>2019</v>
      </c>
      <c r="M1619" s="4" t="s">
        <v>267</v>
      </c>
      <c r="N1619" s="4" t="s">
        <v>153</v>
      </c>
      <c r="O1619" s="4" t="s">
        <v>118</v>
      </c>
      <c r="P1619" s="4">
        <v>2020</v>
      </c>
      <c r="Q1619" s="4">
        <v>2019</v>
      </c>
      <c r="R1619" s="4" t="s">
        <v>119</v>
      </c>
      <c r="S1619" s="13"/>
      <c r="T1619" s="4"/>
      <c r="U1619" s="4"/>
      <c r="V1619" s="4"/>
      <c r="W1619" s="4">
        <v>60</v>
      </c>
      <c r="X1619" s="13">
        <v>40032</v>
      </c>
      <c r="Y1619" s="27"/>
      <c r="Z1619" s="27"/>
      <c r="AA1619" s="28"/>
      <c r="AB1619" s="31"/>
      <c r="AC1619" s="32"/>
      <c r="AD1619" s="28"/>
      <c r="AE1619" s="28">
        <v>40</v>
      </c>
      <c r="AF1619" s="33">
        <v>0.01</v>
      </c>
      <c r="AG1619" s="28"/>
      <c r="AH1619" s="31">
        <v>3.2000000000000001E-2</v>
      </c>
      <c r="AI1619" s="31"/>
      <c r="AJ1619" s="31"/>
      <c r="AK1619" s="75" t="str">
        <f t="shared" si="323"/>
        <v>1</v>
      </c>
      <c r="AL1619" s="75" t="str">
        <f t="shared" si="324"/>
        <v>1</v>
      </c>
      <c r="AM1619" s="75" t="str">
        <f t="shared" si="325"/>
        <v>1</v>
      </c>
      <c r="AN1619" s="75" t="str">
        <f t="shared" si="326"/>
        <v>1</v>
      </c>
      <c r="AO1619" s="75" t="str">
        <f t="shared" si="327"/>
        <v>1</v>
      </c>
      <c r="AP1619" s="75" t="str">
        <f t="shared" si="328"/>
        <v>1</v>
      </c>
      <c r="AQ1619" s="75" t="str">
        <f t="shared" si="318"/>
        <v>1</v>
      </c>
      <c r="AR1619" s="75" t="str">
        <f t="shared" si="319"/>
        <v>1</v>
      </c>
      <c r="AS1619" s="75">
        <f t="shared" si="329"/>
        <v>1</v>
      </c>
      <c r="AT1619" s="75" t="str">
        <f t="shared" si="330"/>
        <v>1</v>
      </c>
      <c r="AU1619" s="48" t="e">
        <f>IF(OR(AQ1619="I",#REF!="I",AQ1619="C",#REF!="C"),"Termovacío",IF(OR(AO1619="I",AN1619="I",AP1619="I",AK1619="I",AL1619="I",AO1619="C",AN1619="C",AP1619="C",AK1619="C",AL1619="C"),"Regeneración",""))</f>
        <v>#REF!</v>
      </c>
    </row>
    <row r="1620" spans="1:47" s="10" customFormat="1" ht="15" customHeight="1" x14ac:dyDescent="0.2">
      <c r="A1620" s="4">
        <f t="shared" si="331"/>
        <v>78</v>
      </c>
      <c r="B1620" s="4">
        <v>500053</v>
      </c>
      <c r="C1620" s="4" t="s">
        <v>87</v>
      </c>
      <c r="D1620" s="4" t="s">
        <v>156</v>
      </c>
      <c r="E1620" s="3"/>
      <c r="F1620" s="4" t="s">
        <v>370</v>
      </c>
      <c r="G1620" s="4" t="s">
        <v>9</v>
      </c>
      <c r="H1620" s="4" t="s">
        <v>31</v>
      </c>
      <c r="I1620" s="4" t="s">
        <v>10</v>
      </c>
      <c r="J1620" s="4">
        <v>25</v>
      </c>
      <c r="K1620" s="4" t="s">
        <v>214</v>
      </c>
      <c r="L1620" s="4">
        <v>2019</v>
      </c>
      <c r="M1620" s="4" t="s">
        <v>267</v>
      </c>
      <c r="N1620" s="4" t="s">
        <v>153</v>
      </c>
      <c r="O1620" s="4" t="s">
        <v>118</v>
      </c>
      <c r="P1620" s="4">
        <v>2020</v>
      </c>
      <c r="Q1620" s="4">
        <v>2019</v>
      </c>
      <c r="R1620" s="4" t="s">
        <v>119</v>
      </c>
      <c r="S1620" s="13"/>
      <c r="T1620" s="4"/>
      <c r="U1620" s="4"/>
      <c r="V1620" s="4"/>
      <c r="W1620" s="4">
        <v>60</v>
      </c>
      <c r="X1620" s="13">
        <v>39744</v>
      </c>
      <c r="Y1620" s="27"/>
      <c r="Z1620" s="27"/>
      <c r="AA1620" s="28"/>
      <c r="AB1620" s="31"/>
      <c r="AC1620" s="32">
        <v>32</v>
      </c>
      <c r="AD1620" s="28"/>
      <c r="AE1620" s="28">
        <v>34</v>
      </c>
      <c r="AF1620" s="33"/>
      <c r="AG1620" s="28"/>
      <c r="AH1620" s="31">
        <v>4.8000000000000001E-2</v>
      </c>
      <c r="AI1620" s="31"/>
      <c r="AJ1620" s="31"/>
      <c r="AK1620" s="75" t="str">
        <f t="shared" si="323"/>
        <v>1</v>
      </c>
      <c r="AL1620" s="75" t="str">
        <f t="shared" si="324"/>
        <v>1</v>
      </c>
      <c r="AM1620" s="75" t="str">
        <f t="shared" si="325"/>
        <v>1</v>
      </c>
      <c r="AN1620" s="75" t="str">
        <f t="shared" si="326"/>
        <v>1</v>
      </c>
      <c r="AO1620" s="75" t="str">
        <f t="shared" si="327"/>
        <v>1</v>
      </c>
      <c r="AP1620" s="75" t="str">
        <f t="shared" si="328"/>
        <v>1</v>
      </c>
      <c r="AQ1620" s="75" t="str">
        <f t="shared" si="318"/>
        <v>5</v>
      </c>
      <c r="AR1620" s="75" t="str">
        <f t="shared" si="319"/>
        <v>1</v>
      </c>
      <c r="AS1620" s="75">
        <f t="shared" si="329"/>
        <v>1.9090909090909092</v>
      </c>
      <c r="AT1620" s="75" t="str">
        <f t="shared" si="330"/>
        <v>3</v>
      </c>
      <c r="AU1620" s="48" t="e">
        <f>IF(OR(AQ1620="I",#REF!="I",AQ1620="C",#REF!="C"),"Termovacío",IF(OR(AO1620="I",AN1620="I",AP1620="I",AK1620="I",AL1620="I",AO1620="C",AN1620="C",AP1620="C",AK1620="C",AL1620="C"),"Regeneración",""))</f>
        <v>#REF!</v>
      </c>
    </row>
    <row r="1621" spans="1:47" s="10" customFormat="1" ht="15" customHeight="1" x14ac:dyDescent="0.2">
      <c r="A1621" s="4">
        <f t="shared" si="331"/>
        <v>78</v>
      </c>
      <c r="B1621" s="4">
        <v>500053</v>
      </c>
      <c r="C1621" s="4" t="s">
        <v>87</v>
      </c>
      <c r="D1621" s="4" t="s">
        <v>156</v>
      </c>
      <c r="E1621" s="3"/>
      <c r="F1621" s="4" t="s">
        <v>370</v>
      </c>
      <c r="G1621" s="4" t="s">
        <v>9</v>
      </c>
      <c r="H1621" s="4" t="s">
        <v>31</v>
      </c>
      <c r="I1621" s="4" t="s">
        <v>10</v>
      </c>
      <c r="J1621" s="4">
        <v>25</v>
      </c>
      <c r="K1621" s="4" t="s">
        <v>214</v>
      </c>
      <c r="L1621" s="4">
        <v>2019</v>
      </c>
      <c r="M1621" s="4" t="s">
        <v>267</v>
      </c>
      <c r="N1621" s="4" t="s">
        <v>153</v>
      </c>
      <c r="O1621" s="4" t="s">
        <v>118</v>
      </c>
      <c r="P1621" s="4">
        <v>2020</v>
      </c>
      <c r="Q1621" s="4">
        <v>2019</v>
      </c>
      <c r="R1621" s="4" t="s">
        <v>119</v>
      </c>
      <c r="S1621" s="13"/>
      <c r="T1621" s="4"/>
      <c r="U1621" s="4"/>
      <c r="V1621" s="4"/>
      <c r="W1621" s="4">
        <v>60</v>
      </c>
      <c r="X1621" s="13">
        <v>39651</v>
      </c>
      <c r="Y1621" s="27"/>
      <c r="Z1621" s="27"/>
      <c r="AA1621" s="28"/>
      <c r="AB1621" s="31"/>
      <c r="AC1621" s="32">
        <v>21</v>
      </c>
      <c r="AD1621" s="28"/>
      <c r="AE1621" s="28">
        <v>41.2</v>
      </c>
      <c r="AF1621" s="33">
        <v>0.03</v>
      </c>
      <c r="AG1621" s="28">
        <v>1.5</v>
      </c>
      <c r="AH1621" s="31">
        <v>0.04</v>
      </c>
      <c r="AI1621" s="31">
        <v>1.1100000000000001</v>
      </c>
      <c r="AJ1621" s="31"/>
      <c r="AK1621" s="75" t="str">
        <f t="shared" si="323"/>
        <v>1</v>
      </c>
      <c r="AL1621" s="75" t="str">
        <f t="shared" si="324"/>
        <v>1</v>
      </c>
      <c r="AM1621" s="75" t="str">
        <f t="shared" si="325"/>
        <v>1</v>
      </c>
      <c r="AN1621" s="75" t="str">
        <f t="shared" si="326"/>
        <v>1</v>
      </c>
      <c r="AO1621" s="75" t="str">
        <f t="shared" si="327"/>
        <v>1</v>
      </c>
      <c r="AP1621" s="75" t="str">
        <f t="shared" si="328"/>
        <v>1</v>
      </c>
      <c r="AQ1621" s="75" t="str">
        <f t="shared" si="318"/>
        <v>5</v>
      </c>
      <c r="AR1621" s="75" t="str">
        <f t="shared" si="319"/>
        <v>1</v>
      </c>
      <c r="AS1621" s="75">
        <f t="shared" si="329"/>
        <v>1.9090909090909092</v>
      </c>
      <c r="AT1621" s="75" t="str">
        <f t="shared" si="330"/>
        <v>3</v>
      </c>
      <c r="AU1621" s="48" t="e">
        <f>IF(OR(AQ1621="I",#REF!="I",AQ1621="C",#REF!="C"),"Termovacío",IF(OR(AO1621="I",AN1621="I",AP1621="I",AK1621="I",AL1621="I",AO1621="C",AN1621="C",AP1621="C",AK1621="C",AL1621="C"),"Regeneración",""))</f>
        <v>#REF!</v>
      </c>
    </row>
    <row r="1622" spans="1:47" s="10" customFormat="1" ht="15" customHeight="1" x14ac:dyDescent="0.2">
      <c r="A1622" s="4">
        <f t="shared" si="331"/>
        <v>78</v>
      </c>
      <c r="B1622" s="4">
        <v>500053</v>
      </c>
      <c r="C1622" s="4" t="s">
        <v>87</v>
      </c>
      <c r="D1622" s="4" t="s">
        <v>156</v>
      </c>
      <c r="E1622" s="3"/>
      <c r="F1622" s="4" t="s">
        <v>370</v>
      </c>
      <c r="G1622" s="4" t="s">
        <v>9</v>
      </c>
      <c r="H1622" s="4" t="s">
        <v>31</v>
      </c>
      <c r="I1622" s="4" t="s">
        <v>10</v>
      </c>
      <c r="J1622" s="4">
        <v>25</v>
      </c>
      <c r="K1622" s="4" t="s">
        <v>214</v>
      </c>
      <c r="L1622" s="4">
        <v>2019</v>
      </c>
      <c r="M1622" s="4" t="s">
        <v>267</v>
      </c>
      <c r="N1622" s="4" t="s">
        <v>153</v>
      </c>
      <c r="O1622" s="4" t="s">
        <v>118</v>
      </c>
      <c r="P1622" s="4">
        <v>2020</v>
      </c>
      <c r="Q1622" s="4">
        <v>2019</v>
      </c>
      <c r="R1622" s="4" t="s">
        <v>119</v>
      </c>
      <c r="S1622" s="13"/>
      <c r="T1622" s="4"/>
      <c r="U1622" s="4"/>
      <c r="V1622" s="4"/>
      <c r="W1622" s="4">
        <v>60</v>
      </c>
      <c r="X1622" s="13">
        <v>39348</v>
      </c>
      <c r="Y1622" s="27"/>
      <c r="Z1622" s="27"/>
      <c r="AA1622" s="28"/>
      <c r="AB1622" s="31"/>
      <c r="AC1622" s="32">
        <v>22</v>
      </c>
      <c r="AD1622" s="28"/>
      <c r="AE1622" s="28"/>
      <c r="AF1622" s="33"/>
      <c r="AG1622" s="28"/>
      <c r="AH1622" s="31"/>
      <c r="AI1622" s="31"/>
      <c r="AJ1622" s="31"/>
      <c r="AK1622" s="75" t="str">
        <f t="shared" si="323"/>
        <v>1</v>
      </c>
      <c r="AL1622" s="75" t="str">
        <f t="shared" si="324"/>
        <v>1</v>
      </c>
      <c r="AM1622" s="75" t="str">
        <f t="shared" si="325"/>
        <v>1</v>
      </c>
      <c r="AN1622" s="75" t="str">
        <f t="shared" si="326"/>
        <v>1</v>
      </c>
      <c r="AO1622" s="75" t="str">
        <f t="shared" si="327"/>
        <v>1</v>
      </c>
      <c r="AP1622" s="75" t="str">
        <f t="shared" si="328"/>
        <v>1</v>
      </c>
      <c r="AQ1622" s="75" t="str">
        <f t="shared" si="318"/>
        <v>5</v>
      </c>
      <c r="AR1622" s="75" t="str">
        <f t="shared" si="319"/>
        <v>1</v>
      </c>
      <c r="AS1622" s="75">
        <f t="shared" si="329"/>
        <v>1.9090909090909092</v>
      </c>
      <c r="AT1622" s="75" t="str">
        <f t="shared" si="330"/>
        <v>3</v>
      </c>
      <c r="AU1622" s="48" t="e">
        <f>IF(OR(AQ1622="I",#REF!="I",AQ1622="C",#REF!="C"),"Termovacío",IF(OR(AO1622="I",AN1622="I",AP1622="I",AK1622="I",AL1622="I",AO1622="C",AN1622="C",AP1622="C",AK1622="C",AL1622="C"),"Regeneración",""))</f>
        <v>#REF!</v>
      </c>
    </row>
    <row r="1623" spans="1:47" s="10" customFormat="1" ht="15" customHeight="1" x14ac:dyDescent="0.2">
      <c r="A1623" s="4">
        <f t="shared" si="331"/>
        <v>78</v>
      </c>
      <c r="B1623" s="4">
        <v>500053</v>
      </c>
      <c r="C1623" s="4" t="s">
        <v>87</v>
      </c>
      <c r="D1623" s="4" t="s">
        <v>156</v>
      </c>
      <c r="E1623" s="3"/>
      <c r="F1623" s="4" t="s">
        <v>370</v>
      </c>
      <c r="G1623" s="4" t="s">
        <v>9</v>
      </c>
      <c r="H1623" s="4" t="s">
        <v>31</v>
      </c>
      <c r="I1623" s="4" t="s">
        <v>10</v>
      </c>
      <c r="J1623" s="4">
        <v>25</v>
      </c>
      <c r="K1623" s="4" t="s">
        <v>214</v>
      </c>
      <c r="L1623" s="4">
        <v>2019</v>
      </c>
      <c r="M1623" s="4" t="s">
        <v>267</v>
      </c>
      <c r="N1623" s="4" t="s">
        <v>153</v>
      </c>
      <c r="O1623" s="4" t="s">
        <v>118</v>
      </c>
      <c r="P1623" s="4">
        <v>2020</v>
      </c>
      <c r="Q1623" s="4">
        <v>2019</v>
      </c>
      <c r="R1623" s="4" t="s">
        <v>119</v>
      </c>
      <c r="S1623" s="13"/>
      <c r="T1623" s="4"/>
      <c r="U1623" s="4"/>
      <c r="V1623" s="4"/>
      <c r="W1623" s="4">
        <v>60</v>
      </c>
      <c r="X1623" s="13">
        <v>39346</v>
      </c>
      <c r="Y1623" s="27"/>
      <c r="Z1623" s="27"/>
      <c r="AA1623" s="28"/>
      <c r="AB1623" s="31"/>
      <c r="AC1623" s="32">
        <v>33</v>
      </c>
      <c r="AD1623" s="28"/>
      <c r="AE1623" s="28"/>
      <c r="AF1623" s="33"/>
      <c r="AG1623" s="28"/>
      <c r="AH1623" s="31"/>
      <c r="AI1623" s="31"/>
      <c r="AJ1623" s="31"/>
      <c r="AK1623" s="75" t="str">
        <f t="shared" si="323"/>
        <v>1</v>
      </c>
      <c r="AL1623" s="75" t="str">
        <f t="shared" si="324"/>
        <v>1</v>
      </c>
      <c r="AM1623" s="75" t="str">
        <f t="shared" si="325"/>
        <v>1</v>
      </c>
      <c r="AN1623" s="75" t="str">
        <f t="shared" si="326"/>
        <v>1</v>
      </c>
      <c r="AO1623" s="75" t="str">
        <f t="shared" si="327"/>
        <v>1</v>
      </c>
      <c r="AP1623" s="75" t="str">
        <f t="shared" si="328"/>
        <v>1</v>
      </c>
      <c r="AQ1623" s="75" t="str">
        <f t="shared" si="318"/>
        <v>5</v>
      </c>
      <c r="AR1623" s="75" t="str">
        <f t="shared" si="319"/>
        <v>1</v>
      </c>
      <c r="AS1623" s="75">
        <f t="shared" si="329"/>
        <v>1.9090909090909092</v>
      </c>
      <c r="AT1623" s="75" t="str">
        <f t="shared" si="330"/>
        <v>3</v>
      </c>
      <c r="AU1623" s="48" t="e">
        <f>IF(OR(AQ1623="I",#REF!="I",AQ1623="C",#REF!="C"),"Termovacío",IF(OR(AO1623="I",AN1623="I",AP1623="I",AK1623="I",AL1623="I",AO1623="C",AN1623="C",AP1623="C",AK1623="C",AL1623="C"),"Regeneración",""))</f>
        <v>#REF!</v>
      </c>
    </row>
    <row r="1624" spans="1:47" s="10" customFormat="1" ht="15" customHeight="1" x14ac:dyDescent="0.2">
      <c r="A1624" s="4">
        <f t="shared" si="331"/>
        <v>78</v>
      </c>
      <c r="B1624" s="4">
        <v>500053</v>
      </c>
      <c r="C1624" s="4" t="s">
        <v>87</v>
      </c>
      <c r="D1624" s="4" t="s">
        <v>156</v>
      </c>
      <c r="E1624" s="3"/>
      <c r="F1624" s="4" t="s">
        <v>370</v>
      </c>
      <c r="G1624" s="4" t="s">
        <v>9</v>
      </c>
      <c r="H1624" s="4" t="s">
        <v>31</v>
      </c>
      <c r="I1624" s="4" t="s">
        <v>10</v>
      </c>
      <c r="J1624" s="4">
        <v>25</v>
      </c>
      <c r="K1624" s="4" t="s">
        <v>214</v>
      </c>
      <c r="L1624" s="4">
        <v>2019</v>
      </c>
      <c r="M1624" s="4" t="s">
        <v>267</v>
      </c>
      <c r="N1624" s="4" t="s">
        <v>153</v>
      </c>
      <c r="O1624" s="4" t="s">
        <v>118</v>
      </c>
      <c r="P1624" s="4">
        <v>2020</v>
      </c>
      <c r="Q1624" s="4">
        <v>2019</v>
      </c>
      <c r="R1624" s="4" t="s">
        <v>119</v>
      </c>
      <c r="S1624" s="13"/>
      <c r="T1624" s="4"/>
      <c r="U1624" s="4"/>
      <c r="V1624" s="4"/>
      <c r="W1624" s="4">
        <v>60</v>
      </c>
      <c r="X1624" s="13">
        <v>38792</v>
      </c>
      <c r="Y1624" s="27"/>
      <c r="Z1624" s="27"/>
      <c r="AA1624" s="28"/>
      <c r="AB1624" s="31"/>
      <c r="AC1624" s="32"/>
      <c r="AD1624" s="28"/>
      <c r="AE1624" s="28">
        <v>23.3</v>
      </c>
      <c r="AF1624" s="33">
        <v>5.7000000000000002E-2</v>
      </c>
      <c r="AG1624" s="28">
        <v>4</v>
      </c>
      <c r="AH1624" s="31">
        <v>0.17899999999999999</v>
      </c>
      <c r="AI1624" s="31">
        <v>0.497</v>
      </c>
      <c r="AJ1624" s="31"/>
      <c r="AK1624" s="75" t="str">
        <f t="shared" si="323"/>
        <v>3</v>
      </c>
      <c r="AL1624" s="75" t="str">
        <f t="shared" si="324"/>
        <v>1</v>
      </c>
      <c r="AM1624" s="75" t="str">
        <f t="shared" si="325"/>
        <v>1</v>
      </c>
      <c r="AN1624" s="75" t="str">
        <f t="shared" si="326"/>
        <v>3</v>
      </c>
      <c r="AO1624" s="75" t="str">
        <f t="shared" si="327"/>
        <v>5</v>
      </c>
      <c r="AP1624" s="75" t="str">
        <f t="shared" si="328"/>
        <v>5</v>
      </c>
      <c r="AQ1624" s="75" t="str">
        <f t="shared" si="318"/>
        <v>1</v>
      </c>
      <c r="AR1624" s="75" t="str">
        <f t="shared" si="319"/>
        <v>1</v>
      </c>
      <c r="AS1624" s="75">
        <f t="shared" si="329"/>
        <v>2.1818181818181817</v>
      </c>
      <c r="AT1624" s="75" t="str">
        <f t="shared" si="330"/>
        <v>6</v>
      </c>
      <c r="AU1624" s="48" t="e">
        <f>IF(OR(AQ1624="I",#REF!="I",AQ1624="C",#REF!="C"),"Termovacío",IF(OR(AO1624="I",AN1624="I",AP1624="I",AK1624="I",AL1624="I",AO1624="C",AN1624="C",AP1624="C",AK1624="C",AL1624="C"),"Regeneración",""))</f>
        <v>#REF!</v>
      </c>
    </row>
    <row r="1625" spans="1:47" s="10" customFormat="1" ht="15" customHeight="1" x14ac:dyDescent="0.2">
      <c r="A1625" s="4">
        <f t="shared" si="331"/>
        <v>78</v>
      </c>
      <c r="B1625" s="4">
        <v>500053</v>
      </c>
      <c r="C1625" s="4" t="s">
        <v>87</v>
      </c>
      <c r="D1625" s="4" t="s">
        <v>156</v>
      </c>
      <c r="E1625" s="3"/>
      <c r="F1625" s="4" t="s">
        <v>370</v>
      </c>
      <c r="G1625" s="4" t="s">
        <v>9</v>
      </c>
      <c r="H1625" s="4" t="s">
        <v>31</v>
      </c>
      <c r="I1625" s="4" t="s">
        <v>10</v>
      </c>
      <c r="J1625" s="4">
        <v>25</v>
      </c>
      <c r="K1625" s="4" t="s">
        <v>214</v>
      </c>
      <c r="L1625" s="4">
        <v>2019</v>
      </c>
      <c r="M1625" s="4" t="s">
        <v>267</v>
      </c>
      <c r="N1625" s="4" t="s">
        <v>153</v>
      </c>
      <c r="O1625" s="4" t="s">
        <v>118</v>
      </c>
      <c r="P1625" s="4">
        <v>2020</v>
      </c>
      <c r="Q1625" s="4">
        <v>2019</v>
      </c>
      <c r="R1625" s="4" t="s">
        <v>119</v>
      </c>
      <c r="S1625" s="13"/>
      <c r="T1625" s="4"/>
      <c r="U1625" s="4"/>
      <c r="V1625" s="4"/>
      <c r="W1625" s="4">
        <v>60</v>
      </c>
      <c r="X1625" s="13">
        <v>38417</v>
      </c>
      <c r="Y1625" s="27"/>
      <c r="Z1625" s="27"/>
      <c r="AA1625" s="28"/>
      <c r="AB1625" s="31"/>
      <c r="AC1625" s="32">
        <v>25</v>
      </c>
      <c r="AD1625" s="28"/>
      <c r="AE1625" s="28"/>
      <c r="AF1625" s="33"/>
      <c r="AG1625" s="28"/>
      <c r="AH1625" s="31"/>
      <c r="AI1625" s="31"/>
      <c r="AJ1625" s="31"/>
      <c r="AK1625" s="75" t="str">
        <f t="shared" si="323"/>
        <v>1</v>
      </c>
      <c r="AL1625" s="75" t="str">
        <f t="shared" si="324"/>
        <v>1</v>
      </c>
      <c r="AM1625" s="75" t="str">
        <f t="shared" si="325"/>
        <v>1</v>
      </c>
      <c r="AN1625" s="75" t="str">
        <f t="shared" si="326"/>
        <v>1</v>
      </c>
      <c r="AO1625" s="75" t="str">
        <f t="shared" si="327"/>
        <v>1</v>
      </c>
      <c r="AP1625" s="75" t="str">
        <f t="shared" si="328"/>
        <v>1</v>
      </c>
      <c r="AQ1625" s="75" t="str">
        <f t="shared" si="318"/>
        <v>5</v>
      </c>
      <c r="AR1625" s="75" t="str">
        <f t="shared" si="319"/>
        <v>1</v>
      </c>
      <c r="AS1625" s="75">
        <f t="shared" si="329"/>
        <v>1.9090909090909092</v>
      </c>
      <c r="AT1625" s="75" t="str">
        <f t="shared" si="330"/>
        <v>3</v>
      </c>
      <c r="AU1625" s="48" t="e">
        <f>IF(OR(AQ1625="I",#REF!="I",AQ1625="C",#REF!="C"),"Termovacío",IF(OR(AO1625="I",AN1625="I",AP1625="I",AK1625="I",AL1625="I",AO1625="C",AN1625="C",AP1625="C",AK1625="C",AL1625="C"),"Regeneración",""))</f>
        <v>#REF!</v>
      </c>
    </row>
    <row r="1626" spans="1:47" s="10" customFormat="1" ht="15" customHeight="1" x14ac:dyDescent="0.2">
      <c r="A1626" s="4">
        <f t="shared" si="331"/>
        <v>78</v>
      </c>
      <c r="B1626" s="4">
        <v>500053</v>
      </c>
      <c r="C1626" s="4" t="s">
        <v>87</v>
      </c>
      <c r="D1626" s="4" t="s">
        <v>156</v>
      </c>
      <c r="E1626" s="3"/>
      <c r="F1626" s="4" t="s">
        <v>370</v>
      </c>
      <c r="G1626" s="4" t="s">
        <v>9</v>
      </c>
      <c r="H1626" s="4" t="s">
        <v>31</v>
      </c>
      <c r="I1626" s="4" t="s">
        <v>10</v>
      </c>
      <c r="J1626" s="4">
        <v>25</v>
      </c>
      <c r="K1626" s="4" t="s">
        <v>214</v>
      </c>
      <c r="L1626" s="4">
        <v>2019</v>
      </c>
      <c r="M1626" s="4" t="s">
        <v>267</v>
      </c>
      <c r="N1626" s="4" t="s">
        <v>153</v>
      </c>
      <c r="O1626" s="4" t="s">
        <v>118</v>
      </c>
      <c r="P1626" s="4">
        <v>2020</v>
      </c>
      <c r="Q1626" s="4">
        <v>2019</v>
      </c>
      <c r="R1626" s="4" t="s">
        <v>119</v>
      </c>
      <c r="S1626" s="13"/>
      <c r="T1626" s="4"/>
      <c r="U1626" s="4"/>
      <c r="V1626" s="4"/>
      <c r="W1626" s="4">
        <v>60</v>
      </c>
      <c r="X1626" s="13">
        <v>38067</v>
      </c>
      <c r="Y1626" s="27"/>
      <c r="Z1626" s="27"/>
      <c r="AA1626" s="28"/>
      <c r="AB1626" s="31"/>
      <c r="AC1626" s="32">
        <v>26</v>
      </c>
      <c r="AD1626" s="28"/>
      <c r="AE1626" s="28">
        <v>25.3</v>
      </c>
      <c r="AF1626" s="33"/>
      <c r="AG1626" s="28">
        <v>3.1</v>
      </c>
      <c r="AH1626" s="31"/>
      <c r="AI1626" s="31"/>
      <c r="AJ1626" s="31"/>
      <c r="AK1626" s="75" t="str">
        <f t="shared" si="323"/>
        <v>1</v>
      </c>
      <c r="AL1626" s="75" t="str">
        <f t="shared" si="324"/>
        <v>1</v>
      </c>
      <c r="AM1626" s="75" t="str">
        <f t="shared" si="325"/>
        <v>1</v>
      </c>
      <c r="AN1626" s="75" t="str">
        <f t="shared" si="326"/>
        <v>1</v>
      </c>
      <c r="AO1626" s="75" t="str">
        <f t="shared" si="327"/>
        <v>5</v>
      </c>
      <c r="AP1626" s="75" t="str">
        <f t="shared" si="328"/>
        <v>1</v>
      </c>
      <c r="AQ1626" s="75" t="str">
        <f t="shared" si="318"/>
        <v>5</v>
      </c>
      <c r="AR1626" s="75" t="str">
        <f t="shared" si="319"/>
        <v>1</v>
      </c>
      <c r="AS1626" s="75">
        <f t="shared" si="329"/>
        <v>2.4545454545454546</v>
      </c>
      <c r="AT1626" s="75" t="str">
        <f t="shared" si="330"/>
        <v>6</v>
      </c>
      <c r="AU1626" s="48" t="e">
        <f>IF(OR(AQ1626="I",#REF!="I",AQ1626="C",#REF!="C"),"Termovacío",IF(OR(AO1626="I",AN1626="I",AP1626="I",AK1626="I",AL1626="I",AO1626="C",AN1626="C",AP1626="C",AK1626="C",AL1626="C"),"Regeneración",""))</f>
        <v>#REF!</v>
      </c>
    </row>
    <row r="1627" spans="1:47" s="10" customFormat="1" ht="15" customHeight="1" x14ac:dyDescent="0.2">
      <c r="A1627" s="4">
        <f t="shared" si="331"/>
        <v>78</v>
      </c>
      <c r="B1627" s="4">
        <v>500053</v>
      </c>
      <c r="C1627" s="4" t="s">
        <v>87</v>
      </c>
      <c r="D1627" s="4" t="s">
        <v>156</v>
      </c>
      <c r="E1627" s="3"/>
      <c r="F1627" s="4" t="s">
        <v>370</v>
      </c>
      <c r="G1627" s="4" t="s">
        <v>9</v>
      </c>
      <c r="H1627" s="4" t="s">
        <v>31</v>
      </c>
      <c r="I1627" s="4" t="s">
        <v>10</v>
      </c>
      <c r="J1627" s="4">
        <v>25</v>
      </c>
      <c r="K1627" s="4" t="s">
        <v>214</v>
      </c>
      <c r="L1627" s="4">
        <v>2019</v>
      </c>
      <c r="M1627" s="4" t="s">
        <v>267</v>
      </c>
      <c r="N1627" s="4" t="s">
        <v>153</v>
      </c>
      <c r="O1627" s="4" t="s">
        <v>118</v>
      </c>
      <c r="P1627" s="4">
        <v>2020</v>
      </c>
      <c r="Q1627" s="4">
        <v>2019</v>
      </c>
      <c r="R1627" s="4" t="s">
        <v>119</v>
      </c>
      <c r="S1627" s="13"/>
      <c r="T1627" s="4"/>
      <c r="U1627" s="4"/>
      <c r="V1627" s="4"/>
      <c r="W1627" s="4">
        <v>60</v>
      </c>
      <c r="X1627" s="13">
        <v>37347</v>
      </c>
      <c r="Y1627" s="27"/>
      <c r="Z1627" s="27"/>
      <c r="AA1627" s="28"/>
      <c r="AB1627" s="31"/>
      <c r="AC1627" s="32"/>
      <c r="AD1627" s="28"/>
      <c r="AE1627" s="28">
        <v>27.9</v>
      </c>
      <c r="AF1627" s="33">
        <v>6.0229999999999999E-2</v>
      </c>
      <c r="AG1627" s="28">
        <v>3</v>
      </c>
      <c r="AH1627" s="31"/>
      <c r="AI1627" s="31"/>
      <c r="AJ1627" s="31"/>
      <c r="AK1627" s="75" t="str">
        <f t="shared" si="323"/>
        <v>1</v>
      </c>
      <c r="AL1627" s="75" t="str">
        <f t="shared" si="324"/>
        <v>1</v>
      </c>
      <c r="AM1627" s="75" t="str">
        <f t="shared" si="325"/>
        <v>1</v>
      </c>
      <c r="AN1627" s="75" t="str">
        <f t="shared" si="326"/>
        <v>3</v>
      </c>
      <c r="AO1627" s="75" t="str">
        <f t="shared" si="327"/>
        <v>5</v>
      </c>
      <c r="AP1627" s="75" t="str">
        <f t="shared" si="328"/>
        <v>1</v>
      </c>
      <c r="AQ1627" s="75" t="str">
        <f t="shared" si="318"/>
        <v>1</v>
      </c>
      <c r="AR1627" s="75" t="str">
        <f t="shared" si="319"/>
        <v>1</v>
      </c>
      <c r="AS1627" s="75">
        <f t="shared" si="329"/>
        <v>1.7272727272727273</v>
      </c>
      <c r="AT1627" s="75" t="str">
        <f t="shared" si="330"/>
        <v>3</v>
      </c>
      <c r="AU1627" s="48" t="e">
        <f>IF(OR(AQ1627="I",#REF!="I",AQ1627="C",#REF!="C"),"Termovacío",IF(OR(AO1627="I",AN1627="I",AP1627="I",AK1627="I",AL1627="I",AO1627="C",AN1627="C",AP1627="C",AK1627="C",AL1627="C"),"Regeneración",""))</f>
        <v>#REF!</v>
      </c>
    </row>
    <row r="1628" spans="1:47" s="10" customFormat="1" ht="15" customHeight="1" x14ac:dyDescent="0.2">
      <c r="A1628" s="4">
        <f t="shared" si="331"/>
        <v>78</v>
      </c>
      <c r="B1628" s="4">
        <v>500053</v>
      </c>
      <c r="C1628" s="4" t="s">
        <v>87</v>
      </c>
      <c r="D1628" s="4" t="s">
        <v>156</v>
      </c>
      <c r="E1628" s="3"/>
      <c r="F1628" s="4" t="s">
        <v>370</v>
      </c>
      <c r="G1628" s="4" t="s">
        <v>9</v>
      </c>
      <c r="H1628" s="4" t="s">
        <v>31</v>
      </c>
      <c r="I1628" s="4" t="s">
        <v>10</v>
      </c>
      <c r="J1628" s="4">
        <v>25</v>
      </c>
      <c r="K1628" s="4" t="s">
        <v>214</v>
      </c>
      <c r="L1628" s="4">
        <v>2019</v>
      </c>
      <c r="M1628" s="4" t="s">
        <v>267</v>
      </c>
      <c r="N1628" s="4" t="s">
        <v>153</v>
      </c>
      <c r="O1628" s="4" t="s">
        <v>118</v>
      </c>
      <c r="P1628" s="4">
        <v>2020</v>
      </c>
      <c r="Q1628" s="4">
        <v>2019</v>
      </c>
      <c r="R1628" s="4" t="s">
        <v>119</v>
      </c>
      <c r="S1628" s="13"/>
      <c r="T1628" s="4"/>
      <c r="U1628" s="4"/>
      <c r="V1628" s="4"/>
      <c r="W1628" s="4">
        <v>60</v>
      </c>
      <c r="X1628" s="13">
        <v>36950</v>
      </c>
      <c r="Y1628" s="27"/>
      <c r="Z1628" s="27"/>
      <c r="AA1628" s="28"/>
      <c r="AB1628" s="31"/>
      <c r="AC1628" s="32"/>
      <c r="AD1628" s="28"/>
      <c r="AE1628" s="28">
        <v>28.2</v>
      </c>
      <c r="AF1628" s="33">
        <v>5.9589999999999997E-2</v>
      </c>
      <c r="AG1628" s="28">
        <v>2.6</v>
      </c>
      <c r="AH1628" s="31"/>
      <c r="AI1628" s="31"/>
      <c r="AJ1628" s="31"/>
      <c r="AK1628" s="75" t="str">
        <f t="shared" si="323"/>
        <v>1</v>
      </c>
      <c r="AL1628" s="75" t="str">
        <f t="shared" si="324"/>
        <v>1</v>
      </c>
      <c r="AM1628" s="75" t="str">
        <f t="shared" si="325"/>
        <v>1</v>
      </c>
      <c r="AN1628" s="75" t="str">
        <f t="shared" si="326"/>
        <v>3</v>
      </c>
      <c r="AO1628" s="75" t="str">
        <f t="shared" si="327"/>
        <v>3</v>
      </c>
      <c r="AP1628" s="75" t="str">
        <f t="shared" si="328"/>
        <v>1</v>
      </c>
      <c r="AQ1628" s="75" t="str">
        <f t="shared" si="318"/>
        <v>1</v>
      </c>
      <c r="AR1628" s="75" t="str">
        <f t="shared" si="319"/>
        <v>1</v>
      </c>
      <c r="AS1628" s="75">
        <f t="shared" si="329"/>
        <v>1.4545454545454546</v>
      </c>
      <c r="AT1628" s="75" t="str">
        <f t="shared" si="330"/>
        <v>3</v>
      </c>
      <c r="AU1628" s="48" t="e">
        <f>IF(OR(AQ1628="I",#REF!="I",AQ1628="C",#REF!="C"),"Termovacío",IF(OR(AO1628="I",AN1628="I",AP1628="I",AK1628="I",AL1628="I",AO1628="C",AN1628="C",AP1628="C",AK1628="C",AL1628="C"),"Regeneración",""))</f>
        <v>#REF!</v>
      </c>
    </row>
    <row r="1629" spans="1:47" s="10" customFormat="1" ht="15" customHeight="1" x14ac:dyDescent="0.2">
      <c r="A1629" s="4">
        <f t="shared" si="331"/>
        <v>78</v>
      </c>
      <c r="B1629" s="4">
        <v>500053</v>
      </c>
      <c r="C1629" s="4" t="s">
        <v>87</v>
      </c>
      <c r="D1629" s="4" t="s">
        <v>156</v>
      </c>
      <c r="E1629" s="3"/>
      <c r="F1629" s="4" t="s">
        <v>370</v>
      </c>
      <c r="G1629" s="4" t="s">
        <v>9</v>
      </c>
      <c r="H1629" s="4" t="s">
        <v>31</v>
      </c>
      <c r="I1629" s="4" t="s">
        <v>10</v>
      </c>
      <c r="J1629" s="4">
        <v>25</v>
      </c>
      <c r="K1629" s="4" t="s">
        <v>214</v>
      </c>
      <c r="L1629" s="4">
        <v>2019</v>
      </c>
      <c r="M1629" s="4" t="s">
        <v>267</v>
      </c>
      <c r="N1629" s="4" t="s">
        <v>153</v>
      </c>
      <c r="O1629" s="4" t="s">
        <v>118</v>
      </c>
      <c r="P1629" s="4">
        <v>2020</v>
      </c>
      <c r="Q1629" s="4">
        <v>2019</v>
      </c>
      <c r="R1629" s="4" t="s">
        <v>119</v>
      </c>
      <c r="S1629" s="13"/>
      <c r="T1629" s="4"/>
      <c r="U1629" s="4"/>
      <c r="V1629" s="4"/>
      <c r="W1629" s="4">
        <v>60</v>
      </c>
      <c r="X1629" s="13">
        <v>36550</v>
      </c>
      <c r="Y1629" s="27"/>
      <c r="Z1629" s="27"/>
      <c r="AA1629" s="28"/>
      <c r="AB1629" s="31"/>
      <c r="AC1629" s="32">
        <v>29.4</v>
      </c>
      <c r="AD1629" s="28"/>
      <c r="AE1629" s="28">
        <v>28</v>
      </c>
      <c r="AF1629" s="33">
        <v>4.1459999999999997E-2</v>
      </c>
      <c r="AG1629" s="28">
        <v>2.6</v>
      </c>
      <c r="AH1629" s="31"/>
      <c r="AI1629" s="31"/>
      <c r="AJ1629" s="31"/>
      <c r="AK1629" s="75" t="str">
        <f t="shared" si="323"/>
        <v>1</v>
      </c>
      <c r="AL1629" s="75" t="str">
        <f t="shared" si="324"/>
        <v>1</v>
      </c>
      <c r="AM1629" s="75" t="str">
        <f t="shared" si="325"/>
        <v>1</v>
      </c>
      <c r="AN1629" s="75" t="str">
        <f t="shared" si="326"/>
        <v>1</v>
      </c>
      <c r="AO1629" s="75" t="str">
        <f t="shared" si="327"/>
        <v>3</v>
      </c>
      <c r="AP1629" s="75" t="str">
        <f t="shared" si="328"/>
        <v>1</v>
      </c>
      <c r="AQ1629" s="75" t="str">
        <f t="shared" si="318"/>
        <v>5</v>
      </c>
      <c r="AR1629" s="75" t="str">
        <f t="shared" si="319"/>
        <v>1</v>
      </c>
      <c r="AS1629" s="75">
        <f t="shared" si="329"/>
        <v>2.1818181818181817</v>
      </c>
      <c r="AT1629" s="75" t="str">
        <f t="shared" si="330"/>
        <v>6</v>
      </c>
      <c r="AU1629" s="48" t="e">
        <f>IF(OR(AQ1629="I",#REF!="I",AQ1629="C",#REF!="C"),"Termovacío",IF(OR(AO1629="I",AN1629="I",AP1629="I",AK1629="I",AL1629="I",AO1629="C",AN1629="C",AP1629="C",AK1629="C",AL1629="C"),"Regeneración",""))</f>
        <v>#REF!</v>
      </c>
    </row>
    <row r="1630" spans="1:47" s="10" customFormat="1" ht="15" customHeight="1" x14ac:dyDescent="0.2">
      <c r="A1630" s="4">
        <f t="shared" si="331"/>
        <v>78</v>
      </c>
      <c r="B1630" s="4">
        <v>500053</v>
      </c>
      <c r="C1630" s="4" t="s">
        <v>87</v>
      </c>
      <c r="D1630" s="4" t="s">
        <v>156</v>
      </c>
      <c r="E1630" s="3"/>
      <c r="F1630" s="4" t="s">
        <v>370</v>
      </c>
      <c r="G1630" s="4" t="s">
        <v>9</v>
      </c>
      <c r="H1630" s="4" t="s">
        <v>31</v>
      </c>
      <c r="I1630" s="4" t="s">
        <v>10</v>
      </c>
      <c r="J1630" s="4">
        <v>25</v>
      </c>
      <c r="K1630" s="4" t="s">
        <v>214</v>
      </c>
      <c r="L1630" s="4">
        <v>2019</v>
      </c>
      <c r="M1630" s="4" t="s">
        <v>267</v>
      </c>
      <c r="N1630" s="4" t="s">
        <v>153</v>
      </c>
      <c r="O1630" s="4" t="s">
        <v>118</v>
      </c>
      <c r="P1630" s="4">
        <v>2020</v>
      </c>
      <c r="Q1630" s="4">
        <v>2019</v>
      </c>
      <c r="R1630" s="4" t="s">
        <v>119</v>
      </c>
      <c r="S1630" s="13"/>
      <c r="T1630" s="4"/>
      <c r="U1630" s="4"/>
      <c r="V1630" s="4"/>
      <c r="W1630" s="4">
        <v>60</v>
      </c>
      <c r="X1630" s="13">
        <v>36185</v>
      </c>
      <c r="Y1630" s="27"/>
      <c r="Z1630" s="27"/>
      <c r="AA1630" s="28"/>
      <c r="AB1630" s="31"/>
      <c r="AC1630" s="32">
        <v>38.799999999999997</v>
      </c>
      <c r="AD1630" s="28"/>
      <c r="AE1630" s="28">
        <v>30.4</v>
      </c>
      <c r="AF1630" s="33">
        <v>4.7086000000000003E-2</v>
      </c>
      <c r="AG1630" s="28">
        <v>2.5</v>
      </c>
      <c r="AH1630" s="31"/>
      <c r="AI1630" s="31"/>
      <c r="AJ1630" s="31"/>
      <c r="AK1630" s="75" t="str">
        <f t="shared" si="323"/>
        <v>1</v>
      </c>
      <c r="AL1630" s="75" t="str">
        <f t="shared" si="324"/>
        <v>1</v>
      </c>
      <c r="AM1630" s="75" t="str">
        <f t="shared" si="325"/>
        <v>1</v>
      </c>
      <c r="AN1630" s="75" t="str">
        <f t="shared" si="326"/>
        <v>1</v>
      </c>
      <c r="AO1630" s="75" t="str">
        <f t="shared" si="327"/>
        <v>3</v>
      </c>
      <c r="AP1630" s="75" t="str">
        <f t="shared" si="328"/>
        <v>1</v>
      </c>
      <c r="AQ1630" s="75" t="str">
        <f t="shared" si="318"/>
        <v>3</v>
      </c>
      <c r="AR1630" s="75" t="str">
        <f t="shared" si="319"/>
        <v>1</v>
      </c>
      <c r="AS1630" s="75">
        <f t="shared" si="329"/>
        <v>1.7272727272727273</v>
      </c>
      <c r="AT1630" s="75" t="str">
        <f t="shared" si="330"/>
        <v>3</v>
      </c>
      <c r="AU1630" s="48" t="e">
        <f>IF(OR(AQ1630="I",#REF!="I",AQ1630="C",#REF!="C"),"Termovacío",IF(OR(AO1630="I",AN1630="I",AP1630="I",AK1630="I",AL1630="I",AO1630="C",AN1630="C",AP1630="C",AK1630="C",AL1630="C"),"Regeneración",""))</f>
        <v>#REF!</v>
      </c>
    </row>
    <row r="1631" spans="1:47" s="10" customFormat="1" ht="15" customHeight="1" x14ac:dyDescent="0.2">
      <c r="A1631" s="4">
        <f t="shared" si="331"/>
        <v>78</v>
      </c>
      <c r="B1631" s="4">
        <v>500053</v>
      </c>
      <c r="C1631" s="4" t="s">
        <v>87</v>
      </c>
      <c r="D1631" s="4" t="s">
        <v>156</v>
      </c>
      <c r="E1631" s="3"/>
      <c r="F1631" s="4" t="s">
        <v>370</v>
      </c>
      <c r="G1631" s="4" t="s">
        <v>9</v>
      </c>
      <c r="H1631" s="4" t="s">
        <v>31</v>
      </c>
      <c r="I1631" s="4" t="s">
        <v>10</v>
      </c>
      <c r="J1631" s="4">
        <v>25</v>
      </c>
      <c r="K1631" s="4" t="s">
        <v>214</v>
      </c>
      <c r="L1631" s="4">
        <v>2019</v>
      </c>
      <c r="M1631" s="4" t="s">
        <v>267</v>
      </c>
      <c r="N1631" s="4" t="s">
        <v>153</v>
      </c>
      <c r="O1631" s="4" t="s">
        <v>118</v>
      </c>
      <c r="P1631" s="4">
        <v>2020</v>
      </c>
      <c r="Q1631" s="4">
        <v>2019</v>
      </c>
      <c r="R1631" s="4" t="s">
        <v>119</v>
      </c>
      <c r="S1631" s="13"/>
      <c r="T1631" s="4"/>
      <c r="U1631" s="4"/>
      <c r="V1631" s="4"/>
      <c r="W1631" s="4">
        <v>60</v>
      </c>
      <c r="X1631" s="13">
        <v>35810</v>
      </c>
      <c r="Y1631" s="27"/>
      <c r="Z1631" s="27"/>
      <c r="AA1631" s="28"/>
      <c r="AB1631" s="31"/>
      <c r="AC1631" s="32">
        <v>53.1</v>
      </c>
      <c r="AD1631" s="28"/>
      <c r="AE1631" s="28">
        <v>29.6</v>
      </c>
      <c r="AF1631" s="33">
        <v>3.9120000000000002E-2</v>
      </c>
      <c r="AG1631" s="28">
        <v>2.5</v>
      </c>
      <c r="AH1631" s="31"/>
      <c r="AI1631" s="31"/>
      <c r="AJ1631" s="31"/>
      <c r="AK1631" s="75" t="str">
        <f t="shared" si="323"/>
        <v>1</v>
      </c>
      <c r="AL1631" s="75" t="str">
        <f t="shared" si="324"/>
        <v>1</v>
      </c>
      <c r="AM1631" s="75" t="str">
        <f t="shared" si="325"/>
        <v>1</v>
      </c>
      <c r="AN1631" s="75" t="str">
        <f t="shared" si="326"/>
        <v>1</v>
      </c>
      <c r="AO1631" s="75" t="str">
        <f t="shared" si="327"/>
        <v>3</v>
      </c>
      <c r="AP1631" s="75" t="str">
        <f t="shared" si="328"/>
        <v>1</v>
      </c>
      <c r="AQ1631" s="75" t="str">
        <f t="shared" si="318"/>
        <v>1</v>
      </c>
      <c r="AR1631" s="75" t="str">
        <f t="shared" si="319"/>
        <v>1</v>
      </c>
      <c r="AS1631" s="75">
        <f t="shared" si="329"/>
        <v>1.2727272727272727</v>
      </c>
      <c r="AT1631" s="75" t="str">
        <f t="shared" si="330"/>
        <v>3</v>
      </c>
      <c r="AU1631" s="48" t="e">
        <f>IF(OR(AQ1631="I",#REF!="I",AQ1631="C",#REF!="C"),"Termovacío",IF(OR(AO1631="I",AN1631="I",AP1631="I",AK1631="I",AL1631="I",AO1631="C",AN1631="C",AP1631="C",AK1631="C",AL1631="C"),"Regeneración",""))</f>
        <v>#REF!</v>
      </c>
    </row>
    <row r="1632" spans="1:47" s="10" customFormat="1" ht="15" customHeight="1" x14ac:dyDescent="0.2">
      <c r="A1632" s="4">
        <f t="shared" si="331"/>
        <v>78</v>
      </c>
      <c r="B1632" s="4">
        <v>500053</v>
      </c>
      <c r="C1632" s="4" t="s">
        <v>87</v>
      </c>
      <c r="D1632" s="4" t="s">
        <v>156</v>
      </c>
      <c r="E1632" s="3"/>
      <c r="F1632" s="4" t="s">
        <v>370</v>
      </c>
      <c r="G1632" s="4" t="s">
        <v>9</v>
      </c>
      <c r="H1632" s="4" t="s">
        <v>31</v>
      </c>
      <c r="I1632" s="4" t="s">
        <v>10</v>
      </c>
      <c r="J1632" s="4">
        <v>25</v>
      </c>
      <c r="K1632" s="4" t="s">
        <v>214</v>
      </c>
      <c r="L1632" s="4">
        <v>2019</v>
      </c>
      <c r="M1632" s="4" t="s">
        <v>267</v>
      </c>
      <c r="N1632" s="4" t="s">
        <v>153</v>
      </c>
      <c r="O1632" s="4" t="s">
        <v>118</v>
      </c>
      <c r="P1632" s="4">
        <v>2020</v>
      </c>
      <c r="Q1632" s="4">
        <v>2019</v>
      </c>
      <c r="R1632" s="4" t="s">
        <v>119</v>
      </c>
      <c r="S1632" s="13"/>
      <c r="T1632" s="4"/>
      <c r="U1632" s="4"/>
      <c r="V1632" s="4"/>
      <c r="W1632" s="4">
        <v>60</v>
      </c>
      <c r="X1632" s="13">
        <v>35450</v>
      </c>
      <c r="Y1632" s="27"/>
      <c r="Z1632" s="27"/>
      <c r="AA1632" s="28"/>
      <c r="AB1632" s="31"/>
      <c r="AC1632" s="32">
        <v>59</v>
      </c>
      <c r="AD1632" s="28"/>
      <c r="AE1632" s="28">
        <v>28.9</v>
      </c>
      <c r="AF1632" s="33">
        <v>2.9000000000000001E-2</v>
      </c>
      <c r="AG1632" s="28">
        <v>2.5</v>
      </c>
      <c r="AH1632" s="31"/>
      <c r="AI1632" s="31"/>
      <c r="AJ1632" s="31"/>
      <c r="AK1632" s="75" t="str">
        <f t="shared" si="323"/>
        <v>1</v>
      </c>
      <c r="AL1632" s="75" t="str">
        <f t="shared" si="324"/>
        <v>1</v>
      </c>
      <c r="AM1632" s="75" t="str">
        <f t="shared" si="325"/>
        <v>1</v>
      </c>
      <c r="AN1632" s="75" t="str">
        <f t="shared" si="326"/>
        <v>1</v>
      </c>
      <c r="AO1632" s="75" t="str">
        <f t="shared" si="327"/>
        <v>3</v>
      </c>
      <c r="AP1632" s="75" t="str">
        <f t="shared" si="328"/>
        <v>1</v>
      </c>
      <c r="AQ1632" s="75" t="str">
        <f t="shared" si="318"/>
        <v>1</v>
      </c>
      <c r="AR1632" s="75" t="str">
        <f t="shared" si="319"/>
        <v>1</v>
      </c>
      <c r="AS1632" s="75">
        <f t="shared" si="329"/>
        <v>1.2727272727272727</v>
      </c>
      <c r="AT1632" s="75" t="str">
        <f t="shared" si="330"/>
        <v>3</v>
      </c>
      <c r="AU1632" s="48" t="e">
        <f>IF(OR(AQ1632="I",#REF!="I",AQ1632="C",#REF!="C"),"Termovacío",IF(OR(AO1632="I",AN1632="I",AP1632="I",AK1632="I",AL1632="I",AO1632="C",AN1632="C",AP1632="C",AK1632="C",AL1632="C"),"Regeneración",""))</f>
        <v>#REF!</v>
      </c>
    </row>
    <row r="1633" spans="1:47" s="10" customFormat="1" ht="15" customHeight="1" x14ac:dyDescent="0.2">
      <c r="A1633" s="4">
        <f t="shared" si="331"/>
        <v>78</v>
      </c>
      <c r="B1633" s="4">
        <v>500053</v>
      </c>
      <c r="C1633" s="4" t="s">
        <v>87</v>
      </c>
      <c r="D1633" s="4" t="s">
        <v>156</v>
      </c>
      <c r="E1633" s="3"/>
      <c r="F1633" s="4" t="s">
        <v>370</v>
      </c>
      <c r="G1633" s="4" t="s">
        <v>9</v>
      </c>
      <c r="H1633" s="4" t="s">
        <v>31</v>
      </c>
      <c r="I1633" s="4" t="s">
        <v>10</v>
      </c>
      <c r="J1633" s="4">
        <v>25</v>
      </c>
      <c r="K1633" s="4" t="s">
        <v>214</v>
      </c>
      <c r="L1633" s="4">
        <v>2019</v>
      </c>
      <c r="M1633" s="4" t="s">
        <v>267</v>
      </c>
      <c r="N1633" s="4" t="s">
        <v>153</v>
      </c>
      <c r="O1633" s="4" t="s">
        <v>118</v>
      </c>
      <c r="P1633" s="4">
        <v>2020</v>
      </c>
      <c r="Q1633" s="4">
        <v>2019</v>
      </c>
      <c r="R1633" s="4" t="s">
        <v>119</v>
      </c>
      <c r="S1633" s="13"/>
      <c r="T1633" s="4"/>
      <c r="U1633" s="4"/>
      <c r="V1633" s="4"/>
      <c r="W1633" s="4">
        <v>60</v>
      </c>
      <c r="X1633" s="13">
        <v>35102</v>
      </c>
      <c r="Y1633" s="27"/>
      <c r="Z1633" s="27"/>
      <c r="AA1633" s="28"/>
      <c r="AB1633" s="31"/>
      <c r="AC1633" s="32">
        <v>27</v>
      </c>
      <c r="AD1633" s="28"/>
      <c r="AE1633" s="28"/>
      <c r="AF1633" s="33">
        <v>5.8000000000000003E-2</v>
      </c>
      <c r="AG1633" s="28">
        <v>2.5</v>
      </c>
      <c r="AH1633" s="31"/>
      <c r="AI1633" s="31"/>
      <c r="AJ1633" s="31"/>
      <c r="AK1633" s="75" t="str">
        <f t="shared" si="323"/>
        <v>1</v>
      </c>
      <c r="AL1633" s="75" t="str">
        <f t="shared" si="324"/>
        <v>1</v>
      </c>
      <c r="AM1633" s="75" t="str">
        <f t="shared" si="325"/>
        <v>1</v>
      </c>
      <c r="AN1633" s="75" t="str">
        <f t="shared" si="326"/>
        <v>3</v>
      </c>
      <c r="AO1633" s="75" t="str">
        <f t="shared" si="327"/>
        <v>1</v>
      </c>
      <c r="AP1633" s="75" t="str">
        <f t="shared" si="328"/>
        <v>1</v>
      </c>
      <c r="AQ1633" s="75" t="str">
        <f t="shared" si="318"/>
        <v>5</v>
      </c>
      <c r="AR1633" s="75" t="str">
        <f t="shared" si="319"/>
        <v>1</v>
      </c>
      <c r="AS1633" s="75">
        <f t="shared" si="329"/>
        <v>2.0909090909090908</v>
      </c>
      <c r="AT1633" s="75" t="str">
        <f t="shared" si="330"/>
        <v>6</v>
      </c>
      <c r="AU1633" s="48" t="e">
        <f>IF(OR(AQ1633="I",#REF!="I",AQ1633="C",#REF!="C"),"Termovacío",IF(OR(AO1633="I",AN1633="I",AP1633="I",AK1633="I",AL1633="I",AO1633="C",AN1633="C",AP1633="C",AK1633="C",AL1633="C"),"Regeneración",""))</f>
        <v>#REF!</v>
      </c>
    </row>
    <row r="1634" spans="1:47" s="10" customFormat="1" ht="15" customHeight="1" x14ac:dyDescent="0.2">
      <c r="A1634" s="4">
        <f t="shared" si="331"/>
        <v>78</v>
      </c>
      <c r="B1634" s="4">
        <v>500053</v>
      </c>
      <c r="C1634" s="4" t="s">
        <v>87</v>
      </c>
      <c r="D1634" s="4" t="s">
        <v>156</v>
      </c>
      <c r="E1634" s="3"/>
      <c r="F1634" s="4" t="s">
        <v>370</v>
      </c>
      <c r="G1634" s="4" t="s">
        <v>9</v>
      </c>
      <c r="H1634" s="4" t="s">
        <v>31</v>
      </c>
      <c r="I1634" s="4" t="s">
        <v>10</v>
      </c>
      <c r="J1634" s="4">
        <v>25</v>
      </c>
      <c r="K1634" s="4" t="s">
        <v>214</v>
      </c>
      <c r="L1634" s="4">
        <v>2019</v>
      </c>
      <c r="M1634" s="4" t="s">
        <v>267</v>
      </c>
      <c r="N1634" s="4" t="s">
        <v>153</v>
      </c>
      <c r="O1634" s="4" t="s">
        <v>118</v>
      </c>
      <c r="P1634" s="4">
        <v>2020</v>
      </c>
      <c r="Q1634" s="4">
        <v>2019</v>
      </c>
      <c r="R1634" s="4" t="s">
        <v>119</v>
      </c>
      <c r="S1634" s="13"/>
      <c r="T1634" s="4"/>
      <c r="U1634" s="4"/>
      <c r="V1634" s="4"/>
      <c r="W1634" s="4">
        <v>60</v>
      </c>
      <c r="X1634" s="13">
        <v>34710</v>
      </c>
      <c r="Y1634" s="27"/>
      <c r="Z1634" s="27"/>
      <c r="AA1634" s="28"/>
      <c r="AB1634" s="31"/>
      <c r="AC1634" s="32">
        <v>32</v>
      </c>
      <c r="AD1634" s="28"/>
      <c r="AE1634" s="28"/>
      <c r="AF1634" s="33">
        <v>3.5999999999999997E-2</v>
      </c>
      <c r="AG1634" s="28"/>
      <c r="AH1634" s="31"/>
      <c r="AI1634" s="31"/>
      <c r="AJ1634" s="31"/>
      <c r="AK1634" s="75" t="str">
        <f t="shared" si="323"/>
        <v>1</v>
      </c>
      <c r="AL1634" s="75" t="str">
        <f t="shared" si="324"/>
        <v>1</v>
      </c>
      <c r="AM1634" s="75" t="str">
        <f t="shared" si="325"/>
        <v>1</v>
      </c>
      <c r="AN1634" s="75" t="str">
        <f t="shared" si="326"/>
        <v>1</v>
      </c>
      <c r="AO1634" s="75" t="str">
        <f t="shared" si="327"/>
        <v>1</v>
      </c>
      <c r="AP1634" s="75" t="str">
        <f t="shared" si="328"/>
        <v>1</v>
      </c>
      <c r="AQ1634" s="75" t="str">
        <f t="shared" si="318"/>
        <v>5</v>
      </c>
      <c r="AR1634" s="75" t="str">
        <f t="shared" si="319"/>
        <v>1</v>
      </c>
      <c r="AS1634" s="75">
        <f t="shared" si="329"/>
        <v>1.9090909090909092</v>
      </c>
      <c r="AT1634" s="75" t="str">
        <f t="shared" si="330"/>
        <v>3</v>
      </c>
      <c r="AU1634" s="48" t="e">
        <f>IF(OR(AQ1634="I",#REF!="I",AQ1634="C",#REF!="C"),"Termovacío",IF(OR(AO1634="I",AN1634="I",AP1634="I",AK1634="I",AL1634="I",AO1634="C",AN1634="C",AP1634="C",AK1634="C",AL1634="C"),"Regeneración",""))</f>
        <v>#REF!</v>
      </c>
    </row>
    <row r="1635" spans="1:47" s="10" customFormat="1" ht="15" customHeight="1" x14ac:dyDescent="0.2">
      <c r="A1635" s="4">
        <f t="shared" si="331"/>
        <v>78</v>
      </c>
      <c r="B1635" s="4">
        <v>500053</v>
      </c>
      <c r="C1635" s="4" t="s">
        <v>87</v>
      </c>
      <c r="D1635" s="4" t="s">
        <v>156</v>
      </c>
      <c r="E1635" s="3"/>
      <c r="F1635" s="4" t="s">
        <v>370</v>
      </c>
      <c r="G1635" s="4" t="s">
        <v>9</v>
      </c>
      <c r="H1635" s="4" t="s">
        <v>31</v>
      </c>
      <c r="I1635" s="4" t="s">
        <v>10</v>
      </c>
      <c r="J1635" s="4">
        <v>25</v>
      </c>
      <c r="K1635" s="4" t="s">
        <v>214</v>
      </c>
      <c r="L1635" s="4">
        <v>2019</v>
      </c>
      <c r="M1635" s="4" t="s">
        <v>267</v>
      </c>
      <c r="N1635" s="4" t="s">
        <v>153</v>
      </c>
      <c r="O1635" s="4" t="s">
        <v>118</v>
      </c>
      <c r="P1635" s="4">
        <v>2020</v>
      </c>
      <c r="Q1635" s="4">
        <v>2019</v>
      </c>
      <c r="R1635" s="4" t="s">
        <v>119</v>
      </c>
      <c r="S1635" s="13"/>
      <c r="T1635" s="4"/>
      <c r="U1635" s="4"/>
      <c r="V1635" s="4"/>
      <c r="W1635" s="4">
        <v>60</v>
      </c>
      <c r="X1635" s="13">
        <v>34361</v>
      </c>
      <c r="Y1635" s="27"/>
      <c r="Z1635" s="27"/>
      <c r="AA1635" s="28"/>
      <c r="AB1635" s="31"/>
      <c r="AC1635" s="32">
        <v>62</v>
      </c>
      <c r="AD1635" s="28"/>
      <c r="AE1635" s="28"/>
      <c r="AF1635" s="33">
        <v>0.11</v>
      </c>
      <c r="AG1635" s="28"/>
      <c r="AH1635" s="31"/>
      <c r="AI1635" s="31"/>
      <c r="AJ1635" s="31"/>
      <c r="AK1635" s="75" t="str">
        <f t="shared" si="323"/>
        <v>1</v>
      </c>
      <c r="AL1635" s="75" t="str">
        <f t="shared" si="324"/>
        <v>1</v>
      </c>
      <c r="AM1635" s="75" t="str">
        <f t="shared" si="325"/>
        <v>1</v>
      </c>
      <c r="AN1635" s="75" t="str">
        <f t="shared" si="326"/>
        <v>5</v>
      </c>
      <c r="AO1635" s="75" t="str">
        <f t="shared" si="327"/>
        <v>1</v>
      </c>
      <c r="AP1635" s="75" t="str">
        <f t="shared" si="328"/>
        <v>1</v>
      </c>
      <c r="AQ1635" s="75" t="str">
        <f t="shared" si="318"/>
        <v>1</v>
      </c>
      <c r="AR1635" s="75" t="str">
        <f t="shared" si="319"/>
        <v>1</v>
      </c>
      <c r="AS1635" s="75">
        <f t="shared" si="329"/>
        <v>1.3636363636363635</v>
      </c>
      <c r="AT1635" s="75" t="str">
        <f t="shared" si="330"/>
        <v>3</v>
      </c>
      <c r="AU1635" s="48" t="e">
        <f>IF(OR(AQ1635="I",#REF!="I",AQ1635="C",#REF!="C"),"Termovacío",IF(OR(AO1635="I",AN1635="I",AP1635="I",AK1635="I",AL1635="I",AO1635="C",AN1635="C",AP1635="C",AK1635="C",AL1635="C"),"Regeneración",""))</f>
        <v>#REF!</v>
      </c>
    </row>
    <row r="1636" spans="1:47" s="10" customFormat="1" ht="15" customHeight="1" x14ac:dyDescent="0.2">
      <c r="A1636" s="4">
        <f t="shared" si="331"/>
        <v>78</v>
      </c>
      <c r="B1636" s="4">
        <v>500053</v>
      </c>
      <c r="C1636" s="4" t="s">
        <v>87</v>
      </c>
      <c r="D1636" s="4" t="s">
        <v>156</v>
      </c>
      <c r="E1636" s="3"/>
      <c r="F1636" s="4" t="s">
        <v>370</v>
      </c>
      <c r="G1636" s="4" t="s">
        <v>9</v>
      </c>
      <c r="H1636" s="4" t="s">
        <v>31</v>
      </c>
      <c r="I1636" s="4" t="s">
        <v>10</v>
      </c>
      <c r="J1636" s="4">
        <v>25</v>
      </c>
      <c r="K1636" s="4" t="s">
        <v>214</v>
      </c>
      <c r="L1636" s="4">
        <v>2019</v>
      </c>
      <c r="M1636" s="4" t="s">
        <v>267</v>
      </c>
      <c r="N1636" s="4" t="s">
        <v>153</v>
      </c>
      <c r="O1636" s="4" t="s">
        <v>118</v>
      </c>
      <c r="P1636" s="4">
        <v>2020</v>
      </c>
      <c r="Q1636" s="4">
        <v>2019</v>
      </c>
      <c r="R1636" s="4" t="s">
        <v>119</v>
      </c>
      <c r="S1636" s="13"/>
      <c r="T1636" s="4"/>
      <c r="U1636" s="4"/>
      <c r="V1636" s="4"/>
      <c r="W1636" s="4">
        <v>60</v>
      </c>
      <c r="X1636" s="13">
        <v>33386</v>
      </c>
      <c r="Y1636" s="27"/>
      <c r="Z1636" s="27"/>
      <c r="AA1636" s="28"/>
      <c r="AB1636" s="31"/>
      <c r="AC1636" s="32">
        <v>39</v>
      </c>
      <c r="AD1636" s="28"/>
      <c r="AE1636" s="28"/>
      <c r="AF1636" s="33">
        <v>6.3E-2</v>
      </c>
      <c r="AG1636" s="28"/>
      <c r="AH1636" s="31"/>
      <c r="AI1636" s="31"/>
      <c r="AJ1636" s="31"/>
      <c r="AK1636" s="75" t="str">
        <f t="shared" si="323"/>
        <v>1</v>
      </c>
      <c r="AL1636" s="75" t="str">
        <f t="shared" si="324"/>
        <v>1</v>
      </c>
      <c r="AM1636" s="75" t="str">
        <f t="shared" si="325"/>
        <v>1</v>
      </c>
      <c r="AN1636" s="75" t="str">
        <f t="shared" si="326"/>
        <v>3</v>
      </c>
      <c r="AO1636" s="75" t="str">
        <f t="shared" si="327"/>
        <v>1</v>
      </c>
      <c r="AP1636" s="75" t="str">
        <f t="shared" si="328"/>
        <v>1</v>
      </c>
      <c r="AQ1636" s="75" t="str">
        <f t="shared" ref="AQ1636:AQ1699" si="332">IF(AC1636&lt;&gt;"",IF(AND(W1636=60,AC1636&gt;=40),"1",IF(AND(W1636=60,AC1636&gt;=35,AC1636&lt;40),"3",IF(AND(W1636=60,AC1636&lt;35),"5",IF(AND(W1636=220,AC1636&gt;=50),"1",IF(AND(W1636=220,AC1636&gt;=45,AC1636&lt;50),"2",IF(AND(W1636=220,AC1636&lt;45),"5","")))))),"1")</f>
        <v>3</v>
      </c>
      <c r="AR1636" s="75" t="str">
        <f t="shared" ref="AR1636:AR1699" si="333">IF(AJ1636&lt;&gt;"",IF(AJ1636&gt;=0.2,"1",IF(AND(AJ1636&gt;=0.1,AJ1636&lt;0.2),"3",IF(AJ1636&lt;0.1,"5",""))),"1")</f>
        <v>1</v>
      </c>
      <c r="AS1636" s="75">
        <f t="shared" si="329"/>
        <v>1.6363636363636365</v>
      </c>
      <c r="AT1636" s="75" t="str">
        <f t="shared" si="330"/>
        <v>3</v>
      </c>
      <c r="AU1636" s="48" t="e">
        <f>IF(OR(AQ1636="I",#REF!="I",AQ1636="C",#REF!="C"),"Termovacío",IF(OR(AO1636="I",AN1636="I",AP1636="I",AK1636="I",AL1636="I",AO1636="C",AN1636="C",AP1636="C",AK1636="C",AL1636="C"),"Regeneración",""))</f>
        <v>#REF!</v>
      </c>
    </row>
    <row r="1637" spans="1:47" s="10" customFormat="1" ht="15" customHeight="1" x14ac:dyDescent="0.2">
      <c r="A1637" s="4">
        <f t="shared" si="331"/>
        <v>79</v>
      </c>
      <c r="B1637" s="36">
        <v>500080</v>
      </c>
      <c r="C1637" s="36" t="s">
        <v>87</v>
      </c>
      <c r="D1637" s="36" t="s">
        <v>163</v>
      </c>
      <c r="E1637" s="36"/>
      <c r="F1637" s="36" t="str">
        <f t="shared" ref="F1637" si="334">+C1637&amp;" "&amp;D1637&amp;" "&amp;E1637</f>
        <v xml:space="preserve">PACHACAMAC TRF2 </v>
      </c>
      <c r="G1637" s="36" t="s">
        <v>34</v>
      </c>
      <c r="H1637" s="36" t="s">
        <v>196</v>
      </c>
      <c r="I1637" s="36" t="s">
        <v>10</v>
      </c>
      <c r="J1637" s="36" t="s">
        <v>144</v>
      </c>
      <c r="K1637" s="36" t="s">
        <v>136</v>
      </c>
      <c r="L1637" s="36">
        <v>1990</v>
      </c>
      <c r="M1637" s="36" t="s">
        <v>266</v>
      </c>
      <c r="N1637" s="36" t="str">
        <f t="shared" ref="N1637" si="335">+IF(L1637&lt;2005,"L","S")</f>
        <v>L</v>
      </c>
      <c r="O1637" s="36" t="s">
        <v>443</v>
      </c>
      <c r="P1637" s="36">
        <v>2001</v>
      </c>
      <c r="Q1637" s="36"/>
      <c r="R1637" s="36" t="s">
        <v>123</v>
      </c>
      <c r="S1637" s="36"/>
      <c r="T1637" s="36"/>
      <c r="U1637" s="36"/>
      <c r="V1637" s="36" t="s">
        <v>448</v>
      </c>
      <c r="W1637" s="36">
        <v>60</v>
      </c>
      <c r="X1637" s="38">
        <v>45700</v>
      </c>
      <c r="Y1637" s="39">
        <v>74</v>
      </c>
      <c r="Z1637" s="39" t="s">
        <v>664</v>
      </c>
      <c r="AA1637" s="40" t="s">
        <v>665</v>
      </c>
      <c r="AB1637" s="41">
        <v>0.88100000000000001</v>
      </c>
      <c r="AC1637" s="42">
        <v>35</v>
      </c>
      <c r="AD1637" s="40">
        <v>17</v>
      </c>
      <c r="AE1637" s="40">
        <v>29.4</v>
      </c>
      <c r="AF1637" s="43">
        <v>0.04</v>
      </c>
      <c r="AG1637" s="40">
        <v>2</v>
      </c>
      <c r="AH1637" s="41">
        <v>5.0999999999999997E-2</v>
      </c>
      <c r="AI1637" s="41">
        <v>2.129</v>
      </c>
      <c r="AJ1637" s="41">
        <v>0.16300000000000001</v>
      </c>
      <c r="AK1637" s="75" t="str">
        <f t="shared" si="323"/>
        <v>1</v>
      </c>
      <c r="AL1637" s="75" t="str">
        <f t="shared" si="324"/>
        <v>1</v>
      </c>
      <c r="AM1637" s="75" t="str">
        <f t="shared" si="325"/>
        <v>1</v>
      </c>
      <c r="AN1637" s="75" t="str">
        <f t="shared" si="326"/>
        <v>1</v>
      </c>
      <c r="AO1637" s="75" t="str">
        <f t="shared" si="327"/>
        <v>3</v>
      </c>
      <c r="AP1637" s="75" t="str">
        <f t="shared" si="328"/>
        <v>1</v>
      </c>
      <c r="AQ1637" s="75" t="str">
        <f t="shared" si="332"/>
        <v>3</v>
      </c>
      <c r="AR1637" s="75" t="str">
        <f t="shared" si="333"/>
        <v>3</v>
      </c>
      <c r="AS1637" s="75">
        <f t="shared" si="329"/>
        <v>1.8181818181818181</v>
      </c>
      <c r="AT1637" s="75" t="str">
        <f t="shared" si="330"/>
        <v>3</v>
      </c>
      <c r="AU1637" s="48" t="e">
        <f>IF(#REF!="Falta Información","Falta Información",IF(AND(AND(W1637=220,OR(AC1637&lt;47,#REF!&gt;=12)),AND(W1637=220,OR(AE1637&lt;30,AF1637&gt;0.15,AH1637&gt;0.5,AI1637&gt;5,AG1637&gt;3.5))),"Termovacío y Regeneración",IF(AND(W1637=220,OR(AC1637&lt;47,#REF!&gt;=12)),"Termovacío",IF(AND(W1637=220,OR(AE1637&lt;30,AF1637&gt;0.15,AH1637&gt;0.5,AI1637&gt;5,AG1637&gt;3.5)),"Regeneración",IF(AND(AND(W1637=60,OR(AC1637&lt;40,#REF!&gt;=27)),AND(W1637=60,OR(AE1637&lt;25,AF1637&gt;0.2,AH1637&gt;0.5,AI1637&gt;5,AG1637&gt;3.5))),"Termovacío y Regeneración",IF(AND(W1637=60,OR(AC1637&lt;40,#REF!&gt;=27)),"Termovacío",IF(AND(W1637=60,OR(AE1637&lt;25,AF1637&gt;0.2,AH1637&gt;0.5,AI1637&gt;5,AG1637&gt;3.5)),"Regeneración","OK")))))))</f>
        <v>#REF!</v>
      </c>
    </row>
    <row r="1638" spans="1:47" s="10" customFormat="1" ht="15" customHeight="1" x14ac:dyDescent="0.2">
      <c r="A1638" s="4">
        <f t="shared" si="331"/>
        <v>79</v>
      </c>
      <c r="B1638" s="4">
        <v>500080</v>
      </c>
      <c r="C1638" s="4" t="s">
        <v>87</v>
      </c>
      <c r="D1638" s="4" t="s">
        <v>163</v>
      </c>
      <c r="E1638" s="4"/>
      <c r="F1638" s="4" t="str">
        <f t="shared" ref="F1638" si="336">+C1638&amp;" "&amp;D1638&amp;" "&amp;E1638</f>
        <v xml:space="preserve">PACHACAMAC TRF2 </v>
      </c>
      <c r="G1638" s="4" t="s">
        <v>34</v>
      </c>
      <c r="H1638" s="4" t="s">
        <v>196</v>
      </c>
      <c r="I1638" s="4" t="s">
        <v>10</v>
      </c>
      <c r="J1638" s="4" t="s">
        <v>144</v>
      </c>
      <c r="K1638" s="4" t="s">
        <v>136</v>
      </c>
      <c r="L1638" s="4">
        <v>1990</v>
      </c>
      <c r="M1638" s="4" t="s">
        <v>266</v>
      </c>
      <c r="N1638" s="4" t="str">
        <f t="shared" ref="N1638" si="337">+IF(L1638&lt;2005,"L","S")</f>
        <v>L</v>
      </c>
      <c r="O1638" s="4" t="s">
        <v>443</v>
      </c>
      <c r="P1638" s="4">
        <v>2001</v>
      </c>
      <c r="Q1638" s="4"/>
      <c r="R1638" s="4" t="s">
        <v>123</v>
      </c>
      <c r="S1638" s="4"/>
      <c r="T1638" s="4"/>
      <c r="U1638" s="4"/>
      <c r="V1638" s="4" t="s">
        <v>448</v>
      </c>
      <c r="W1638" s="4">
        <v>60</v>
      </c>
      <c r="X1638" s="13">
        <v>45225</v>
      </c>
      <c r="Y1638" s="27">
        <v>72</v>
      </c>
      <c r="Z1638" s="27"/>
      <c r="AA1638" s="28" t="s">
        <v>450</v>
      </c>
      <c r="AB1638" s="31">
        <v>0.88100000000000001</v>
      </c>
      <c r="AC1638" s="32">
        <v>38</v>
      </c>
      <c r="AD1638" s="28">
        <v>16</v>
      </c>
      <c r="AE1638" s="28">
        <v>30.2</v>
      </c>
      <c r="AF1638" s="33">
        <v>0.03</v>
      </c>
      <c r="AG1638" s="28">
        <v>2</v>
      </c>
      <c r="AH1638" s="31">
        <v>4.7E-2</v>
      </c>
      <c r="AI1638" s="31">
        <v>1.6850000000000001</v>
      </c>
      <c r="AJ1638" s="31"/>
      <c r="AK1638" s="75" t="str">
        <f t="shared" si="323"/>
        <v>1</v>
      </c>
      <c r="AL1638" s="75" t="str">
        <f t="shared" si="324"/>
        <v>1</v>
      </c>
      <c r="AM1638" s="75" t="str">
        <f t="shared" si="325"/>
        <v>1</v>
      </c>
      <c r="AN1638" s="75" t="str">
        <f t="shared" si="326"/>
        <v>1</v>
      </c>
      <c r="AO1638" s="75" t="str">
        <f t="shared" si="327"/>
        <v>3</v>
      </c>
      <c r="AP1638" s="75" t="str">
        <f t="shared" si="328"/>
        <v>1</v>
      </c>
      <c r="AQ1638" s="75" t="str">
        <f t="shared" si="332"/>
        <v>3</v>
      </c>
      <c r="AR1638" s="75" t="str">
        <f t="shared" si="333"/>
        <v>1</v>
      </c>
      <c r="AS1638" s="75">
        <f t="shared" si="329"/>
        <v>1.7272727272727273</v>
      </c>
      <c r="AT1638" s="75" t="str">
        <f t="shared" si="330"/>
        <v>3</v>
      </c>
      <c r="AU1638" s="48" t="e">
        <f>IF(#REF!="Falta Información","Falta Información",IF(AND(AND(W1638=220,OR(AC1638&lt;47,#REF!&gt;=12)),AND(W1638=220,OR(AE1638&lt;30,AF1638&gt;0.15,AH1638&gt;0.5,AI1638&gt;5,AG1638&gt;3.5))),"Termovacío y Regeneración",IF(AND(W1638=220,OR(AC1638&lt;47,#REF!&gt;=12)),"Termovacío",IF(AND(W1638=220,OR(AE1638&lt;30,AF1638&gt;0.15,AH1638&gt;0.5,AI1638&gt;5,AG1638&gt;3.5)),"Regeneración",IF(AND(AND(W1638=60,OR(AC1638&lt;40,#REF!&gt;=27)),AND(W1638=60,OR(AE1638&lt;25,AF1638&gt;0.2,AH1638&gt;0.5,AI1638&gt;5,AG1638&gt;3.5))),"Termovacío y Regeneración",IF(AND(W1638=60,OR(AC1638&lt;40,#REF!&gt;=27)),"Termovacío",IF(AND(W1638=60,OR(AE1638&lt;25,AF1638&gt;0.2,AH1638&gt;0.5,AI1638&gt;5,AG1638&gt;3.5)),"Regeneración","OK")))))))</f>
        <v>#REF!</v>
      </c>
    </row>
    <row r="1639" spans="1:47" s="10" customFormat="1" ht="15" customHeight="1" x14ac:dyDescent="0.2">
      <c r="A1639" s="4">
        <f t="shared" si="331"/>
        <v>79</v>
      </c>
      <c r="B1639" s="4">
        <v>500080</v>
      </c>
      <c r="C1639" s="4" t="s">
        <v>87</v>
      </c>
      <c r="D1639" s="4" t="s">
        <v>163</v>
      </c>
      <c r="E1639" s="3"/>
      <c r="F1639" s="4" t="s">
        <v>602</v>
      </c>
      <c r="G1639" s="4" t="s">
        <v>34</v>
      </c>
      <c r="H1639" s="4" t="s">
        <v>196</v>
      </c>
      <c r="I1639" s="4" t="s">
        <v>10</v>
      </c>
      <c r="J1639" s="4" t="s">
        <v>144</v>
      </c>
      <c r="K1639" s="4" t="s">
        <v>136</v>
      </c>
      <c r="L1639" s="4">
        <v>1990</v>
      </c>
      <c r="M1639" s="4" t="s">
        <v>266</v>
      </c>
      <c r="N1639" s="4" t="s">
        <v>304</v>
      </c>
      <c r="O1639" s="4" t="s">
        <v>122</v>
      </c>
      <c r="P1639" s="4"/>
      <c r="Q1639" s="4"/>
      <c r="R1639" s="4" t="s">
        <v>123</v>
      </c>
      <c r="S1639" s="13"/>
      <c r="T1639" s="4"/>
      <c r="U1639" s="4"/>
      <c r="V1639" s="4" t="s">
        <v>301</v>
      </c>
      <c r="W1639" s="4">
        <v>60</v>
      </c>
      <c r="X1639" s="13">
        <v>44390</v>
      </c>
      <c r="Y1639" s="27">
        <v>77</v>
      </c>
      <c r="Z1639" s="27">
        <v>60</v>
      </c>
      <c r="AA1639" s="28" t="s">
        <v>283</v>
      </c>
      <c r="AB1639" s="31">
        <v>0.871</v>
      </c>
      <c r="AC1639" s="32">
        <v>25</v>
      </c>
      <c r="AD1639" s="28">
        <v>22</v>
      </c>
      <c r="AE1639" s="28">
        <v>30</v>
      </c>
      <c r="AF1639" s="33">
        <v>0.04</v>
      </c>
      <c r="AG1639" s="28">
        <v>2.5</v>
      </c>
      <c r="AH1639" s="31">
        <v>0.04</v>
      </c>
      <c r="AI1639" s="31">
        <v>1.591</v>
      </c>
      <c r="AJ1639" s="31"/>
      <c r="AK1639" s="75" t="str">
        <f t="shared" si="323"/>
        <v>1</v>
      </c>
      <c r="AL1639" s="75" t="str">
        <f t="shared" si="324"/>
        <v>1</v>
      </c>
      <c r="AM1639" s="75" t="str">
        <f t="shared" si="325"/>
        <v>3</v>
      </c>
      <c r="AN1639" s="75" t="str">
        <f t="shared" si="326"/>
        <v>1</v>
      </c>
      <c r="AO1639" s="75" t="str">
        <f t="shared" si="327"/>
        <v>3</v>
      </c>
      <c r="AP1639" s="75" t="str">
        <f t="shared" si="328"/>
        <v>1</v>
      </c>
      <c r="AQ1639" s="75" t="str">
        <f t="shared" si="332"/>
        <v>5</v>
      </c>
      <c r="AR1639" s="75" t="str">
        <f t="shared" si="333"/>
        <v>1</v>
      </c>
      <c r="AS1639" s="75">
        <f t="shared" si="329"/>
        <v>2.5454545454545454</v>
      </c>
      <c r="AT1639" s="75" t="str">
        <f t="shared" si="330"/>
        <v>6</v>
      </c>
      <c r="AU1639" s="48" t="e">
        <f>IF(#REF!="Falta Información","Falta Información",IF(AND(AND(W1639=220,OR(AC1639&lt;47,#REF!&gt;=12)),AND(W1639=220,OR(AE1639&lt;30,AF1639&gt;0.15,AH1639&gt;0.5,AI1639&gt;5,AG1639&gt;3.5))),"Termovacío y Regeneración",IF(AND(W1639=220,OR(AC1639&lt;47,#REF!&gt;=12)),"Termovacío",IF(AND(W1639=220,OR(AE1639&lt;30,AF1639&gt;0.15,AH1639&gt;0.5,AI1639&gt;5,AG1639&gt;3.5)),"Regeneración",IF(AND(AND(W1639=60,OR(AC1639&lt;40,#REF!&gt;=27)),AND(W1639=60,OR(AE1639&lt;25,AF1639&gt;0.2,AH1639&gt;0.5,AI1639&gt;5,AG1639&gt;3.5))),"Termovacío y Regeneración",IF(AND(W1639=60,OR(AC1639&lt;40,#REF!&gt;=27)),"Termovacío",IF(AND(W1639=60,OR(AE1639&lt;25,AF1639&gt;0.2,AH1639&gt;0.5,AI1639&gt;5,AG1639&gt;3.5)),"Regeneración","OK")))))))</f>
        <v>#REF!</v>
      </c>
    </row>
    <row r="1640" spans="1:47" s="10" customFormat="1" ht="15" customHeight="1" x14ac:dyDescent="0.2">
      <c r="A1640" s="4">
        <f t="shared" si="331"/>
        <v>79</v>
      </c>
      <c r="B1640" s="4">
        <v>500080</v>
      </c>
      <c r="C1640" s="4" t="s">
        <v>87</v>
      </c>
      <c r="D1640" s="4" t="s">
        <v>163</v>
      </c>
      <c r="E1640" s="3"/>
      <c r="F1640" s="4" t="s">
        <v>602</v>
      </c>
      <c r="G1640" s="4" t="s">
        <v>34</v>
      </c>
      <c r="H1640" s="4" t="s">
        <v>196</v>
      </c>
      <c r="I1640" s="4" t="s">
        <v>10</v>
      </c>
      <c r="J1640" s="4" t="s">
        <v>144</v>
      </c>
      <c r="K1640" s="4" t="s">
        <v>136</v>
      </c>
      <c r="L1640" s="4">
        <v>1990</v>
      </c>
      <c r="M1640" s="4" t="s">
        <v>266</v>
      </c>
      <c r="N1640" s="4" t="s">
        <v>304</v>
      </c>
      <c r="O1640" s="4" t="s">
        <v>122</v>
      </c>
      <c r="P1640" s="4"/>
      <c r="Q1640" s="4"/>
      <c r="R1640" s="4" t="s">
        <v>123</v>
      </c>
      <c r="S1640" s="13"/>
      <c r="T1640" s="4"/>
      <c r="U1640" s="4"/>
      <c r="V1640" s="4"/>
      <c r="W1640" s="4">
        <v>60</v>
      </c>
      <c r="X1640" s="13">
        <v>43994</v>
      </c>
      <c r="Y1640" s="27"/>
      <c r="Z1640" s="27"/>
      <c r="AA1640" s="28"/>
      <c r="AB1640" s="31"/>
      <c r="AC1640" s="32">
        <v>55</v>
      </c>
      <c r="AD1640" s="28"/>
      <c r="AE1640" s="28">
        <v>28.8</v>
      </c>
      <c r="AF1640" s="33">
        <v>0.01</v>
      </c>
      <c r="AG1640" s="28">
        <v>2.5</v>
      </c>
      <c r="AH1640" s="31">
        <v>0.08</v>
      </c>
      <c r="AI1640" s="31">
        <v>1.45</v>
      </c>
      <c r="AJ1640" s="31"/>
      <c r="AK1640" s="75" t="str">
        <f t="shared" si="323"/>
        <v>1</v>
      </c>
      <c r="AL1640" s="75" t="str">
        <f t="shared" si="324"/>
        <v>1</v>
      </c>
      <c r="AM1640" s="75" t="str">
        <f t="shared" si="325"/>
        <v>1</v>
      </c>
      <c r="AN1640" s="75" t="str">
        <f t="shared" si="326"/>
        <v>1</v>
      </c>
      <c r="AO1640" s="75" t="str">
        <f t="shared" si="327"/>
        <v>3</v>
      </c>
      <c r="AP1640" s="75" t="str">
        <f t="shared" si="328"/>
        <v>1</v>
      </c>
      <c r="AQ1640" s="75" t="str">
        <f t="shared" si="332"/>
        <v>1</v>
      </c>
      <c r="AR1640" s="75" t="str">
        <f t="shared" si="333"/>
        <v>1</v>
      </c>
      <c r="AS1640" s="75">
        <f t="shared" si="329"/>
        <v>1.2727272727272727</v>
      </c>
      <c r="AT1640" s="75" t="str">
        <f t="shared" si="330"/>
        <v>3</v>
      </c>
      <c r="AU1640" s="48" t="e">
        <f>IF(#REF!="Falta Información","Falta Información",IF(AND(AND(W1640=220,OR(AC1640&lt;47,#REF!&gt;=12)),AND(W1640=220,OR(AE1640&lt;30,AF1640&gt;0.15,AH1640&gt;0.5,AI1640&gt;5,AG1640&gt;3.5))),"Termovacío y Regeneración",IF(AND(W1640=220,OR(AC1640&lt;47,#REF!&gt;=12)),"Termovacío",IF(AND(W1640=220,OR(AE1640&lt;30,AF1640&gt;0.15,AH1640&gt;0.5,AI1640&gt;5,AG1640&gt;3.5)),"Regeneración",IF(AND(AND(W1640=60,OR(AC1640&lt;40,#REF!&gt;=27)),AND(W1640=60,OR(AE1640&lt;25,AF1640&gt;0.2,AH1640&gt;0.5,AI1640&gt;5,AG1640&gt;3.5))),"Termovacío y Regeneración",IF(AND(W1640=60,OR(AC1640&lt;40,#REF!&gt;=27)),"Termovacío",IF(AND(W1640=60,OR(AE1640&lt;25,AF1640&gt;0.2,AH1640&gt;0.5,AI1640&gt;5,AG1640&gt;3.5)),"Regeneración","OK")))))))</f>
        <v>#REF!</v>
      </c>
    </row>
    <row r="1641" spans="1:47" s="10" customFormat="1" ht="15" customHeight="1" x14ac:dyDescent="0.2">
      <c r="A1641" s="4">
        <f t="shared" si="331"/>
        <v>79</v>
      </c>
      <c r="B1641" s="4">
        <v>500080</v>
      </c>
      <c r="C1641" s="4" t="s">
        <v>87</v>
      </c>
      <c r="D1641" s="4" t="s">
        <v>163</v>
      </c>
      <c r="E1641" s="3"/>
      <c r="F1641" s="4" t="s">
        <v>602</v>
      </c>
      <c r="G1641" s="4" t="s">
        <v>34</v>
      </c>
      <c r="H1641" s="4" t="s">
        <v>196</v>
      </c>
      <c r="I1641" s="4" t="s">
        <v>10</v>
      </c>
      <c r="J1641" s="4" t="s">
        <v>144</v>
      </c>
      <c r="K1641" s="4" t="s">
        <v>136</v>
      </c>
      <c r="L1641" s="4">
        <v>1990</v>
      </c>
      <c r="M1641" s="4" t="s">
        <v>266</v>
      </c>
      <c r="N1641" s="4" t="s">
        <v>304</v>
      </c>
      <c r="O1641" s="4" t="s">
        <v>122</v>
      </c>
      <c r="P1641" s="4"/>
      <c r="Q1641" s="4"/>
      <c r="R1641" s="4" t="s">
        <v>123</v>
      </c>
      <c r="S1641" s="13"/>
      <c r="T1641" s="4"/>
      <c r="U1641" s="4"/>
      <c r="V1641" s="4"/>
      <c r="W1641" s="4">
        <v>60</v>
      </c>
      <c r="X1641" s="13">
        <v>43577</v>
      </c>
      <c r="Y1641" s="27"/>
      <c r="Z1641" s="27"/>
      <c r="AA1641" s="28"/>
      <c r="AB1641" s="31"/>
      <c r="AC1641" s="32">
        <v>41</v>
      </c>
      <c r="AD1641" s="28"/>
      <c r="AE1641" s="28">
        <v>39</v>
      </c>
      <c r="AF1641" s="33">
        <v>0.02</v>
      </c>
      <c r="AG1641" s="28">
        <v>2</v>
      </c>
      <c r="AH1641" s="31">
        <v>7.6999999999999999E-2</v>
      </c>
      <c r="AI1641" s="31">
        <v>1.45</v>
      </c>
      <c r="AJ1641" s="31"/>
      <c r="AK1641" s="75" t="str">
        <f t="shared" si="323"/>
        <v>1</v>
      </c>
      <c r="AL1641" s="75" t="str">
        <f t="shared" si="324"/>
        <v>1</v>
      </c>
      <c r="AM1641" s="75" t="str">
        <f t="shared" si="325"/>
        <v>1</v>
      </c>
      <c r="AN1641" s="75" t="str">
        <f t="shared" si="326"/>
        <v>1</v>
      </c>
      <c r="AO1641" s="75" t="str">
        <f t="shared" si="327"/>
        <v>1</v>
      </c>
      <c r="AP1641" s="75" t="str">
        <f t="shared" si="328"/>
        <v>1</v>
      </c>
      <c r="AQ1641" s="75" t="str">
        <f t="shared" si="332"/>
        <v>1</v>
      </c>
      <c r="AR1641" s="75" t="str">
        <f t="shared" si="333"/>
        <v>1</v>
      </c>
      <c r="AS1641" s="75">
        <f t="shared" si="329"/>
        <v>1</v>
      </c>
      <c r="AT1641" s="75" t="str">
        <f t="shared" si="330"/>
        <v>1</v>
      </c>
      <c r="AU1641" s="48" t="e">
        <f>IF(#REF!="Falta Información","Falta Información",IF(AND(AND(W1641=220,OR(AC1641&lt;47,#REF!&gt;=12)),AND(W1641=220,OR(AE1641&lt;30,AF1641&gt;0.15,AH1641&gt;0.5,AI1641&gt;5,AG1641&gt;3.5))),"Termovacío y Regeneración",IF(AND(W1641=220,OR(AC1641&lt;47,#REF!&gt;=12)),"Termovacío",IF(AND(W1641=220,OR(AE1641&lt;30,AF1641&gt;0.15,AH1641&gt;0.5,AI1641&gt;5,AG1641&gt;3.5)),"Regeneración",IF(AND(AND(W1641=60,OR(AC1641&lt;40,#REF!&gt;=27)),AND(W1641=60,OR(AE1641&lt;25,AF1641&gt;0.2,AH1641&gt;0.5,AI1641&gt;5,AG1641&gt;3.5))),"Termovacío y Regeneración",IF(AND(W1641=60,OR(AC1641&lt;40,#REF!&gt;=27)),"Termovacío",IF(AND(W1641=60,OR(AE1641&lt;25,AF1641&gt;0.2,AH1641&gt;0.5,AI1641&gt;5,AG1641&gt;3.5)),"Regeneración","OK")))))))</f>
        <v>#REF!</v>
      </c>
    </row>
    <row r="1642" spans="1:47" s="10" customFormat="1" ht="15" customHeight="1" x14ac:dyDescent="0.2">
      <c r="A1642" s="4">
        <f t="shared" si="331"/>
        <v>79</v>
      </c>
      <c r="B1642" s="4">
        <v>500080</v>
      </c>
      <c r="C1642" s="4" t="s">
        <v>87</v>
      </c>
      <c r="D1642" s="4" t="s">
        <v>163</v>
      </c>
      <c r="E1642" s="3"/>
      <c r="F1642" s="4" t="s">
        <v>602</v>
      </c>
      <c r="G1642" s="4" t="s">
        <v>34</v>
      </c>
      <c r="H1642" s="4" t="s">
        <v>196</v>
      </c>
      <c r="I1642" s="4" t="s">
        <v>10</v>
      </c>
      <c r="J1642" s="4" t="s">
        <v>144</v>
      </c>
      <c r="K1642" s="4" t="s">
        <v>136</v>
      </c>
      <c r="L1642" s="4">
        <v>1990</v>
      </c>
      <c r="M1642" s="4" t="s">
        <v>266</v>
      </c>
      <c r="N1642" s="4" t="s">
        <v>304</v>
      </c>
      <c r="O1642" s="4" t="s">
        <v>122</v>
      </c>
      <c r="P1642" s="4"/>
      <c r="Q1642" s="4"/>
      <c r="R1642" s="4" t="s">
        <v>123</v>
      </c>
      <c r="S1642" s="13"/>
      <c r="T1642" s="4"/>
      <c r="U1642" s="4"/>
      <c r="V1642" s="4"/>
      <c r="W1642" s="4">
        <v>60</v>
      </c>
      <c r="X1642" s="13">
        <v>43312</v>
      </c>
      <c r="Y1642" s="27"/>
      <c r="Z1642" s="27"/>
      <c r="AA1642" s="28"/>
      <c r="AB1642" s="31"/>
      <c r="AC1642" s="32">
        <v>26</v>
      </c>
      <c r="AD1642" s="28"/>
      <c r="AE1642" s="28">
        <v>32.799999999999997</v>
      </c>
      <c r="AF1642" s="33">
        <v>0.04</v>
      </c>
      <c r="AG1642" s="28">
        <v>2</v>
      </c>
      <c r="AH1642" s="31">
        <v>5.1999999999999998E-2</v>
      </c>
      <c r="AI1642" s="31">
        <v>1.22</v>
      </c>
      <c r="AJ1642" s="31"/>
      <c r="AK1642" s="75" t="str">
        <f t="shared" si="323"/>
        <v>1</v>
      </c>
      <c r="AL1642" s="75" t="str">
        <f t="shared" si="324"/>
        <v>1</v>
      </c>
      <c r="AM1642" s="75" t="str">
        <f t="shared" si="325"/>
        <v>1</v>
      </c>
      <c r="AN1642" s="75" t="str">
        <f t="shared" si="326"/>
        <v>1</v>
      </c>
      <c r="AO1642" s="75" t="str">
        <f t="shared" si="327"/>
        <v>1</v>
      </c>
      <c r="AP1642" s="75" t="str">
        <f t="shared" si="328"/>
        <v>1</v>
      </c>
      <c r="AQ1642" s="75" t="str">
        <f t="shared" si="332"/>
        <v>5</v>
      </c>
      <c r="AR1642" s="75" t="str">
        <f t="shared" si="333"/>
        <v>1</v>
      </c>
      <c r="AS1642" s="75">
        <f t="shared" si="329"/>
        <v>1.9090909090909092</v>
      </c>
      <c r="AT1642" s="75" t="str">
        <f t="shared" si="330"/>
        <v>3</v>
      </c>
      <c r="AU1642" s="48" t="e">
        <f>IF(#REF!="Falta Información","Falta Información",IF(AND(AND(W1642=220,OR(AC1642&lt;47,#REF!&gt;=12)),AND(W1642=220,OR(AE1642&lt;30,AF1642&gt;0.15,AH1642&gt;0.5,AI1642&gt;5,AG1642&gt;3.5))),"Termovacío y Regeneración",IF(AND(W1642=220,OR(AC1642&lt;47,#REF!&gt;=12)),"Termovacío",IF(AND(W1642=220,OR(AE1642&lt;30,AF1642&gt;0.15,AH1642&gt;0.5,AI1642&gt;5,AG1642&gt;3.5)),"Regeneración",IF(AND(AND(W1642=60,OR(AC1642&lt;40,#REF!&gt;=27)),AND(W1642=60,OR(AE1642&lt;25,AF1642&gt;0.2,AH1642&gt;0.5,AI1642&gt;5,AG1642&gt;3.5))),"Termovacío y Regeneración",IF(AND(W1642=60,OR(AC1642&lt;40,#REF!&gt;=27)),"Termovacío",IF(AND(W1642=60,OR(AE1642&lt;25,AF1642&gt;0.2,AH1642&gt;0.5,AI1642&gt;5,AG1642&gt;3.5)),"Regeneración","OK")))))))</f>
        <v>#REF!</v>
      </c>
    </row>
    <row r="1643" spans="1:47" s="10" customFormat="1" ht="15" customHeight="1" x14ac:dyDescent="0.2">
      <c r="A1643" s="4">
        <f t="shared" si="331"/>
        <v>79</v>
      </c>
      <c r="B1643" s="4">
        <v>500080</v>
      </c>
      <c r="C1643" s="4" t="s">
        <v>87</v>
      </c>
      <c r="D1643" s="4" t="s">
        <v>163</v>
      </c>
      <c r="E1643" s="3"/>
      <c r="F1643" s="4" t="s">
        <v>602</v>
      </c>
      <c r="G1643" s="4" t="s">
        <v>34</v>
      </c>
      <c r="H1643" s="4" t="s">
        <v>196</v>
      </c>
      <c r="I1643" s="4" t="s">
        <v>10</v>
      </c>
      <c r="J1643" s="4" t="s">
        <v>144</v>
      </c>
      <c r="K1643" s="4" t="s">
        <v>136</v>
      </c>
      <c r="L1643" s="4">
        <v>1990</v>
      </c>
      <c r="M1643" s="4" t="s">
        <v>266</v>
      </c>
      <c r="N1643" s="4" t="s">
        <v>304</v>
      </c>
      <c r="O1643" s="4" t="s">
        <v>122</v>
      </c>
      <c r="P1643" s="4"/>
      <c r="Q1643" s="4"/>
      <c r="R1643" s="4" t="s">
        <v>123</v>
      </c>
      <c r="S1643" s="13"/>
      <c r="T1643" s="4"/>
      <c r="U1643" s="4"/>
      <c r="V1643" s="4"/>
      <c r="W1643" s="4">
        <v>60</v>
      </c>
      <c r="X1643" s="13">
        <v>42923</v>
      </c>
      <c r="Y1643" s="27"/>
      <c r="Z1643" s="27"/>
      <c r="AA1643" s="28"/>
      <c r="AB1643" s="31"/>
      <c r="AC1643" s="32">
        <v>46.3</v>
      </c>
      <c r="AD1643" s="28"/>
      <c r="AE1643" s="28">
        <v>37.4</v>
      </c>
      <c r="AF1643" s="33">
        <v>0.02</v>
      </c>
      <c r="AG1643" s="28">
        <v>2</v>
      </c>
      <c r="AH1643" s="31">
        <v>0.09</v>
      </c>
      <c r="AI1643" s="31">
        <v>2.2000000000000002</v>
      </c>
      <c r="AJ1643" s="31"/>
      <c r="AK1643" s="75" t="str">
        <f t="shared" si="323"/>
        <v>1</v>
      </c>
      <c r="AL1643" s="75" t="str">
        <f t="shared" si="324"/>
        <v>1</v>
      </c>
      <c r="AM1643" s="75" t="str">
        <f t="shared" si="325"/>
        <v>1</v>
      </c>
      <c r="AN1643" s="75" t="str">
        <f t="shared" si="326"/>
        <v>1</v>
      </c>
      <c r="AO1643" s="75" t="str">
        <f t="shared" si="327"/>
        <v>1</v>
      </c>
      <c r="AP1643" s="75" t="str">
        <f t="shared" si="328"/>
        <v>1</v>
      </c>
      <c r="AQ1643" s="75" t="str">
        <f t="shared" si="332"/>
        <v>1</v>
      </c>
      <c r="AR1643" s="75" t="str">
        <f t="shared" si="333"/>
        <v>1</v>
      </c>
      <c r="AS1643" s="75">
        <f t="shared" si="329"/>
        <v>1</v>
      </c>
      <c r="AT1643" s="75" t="str">
        <f t="shared" si="330"/>
        <v>1</v>
      </c>
      <c r="AU1643" s="48" t="e">
        <f>IF(#REF!="Falta Información","Falta Información",IF(AND(AND(W1643=220,OR(AC1643&lt;47,#REF!&gt;=12)),AND(W1643=220,OR(AE1643&lt;30,AF1643&gt;0.15,AH1643&gt;0.5,AI1643&gt;5,AG1643&gt;3.5))),"Termovacío y Regeneración",IF(AND(W1643=220,OR(AC1643&lt;47,#REF!&gt;=12)),"Termovacío",IF(AND(W1643=220,OR(AE1643&lt;30,AF1643&gt;0.15,AH1643&gt;0.5,AI1643&gt;5,AG1643&gt;3.5)),"Regeneración",IF(AND(AND(W1643=60,OR(AC1643&lt;40,#REF!&gt;=27)),AND(W1643=60,OR(AE1643&lt;25,AF1643&gt;0.2,AH1643&gt;0.5,AI1643&gt;5,AG1643&gt;3.5))),"Termovacío y Regeneración",IF(AND(W1643=60,OR(AC1643&lt;40,#REF!&gt;=27)),"Termovacío",IF(AND(W1643=60,OR(AE1643&lt;25,AF1643&gt;0.2,AH1643&gt;0.5,AI1643&gt;5,AG1643&gt;3.5)),"Regeneración","OK")))))))</f>
        <v>#REF!</v>
      </c>
    </row>
    <row r="1644" spans="1:47" s="10" customFormat="1" ht="15" customHeight="1" x14ac:dyDescent="0.2">
      <c r="A1644" s="4">
        <f t="shared" si="331"/>
        <v>79</v>
      </c>
      <c r="B1644" s="4">
        <v>500080</v>
      </c>
      <c r="C1644" s="4" t="s">
        <v>87</v>
      </c>
      <c r="D1644" s="4" t="s">
        <v>163</v>
      </c>
      <c r="E1644" s="3"/>
      <c r="F1644" s="4" t="s">
        <v>602</v>
      </c>
      <c r="G1644" s="4" t="s">
        <v>34</v>
      </c>
      <c r="H1644" s="4" t="s">
        <v>196</v>
      </c>
      <c r="I1644" s="4" t="s">
        <v>10</v>
      </c>
      <c r="J1644" s="4" t="s">
        <v>144</v>
      </c>
      <c r="K1644" s="4" t="s">
        <v>136</v>
      </c>
      <c r="L1644" s="4">
        <v>1990</v>
      </c>
      <c r="M1644" s="4" t="s">
        <v>266</v>
      </c>
      <c r="N1644" s="4" t="s">
        <v>304</v>
      </c>
      <c r="O1644" s="4" t="s">
        <v>122</v>
      </c>
      <c r="P1644" s="4"/>
      <c r="Q1644" s="4"/>
      <c r="R1644" s="4" t="s">
        <v>123</v>
      </c>
      <c r="S1644" s="13"/>
      <c r="T1644" s="4"/>
      <c r="U1644" s="4"/>
      <c r="V1644" s="4"/>
      <c r="W1644" s="4">
        <v>60</v>
      </c>
      <c r="X1644" s="13">
        <v>42381</v>
      </c>
      <c r="Y1644" s="27"/>
      <c r="Z1644" s="27"/>
      <c r="AA1644" s="28"/>
      <c r="AB1644" s="31"/>
      <c r="AC1644" s="32"/>
      <c r="AD1644" s="28"/>
      <c r="AE1644" s="28">
        <v>35</v>
      </c>
      <c r="AF1644" s="33">
        <v>0.02</v>
      </c>
      <c r="AG1644" s="28">
        <v>1.5</v>
      </c>
      <c r="AH1644" s="31">
        <v>2.4E-2</v>
      </c>
      <c r="AI1644" s="31">
        <v>0.93</v>
      </c>
      <c r="AJ1644" s="31"/>
      <c r="AK1644" s="75" t="str">
        <f t="shared" si="323"/>
        <v>1</v>
      </c>
      <c r="AL1644" s="75" t="str">
        <f t="shared" si="324"/>
        <v>1</v>
      </c>
      <c r="AM1644" s="75" t="str">
        <f t="shared" si="325"/>
        <v>1</v>
      </c>
      <c r="AN1644" s="75" t="str">
        <f t="shared" si="326"/>
        <v>1</v>
      </c>
      <c r="AO1644" s="75" t="str">
        <f t="shared" si="327"/>
        <v>1</v>
      </c>
      <c r="AP1644" s="75" t="str">
        <f t="shared" si="328"/>
        <v>1</v>
      </c>
      <c r="AQ1644" s="75" t="str">
        <f t="shared" si="332"/>
        <v>1</v>
      </c>
      <c r="AR1644" s="75" t="str">
        <f t="shared" si="333"/>
        <v>1</v>
      </c>
      <c r="AS1644" s="75">
        <f t="shared" si="329"/>
        <v>1</v>
      </c>
      <c r="AT1644" s="75" t="str">
        <f t="shared" si="330"/>
        <v>1</v>
      </c>
      <c r="AU1644" s="48" t="e">
        <f>IF(#REF!="Falta Información","Falta Información",IF(AND(AND(W1644=220,OR(AC1644&lt;47,#REF!&gt;=12)),AND(W1644=220,OR(AE1644&lt;30,AF1644&gt;0.15,AH1644&gt;0.5,AI1644&gt;5,AG1644&gt;3.5))),"Termovacío y Regeneración",IF(AND(W1644=220,OR(AC1644&lt;47,#REF!&gt;=12)),"Termovacío",IF(AND(W1644=220,OR(AE1644&lt;30,AF1644&gt;0.15,AH1644&gt;0.5,AI1644&gt;5,AG1644&gt;3.5)),"Regeneración",IF(AND(AND(W1644=60,OR(AC1644&lt;40,#REF!&gt;=27)),AND(W1644=60,OR(AE1644&lt;25,AF1644&gt;0.2,AH1644&gt;0.5,AI1644&gt;5,AG1644&gt;3.5))),"Termovacío y Regeneración",IF(AND(W1644=60,OR(AC1644&lt;40,#REF!&gt;=27)),"Termovacío",IF(AND(W1644=60,OR(AE1644&lt;25,AF1644&gt;0.2,AH1644&gt;0.5,AI1644&gt;5,AG1644&gt;3.5)),"Regeneración","OK")))))))</f>
        <v>#REF!</v>
      </c>
    </row>
    <row r="1645" spans="1:47" s="10" customFormat="1" ht="15" customHeight="1" x14ac:dyDescent="0.2">
      <c r="A1645" s="4">
        <f t="shared" si="331"/>
        <v>79</v>
      </c>
      <c r="B1645" s="4">
        <v>500080</v>
      </c>
      <c r="C1645" s="4" t="s">
        <v>87</v>
      </c>
      <c r="D1645" s="4" t="s">
        <v>163</v>
      </c>
      <c r="E1645" s="3"/>
      <c r="F1645" s="4" t="s">
        <v>602</v>
      </c>
      <c r="G1645" s="4" t="s">
        <v>34</v>
      </c>
      <c r="H1645" s="4" t="s">
        <v>196</v>
      </c>
      <c r="I1645" s="4" t="s">
        <v>10</v>
      </c>
      <c r="J1645" s="4" t="s">
        <v>144</v>
      </c>
      <c r="K1645" s="4" t="s">
        <v>136</v>
      </c>
      <c r="L1645" s="4">
        <v>1990</v>
      </c>
      <c r="M1645" s="4" t="s">
        <v>266</v>
      </c>
      <c r="N1645" s="4" t="s">
        <v>304</v>
      </c>
      <c r="O1645" s="4" t="s">
        <v>122</v>
      </c>
      <c r="P1645" s="4"/>
      <c r="Q1645" s="4"/>
      <c r="R1645" s="4" t="s">
        <v>123</v>
      </c>
      <c r="S1645" s="13"/>
      <c r="T1645" s="4"/>
      <c r="U1645" s="4"/>
      <c r="V1645" s="4"/>
      <c r="W1645" s="4">
        <v>60</v>
      </c>
      <c r="X1645" s="13">
        <v>41984</v>
      </c>
      <c r="Y1645" s="27"/>
      <c r="Z1645" s="27"/>
      <c r="AA1645" s="28"/>
      <c r="AB1645" s="31"/>
      <c r="AC1645" s="32"/>
      <c r="AD1645" s="28"/>
      <c r="AE1645" s="28">
        <v>36</v>
      </c>
      <c r="AF1645" s="33">
        <v>0.01</v>
      </c>
      <c r="AG1645" s="28">
        <v>1</v>
      </c>
      <c r="AH1645" s="31">
        <v>2.5000000000000001E-2</v>
      </c>
      <c r="AI1645" s="31"/>
      <c r="AJ1645" s="31"/>
      <c r="AK1645" s="75" t="str">
        <f t="shared" si="323"/>
        <v>1</v>
      </c>
      <c r="AL1645" s="75" t="str">
        <f t="shared" si="324"/>
        <v>1</v>
      </c>
      <c r="AM1645" s="75" t="str">
        <f t="shared" si="325"/>
        <v>1</v>
      </c>
      <c r="AN1645" s="75" t="str">
        <f t="shared" si="326"/>
        <v>1</v>
      </c>
      <c r="AO1645" s="75" t="str">
        <f t="shared" si="327"/>
        <v>1</v>
      </c>
      <c r="AP1645" s="75" t="str">
        <f t="shared" si="328"/>
        <v>1</v>
      </c>
      <c r="AQ1645" s="75" t="str">
        <f t="shared" si="332"/>
        <v>1</v>
      </c>
      <c r="AR1645" s="75" t="str">
        <f t="shared" si="333"/>
        <v>1</v>
      </c>
      <c r="AS1645" s="75">
        <f t="shared" si="329"/>
        <v>1</v>
      </c>
      <c r="AT1645" s="75" t="str">
        <f t="shared" si="330"/>
        <v>1</v>
      </c>
      <c r="AU1645" s="48" t="e">
        <f>IF(#REF!="Falta Información","Falta Información",IF(AND(AND(W1645=220,OR(AC1645&lt;47,#REF!&gt;=12)),AND(W1645=220,OR(AE1645&lt;30,AF1645&gt;0.15,AH1645&gt;0.5,AI1645&gt;5,AG1645&gt;3.5))),"Termovacío y Regeneración",IF(AND(W1645=220,OR(AC1645&lt;47,#REF!&gt;=12)),"Termovacío",IF(AND(W1645=220,OR(AE1645&lt;30,AF1645&gt;0.15,AH1645&gt;0.5,AI1645&gt;5,AG1645&gt;3.5)),"Regeneración",IF(AND(AND(W1645=60,OR(AC1645&lt;40,#REF!&gt;=27)),AND(W1645=60,OR(AE1645&lt;25,AF1645&gt;0.2,AH1645&gt;0.5,AI1645&gt;5,AG1645&gt;3.5))),"Termovacío y Regeneración",IF(AND(W1645=60,OR(AC1645&lt;40,#REF!&gt;=27)),"Termovacío",IF(AND(W1645=60,OR(AE1645&lt;25,AF1645&gt;0.2,AH1645&gt;0.5,AI1645&gt;5,AG1645&gt;3.5)),"Regeneración","OK")))))))</f>
        <v>#REF!</v>
      </c>
    </row>
    <row r="1646" spans="1:47" s="10" customFormat="1" ht="15" customHeight="1" x14ac:dyDescent="0.2">
      <c r="A1646" s="4">
        <f t="shared" si="331"/>
        <v>79</v>
      </c>
      <c r="B1646" s="4">
        <v>500080</v>
      </c>
      <c r="C1646" s="4" t="s">
        <v>87</v>
      </c>
      <c r="D1646" s="4" t="s">
        <v>163</v>
      </c>
      <c r="E1646" s="3"/>
      <c r="F1646" s="4" t="s">
        <v>602</v>
      </c>
      <c r="G1646" s="4" t="s">
        <v>34</v>
      </c>
      <c r="H1646" s="4" t="s">
        <v>196</v>
      </c>
      <c r="I1646" s="4" t="s">
        <v>10</v>
      </c>
      <c r="J1646" s="4" t="s">
        <v>144</v>
      </c>
      <c r="K1646" s="4" t="s">
        <v>136</v>
      </c>
      <c r="L1646" s="4">
        <v>1990</v>
      </c>
      <c r="M1646" s="4" t="s">
        <v>266</v>
      </c>
      <c r="N1646" s="4" t="s">
        <v>304</v>
      </c>
      <c r="O1646" s="4" t="s">
        <v>122</v>
      </c>
      <c r="P1646" s="4"/>
      <c r="Q1646" s="4"/>
      <c r="R1646" s="4" t="s">
        <v>123</v>
      </c>
      <c r="S1646" s="13"/>
      <c r="T1646" s="4"/>
      <c r="U1646" s="4"/>
      <c r="V1646" s="4"/>
      <c r="W1646" s="4">
        <v>60</v>
      </c>
      <c r="X1646" s="13">
        <v>41919</v>
      </c>
      <c r="Y1646" s="27"/>
      <c r="Z1646" s="27"/>
      <c r="AA1646" s="28"/>
      <c r="AB1646" s="31"/>
      <c r="AC1646" s="32"/>
      <c r="AD1646" s="28"/>
      <c r="AE1646" s="28">
        <v>39.299999999999997</v>
      </c>
      <c r="AF1646" s="33">
        <v>0.03</v>
      </c>
      <c r="AG1646" s="28">
        <v>2</v>
      </c>
      <c r="AH1646" s="31"/>
      <c r="AI1646" s="31">
        <v>3.32E-2</v>
      </c>
      <c r="AJ1646" s="31"/>
      <c r="AK1646" s="75" t="str">
        <f t="shared" si="323"/>
        <v>1</v>
      </c>
      <c r="AL1646" s="75" t="str">
        <f t="shared" si="324"/>
        <v>1</v>
      </c>
      <c r="AM1646" s="75" t="str">
        <f t="shared" si="325"/>
        <v>1</v>
      </c>
      <c r="AN1646" s="75" t="str">
        <f t="shared" si="326"/>
        <v>1</v>
      </c>
      <c r="AO1646" s="75" t="str">
        <f t="shared" si="327"/>
        <v>1</v>
      </c>
      <c r="AP1646" s="75" t="str">
        <f t="shared" si="328"/>
        <v>1</v>
      </c>
      <c r="AQ1646" s="75" t="str">
        <f t="shared" si="332"/>
        <v>1</v>
      </c>
      <c r="AR1646" s="75" t="str">
        <f t="shared" si="333"/>
        <v>1</v>
      </c>
      <c r="AS1646" s="75">
        <f t="shared" si="329"/>
        <v>1</v>
      </c>
      <c r="AT1646" s="75" t="str">
        <f t="shared" si="330"/>
        <v>1</v>
      </c>
      <c r="AU1646" s="48" t="e">
        <f>IF(#REF!="Falta Información","Falta Información",IF(AND(AND(W1646=220,OR(AC1646&lt;47,#REF!&gt;=12)),AND(W1646=220,OR(AE1646&lt;30,AF1646&gt;0.15,AH1646&gt;0.5,AI1646&gt;5,AG1646&gt;3.5))),"Termovacío y Regeneración",IF(AND(W1646=220,OR(AC1646&lt;47,#REF!&gt;=12)),"Termovacío",IF(AND(W1646=220,OR(AE1646&lt;30,AF1646&gt;0.15,AH1646&gt;0.5,AI1646&gt;5,AG1646&gt;3.5)),"Regeneración",IF(AND(AND(W1646=60,OR(AC1646&lt;40,#REF!&gt;=27)),AND(W1646=60,OR(AE1646&lt;25,AF1646&gt;0.2,AH1646&gt;0.5,AI1646&gt;5,AG1646&gt;3.5))),"Termovacío y Regeneración",IF(AND(W1646=60,OR(AC1646&lt;40,#REF!&gt;=27)),"Termovacío",IF(AND(W1646=60,OR(AE1646&lt;25,AF1646&gt;0.2,AH1646&gt;0.5,AI1646&gt;5,AG1646&gt;3.5)),"Regeneración","OK")))))))</f>
        <v>#REF!</v>
      </c>
    </row>
    <row r="1647" spans="1:47" s="10" customFormat="1" ht="15" customHeight="1" x14ac:dyDescent="0.2">
      <c r="A1647" s="4">
        <f t="shared" si="331"/>
        <v>79</v>
      </c>
      <c r="B1647" s="4">
        <v>500080</v>
      </c>
      <c r="C1647" s="4" t="s">
        <v>87</v>
      </c>
      <c r="D1647" s="4" t="s">
        <v>163</v>
      </c>
      <c r="E1647" s="3"/>
      <c r="F1647" s="4" t="s">
        <v>602</v>
      </c>
      <c r="G1647" s="4" t="s">
        <v>34</v>
      </c>
      <c r="H1647" s="4" t="s">
        <v>196</v>
      </c>
      <c r="I1647" s="4" t="s">
        <v>10</v>
      </c>
      <c r="J1647" s="4" t="s">
        <v>144</v>
      </c>
      <c r="K1647" s="4" t="s">
        <v>136</v>
      </c>
      <c r="L1647" s="4">
        <v>1990</v>
      </c>
      <c r="M1647" s="4" t="s">
        <v>266</v>
      </c>
      <c r="N1647" s="4" t="s">
        <v>304</v>
      </c>
      <c r="O1647" s="4" t="s">
        <v>122</v>
      </c>
      <c r="P1647" s="4"/>
      <c r="Q1647" s="4"/>
      <c r="R1647" s="4" t="s">
        <v>123</v>
      </c>
      <c r="S1647" s="13"/>
      <c r="T1647" s="4"/>
      <c r="U1647" s="4"/>
      <c r="V1647" s="4"/>
      <c r="W1647" s="4">
        <v>60</v>
      </c>
      <c r="X1647" s="13">
        <v>41627</v>
      </c>
      <c r="Y1647" s="27"/>
      <c r="Z1647" s="27"/>
      <c r="AA1647" s="28"/>
      <c r="AB1647" s="31"/>
      <c r="AC1647" s="32"/>
      <c r="AD1647" s="28"/>
      <c r="AE1647" s="28">
        <v>30.3</v>
      </c>
      <c r="AF1647" s="33">
        <v>0.01</v>
      </c>
      <c r="AG1647" s="28">
        <v>1.5</v>
      </c>
      <c r="AH1647" s="31">
        <v>2.3E-2</v>
      </c>
      <c r="AI1647" s="31">
        <v>0.73</v>
      </c>
      <c r="AJ1647" s="31"/>
      <c r="AK1647" s="75" t="str">
        <f t="shared" si="323"/>
        <v>1</v>
      </c>
      <c r="AL1647" s="75" t="str">
        <f t="shared" si="324"/>
        <v>1</v>
      </c>
      <c r="AM1647" s="75" t="str">
        <f t="shared" si="325"/>
        <v>1</v>
      </c>
      <c r="AN1647" s="75" t="str">
        <f t="shared" si="326"/>
        <v>1</v>
      </c>
      <c r="AO1647" s="75" t="str">
        <f t="shared" si="327"/>
        <v>3</v>
      </c>
      <c r="AP1647" s="75" t="str">
        <f t="shared" si="328"/>
        <v>1</v>
      </c>
      <c r="AQ1647" s="75" t="str">
        <f t="shared" si="332"/>
        <v>1</v>
      </c>
      <c r="AR1647" s="75" t="str">
        <f t="shared" si="333"/>
        <v>1</v>
      </c>
      <c r="AS1647" s="75">
        <f t="shared" si="329"/>
        <v>1.2727272727272727</v>
      </c>
      <c r="AT1647" s="75" t="str">
        <f t="shared" si="330"/>
        <v>3</v>
      </c>
      <c r="AU1647" s="48" t="e">
        <f>IF(#REF!="Falta Información","Falta Información",IF(AND(AND(W1647=220,OR(AC1647&lt;47,#REF!&gt;=12)),AND(W1647=220,OR(AE1647&lt;30,AF1647&gt;0.15,AH1647&gt;0.5,AI1647&gt;5,AG1647&gt;3.5))),"Termovacío y Regeneración",IF(AND(W1647=220,OR(AC1647&lt;47,#REF!&gt;=12)),"Termovacío",IF(AND(W1647=220,OR(AE1647&lt;30,AF1647&gt;0.15,AH1647&gt;0.5,AI1647&gt;5,AG1647&gt;3.5)),"Regeneración",IF(AND(AND(W1647=60,OR(AC1647&lt;40,#REF!&gt;=27)),AND(W1647=60,OR(AE1647&lt;25,AF1647&gt;0.2,AH1647&gt;0.5,AI1647&gt;5,AG1647&gt;3.5))),"Termovacío y Regeneración",IF(AND(W1647=60,OR(AC1647&lt;40,#REF!&gt;=27)),"Termovacío",IF(AND(W1647=60,OR(AE1647&lt;25,AF1647&gt;0.2,AH1647&gt;0.5,AI1647&gt;5,AG1647&gt;3.5)),"Regeneración","OK")))))))</f>
        <v>#REF!</v>
      </c>
    </row>
    <row r="1648" spans="1:47" s="10" customFormat="1" ht="15" customHeight="1" x14ac:dyDescent="0.2">
      <c r="A1648" s="4">
        <f t="shared" si="331"/>
        <v>79</v>
      </c>
      <c r="B1648" s="4">
        <v>500080</v>
      </c>
      <c r="C1648" s="4" t="s">
        <v>87</v>
      </c>
      <c r="D1648" s="4" t="s">
        <v>163</v>
      </c>
      <c r="E1648" s="3"/>
      <c r="F1648" s="4" t="s">
        <v>602</v>
      </c>
      <c r="G1648" s="4" t="s">
        <v>34</v>
      </c>
      <c r="H1648" s="4" t="s">
        <v>196</v>
      </c>
      <c r="I1648" s="4" t="s">
        <v>10</v>
      </c>
      <c r="J1648" s="4" t="s">
        <v>144</v>
      </c>
      <c r="K1648" s="4" t="s">
        <v>136</v>
      </c>
      <c r="L1648" s="4">
        <v>1990</v>
      </c>
      <c r="M1648" s="4" t="s">
        <v>266</v>
      </c>
      <c r="N1648" s="4" t="s">
        <v>304</v>
      </c>
      <c r="O1648" s="4" t="s">
        <v>122</v>
      </c>
      <c r="P1648" s="4"/>
      <c r="Q1648" s="4"/>
      <c r="R1648" s="4" t="s">
        <v>123</v>
      </c>
      <c r="S1648" s="13"/>
      <c r="T1648" s="4"/>
      <c r="U1648" s="4"/>
      <c r="V1648" s="4"/>
      <c r="W1648" s="4">
        <v>60</v>
      </c>
      <c r="X1648" s="13">
        <v>41346</v>
      </c>
      <c r="Y1648" s="27"/>
      <c r="Z1648" s="27"/>
      <c r="AA1648" s="28"/>
      <c r="AB1648" s="31"/>
      <c r="AC1648" s="32"/>
      <c r="AD1648" s="28"/>
      <c r="AE1648" s="28">
        <v>32</v>
      </c>
      <c r="AF1648" s="33">
        <v>0.01</v>
      </c>
      <c r="AG1648" s="28">
        <v>1</v>
      </c>
      <c r="AH1648" s="31">
        <v>2.5999999999999999E-2</v>
      </c>
      <c r="AI1648" s="31">
        <v>0.78800000000000003</v>
      </c>
      <c r="AJ1648" s="31"/>
      <c r="AK1648" s="75" t="str">
        <f t="shared" si="323"/>
        <v>1</v>
      </c>
      <c r="AL1648" s="75" t="str">
        <f t="shared" si="324"/>
        <v>1</v>
      </c>
      <c r="AM1648" s="75" t="str">
        <f t="shared" si="325"/>
        <v>1</v>
      </c>
      <c r="AN1648" s="75" t="str">
        <f t="shared" si="326"/>
        <v>1</v>
      </c>
      <c r="AO1648" s="75" t="str">
        <f t="shared" si="327"/>
        <v>1</v>
      </c>
      <c r="AP1648" s="75" t="str">
        <f t="shared" si="328"/>
        <v>1</v>
      </c>
      <c r="AQ1648" s="75" t="str">
        <f t="shared" si="332"/>
        <v>1</v>
      </c>
      <c r="AR1648" s="75" t="str">
        <f t="shared" si="333"/>
        <v>1</v>
      </c>
      <c r="AS1648" s="75">
        <f t="shared" si="329"/>
        <v>1</v>
      </c>
      <c r="AT1648" s="75" t="str">
        <f t="shared" si="330"/>
        <v>1</v>
      </c>
      <c r="AU1648" s="48" t="e">
        <f>IF(#REF!="Falta Información","Falta Información",IF(AND(AND(W1648=220,OR(AC1648&lt;47,#REF!&gt;=12)),AND(W1648=220,OR(AE1648&lt;30,AF1648&gt;0.15,AH1648&gt;0.5,AI1648&gt;5,AG1648&gt;3.5))),"Termovacío y Regeneración",IF(AND(W1648=220,OR(AC1648&lt;47,#REF!&gt;=12)),"Termovacío",IF(AND(W1648=220,OR(AE1648&lt;30,AF1648&gt;0.15,AH1648&gt;0.5,AI1648&gt;5,AG1648&gt;3.5)),"Regeneración",IF(AND(AND(W1648=60,OR(AC1648&lt;40,#REF!&gt;=27)),AND(W1648=60,OR(AE1648&lt;25,AF1648&gt;0.2,AH1648&gt;0.5,AI1648&gt;5,AG1648&gt;3.5))),"Termovacío y Regeneración",IF(AND(W1648=60,OR(AC1648&lt;40,#REF!&gt;=27)),"Termovacío",IF(AND(W1648=60,OR(AE1648&lt;25,AF1648&gt;0.2,AH1648&gt;0.5,AI1648&gt;5,AG1648&gt;3.5)),"Regeneración","OK")))))))</f>
        <v>#REF!</v>
      </c>
    </row>
    <row r="1649" spans="1:47" s="10" customFormat="1" ht="15" customHeight="1" x14ac:dyDescent="0.2">
      <c r="A1649" s="4">
        <f t="shared" si="331"/>
        <v>79</v>
      </c>
      <c r="B1649" s="4">
        <v>500080</v>
      </c>
      <c r="C1649" s="4" t="s">
        <v>87</v>
      </c>
      <c r="D1649" s="4" t="s">
        <v>163</v>
      </c>
      <c r="E1649" s="3"/>
      <c r="F1649" s="4" t="s">
        <v>602</v>
      </c>
      <c r="G1649" s="4" t="s">
        <v>34</v>
      </c>
      <c r="H1649" s="4" t="s">
        <v>196</v>
      </c>
      <c r="I1649" s="4" t="s">
        <v>10</v>
      </c>
      <c r="J1649" s="4" t="s">
        <v>144</v>
      </c>
      <c r="K1649" s="4" t="s">
        <v>136</v>
      </c>
      <c r="L1649" s="4">
        <v>1990</v>
      </c>
      <c r="M1649" s="4" t="s">
        <v>266</v>
      </c>
      <c r="N1649" s="4" t="s">
        <v>304</v>
      </c>
      <c r="O1649" s="4" t="s">
        <v>122</v>
      </c>
      <c r="P1649" s="4"/>
      <c r="Q1649" s="4"/>
      <c r="R1649" s="4" t="s">
        <v>123</v>
      </c>
      <c r="S1649" s="13"/>
      <c r="T1649" s="4"/>
      <c r="U1649" s="4"/>
      <c r="V1649" s="4"/>
      <c r="W1649" s="4">
        <v>60</v>
      </c>
      <c r="X1649" s="13">
        <v>41241</v>
      </c>
      <c r="Y1649" s="27"/>
      <c r="Z1649" s="27"/>
      <c r="AA1649" s="28"/>
      <c r="AB1649" s="31"/>
      <c r="AC1649" s="32"/>
      <c r="AD1649" s="28"/>
      <c r="AE1649" s="28">
        <v>35</v>
      </c>
      <c r="AF1649" s="33">
        <v>0.01</v>
      </c>
      <c r="AG1649" s="28">
        <v>0.5</v>
      </c>
      <c r="AH1649" s="31">
        <v>0.03</v>
      </c>
      <c r="AI1649" s="31">
        <v>0.74199999999999999</v>
      </c>
      <c r="AJ1649" s="31"/>
      <c r="AK1649" s="75" t="str">
        <f t="shared" si="323"/>
        <v>1</v>
      </c>
      <c r="AL1649" s="75" t="str">
        <f t="shared" si="324"/>
        <v>1</v>
      </c>
      <c r="AM1649" s="75" t="str">
        <f t="shared" si="325"/>
        <v>1</v>
      </c>
      <c r="AN1649" s="75" t="str">
        <f t="shared" si="326"/>
        <v>1</v>
      </c>
      <c r="AO1649" s="75" t="str">
        <f t="shared" si="327"/>
        <v>1</v>
      </c>
      <c r="AP1649" s="75" t="str">
        <f t="shared" si="328"/>
        <v>1</v>
      </c>
      <c r="AQ1649" s="75" t="str">
        <f t="shared" si="332"/>
        <v>1</v>
      </c>
      <c r="AR1649" s="75" t="str">
        <f t="shared" si="333"/>
        <v>1</v>
      </c>
      <c r="AS1649" s="75">
        <f t="shared" si="329"/>
        <v>1</v>
      </c>
      <c r="AT1649" s="75" t="str">
        <f t="shared" si="330"/>
        <v>1</v>
      </c>
      <c r="AU1649" s="48" t="e">
        <f>IF(#REF!="Falta Información","Falta Información",IF(AND(AND(W1649=220,OR(AC1649&lt;47,#REF!&gt;=12)),AND(W1649=220,OR(AE1649&lt;30,AF1649&gt;0.15,AH1649&gt;0.5,AI1649&gt;5,AG1649&gt;3.5))),"Termovacío y Regeneración",IF(AND(W1649=220,OR(AC1649&lt;47,#REF!&gt;=12)),"Termovacío",IF(AND(W1649=220,OR(AE1649&lt;30,AF1649&gt;0.15,AH1649&gt;0.5,AI1649&gt;5,AG1649&gt;3.5)),"Regeneración",IF(AND(AND(W1649=60,OR(AC1649&lt;40,#REF!&gt;=27)),AND(W1649=60,OR(AE1649&lt;25,AF1649&gt;0.2,AH1649&gt;0.5,AI1649&gt;5,AG1649&gt;3.5))),"Termovacío y Regeneración",IF(AND(W1649=60,OR(AC1649&lt;40,#REF!&gt;=27)),"Termovacío",IF(AND(W1649=60,OR(AE1649&lt;25,AF1649&gt;0.2,AH1649&gt;0.5,AI1649&gt;5,AG1649&gt;3.5)),"Regeneración","OK")))))))</f>
        <v>#REF!</v>
      </c>
    </row>
    <row r="1650" spans="1:47" s="10" customFormat="1" ht="15" customHeight="1" x14ac:dyDescent="0.2">
      <c r="A1650" s="4">
        <f t="shared" si="331"/>
        <v>79</v>
      </c>
      <c r="B1650" s="4">
        <v>500080</v>
      </c>
      <c r="C1650" s="4" t="s">
        <v>87</v>
      </c>
      <c r="D1650" s="4" t="s">
        <v>163</v>
      </c>
      <c r="E1650" s="3"/>
      <c r="F1650" s="4" t="s">
        <v>602</v>
      </c>
      <c r="G1650" s="4" t="s">
        <v>34</v>
      </c>
      <c r="H1650" s="4" t="s">
        <v>196</v>
      </c>
      <c r="I1650" s="4" t="s">
        <v>10</v>
      </c>
      <c r="J1650" s="4" t="s">
        <v>144</v>
      </c>
      <c r="K1650" s="4" t="s">
        <v>136</v>
      </c>
      <c r="L1650" s="4">
        <v>1990</v>
      </c>
      <c r="M1650" s="4" t="s">
        <v>266</v>
      </c>
      <c r="N1650" s="4" t="s">
        <v>304</v>
      </c>
      <c r="O1650" s="4" t="s">
        <v>122</v>
      </c>
      <c r="P1650" s="4"/>
      <c r="Q1650" s="4"/>
      <c r="R1650" s="4" t="s">
        <v>123</v>
      </c>
      <c r="S1650" s="13"/>
      <c r="T1650" s="4"/>
      <c r="U1650" s="4"/>
      <c r="V1650" s="4"/>
      <c r="W1650" s="4">
        <v>60</v>
      </c>
      <c r="X1650" s="13">
        <v>40933</v>
      </c>
      <c r="Y1650" s="27"/>
      <c r="Z1650" s="27"/>
      <c r="AA1650" s="28"/>
      <c r="AB1650" s="31"/>
      <c r="AC1650" s="32"/>
      <c r="AD1650" s="28"/>
      <c r="AE1650" s="28">
        <v>35</v>
      </c>
      <c r="AF1650" s="33">
        <v>0.01</v>
      </c>
      <c r="AG1650" s="28">
        <v>1.5</v>
      </c>
      <c r="AH1650" s="31">
        <v>2.7E-2</v>
      </c>
      <c r="AI1650" s="31">
        <v>0.623</v>
      </c>
      <c r="AJ1650" s="31"/>
      <c r="AK1650" s="75" t="str">
        <f t="shared" si="323"/>
        <v>1</v>
      </c>
      <c r="AL1650" s="75" t="str">
        <f t="shared" si="324"/>
        <v>1</v>
      </c>
      <c r="AM1650" s="75" t="str">
        <f t="shared" si="325"/>
        <v>1</v>
      </c>
      <c r="AN1650" s="75" t="str">
        <f t="shared" si="326"/>
        <v>1</v>
      </c>
      <c r="AO1650" s="75" t="str">
        <f t="shared" si="327"/>
        <v>1</v>
      </c>
      <c r="AP1650" s="75" t="str">
        <f t="shared" si="328"/>
        <v>1</v>
      </c>
      <c r="AQ1650" s="75" t="str">
        <f t="shared" si="332"/>
        <v>1</v>
      </c>
      <c r="AR1650" s="75" t="str">
        <f t="shared" si="333"/>
        <v>1</v>
      </c>
      <c r="AS1650" s="75">
        <f t="shared" si="329"/>
        <v>1</v>
      </c>
      <c r="AT1650" s="75" t="str">
        <f t="shared" si="330"/>
        <v>1</v>
      </c>
      <c r="AU1650" s="48" t="e">
        <f>IF(#REF!="Falta Información","Falta Información",IF(AND(AND(W1650=220,OR(AC1650&lt;47,#REF!&gt;=12)),AND(W1650=220,OR(AE1650&lt;30,AF1650&gt;0.15,AH1650&gt;0.5,AI1650&gt;5,AG1650&gt;3.5))),"Termovacío y Regeneración",IF(AND(W1650=220,OR(AC1650&lt;47,#REF!&gt;=12)),"Termovacío",IF(AND(W1650=220,OR(AE1650&lt;30,AF1650&gt;0.15,AH1650&gt;0.5,AI1650&gt;5,AG1650&gt;3.5)),"Regeneración",IF(AND(AND(W1650=60,OR(AC1650&lt;40,#REF!&gt;=27)),AND(W1650=60,OR(AE1650&lt;25,AF1650&gt;0.2,AH1650&gt;0.5,AI1650&gt;5,AG1650&gt;3.5))),"Termovacío y Regeneración",IF(AND(W1650=60,OR(AC1650&lt;40,#REF!&gt;=27)),"Termovacío",IF(AND(W1650=60,OR(AE1650&lt;25,AF1650&gt;0.2,AH1650&gt;0.5,AI1650&gt;5,AG1650&gt;3.5)),"Regeneración","OK")))))))</f>
        <v>#REF!</v>
      </c>
    </row>
    <row r="1651" spans="1:47" s="10" customFormat="1" ht="15" customHeight="1" x14ac:dyDescent="0.2">
      <c r="A1651" s="4">
        <f t="shared" si="331"/>
        <v>79</v>
      </c>
      <c r="B1651" s="4">
        <v>500080</v>
      </c>
      <c r="C1651" s="4" t="s">
        <v>87</v>
      </c>
      <c r="D1651" s="4" t="s">
        <v>163</v>
      </c>
      <c r="E1651" s="3"/>
      <c r="F1651" s="4" t="s">
        <v>602</v>
      </c>
      <c r="G1651" s="4" t="s">
        <v>34</v>
      </c>
      <c r="H1651" s="4" t="s">
        <v>196</v>
      </c>
      <c r="I1651" s="4" t="s">
        <v>10</v>
      </c>
      <c r="J1651" s="4" t="s">
        <v>144</v>
      </c>
      <c r="K1651" s="4" t="s">
        <v>136</v>
      </c>
      <c r="L1651" s="4">
        <v>1990</v>
      </c>
      <c r="M1651" s="4" t="s">
        <v>266</v>
      </c>
      <c r="N1651" s="4" t="s">
        <v>304</v>
      </c>
      <c r="O1651" s="4" t="s">
        <v>122</v>
      </c>
      <c r="P1651" s="4"/>
      <c r="Q1651" s="4"/>
      <c r="R1651" s="4" t="s">
        <v>123</v>
      </c>
      <c r="S1651" s="13"/>
      <c r="T1651" s="4"/>
      <c r="U1651" s="4"/>
      <c r="V1651" s="4"/>
      <c r="W1651" s="4">
        <v>60</v>
      </c>
      <c r="X1651" s="13">
        <v>40652</v>
      </c>
      <c r="Y1651" s="27"/>
      <c r="Z1651" s="27"/>
      <c r="AA1651" s="28"/>
      <c r="AB1651" s="31"/>
      <c r="AC1651" s="32"/>
      <c r="AD1651" s="28"/>
      <c r="AE1651" s="28">
        <v>39</v>
      </c>
      <c r="AF1651" s="33">
        <v>0.01</v>
      </c>
      <c r="AG1651" s="28">
        <v>1</v>
      </c>
      <c r="AH1651" s="31">
        <v>3.1E-2</v>
      </c>
      <c r="AI1651" s="31">
        <v>0.61899999999999999</v>
      </c>
      <c r="AJ1651" s="31"/>
      <c r="AK1651" s="75" t="str">
        <f t="shared" si="323"/>
        <v>1</v>
      </c>
      <c r="AL1651" s="75" t="str">
        <f t="shared" si="324"/>
        <v>1</v>
      </c>
      <c r="AM1651" s="75" t="str">
        <f t="shared" si="325"/>
        <v>1</v>
      </c>
      <c r="AN1651" s="75" t="str">
        <f t="shared" si="326"/>
        <v>1</v>
      </c>
      <c r="AO1651" s="75" t="str">
        <f t="shared" si="327"/>
        <v>1</v>
      </c>
      <c r="AP1651" s="75" t="str">
        <f t="shared" si="328"/>
        <v>1</v>
      </c>
      <c r="AQ1651" s="75" t="str">
        <f t="shared" si="332"/>
        <v>1</v>
      </c>
      <c r="AR1651" s="75" t="str">
        <f t="shared" si="333"/>
        <v>1</v>
      </c>
      <c r="AS1651" s="75">
        <f t="shared" si="329"/>
        <v>1</v>
      </c>
      <c r="AT1651" s="75" t="str">
        <f t="shared" si="330"/>
        <v>1</v>
      </c>
      <c r="AU1651" s="48" t="e">
        <f>IF(#REF!="Falta Información","Falta Información",IF(AND(AND(W1651=220,OR(AC1651&lt;47,#REF!&gt;=12)),AND(W1651=220,OR(AE1651&lt;30,AF1651&gt;0.15,AH1651&gt;0.5,AI1651&gt;5,AG1651&gt;3.5))),"Termovacío y Regeneración",IF(AND(W1651=220,OR(AC1651&lt;47,#REF!&gt;=12)),"Termovacío",IF(AND(W1651=220,OR(AE1651&lt;30,AF1651&gt;0.15,AH1651&gt;0.5,AI1651&gt;5,AG1651&gt;3.5)),"Regeneración",IF(AND(AND(W1651=60,OR(AC1651&lt;40,#REF!&gt;=27)),AND(W1651=60,OR(AE1651&lt;25,AF1651&gt;0.2,AH1651&gt;0.5,AI1651&gt;5,AG1651&gt;3.5))),"Termovacío y Regeneración",IF(AND(W1651=60,OR(AC1651&lt;40,#REF!&gt;=27)),"Termovacío",IF(AND(W1651=60,OR(AE1651&lt;25,AF1651&gt;0.2,AH1651&gt;0.5,AI1651&gt;5,AG1651&gt;3.5)),"Regeneración","OK")))))))</f>
        <v>#REF!</v>
      </c>
    </row>
    <row r="1652" spans="1:47" s="10" customFormat="1" ht="15" customHeight="1" x14ac:dyDescent="0.2">
      <c r="A1652" s="4">
        <f t="shared" si="331"/>
        <v>79</v>
      </c>
      <c r="B1652" s="4">
        <v>500080</v>
      </c>
      <c r="C1652" s="4" t="s">
        <v>87</v>
      </c>
      <c r="D1652" s="4" t="s">
        <v>163</v>
      </c>
      <c r="E1652" s="3"/>
      <c r="F1652" s="4" t="s">
        <v>602</v>
      </c>
      <c r="G1652" s="4" t="s">
        <v>34</v>
      </c>
      <c r="H1652" s="4" t="s">
        <v>196</v>
      </c>
      <c r="I1652" s="4" t="s">
        <v>10</v>
      </c>
      <c r="J1652" s="4" t="s">
        <v>144</v>
      </c>
      <c r="K1652" s="4" t="s">
        <v>136</v>
      </c>
      <c r="L1652" s="4">
        <v>1990</v>
      </c>
      <c r="M1652" s="4" t="s">
        <v>266</v>
      </c>
      <c r="N1652" s="4" t="s">
        <v>304</v>
      </c>
      <c r="O1652" s="4" t="s">
        <v>122</v>
      </c>
      <c r="P1652" s="4"/>
      <c r="Q1652" s="4"/>
      <c r="R1652" s="4" t="s">
        <v>123</v>
      </c>
      <c r="S1652" s="13"/>
      <c r="T1652" s="4"/>
      <c r="U1652" s="4"/>
      <c r="V1652" s="4"/>
      <c r="W1652" s="4">
        <v>60</v>
      </c>
      <c r="X1652" s="13">
        <v>40322</v>
      </c>
      <c r="Y1652" s="27"/>
      <c r="Z1652" s="27"/>
      <c r="AA1652" s="28"/>
      <c r="AB1652" s="31"/>
      <c r="AC1652" s="32"/>
      <c r="AD1652" s="28"/>
      <c r="AE1652" s="28">
        <v>47</v>
      </c>
      <c r="AF1652" s="33">
        <v>0.01</v>
      </c>
      <c r="AG1652" s="28">
        <v>1</v>
      </c>
      <c r="AH1652" s="31">
        <v>1.4999999999999999E-2</v>
      </c>
      <c r="AI1652" s="31">
        <v>0.4</v>
      </c>
      <c r="AJ1652" s="31"/>
      <c r="AK1652" s="75" t="str">
        <f t="shared" si="323"/>
        <v>1</v>
      </c>
      <c r="AL1652" s="75" t="str">
        <f t="shared" si="324"/>
        <v>1</v>
      </c>
      <c r="AM1652" s="75" t="str">
        <f t="shared" si="325"/>
        <v>1</v>
      </c>
      <c r="AN1652" s="75" t="str">
        <f t="shared" si="326"/>
        <v>1</v>
      </c>
      <c r="AO1652" s="75" t="str">
        <f t="shared" si="327"/>
        <v>1</v>
      </c>
      <c r="AP1652" s="75" t="str">
        <f t="shared" si="328"/>
        <v>1</v>
      </c>
      <c r="AQ1652" s="75" t="str">
        <f t="shared" si="332"/>
        <v>1</v>
      </c>
      <c r="AR1652" s="75" t="str">
        <f t="shared" si="333"/>
        <v>1</v>
      </c>
      <c r="AS1652" s="75">
        <f t="shared" si="329"/>
        <v>1</v>
      </c>
      <c r="AT1652" s="75" t="str">
        <f t="shared" si="330"/>
        <v>1</v>
      </c>
      <c r="AU1652" s="48" t="e">
        <f>IF(#REF!="Falta Información","Falta Información",IF(AND(AND(W1652=220,OR(AC1652&lt;47,#REF!&gt;=12)),AND(W1652=220,OR(AE1652&lt;30,AF1652&gt;0.15,AH1652&gt;0.5,AI1652&gt;5,AG1652&gt;3.5))),"Termovacío y Regeneración",IF(AND(W1652=220,OR(AC1652&lt;47,#REF!&gt;=12)),"Termovacío",IF(AND(W1652=220,OR(AE1652&lt;30,AF1652&gt;0.15,AH1652&gt;0.5,AI1652&gt;5,AG1652&gt;3.5)),"Regeneración",IF(AND(AND(W1652=60,OR(AC1652&lt;40,#REF!&gt;=27)),AND(W1652=60,OR(AE1652&lt;25,AF1652&gt;0.2,AH1652&gt;0.5,AI1652&gt;5,AG1652&gt;3.5))),"Termovacío y Regeneración",IF(AND(W1652=60,OR(AC1652&lt;40,#REF!&gt;=27)),"Termovacío",IF(AND(W1652=60,OR(AE1652&lt;25,AF1652&gt;0.2,AH1652&gt;0.5,AI1652&gt;5,AG1652&gt;3.5)),"Regeneración","OK")))))))</f>
        <v>#REF!</v>
      </c>
    </row>
    <row r="1653" spans="1:47" s="10" customFormat="1" ht="15" customHeight="1" x14ac:dyDescent="0.2">
      <c r="A1653" s="4">
        <f t="shared" si="331"/>
        <v>79</v>
      </c>
      <c r="B1653" s="4">
        <v>500080</v>
      </c>
      <c r="C1653" s="4" t="s">
        <v>87</v>
      </c>
      <c r="D1653" s="4" t="s">
        <v>163</v>
      </c>
      <c r="E1653" s="3"/>
      <c r="F1653" s="4" t="s">
        <v>602</v>
      </c>
      <c r="G1653" s="4" t="s">
        <v>34</v>
      </c>
      <c r="H1653" s="4" t="s">
        <v>196</v>
      </c>
      <c r="I1653" s="4" t="s">
        <v>10</v>
      </c>
      <c r="J1653" s="4" t="s">
        <v>144</v>
      </c>
      <c r="K1653" s="4" t="s">
        <v>136</v>
      </c>
      <c r="L1653" s="4">
        <v>1990</v>
      </c>
      <c r="M1653" s="4" t="s">
        <v>266</v>
      </c>
      <c r="N1653" s="4" t="s">
        <v>304</v>
      </c>
      <c r="O1653" s="4" t="s">
        <v>122</v>
      </c>
      <c r="P1653" s="4"/>
      <c r="Q1653" s="4"/>
      <c r="R1653" s="4" t="s">
        <v>123</v>
      </c>
      <c r="S1653" s="13"/>
      <c r="T1653" s="4"/>
      <c r="U1653" s="4"/>
      <c r="V1653" s="4"/>
      <c r="W1653" s="4">
        <v>60</v>
      </c>
      <c r="X1653" s="13">
        <v>40311</v>
      </c>
      <c r="Y1653" s="27"/>
      <c r="Z1653" s="27"/>
      <c r="AA1653" s="28"/>
      <c r="AB1653" s="31"/>
      <c r="AC1653" s="32">
        <v>63.1</v>
      </c>
      <c r="AD1653" s="28"/>
      <c r="AE1653" s="28">
        <v>19</v>
      </c>
      <c r="AF1653" s="33">
        <v>0.04</v>
      </c>
      <c r="AG1653" s="28">
        <v>3.5</v>
      </c>
      <c r="AH1653" s="31">
        <v>0.125</v>
      </c>
      <c r="AI1653" s="31">
        <v>3.532</v>
      </c>
      <c r="AJ1653" s="31"/>
      <c r="AK1653" s="75" t="str">
        <f t="shared" si="323"/>
        <v>3</v>
      </c>
      <c r="AL1653" s="75" t="str">
        <f t="shared" si="324"/>
        <v>3</v>
      </c>
      <c r="AM1653" s="75" t="str">
        <f t="shared" si="325"/>
        <v>1</v>
      </c>
      <c r="AN1653" s="75" t="str">
        <f t="shared" si="326"/>
        <v>1</v>
      </c>
      <c r="AO1653" s="75" t="str">
        <f t="shared" si="327"/>
        <v>5</v>
      </c>
      <c r="AP1653" s="75" t="str">
        <f t="shared" si="328"/>
        <v>1</v>
      </c>
      <c r="AQ1653" s="75" t="str">
        <f t="shared" si="332"/>
        <v>1</v>
      </c>
      <c r="AR1653" s="75" t="str">
        <f t="shared" si="333"/>
        <v>1</v>
      </c>
      <c r="AS1653" s="75">
        <f t="shared" si="329"/>
        <v>2.0909090909090908</v>
      </c>
      <c r="AT1653" s="75" t="str">
        <f t="shared" si="330"/>
        <v>6</v>
      </c>
      <c r="AU1653" s="48" t="e">
        <f>IF(#REF!="Falta Información","Falta Información",IF(AND(AND(W1653=220,OR(AC1653&lt;47,#REF!&gt;=12)),AND(W1653=220,OR(AE1653&lt;30,AF1653&gt;0.15,AH1653&gt;0.5,AI1653&gt;5,AG1653&gt;3.5))),"Termovacío y Regeneración",IF(AND(W1653=220,OR(AC1653&lt;47,#REF!&gt;=12)),"Termovacío",IF(AND(W1653=220,OR(AE1653&lt;30,AF1653&gt;0.15,AH1653&gt;0.5,AI1653&gt;5,AG1653&gt;3.5)),"Regeneración",IF(AND(AND(W1653=60,OR(AC1653&lt;40,#REF!&gt;=27)),AND(W1653=60,OR(AE1653&lt;25,AF1653&gt;0.2,AH1653&gt;0.5,AI1653&gt;5,AG1653&gt;3.5))),"Termovacío y Regeneración",IF(AND(W1653=60,OR(AC1653&lt;40,#REF!&gt;=27)),"Termovacío",IF(AND(W1653=60,OR(AE1653&lt;25,AF1653&gt;0.2,AH1653&gt;0.5,AI1653&gt;5,AG1653&gt;3.5)),"Regeneración","OK")))))))</f>
        <v>#REF!</v>
      </c>
    </row>
    <row r="1654" spans="1:47" s="10" customFormat="1" ht="15" customHeight="1" x14ac:dyDescent="0.2">
      <c r="A1654" s="4">
        <f t="shared" si="331"/>
        <v>79</v>
      </c>
      <c r="B1654" s="4">
        <v>500080</v>
      </c>
      <c r="C1654" s="4" t="s">
        <v>87</v>
      </c>
      <c r="D1654" s="4" t="s">
        <v>163</v>
      </c>
      <c r="E1654" s="3"/>
      <c r="F1654" s="4" t="s">
        <v>602</v>
      </c>
      <c r="G1654" s="4" t="s">
        <v>34</v>
      </c>
      <c r="H1654" s="4" t="s">
        <v>196</v>
      </c>
      <c r="I1654" s="4" t="s">
        <v>10</v>
      </c>
      <c r="J1654" s="4" t="s">
        <v>144</v>
      </c>
      <c r="K1654" s="4" t="s">
        <v>136</v>
      </c>
      <c r="L1654" s="4">
        <v>1990</v>
      </c>
      <c r="M1654" s="4" t="s">
        <v>266</v>
      </c>
      <c r="N1654" s="4" t="s">
        <v>304</v>
      </c>
      <c r="O1654" s="4" t="s">
        <v>122</v>
      </c>
      <c r="P1654" s="4"/>
      <c r="Q1654" s="4"/>
      <c r="R1654" s="4" t="s">
        <v>123</v>
      </c>
      <c r="S1654" s="13"/>
      <c r="T1654" s="4"/>
      <c r="U1654" s="4"/>
      <c r="V1654" s="4"/>
      <c r="W1654" s="4">
        <v>60</v>
      </c>
      <c r="X1654" s="13">
        <v>40101</v>
      </c>
      <c r="Y1654" s="27"/>
      <c r="Z1654" s="27"/>
      <c r="AA1654" s="28"/>
      <c r="AB1654" s="31"/>
      <c r="AC1654" s="32"/>
      <c r="AD1654" s="28"/>
      <c r="AE1654" s="28">
        <v>22</v>
      </c>
      <c r="AF1654" s="33">
        <v>0.04</v>
      </c>
      <c r="AG1654" s="28">
        <v>35</v>
      </c>
      <c r="AH1654" s="31">
        <v>0.104</v>
      </c>
      <c r="AI1654" s="31">
        <v>2.9529999999999998</v>
      </c>
      <c r="AJ1654" s="31"/>
      <c r="AK1654" s="75" t="str">
        <f t="shared" si="323"/>
        <v>3</v>
      </c>
      <c r="AL1654" s="75" t="str">
        <f t="shared" si="324"/>
        <v>1</v>
      </c>
      <c r="AM1654" s="75" t="str">
        <f t="shared" si="325"/>
        <v>1</v>
      </c>
      <c r="AN1654" s="75" t="str">
        <f t="shared" si="326"/>
        <v>1</v>
      </c>
      <c r="AO1654" s="75" t="str">
        <f t="shared" si="327"/>
        <v>5</v>
      </c>
      <c r="AP1654" s="75" t="str">
        <f t="shared" si="328"/>
        <v>5</v>
      </c>
      <c r="AQ1654" s="75" t="str">
        <f t="shared" si="332"/>
        <v>1</v>
      </c>
      <c r="AR1654" s="75" t="str">
        <f t="shared" si="333"/>
        <v>1</v>
      </c>
      <c r="AS1654" s="75">
        <f t="shared" si="329"/>
        <v>2</v>
      </c>
      <c r="AT1654" s="75" t="str">
        <f t="shared" si="330"/>
        <v>3</v>
      </c>
      <c r="AU1654" s="48" t="e">
        <f>IF(#REF!="Falta Información","Falta Información",IF(AND(AND(W1654=220,OR(AC1654&lt;47,#REF!&gt;=12)),AND(W1654=220,OR(AE1654&lt;30,AF1654&gt;0.15,AH1654&gt;0.5,AI1654&gt;5,AG1654&gt;3.5))),"Termovacío y Regeneración",IF(AND(W1654=220,OR(AC1654&lt;47,#REF!&gt;=12)),"Termovacío",IF(AND(W1654=220,OR(AE1654&lt;30,AF1654&gt;0.15,AH1654&gt;0.5,AI1654&gt;5,AG1654&gt;3.5)),"Regeneración",IF(AND(AND(W1654=60,OR(AC1654&lt;40,#REF!&gt;=27)),AND(W1654=60,OR(AE1654&lt;25,AF1654&gt;0.2,AH1654&gt;0.5,AI1654&gt;5,AG1654&gt;3.5))),"Termovacío y Regeneración",IF(AND(W1654=60,OR(AC1654&lt;40,#REF!&gt;=27)),"Termovacío",IF(AND(W1654=60,OR(AE1654&lt;25,AF1654&gt;0.2,AH1654&gt;0.5,AI1654&gt;5,AG1654&gt;3.5)),"Regeneración","OK")))))))</f>
        <v>#REF!</v>
      </c>
    </row>
    <row r="1655" spans="1:47" s="10" customFormat="1" ht="15" customHeight="1" x14ac:dyDescent="0.2">
      <c r="A1655" s="4">
        <f t="shared" si="331"/>
        <v>79</v>
      </c>
      <c r="B1655" s="4">
        <v>500080</v>
      </c>
      <c r="C1655" s="4" t="s">
        <v>87</v>
      </c>
      <c r="D1655" s="4" t="s">
        <v>163</v>
      </c>
      <c r="E1655" s="3"/>
      <c r="F1655" s="4" t="s">
        <v>602</v>
      </c>
      <c r="G1655" s="4" t="s">
        <v>34</v>
      </c>
      <c r="H1655" s="4" t="s">
        <v>196</v>
      </c>
      <c r="I1655" s="4" t="s">
        <v>10</v>
      </c>
      <c r="J1655" s="4" t="s">
        <v>144</v>
      </c>
      <c r="K1655" s="4" t="s">
        <v>136</v>
      </c>
      <c r="L1655" s="4">
        <v>1990</v>
      </c>
      <c r="M1655" s="4" t="s">
        <v>266</v>
      </c>
      <c r="N1655" s="4" t="s">
        <v>304</v>
      </c>
      <c r="O1655" s="4" t="s">
        <v>122</v>
      </c>
      <c r="P1655" s="4"/>
      <c r="Q1655" s="4"/>
      <c r="R1655" s="4" t="s">
        <v>123</v>
      </c>
      <c r="S1655" s="13"/>
      <c r="T1655" s="4"/>
      <c r="U1655" s="4"/>
      <c r="V1655" s="4"/>
      <c r="W1655" s="4">
        <v>60</v>
      </c>
      <c r="X1655" s="13">
        <v>39745</v>
      </c>
      <c r="Y1655" s="27"/>
      <c r="Z1655" s="27"/>
      <c r="AA1655" s="28"/>
      <c r="AB1655" s="31"/>
      <c r="AC1655" s="32">
        <v>45</v>
      </c>
      <c r="AD1655" s="28"/>
      <c r="AE1655" s="28">
        <v>18</v>
      </c>
      <c r="AF1655" s="33"/>
      <c r="AG1655" s="28"/>
      <c r="AH1655" s="31">
        <v>0.113</v>
      </c>
      <c r="AI1655" s="31"/>
      <c r="AJ1655" s="31"/>
      <c r="AK1655" s="75" t="str">
        <f t="shared" si="323"/>
        <v>3</v>
      </c>
      <c r="AL1655" s="75" t="str">
        <f t="shared" si="324"/>
        <v>1</v>
      </c>
      <c r="AM1655" s="75" t="str">
        <f t="shared" si="325"/>
        <v>1</v>
      </c>
      <c r="AN1655" s="75" t="str">
        <f t="shared" si="326"/>
        <v>1</v>
      </c>
      <c r="AO1655" s="75" t="str">
        <f t="shared" si="327"/>
        <v>5</v>
      </c>
      <c r="AP1655" s="75" t="str">
        <f t="shared" si="328"/>
        <v>1</v>
      </c>
      <c r="AQ1655" s="75" t="str">
        <f t="shared" si="332"/>
        <v>1</v>
      </c>
      <c r="AR1655" s="75" t="str">
        <f t="shared" si="333"/>
        <v>1</v>
      </c>
      <c r="AS1655" s="75">
        <f t="shared" si="329"/>
        <v>1.8181818181818181</v>
      </c>
      <c r="AT1655" s="75" t="str">
        <f t="shared" si="330"/>
        <v>3</v>
      </c>
      <c r="AU1655" s="48" t="e">
        <f>IF(#REF!="Falta Información","Falta Información",IF(AND(AND(W1655=220,OR(AC1655&lt;47,#REF!&gt;=12)),AND(W1655=220,OR(AE1655&lt;30,AF1655&gt;0.15,AH1655&gt;0.5,AI1655&gt;5,AG1655&gt;3.5))),"Termovacío y Regeneración",IF(AND(W1655=220,OR(AC1655&lt;47,#REF!&gt;=12)),"Termovacío",IF(AND(W1655=220,OR(AE1655&lt;30,AF1655&gt;0.15,AH1655&gt;0.5,AI1655&gt;5,AG1655&gt;3.5)),"Regeneración",IF(AND(AND(W1655=60,OR(AC1655&lt;40,#REF!&gt;=27)),AND(W1655=60,OR(AE1655&lt;25,AF1655&gt;0.2,AH1655&gt;0.5,AI1655&gt;5,AG1655&gt;3.5))),"Termovacío y Regeneración",IF(AND(W1655=60,OR(AC1655&lt;40,#REF!&gt;=27)),"Termovacío",IF(AND(W1655=60,OR(AE1655&lt;25,AF1655&gt;0.2,AH1655&gt;0.5,AI1655&gt;5,AG1655&gt;3.5)),"Regeneración","OK")))))))</f>
        <v>#REF!</v>
      </c>
    </row>
    <row r="1656" spans="1:47" s="10" customFormat="1" ht="15" customHeight="1" x14ac:dyDescent="0.2">
      <c r="A1656" s="4">
        <f t="shared" si="331"/>
        <v>79</v>
      </c>
      <c r="B1656" s="4">
        <v>500080</v>
      </c>
      <c r="C1656" s="4" t="s">
        <v>87</v>
      </c>
      <c r="D1656" s="4" t="s">
        <v>163</v>
      </c>
      <c r="E1656" s="3"/>
      <c r="F1656" s="4" t="s">
        <v>602</v>
      </c>
      <c r="G1656" s="4" t="s">
        <v>34</v>
      </c>
      <c r="H1656" s="4" t="s">
        <v>196</v>
      </c>
      <c r="I1656" s="4" t="s">
        <v>10</v>
      </c>
      <c r="J1656" s="4" t="s">
        <v>144</v>
      </c>
      <c r="K1656" s="4" t="s">
        <v>136</v>
      </c>
      <c r="L1656" s="4">
        <v>1990</v>
      </c>
      <c r="M1656" s="4" t="s">
        <v>266</v>
      </c>
      <c r="N1656" s="4" t="s">
        <v>304</v>
      </c>
      <c r="O1656" s="4" t="s">
        <v>122</v>
      </c>
      <c r="P1656" s="4"/>
      <c r="Q1656" s="4"/>
      <c r="R1656" s="4" t="s">
        <v>123</v>
      </c>
      <c r="S1656" s="13"/>
      <c r="T1656" s="4"/>
      <c r="U1656" s="4"/>
      <c r="V1656" s="4"/>
      <c r="W1656" s="4">
        <v>60</v>
      </c>
      <c r="X1656" s="13">
        <v>39680</v>
      </c>
      <c r="Y1656" s="27"/>
      <c r="Z1656" s="27"/>
      <c r="AA1656" s="28"/>
      <c r="AB1656" s="31"/>
      <c r="AC1656" s="32">
        <v>36</v>
      </c>
      <c r="AD1656" s="28"/>
      <c r="AE1656" s="28">
        <v>27.5</v>
      </c>
      <c r="AF1656" s="33">
        <v>0.1</v>
      </c>
      <c r="AG1656" s="28">
        <v>3.5</v>
      </c>
      <c r="AH1656" s="31">
        <v>7.2999999999999995E-2</v>
      </c>
      <c r="AI1656" s="31">
        <v>1.88</v>
      </c>
      <c r="AJ1656" s="31"/>
      <c r="AK1656" s="75" t="str">
        <f t="shared" si="323"/>
        <v>1</v>
      </c>
      <c r="AL1656" s="75" t="str">
        <f t="shared" si="324"/>
        <v>1</v>
      </c>
      <c r="AM1656" s="75" t="str">
        <f t="shared" si="325"/>
        <v>1</v>
      </c>
      <c r="AN1656" s="75" t="str">
        <f t="shared" si="326"/>
        <v>3</v>
      </c>
      <c r="AO1656" s="75" t="str">
        <f t="shared" si="327"/>
        <v>5</v>
      </c>
      <c r="AP1656" s="75" t="str">
        <f t="shared" si="328"/>
        <v>1</v>
      </c>
      <c r="AQ1656" s="75" t="str">
        <f t="shared" si="332"/>
        <v>3</v>
      </c>
      <c r="AR1656" s="75" t="str">
        <f t="shared" si="333"/>
        <v>1</v>
      </c>
      <c r="AS1656" s="75">
        <f t="shared" si="329"/>
        <v>2.1818181818181817</v>
      </c>
      <c r="AT1656" s="75" t="str">
        <f t="shared" si="330"/>
        <v>6</v>
      </c>
      <c r="AU1656" s="48" t="e">
        <f>IF(#REF!="Falta Información","Falta Información",IF(AND(AND(W1656=220,OR(AC1656&lt;47,#REF!&gt;=12)),AND(W1656=220,OR(AE1656&lt;30,AF1656&gt;0.15,AH1656&gt;0.5,AI1656&gt;5,AG1656&gt;3.5))),"Termovacío y Regeneración",IF(AND(W1656=220,OR(AC1656&lt;47,#REF!&gt;=12)),"Termovacío",IF(AND(W1656=220,OR(AE1656&lt;30,AF1656&gt;0.15,AH1656&gt;0.5,AI1656&gt;5,AG1656&gt;3.5)),"Regeneración",IF(AND(AND(W1656=60,OR(AC1656&lt;40,#REF!&gt;=27)),AND(W1656=60,OR(AE1656&lt;25,AF1656&gt;0.2,AH1656&gt;0.5,AI1656&gt;5,AG1656&gt;3.5))),"Termovacío y Regeneración",IF(AND(W1656=60,OR(AC1656&lt;40,#REF!&gt;=27)),"Termovacío",IF(AND(W1656=60,OR(AE1656&lt;25,AF1656&gt;0.2,AH1656&gt;0.5,AI1656&gt;5,AG1656&gt;3.5)),"Regeneración","OK")))))))</f>
        <v>#REF!</v>
      </c>
    </row>
    <row r="1657" spans="1:47" s="10" customFormat="1" ht="15" customHeight="1" x14ac:dyDescent="0.2">
      <c r="A1657" s="4">
        <f t="shared" si="331"/>
        <v>79</v>
      </c>
      <c r="B1657" s="4">
        <v>500080</v>
      </c>
      <c r="C1657" s="4" t="s">
        <v>87</v>
      </c>
      <c r="D1657" s="4" t="s">
        <v>163</v>
      </c>
      <c r="E1657" s="3"/>
      <c r="F1657" s="4" t="s">
        <v>602</v>
      </c>
      <c r="G1657" s="4" t="s">
        <v>34</v>
      </c>
      <c r="H1657" s="4" t="s">
        <v>196</v>
      </c>
      <c r="I1657" s="4" t="s">
        <v>10</v>
      </c>
      <c r="J1657" s="4" t="s">
        <v>144</v>
      </c>
      <c r="K1657" s="4" t="s">
        <v>136</v>
      </c>
      <c r="L1657" s="4">
        <v>1990</v>
      </c>
      <c r="M1657" s="4" t="s">
        <v>266</v>
      </c>
      <c r="N1657" s="4" t="s">
        <v>304</v>
      </c>
      <c r="O1657" s="4" t="s">
        <v>122</v>
      </c>
      <c r="P1657" s="4"/>
      <c r="Q1657" s="4"/>
      <c r="R1657" s="4" t="s">
        <v>123</v>
      </c>
      <c r="S1657" s="13"/>
      <c r="T1657" s="4"/>
      <c r="U1657" s="4"/>
      <c r="V1657" s="4"/>
      <c r="W1657" s="4">
        <v>60</v>
      </c>
      <c r="X1657" s="13">
        <v>39042</v>
      </c>
      <c r="Y1657" s="27"/>
      <c r="Z1657" s="27"/>
      <c r="AA1657" s="28"/>
      <c r="AB1657" s="31"/>
      <c r="AC1657" s="32"/>
      <c r="AD1657" s="28"/>
      <c r="AE1657" s="28">
        <v>17.600000000000001</v>
      </c>
      <c r="AF1657" s="33">
        <v>7.1999999999999995E-2</v>
      </c>
      <c r="AG1657" s="28">
        <v>4</v>
      </c>
      <c r="AH1657" s="31">
        <v>7.9000000000000001E-2</v>
      </c>
      <c r="AI1657" s="31">
        <v>2.4910000000000001</v>
      </c>
      <c r="AJ1657" s="31"/>
      <c r="AK1657" s="75" t="str">
        <f t="shared" si="323"/>
        <v>1</v>
      </c>
      <c r="AL1657" s="75" t="str">
        <f t="shared" si="324"/>
        <v>1</v>
      </c>
      <c r="AM1657" s="75" t="str">
        <f t="shared" si="325"/>
        <v>1</v>
      </c>
      <c r="AN1657" s="75" t="str">
        <f t="shared" si="326"/>
        <v>3</v>
      </c>
      <c r="AO1657" s="75" t="str">
        <f t="shared" si="327"/>
        <v>5</v>
      </c>
      <c r="AP1657" s="75" t="str">
        <f t="shared" si="328"/>
        <v>5</v>
      </c>
      <c r="AQ1657" s="75" t="str">
        <f t="shared" si="332"/>
        <v>1</v>
      </c>
      <c r="AR1657" s="75" t="str">
        <f t="shared" si="333"/>
        <v>1</v>
      </c>
      <c r="AS1657" s="75">
        <f t="shared" si="329"/>
        <v>1.9090909090909092</v>
      </c>
      <c r="AT1657" s="75" t="str">
        <f t="shared" si="330"/>
        <v>3</v>
      </c>
      <c r="AU1657" s="48" t="e">
        <f>IF(#REF!="Falta Información","Falta Información",IF(AND(AND(W1657=220,OR(AC1657&lt;47,#REF!&gt;=12)),AND(W1657=220,OR(AE1657&lt;30,AF1657&gt;0.15,AH1657&gt;0.5,AI1657&gt;5,AG1657&gt;3.5))),"Termovacío y Regeneración",IF(AND(W1657=220,OR(AC1657&lt;47,#REF!&gt;=12)),"Termovacío",IF(AND(W1657=220,OR(AE1657&lt;30,AF1657&gt;0.15,AH1657&gt;0.5,AI1657&gt;5,AG1657&gt;3.5)),"Regeneración",IF(AND(AND(W1657=60,OR(AC1657&lt;40,#REF!&gt;=27)),AND(W1657=60,OR(AE1657&lt;25,AF1657&gt;0.2,AH1657&gt;0.5,AI1657&gt;5,AG1657&gt;3.5))),"Termovacío y Regeneración",IF(AND(W1657=60,OR(AC1657&lt;40,#REF!&gt;=27)),"Termovacío",IF(AND(W1657=60,OR(AE1657&lt;25,AF1657&gt;0.2,AH1657&gt;0.5,AI1657&gt;5,AG1657&gt;3.5)),"Regeneración","OK")))))))</f>
        <v>#REF!</v>
      </c>
    </row>
    <row r="1658" spans="1:47" s="10" customFormat="1" ht="15" customHeight="1" x14ac:dyDescent="0.2">
      <c r="A1658" s="4">
        <f t="shared" si="331"/>
        <v>79</v>
      </c>
      <c r="B1658" s="4">
        <v>500080</v>
      </c>
      <c r="C1658" s="4" t="s">
        <v>87</v>
      </c>
      <c r="D1658" s="4" t="s">
        <v>163</v>
      </c>
      <c r="E1658" s="3"/>
      <c r="F1658" s="4" t="s">
        <v>602</v>
      </c>
      <c r="G1658" s="4" t="s">
        <v>34</v>
      </c>
      <c r="H1658" s="4" t="s">
        <v>196</v>
      </c>
      <c r="I1658" s="4" t="s">
        <v>10</v>
      </c>
      <c r="J1658" s="4" t="s">
        <v>144</v>
      </c>
      <c r="K1658" s="4" t="s">
        <v>136</v>
      </c>
      <c r="L1658" s="4">
        <v>1990</v>
      </c>
      <c r="M1658" s="4" t="s">
        <v>266</v>
      </c>
      <c r="N1658" s="4" t="s">
        <v>304</v>
      </c>
      <c r="O1658" s="4" t="s">
        <v>122</v>
      </c>
      <c r="P1658" s="4"/>
      <c r="Q1658" s="4"/>
      <c r="R1658" s="4" t="s">
        <v>123</v>
      </c>
      <c r="S1658" s="13"/>
      <c r="T1658" s="4"/>
      <c r="U1658" s="4"/>
      <c r="V1658" s="4"/>
      <c r="W1658" s="4">
        <v>60</v>
      </c>
      <c r="X1658" s="13">
        <v>38977</v>
      </c>
      <c r="Y1658" s="27"/>
      <c r="Z1658" s="27"/>
      <c r="AA1658" s="28"/>
      <c r="AB1658" s="31"/>
      <c r="AC1658" s="32">
        <v>56</v>
      </c>
      <c r="AD1658" s="28"/>
      <c r="AE1658" s="28">
        <v>18.2</v>
      </c>
      <c r="AF1658" s="33"/>
      <c r="AG1658" s="28">
        <v>3.5</v>
      </c>
      <c r="AH1658" s="31"/>
      <c r="AI1658" s="31"/>
      <c r="AJ1658" s="31"/>
      <c r="AK1658" s="75" t="str">
        <f t="shared" si="323"/>
        <v>1</v>
      </c>
      <c r="AL1658" s="75" t="str">
        <f t="shared" si="324"/>
        <v>1</v>
      </c>
      <c r="AM1658" s="75" t="str">
        <f t="shared" si="325"/>
        <v>1</v>
      </c>
      <c r="AN1658" s="75" t="str">
        <f t="shared" si="326"/>
        <v>1</v>
      </c>
      <c r="AO1658" s="75" t="str">
        <f t="shared" si="327"/>
        <v>5</v>
      </c>
      <c r="AP1658" s="75" t="str">
        <f t="shared" si="328"/>
        <v>1</v>
      </c>
      <c r="AQ1658" s="75" t="str">
        <f t="shared" si="332"/>
        <v>1</v>
      </c>
      <c r="AR1658" s="75" t="str">
        <f t="shared" si="333"/>
        <v>1</v>
      </c>
      <c r="AS1658" s="75">
        <f t="shared" si="329"/>
        <v>1.5454545454545454</v>
      </c>
      <c r="AT1658" s="75" t="str">
        <f t="shared" si="330"/>
        <v>3</v>
      </c>
      <c r="AU1658" s="48" t="e">
        <f>IF(#REF!="Falta Información","Falta Información",IF(AND(AND(W1658=220,OR(AC1658&lt;47,#REF!&gt;=12)),AND(W1658=220,OR(AE1658&lt;30,AF1658&gt;0.15,AH1658&gt;0.5,AI1658&gt;5,AG1658&gt;3.5))),"Termovacío y Regeneración",IF(AND(W1658=220,OR(AC1658&lt;47,#REF!&gt;=12)),"Termovacío",IF(AND(W1658=220,OR(AE1658&lt;30,AF1658&gt;0.15,AH1658&gt;0.5,AI1658&gt;5,AG1658&gt;3.5)),"Regeneración",IF(AND(AND(W1658=60,OR(AC1658&lt;40,#REF!&gt;=27)),AND(W1658=60,OR(AE1658&lt;25,AF1658&gt;0.2,AH1658&gt;0.5,AI1658&gt;5,AG1658&gt;3.5))),"Termovacío y Regeneración",IF(AND(W1658=60,OR(AC1658&lt;40,#REF!&gt;=27)),"Termovacío",IF(AND(W1658=60,OR(AE1658&lt;25,AF1658&gt;0.2,AH1658&gt;0.5,AI1658&gt;5,AG1658&gt;3.5)),"Regeneración","OK")))))))</f>
        <v>#REF!</v>
      </c>
    </row>
    <row r="1659" spans="1:47" s="10" customFormat="1" ht="15" customHeight="1" x14ac:dyDescent="0.2">
      <c r="A1659" s="4">
        <f t="shared" si="331"/>
        <v>79</v>
      </c>
      <c r="B1659" s="4">
        <v>500080</v>
      </c>
      <c r="C1659" s="4" t="s">
        <v>87</v>
      </c>
      <c r="D1659" s="4" t="s">
        <v>163</v>
      </c>
      <c r="E1659" s="3"/>
      <c r="F1659" s="4" t="s">
        <v>602</v>
      </c>
      <c r="G1659" s="4" t="s">
        <v>34</v>
      </c>
      <c r="H1659" s="4" t="s">
        <v>196</v>
      </c>
      <c r="I1659" s="4" t="s">
        <v>10</v>
      </c>
      <c r="J1659" s="4" t="s">
        <v>144</v>
      </c>
      <c r="K1659" s="4" t="s">
        <v>136</v>
      </c>
      <c r="L1659" s="4">
        <v>1990</v>
      </c>
      <c r="M1659" s="4" t="s">
        <v>266</v>
      </c>
      <c r="N1659" s="4" t="s">
        <v>304</v>
      </c>
      <c r="O1659" s="4" t="s">
        <v>122</v>
      </c>
      <c r="P1659" s="4"/>
      <c r="Q1659" s="4"/>
      <c r="R1659" s="4" t="s">
        <v>123</v>
      </c>
      <c r="S1659" s="13"/>
      <c r="T1659" s="4"/>
      <c r="U1659" s="4"/>
      <c r="V1659" s="4"/>
      <c r="W1659" s="4">
        <v>60</v>
      </c>
      <c r="X1659" s="13">
        <v>38517</v>
      </c>
      <c r="Y1659" s="27"/>
      <c r="Z1659" s="27"/>
      <c r="AA1659" s="28"/>
      <c r="AB1659" s="31"/>
      <c r="AC1659" s="32">
        <v>61</v>
      </c>
      <c r="AD1659" s="28"/>
      <c r="AE1659" s="28"/>
      <c r="AF1659" s="33"/>
      <c r="AG1659" s="28"/>
      <c r="AH1659" s="31"/>
      <c r="AI1659" s="31"/>
      <c r="AJ1659" s="31"/>
      <c r="AK1659" s="75" t="str">
        <f t="shared" si="323"/>
        <v>1</v>
      </c>
      <c r="AL1659" s="75" t="str">
        <f t="shared" si="324"/>
        <v>1</v>
      </c>
      <c r="AM1659" s="75" t="str">
        <f t="shared" si="325"/>
        <v>1</v>
      </c>
      <c r="AN1659" s="75" t="str">
        <f t="shared" si="326"/>
        <v>1</v>
      </c>
      <c r="AO1659" s="75" t="str">
        <f t="shared" si="327"/>
        <v>1</v>
      </c>
      <c r="AP1659" s="75" t="str">
        <f t="shared" si="328"/>
        <v>1</v>
      </c>
      <c r="AQ1659" s="75" t="str">
        <f t="shared" si="332"/>
        <v>1</v>
      </c>
      <c r="AR1659" s="75" t="str">
        <f t="shared" si="333"/>
        <v>1</v>
      </c>
      <c r="AS1659" s="75">
        <f t="shared" si="329"/>
        <v>1</v>
      </c>
      <c r="AT1659" s="75" t="str">
        <f t="shared" si="330"/>
        <v>1</v>
      </c>
      <c r="AU1659" s="48" t="e">
        <f>IF(#REF!="Falta Información","Falta Información",IF(AND(AND(W1659=220,OR(AC1659&lt;47,#REF!&gt;=12)),AND(W1659=220,OR(AE1659&lt;30,AF1659&gt;0.15,AH1659&gt;0.5,AI1659&gt;5,AG1659&gt;3.5))),"Termovacío y Regeneración",IF(AND(W1659=220,OR(AC1659&lt;47,#REF!&gt;=12)),"Termovacío",IF(AND(W1659=220,OR(AE1659&lt;30,AF1659&gt;0.15,AH1659&gt;0.5,AI1659&gt;5,AG1659&gt;3.5)),"Regeneración",IF(AND(AND(W1659=60,OR(AC1659&lt;40,#REF!&gt;=27)),AND(W1659=60,OR(AE1659&lt;25,AF1659&gt;0.2,AH1659&gt;0.5,AI1659&gt;5,AG1659&gt;3.5))),"Termovacío y Regeneración",IF(AND(W1659=60,OR(AC1659&lt;40,#REF!&gt;=27)),"Termovacío",IF(AND(W1659=60,OR(AE1659&lt;25,AF1659&gt;0.2,AH1659&gt;0.5,AI1659&gt;5,AG1659&gt;3.5)),"Regeneración","OK")))))))</f>
        <v>#REF!</v>
      </c>
    </row>
    <row r="1660" spans="1:47" s="10" customFormat="1" ht="15" customHeight="1" x14ac:dyDescent="0.2">
      <c r="A1660" s="4">
        <f t="shared" si="331"/>
        <v>79</v>
      </c>
      <c r="B1660" s="4">
        <v>500080</v>
      </c>
      <c r="C1660" s="4" t="s">
        <v>87</v>
      </c>
      <c r="D1660" s="4" t="s">
        <v>163</v>
      </c>
      <c r="E1660" s="3"/>
      <c r="F1660" s="4" t="s">
        <v>602</v>
      </c>
      <c r="G1660" s="4" t="s">
        <v>34</v>
      </c>
      <c r="H1660" s="4" t="s">
        <v>196</v>
      </c>
      <c r="I1660" s="4" t="s">
        <v>10</v>
      </c>
      <c r="J1660" s="4" t="s">
        <v>144</v>
      </c>
      <c r="K1660" s="4" t="s">
        <v>136</v>
      </c>
      <c r="L1660" s="4">
        <v>1990</v>
      </c>
      <c r="M1660" s="4" t="s">
        <v>266</v>
      </c>
      <c r="N1660" s="4" t="s">
        <v>304</v>
      </c>
      <c r="O1660" s="4" t="s">
        <v>122</v>
      </c>
      <c r="P1660" s="4"/>
      <c r="Q1660" s="4"/>
      <c r="R1660" s="4" t="s">
        <v>123</v>
      </c>
      <c r="S1660" s="13"/>
      <c r="T1660" s="4"/>
      <c r="U1660" s="4"/>
      <c r="V1660" s="4"/>
      <c r="W1660" s="4">
        <v>60</v>
      </c>
      <c r="X1660" s="13">
        <v>38305</v>
      </c>
      <c r="Y1660" s="27"/>
      <c r="Z1660" s="27"/>
      <c r="AA1660" s="28"/>
      <c r="AB1660" s="31"/>
      <c r="AC1660" s="32">
        <v>42</v>
      </c>
      <c r="AD1660" s="28"/>
      <c r="AE1660" s="28">
        <v>18.5</v>
      </c>
      <c r="AF1660" s="33"/>
      <c r="AG1660" s="28">
        <v>3.1</v>
      </c>
      <c r="AH1660" s="31"/>
      <c r="AI1660" s="31"/>
      <c r="AJ1660" s="31"/>
      <c r="AK1660" s="75" t="str">
        <f t="shared" si="323"/>
        <v>1</v>
      </c>
      <c r="AL1660" s="75" t="str">
        <f t="shared" si="324"/>
        <v>1</v>
      </c>
      <c r="AM1660" s="75" t="str">
        <f t="shared" si="325"/>
        <v>1</v>
      </c>
      <c r="AN1660" s="75" t="str">
        <f t="shared" si="326"/>
        <v>1</v>
      </c>
      <c r="AO1660" s="75" t="str">
        <f t="shared" si="327"/>
        <v>5</v>
      </c>
      <c r="AP1660" s="75" t="str">
        <f t="shared" si="328"/>
        <v>1</v>
      </c>
      <c r="AQ1660" s="75" t="str">
        <f t="shared" si="332"/>
        <v>1</v>
      </c>
      <c r="AR1660" s="75" t="str">
        <f t="shared" si="333"/>
        <v>1</v>
      </c>
      <c r="AS1660" s="75">
        <f t="shared" si="329"/>
        <v>1.5454545454545454</v>
      </c>
      <c r="AT1660" s="75" t="str">
        <f t="shared" si="330"/>
        <v>3</v>
      </c>
      <c r="AU1660" s="48" t="e">
        <f>IF(#REF!="Falta Información","Falta Información",IF(AND(AND(W1660=220,OR(AC1660&lt;47,#REF!&gt;=12)),AND(W1660=220,OR(AE1660&lt;30,AF1660&gt;0.15,AH1660&gt;0.5,AI1660&gt;5,AG1660&gt;3.5))),"Termovacío y Regeneración",IF(AND(W1660=220,OR(AC1660&lt;47,#REF!&gt;=12)),"Termovacío",IF(AND(W1660=220,OR(AE1660&lt;30,AF1660&gt;0.15,AH1660&gt;0.5,AI1660&gt;5,AG1660&gt;3.5)),"Regeneración",IF(AND(AND(W1660=60,OR(AC1660&lt;40,#REF!&gt;=27)),AND(W1660=60,OR(AE1660&lt;25,AF1660&gt;0.2,AH1660&gt;0.5,AI1660&gt;5,AG1660&gt;3.5))),"Termovacío y Regeneración",IF(AND(W1660=60,OR(AC1660&lt;40,#REF!&gt;=27)),"Termovacío",IF(AND(W1660=60,OR(AE1660&lt;25,AF1660&gt;0.2,AH1660&gt;0.5,AI1660&gt;5,AG1660&gt;3.5)),"Regeneración","OK")))))))</f>
        <v>#REF!</v>
      </c>
    </row>
    <row r="1661" spans="1:47" s="10" customFormat="1" ht="15" customHeight="1" x14ac:dyDescent="0.2">
      <c r="A1661" s="4">
        <f t="shared" si="331"/>
        <v>79</v>
      </c>
      <c r="B1661" s="4">
        <v>500080</v>
      </c>
      <c r="C1661" s="4" t="s">
        <v>87</v>
      </c>
      <c r="D1661" s="4" t="s">
        <v>163</v>
      </c>
      <c r="E1661" s="3"/>
      <c r="F1661" s="4" t="s">
        <v>602</v>
      </c>
      <c r="G1661" s="4" t="s">
        <v>34</v>
      </c>
      <c r="H1661" s="4" t="s">
        <v>196</v>
      </c>
      <c r="I1661" s="4" t="s">
        <v>10</v>
      </c>
      <c r="J1661" s="4" t="s">
        <v>144</v>
      </c>
      <c r="K1661" s="4" t="s">
        <v>136</v>
      </c>
      <c r="L1661" s="4">
        <v>1990</v>
      </c>
      <c r="M1661" s="4" t="s">
        <v>266</v>
      </c>
      <c r="N1661" s="4" t="s">
        <v>304</v>
      </c>
      <c r="O1661" s="4" t="s">
        <v>122</v>
      </c>
      <c r="P1661" s="4"/>
      <c r="Q1661" s="4"/>
      <c r="R1661" s="4" t="s">
        <v>123</v>
      </c>
      <c r="S1661" s="13"/>
      <c r="T1661" s="4"/>
      <c r="U1661" s="4"/>
      <c r="V1661" s="4"/>
      <c r="W1661" s="4">
        <v>60</v>
      </c>
      <c r="X1661" s="13">
        <v>37530</v>
      </c>
      <c r="Y1661" s="27"/>
      <c r="Z1661" s="27"/>
      <c r="AA1661" s="28"/>
      <c r="AB1661" s="31"/>
      <c r="AC1661" s="32">
        <v>29.8</v>
      </c>
      <c r="AD1661" s="28"/>
      <c r="AE1661" s="28">
        <v>19.2</v>
      </c>
      <c r="AF1661" s="33">
        <v>9.3109999999999998E-2</v>
      </c>
      <c r="AG1661" s="28">
        <v>3.5</v>
      </c>
      <c r="AH1661" s="31"/>
      <c r="AI1661" s="31"/>
      <c r="AJ1661" s="31"/>
      <c r="AK1661" s="75" t="str">
        <f t="shared" si="323"/>
        <v>1</v>
      </c>
      <c r="AL1661" s="75" t="str">
        <f t="shared" si="324"/>
        <v>1</v>
      </c>
      <c r="AM1661" s="75" t="str">
        <f t="shared" si="325"/>
        <v>1</v>
      </c>
      <c r="AN1661" s="75" t="str">
        <f t="shared" si="326"/>
        <v>3</v>
      </c>
      <c r="AO1661" s="75" t="str">
        <f t="shared" si="327"/>
        <v>5</v>
      </c>
      <c r="AP1661" s="75" t="str">
        <f t="shared" si="328"/>
        <v>1</v>
      </c>
      <c r="AQ1661" s="75" t="str">
        <f t="shared" si="332"/>
        <v>5</v>
      </c>
      <c r="AR1661" s="75" t="str">
        <f t="shared" si="333"/>
        <v>1</v>
      </c>
      <c r="AS1661" s="75">
        <f t="shared" si="329"/>
        <v>2.6363636363636362</v>
      </c>
      <c r="AT1661" s="75" t="str">
        <f t="shared" si="330"/>
        <v>6</v>
      </c>
      <c r="AU1661" s="48" t="e">
        <f>IF(#REF!="Falta Información","Falta Información",IF(AND(AND(W1661=220,OR(AC1661&lt;47,#REF!&gt;=12)),AND(W1661=220,OR(AE1661&lt;30,AF1661&gt;0.15,AH1661&gt;0.5,AI1661&gt;5,AG1661&gt;3.5))),"Termovacío y Regeneración",IF(AND(W1661=220,OR(AC1661&lt;47,#REF!&gt;=12)),"Termovacío",IF(AND(W1661=220,OR(AE1661&lt;30,AF1661&gt;0.15,AH1661&gt;0.5,AI1661&gt;5,AG1661&gt;3.5)),"Regeneración",IF(AND(AND(W1661=60,OR(AC1661&lt;40,#REF!&gt;=27)),AND(W1661=60,OR(AE1661&lt;25,AF1661&gt;0.2,AH1661&gt;0.5,AI1661&gt;5,AG1661&gt;3.5))),"Termovacío y Regeneración",IF(AND(W1661=60,OR(AC1661&lt;40,#REF!&gt;=27)),"Termovacío",IF(AND(W1661=60,OR(AE1661&lt;25,AF1661&gt;0.2,AH1661&gt;0.5,AI1661&gt;5,AG1661&gt;3.5)),"Regeneración","OK")))))))</f>
        <v>#REF!</v>
      </c>
    </row>
    <row r="1662" spans="1:47" s="10" customFormat="1" ht="15" customHeight="1" x14ac:dyDescent="0.2">
      <c r="A1662" s="4">
        <f t="shared" si="331"/>
        <v>79</v>
      </c>
      <c r="B1662" s="4">
        <v>500080</v>
      </c>
      <c r="C1662" s="4" t="s">
        <v>87</v>
      </c>
      <c r="D1662" s="4" t="s">
        <v>163</v>
      </c>
      <c r="E1662" s="3"/>
      <c r="F1662" s="4" t="s">
        <v>602</v>
      </c>
      <c r="G1662" s="4" t="s">
        <v>34</v>
      </c>
      <c r="H1662" s="4" t="s">
        <v>196</v>
      </c>
      <c r="I1662" s="4" t="s">
        <v>10</v>
      </c>
      <c r="J1662" s="4" t="s">
        <v>144</v>
      </c>
      <c r="K1662" s="4" t="s">
        <v>136</v>
      </c>
      <c r="L1662" s="4">
        <v>1990</v>
      </c>
      <c r="M1662" s="4" t="s">
        <v>266</v>
      </c>
      <c r="N1662" s="4" t="s">
        <v>304</v>
      </c>
      <c r="O1662" s="4" t="s">
        <v>122</v>
      </c>
      <c r="P1662" s="4"/>
      <c r="Q1662" s="4"/>
      <c r="R1662" s="4" t="s">
        <v>123</v>
      </c>
      <c r="S1662" s="13"/>
      <c r="T1662" s="4"/>
      <c r="U1662" s="4"/>
      <c r="V1662" s="4"/>
      <c r="W1662" s="4">
        <v>60</v>
      </c>
      <c r="X1662" s="13">
        <v>37035</v>
      </c>
      <c r="Y1662" s="27"/>
      <c r="Z1662" s="27"/>
      <c r="AA1662" s="28"/>
      <c r="AB1662" s="31"/>
      <c r="AC1662" s="32">
        <v>37.299999999999997</v>
      </c>
      <c r="AD1662" s="28"/>
      <c r="AE1662" s="28">
        <v>18.7</v>
      </c>
      <c r="AF1662" s="33">
        <v>8.5510000000000003E-2</v>
      </c>
      <c r="AG1662" s="28">
        <v>3.5</v>
      </c>
      <c r="AH1662" s="31"/>
      <c r="AI1662" s="31"/>
      <c r="AJ1662" s="31"/>
      <c r="AK1662" s="75" t="str">
        <f t="shared" si="323"/>
        <v>1</v>
      </c>
      <c r="AL1662" s="75" t="str">
        <f t="shared" si="324"/>
        <v>1</v>
      </c>
      <c r="AM1662" s="75" t="str">
        <f t="shared" si="325"/>
        <v>1</v>
      </c>
      <c r="AN1662" s="75" t="str">
        <f t="shared" si="326"/>
        <v>3</v>
      </c>
      <c r="AO1662" s="75" t="str">
        <f t="shared" si="327"/>
        <v>5</v>
      </c>
      <c r="AP1662" s="75" t="str">
        <f t="shared" si="328"/>
        <v>1</v>
      </c>
      <c r="AQ1662" s="75" t="str">
        <f t="shared" si="332"/>
        <v>3</v>
      </c>
      <c r="AR1662" s="75" t="str">
        <f t="shared" si="333"/>
        <v>1</v>
      </c>
      <c r="AS1662" s="75">
        <f t="shared" si="329"/>
        <v>2.1818181818181817</v>
      </c>
      <c r="AT1662" s="75" t="str">
        <f t="shared" si="330"/>
        <v>6</v>
      </c>
      <c r="AU1662" s="48" t="e">
        <f>IF(#REF!="Falta Información","Falta Información",IF(AND(AND(W1662=220,OR(AC1662&lt;47,#REF!&gt;=12)),AND(W1662=220,OR(AE1662&lt;30,AF1662&gt;0.15,AH1662&gt;0.5,AI1662&gt;5,AG1662&gt;3.5))),"Termovacío y Regeneración",IF(AND(W1662=220,OR(AC1662&lt;47,#REF!&gt;=12)),"Termovacío",IF(AND(W1662=220,OR(AE1662&lt;30,AF1662&gt;0.15,AH1662&gt;0.5,AI1662&gt;5,AG1662&gt;3.5)),"Regeneración",IF(AND(AND(W1662=60,OR(AC1662&lt;40,#REF!&gt;=27)),AND(W1662=60,OR(AE1662&lt;25,AF1662&gt;0.2,AH1662&gt;0.5,AI1662&gt;5,AG1662&gt;3.5))),"Termovacío y Regeneración",IF(AND(W1662=60,OR(AC1662&lt;40,#REF!&gt;=27)),"Termovacío",IF(AND(W1662=60,OR(AE1662&lt;25,AF1662&gt;0.2,AH1662&gt;0.5,AI1662&gt;5,AG1662&gt;3.5)),"Regeneración","OK")))))))</f>
        <v>#REF!</v>
      </c>
    </row>
    <row r="1663" spans="1:47" s="10" customFormat="1" ht="15" customHeight="1" x14ac:dyDescent="0.2">
      <c r="A1663" s="4">
        <f t="shared" si="331"/>
        <v>79</v>
      </c>
      <c r="B1663" s="4">
        <v>500080</v>
      </c>
      <c r="C1663" s="4" t="s">
        <v>87</v>
      </c>
      <c r="D1663" s="4" t="s">
        <v>163</v>
      </c>
      <c r="E1663" s="3"/>
      <c r="F1663" s="4" t="s">
        <v>602</v>
      </c>
      <c r="G1663" s="4" t="s">
        <v>34</v>
      </c>
      <c r="H1663" s="4" t="s">
        <v>196</v>
      </c>
      <c r="I1663" s="4" t="s">
        <v>10</v>
      </c>
      <c r="J1663" s="4" t="s">
        <v>144</v>
      </c>
      <c r="K1663" s="4" t="s">
        <v>136</v>
      </c>
      <c r="L1663" s="4">
        <v>1990</v>
      </c>
      <c r="M1663" s="4" t="s">
        <v>266</v>
      </c>
      <c r="N1663" s="4" t="s">
        <v>304</v>
      </c>
      <c r="O1663" s="4" t="s">
        <v>122</v>
      </c>
      <c r="P1663" s="4"/>
      <c r="Q1663" s="4"/>
      <c r="R1663" s="4" t="s">
        <v>123</v>
      </c>
      <c r="S1663" s="13"/>
      <c r="T1663" s="4"/>
      <c r="U1663" s="4"/>
      <c r="V1663" s="4"/>
      <c r="W1663" s="4">
        <v>60</v>
      </c>
      <c r="X1663" s="13">
        <v>36705</v>
      </c>
      <c r="Y1663" s="27"/>
      <c r="Z1663" s="27"/>
      <c r="AA1663" s="28"/>
      <c r="AB1663" s="31"/>
      <c r="AC1663" s="32">
        <v>64.5</v>
      </c>
      <c r="AD1663" s="28"/>
      <c r="AE1663" s="28">
        <v>19.899999999999999</v>
      </c>
      <c r="AF1663" s="33">
        <v>9.8460000000000006E-2</v>
      </c>
      <c r="AG1663" s="28">
        <v>3.1</v>
      </c>
      <c r="AH1663" s="31"/>
      <c r="AI1663" s="31"/>
      <c r="AJ1663" s="31"/>
      <c r="AK1663" s="75" t="str">
        <f t="shared" si="323"/>
        <v>1</v>
      </c>
      <c r="AL1663" s="75" t="str">
        <f t="shared" si="324"/>
        <v>1</v>
      </c>
      <c r="AM1663" s="75" t="str">
        <f t="shared" si="325"/>
        <v>1</v>
      </c>
      <c r="AN1663" s="75" t="str">
        <f t="shared" si="326"/>
        <v>3</v>
      </c>
      <c r="AO1663" s="75" t="str">
        <f t="shared" si="327"/>
        <v>5</v>
      </c>
      <c r="AP1663" s="75" t="str">
        <f t="shared" si="328"/>
        <v>1</v>
      </c>
      <c r="AQ1663" s="75" t="str">
        <f t="shared" si="332"/>
        <v>1</v>
      </c>
      <c r="AR1663" s="75" t="str">
        <f t="shared" si="333"/>
        <v>1</v>
      </c>
      <c r="AS1663" s="75">
        <f t="shared" si="329"/>
        <v>1.7272727272727273</v>
      </c>
      <c r="AT1663" s="75" t="str">
        <f t="shared" si="330"/>
        <v>3</v>
      </c>
      <c r="AU1663" s="48" t="e">
        <f>IF(#REF!="Falta Información","Falta Información",IF(AND(AND(W1663=220,OR(AC1663&lt;47,#REF!&gt;=12)),AND(W1663=220,OR(AE1663&lt;30,AF1663&gt;0.15,AH1663&gt;0.5,AI1663&gt;5,AG1663&gt;3.5))),"Termovacío y Regeneración",IF(AND(W1663=220,OR(AC1663&lt;47,#REF!&gt;=12)),"Termovacío",IF(AND(W1663=220,OR(AE1663&lt;30,AF1663&gt;0.15,AH1663&gt;0.5,AI1663&gt;5,AG1663&gt;3.5)),"Regeneración",IF(AND(AND(W1663=60,OR(AC1663&lt;40,#REF!&gt;=27)),AND(W1663=60,OR(AE1663&lt;25,AF1663&gt;0.2,AH1663&gt;0.5,AI1663&gt;5,AG1663&gt;3.5))),"Termovacío y Regeneración",IF(AND(W1663=60,OR(AC1663&lt;40,#REF!&gt;=27)),"Termovacío",IF(AND(W1663=60,OR(AE1663&lt;25,AF1663&gt;0.2,AH1663&gt;0.5,AI1663&gt;5,AG1663&gt;3.5)),"Regeneración","OK")))))))</f>
        <v>#REF!</v>
      </c>
    </row>
    <row r="1664" spans="1:47" s="10" customFormat="1" ht="15" customHeight="1" x14ac:dyDescent="0.2">
      <c r="A1664" s="4">
        <f t="shared" si="331"/>
        <v>79</v>
      </c>
      <c r="B1664" s="4">
        <v>500080</v>
      </c>
      <c r="C1664" s="4" t="s">
        <v>87</v>
      </c>
      <c r="D1664" s="4" t="s">
        <v>163</v>
      </c>
      <c r="E1664" s="3"/>
      <c r="F1664" s="4" t="s">
        <v>602</v>
      </c>
      <c r="G1664" s="4" t="s">
        <v>34</v>
      </c>
      <c r="H1664" s="4" t="s">
        <v>196</v>
      </c>
      <c r="I1664" s="4" t="s">
        <v>10</v>
      </c>
      <c r="J1664" s="4" t="s">
        <v>144</v>
      </c>
      <c r="K1664" s="4" t="s">
        <v>136</v>
      </c>
      <c r="L1664" s="4">
        <v>1990</v>
      </c>
      <c r="M1664" s="4" t="s">
        <v>266</v>
      </c>
      <c r="N1664" s="4" t="s">
        <v>304</v>
      </c>
      <c r="O1664" s="4" t="s">
        <v>122</v>
      </c>
      <c r="P1664" s="4"/>
      <c r="Q1664" s="4"/>
      <c r="R1664" s="4" t="s">
        <v>123</v>
      </c>
      <c r="S1664" s="13"/>
      <c r="T1664" s="4"/>
      <c r="U1664" s="4"/>
      <c r="V1664" s="4"/>
      <c r="W1664" s="4">
        <v>60</v>
      </c>
      <c r="X1664" s="13">
        <v>36306</v>
      </c>
      <c r="Y1664" s="27"/>
      <c r="Z1664" s="27"/>
      <c r="AA1664" s="28"/>
      <c r="AB1664" s="31"/>
      <c r="AC1664" s="32">
        <v>64</v>
      </c>
      <c r="AD1664" s="28"/>
      <c r="AE1664" s="28">
        <v>19.5</v>
      </c>
      <c r="AF1664" s="33">
        <v>7.5859999999999997E-2</v>
      </c>
      <c r="AG1664" s="28">
        <v>3.1</v>
      </c>
      <c r="AH1664" s="31"/>
      <c r="AI1664" s="31"/>
      <c r="AJ1664" s="31"/>
      <c r="AK1664" s="75" t="str">
        <f t="shared" si="323"/>
        <v>1</v>
      </c>
      <c r="AL1664" s="75" t="str">
        <f t="shared" si="324"/>
        <v>1</v>
      </c>
      <c r="AM1664" s="75" t="str">
        <f t="shared" si="325"/>
        <v>1</v>
      </c>
      <c r="AN1664" s="75" t="str">
        <f t="shared" si="326"/>
        <v>3</v>
      </c>
      <c r="AO1664" s="75" t="str">
        <f t="shared" si="327"/>
        <v>5</v>
      </c>
      <c r="AP1664" s="75" t="str">
        <f t="shared" si="328"/>
        <v>1</v>
      </c>
      <c r="AQ1664" s="75" t="str">
        <f t="shared" si="332"/>
        <v>1</v>
      </c>
      <c r="AR1664" s="75" t="str">
        <f t="shared" si="333"/>
        <v>1</v>
      </c>
      <c r="AS1664" s="75">
        <f t="shared" si="329"/>
        <v>1.7272727272727273</v>
      </c>
      <c r="AT1664" s="75" t="str">
        <f t="shared" si="330"/>
        <v>3</v>
      </c>
      <c r="AU1664" s="48" t="e">
        <f>IF(#REF!="Falta Información","Falta Información",IF(AND(AND(W1664=220,OR(AC1664&lt;47,#REF!&gt;=12)),AND(W1664=220,OR(AE1664&lt;30,AF1664&gt;0.15,AH1664&gt;0.5,AI1664&gt;5,AG1664&gt;3.5))),"Termovacío y Regeneración",IF(AND(W1664=220,OR(AC1664&lt;47,#REF!&gt;=12)),"Termovacío",IF(AND(W1664=220,OR(AE1664&lt;30,AF1664&gt;0.15,AH1664&gt;0.5,AI1664&gt;5,AG1664&gt;3.5)),"Regeneración",IF(AND(AND(W1664=60,OR(AC1664&lt;40,#REF!&gt;=27)),AND(W1664=60,OR(AE1664&lt;25,AF1664&gt;0.2,AH1664&gt;0.5,AI1664&gt;5,AG1664&gt;3.5))),"Termovacío y Regeneración",IF(AND(W1664=60,OR(AC1664&lt;40,#REF!&gt;=27)),"Termovacío",IF(AND(W1664=60,OR(AE1664&lt;25,AF1664&gt;0.2,AH1664&gt;0.5,AI1664&gt;5,AG1664&gt;3.5)),"Regeneración","OK")))))))</f>
        <v>#REF!</v>
      </c>
    </row>
    <row r="1665" spans="1:47" s="10" customFormat="1" ht="15" customHeight="1" x14ac:dyDescent="0.2">
      <c r="A1665" s="4">
        <f t="shared" si="331"/>
        <v>79</v>
      </c>
      <c r="B1665" s="4">
        <v>500080</v>
      </c>
      <c r="C1665" s="4" t="s">
        <v>87</v>
      </c>
      <c r="D1665" s="4" t="s">
        <v>163</v>
      </c>
      <c r="E1665" s="3"/>
      <c r="F1665" s="4" t="s">
        <v>602</v>
      </c>
      <c r="G1665" s="4" t="s">
        <v>34</v>
      </c>
      <c r="H1665" s="4" t="s">
        <v>196</v>
      </c>
      <c r="I1665" s="4" t="s">
        <v>10</v>
      </c>
      <c r="J1665" s="4" t="s">
        <v>144</v>
      </c>
      <c r="K1665" s="4" t="s">
        <v>136</v>
      </c>
      <c r="L1665" s="4">
        <v>1990</v>
      </c>
      <c r="M1665" s="4" t="s">
        <v>266</v>
      </c>
      <c r="N1665" s="4" t="s">
        <v>304</v>
      </c>
      <c r="O1665" s="4" t="s">
        <v>122</v>
      </c>
      <c r="P1665" s="4"/>
      <c r="Q1665" s="4"/>
      <c r="R1665" s="4" t="s">
        <v>123</v>
      </c>
      <c r="S1665" s="13"/>
      <c r="T1665" s="4"/>
      <c r="U1665" s="4"/>
      <c r="V1665" s="4"/>
      <c r="W1665" s="4">
        <v>60</v>
      </c>
      <c r="X1665" s="13">
        <v>35965</v>
      </c>
      <c r="Y1665" s="27"/>
      <c r="Z1665" s="27"/>
      <c r="AA1665" s="28"/>
      <c r="AB1665" s="31"/>
      <c r="AC1665" s="32">
        <v>25</v>
      </c>
      <c r="AD1665" s="28"/>
      <c r="AE1665" s="28">
        <v>20.2</v>
      </c>
      <c r="AF1665" s="33">
        <v>6.4619999999999997E-2</v>
      </c>
      <c r="AG1665" s="28">
        <v>2.6</v>
      </c>
      <c r="AH1665" s="31"/>
      <c r="AI1665" s="31"/>
      <c r="AJ1665" s="31"/>
      <c r="AK1665" s="75" t="str">
        <f t="shared" si="323"/>
        <v>1</v>
      </c>
      <c r="AL1665" s="75" t="str">
        <f t="shared" si="324"/>
        <v>1</v>
      </c>
      <c r="AM1665" s="75" t="str">
        <f t="shared" si="325"/>
        <v>1</v>
      </c>
      <c r="AN1665" s="75" t="str">
        <f t="shared" si="326"/>
        <v>3</v>
      </c>
      <c r="AO1665" s="75" t="str">
        <f t="shared" si="327"/>
        <v>5</v>
      </c>
      <c r="AP1665" s="75" t="str">
        <f t="shared" si="328"/>
        <v>1</v>
      </c>
      <c r="AQ1665" s="75" t="str">
        <f t="shared" si="332"/>
        <v>5</v>
      </c>
      <c r="AR1665" s="75" t="str">
        <f t="shared" si="333"/>
        <v>1</v>
      </c>
      <c r="AS1665" s="75">
        <f t="shared" si="329"/>
        <v>2.6363636363636362</v>
      </c>
      <c r="AT1665" s="75" t="str">
        <f t="shared" si="330"/>
        <v>6</v>
      </c>
      <c r="AU1665" s="48" t="e">
        <f>IF(#REF!="Falta Información","Falta Información",IF(AND(AND(W1665=220,OR(AC1665&lt;47,#REF!&gt;=12)),AND(W1665=220,OR(AE1665&lt;30,AF1665&gt;0.15,AH1665&gt;0.5,AI1665&gt;5,AG1665&gt;3.5))),"Termovacío y Regeneración",IF(AND(W1665=220,OR(AC1665&lt;47,#REF!&gt;=12)),"Termovacío",IF(AND(W1665=220,OR(AE1665&lt;30,AF1665&gt;0.15,AH1665&gt;0.5,AI1665&gt;5,AG1665&gt;3.5)),"Regeneración",IF(AND(AND(W1665=60,OR(AC1665&lt;40,#REF!&gt;=27)),AND(W1665=60,OR(AE1665&lt;25,AF1665&gt;0.2,AH1665&gt;0.5,AI1665&gt;5,AG1665&gt;3.5))),"Termovacío y Regeneración",IF(AND(W1665=60,OR(AC1665&lt;40,#REF!&gt;=27)),"Termovacío",IF(AND(W1665=60,OR(AE1665&lt;25,AF1665&gt;0.2,AH1665&gt;0.5,AI1665&gt;5,AG1665&gt;3.5)),"Regeneración","OK")))))))</f>
        <v>#REF!</v>
      </c>
    </row>
    <row r="1666" spans="1:47" s="10" customFormat="1" ht="15" customHeight="1" x14ac:dyDescent="0.2">
      <c r="A1666" s="4">
        <f t="shared" si="331"/>
        <v>79</v>
      </c>
      <c r="B1666" s="4">
        <v>500080</v>
      </c>
      <c r="C1666" s="4" t="s">
        <v>87</v>
      </c>
      <c r="D1666" s="4" t="s">
        <v>163</v>
      </c>
      <c r="E1666" s="3"/>
      <c r="F1666" s="4" t="s">
        <v>602</v>
      </c>
      <c r="G1666" s="4" t="s">
        <v>34</v>
      </c>
      <c r="H1666" s="4" t="s">
        <v>196</v>
      </c>
      <c r="I1666" s="4" t="s">
        <v>10</v>
      </c>
      <c r="J1666" s="4" t="s">
        <v>144</v>
      </c>
      <c r="K1666" s="4" t="s">
        <v>136</v>
      </c>
      <c r="L1666" s="4">
        <v>1990</v>
      </c>
      <c r="M1666" s="4" t="s">
        <v>266</v>
      </c>
      <c r="N1666" s="4" t="s">
        <v>304</v>
      </c>
      <c r="O1666" s="4" t="s">
        <v>122</v>
      </c>
      <c r="P1666" s="4"/>
      <c r="Q1666" s="4"/>
      <c r="R1666" s="4" t="s">
        <v>123</v>
      </c>
      <c r="S1666" s="13"/>
      <c r="T1666" s="4"/>
      <c r="U1666" s="4"/>
      <c r="V1666" s="4"/>
      <c r="W1666" s="4">
        <v>60</v>
      </c>
      <c r="X1666" s="13">
        <v>35570</v>
      </c>
      <c r="Y1666" s="27"/>
      <c r="Z1666" s="27"/>
      <c r="AA1666" s="28"/>
      <c r="AB1666" s="31"/>
      <c r="AC1666" s="32">
        <v>39</v>
      </c>
      <c r="AD1666" s="28"/>
      <c r="AE1666" s="28">
        <v>20.9</v>
      </c>
      <c r="AF1666" s="33">
        <v>5.5500000000000001E-2</v>
      </c>
      <c r="AG1666" s="28">
        <v>3</v>
      </c>
      <c r="AH1666" s="31"/>
      <c r="AI1666" s="31"/>
      <c r="AJ1666" s="31"/>
      <c r="AK1666" s="75" t="str">
        <f t="shared" si="323"/>
        <v>1</v>
      </c>
      <c r="AL1666" s="75" t="str">
        <f t="shared" si="324"/>
        <v>1</v>
      </c>
      <c r="AM1666" s="75" t="str">
        <f t="shared" si="325"/>
        <v>1</v>
      </c>
      <c r="AN1666" s="75" t="str">
        <f t="shared" si="326"/>
        <v>3</v>
      </c>
      <c r="AO1666" s="75" t="str">
        <f t="shared" si="327"/>
        <v>5</v>
      </c>
      <c r="AP1666" s="75" t="str">
        <f t="shared" si="328"/>
        <v>1</v>
      </c>
      <c r="AQ1666" s="75" t="str">
        <f t="shared" si="332"/>
        <v>3</v>
      </c>
      <c r="AR1666" s="75" t="str">
        <f t="shared" si="333"/>
        <v>1</v>
      </c>
      <c r="AS1666" s="75">
        <f t="shared" si="329"/>
        <v>2.1818181818181817</v>
      </c>
      <c r="AT1666" s="75" t="str">
        <f t="shared" si="330"/>
        <v>6</v>
      </c>
      <c r="AU1666" s="48" t="e">
        <f>IF(#REF!="Falta Información","Falta Información",IF(AND(AND(W1666=220,OR(AC1666&lt;47,#REF!&gt;=12)),AND(W1666=220,OR(AE1666&lt;30,AF1666&gt;0.15,AH1666&gt;0.5,AI1666&gt;5,AG1666&gt;3.5))),"Termovacío y Regeneración",IF(AND(W1666=220,OR(AC1666&lt;47,#REF!&gt;=12)),"Termovacío",IF(AND(W1666=220,OR(AE1666&lt;30,AF1666&gt;0.15,AH1666&gt;0.5,AI1666&gt;5,AG1666&gt;3.5)),"Regeneración",IF(AND(AND(W1666=60,OR(AC1666&lt;40,#REF!&gt;=27)),AND(W1666=60,OR(AE1666&lt;25,AF1666&gt;0.2,AH1666&gt;0.5,AI1666&gt;5,AG1666&gt;3.5))),"Termovacío y Regeneración",IF(AND(W1666=60,OR(AC1666&lt;40,#REF!&gt;=27)),"Termovacío",IF(AND(W1666=60,OR(AE1666&lt;25,AF1666&gt;0.2,AH1666&gt;0.5,AI1666&gt;5,AG1666&gt;3.5)),"Regeneración","OK")))))))</f>
        <v>#REF!</v>
      </c>
    </row>
    <row r="1667" spans="1:47" s="10" customFormat="1" ht="15" customHeight="1" x14ac:dyDescent="0.2">
      <c r="A1667" s="4">
        <f t="shared" si="331"/>
        <v>79</v>
      </c>
      <c r="B1667" s="4">
        <v>500080</v>
      </c>
      <c r="C1667" s="4" t="s">
        <v>87</v>
      </c>
      <c r="D1667" s="4" t="s">
        <v>163</v>
      </c>
      <c r="E1667" s="3"/>
      <c r="F1667" s="4" t="s">
        <v>602</v>
      </c>
      <c r="G1667" s="4" t="s">
        <v>34</v>
      </c>
      <c r="H1667" s="4" t="s">
        <v>196</v>
      </c>
      <c r="I1667" s="4" t="s">
        <v>10</v>
      </c>
      <c r="J1667" s="4" t="s">
        <v>144</v>
      </c>
      <c r="K1667" s="4" t="s">
        <v>136</v>
      </c>
      <c r="L1667" s="4">
        <v>1990</v>
      </c>
      <c r="M1667" s="4" t="s">
        <v>266</v>
      </c>
      <c r="N1667" s="4" t="s">
        <v>304</v>
      </c>
      <c r="O1667" s="4" t="s">
        <v>122</v>
      </c>
      <c r="P1667" s="4"/>
      <c r="Q1667" s="4"/>
      <c r="R1667" s="4" t="s">
        <v>123</v>
      </c>
      <c r="S1667" s="13"/>
      <c r="T1667" s="4"/>
      <c r="U1667" s="4"/>
      <c r="V1667" s="4"/>
      <c r="W1667" s="4">
        <v>60</v>
      </c>
      <c r="X1667" s="13">
        <v>35192</v>
      </c>
      <c r="Y1667" s="27"/>
      <c r="Z1667" s="27"/>
      <c r="AA1667" s="28"/>
      <c r="AB1667" s="31"/>
      <c r="AC1667" s="32">
        <v>24.8</v>
      </c>
      <c r="AD1667" s="28"/>
      <c r="AE1667" s="28"/>
      <c r="AF1667" s="33">
        <v>8.5999999999999993E-2</v>
      </c>
      <c r="AG1667" s="28">
        <v>3</v>
      </c>
      <c r="AH1667" s="31"/>
      <c r="AI1667" s="31"/>
      <c r="AJ1667" s="31"/>
      <c r="AK1667" s="75" t="str">
        <f t="shared" si="323"/>
        <v>1</v>
      </c>
      <c r="AL1667" s="75" t="str">
        <f t="shared" si="324"/>
        <v>1</v>
      </c>
      <c r="AM1667" s="75" t="str">
        <f t="shared" si="325"/>
        <v>1</v>
      </c>
      <c r="AN1667" s="75" t="str">
        <f t="shared" si="326"/>
        <v>3</v>
      </c>
      <c r="AO1667" s="75" t="str">
        <f t="shared" si="327"/>
        <v>1</v>
      </c>
      <c r="AP1667" s="75" t="str">
        <f t="shared" si="328"/>
        <v>1</v>
      </c>
      <c r="AQ1667" s="75" t="str">
        <f t="shared" si="332"/>
        <v>5</v>
      </c>
      <c r="AR1667" s="75" t="str">
        <f t="shared" si="333"/>
        <v>1</v>
      </c>
      <c r="AS1667" s="75">
        <f t="shared" si="329"/>
        <v>2.0909090909090908</v>
      </c>
      <c r="AT1667" s="75" t="str">
        <f t="shared" si="330"/>
        <v>6</v>
      </c>
      <c r="AU1667" s="48" t="e">
        <f>IF(#REF!="Falta Información","Falta Información",IF(AND(AND(W1667=220,OR(AC1667&lt;47,#REF!&gt;=12)),AND(W1667=220,OR(AE1667&lt;30,AF1667&gt;0.15,AH1667&gt;0.5,AI1667&gt;5,AG1667&gt;3.5))),"Termovacío y Regeneración",IF(AND(W1667=220,OR(AC1667&lt;47,#REF!&gt;=12)),"Termovacío",IF(AND(W1667=220,OR(AE1667&lt;30,AF1667&gt;0.15,AH1667&gt;0.5,AI1667&gt;5,AG1667&gt;3.5)),"Regeneración",IF(AND(AND(W1667=60,OR(AC1667&lt;40,#REF!&gt;=27)),AND(W1667=60,OR(AE1667&lt;25,AF1667&gt;0.2,AH1667&gt;0.5,AI1667&gt;5,AG1667&gt;3.5))),"Termovacío y Regeneración",IF(AND(W1667=60,OR(AC1667&lt;40,#REF!&gt;=27)),"Termovacío",IF(AND(W1667=60,OR(AE1667&lt;25,AF1667&gt;0.2,AH1667&gt;0.5,AI1667&gt;5,AG1667&gt;3.5)),"Regeneración","OK")))))))</f>
        <v>#REF!</v>
      </c>
    </row>
    <row r="1668" spans="1:47" s="10" customFormat="1" ht="15" customHeight="1" x14ac:dyDescent="0.2">
      <c r="A1668" s="4">
        <f t="shared" si="331"/>
        <v>79</v>
      </c>
      <c r="B1668" s="4">
        <v>500080</v>
      </c>
      <c r="C1668" s="4" t="s">
        <v>87</v>
      </c>
      <c r="D1668" s="4" t="s">
        <v>163</v>
      </c>
      <c r="E1668" s="3"/>
      <c r="F1668" s="4" t="s">
        <v>602</v>
      </c>
      <c r="G1668" s="4" t="s">
        <v>34</v>
      </c>
      <c r="H1668" s="4" t="s">
        <v>196</v>
      </c>
      <c r="I1668" s="4" t="s">
        <v>10</v>
      </c>
      <c r="J1668" s="4" t="s">
        <v>144</v>
      </c>
      <c r="K1668" s="4" t="s">
        <v>136</v>
      </c>
      <c r="L1668" s="4">
        <v>1990</v>
      </c>
      <c r="M1668" s="4" t="s">
        <v>266</v>
      </c>
      <c r="N1668" s="4" t="s">
        <v>304</v>
      </c>
      <c r="O1668" s="4" t="s">
        <v>122</v>
      </c>
      <c r="P1668" s="4"/>
      <c r="Q1668" s="4"/>
      <c r="R1668" s="4" t="s">
        <v>123</v>
      </c>
      <c r="S1668" s="13"/>
      <c r="T1668" s="4"/>
      <c r="U1668" s="4"/>
      <c r="V1668" s="4"/>
      <c r="W1668" s="4">
        <v>60</v>
      </c>
      <c r="X1668" s="13">
        <v>34824</v>
      </c>
      <c r="Y1668" s="27"/>
      <c r="Z1668" s="27"/>
      <c r="AA1668" s="28"/>
      <c r="AB1668" s="31"/>
      <c r="AC1668" s="32">
        <v>34</v>
      </c>
      <c r="AD1668" s="28"/>
      <c r="AE1668" s="28"/>
      <c r="AF1668" s="33">
        <v>7.8E-2</v>
      </c>
      <c r="AG1668" s="28"/>
      <c r="AH1668" s="31"/>
      <c r="AI1668" s="31"/>
      <c r="AJ1668" s="31"/>
      <c r="AK1668" s="75" t="str">
        <f t="shared" ref="AK1668:AK1731" si="338">IF(AH1668&lt;&gt;"",IF(AH1668&lt;=0.1,"1",IF(AND(AH1668&gt;0.1,AH1668&lt;=0.3),"3",IF(AH1668&gt;0.3,"5",""))),"1")</f>
        <v>1</v>
      </c>
      <c r="AL1668" s="75" t="str">
        <f t="shared" ref="AL1668:AL1731" si="339">IF(AI1668&lt;&gt;"",IF(AI1668&lt;=3,"1",IF(AND(AI1668&gt;3,AI1668&lt;=4),"3",IF(AI1668&gt;4,"5",""))),"1")</f>
        <v>1</v>
      </c>
      <c r="AM1668" s="75" t="str">
        <f t="shared" ref="AM1668:AM1731" si="340">IF(AD1668&lt;&gt;"",IF(AD1668&lt;=20,"1",IF(AND(AD1668&gt;20,AD1668&lt;=30),"3",IF(AD1668&gt;30,"5",""))),"1")</f>
        <v>1</v>
      </c>
      <c r="AN1668" s="75" t="str">
        <f t="shared" ref="AN1668:AN1731" si="341">IF(AF1668&lt;&gt;"",IF(AF1668&lt;=0.05,"1",IF(AND(AF1668&gt;0.05,AF1668&lt;=0.1),"3",IF(AF1668&gt;0.1,"5",""))),"1")</f>
        <v>3</v>
      </c>
      <c r="AO1668" s="75" t="str">
        <f t="shared" ref="AO1668:AO1731" si="342">IF(AE1668&lt;&gt;"",IF(AE1668&gt;=32,"1",IF(AND(AE1668&gt;=28,AE1668&lt;32),"3",IF(AE1668&lt;28,"5",""))),"1")</f>
        <v>1</v>
      </c>
      <c r="AP1668" s="75" t="str">
        <f t="shared" ref="AP1668:AP1731" si="343">IF(AG1668&lt;&gt;"",IF(AG1668&lt;=3.5,"1",IF(AG1668&gt;3.5,"5","")),"1")</f>
        <v>1</v>
      </c>
      <c r="AQ1668" s="75" t="str">
        <f t="shared" si="332"/>
        <v>5</v>
      </c>
      <c r="AR1668" s="75" t="str">
        <f t="shared" si="333"/>
        <v>1</v>
      </c>
      <c r="AS1668" s="75">
        <f t="shared" si="329"/>
        <v>2.0909090909090908</v>
      </c>
      <c r="AT1668" s="75" t="str">
        <f t="shared" si="330"/>
        <v>6</v>
      </c>
      <c r="AU1668" s="48" t="e">
        <f>IF(#REF!="Falta Información","Falta Información",IF(AND(AND(W1668=220,OR(AC1668&lt;47,#REF!&gt;=12)),AND(W1668=220,OR(AE1668&lt;30,AF1668&gt;0.15,AH1668&gt;0.5,AI1668&gt;5,AG1668&gt;3.5))),"Termovacío y Regeneración",IF(AND(W1668=220,OR(AC1668&lt;47,#REF!&gt;=12)),"Termovacío",IF(AND(W1668=220,OR(AE1668&lt;30,AF1668&gt;0.15,AH1668&gt;0.5,AI1668&gt;5,AG1668&gt;3.5)),"Regeneración",IF(AND(AND(W1668=60,OR(AC1668&lt;40,#REF!&gt;=27)),AND(W1668=60,OR(AE1668&lt;25,AF1668&gt;0.2,AH1668&gt;0.5,AI1668&gt;5,AG1668&gt;3.5))),"Termovacío y Regeneración",IF(AND(W1668=60,OR(AC1668&lt;40,#REF!&gt;=27)),"Termovacío",IF(AND(W1668=60,OR(AE1668&lt;25,AF1668&gt;0.2,AH1668&gt;0.5,AI1668&gt;5,AG1668&gt;3.5)),"Regeneración","OK")))))))</f>
        <v>#REF!</v>
      </c>
    </row>
    <row r="1669" spans="1:47" s="10" customFormat="1" ht="15" customHeight="1" x14ac:dyDescent="0.2">
      <c r="A1669" s="4">
        <f t="shared" si="331"/>
        <v>79</v>
      </c>
      <c r="B1669" s="4">
        <v>500080</v>
      </c>
      <c r="C1669" s="4" t="s">
        <v>87</v>
      </c>
      <c r="D1669" s="4" t="s">
        <v>163</v>
      </c>
      <c r="E1669" s="3"/>
      <c r="F1669" s="4" t="s">
        <v>602</v>
      </c>
      <c r="G1669" s="4" t="s">
        <v>34</v>
      </c>
      <c r="H1669" s="4" t="s">
        <v>196</v>
      </c>
      <c r="I1669" s="4" t="s">
        <v>10</v>
      </c>
      <c r="J1669" s="4" t="s">
        <v>144</v>
      </c>
      <c r="K1669" s="4" t="s">
        <v>136</v>
      </c>
      <c r="L1669" s="4">
        <v>1990</v>
      </c>
      <c r="M1669" s="4" t="s">
        <v>266</v>
      </c>
      <c r="N1669" s="4" t="s">
        <v>304</v>
      </c>
      <c r="O1669" s="4" t="s">
        <v>122</v>
      </c>
      <c r="P1669" s="4"/>
      <c r="Q1669" s="4"/>
      <c r="R1669" s="4" t="s">
        <v>123</v>
      </c>
      <c r="S1669" s="13"/>
      <c r="T1669" s="4"/>
      <c r="U1669" s="4"/>
      <c r="V1669" s="4"/>
      <c r="W1669" s="4">
        <v>60</v>
      </c>
      <c r="X1669" s="13">
        <v>33752</v>
      </c>
      <c r="Y1669" s="27"/>
      <c r="Z1669" s="27"/>
      <c r="AA1669" s="28"/>
      <c r="AB1669" s="31"/>
      <c r="AC1669" s="32">
        <v>32</v>
      </c>
      <c r="AD1669" s="28"/>
      <c r="AE1669" s="28"/>
      <c r="AF1669" s="33">
        <v>2.5999999999999999E-2</v>
      </c>
      <c r="AG1669" s="28"/>
      <c r="AH1669" s="31"/>
      <c r="AI1669" s="31"/>
      <c r="AJ1669" s="31"/>
      <c r="AK1669" s="75" t="str">
        <f t="shared" si="338"/>
        <v>1</v>
      </c>
      <c r="AL1669" s="75" t="str">
        <f t="shared" si="339"/>
        <v>1</v>
      </c>
      <c r="AM1669" s="75" t="str">
        <f t="shared" si="340"/>
        <v>1</v>
      </c>
      <c r="AN1669" s="75" t="str">
        <f t="shared" si="341"/>
        <v>1</v>
      </c>
      <c r="AO1669" s="75" t="str">
        <f t="shared" si="342"/>
        <v>1</v>
      </c>
      <c r="AP1669" s="75" t="str">
        <f t="shared" si="343"/>
        <v>1</v>
      </c>
      <c r="AQ1669" s="75" t="str">
        <f t="shared" si="332"/>
        <v>5</v>
      </c>
      <c r="AR1669" s="75" t="str">
        <f t="shared" si="333"/>
        <v>1</v>
      </c>
      <c r="AS1669" s="75">
        <f t="shared" ref="AS1669:AS1732" si="344">+(3*AK1669+3*AL1669+4*AM1669+2*AN1669+3*AO1669+1*AP1669+5*AQ1669+1*AR1669)/22</f>
        <v>1.9090909090909092</v>
      </c>
      <c r="AT1669" s="75" t="str">
        <f t="shared" ref="AT1669:AT1732" si="345">IF(AND(AS1669&gt;0,AS1669&lt;=1),"1",IF(AND(AS1669&gt;1,AS1669&lt;=2),"3",IF(AND(AS1669&gt;2,AS1669&lt;=3),"6",IF(AND(AS1669&gt;3,AS1669&lt;=4),"8",IF(AND(AS1669&gt;4,AS1669&lt;=5),"10","")))))</f>
        <v>3</v>
      </c>
      <c r="AU1669" s="48" t="e">
        <f>IF(#REF!="Falta Información","Falta Información",IF(AND(AND(W1669=220,OR(AC1669&lt;47,#REF!&gt;=12)),AND(W1669=220,OR(AE1669&lt;30,AF1669&gt;0.15,AH1669&gt;0.5,AI1669&gt;5,AG1669&gt;3.5))),"Termovacío y Regeneración",IF(AND(W1669=220,OR(AC1669&lt;47,#REF!&gt;=12)),"Termovacío",IF(AND(W1669=220,OR(AE1669&lt;30,AF1669&gt;0.15,AH1669&gt;0.5,AI1669&gt;5,AG1669&gt;3.5)),"Regeneración",IF(AND(AND(W1669=60,OR(AC1669&lt;40,#REF!&gt;=27)),AND(W1669=60,OR(AE1669&lt;25,AF1669&gt;0.2,AH1669&gt;0.5,AI1669&gt;5,AG1669&gt;3.5))),"Termovacío y Regeneración",IF(AND(W1669=60,OR(AC1669&lt;40,#REF!&gt;=27)),"Termovacío",IF(AND(W1669=60,OR(AE1669&lt;25,AF1669&gt;0.2,AH1669&gt;0.5,AI1669&gt;5,AG1669&gt;3.5)),"Regeneración","OK")))))))</f>
        <v>#REF!</v>
      </c>
    </row>
    <row r="1670" spans="1:47" s="10" customFormat="1" ht="15" customHeight="1" x14ac:dyDescent="0.2">
      <c r="A1670" s="4">
        <f t="shared" si="331"/>
        <v>80</v>
      </c>
      <c r="B1670" s="36">
        <v>60008796</v>
      </c>
      <c r="C1670" s="36" t="s">
        <v>233</v>
      </c>
      <c r="D1670" s="36" t="s">
        <v>155</v>
      </c>
      <c r="E1670" s="37" t="s">
        <v>152</v>
      </c>
      <c r="F1670" s="36" t="s">
        <v>372</v>
      </c>
      <c r="G1670" s="36" t="s">
        <v>19</v>
      </c>
      <c r="H1670" s="36" t="s">
        <v>234</v>
      </c>
      <c r="I1670" s="36" t="s">
        <v>248</v>
      </c>
      <c r="J1670" s="36" t="s">
        <v>255</v>
      </c>
      <c r="K1670" s="36" t="s">
        <v>256</v>
      </c>
      <c r="L1670" s="36">
        <v>2020</v>
      </c>
      <c r="M1670" s="36" t="s">
        <v>267</v>
      </c>
      <c r="N1670" s="36" t="s">
        <v>153</v>
      </c>
      <c r="O1670" s="36" t="s">
        <v>118</v>
      </c>
      <c r="P1670" s="36">
        <v>2020</v>
      </c>
      <c r="Q1670" s="36"/>
      <c r="R1670" s="36"/>
      <c r="S1670" s="38"/>
      <c r="T1670" s="36"/>
      <c r="U1670" s="36"/>
      <c r="V1670" s="36" t="s">
        <v>448</v>
      </c>
      <c r="W1670" s="36">
        <v>220</v>
      </c>
      <c r="X1670" s="38">
        <v>45697</v>
      </c>
      <c r="Y1670" s="39">
        <v>58</v>
      </c>
      <c r="Z1670" s="39">
        <v>26</v>
      </c>
      <c r="AA1670" s="40" t="s">
        <v>665</v>
      </c>
      <c r="AB1670" s="41">
        <v>0.88500000000000001</v>
      </c>
      <c r="AC1670" s="42">
        <v>65</v>
      </c>
      <c r="AD1670" s="40">
        <v>4</v>
      </c>
      <c r="AE1670" s="40">
        <v>43.9</v>
      </c>
      <c r="AF1670" s="43">
        <v>2E-3</v>
      </c>
      <c r="AG1670" s="40">
        <v>0.5</v>
      </c>
      <c r="AH1670" s="41">
        <v>4.0000000000000001E-3</v>
      </c>
      <c r="AI1670" s="41">
        <v>0.191</v>
      </c>
      <c r="AJ1670" s="41"/>
      <c r="AK1670" s="75" t="str">
        <f t="shared" si="338"/>
        <v>1</v>
      </c>
      <c r="AL1670" s="75" t="str">
        <f t="shared" si="339"/>
        <v>1</v>
      </c>
      <c r="AM1670" s="75" t="str">
        <f t="shared" si="340"/>
        <v>1</v>
      </c>
      <c r="AN1670" s="75" t="str">
        <f t="shared" si="341"/>
        <v>1</v>
      </c>
      <c r="AO1670" s="75" t="str">
        <f t="shared" si="342"/>
        <v>1</v>
      </c>
      <c r="AP1670" s="75" t="str">
        <f t="shared" si="343"/>
        <v>1</v>
      </c>
      <c r="AQ1670" s="75" t="str">
        <f t="shared" si="332"/>
        <v>1</v>
      </c>
      <c r="AR1670" s="75" t="str">
        <f t="shared" si="333"/>
        <v>1</v>
      </c>
      <c r="AS1670" s="75">
        <f t="shared" si="344"/>
        <v>1</v>
      </c>
      <c r="AT1670" s="75" t="str">
        <f t="shared" si="345"/>
        <v>1</v>
      </c>
      <c r="AU1670" s="48" t="e">
        <f>IF(OR(AQ1670="I",#REF!="I",AQ1670="C",#REF!="C"),"Termovacío",IF(OR(AO1670="I",AN1670="I",AP1670="I",AK1670="I",AL1670="I",AO1670="C",AN1670="C",AP1670="C",AK1670="C",AL1670="C"),"Regeneración",""))</f>
        <v>#REF!</v>
      </c>
    </row>
    <row r="1671" spans="1:47" s="10" customFormat="1" ht="15" customHeight="1" x14ac:dyDescent="0.2">
      <c r="A1671" s="4">
        <f t="shared" si="331"/>
        <v>80</v>
      </c>
      <c r="B1671" s="4">
        <v>60008796</v>
      </c>
      <c r="C1671" s="4" t="s">
        <v>233</v>
      </c>
      <c r="D1671" s="4" t="s">
        <v>155</v>
      </c>
      <c r="E1671" s="3" t="s">
        <v>152</v>
      </c>
      <c r="F1671" s="4" t="s">
        <v>372</v>
      </c>
      <c r="G1671" s="4" t="s">
        <v>19</v>
      </c>
      <c r="H1671" s="4" t="s">
        <v>234</v>
      </c>
      <c r="I1671" s="4" t="s">
        <v>248</v>
      </c>
      <c r="J1671" s="4" t="s">
        <v>255</v>
      </c>
      <c r="K1671" s="4" t="s">
        <v>256</v>
      </c>
      <c r="L1671" s="4">
        <v>2020</v>
      </c>
      <c r="M1671" s="4" t="s">
        <v>267</v>
      </c>
      <c r="N1671" s="4" t="s">
        <v>153</v>
      </c>
      <c r="O1671" s="4" t="s">
        <v>118</v>
      </c>
      <c r="P1671" s="4">
        <v>2020</v>
      </c>
      <c r="Q1671" s="4"/>
      <c r="R1671" s="4"/>
      <c r="S1671" s="13"/>
      <c r="T1671" s="4"/>
      <c r="U1671" s="4"/>
      <c r="V1671" s="4" t="s">
        <v>448</v>
      </c>
      <c r="W1671" s="4">
        <v>220</v>
      </c>
      <c r="X1671" s="13">
        <v>45254</v>
      </c>
      <c r="Y1671" s="27"/>
      <c r="Z1671" s="27"/>
      <c r="AA1671" s="28" t="s">
        <v>456</v>
      </c>
      <c r="AB1671" s="31">
        <v>0.88400000000000001</v>
      </c>
      <c r="AC1671" s="32">
        <v>50</v>
      </c>
      <c r="AD1671" s="28">
        <v>10</v>
      </c>
      <c r="AE1671" s="28">
        <v>45.2</v>
      </c>
      <c r="AF1671" s="33">
        <v>0.01</v>
      </c>
      <c r="AG1671" s="28">
        <v>0.5</v>
      </c>
      <c r="AH1671" s="31">
        <v>2E-3</v>
      </c>
      <c r="AI1671" s="31">
        <v>6.0999999999999999E-2</v>
      </c>
      <c r="AJ1671" s="31"/>
      <c r="AK1671" s="75" t="str">
        <f t="shared" si="338"/>
        <v>1</v>
      </c>
      <c r="AL1671" s="75" t="str">
        <f t="shared" si="339"/>
        <v>1</v>
      </c>
      <c r="AM1671" s="75" t="str">
        <f t="shared" si="340"/>
        <v>1</v>
      </c>
      <c r="AN1671" s="75" t="str">
        <f t="shared" si="341"/>
        <v>1</v>
      </c>
      <c r="AO1671" s="75" t="str">
        <f t="shared" si="342"/>
        <v>1</v>
      </c>
      <c r="AP1671" s="75" t="str">
        <f t="shared" si="343"/>
        <v>1</v>
      </c>
      <c r="AQ1671" s="75" t="str">
        <f t="shared" si="332"/>
        <v>1</v>
      </c>
      <c r="AR1671" s="75" t="str">
        <f t="shared" si="333"/>
        <v>1</v>
      </c>
      <c r="AS1671" s="75">
        <f t="shared" si="344"/>
        <v>1</v>
      </c>
      <c r="AT1671" s="75" t="str">
        <f t="shared" si="345"/>
        <v>1</v>
      </c>
      <c r="AU1671" s="48" t="e">
        <f>IF(OR(AQ1671="I",#REF!="I",AQ1671="C",#REF!="C"),"Termovacío",IF(OR(AO1671="I",AN1671="I",AP1671="I",AK1671="I",AL1671="I",AO1671="C",AN1671="C",AP1671="C",AK1671="C",AL1671="C"),"Regeneración",""))</f>
        <v>#REF!</v>
      </c>
    </row>
    <row r="1672" spans="1:47" s="10" customFormat="1" ht="15" customHeight="1" x14ac:dyDescent="0.2">
      <c r="A1672" s="4">
        <f t="shared" si="331"/>
        <v>80</v>
      </c>
      <c r="B1672" s="4">
        <v>60008796</v>
      </c>
      <c r="C1672" s="4" t="s">
        <v>233</v>
      </c>
      <c r="D1672" s="4" t="s">
        <v>155</v>
      </c>
      <c r="E1672" s="3" t="s">
        <v>152</v>
      </c>
      <c r="F1672" s="4" t="s">
        <v>372</v>
      </c>
      <c r="G1672" s="4" t="s">
        <v>19</v>
      </c>
      <c r="H1672" s="4" t="s">
        <v>234</v>
      </c>
      <c r="I1672" s="4" t="s">
        <v>248</v>
      </c>
      <c r="J1672" s="4" t="s">
        <v>255</v>
      </c>
      <c r="K1672" s="4" t="s">
        <v>256</v>
      </c>
      <c r="L1672" s="4">
        <v>2020</v>
      </c>
      <c r="M1672" s="4" t="s">
        <v>267</v>
      </c>
      <c r="N1672" s="4" t="s">
        <v>153</v>
      </c>
      <c r="O1672" s="4" t="s">
        <v>118</v>
      </c>
      <c r="P1672" s="4">
        <v>2020</v>
      </c>
      <c r="Q1672" s="4"/>
      <c r="R1672" s="4"/>
      <c r="S1672" s="13"/>
      <c r="T1672" s="4"/>
      <c r="U1672" s="4"/>
      <c r="V1672" s="4" t="s">
        <v>222</v>
      </c>
      <c r="W1672" s="4">
        <v>220</v>
      </c>
      <c r="X1672" s="13">
        <v>44664</v>
      </c>
      <c r="Y1672" s="27"/>
      <c r="Z1672" s="27">
        <v>42</v>
      </c>
      <c r="AA1672" s="28" t="s">
        <v>456</v>
      </c>
      <c r="AB1672" s="31">
        <v>0.8831</v>
      </c>
      <c r="AC1672" s="32">
        <v>68.8</v>
      </c>
      <c r="AD1672" s="28">
        <v>8</v>
      </c>
      <c r="AE1672" s="28">
        <v>43</v>
      </c>
      <c r="AF1672" s="33">
        <v>0.02</v>
      </c>
      <c r="AG1672" s="28">
        <v>1</v>
      </c>
      <c r="AH1672" s="31">
        <v>6.0000000000000001E-3</v>
      </c>
      <c r="AI1672" s="31">
        <v>0.15</v>
      </c>
      <c r="AJ1672" s="31"/>
      <c r="AK1672" s="75" t="str">
        <f t="shared" si="338"/>
        <v>1</v>
      </c>
      <c r="AL1672" s="75" t="str">
        <f t="shared" si="339"/>
        <v>1</v>
      </c>
      <c r="AM1672" s="75" t="str">
        <f t="shared" si="340"/>
        <v>1</v>
      </c>
      <c r="AN1672" s="75" t="str">
        <f t="shared" si="341"/>
        <v>1</v>
      </c>
      <c r="AO1672" s="75" t="str">
        <f t="shared" si="342"/>
        <v>1</v>
      </c>
      <c r="AP1672" s="75" t="str">
        <f t="shared" si="343"/>
        <v>1</v>
      </c>
      <c r="AQ1672" s="75" t="str">
        <f t="shared" si="332"/>
        <v>1</v>
      </c>
      <c r="AR1672" s="75" t="str">
        <f t="shared" si="333"/>
        <v>1</v>
      </c>
      <c r="AS1672" s="75">
        <f t="shared" si="344"/>
        <v>1</v>
      </c>
      <c r="AT1672" s="75" t="str">
        <f t="shared" si="345"/>
        <v>1</v>
      </c>
      <c r="AU1672" s="48" t="e">
        <f>IF(OR(AQ1672="I",#REF!="I",AQ1672="C",#REF!="C"),"Termovacío",IF(OR(AO1672="I",AN1672="I",AP1672="I",AK1672="I",AL1672="I",AO1672="C",AN1672="C",AP1672="C",AK1672="C",AL1672="C"),"Regeneración",""))</f>
        <v>#REF!</v>
      </c>
    </row>
    <row r="1673" spans="1:47" s="10" customFormat="1" ht="15" customHeight="1" x14ac:dyDescent="0.2">
      <c r="A1673" s="4">
        <f t="shared" si="331"/>
        <v>80</v>
      </c>
      <c r="B1673" s="4">
        <v>60008796</v>
      </c>
      <c r="C1673" s="4" t="s">
        <v>233</v>
      </c>
      <c r="D1673" s="4" t="s">
        <v>155</v>
      </c>
      <c r="E1673" s="3" t="s">
        <v>152</v>
      </c>
      <c r="F1673" s="4" t="s">
        <v>372</v>
      </c>
      <c r="G1673" s="4" t="s">
        <v>19</v>
      </c>
      <c r="H1673" s="4" t="s">
        <v>234</v>
      </c>
      <c r="I1673" s="4" t="s">
        <v>248</v>
      </c>
      <c r="J1673" s="4" t="s">
        <v>255</v>
      </c>
      <c r="K1673" s="4" t="s">
        <v>256</v>
      </c>
      <c r="L1673" s="4">
        <v>2020</v>
      </c>
      <c r="M1673" s="4" t="s">
        <v>267</v>
      </c>
      <c r="N1673" s="4" t="s">
        <v>153</v>
      </c>
      <c r="O1673" s="4" t="s">
        <v>118</v>
      </c>
      <c r="P1673" s="4">
        <v>2020</v>
      </c>
      <c r="Q1673" s="4"/>
      <c r="R1673" s="4"/>
      <c r="S1673" s="13"/>
      <c r="T1673" s="4"/>
      <c r="U1673" s="4"/>
      <c r="V1673" s="4" t="s">
        <v>222</v>
      </c>
      <c r="W1673" s="4">
        <v>220</v>
      </c>
      <c r="X1673" s="13">
        <v>44228</v>
      </c>
      <c r="Y1673" s="27"/>
      <c r="Z1673" s="27"/>
      <c r="AA1673" s="28" t="s">
        <v>456</v>
      </c>
      <c r="AB1673" s="31">
        <v>0.88270000000000004</v>
      </c>
      <c r="AC1673" s="32">
        <v>61.5</v>
      </c>
      <c r="AD1673" s="28">
        <v>6</v>
      </c>
      <c r="AE1673" s="28">
        <v>46.9</v>
      </c>
      <c r="AF1673" s="33">
        <v>0.02</v>
      </c>
      <c r="AG1673" s="28">
        <v>0.5</v>
      </c>
      <c r="AH1673" s="31"/>
      <c r="AI1673" s="31">
        <v>7.0000000000000007E-2</v>
      </c>
      <c r="AJ1673" s="31"/>
      <c r="AK1673" s="75" t="str">
        <f t="shared" si="338"/>
        <v>1</v>
      </c>
      <c r="AL1673" s="75" t="str">
        <f t="shared" si="339"/>
        <v>1</v>
      </c>
      <c r="AM1673" s="75" t="str">
        <f t="shared" si="340"/>
        <v>1</v>
      </c>
      <c r="AN1673" s="75" t="str">
        <f t="shared" si="341"/>
        <v>1</v>
      </c>
      <c r="AO1673" s="75" t="str">
        <f t="shared" si="342"/>
        <v>1</v>
      </c>
      <c r="AP1673" s="75" t="str">
        <f t="shared" si="343"/>
        <v>1</v>
      </c>
      <c r="AQ1673" s="75" t="str">
        <f t="shared" si="332"/>
        <v>1</v>
      </c>
      <c r="AR1673" s="75" t="str">
        <f t="shared" si="333"/>
        <v>1</v>
      </c>
      <c r="AS1673" s="75">
        <f t="shared" si="344"/>
        <v>1</v>
      </c>
      <c r="AT1673" s="75" t="str">
        <f t="shared" si="345"/>
        <v>1</v>
      </c>
      <c r="AU1673" s="48" t="e">
        <f>IF(OR(AQ1673="I",#REF!="I",AQ1673="C",#REF!="C"),"Termovacío",IF(OR(AO1673="I",AN1673="I",AP1673="I",AK1673="I",AL1673="I",AO1673="C",AN1673="C",AP1673="C",AK1673="C",AL1673="C"),"Regeneración",""))</f>
        <v>#REF!</v>
      </c>
    </row>
    <row r="1674" spans="1:47" s="10" customFormat="1" ht="15" customHeight="1" x14ac:dyDescent="0.2">
      <c r="A1674" s="4">
        <f t="shared" si="331"/>
        <v>80</v>
      </c>
      <c r="B1674" s="4">
        <v>60008796</v>
      </c>
      <c r="C1674" s="4" t="s">
        <v>233</v>
      </c>
      <c r="D1674" s="4" t="s">
        <v>155</v>
      </c>
      <c r="E1674" s="3" t="s">
        <v>152</v>
      </c>
      <c r="F1674" s="4" t="s">
        <v>372</v>
      </c>
      <c r="G1674" s="4" t="s">
        <v>19</v>
      </c>
      <c r="H1674" s="4" t="s">
        <v>234</v>
      </c>
      <c r="I1674" s="4" t="s">
        <v>248</v>
      </c>
      <c r="J1674" s="4" t="s">
        <v>255</v>
      </c>
      <c r="K1674" s="4" t="s">
        <v>256</v>
      </c>
      <c r="L1674" s="4">
        <v>2020</v>
      </c>
      <c r="M1674" s="4" t="s">
        <v>267</v>
      </c>
      <c r="N1674" s="4" t="s">
        <v>153</v>
      </c>
      <c r="O1674" s="4" t="s">
        <v>118</v>
      </c>
      <c r="P1674" s="4">
        <v>2020</v>
      </c>
      <c r="Q1674" s="4"/>
      <c r="R1674" s="4"/>
      <c r="S1674" s="13"/>
      <c r="T1674" s="4"/>
      <c r="U1674" s="4"/>
      <c r="V1674" s="4" t="s">
        <v>222</v>
      </c>
      <c r="W1674" s="4">
        <v>220</v>
      </c>
      <c r="X1674" s="13">
        <v>44202</v>
      </c>
      <c r="Y1674" s="27"/>
      <c r="Z1674" s="27">
        <v>43.9</v>
      </c>
      <c r="AA1674" s="28" t="s">
        <v>456</v>
      </c>
      <c r="AB1674" s="31">
        <v>0.87560000000000004</v>
      </c>
      <c r="AC1674" s="32">
        <v>65</v>
      </c>
      <c r="AD1674" s="28">
        <v>6</v>
      </c>
      <c r="AE1674" s="28">
        <v>50.2</v>
      </c>
      <c r="AF1674" s="33">
        <v>0.02</v>
      </c>
      <c r="AG1674" s="28">
        <v>0.5</v>
      </c>
      <c r="AH1674" s="31"/>
      <c r="AI1674" s="31">
        <v>0.11</v>
      </c>
      <c r="AJ1674" s="31"/>
      <c r="AK1674" s="75" t="str">
        <f t="shared" si="338"/>
        <v>1</v>
      </c>
      <c r="AL1674" s="75" t="str">
        <f t="shared" si="339"/>
        <v>1</v>
      </c>
      <c r="AM1674" s="75" t="str">
        <f t="shared" si="340"/>
        <v>1</v>
      </c>
      <c r="AN1674" s="75" t="str">
        <f t="shared" si="341"/>
        <v>1</v>
      </c>
      <c r="AO1674" s="75" t="str">
        <f t="shared" si="342"/>
        <v>1</v>
      </c>
      <c r="AP1674" s="75" t="str">
        <f t="shared" si="343"/>
        <v>1</v>
      </c>
      <c r="AQ1674" s="75" t="str">
        <f t="shared" si="332"/>
        <v>1</v>
      </c>
      <c r="AR1674" s="75" t="str">
        <f t="shared" si="333"/>
        <v>1</v>
      </c>
      <c r="AS1674" s="75">
        <f t="shared" si="344"/>
        <v>1</v>
      </c>
      <c r="AT1674" s="75" t="str">
        <f t="shared" si="345"/>
        <v>1</v>
      </c>
      <c r="AU1674" s="48" t="e">
        <f>IF(OR(AQ1674="I",#REF!="I",AQ1674="C",#REF!="C"),"Termovacío",IF(OR(AO1674="I",AN1674="I",AP1674="I",AK1674="I",AL1674="I",AO1674="C",AN1674="C",AP1674="C",AK1674="C",AL1674="C"),"Regeneración",""))</f>
        <v>#REF!</v>
      </c>
    </row>
    <row r="1675" spans="1:47" s="10" customFormat="1" ht="15" customHeight="1" x14ac:dyDescent="0.2">
      <c r="A1675" s="4">
        <f t="shared" si="331"/>
        <v>80</v>
      </c>
      <c r="B1675" s="4">
        <v>60008796</v>
      </c>
      <c r="C1675" s="4" t="s">
        <v>233</v>
      </c>
      <c r="D1675" s="4" t="s">
        <v>155</v>
      </c>
      <c r="E1675" s="3" t="s">
        <v>152</v>
      </c>
      <c r="F1675" s="4" t="s">
        <v>372</v>
      </c>
      <c r="G1675" s="4" t="s">
        <v>19</v>
      </c>
      <c r="H1675" s="4" t="s">
        <v>234</v>
      </c>
      <c r="I1675" s="4" t="s">
        <v>248</v>
      </c>
      <c r="J1675" s="4" t="s">
        <v>255</v>
      </c>
      <c r="K1675" s="4" t="s">
        <v>256</v>
      </c>
      <c r="L1675" s="4">
        <v>2020</v>
      </c>
      <c r="M1675" s="4" t="s">
        <v>267</v>
      </c>
      <c r="N1675" s="4" t="s">
        <v>153</v>
      </c>
      <c r="O1675" s="4" t="s">
        <v>118</v>
      </c>
      <c r="P1675" s="4">
        <v>2020</v>
      </c>
      <c r="Q1675" s="4"/>
      <c r="R1675" s="4"/>
      <c r="S1675" s="13"/>
      <c r="T1675" s="4"/>
      <c r="U1675" s="4"/>
      <c r="V1675" s="4" t="s">
        <v>222</v>
      </c>
      <c r="W1675" s="4">
        <v>220</v>
      </c>
      <c r="X1675" s="13">
        <v>44195</v>
      </c>
      <c r="Y1675" s="27"/>
      <c r="Z1675" s="27">
        <v>42</v>
      </c>
      <c r="AA1675" s="28" t="s">
        <v>456</v>
      </c>
      <c r="AB1675" s="31">
        <v>0.88109999999999999</v>
      </c>
      <c r="AC1675" s="32">
        <v>62.8</v>
      </c>
      <c r="AD1675" s="28">
        <v>4</v>
      </c>
      <c r="AE1675" s="28">
        <v>51.4</v>
      </c>
      <c r="AF1675" s="33">
        <v>0.02</v>
      </c>
      <c r="AG1675" s="28">
        <v>0.5</v>
      </c>
      <c r="AH1675" s="31"/>
      <c r="AI1675" s="31">
        <v>0.06</v>
      </c>
      <c r="AJ1675" s="31"/>
      <c r="AK1675" s="75" t="str">
        <f t="shared" si="338"/>
        <v>1</v>
      </c>
      <c r="AL1675" s="75" t="str">
        <f t="shared" si="339"/>
        <v>1</v>
      </c>
      <c r="AM1675" s="75" t="str">
        <f t="shared" si="340"/>
        <v>1</v>
      </c>
      <c r="AN1675" s="75" t="str">
        <f t="shared" si="341"/>
        <v>1</v>
      </c>
      <c r="AO1675" s="75" t="str">
        <f t="shared" si="342"/>
        <v>1</v>
      </c>
      <c r="AP1675" s="75" t="str">
        <f t="shared" si="343"/>
        <v>1</v>
      </c>
      <c r="AQ1675" s="75" t="str">
        <f t="shared" si="332"/>
        <v>1</v>
      </c>
      <c r="AR1675" s="75" t="str">
        <f t="shared" si="333"/>
        <v>1</v>
      </c>
      <c r="AS1675" s="75">
        <f t="shared" si="344"/>
        <v>1</v>
      </c>
      <c r="AT1675" s="75" t="str">
        <f t="shared" si="345"/>
        <v>1</v>
      </c>
      <c r="AU1675" s="48" t="e">
        <f>IF(OR(AQ1675="I",#REF!="I",AQ1675="C",#REF!="C"),"Termovacío",IF(OR(AO1675="I",AN1675="I",AP1675="I",AK1675="I",AL1675="I",AO1675="C",AN1675="C",AP1675="C",AK1675="C",AL1675="C"),"Regeneración",""))</f>
        <v>#REF!</v>
      </c>
    </row>
    <row r="1676" spans="1:47" s="10" customFormat="1" ht="15" customHeight="1" x14ac:dyDescent="0.2">
      <c r="A1676" s="4">
        <f t="shared" si="331"/>
        <v>81</v>
      </c>
      <c r="B1676" s="36">
        <v>60008797</v>
      </c>
      <c r="C1676" s="36" t="s">
        <v>233</v>
      </c>
      <c r="D1676" s="36" t="s">
        <v>155</v>
      </c>
      <c r="E1676" s="37" t="s">
        <v>153</v>
      </c>
      <c r="F1676" s="36" t="s">
        <v>373</v>
      </c>
      <c r="G1676" s="36" t="s">
        <v>19</v>
      </c>
      <c r="H1676" s="36" t="s">
        <v>235</v>
      </c>
      <c r="I1676" s="36" t="s">
        <v>248</v>
      </c>
      <c r="J1676" s="36" t="s">
        <v>255</v>
      </c>
      <c r="K1676" s="36" t="s">
        <v>256</v>
      </c>
      <c r="L1676" s="36">
        <v>2020</v>
      </c>
      <c r="M1676" s="36" t="s">
        <v>267</v>
      </c>
      <c r="N1676" s="36" t="s">
        <v>153</v>
      </c>
      <c r="O1676" s="36" t="s">
        <v>118</v>
      </c>
      <c r="P1676" s="36">
        <v>2020</v>
      </c>
      <c r="Q1676" s="36"/>
      <c r="R1676" s="36"/>
      <c r="S1676" s="38"/>
      <c r="T1676" s="36"/>
      <c r="U1676" s="36"/>
      <c r="V1676" s="36" t="s">
        <v>448</v>
      </c>
      <c r="W1676" s="36">
        <v>220</v>
      </c>
      <c r="X1676" s="38">
        <v>45697</v>
      </c>
      <c r="Y1676" s="39">
        <v>58</v>
      </c>
      <c r="Z1676" s="39">
        <v>27</v>
      </c>
      <c r="AA1676" s="40" t="s">
        <v>665</v>
      </c>
      <c r="AB1676" s="41">
        <v>0.88500000000000001</v>
      </c>
      <c r="AC1676" s="42">
        <v>74</v>
      </c>
      <c r="AD1676" s="40">
        <v>6</v>
      </c>
      <c r="AE1676" s="40">
        <v>44.2</v>
      </c>
      <c r="AF1676" s="43">
        <v>2E-3</v>
      </c>
      <c r="AG1676" s="40">
        <v>0.5</v>
      </c>
      <c r="AH1676" s="41">
        <v>6.0000000000000001E-3</v>
      </c>
      <c r="AI1676" s="41">
        <v>8.4000000000000005E-2</v>
      </c>
      <c r="AJ1676" s="41"/>
      <c r="AK1676" s="75" t="str">
        <f t="shared" si="338"/>
        <v>1</v>
      </c>
      <c r="AL1676" s="75" t="str">
        <f t="shared" si="339"/>
        <v>1</v>
      </c>
      <c r="AM1676" s="75" t="str">
        <f t="shared" si="340"/>
        <v>1</v>
      </c>
      <c r="AN1676" s="75" t="str">
        <f t="shared" si="341"/>
        <v>1</v>
      </c>
      <c r="AO1676" s="75" t="str">
        <f t="shared" si="342"/>
        <v>1</v>
      </c>
      <c r="AP1676" s="75" t="str">
        <f t="shared" si="343"/>
        <v>1</v>
      </c>
      <c r="AQ1676" s="75" t="str">
        <f t="shared" si="332"/>
        <v>1</v>
      </c>
      <c r="AR1676" s="75" t="str">
        <f t="shared" si="333"/>
        <v>1</v>
      </c>
      <c r="AS1676" s="75">
        <f t="shared" si="344"/>
        <v>1</v>
      </c>
      <c r="AT1676" s="75" t="str">
        <f t="shared" si="345"/>
        <v>1</v>
      </c>
      <c r="AU1676" s="48" t="e">
        <f>IF(OR(AQ1676="I",#REF!="I",AQ1676="C",#REF!="C"),"Termovacío",IF(OR(AO1676="I",AN1676="I",AP1676="I",AK1676="I",AL1676="I",AO1676="C",AN1676="C",AP1676="C",AK1676="C",AL1676="C"),"Regeneración",""))</f>
        <v>#REF!</v>
      </c>
    </row>
    <row r="1677" spans="1:47" s="10" customFormat="1" ht="15" customHeight="1" x14ac:dyDescent="0.2">
      <c r="A1677" s="4">
        <f t="shared" ref="A1677:A1740" si="346">+IF(B1676=B1677,A1676,A1676+1)</f>
        <v>81</v>
      </c>
      <c r="B1677" s="4">
        <v>60008797</v>
      </c>
      <c r="C1677" s="4" t="s">
        <v>233</v>
      </c>
      <c r="D1677" s="4" t="s">
        <v>155</v>
      </c>
      <c r="E1677" s="3" t="s">
        <v>153</v>
      </c>
      <c r="F1677" s="4" t="s">
        <v>373</v>
      </c>
      <c r="G1677" s="4" t="s">
        <v>19</v>
      </c>
      <c r="H1677" s="4" t="s">
        <v>235</v>
      </c>
      <c r="I1677" s="4" t="s">
        <v>248</v>
      </c>
      <c r="J1677" s="4" t="s">
        <v>255</v>
      </c>
      <c r="K1677" s="4" t="s">
        <v>256</v>
      </c>
      <c r="L1677" s="4">
        <v>2020</v>
      </c>
      <c r="M1677" s="4" t="s">
        <v>267</v>
      </c>
      <c r="N1677" s="4" t="s">
        <v>153</v>
      </c>
      <c r="O1677" s="4" t="s">
        <v>118</v>
      </c>
      <c r="P1677" s="4">
        <v>2020</v>
      </c>
      <c r="Q1677" s="4"/>
      <c r="R1677" s="4"/>
      <c r="S1677" s="13"/>
      <c r="T1677" s="4"/>
      <c r="U1677" s="4"/>
      <c r="V1677" s="4" t="s">
        <v>448</v>
      </c>
      <c r="W1677" s="4">
        <v>220</v>
      </c>
      <c r="X1677" s="13">
        <v>45244</v>
      </c>
      <c r="Y1677" s="27"/>
      <c r="Z1677" s="27"/>
      <c r="AA1677" s="28" t="s">
        <v>456</v>
      </c>
      <c r="AB1677" s="31">
        <v>0.88400000000000001</v>
      </c>
      <c r="AC1677" s="32">
        <v>55</v>
      </c>
      <c r="AD1677" s="28">
        <v>9</v>
      </c>
      <c r="AE1677" s="28">
        <v>46</v>
      </c>
      <c r="AF1677" s="33">
        <v>0.01</v>
      </c>
      <c r="AG1677" s="28">
        <v>0.5</v>
      </c>
      <c r="AH1677" s="31">
        <v>0.161</v>
      </c>
      <c r="AI1677" s="31">
        <v>4.0000000000000001E-3</v>
      </c>
      <c r="AJ1677" s="31"/>
      <c r="AK1677" s="75" t="str">
        <f t="shared" si="338"/>
        <v>3</v>
      </c>
      <c r="AL1677" s="75" t="str">
        <f t="shared" si="339"/>
        <v>1</v>
      </c>
      <c r="AM1677" s="75" t="str">
        <f t="shared" si="340"/>
        <v>1</v>
      </c>
      <c r="AN1677" s="75" t="str">
        <f t="shared" si="341"/>
        <v>1</v>
      </c>
      <c r="AO1677" s="75" t="str">
        <f t="shared" si="342"/>
        <v>1</v>
      </c>
      <c r="AP1677" s="75" t="str">
        <f t="shared" si="343"/>
        <v>1</v>
      </c>
      <c r="AQ1677" s="75" t="str">
        <f t="shared" si="332"/>
        <v>1</v>
      </c>
      <c r="AR1677" s="75" t="str">
        <f t="shared" si="333"/>
        <v>1</v>
      </c>
      <c r="AS1677" s="75">
        <f t="shared" si="344"/>
        <v>1.2727272727272727</v>
      </c>
      <c r="AT1677" s="75" t="str">
        <f t="shared" si="345"/>
        <v>3</v>
      </c>
      <c r="AU1677" s="48" t="e">
        <f>IF(OR(AQ1677="I",#REF!="I",AQ1677="C",#REF!="C"),"Termovacío",IF(OR(AO1677="I",AN1677="I",AP1677="I",AK1677="I",AL1677="I",AO1677="C",AN1677="C",AP1677="C",AK1677="C",AL1677="C"),"Regeneración",""))</f>
        <v>#REF!</v>
      </c>
    </row>
    <row r="1678" spans="1:47" s="10" customFormat="1" ht="15" customHeight="1" x14ac:dyDescent="0.2">
      <c r="A1678" s="4">
        <f t="shared" si="346"/>
        <v>81</v>
      </c>
      <c r="B1678" s="4">
        <v>60008797</v>
      </c>
      <c r="C1678" s="4" t="s">
        <v>233</v>
      </c>
      <c r="D1678" s="4" t="s">
        <v>155</v>
      </c>
      <c r="E1678" s="3" t="s">
        <v>153</v>
      </c>
      <c r="F1678" s="4" t="s">
        <v>373</v>
      </c>
      <c r="G1678" s="4" t="s">
        <v>19</v>
      </c>
      <c r="H1678" s="4" t="s">
        <v>235</v>
      </c>
      <c r="I1678" s="4" t="s">
        <v>248</v>
      </c>
      <c r="J1678" s="4" t="s">
        <v>255</v>
      </c>
      <c r="K1678" s="4" t="s">
        <v>256</v>
      </c>
      <c r="L1678" s="4">
        <v>2020</v>
      </c>
      <c r="M1678" s="4" t="s">
        <v>267</v>
      </c>
      <c r="N1678" s="4" t="s">
        <v>153</v>
      </c>
      <c r="O1678" s="4" t="s">
        <v>118</v>
      </c>
      <c r="P1678" s="4">
        <v>2020</v>
      </c>
      <c r="Q1678" s="4"/>
      <c r="R1678" s="4"/>
      <c r="S1678" s="13"/>
      <c r="T1678" s="4"/>
      <c r="U1678" s="4"/>
      <c r="V1678" s="4" t="s">
        <v>222</v>
      </c>
      <c r="W1678" s="4">
        <v>220</v>
      </c>
      <c r="X1678" s="13">
        <v>44664</v>
      </c>
      <c r="Y1678" s="27"/>
      <c r="Z1678" s="27">
        <v>42</v>
      </c>
      <c r="AA1678" s="28" t="s">
        <v>456</v>
      </c>
      <c r="AB1678" s="31">
        <v>0.88339999999999996</v>
      </c>
      <c r="AC1678" s="32">
        <v>68.8</v>
      </c>
      <c r="AD1678" s="28">
        <v>9</v>
      </c>
      <c r="AE1678" s="28">
        <v>45.7</v>
      </c>
      <c r="AF1678" s="33">
        <v>0.02</v>
      </c>
      <c r="AG1678" s="28">
        <v>1</v>
      </c>
      <c r="AH1678" s="31">
        <v>6.0000000000000001E-3</v>
      </c>
      <c r="AI1678" s="31">
        <v>0.12</v>
      </c>
      <c r="AJ1678" s="31"/>
      <c r="AK1678" s="75" t="str">
        <f t="shared" si="338"/>
        <v>1</v>
      </c>
      <c r="AL1678" s="75" t="str">
        <f t="shared" si="339"/>
        <v>1</v>
      </c>
      <c r="AM1678" s="75" t="str">
        <f t="shared" si="340"/>
        <v>1</v>
      </c>
      <c r="AN1678" s="75" t="str">
        <f t="shared" si="341"/>
        <v>1</v>
      </c>
      <c r="AO1678" s="75" t="str">
        <f t="shared" si="342"/>
        <v>1</v>
      </c>
      <c r="AP1678" s="75" t="str">
        <f t="shared" si="343"/>
        <v>1</v>
      </c>
      <c r="AQ1678" s="75" t="str">
        <f t="shared" si="332"/>
        <v>1</v>
      </c>
      <c r="AR1678" s="75" t="str">
        <f t="shared" si="333"/>
        <v>1</v>
      </c>
      <c r="AS1678" s="75">
        <f t="shared" si="344"/>
        <v>1</v>
      </c>
      <c r="AT1678" s="75" t="str">
        <f t="shared" si="345"/>
        <v>1</v>
      </c>
      <c r="AU1678" s="48" t="e">
        <f>IF(OR(AQ1678="I",#REF!="I",AQ1678="C",#REF!="C"),"Termovacío",IF(OR(AO1678="I",AN1678="I",AP1678="I",AK1678="I",AL1678="I",AO1678="C",AN1678="C",AP1678="C",AK1678="C",AL1678="C"),"Regeneración",""))</f>
        <v>#REF!</v>
      </c>
    </row>
    <row r="1679" spans="1:47" s="10" customFormat="1" ht="15" customHeight="1" x14ac:dyDescent="0.2">
      <c r="A1679" s="4">
        <f t="shared" si="346"/>
        <v>81</v>
      </c>
      <c r="B1679" s="4">
        <v>60008797</v>
      </c>
      <c r="C1679" s="4" t="s">
        <v>233</v>
      </c>
      <c r="D1679" s="4" t="s">
        <v>155</v>
      </c>
      <c r="E1679" s="3" t="s">
        <v>153</v>
      </c>
      <c r="F1679" s="4" t="s">
        <v>373</v>
      </c>
      <c r="G1679" s="4" t="s">
        <v>19</v>
      </c>
      <c r="H1679" s="4" t="s">
        <v>235</v>
      </c>
      <c r="I1679" s="4" t="s">
        <v>248</v>
      </c>
      <c r="J1679" s="4" t="s">
        <v>255</v>
      </c>
      <c r="K1679" s="4" t="s">
        <v>256</v>
      </c>
      <c r="L1679" s="4">
        <v>2020</v>
      </c>
      <c r="M1679" s="4" t="s">
        <v>267</v>
      </c>
      <c r="N1679" s="4" t="s">
        <v>153</v>
      </c>
      <c r="O1679" s="4" t="s">
        <v>118</v>
      </c>
      <c r="P1679" s="4">
        <v>2020</v>
      </c>
      <c r="Q1679" s="4"/>
      <c r="R1679" s="4"/>
      <c r="S1679" s="13"/>
      <c r="T1679" s="4"/>
      <c r="U1679" s="4"/>
      <c r="V1679" s="4" t="s">
        <v>222</v>
      </c>
      <c r="W1679" s="4">
        <v>220</v>
      </c>
      <c r="X1679" s="13">
        <v>44228</v>
      </c>
      <c r="Y1679" s="27"/>
      <c r="Z1679" s="27"/>
      <c r="AA1679" s="28" t="s">
        <v>456</v>
      </c>
      <c r="AB1679" s="31">
        <v>0.88270000000000004</v>
      </c>
      <c r="AC1679" s="32">
        <v>61.7</v>
      </c>
      <c r="AD1679" s="28">
        <v>6</v>
      </c>
      <c r="AE1679" s="28">
        <v>47.7</v>
      </c>
      <c r="AF1679" s="33">
        <v>0.02</v>
      </c>
      <c r="AG1679" s="28">
        <v>0.5</v>
      </c>
      <c r="AH1679" s="31"/>
      <c r="AI1679" s="31">
        <v>0.09</v>
      </c>
      <c r="AJ1679" s="31"/>
      <c r="AK1679" s="75" t="str">
        <f t="shared" si="338"/>
        <v>1</v>
      </c>
      <c r="AL1679" s="75" t="str">
        <f t="shared" si="339"/>
        <v>1</v>
      </c>
      <c r="AM1679" s="75" t="str">
        <f t="shared" si="340"/>
        <v>1</v>
      </c>
      <c r="AN1679" s="75" t="str">
        <f t="shared" si="341"/>
        <v>1</v>
      </c>
      <c r="AO1679" s="75" t="str">
        <f t="shared" si="342"/>
        <v>1</v>
      </c>
      <c r="AP1679" s="75" t="str">
        <f t="shared" si="343"/>
        <v>1</v>
      </c>
      <c r="AQ1679" s="75" t="str">
        <f t="shared" si="332"/>
        <v>1</v>
      </c>
      <c r="AR1679" s="75" t="str">
        <f t="shared" si="333"/>
        <v>1</v>
      </c>
      <c r="AS1679" s="75">
        <f t="shared" si="344"/>
        <v>1</v>
      </c>
      <c r="AT1679" s="75" t="str">
        <f t="shared" si="345"/>
        <v>1</v>
      </c>
      <c r="AU1679" s="48" t="e">
        <f>IF(OR(AQ1679="I",#REF!="I",AQ1679="C",#REF!="C"),"Termovacío",IF(OR(AO1679="I",AN1679="I",AP1679="I",AK1679="I",AL1679="I",AO1679="C",AN1679="C",AP1679="C",AK1679="C",AL1679="C"),"Regeneración",""))</f>
        <v>#REF!</v>
      </c>
    </row>
    <row r="1680" spans="1:47" s="10" customFormat="1" ht="15" customHeight="1" x14ac:dyDescent="0.2">
      <c r="A1680" s="4">
        <f t="shared" si="346"/>
        <v>81</v>
      </c>
      <c r="B1680" s="4">
        <v>60008797</v>
      </c>
      <c r="C1680" s="4" t="s">
        <v>233</v>
      </c>
      <c r="D1680" s="4" t="s">
        <v>155</v>
      </c>
      <c r="E1680" s="3" t="s">
        <v>153</v>
      </c>
      <c r="F1680" s="4" t="s">
        <v>373</v>
      </c>
      <c r="G1680" s="4" t="s">
        <v>19</v>
      </c>
      <c r="H1680" s="4" t="s">
        <v>235</v>
      </c>
      <c r="I1680" s="4" t="s">
        <v>248</v>
      </c>
      <c r="J1680" s="4" t="s">
        <v>255</v>
      </c>
      <c r="K1680" s="4" t="s">
        <v>256</v>
      </c>
      <c r="L1680" s="4">
        <v>2020</v>
      </c>
      <c r="M1680" s="4" t="s">
        <v>267</v>
      </c>
      <c r="N1680" s="4" t="s">
        <v>153</v>
      </c>
      <c r="O1680" s="4" t="s">
        <v>118</v>
      </c>
      <c r="P1680" s="4">
        <v>2020</v>
      </c>
      <c r="Q1680" s="4"/>
      <c r="R1680" s="4"/>
      <c r="S1680" s="13"/>
      <c r="T1680" s="4"/>
      <c r="U1680" s="4"/>
      <c r="V1680" s="4" t="s">
        <v>222</v>
      </c>
      <c r="W1680" s="4">
        <v>220</v>
      </c>
      <c r="X1680" s="13">
        <v>44202</v>
      </c>
      <c r="Y1680" s="27"/>
      <c r="Z1680" s="27">
        <v>43.8</v>
      </c>
      <c r="AA1680" s="28" t="s">
        <v>456</v>
      </c>
      <c r="AB1680" s="31">
        <v>0.87560000000000004</v>
      </c>
      <c r="AC1680" s="32">
        <v>71.3</v>
      </c>
      <c r="AD1680" s="28">
        <v>5</v>
      </c>
      <c r="AE1680" s="28">
        <v>48.2</v>
      </c>
      <c r="AF1680" s="33">
        <v>0.02</v>
      </c>
      <c r="AG1680" s="28">
        <v>0.5</v>
      </c>
      <c r="AH1680" s="31"/>
      <c r="AI1680" s="31">
        <v>0.08</v>
      </c>
      <c r="AJ1680" s="31"/>
      <c r="AK1680" s="75" t="str">
        <f t="shared" si="338"/>
        <v>1</v>
      </c>
      <c r="AL1680" s="75" t="str">
        <f t="shared" si="339"/>
        <v>1</v>
      </c>
      <c r="AM1680" s="75" t="str">
        <f t="shared" si="340"/>
        <v>1</v>
      </c>
      <c r="AN1680" s="75" t="str">
        <f t="shared" si="341"/>
        <v>1</v>
      </c>
      <c r="AO1680" s="75" t="str">
        <f t="shared" si="342"/>
        <v>1</v>
      </c>
      <c r="AP1680" s="75" t="str">
        <f t="shared" si="343"/>
        <v>1</v>
      </c>
      <c r="AQ1680" s="75" t="str">
        <f t="shared" si="332"/>
        <v>1</v>
      </c>
      <c r="AR1680" s="75" t="str">
        <f t="shared" si="333"/>
        <v>1</v>
      </c>
      <c r="AS1680" s="75">
        <f t="shared" si="344"/>
        <v>1</v>
      </c>
      <c r="AT1680" s="75" t="str">
        <f t="shared" si="345"/>
        <v>1</v>
      </c>
      <c r="AU1680" s="48" t="e">
        <f>IF(OR(AQ1680="I",#REF!="I",AQ1680="C",#REF!="C"),"Termovacío",IF(OR(AO1680="I",AN1680="I",AP1680="I",AK1680="I",AL1680="I",AO1680="C",AN1680="C",AP1680="C",AK1680="C",AL1680="C"),"Regeneración",""))</f>
        <v>#REF!</v>
      </c>
    </row>
    <row r="1681" spans="1:47" s="10" customFormat="1" ht="15" customHeight="1" x14ac:dyDescent="0.2">
      <c r="A1681" s="4">
        <f t="shared" si="346"/>
        <v>81</v>
      </c>
      <c r="B1681" s="4">
        <v>60008797</v>
      </c>
      <c r="C1681" s="4" t="s">
        <v>233</v>
      </c>
      <c r="D1681" s="4" t="s">
        <v>155</v>
      </c>
      <c r="E1681" s="3" t="s">
        <v>153</v>
      </c>
      <c r="F1681" s="4" t="s">
        <v>373</v>
      </c>
      <c r="G1681" s="4" t="s">
        <v>19</v>
      </c>
      <c r="H1681" s="4" t="s">
        <v>235</v>
      </c>
      <c r="I1681" s="4" t="s">
        <v>248</v>
      </c>
      <c r="J1681" s="4" t="s">
        <v>255</v>
      </c>
      <c r="K1681" s="4" t="s">
        <v>256</v>
      </c>
      <c r="L1681" s="4">
        <v>2020</v>
      </c>
      <c r="M1681" s="4" t="s">
        <v>267</v>
      </c>
      <c r="N1681" s="4" t="s">
        <v>153</v>
      </c>
      <c r="O1681" s="4" t="s">
        <v>118</v>
      </c>
      <c r="P1681" s="4">
        <v>2020</v>
      </c>
      <c r="Q1681" s="4"/>
      <c r="R1681" s="4"/>
      <c r="S1681" s="13"/>
      <c r="T1681" s="4"/>
      <c r="U1681" s="4"/>
      <c r="V1681" s="4" t="s">
        <v>222</v>
      </c>
      <c r="W1681" s="4">
        <v>220</v>
      </c>
      <c r="X1681" s="13">
        <v>44195</v>
      </c>
      <c r="Y1681" s="27"/>
      <c r="Z1681" s="27">
        <v>42.5</v>
      </c>
      <c r="AA1681" s="28" t="s">
        <v>456</v>
      </c>
      <c r="AB1681" s="31">
        <v>0.88100000000000001</v>
      </c>
      <c r="AC1681" s="32">
        <v>72.599999999999994</v>
      </c>
      <c r="AD1681" s="28">
        <v>4</v>
      </c>
      <c r="AE1681" s="28">
        <v>52</v>
      </c>
      <c r="AF1681" s="33">
        <v>0.02</v>
      </c>
      <c r="AG1681" s="28">
        <v>0.5</v>
      </c>
      <c r="AH1681" s="31"/>
      <c r="AI1681" s="31">
        <v>0.06</v>
      </c>
      <c r="AJ1681" s="31"/>
      <c r="AK1681" s="75" t="str">
        <f t="shared" si="338"/>
        <v>1</v>
      </c>
      <c r="AL1681" s="75" t="str">
        <f t="shared" si="339"/>
        <v>1</v>
      </c>
      <c r="AM1681" s="75" t="str">
        <f t="shared" si="340"/>
        <v>1</v>
      </c>
      <c r="AN1681" s="75" t="str">
        <f t="shared" si="341"/>
        <v>1</v>
      </c>
      <c r="AO1681" s="75" t="str">
        <f t="shared" si="342"/>
        <v>1</v>
      </c>
      <c r="AP1681" s="75" t="str">
        <f t="shared" si="343"/>
        <v>1</v>
      </c>
      <c r="AQ1681" s="75" t="str">
        <f t="shared" si="332"/>
        <v>1</v>
      </c>
      <c r="AR1681" s="75" t="str">
        <f t="shared" si="333"/>
        <v>1</v>
      </c>
      <c r="AS1681" s="75">
        <f t="shared" si="344"/>
        <v>1</v>
      </c>
      <c r="AT1681" s="75" t="str">
        <f t="shared" si="345"/>
        <v>1</v>
      </c>
      <c r="AU1681" s="48" t="e">
        <f>IF(OR(AQ1681="I",#REF!="I",AQ1681="C",#REF!="C"),"Termovacío",IF(OR(AO1681="I",AN1681="I",AP1681="I",AK1681="I",AL1681="I",AO1681="C",AN1681="C",AP1681="C",AK1681="C",AL1681="C"),"Regeneración",""))</f>
        <v>#REF!</v>
      </c>
    </row>
    <row r="1682" spans="1:47" s="10" customFormat="1" ht="15" customHeight="1" x14ac:dyDescent="0.2">
      <c r="A1682" s="4">
        <f t="shared" si="346"/>
        <v>82</v>
      </c>
      <c r="B1682" s="36">
        <v>60008798</v>
      </c>
      <c r="C1682" s="36" t="s">
        <v>233</v>
      </c>
      <c r="D1682" s="36" t="s">
        <v>155</v>
      </c>
      <c r="E1682" s="37" t="s">
        <v>154</v>
      </c>
      <c r="F1682" s="36" t="s">
        <v>374</v>
      </c>
      <c r="G1682" s="36" t="s">
        <v>19</v>
      </c>
      <c r="H1682" s="36" t="s">
        <v>236</v>
      </c>
      <c r="I1682" s="36" t="s">
        <v>248</v>
      </c>
      <c r="J1682" s="36" t="s">
        <v>255</v>
      </c>
      <c r="K1682" s="36" t="s">
        <v>256</v>
      </c>
      <c r="L1682" s="36">
        <v>2020</v>
      </c>
      <c r="M1682" s="36" t="s">
        <v>267</v>
      </c>
      <c r="N1682" s="36" t="s">
        <v>153</v>
      </c>
      <c r="O1682" s="36" t="s">
        <v>118</v>
      </c>
      <c r="P1682" s="36">
        <v>2020</v>
      </c>
      <c r="Q1682" s="36"/>
      <c r="R1682" s="36"/>
      <c r="S1682" s="38"/>
      <c r="T1682" s="36"/>
      <c r="U1682" s="36"/>
      <c r="V1682" s="36" t="s">
        <v>448</v>
      </c>
      <c r="W1682" s="36">
        <v>220</v>
      </c>
      <c r="X1682" s="38">
        <v>45697</v>
      </c>
      <c r="Y1682" s="39">
        <v>58</v>
      </c>
      <c r="Z1682" s="39">
        <v>27</v>
      </c>
      <c r="AA1682" s="40" t="s">
        <v>665</v>
      </c>
      <c r="AB1682" s="41">
        <v>0.88500000000000001</v>
      </c>
      <c r="AC1682" s="42">
        <v>75</v>
      </c>
      <c r="AD1682" s="40">
        <v>3</v>
      </c>
      <c r="AE1682" s="40">
        <v>43.7</v>
      </c>
      <c r="AF1682" s="43">
        <v>3.0000000000000001E-3</v>
      </c>
      <c r="AG1682" s="40">
        <v>0.5</v>
      </c>
      <c r="AH1682" s="41">
        <v>4.0000000000000001E-3</v>
      </c>
      <c r="AI1682" s="41">
        <v>7.0000000000000007E-2</v>
      </c>
      <c r="AJ1682" s="41"/>
      <c r="AK1682" s="75" t="str">
        <f t="shared" si="338"/>
        <v>1</v>
      </c>
      <c r="AL1682" s="75" t="str">
        <f t="shared" si="339"/>
        <v>1</v>
      </c>
      <c r="AM1682" s="75" t="str">
        <f t="shared" si="340"/>
        <v>1</v>
      </c>
      <c r="AN1682" s="75" t="str">
        <f t="shared" si="341"/>
        <v>1</v>
      </c>
      <c r="AO1682" s="75" t="str">
        <f t="shared" si="342"/>
        <v>1</v>
      </c>
      <c r="AP1682" s="75" t="str">
        <f t="shared" si="343"/>
        <v>1</v>
      </c>
      <c r="AQ1682" s="75" t="str">
        <f t="shared" si="332"/>
        <v>1</v>
      </c>
      <c r="AR1682" s="75" t="str">
        <f t="shared" si="333"/>
        <v>1</v>
      </c>
      <c r="AS1682" s="75">
        <f t="shared" si="344"/>
        <v>1</v>
      </c>
      <c r="AT1682" s="75" t="str">
        <f t="shared" si="345"/>
        <v>1</v>
      </c>
      <c r="AU1682" s="48" t="e">
        <f>IF(OR(AQ1682="I",#REF!="I",AQ1682="C",#REF!="C"),"Termovacío",IF(OR(AO1682="I",AN1682="I",AP1682="I",AK1682="I",AL1682="I",AO1682="C",AN1682="C",AP1682="C",AK1682="C",AL1682="C"),"Regeneración",""))</f>
        <v>#REF!</v>
      </c>
    </row>
    <row r="1683" spans="1:47" s="10" customFormat="1" ht="15" customHeight="1" x14ac:dyDescent="0.2">
      <c r="A1683" s="4">
        <f t="shared" si="346"/>
        <v>82</v>
      </c>
      <c r="B1683" s="4">
        <v>60008798</v>
      </c>
      <c r="C1683" s="4" t="s">
        <v>233</v>
      </c>
      <c r="D1683" s="4" t="s">
        <v>155</v>
      </c>
      <c r="E1683" s="3" t="s">
        <v>154</v>
      </c>
      <c r="F1683" s="4" t="s">
        <v>374</v>
      </c>
      <c r="G1683" s="4" t="s">
        <v>19</v>
      </c>
      <c r="H1683" s="4" t="s">
        <v>236</v>
      </c>
      <c r="I1683" s="4" t="s">
        <v>248</v>
      </c>
      <c r="J1683" s="4" t="s">
        <v>255</v>
      </c>
      <c r="K1683" s="4" t="s">
        <v>256</v>
      </c>
      <c r="L1683" s="4">
        <v>2020</v>
      </c>
      <c r="M1683" s="4" t="s">
        <v>267</v>
      </c>
      <c r="N1683" s="4" t="s">
        <v>153</v>
      </c>
      <c r="O1683" s="4" t="s">
        <v>118</v>
      </c>
      <c r="P1683" s="4">
        <v>2020</v>
      </c>
      <c r="Q1683" s="4"/>
      <c r="R1683" s="4"/>
      <c r="S1683" s="13"/>
      <c r="T1683" s="4"/>
      <c r="U1683" s="4"/>
      <c r="V1683" s="4" t="s">
        <v>448</v>
      </c>
      <c r="W1683" s="4">
        <v>220</v>
      </c>
      <c r="X1683" s="13">
        <v>45244</v>
      </c>
      <c r="Y1683" s="27"/>
      <c r="Z1683" s="27"/>
      <c r="AA1683" s="28" t="s">
        <v>456</v>
      </c>
      <c r="AB1683" s="31">
        <v>0.88400000000000001</v>
      </c>
      <c r="AC1683" s="32">
        <v>59</v>
      </c>
      <c r="AD1683" s="28">
        <v>7</v>
      </c>
      <c r="AE1683" s="28">
        <v>44.4</v>
      </c>
      <c r="AF1683" s="33">
        <v>0.01</v>
      </c>
      <c r="AG1683" s="28">
        <v>0.5</v>
      </c>
      <c r="AH1683" s="31">
        <v>4.0000000000000001E-3</v>
      </c>
      <c r="AI1683" s="31">
        <v>0.108</v>
      </c>
      <c r="AJ1683" s="31"/>
      <c r="AK1683" s="75" t="str">
        <f t="shared" si="338"/>
        <v>1</v>
      </c>
      <c r="AL1683" s="75" t="str">
        <f t="shared" si="339"/>
        <v>1</v>
      </c>
      <c r="AM1683" s="75" t="str">
        <f t="shared" si="340"/>
        <v>1</v>
      </c>
      <c r="AN1683" s="75" t="str">
        <f t="shared" si="341"/>
        <v>1</v>
      </c>
      <c r="AO1683" s="75" t="str">
        <f t="shared" si="342"/>
        <v>1</v>
      </c>
      <c r="AP1683" s="75" t="str">
        <f t="shared" si="343"/>
        <v>1</v>
      </c>
      <c r="AQ1683" s="75" t="str">
        <f t="shared" si="332"/>
        <v>1</v>
      </c>
      <c r="AR1683" s="75" t="str">
        <f t="shared" si="333"/>
        <v>1</v>
      </c>
      <c r="AS1683" s="75">
        <f t="shared" si="344"/>
        <v>1</v>
      </c>
      <c r="AT1683" s="75" t="str">
        <f t="shared" si="345"/>
        <v>1</v>
      </c>
      <c r="AU1683" s="48" t="e">
        <f>IF(OR(AQ1683="I",#REF!="I",AQ1683="C",#REF!="C"),"Termovacío",IF(OR(AO1683="I",AN1683="I",AP1683="I",AK1683="I",AL1683="I",AO1683="C",AN1683="C",AP1683="C",AK1683="C",AL1683="C"),"Regeneración",""))</f>
        <v>#REF!</v>
      </c>
    </row>
    <row r="1684" spans="1:47" s="10" customFormat="1" ht="15" customHeight="1" x14ac:dyDescent="0.2">
      <c r="A1684" s="4">
        <f t="shared" si="346"/>
        <v>82</v>
      </c>
      <c r="B1684" s="4">
        <v>60008798</v>
      </c>
      <c r="C1684" s="4" t="s">
        <v>233</v>
      </c>
      <c r="D1684" s="4" t="s">
        <v>155</v>
      </c>
      <c r="E1684" s="3" t="s">
        <v>154</v>
      </c>
      <c r="F1684" s="4" t="s">
        <v>374</v>
      </c>
      <c r="G1684" s="4" t="s">
        <v>19</v>
      </c>
      <c r="H1684" s="4" t="s">
        <v>236</v>
      </c>
      <c r="I1684" s="4" t="s">
        <v>248</v>
      </c>
      <c r="J1684" s="4" t="s">
        <v>255</v>
      </c>
      <c r="K1684" s="4" t="s">
        <v>256</v>
      </c>
      <c r="L1684" s="4">
        <v>2020</v>
      </c>
      <c r="M1684" s="4" t="s">
        <v>267</v>
      </c>
      <c r="N1684" s="4" t="s">
        <v>153</v>
      </c>
      <c r="O1684" s="4" t="s">
        <v>118</v>
      </c>
      <c r="P1684" s="4">
        <v>2020</v>
      </c>
      <c r="Q1684" s="4"/>
      <c r="R1684" s="4"/>
      <c r="S1684" s="13"/>
      <c r="T1684" s="4"/>
      <c r="U1684" s="4"/>
      <c r="V1684" s="4" t="s">
        <v>222</v>
      </c>
      <c r="W1684" s="4">
        <v>220</v>
      </c>
      <c r="X1684" s="13">
        <v>44679</v>
      </c>
      <c r="Y1684" s="27"/>
      <c r="Z1684" s="27">
        <v>42</v>
      </c>
      <c r="AA1684" s="28" t="s">
        <v>456</v>
      </c>
      <c r="AB1684" s="31">
        <v>0.88290000000000002</v>
      </c>
      <c r="AC1684" s="32">
        <v>68.599999999999994</v>
      </c>
      <c r="AD1684" s="28">
        <v>6</v>
      </c>
      <c r="AE1684" s="28">
        <v>43.6</v>
      </c>
      <c r="AF1684" s="33">
        <v>0.02</v>
      </c>
      <c r="AG1684" s="28">
        <v>1</v>
      </c>
      <c r="AH1684" s="31">
        <v>6.0000000000000001E-3</v>
      </c>
      <c r="AI1684" s="31">
        <v>0.12</v>
      </c>
      <c r="AJ1684" s="31"/>
      <c r="AK1684" s="75" t="str">
        <f t="shared" si="338"/>
        <v>1</v>
      </c>
      <c r="AL1684" s="75" t="str">
        <f t="shared" si="339"/>
        <v>1</v>
      </c>
      <c r="AM1684" s="75" t="str">
        <f t="shared" si="340"/>
        <v>1</v>
      </c>
      <c r="AN1684" s="75" t="str">
        <f t="shared" si="341"/>
        <v>1</v>
      </c>
      <c r="AO1684" s="75" t="str">
        <f t="shared" si="342"/>
        <v>1</v>
      </c>
      <c r="AP1684" s="75" t="str">
        <f t="shared" si="343"/>
        <v>1</v>
      </c>
      <c r="AQ1684" s="75" t="str">
        <f t="shared" si="332"/>
        <v>1</v>
      </c>
      <c r="AR1684" s="75" t="str">
        <f t="shared" si="333"/>
        <v>1</v>
      </c>
      <c r="AS1684" s="75">
        <f t="shared" si="344"/>
        <v>1</v>
      </c>
      <c r="AT1684" s="75" t="str">
        <f t="shared" si="345"/>
        <v>1</v>
      </c>
      <c r="AU1684" s="48" t="e">
        <f>IF(OR(AQ1684="I",#REF!="I",AQ1684="C",#REF!="C"),"Termovacío",IF(OR(AO1684="I",AN1684="I",AP1684="I",AK1684="I",AL1684="I",AO1684="C",AN1684="C",AP1684="C",AK1684="C",AL1684="C"),"Regeneración",""))</f>
        <v>#REF!</v>
      </c>
    </row>
    <row r="1685" spans="1:47" s="10" customFormat="1" ht="15" customHeight="1" x14ac:dyDescent="0.2">
      <c r="A1685" s="4">
        <f t="shared" si="346"/>
        <v>82</v>
      </c>
      <c r="B1685" s="4">
        <v>60008798</v>
      </c>
      <c r="C1685" s="4" t="s">
        <v>233</v>
      </c>
      <c r="D1685" s="4" t="s">
        <v>155</v>
      </c>
      <c r="E1685" s="3" t="s">
        <v>154</v>
      </c>
      <c r="F1685" s="4" t="s">
        <v>374</v>
      </c>
      <c r="G1685" s="4" t="s">
        <v>19</v>
      </c>
      <c r="H1685" s="4" t="s">
        <v>236</v>
      </c>
      <c r="I1685" s="4" t="s">
        <v>248</v>
      </c>
      <c r="J1685" s="4" t="s">
        <v>255</v>
      </c>
      <c r="K1685" s="4" t="s">
        <v>256</v>
      </c>
      <c r="L1685" s="4">
        <v>2020</v>
      </c>
      <c r="M1685" s="4" t="s">
        <v>267</v>
      </c>
      <c r="N1685" s="4" t="s">
        <v>153</v>
      </c>
      <c r="O1685" s="4" t="s">
        <v>118</v>
      </c>
      <c r="P1685" s="4">
        <v>2020</v>
      </c>
      <c r="Q1685" s="4"/>
      <c r="R1685" s="4"/>
      <c r="S1685" s="13"/>
      <c r="T1685" s="4"/>
      <c r="U1685" s="4"/>
      <c r="V1685" s="4" t="s">
        <v>222</v>
      </c>
      <c r="W1685" s="4">
        <v>220</v>
      </c>
      <c r="X1685" s="13">
        <v>44228</v>
      </c>
      <c r="Y1685" s="27"/>
      <c r="Z1685" s="27"/>
      <c r="AA1685" s="28" t="s">
        <v>456</v>
      </c>
      <c r="AB1685" s="31">
        <v>0.88270000000000004</v>
      </c>
      <c r="AC1685" s="32">
        <v>61.7</v>
      </c>
      <c r="AD1685" s="28">
        <v>6</v>
      </c>
      <c r="AE1685" s="28">
        <v>47.7</v>
      </c>
      <c r="AF1685" s="33">
        <v>0.02</v>
      </c>
      <c r="AG1685" s="28">
        <v>0.5</v>
      </c>
      <c r="AH1685" s="31"/>
      <c r="AI1685" s="31">
        <v>0.09</v>
      </c>
      <c r="AJ1685" s="31"/>
      <c r="AK1685" s="75" t="str">
        <f t="shared" si="338"/>
        <v>1</v>
      </c>
      <c r="AL1685" s="75" t="str">
        <f t="shared" si="339"/>
        <v>1</v>
      </c>
      <c r="AM1685" s="75" t="str">
        <f t="shared" si="340"/>
        <v>1</v>
      </c>
      <c r="AN1685" s="75" t="str">
        <f t="shared" si="341"/>
        <v>1</v>
      </c>
      <c r="AO1685" s="75" t="str">
        <f t="shared" si="342"/>
        <v>1</v>
      </c>
      <c r="AP1685" s="75" t="str">
        <f t="shared" si="343"/>
        <v>1</v>
      </c>
      <c r="AQ1685" s="75" t="str">
        <f t="shared" si="332"/>
        <v>1</v>
      </c>
      <c r="AR1685" s="75" t="str">
        <f t="shared" si="333"/>
        <v>1</v>
      </c>
      <c r="AS1685" s="75">
        <f t="shared" si="344"/>
        <v>1</v>
      </c>
      <c r="AT1685" s="75" t="str">
        <f t="shared" si="345"/>
        <v>1</v>
      </c>
      <c r="AU1685" s="48" t="e">
        <f>IF(OR(AQ1685="I",#REF!="I",AQ1685="C",#REF!="C"),"Termovacío",IF(OR(AO1685="I",AN1685="I",AP1685="I",AK1685="I",AL1685="I",AO1685="C",AN1685="C",AP1685="C",AK1685="C",AL1685="C"),"Regeneración",""))</f>
        <v>#REF!</v>
      </c>
    </row>
    <row r="1686" spans="1:47" s="10" customFormat="1" ht="15" customHeight="1" x14ac:dyDescent="0.2">
      <c r="A1686" s="4">
        <f t="shared" si="346"/>
        <v>82</v>
      </c>
      <c r="B1686" s="4">
        <v>60008798</v>
      </c>
      <c r="C1686" s="4" t="s">
        <v>233</v>
      </c>
      <c r="D1686" s="4" t="s">
        <v>155</v>
      </c>
      <c r="E1686" s="3" t="s">
        <v>154</v>
      </c>
      <c r="F1686" s="4" t="s">
        <v>374</v>
      </c>
      <c r="G1686" s="4" t="s">
        <v>19</v>
      </c>
      <c r="H1686" s="4" t="s">
        <v>236</v>
      </c>
      <c r="I1686" s="4" t="s">
        <v>248</v>
      </c>
      <c r="J1686" s="4" t="s">
        <v>255</v>
      </c>
      <c r="K1686" s="4" t="s">
        <v>256</v>
      </c>
      <c r="L1686" s="4">
        <v>2020</v>
      </c>
      <c r="M1686" s="4" t="s">
        <v>267</v>
      </c>
      <c r="N1686" s="4" t="s">
        <v>153</v>
      </c>
      <c r="O1686" s="4" t="s">
        <v>118</v>
      </c>
      <c r="P1686" s="4">
        <v>2020</v>
      </c>
      <c r="Q1686" s="4"/>
      <c r="R1686" s="4"/>
      <c r="S1686" s="13"/>
      <c r="T1686" s="4"/>
      <c r="U1686" s="4"/>
      <c r="V1686" s="4" t="s">
        <v>222</v>
      </c>
      <c r="W1686" s="4">
        <v>220</v>
      </c>
      <c r="X1686" s="13">
        <v>44202</v>
      </c>
      <c r="Y1686" s="27"/>
      <c r="Z1686" s="27">
        <v>43.8</v>
      </c>
      <c r="AA1686" s="28" t="s">
        <v>456</v>
      </c>
      <c r="AB1686" s="31">
        <v>0.87560000000000004</v>
      </c>
      <c r="AC1686" s="32">
        <v>71.3</v>
      </c>
      <c r="AD1686" s="28">
        <v>5</v>
      </c>
      <c r="AE1686" s="28">
        <v>48.2</v>
      </c>
      <c r="AF1686" s="33">
        <v>0.02</v>
      </c>
      <c r="AG1686" s="28">
        <v>0.5</v>
      </c>
      <c r="AH1686" s="31"/>
      <c r="AI1686" s="31">
        <v>0.08</v>
      </c>
      <c r="AJ1686" s="31"/>
      <c r="AK1686" s="75" t="str">
        <f t="shared" si="338"/>
        <v>1</v>
      </c>
      <c r="AL1686" s="75" t="str">
        <f t="shared" si="339"/>
        <v>1</v>
      </c>
      <c r="AM1686" s="75" t="str">
        <f t="shared" si="340"/>
        <v>1</v>
      </c>
      <c r="AN1686" s="75" t="str">
        <f t="shared" si="341"/>
        <v>1</v>
      </c>
      <c r="AO1686" s="75" t="str">
        <f t="shared" si="342"/>
        <v>1</v>
      </c>
      <c r="AP1686" s="75" t="str">
        <f t="shared" si="343"/>
        <v>1</v>
      </c>
      <c r="AQ1686" s="75" t="str">
        <f t="shared" si="332"/>
        <v>1</v>
      </c>
      <c r="AR1686" s="75" t="str">
        <f t="shared" si="333"/>
        <v>1</v>
      </c>
      <c r="AS1686" s="75">
        <f t="shared" si="344"/>
        <v>1</v>
      </c>
      <c r="AT1686" s="75" t="str">
        <f t="shared" si="345"/>
        <v>1</v>
      </c>
      <c r="AU1686" s="48" t="e">
        <f>IF(OR(AQ1686="I",#REF!="I",AQ1686="C",#REF!="C"),"Termovacío",IF(OR(AO1686="I",AN1686="I",AP1686="I",AK1686="I",AL1686="I",AO1686="C",AN1686="C",AP1686="C",AK1686="C",AL1686="C"),"Regeneración",""))</f>
        <v>#REF!</v>
      </c>
    </row>
    <row r="1687" spans="1:47" s="10" customFormat="1" ht="15" customHeight="1" x14ac:dyDescent="0.2">
      <c r="A1687" s="4">
        <f t="shared" si="346"/>
        <v>82</v>
      </c>
      <c r="B1687" s="4">
        <v>60008798</v>
      </c>
      <c r="C1687" s="4" t="s">
        <v>233</v>
      </c>
      <c r="D1687" s="4" t="s">
        <v>155</v>
      </c>
      <c r="E1687" s="3" t="s">
        <v>154</v>
      </c>
      <c r="F1687" s="4" t="s">
        <v>374</v>
      </c>
      <c r="G1687" s="4" t="s">
        <v>19</v>
      </c>
      <c r="H1687" s="4" t="s">
        <v>236</v>
      </c>
      <c r="I1687" s="4" t="s">
        <v>248</v>
      </c>
      <c r="J1687" s="4" t="s">
        <v>255</v>
      </c>
      <c r="K1687" s="4" t="s">
        <v>256</v>
      </c>
      <c r="L1687" s="4">
        <v>2020</v>
      </c>
      <c r="M1687" s="4" t="s">
        <v>267</v>
      </c>
      <c r="N1687" s="4" t="s">
        <v>153</v>
      </c>
      <c r="O1687" s="4" t="s">
        <v>118</v>
      </c>
      <c r="P1687" s="4">
        <v>2020</v>
      </c>
      <c r="Q1687" s="4"/>
      <c r="R1687" s="4"/>
      <c r="S1687" s="13"/>
      <c r="T1687" s="4"/>
      <c r="U1687" s="4"/>
      <c r="V1687" s="4" t="s">
        <v>222</v>
      </c>
      <c r="W1687" s="4">
        <v>220</v>
      </c>
      <c r="X1687" s="13">
        <v>44195</v>
      </c>
      <c r="Y1687" s="27"/>
      <c r="Z1687" s="27">
        <v>42.5</v>
      </c>
      <c r="AA1687" s="28" t="s">
        <v>456</v>
      </c>
      <c r="AB1687" s="31">
        <v>0.88109999999999999</v>
      </c>
      <c r="AC1687" s="32">
        <v>72.599999999999994</v>
      </c>
      <c r="AD1687" s="28">
        <v>4</v>
      </c>
      <c r="AE1687" s="28">
        <v>52</v>
      </c>
      <c r="AF1687" s="33">
        <v>0.02</v>
      </c>
      <c r="AG1687" s="28">
        <v>0.5</v>
      </c>
      <c r="AH1687" s="31"/>
      <c r="AI1687" s="31">
        <v>0.06</v>
      </c>
      <c r="AJ1687" s="31"/>
      <c r="AK1687" s="75" t="str">
        <f t="shared" si="338"/>
        <v>1</v>
      </c>
      <c r="AL1687" s="75" t="str">
        <f t="shared" si="339"/>
        <v>1</v>
      </c>
      <c r="AM1687" s="75" t="str">
        <f t="shared" si="340"/>
        <v>1</v>
      </c>
      <c r="AN1687" s="75" t="str">
        <f t="shared" si="341"/>
        <v>1</v>
      </c>
      <c r="AO1687" s="75" t="str">
        <f t="shared" si="342"/>
        <v>1</v>
      </c>
      <c r="AP1687" s="75" t="str">
        <f t="shared" si="343"/>
        <v>1</v>
      </c>
      <c r="AQ1687" s="75" t="str">
        <f t="shared" si="332"/>
        <v>1</v>
      </c>
      <c r="AR1687" s="75" t="str">
        <f t="shared" si="333"/>
        <v>1</v>
      </c>
      <c r="AS1687" s="75">
        <f t="shared" si="344"/>
        <v>1</v>
      </c>
      <c r="AT1687" s="75" t="str">
        <f t="shared" si="345"/>
        <v>1</v>
      </c>
      <c r="AU1687" s="48" t="e">
        <f>IF(OR(AQ1687="I",#REF!="I",AQ1687="C",#REF!="C"),"Termovacío",IF(OR(AO1687="I",AN1687="I",AP1687="I",AK1687="I",AL1687="I",AO1687="C",AN1687="C",AP1687="C",AK1687="C",AL1687="C"),"Regeneración",""))</f>
        <v>#REF!</v>
      </c>
    </row>
    <row r="1688" spans="1:47" s="10" customFormat="1" ht="15" customHeight="1" x14ac:dyDescent="0.2">
      <c r="A1688" s="4">
        <f t="shared" si="346"/>
        <v>83</v>
      </c>
      <c r="B1688" s="36">
        <v>60009423</v>
      </c>
      <c r="C1688" s="36" t="s">
        <v>233</v>
      </c>
      <c r="D1688" s="36" t="s">
        <v>158</v>
      </c>
      <c r="E1688" s="37"/>
      <c r="F1688" s="36" t="s">
        <v>375</v>
      </c>
      <c r="G1688" s="36" t="s">
        <v>19</v>
      </c>
      <c r="H1688" s="36" t="s">
        <v>239</v>
      </c>
      <c r="I1688" s="36" t="s">
        <v>248</v>
      </c>
      <c r="J1688" s="36">
        <v>50</v>
      </c>
      <c r="K1688" s="36" t="s">
        <v>217</v>
      </c>
      <c r="L1688" s="36">
        <v>2021</v>
      </c>
      <c r="M1688" s="36" t="s">
        <v>267</v>
      </c>
      <c r="N1688" s="36" t="s">
        <v>153</v>
      </c>
      <c r="O1688" s="36" t="s">
        <v>118</v>
      </c>
      <c r="P1688" s="36">
        <v>2022</v>
      </c>
      <c r="Q1688" s="36"/>
      <c r="R1688" s="36"/>
      <c r="S1688" s="38"/>
      <c r="T1688" s="36"/>
      <c r="U1688" s="36"/>
      <c r="V1688" s="36" t="s">
        <v>448</v>
      </c>
      <c r="W1688" s="36">
        <v>220</v>
      </c>
      <c r="X1688" s="38">
        <v>45697</v>
      </c>
      <c r="Y1688" s="39">
        <v>57</v>
      </c>
      <c r="Z1688" s="39">
        <v>27</v>
      </c>
      <c r="AA1688" s="40" t="s">
        <v>665</v>
      </c>
      <c r="AB1688" s="41">
        <v>0.88100000000000001</v>
      </c>
      <c r="AC1688" s="42">
        <v>75</v>
      </c>
      <c r="AD1688" s="40">
        <v>4</v>
      </c>
      <c r="AE1688" s="40">
        <v>43.5</v>
      </c>
      <c r="AF1688" s="43">
        <v>3.0000000000000001E-3</v>
      </c>
      <c r="AG1688" s="40">
        <v>0.5</v>
      </c>
      <c r="AH1688" s="41">
        <v>4.0000000000000001E-3</v>
      </c>
      <c r="AI1688" s="41">
        <v>9.1999999999999998E-2</v>
      </c>
      <c r="AJ1688" s="41"/>
      <c r="AK1688" s="75" t="str">
        <f t="shared" si="338"/>
        <v>1</v>
      </c>
      <c r="AL1688" s="75" t="str">
        <f t="shared" si="339"/>
        <v>1</v>
      </c>
      <c r="AM1688" s="75" t="str">
        <f t="shared" si="340"/>
        <v>1</v>
      </c>
      <c r="AN1688" s="75" t="str">
        <f t="shared" si="341"/>
        <v>1</v>
      </c>
      <c r="AO1688" s="75" t="str">
        <f t="shared" si="342"/>
        <v>1</v>
      </c>
      <c r="AP1688" s="75" t="str">
        <f t="shared" si="343"/>
        <v>1</v>
      </c>
      <c r="AQ1688" s="75" t="str">
        <f t="shared" si="332"/>
        <v>1</v>
      </c>
      <c r="AR1688" s="75" t="str">
        <f t="shared" si="333"/>
        <v>1</v>
      </c>
      <c r="AS1688" s="75">
        <f t="shared" si="344"/>
        <v>1</v>
      </c>
      <c r="AT1688" s="75" t="str">
        <f t="shared" si="345"/>
        <v>1</v>
      </c>
      <c r="AU1688" s="48" t="e">
        <f>IF(OR(AQ1688="I",#REF!="I",AQ1688="C",#REF!="C"),"Termovacío",IF(OR(AO1688="I",AN1688="I",AP1688="I",AK1688="I",AL1688="I",AO1688="C",AN1688="C",AP1688="C",AK1688="C",AL1688="C"),"Regeneración",""))</f>
        <v>#REF!</v>
      </c>
    </row>
    <row r="1689" spans="1:47" s="10" customFormat="1" ht="15" customHeight="1" x14ac:dyDescent="0.2">
      <c r="A1689" s="4">
        <f t="shared" si="346"/>
        <v>83</v>
      </c>
      <c r="B1689" s="4">
        <v>60009423</v>
      </c>
      <c r="C1689" s="4" t="s">
        <v>233</v>
      </c>
      <c r="D1689" s="4" t="s">
        <v>158</v>
      </c>
      <c r="E1689" s="3"/>
      <c r="F1689" s="4" t="s">
        <v>375</v>
      </c>
      <c r="G1689" s="4" t="s">
        <v>19</v>
      </c>
      <c r="H1689" s="4" t="s">
        <v>239</v>
      </c>
      <c r="I1689" s="4" t="s">
        <v>248</v>
      </c>
      <c r="J1689" s="4">
        <v>50</v>
      </c>
      <c r="K1689" s="4" t="s">
        <v>217</v>
      </c>
      <c r="L1689" s="4">
        <v>2021</v>
      </c>
      <c r="M1689" s="4" t="s">
        <v>267</v>
      </c>
      <c r="N1689" s="4" t="s">
        <v>153</v>
      </c>
      <c r="O1689" s="4" t="s">
        <v>118</v>
      </c>
      <c r="P1689" s="4">
        <v>2022</v>
      </c>
      <c r="Q1689" s="4"/>
      <c r="R1689" s="4"/>
      <c r="S1689" s="13"/>
      <c r="T1689" s="4"/>
      <c r="U1689" s="4"/>
      <c r="V1689" s="4" t="s">
        <v>448</v>
      </c>
      <c r="W1689" s="4">
        <v>220</v>
      </c>
      <c r="X1689" s="13">
        <v>45313</v>
      </c>
      <c r="Y1689" s="27"/>
      <c r="Z1689" s="27">
        <v>36</v>
      </c>
      <c r="AA1689" s="28" t="s">
        <v>461</v>
      </c>
      <c r="AB1689" s="31">
        <v>0.88100000000000001</v>
      </c>
      <c r="AC1689" s="32">
        <v>66</v>
      </c>
      <c r="AD1689" s="28">
        <v>4</v>
      </c>
      <c r="AE1689" s="28">
        <v>43.2</v>
      </c>
      <c r="AF1689" s="33">
        <v>0.01</v>
      </c>
      <c r="AG1689" s="28">
        <v>0.5</v>
      </c>
      <c r="AH1689" s="31">
        <v>6.0000000000000001E-3</v>
      </c>
      <c r="AI1689" s="31">
        <v>5.2999999999999999E-2</v>
      </c>
      <c r="AJ1689" s="31"/>
      <c r="AK1689" s="75" t="str">
        <f t="shared" si="338"/>
        <v>1</v>
      </c>
      <c r="AL1689" s="75" t="str">
        <f t="shared" si="339"/>
        <v>1</v>
      </c>
      <c r="AM1689" s="75" t="str">
        <f t="shared" si="340"/>
        <v>1</v>
      </c>
      <c r="AN1689" s="75" t="str">
        <f t="shared" si="341"/>
        <v>1</v>
      </c>
      <c r="AO1689" s="75" t="str">
        <f t="shared" si="342"/>
        <v>1</v>
      </c>
      <c r="AP1689" s="75" t="str">
        <f t="shared" si="343"/>
        <v>1</v>
      </c>
      <c r="AQ1689" s="75" t="str">
        <f t="shared" si="332"/>
        <v>1</v>
      </c>
      <c r="AR1689" s="75" t="str">
        <f t="shared" si="333"/>
        <v>1</v>
      </c>
      <c r="AS1689" s="75">
        <f t="shared" si="344"/>
        <v>1</v>
      </c>
      <c r="AT1689" s="75" t="str">
        <f t="shared" si="345"/>
        <v>1</v>
      </c>
      <c r="AU1689" s="48" t="e">
        <f>IF(OR(AQ1689="I",#REF!="I",AQ1689="C",#REF!="C"),"Termovacío",IF(OR(AO1689="I",AN1689="I",AP1689="I",AK1689="I",AL1689="I",AO1689="C",AN1689="C",AP1689="C",AK1689="C",AL1689="C"),"Regeneración",""))</f>
        <v>#REF!</v>
      </c>
    </row>
    <row r="1690" spans="1:47" s="10" customFormat="1" ht="15" customHeight="1" x14ac:dyDescent="0.2">
      <c r="A1690" s="4">
        <f t="shared" si="346"/>
        <v>83</v>
      </c>
      <c r="B1690" s="4">
        <v>60009423</v>
      </c>
      <c r="C1690" s="4" t="s">
        <v>233</v>
      </c>
      <c r="D1690" s="4" t="s">
        <v>158</v>
      </c>
      <c r="E1690" s="3"/>
      <c r="F1690" s="4" t="s">
        <v>375</v>
      </c>
      <c r="G1690" s="4" t="s">
        <v>19</v>
      </c>
      <c r="H1690" s="4" t="s">
        <v>239</v>
      </c>
      <c r="I1690" s="4" t="s">
        <v>248</v>
      </c>
      <c r="J1690" s="4">
        <v>50</v>
      </c>
      <c r="K1690" s="4" t="s">
        <v>217</v>
      </c>
      <c r="L1690" s="4">
        <v>2021</v>
      </c>
      <c r="M1690" s="4" t="s">
        <v>267</v>
      </c>
      <c r="N1690" s="4" t="s">
        <v>153</v>
      </c>
      <c r="O1690" s="4" t="s">
        <v>118</v>
      </c>
      <c r="P1690" s="4">
        <v>2022</v>
      </c>
      <c r="Q1690" s="4"/>
      <c r="R1690" s="4"/>
      <c r="S1690" s="13"/>
      <c r="T1690" s="4"/>
      <c r="U1690" s="4"/>
      <c r="V1690" s="4" t="s">
        <v>222</v>
      </c>
      <c r="W1690" s="4">
        <v>220</v>
      </c>
      <c r="X1690" s="13">
        <v>44644</v>
      </c>
      <c r="Y1690" s="27"/>
      <c r="Z1690" s="27">
        <v>50</v>
      </c>
      <c r="AA1690" s="28" t="s">
        <v>461</v>
      </c>
      <c r="AB1690" s="31">
        <v>0.87609999999999999</v>
      </c>
      <c r="AC1690" s="32">
        <v>66.599999999999994</v>
      </c>
      <c r="AD1690" s="28">
        <v>4</v>
      </c>
      <c r="AE1690" s="28">
        <v>46.7</v>
      </c>
      <c r="AF1690" s="33">
        <v>0.02</v>
      </c>
      <c r="AG1690" s="28">
        <v>1</v>
      </c>
      <c r="AH1690" s="31"/>
      <c r="AI1690" s="31">
        <v>0.13</v>
      </c>
      <c r="AJ1690" s="31"/>
      <c r="AK1690" s="75" t="str">
        <f t="shared" si="338"/>
        <v>1</v>
      </c>
      <c r="AL1690" s="75" t="str">
        <f t="shared" si="339"/>
        <v>1</v>
      </c>
      <c r="AM1690" s="75" t="str">
        <f t="shared" si="340"/>
        <v>1</v>
      </c>
      <c r="AN1690" s="75" t="str">
        <f t="shared" si="341"/>
        <v>1</v>
      </c>
      <c r="AO1690" s="75" t="str">
        <f t="shared" si="342"/>
        <v>1</v>
      </c>
      <c r="AP1690" s="75" t="str">
        <f t="shared" si="343"/>
        <v>1</v>
      </c>
      <c r="AQ1690" s="75" t="str">
        <f t="shared" si="332"/>
        <v>1</v>
      </c>
      <c r="AR1690" s="75" t="str">
        <f t="shared" si="333"/>
        <v>1</v>
      </c>
      <c r="AS1690" s="75">
        <f t="shared" si="344"/>
        <v>1</v>
      </c>
      <c r="AT1690" s="75" t="str">
        <f t="shared" si="345"/>
        <v>1</v>
      </c>
      <c r="AU1690" s="48" t="e">
        <f>IF(OR(AQ1690="I",#REF!="I",AQ1690="C",#REF!="C"),"Termovacío",IF(OR(AO1690="I",AN1690="I",AP1690="I",AK1690="I",AL1690="I",AO1690="C",AN1690="C",AP1690="C",AK1690="C",AL1690="C"),"Regeneración",""))</f>
        <v>#REF!</v>
      </c>
    </row>
    <row r="1691" spans="1:47" s="10" customFormat="1" ht="15" customHeight="1" x14ac:dyDescent="0.2">
      <c r="A1691" s="4">
        <f t="shared" si="346"/>
        <v>83</v>
      </c>
      <c r="B1691" s="4">
        <v>60009423</v>
      </c>
      <c r="C1691" s="4" t="s">
        <v>233</v>
      </c>
      <c r="D1691" s="4" t="s">
        <v>158</v>
      </c>
      <c r="E1691" s="3"/>
      <c r="F1691" s="4" t="s">
        <v>375</v>
      </c>
      <c r="G1691" s="4" t="s">
        <v>19</v>
      </c>
      <c r="H1691" s="4" t="s">
        <v>239</v>
      </c>
      <c r="I1691" s="4" t="s">
        <v>248</v>
      </c>
      <c r="J1691" s="4">
        <v>50</v>
      </c>
      <c r="K1691" s="4" t="s">
        <v>217</v>
      </c>
      <c r="L1691" s="4">
        <v>2021</v>
      </c>
      <c r="M1691" s="4" t="s">
        <v>267</v>
      </c>
      <c r="N1691" s="4" t="s">
        <v>153</v>
      </c>
      <c r="O1691" s="4" t="s">
        <v>118</v>
      </c>
      <c r="P1691" s="4">
        <v>2022</v>
      </c>
      <c r="Q1691" s="4"/>
      <c r="R1691" s="4"/>
      <c r="S1691" s="13"/>
      <c r="T1691" s="4"/>
      <c r="U1691" s="4"/>
      <c r="V1691" s="4" t="s">
        <v>222</v>
      </c>
      <c r="W1691" s="4">
        <v>220</v>
      </c>
      <c r="X1691" s="13">
        <v>44634</v>
      </c>
      <c r="Y1691" s="27"/>
      <c r="Z1691" s="27">
        <v>50</v>
      </c>
      <c r="AA1691" s="28" t="s">
        <v>461</v>
      </c>
      <c r="AB1691" s="31">
        <v>0.87680000000000002</v>
      </c>
      <c r="AC1691" s="32">
        <v>70.8</v>
      </c>
      <c r="AD1691" s="28">
        <v>9</v>
      </c>
      <c r="AE1691" s="28">
        <v>45.3</v>
      </c>
      <c r="AF1691" s="33">
        <v>0.02</v>
      </c>
      <c r="AG1691" s="28">
        <v>1</v>
      </c>
      <c r="AH1691" s="31"/>
      <c r="AI1691" s="31">
        <v>0.14000000000000001</v>
      </c>
      <c r="AJ1691" s="31"/>
      <c r="AK1691" s="75" t="str">
        <f t="shared" si="338"/>
        <v>1</v>
      </c>
      <c r="AL1691" s="75" t="str">
        <f t="shared" si="339"/>
        <v>1</v>
      </c>
      <c r="AM1691" s="75" t="str">
        <f t="shared" si="340"/>
        <v>1</v>
      </c>
      <c r="AN1691" s="75" t="str">
        <f t="shared" si="341"/>
        <v>1</v>
      </c>
      <c r="AO1691" s="75" t="str">
        <f t="shared" si="342"/>
        <v>1</v>
      </c>
      <c r="AP1691" s="75" t="str">
        <f t="shared" si="343"/>
        <v>1</v>
      </c>
      <c r="AQ1691" s="75" t="str">
        <f t="shared" si="332"/>
        <v>1</v>
      </c>
      <c r="AR1691" s="75" t="str">
        <f t="shared" si="333"/>
        <v>1</v>
      </c>
      <c r="AS1691" s="75">
        <f t="shared" si="344"/>
        <v>1</v>
      </c>
      <c r="AT1691" s="75" t="str">
        <f t="shared" si="345"/>
        <v>1</v>
      </c>
      <c r="AU1691" s="48" t="e">
        <f>IF(OR(AQ1691="I",#REF!="I",AQ1691="C",#REF!="C"),"Termovacío",IF(OR(AO1691="I",AN1691="I",AP1691="I",AK1691="I",AL1691="I",AO1691="C",AN1691="C",AP1691="C",AK1691="C",AL1691="C"),"Regeneración",""))</f>
        <v>#REF!</v>
      </c>
    </row>
    <row r="1692" spans="1:47" s="10" customFormat="1" ht="15" customHeight="1" x14ac:dyDescent="0.2">
      <c r="A1692" s="4">
        <f t="shared" si="346"/>
        <v>83</v>
      </c>
      <c r="B1692" s="4">
        <v>60009423</v>
      </c>
      <c r="C1692" s="4" t="s">
        <v>233</v>
      </c>
      <c r="D1692" s="4" t="s">
        <v>158</v>
      </c>
      <c r="E1692" s="3"/>
      <c r="F1692" s="4" t="s">
        <v>375</v>
      </c>
      <c r="G1692" s="4" t="s">
        <v>19</v>
      </c>
      <c r="H1692" s="4" t="s">
        <v>239</v>
      </c>
      <c r="I1692" s="4" t="s">
        <v>248</v>
      </c>
      <c r="J1692" s="4">
        <v>50</v>
      </c>
      <c r="K1692" s="4" t="s">
        <v>217</v>
      </c>
      <c r="L1692" s="4">
        <v>2021</v>
      </c>
      <c r="M1692" s="4" t="s">
        <v>267</v>
      </c>
      <c r="N1692" s="4" t="s">
        <v>153</v>
      </c>
      <c r="O1692" s="4" t="s">
        <v>118</v>
      </c>
      <c r="P1692" s="4">
        <v>2022</v>
      </c>
      <c r="Q1692" s="4"/>
      <c r="R1692" s="4"/>
      <c r="S1692" s="13"/>
      <c r="T1692" s="4"/>
      <c r="U1692" s="4"/>
      <c r="V1692" s="4" t="s">
        <v>222</v>
      </c>
      <c r="W1692" s="4">
        <v>220</v>
      </c>
      <c r="X1692" s="13">
        <v>44616</v>
      </c>
      <c r="Y1692" s="27"/>
      <c r="Z1692" s="27">
        <v>48</v>
      </c>
      <c r="AA1692" s="28" t="s">
        <v>461</v>
      </c>
      <c r="AB1692" s="31">
        <v>0.87519999999999998</v>
      </c>
      <c r="AC1692" s="32">
        <v>72.599999999999994</v>
      </c>
      <c r="AD1692" s="28">
        <v>5</v>
      </c>
      <c r="AE1692" s="28">
        <v>46.6</v>
      </c>
      <c r="AF1692" s="33">
        <v>0.02</v>
      </c>
      <c r="AG1692" s="28">
        <v>1</v>
      </c>
      <c r="AH1692" s="31"/>
      <c r="AI1692" s="31">
        <v>0.16</v>
      </c>
      <c r="AJ1692" s="31"/>
      <c r="AK1692" s="75" t="str">
        <f t="shared" si="338"/>
        <v>1</v>
      </c>
      <c r="AL1692" s="75" t="str">
        <f t="shared" si="339"/>
        <v>1</v>
      </c>
      <c r="AM1692" s="75" t="str">
        <f t="shared" si="340"/>
        <v>1</v>
      </c>
      <c r="AN1692" s="75" t="str">
        <f t="shared" si="341"/>
        <v>1</v>
      </c>
      <c r="AO1692" s="75" t="str">
        <f t="shared" si="342"/>
        <v>1</v>
      </c>
      <c r="AP1692" s="75" t="str">
        <f t="shared" si="343"/>
        <v>1</v>
      </c>
      <c r="AQ1692" s="75" t="str">
        <f t="shared" si="332"/>
        <v>1</v>
      </c>
      <c r="AR1692" s="75" t="str">
        <f t="shared" si="333"/>
        <v>1</v>
      </c>
      <c r="AS1692" s="75">
        <f t="shared" si="344"/>
        <v>1</v>
      </c>
      <c r="AT1692" s="75" t="str">
        <f t="shared" si="345"/>
        <v>1</v>
      </c>
      <c r="AU1692" s="48" t="e">
        <f>IF(OR(AQ1692="I",#REF!="I",AQ1692="C",#REF!="C"),"Termovacío",IF(OR(AO1692="I",AN1692="I",AP1692="I",AK1692="I",AL1692="I",AO1692="C",AN1692="C",AP1692="C",AK1692="C",AL1692="C"),"Regeneración",""))</f>
        <v>#REF!</v>
      </c>
    </row>
    <row r="1693" spans="1:47" s="10" customFormat="1" ht="15" customHeight="1" x14ac:dyDescent="0.2">
      <c r="A1693" s="4">
        <f t="shared" si="346"/>
        <v>84</v>
      </c>
      <c r="B1693" s="36">
        <v>60009078</v>
      </c>
      <c r="C1693" s="36" t="s">
        <v>237</v>
      </c>
      <c r="D1693" s="36" t="s">
        <v>155</v>
      </c>
      <c r="E1693" s="37"/>
      <c r="F1693" s="36" t="s">
        <v>376</v>
      </c>
      <c r="G1693" s="36" t="s">
        <v>19</v>
      </c>
      <c r="H1693" s="36" t="s">
        <v>238</v>
      </c>
      <c r="I1693" s="36" t="s">
        <v>248</v>
      </c>
      <c r="J1693" s="36">
        <v>50</v>
      </c>
      <c r="K1693" s="36" t="s">
        <v>217</v>
      </c>
      <c r="L1693" s="36">
        <v>2020</v>
      </c>
      <c r="M1693" s="36" t="s">
        <v>267</v>
      </c>
      <c r="N1693" s="36" t="s">
        <v>153</v>
      </c>
      <c r="O1693" s="36" t="s">
        <v>118</v>
      </c>
      <c r="P1693" s="36">
        <v>2021</v>
      </c>
      <c r="Q1693" s="36"/>
      <c r="R1693" s="36"/>
      <c r="S1693" s="38"/>
      <c r="T1693" s="36"/>
      <c r="U1693" s="36"/>
      <c r="V1693" s="36" t="s">
        <v>448</v>
      </c>
      <c r="W1693" s="36">
        <v>220</v>
      </c>
      <c r="X1693" s="38">
        <v>45697</v>
      </c>
      <c r="Y1693" s="39">
        <v>56</v>
      </c>
      <c r="Z1693" s="39">
        <v>27</v>
      </c>
      <c r="AA1693" s="40" t="s">
        <v>665</v>
      </c>
      <c r="AB1693" s="41">
        <v>0.88500000000000001</v>
      </c>
      <c r="AC1693" s="42">
        <v>72</v>
      </c>
      <c r="AD1693" s="40">
        <v>4</v>
      </c>
      <c r="AE1693" s="40">
        <v>42.3</v>
      </c>
      <c r="AF1693" s="43">
        <v>2E-3</v>
      </c>
      <c r="AG1693" s="40">
        <v>0.5</v>
      </c>
      <c r="AH1693" s="41">
        <v>8.9999999999999993E-3</v>
      </c>
      <c r="AI1693" s="41">
        <v>0.187</v>
      </c>
      <c r="AJ1693" s="41"/>
      <c r="AK1693" s="75" t="str">
        <f t="shared" si="338"/>
        <v>1</v>
      </c>
      <c r="AL1693" s="75" t="str">
        <f t="shared" si="339"/>
        <v>1</v>
      </c>
      <c r="AM1693" s="75" t="str">
        <f t="shared" si="340"/>
        <v>1</v>
      </c>
      <c r="AN1693" s="75" t="str">
        <f t="shared" si="341"/>
        <v>1</v>
      </c>
      <c r="AO1693" s="75" t="str">
        <f t="shared" si="342"/>
        <v>1</v>
      </c>
      <c r="AP1693" s="75" t="str">
        <f t="shared" si="343"/>
        <v>1</v>
      </c>
      <c r="AQ1693" s="75" t="str">
        <f t="shared" si="332"/>
        <v>1</v>
      </c>
      <c r="AR1693" s="75" t="str">
        <f t="shared" si="333"/>
        <v>1</v>
      </c>
      <c r="AS1693" s="75">
        <f t="shared" si="344"/>
        <v>1</v>
      </c>
      <c r="AT1693" s="75" t="str">
        <f t="shared" si="345"/>
        <v>1</v>
      </c>
      <c r="AU1693" s="48" t="e">
        <f>IF(OR(AQ1693="I",#REF!="I",AQ1693="C",#REF!="C"),"Termovacío",IF(OR(AO1693="I",AN1693="I",AP1693="I",AK1693="I",AL1693="I",AO1693="C",AN1693="C",AP1693="C",AK1693="C",AL1693="C"),"Regeneración",""))</f>
        <v>#REF!</v>
      </c>
    </row>
    <row r="1694" spans="1:47" s="10" customFormat="1" ht="15" customHeight="1" x14ac:dyDescent="0.2">
      <c r="A1694" s="4">
        <f t="shared" si="346"/>
        <v>84</v>
      </c>
      <c r="B1694" s="4">
        <v>60009078</v>
      </c>
      <c r="C1694" s="4" t="s">
        <v>237</v>
      </c>
      <c r="D1694" s="4" t="s">
        <v>155</v>
      </c>
      <c r="E1694" s="3"/>
      <c r="F1694" s="4" t="s">
        <v>376</v>
      </c>
      <c r="G1694" s="4" t="s">
        <v>19</v>
      </c>
      <c r="H1694" s="4" t="s">
        <v>238</v>
      </c>
      <c r="I1694" s="4" t="s">
        <v>248</v>
      </c>
      <c r="J1694" s="4">
        <v>50</v>
      </c>
      <c r="K1694" s="4" t="s">
        <v>217</v>
      </c>
      <c r="L1694" s="4">
        <v>2020</v>
      </c>
      <c r="M1694" s="4" t="s">
        <v>267</v>
      </c>
      <c r="N1694" s="4" t="s">
        <v>153</v>
      </c>
      <c r="O1694" s="4" t="s">
        <v>118</v>
      </c>
      <c r="P1694" s="4">
        <v>2021</v>
      </c>
      <c r="Q1694" s="4"/>
      <c r="R1694" s="4"/>
      <c r="S1694" s="13"/>
      <c r="T1694" s="4"/>
      <c r="U1694" s="4"/>
      <c r="V1694" s="4" t="s">
        <v>448</v>
      </c>
      <c r="W1694" s="4">
        <v>220</v>
      </c>
      <c r="X1694" s="13">
        <v>45244</v>
      </c>
      <c r="Y1694" s="27"/>
      <c r="Z1694" s="27"/>
      <c r="AA1694" s="28" t="s">
        <v>456</v>
      </c>
      <c r="AB1694" s="31">
        <v>0.88400000000000001</v>
      </c>
      <c r="AC1694" s="32">
        <v>47</v>
      </c>
      <c r="AD1694" s="28">
        <v>11</v>
      </c>
      <c r="AE1694" s="28">
        <v>43.2</v>
      </c>
      <c r="AF1694" s="33">
        <v>0.01</v>
      </c>
      <c r="AG1694" s="28">
        <v>0.5</v>
      </c>
      <c r="AH1694" s="31">
        <v>5.0000000000000001E-3</v>
      </c>
      <c r="AI1694" s="31">
        <v>0.10299999999999999</v>
      </c>
      <c r="AJ1694" s="31"/>
      <c r="AK1694" s="75" t="str">
        <f t="shared" si="338"/>
        <v>1</v>
      </c>
      <c r="AL1694" s="75" t="str">
        <f t="shared" si="339"/>
        <v>1</v>
      </c>
      <c r="AM1694" s="75" t="str">
        <f t="shared" si="340"/>
        <v>1</v>
      </c>
      <c r="AN1694" s="75" t="str">
        <f t="shared" si="341"/>
        <v>1</v>
      </c>
      <c r="AO1694" s="75" t="str">
        <f t="shared" si="342"/>
        <v>1</v>
      </c>
      <c r="AP1694" s="75" t="str">
        <f t="shared" si="343"/>
        <v>1</v>
      </c>
      <c r="AQ1694" s="75" t="str">
        <f t="shared" si="332"/>
        <v>2</v>
      </c>
      <c r="AR1694" s="75" t="str">
        <f t="shared" si="333"/>
        <v>1</v>
      </c>
      <c r="AS1694" s="75">
        <f t="shared" si="344"/>
        <v>1.2272727272727273</v>
      </c>
      <c r="AT1694" s="75" t="str">
        <f t="shared" si="345"/>
        <v>3</v>
      </c>
      <c r="AU1694" s="48" t="e">
        <f>IF(OR(AQ1694="I",#REF!="I",AQ1694="C",#REF!="C"),"Termovacío",IF(OR(AO1694="I",AN1694="I",AP1694="I",AK1694="I",AL1694="I",AO1694="C",AN1694="C",AP1694="C",AK1694="C",AL1694="C"),"Regeneración",""))</f>
        <v>#REF!</v>
      </c>
    </row>
    <row r="1695" spans="1:47" s="10" customFormat="1" ht="15" customHeight="1" x14ac:dyDescent="0.2">
      <c r="A1695" s="4">
        <f t="shared" si="346"/>
        <v>84</v>
      </c>
      <c r="B1695" s="4">
        <v>60009078</v>
      </c>
      <c r="C1695" s="4" t="s">
        <v>237</v>
      </c>
      <c r="D1695" s="4" t="s">
        <v>155</v>
      </c>
      <c r="E1695" s="3"/>
      <c r="F1695" s="4" t="s">
        <v>376</v>
      </c>
      <c r="G1695" s="4" t="s">
        <v>19</v>
      </c>
      <c r="H1695" s="4" t="s">
        <v>238</v>
      </c>
      <c r="I1695" s="4" t="s">
        <v>248</v>
      </c>
      <c r="J1695" s="4">
        <v>50</v>
      </c>
      <c r="K1695" s="4" t="s">
        <v>217</v>
      </c>
      <c r="L1695" s="4">
        <v>2020</v>
      </c>
      <c r="M1695" s="4" t="s">
        <v>267</v>
      </c>
      <c r="N1695" s="4" t="s">
        <v>153</v>
      </c>
      <c r="O1695" s="4" t="s">
        <v>118</v>
      </c>
      <c r="P1695" s="4">
        <v>2021</v>
      </c>
      <c r="Q1695" s="4"/>
      <c r="R1695" s="4"/>
      <c r="S1695" s="13"/>
      <c r="T1695" s="4"/>
      <c r="U1695" s="4"/>
      <c r="V1695" s="4" t="s">
        <v>448</v>
      </c>
      <c r="W1695" s="4">
        <v>220</v>
      </c>
      <c r="X1695" s="13">
        <v>45244</v>
      </c>
      <c r="Y1695" s="27"/>
      <c r="Z1695" s="27"/>
      <c r="AA1695" s="28" t="s">
        <v>456</v>
      </c>
      <c r="AB1695" s="31">
        <v>0.88400000000000001</v>
      </c>
      <c r="AC1695" s="32">
        <v>47</v>
      </c>
      <c r="AD1695" s="28">
        <v>11</v>
      </c>
      <c r="AE1695" s="28">
        <v>43.2</v>
      </c>
      <c r="AF1695" s="33">
        <v>0.01</v>
      </c>
      <c r="AG1695" s="28">
        <v>0.5</v>
      </c>
      <c r="AH1695" s="31">
        <v>5.0000000000000001E-3</v>
      </c>
      <c r="AI1695" s="31">
        <v>0.10299999999999999</v>
      </c>
      <c r="AJ1695" s="31"/>
      <c r="AK1695" s="75" t="str">
        <f t="shared" si="338"/>
        <v>1</v>
      </c>
      <c r="AL1695" s="75" t="str">
        <f t="shared" si="339"/>
        <v>1</v>
      </c>
      <c r="AM1695" s="75" t="str">
        <f t="shared" si="340"/>
        <v>1</v>
      </c>
      <c r="AN1695" s="75" t="str">
        <f t="shared" si="341"/>
        <v>1</v>
      </c>
      <c r="AO1695" s="75" t="str">
        <f t="shared" si="342"/>
        <v>1</v>
      </c>
      <c r="AP1695" s="75" t="str">
        <f t="shared" si="343"/>
        <v>1</v>
      </c>
      <c r="AQ1695" s="75" t="str">
        <f t="shared" si="332"/>
        <v>2</v>
      </c>
      <c r="AR1695" s="75" t="str">
        <f t="shared" si="333"/>
        <v>1</v>
      </c>
      <c r="AS1695" s="75">
        <f t="shared" si="344"/>
        <v>1.2272727272727273</v>
      </c>
      <c r="AT1695" s="75" t="str">
        <f t="shared" si="345"/>
        <v>3</v>
      </c>
      <c r="AU1695" s="48" t="e">
        <f>IF(OR(AQ1695="I",#REF!="I",AQ1695="C",#REF!="C"),"Termovacío",IF(OR(AO1695="I",AN1695="I",AP1695="I",AK1695="I",AL1695="I",AO1695="C",AN1695="C",AP1695="C",AK1695="C",AL1695="C"),"Regeneración",""))</f>
        <v>#REF!</v>
      </c>
    </row>
    <row r="1696" spans="1:47" s="10" customFormat="1" ht="15" customHeight="1" x14ac:dyDescent="0.2">
      <c r="A1696" s="4">
        <f t="shared" si="346"/>
        <v>84</v>
      </c>
      <c r="B1696" s="4">
        <v>60009078</v>
      </c>
      <c r="C1696" s="4" t="s">
        <v>237</v>
      </c>
      <c r="D1696" s="4" t="s">
        <v>155</v>
      </c>
      <c r="E1696" s="3"/>
      <c r="F1696" s="4" t="s">
        <v>376</v>
      </c>
      <c r="G1696" s="4" t="s">
        <v>19</v>
      </c>
      <c r="H1696" s="4" t="s">
        <v>238</v>
      </c>
      <c r="I1696" s="4" t="s">
        <v>248</v>
      </c>
      <c r="J1696" s="4">
        <v>50</v>
      </c>
      <c r="K1696" s="4" t="s">
        <v>217</v>
      </c>
      <c r="L1696" s="4">
        <v>2020</v>
      </c>
      <c r="M1696" s="4" t="s">
        <v>267</v>
      </c>
      <c r="N1696" s="4" t="s">
        <v>153</v>
      </c>
      <c r="O1696" s="4" t="s">
        <v>118</v>
      </c>
      <c r="P1696" s="4">
        <v>2021</v>
      </c>
      <c r="Q1696" s="4"/>
      <c r="R1696" s="4"/>
      <c r="S1696" s="13"/>
      <c r="T1696" s="4"/>
      <c r="U1696" s="4"/>
      <c r="V1696" s="4" t="s">
        <v>222</v>
      </c>
      <c r="W1696" s="4">
        <v>220</v>
      </c>
      <c r="X1696" s="13">
        <v>44659</v>
      </c>
      <c r="Y1696" s="27"/>
      <c r="Z1696" s="27">
        <v>41</v>
      </c>
      <c r="AA1696" s="28" t="s">
        <v>456</v>
      </c>
      <c r="AB1696" s="31">
        <v>0.87150000000000005</v>
      </c>
      <c r="AC1696" s="32">
        <v>69.5</v>
      </c>
      <c r="AD1696" s="28">
        <v>5</v>
      </c>
      <c r="AE1696" s="28">
        <v>43.3</v>
      </c>
      <c r="AF1696" s="33">
        <v>0.02</v>
      </c>
      <c r="AG1696" s="28">
        <v>1</v>
      </c>
      <c r="AH1696" s="31">
        <v>0.01</v>
      </c>
      <c r="AI1696" s="31">
        <v>0.17</v>
      </c>
      <c r="AJ1696" s="31"/>
      <c r="AK1696" s="75" t="str">
        <f t="shared" si="338"/>
        <v>1</v>
      </c>
      <c r="AL1696" s="75" t="str">
        <f t="shared" si="339"/>
        <v>1</v>
      </c>
      <c r="AM1696" s="75" t="str">
        <f t="shared" si="340"/>
        <v>1</v>
      </c>
      <c r="AN1696" s="75" t="str">
        <f t="shared" si="341"/>
        <v>1</v>
      </c>
      <c r="AO1696" s="75" t="str">
        <f t="shared" si="342"/>
        <v>1</v>
      </c>
      <c r="AP1696" s="75" t="str">
        <f t="shared" si="343"/>
        <v>1</v>
      </c>
      <c r="AQ1696" s="75" t="str">
        <f t="shared" si="332"/>
        <v>1</v>
      </c>
      <c r="AR1696" s="75" t="str">
        <f t="shared" si="333"/>
        <v>1</v>
      </c>
      <c r="AS1696" s="75">
        <f t="shared" si="344"/>
        <v>1</v>
      </c>
      <c r="AT1696" s="75" t="str">
        <f t="shared" si="345"/>
        <v>1</v>
      </c>
      <c r="AU1696" s="48" t="e">
        <f>IF(OR(AQ1696="I",#REF!="I",AQ1696="C",#REF!="C"),"Termovacío",IF(OR(AO1696="I",AN1696="I",AP1696="I",AK1696="I",AL1696="I",AO1696="C",AN1696="C",AP1696="C",AK1696="C",AL1696="C"),"Regeneración",""))</f>
        <v>#REF!</v>
      </c>
    </row>
    <row r="1697" spans="1:47" s="10" customFormat="1" ht="15" customHeight="1" x14ac:dyDescent="0.2">
      <c r="A1697" s="4">
        <f t="shared" si="346"/>
        <v>84</v>
      </c>
      <c r="B1697" s="4">
        <v>60009078</v>
      </c>
      <c r="C1697" s="4" t="s">
        <v>237</v>
      </c>
      <c r="D1697" s="4" t="s">
        <v>155</v>
      </c>
      <c r="E1697" s="3"/>
      <c r="F1697" s="4" t="s">
        <v>376</v>
      </c>
      <c r="G1697" s="4" t="s">
        <v>19</v>
      </c>
      <c r="H1697" s="4" t="s">
        <v>238</v>
      </c>
      <c r="I1697" s="4" t="s">
        <v>248</v>
      </c>
      <c r="J1697" s="4">
        <v>50</v>
      </c>
      <c r="K1697" s="4" t="s">
        <v>217</v>
      </c>
      <c r="L1697" s="4">
        <v>2020</v>
      </c>
      <c r="M1697" s="4" t="s">
        <v>267</v>
      </c>
      <c r="N1697" s="4" t="s">
        <v>153</v>
      </c>
      <c r="O1697" s="4" t="s">
        <v>118</v>
      </c>
      <c r="P1697" s="4">
        <v>2021</v>
      </c>
      <c r="Q1697" s="4"/>
      <c r="R1697" s="4"/>
      <c r="S1697" s="13"/>
      <c r="T1697" s="4"/>
      <c r="U1697" s="4"/>
      <c r="V1697" s="4" t="s">
        <v>222</v>
      </c>
      <c r="W1697" s="4">
        <v>220</v>
      </c>
      <c r="X1697" s="13">
        <v>44246</v>
      </c>
      <c r="Y1697" s="27"/>
      <c r="Z1697" s="27">
        <v>58.6</v>
      </c>
      <c r="AA1697" s="28" t="s">
        <v>461</v>
      </c>
      <c r="AB1697" s="31"/>
      <c r="AC1697" s="32">
        <v>61.9</v>
      </c>
      <c r="AD1697" s="28">
        <v>13</v>
      </c>
      <c r="AE1697" s="28">
        <v>45</v>
      </c>
      <c r="AF1697" s="33">
        <v>0.02</v>
      </c>
      <c r="AG1697" s="28">
        <v>0.5</v>
      </c>
      <c r="AH1697" s="31"/>
      <c r="AI1697" s="31">
        <v>0.28000000000000003</v>
      </c>
      <c r="AJ1697" s="31"/>
      <c r="AK1697" s="75" t="str">
        <f t="shared" si="338"/>
        <v>1</v>
      </c>
      <c r="AL1697" s="75" t="str">
        <f t="shared" si="339"/>
        <v>1</v>
      </c>
      <c r="AM1697" s="75" t="str">
        <f t="shared" si="340"/>
        <v>1</v>
      </c>
      <c r="AN1697" s="75" t="str">
        <f t="shared" si="341"/>
        <v>1</v>
      </c>
      <c r="AO1697" s="75" t="str">
        <f t="shared" si="342"/>
        <v>1</v>
      </c>
      <c r="AP1697" s="75" t="str">
        <f t="shared" si="343"/>
        <v>1</v>
      </c>
      <c r="AQ1697" s="75" t="str">
        <f t="shared" si="332"/>
        <v>1</v>
      </c>
      <c r="AR1697" s="75" t="str">
        <f t="shared" si="333"/>
        <v>1</v>
      </c>
      <c r="AS1697" s="75">
        <f t="shared" si="344"/>
        <v>1</v>
      </c>
      <c r="AT1697" s="75" t="str">
        <f t="shared" si="345"/>
        <v>1</v>
      </c>
      <c r="AU1697" s="48" t="e">
        <f>IF(OR(AQ1697="I",#REF!="I",AQ1697="C",#REF!="C"),"Termovacío",IF(OR(AO1697="I",AN1697="I",AP1697="I",AK1697="I",AL1697="I",AO1697="C",AN1697="C",AP1697="C",AK1697="C",AL1697="C"),"Regeneración",""))</f>
        <v>#REF!</v>
      </c>
    </row>
    <row r="1698" spans="1:47" s="10" customFormat="1" ht="15" customHeight="1" x14ac:dyDescent="0.2">
      <c r="A1698" s="4">
        <f t="shared" si="346"/>
        <v>84</v>
      </c>
      <c r="B1698" s="4">
        <v>60009078</v>
      </c>
      <c r="C1698" s="4" t="s">
        <v>237</v>
      </c>
      <c r="D1698" s="4" t="s">
        <v>155</v>
      </c>
      <c r="E1698" s="3"/>
      <c r="F1698" s="4" t="s">
        <v>376</v>
      </c>
      <c r="G1698" s="4" t="s">
        <v>19</v>
      </c>
      <c r="H1698" s="4" t="s">
        <v>238</v>
      </c>
      <c r="I1698" s="4" t="s">
        <v>248</v>
      </c>
      <c r="J1698" s="4">
        <v>50</v>
      </c>
      <c r="K1698" s="4" t="s">
        <v>217</v>
      </c>
      <c r="L1698" s="4">
        <v>2020</v>
      </c>
      <c r="M1698" s="4" t="s">
        <v>267</v>
      </c>
      <c r="N1698" s="4" t="s">
        <v>153</v>
      </c>
      <c r="O1698" s="4" t="s">
        <v>118</v>
      </c>
      <c r="P1698" s="4">
        <v>2021</v>
      </c>
      <c r="Q1698" s="4"/>
      <c r="R1698" s="4"/>
      <c r="S1698" s="13"/>
      <c r="T1698" s="4"/>
      <c r="U1698" s="4"/>
      <c r="V1698" s="4" t="s">
        <v>222</v>
      </c>
      <c r="W1698" s="4">
        <v>220</v>
      </c>
      <c r="X1698" s="13">
        <v>44228</v>
      </c>
      <c r="Y1698" s="27"/>
      <c r="Z1698" s="27">
        <v>43.5</v>
      </c>
      <c r="AA1698" s="28" t="s">
        <v>461</v>
      </c>
      <c r="AB1698" s="31"/>
      <c r="AC1698" s="32">
        <v>57.9</v>
      </c>
      <c r="AD1698" s="28">
        <v>6</v>
      </c>
      <c r="AE1698" s="28">
        <v>43.7</v>
      </c>
      <c r="AF1698" s="33">
        <v>0.02</v>
      </c>
      <c r="AG1698" s="28">
        <v>0.5</v>
      </c>
      <c r="AH1698" s="31"/>
      <c r="AI1698" s="31">
        <v>0.24</v>
      </c>
      <c r="AJ1698" s="31"/>
      <c r="AK1698" s="75" t="str">
        <f t="shared" si="338"/>
        <v>1</v>
      </c>
      <c r="AL1698" s="75" t="str">
        <f t="shared" si="339"/>
        <v>1</v>
      </c>
      <c r="AM1698" s="75" t="str">
        <f t="shared" si="340"/>
        <v>1</v>
      </c>
      <c r="AN1698" s="75" t="str">
        <f t="shared" si="341"/>
        <v>1</v>
      </c>
      <c r="AO1698" s="75" t="str">
        <f t="shared" si="342"/>
        <v>1</v>
      </c>
      <c r="AP1698" s="75" t="str">
        <f t="shared" si="343"/>
        <v>1</v>
      </c>
      <c r="AQ1698" s="75" t="str">
        <f t="shared" si="332"/>
        <v>1</v>
      </c>
      <c r="AR1698" s="75" t="str">
        <f t="shared" si="333"/>
        <v>1</v>
      </c>
      <c r="AS1698" s="75">
        <f t="shared" si="344"/>
        <v>1</v>
      </c>
      <c r="AT1698" s="75" t="str">
        <f t="shared" si="345"/>
        <v>1</v>
      </c>
      <c r="AU1698" s="48" t="e">
        <f>IF(OR(AQ1698="I",#REF!="I",AQ1698="C",#REF!="C"),"Termovacío",IF(OR(AO1698="I",AN1698="I",AP1698="I",AK1698="I",AL1698="I",AO1698="C",AN1698="C",AP1698="C",AK1698="C",AL1698="C"),"Regeneración",""))</f>
        <v>#REF!</v>
      </c>
    </row>
    <row r="1699" spans="1:47" s="10" customFormat="1" ht="15" customHeight="1" x14ac:dyDescent="0.2">
      <c r="A1699" s="4">
        <f t="shared" si="346"/>
        <v>84</v>
      </c>
      <c r="B1699" s="4">
        <v>60009078</v>
      </c>
      <c r="C1699" s="4" t="s">
        <v>237</v>
      </c>
      <c r="D1699" s="4" t="s">
        <v>155</v>
      </c>
      <c r="E1699" s="3"/>
      <c r="F1699" s="4" t="s">
        <v>376</v>
      </c>
      <c r="G1699" s="4" t="s">
        <v>19</v>
      </c>
      <c r="H1699" s="4" t="s">
        <v>238</v>
      </c>
      <c r="I1699" s="4" t="s">
        <v>248</v>
      </c>
      <c r="J1699" s="4">
        <v>50</v>
      </c>
      <c r="K1699" s="4" t="s">
        <v>217</v>
      </c>
      <c r="L1699" s="4">
        <v>2020</v>
      </c>
      <c r="M1699" s="4" t="s">
        <v>267</v>
      </c>
      <c r="N1699" s="4" t="s">
        <v>153</v>
      </c>
      <c r="O1699" s="4" t="s">
        <v>118</v>
      </c>
      <c r="P1699" s="4">
        <v>2021</v>
      </c>
      <c r="Q1699" s="4"/>
      <c r="R1699" s="4"/>
      <c r="S1699" s="13"/>
      <c r="T1699" s="4"/>
      <c r="U1699" s="4"/>
      <c r="V1699" s="4" t="s">
        <v>222</v>
      </c>
      <c r="W1699" s="4">
        <v>220</v>
      </c>
      <c r="X1699" s="13">
        <v>44216</v>
      </c>
      <c r="Y1699" s="27"/>
      <c r="Z1699" s="27">
        <v>41.2</v>
      </c>
      <c r="AA1699" s="28" t="s">
        <v>461</v>
      </c>
      <c r="AB1699" s="31"/>
      <c r="AC1699" s="32">
        <v>65.900000000000006</v>
      </c>
      <c r="AD1699" s="28">
        <v>9</v>
      </c>
      <c r="AE1699" s="28">
        <v>47.5</v>
      </c>
      <c r="AF1699" s="33">
        <v>0.02</v>
      </c>
      <c r="AG1699" s="28">
        <v>0.5</v>
      </c>
      <c r="AH1699" s="31"/>
      <c r="AI1699" s="31">
        <v>0.17</v>
      </c>
      <c r="AJ1699" s="31"/>
      <c r="AK1699" s="75" t="str">
        <f t="shared" si="338"/>
        <v>1</v>
      </c>
      <c r="AL1699" s="75" t="str">
        <f t="shared" si="339"/>
        <v>1</v>
      </c>
      <c r="AM1699" s="75" t="str">
        <f t="shared" si="340"/>
        <v>1</v>
      </c>
      <c r="AN1699" s="75" t="str">
        <f t="shared" si="341"/>
        <v>1</v>
      </c>
      <c r="AO1699" s="75" t="str">
        <f t="shared" si="342"/>
        <v>1</v>
      </c>
      <c r="AP1699" s="75" t="str">
        <f t="shared" si="343"/>
        <v>1</v>
      </c>
      <c r="AQ1699" s="75" t="str">
        <f t="shared" si="332"/>
        <v>1</v>
      </c>
      <c r="AR1699" s="75" t="str">
        <f t="shared" si="333"/>
        <v>1</v>
      </c>
      <c r="AS1699" s="75">
        <f t="shared" si="344"/>
        <v>1</v>
      </c>
      <c r="AT1699" s="75" t="str">
        <f t="shared" si="345"/>
        <v>1</v>
      </c>
      <c r="AU1699" s="48" t="e">
        <f>IF(OR(AQ1699="I",#REF!="I",AQ1699="C",#REF!="C"),"Termovacío",IF(OR(AO1699="I",AN1699="I",AP1699="I",AK1699="I",AL1699="I",AO1699="C",AN1699="C",AP1699="C",AK1699="C",AL1699="C"),"Regeneración",""))</f>
        <v>#REF!</v>
      </c>
    </row>
    <row r="1700" spans="1:47" s="10" customFormat="1" ht="15" customHeight="1" x14ac:dyDescent="0.2">
      <c r="A1700" s="4">
        <f t="shared" si="346"/>
        <v>85</v>
      </c>
      <c r="B1700" s="36">
        <v>60008764</v>
      </c>
      <c r="C1700" s="36" t="s">
        <v>93</v>
      </c>
      <c r="D1700" s="36" t="s">
        <v>156</v>
      </c>
      <c r="E1700" s="37"/>
      <c r="F1700" s="36" t="s">
        <v>454</v>
      </c>
      <c r="G1700" s="36" t="s">
        <v>19</v>
      </c>
      <c r="H1700" s="36" t="s">
        <v>213</v>
      </c>
      <c r="I1700" s="36" t="s">
        <v>10</v>
      </c>
      <c r="J1700" s="36">
        <v>50</v>
      </c>
      <c r="K1700" s="36" t="s">
        <v>214</v>
      </c>
      <c r="L1700" s="36">
        <v>2020</v>
      </c>
      <c r="M1700" s="36" t="s">
        <v>267</v>
      </c>
      <c r="N1700" s="36" t="s">
        <v>153</v>
      </c>
      <c r="O1700" s="36" t="s">
        <v>118</v>
      </c>
      <c r="P1700" s="36">
        <v>2020</v>
      </c>
      <c r="Q1700" s="36"/>
      <c r="R1700" s="36" t="s">
        <v>119</v>
      </c>
      <c r="S1700" s="38"/>
      <c r="T1700" s="36"/>
      <c r="U1700" s="36"/>
      <c r="V1700" s="36" t="s">
        <v>448</v>
      </c>
      <c r="W1700" s="36">
        <v>60</v>
      </c>
      <c r="X1700" s="38">
        <v>45695</v>
      </c>
      <c r="Y1700" s="39" t="s">
        <v>664</v>
      </c>
      <c r="Z1700" s="39" t="s">
        <v>664</v>
      </c>
      <c r="AA1700" s="40" t="s">
        <v>665</v>
      </c>
      <c r="AB1700" s="41">
        <v>0.88400000000000001</v>
      </c>
      <c r="AC1700" s="42">
        <v>75</v>
      </c>
      <c r="AD1700" s="40">
        <v>4</v>
      </c>
      <c r="AE1700" s="40">
        <v>39.9</v>
      </c>
      <c r="AF1700" s="43">
        <v>1E-3</v>
      </c>
      <c r="AG1700" s="40">
        <v>0.5</v>
      </c>
      <c r="AH1700" s="41">
        <v>1.2999999999999999E-2</v>
      </c>
      <c r="AI1700" s="41">
        <v>0.16200000000000001</v>
      </c>
      <c r="AJ1700" s="41"/>
      <c r="AK1700" s="75" t="str">
        <f t="shared" si="338"/>
        <v>1</v>
      </c>
      <c r="AL1700" s="75" t="str">
        <f t="shared" si="339"/>
        <v>1</v>
      </c>
      <c r="AM1700" s="75" t="str">
        <f t="shared" si="340"/>
        <v>1</v>
      </c>
      <c r="AN1700" s="75" t="str">
        <f t="shared" si="341"/>
        <v>1</v>
      </c>
      <c r="AO1700" s="75" t="str">
        <f t="shared" si="342"/>
        <v>1</v>
      </c>
      <c r="AP1700" s="75" t="str">
        <f t="shared" si="343"/>
        <v>1</v>
      </c>
      <c r="AQ1700" s="75" t="str">
        <f t="shared" ref="AQ1700:AQ1763" si="347">IF(AC1700&lt;&gt;"",IF(AND(W1700=60,AC1700&gt;=40),"1",IF(AND(W1700=60,AC1700&gt;=35,AC1700&lt;40),"3",IF(AND(W1700=60,AC1700&lt;35),"5",IF(AND(W1700=220,AC1700&gt;=50),"1",IF(AND(W1700=220,AC1700&gt;=45,AC1700&lt;50),"2",IF(AND(W1700=220,AC1700&lt;45),"5","")))))),"1")</f>
        <v>1</v>
      </c>
      <c r="AR1700" s="75" t="str">
        <f t="shared" ref="AR1700:AR1763" si="348">IF(AJ1700&lt;&gt;"",IF(AJ1700&gt;=0.2,"1",IF(AND(AJ1700&gt;=0.1,AJ1700&lt;0.2),"3",IF(AJ1700&lt;0.1,"5",""))),"1")</f>
        <v>1</v>
      </c>
      <c r="AS1700" s="75">
        <f t="shared" si="344"/>
        <v>1</v>
      </c>
      <c r="AT1700" s="75" t="str">
        <f t="shared" si="345"/>
        <v>1</v>
      </c>
      <c r="AU1700" s="48" t="e">
        <f>IF(OR(AQ1700="I",#REF!="I",AQ1700="C",#REF!="C"),"Termovacío",IF(OR(AO1700="I",AN1700="I",AP1700="I",AK1700="I",AL1700="I",AO1700="C",AN1700="C",AP1700="C",AK1700="C",AL1700="C"),"Regeneración",""))</f>
        <v>#REF!</v>
      </c>
    </row>
    <row r="1701" spans="1:47" s="10" customFormat="1" ht="15" customHeight="1" x14ac:dyDescent="0.2">
      <c r="A1701" s="4">
        <f t="shared" si="346"/>
        <v>85</v>
      </c>
      <c r="B1701" s="4">
        <v>60008764</v>
      </c>
      <c r="C1701" s="4" t="s">
        <v>93</v>
      </c>
      <c r="D1701" s="4" t="s">
        <v>156</v>
      </c>
      <c r="E1701" s="3"/>
      <c r="F1701" s="4" t="s">
        <v>454</v>
      </c>
      <c r="G1701" s="4" t="s">
        <v>19</v>
      </c>
      <c r="H1701" s="4" t="s">
        <v>213</v>
      </c>
      <c r="I1701" s="4" t="s">
        <v>10</v>
      </c>
      <c r="J1701" s="4">
        <v>50</v>
      </c>
      <c r="K1701" s="4" t="s">
        <v>214</v>
      </c>
      <c r="L1701" s="4">
        <v>2020</v>
      </c>
      <c r="M1701" s="4" t="s">
        <v>267</v>
      </c>
      <c r="N1701" s="4" t="s">
        <v>153</v>
      </c>
      <c r="O1701" s="4" t="s">
        <v>118</v>
      </c>
      <c r="P1701" s="4">
        <v>2020</v>
      </c>
      <c r="Q1701" s="4"/>
      <c r="R1701" s="4" t="s">
        <v>119</v>
      </c>
      <c r="S1701" s="13"/>
      <c r="T1701" s="4"/>
      <c r="U1701" s="4"/>
      <c r="V1701" s="4" t="s">
        <v>448</v>
      </c>
      <c r="W1701" s="4">
        <v>60</v>
      </c>
      <c r="X1701" s="13">
        <v>45151</v>
      </c>
      <c r="Y1701" s="27">
        <v>72</v>
      </c>
      <c r="Z1701" s="27">
        <v>25</v>
      </c>
      <c r="AA1701" s="28" t="s">
        <v>450</v>
      </c>
      <c r="AB1701" s="31">
        <v>0.88400000000000001</v>
      </c>
      <c r="AC1701" s="32">
        <v>74</v>
      </c>
      <c r="AD1701" s="28">
        <v>4</v>
      </c>
      <c r="AE1701" s="28">
        <v>41.1</v>
      </c>
      <c r="AF1701" s="33">
        <v>0.01</v>
      </c>
      <c r="AG1701" s="28">
        <v>0.5</v>
      </c>
      <c r="AH1701" s="31">
        <v>2E-3</v>
      </c>
      <c r="AI1701" s="31">
        <v>4.7E-2</v>
      </c>
      <c r="AJ1701" s="31"/>
      <c r="AK1701" s="75" t="str">
        <f t="shared" si="338"/>
        <v>1</v>
      </c>
      <c r="AL1701" s="75" t="str">
        <f t="shared" si="339"/>
        <v>1</v>
      </c>
      <c r="AM1701" s="75" t="str">
        <f t="shared" si="340"/>
        <v>1</v>
      </c>
      <c r="AN1701" s="75" t="str">
        <f t="shared" si="341"/>
        <v>1</v>
      </c>
      <c r="AO1701" s="75" t="str">
        <f t="shared" si="342"/>
        <v>1</v>
      </c>
      <c r="AP1701" s="75" t="str">
        <f t="shared" si="343"/>
        <v>1</v>
      </c>
      <c r="AQ1701" s="75" t="str">
        <f t="shared" si="347"/>
        <v>1</v>
      </c>
      <c r="AR1701" s="75" t="str">
        <f t="shared" si="348"/>
        <v>1</v>
      </c>
      <c r="AS1701" s="75">
        <f t="shared" si="344"/>
        <v>1</v>
      </c>
      <c r="AT1701" s="75" t="str">
        <f t="shared" si="345"/>
        <v>1</v>
      </c>
      <c r="AU1701" s="48" t="e">
        <f>IF(OR(AQ1701="I",#REF!="I",AQ1701="C",#REF!="C"),"Termovacío",IF(OR(AO1701="I",AN1701="I",AP1701="I",AK1701="I",AL1701="I",AO1701="C",AN1701="C",AP1701="C",AK1701="C",AL1701="C"),"Regeneración",""))</f>
        <v>#REF!</v>
      </c>
    </row>
    <row r="1702" spans="1:47" s="10" customFormat="1" ht="15" customHeight="1" x14ac:dyDescent="0.2">
      <c r="A1702" s="4">
        <f t="shared" si="346"/>
        <v>85</v>
      </c>
      <c r="B1702" s="4">
        <v>60008764</v>
      </c>
      <c r="C1702" s="4" t="s">
        <v>93</v>
      </c>
      <c r="D1702" s="4" t="s">
        <v>156</v>
      </c>
      <c r="E1702" s="3"/>
      <c r="F1702" s="4" t="s">
        <v>454</v>
      </c>
      <c r="G1702" s="4" t="s">
        <v>19</v>
      </c>
      <c r="H1702" s="4" t="s">
        <v>213</v>
      </c>
      <c r="I1702" s="4" t="s">
        <v>10</v>
      </c>
      <c r="J1702" s="4">
        <v>50</v>
      </c>
      <c r="K1702" s="4" t="s">
        <v>214</v>
      </c>
      <c r="L1702" s="4">
        <v>2020</v>
      </c>
      <c r="M1702" s="4" t="s">
        <v>267</v>
      </c>
      <c r="N1702" s="4" t="s">
        <v>153</v>
      </c>
      <c r="O1702" s="4" t="s">
        <v>118</v>
      </c>
      <c r="P1702" s="4">
        <v>2020</v>
      </c>
      <c r="Q1702" s="4"/>
      <c r="R1702" s="4" t="s">
        <v>119</v>
      </c>
      <c r="S1702" s="13"/>
      <c r="T1702" s="4"/>
      <c r="U1702" s="4"/>
      <c r="V1702" s="4" t="s">
        <v>222</v>
      </c>
      <c r="W1702" s="4">
        <v>60</v>
      </c>
      <c r="X1702" s="13" t="s">
        <v>226</v>
      </c>
      <c r="Y1702" s="27">
        <v>0</v>
      </c>
      <c r="Z1702" s="27">
        <v>46</v>
      </c>
      <c r="AA1702" s="28" t="s">
        <v>282</v>
      </c>
      <c r="AB1702" s="31">
        <v>0.87709999999999999</v>
      </c>
      <c r="AC1702" s="32">
        <v>60.4</v>
      </c>
      <c r="AD1702" s="28">
        <v>5</v>
      </c>
      <c r="AE1702" s="28">
        <v>39.799999999999997</v>
      </c>
      <c r="AF1702" s="33">
        <v>0.02</v>
      </c>
      <c r="AG1702" s="28">
        <v>1</v>
      </c>
      <c r="AH1702" s="31">
        <v>0.15</v>
      </c>
      <c r="AI1702" s="31">
        <v>0.67200000000000004</v>
      </c>
      <c r="AJ1702" s="31"/>
      <c r="AK1702" s="75" t="str">
        <f t="shared" si="338"/>
        <v>3</v>
      </c>
      <c r="AL1702" s="75" t="str">
        <f t="shared" si="339"/>
        <v>1</v>
      </c>
      <c r="AM1702" s="75" t="str">
        <f t="shared" si="340"/>
        <v>1</v>
      </c>
      <c r="AN1702" s="75" t="str">
        <f t="shared" si="341"/>
        <v>1</v>
      </c>
      <c r="AO1702" s="75" t="str">
        <f t="shared" si="342"/>
        <v>1</v>
      </c>
      <c r="AP1702" s="75" t="str">
        <f t="shared" si="343"/>
        <v>1</v>
      </c>
      <c r="AQ1702" s="75" t="str">
        <f t="shared" si="347"/>
        <v>1</v>
      </c>
      <c r="AR1702" s="75" t="str">
        <f t="shared" si="348"/>
        <v>1</v>
      </c>
      <c r="AS1702" s="75">
        <f t="shared" si="344"/>
        <v>1.2727272727272727</v>
      </c>
      <c r="AT1702" s="75" t="str">
        <f t="shared" si="345"/>
        <v>3</v>
      </c>
      <c r="AU1702" s="48" t="e">
        <f>IF(OR(AQ1702="I",#REF!="I",AQ1702="C",#REF!="C"),"Termovacío",IF(OR(AO1702="I",AN1702="I",AP1702="I",AK1702="I",AL1702="I",AO1702="C",AN1702="C",AP1702="C",AK1702="C",AL1702="C"),"Regeneración",""))</f>
        <v>#REF!</v>
      </c>
    </row>
    <row r="1703" spans="1:47" s="10" customFormat="1" ht="15" customHeight="1" x14ac:dyDescent="0.2">
      <c r="A1703" s="4">
        <f t="shared" si="346"/>
        <v>85</v>
      </c>
      <c r="B1703" s="4">
        <v>60008764</v>
      </c>
      <c r="C1703" s="4" t="s">
        <v>93</v>
      </c>
      <c r="D1703" s="4" t="s">
        <v>156</v>
      </c>
      <c r="E1703" s="3"/>
      <c r="F1703" s="4" t="s">
        <v>454</v>
      </c>
      <c r="G1703" s="4" t="s">
        <v>19</v>
      </c>
      <c r="H1703" s="4" t="s">
        <v>213</v>
      </c>
      <c r="I1703" s="4" t="s">
        <v>10</v>
      </c>
      <c r="J1703" s="4">
        <v>50</v>
      </c>
      <c r="K1703" s="4" t="s">
        <v>214</v>
      </c>
      <c r="L1703" s="4">
        <v>2020</v>
      </c>
      <c r="M1703" s="4" t="s">
        <v>267</v>
      </c>
      <c r="N1703" s="4" t="s">
        <v>153</v>
      </c>
      <c r="O1703" s="4" t="s">
        <v>118</v>
      </c>
      <c r="P1703" s="4">
        <v>2020</v>
      </c>
      <c r="Q1703" s="4"/>
      <c r="R1703" s="4" t="s">
        <v>119</v>
      </c>
      <c r="S1703" s="13"/>
      <c r="T1703" s="4"/>
      <c r="U1703" s="4"/>
      <c r="V1703" s="4" t="s">
        <v>301</v>
      </c>
      <c r="W1703" s="4">
        <v>60</v>
      </c>
      <c r="X1703" s="13">
        <v>44379</v>
      </c>
      <c r="Y1703" s="27">
        <v>76.400000000000006</v>
      </c>
      <c r="Z1703" s="27">
        <v>42</v>
      </c>
      <c r="AA1703" s="28" t="s">
        <v>283</v>
      </c>
      <c r="AB1703" s="31">
        <v>0.874</v>
      </c>
      <c r="AC1703" s="32">
        <v>39</v>
      </c>
      <c r="AD1703" s="28">
        <v>12</v>
      </c>
      <c r="AE1703" s="28">
        <v>39</v>
      </c>
      <c r="AF1703" s="33">
        <v>0.02</v>
      </c>
      <c r="AG1703" s="28">
        <v>0.5</v>
      </c>
      <c r="AH1703" s="31">
        <v>3.5000000000000003E-2</v>
      </c>
      <c r="AI1703" s="31">
        <v>0.86899999999999999</v>
      </c>
      <c r="AJ1703" s="31"/>
      <c r="AK1703" s="75" t="str">
        <f t="shared" si="338"/>
        <v>1</v>
      </c>
      <c r="AL1703" s="75" t="str">
        <f t="shared" si="339"/>
        <v>1</v>
      </c>
      <c r="AM1703" s="75" t="str">
        <f t="shared" si="340"/>
        <v>1</v>
      </c>
      <c r="AN1703" s="75" t="str">
        <f t="shared" si="341"/>
        <v>1</v>
      </c>
      <c r="AO1703" s="75" t="str">
        <f t="shared" si="342"/>
        <v>1</v>
      </c>
      <c r="AP1703" s="75" t="str">
        <f t="shared" si="343"/>
        <v>1</v>
      </c>
      <c r="AQ1703" s="75" t="str">
        <f t="shared" si="347"/>
        <v>3</v>
      </c>
      <c r="AR1703" s="75" t="str">
        <f t="shared" si="348"/>
        <v>1</v>
      </c>
      <c r="AS1703" s="75">
        <f t="shared" si="344"/>
        <v>1.4545454545454546</v>
      </c>
      <c r="AT1703" s="75" t="str">
        <f t="shared" si="345"/>
        <v>3</v>
      </c>
      <c r="AU1703" s="48" t="e">
        <f>IF(OR(AQ1703="I",#REF!="I",AQ1703="C",#REF!="C"),"Termovacío",IF(OR(AO1703="I",AN1703="I",AP1703="I",AK1703="I",AL1703="I",AO1703="C",AN1703="C",AP1703="C",AK1703="C",AL1703="C"),"Regeneración",""))</f>
        <v>#REF!</v>
      </c>
    </row>
    <row r="1704" spans="1:47" s="10" customFormat="1" ht="14.1" customHeight="1" x14ac:dyDescent="0.2">
      <c r="A1704" s="4">
        <f t="shared" si="346"/>
        <v>86</v>
      </c>
      <c r="B1704" s="36">
        <v>60003489</v>
      </c>
      <c r="C1704" s="36" t="s">
        <v>93</v>
      </c>
      <c r="D1704" s="36" t="s">
        <v>163</v>
      </c>
      <c r="E1704" s="37"/>
      <c r="F1704" s="36" t="s">
        <v>592</v>
      </c>
      <c r="G1704" s="36" t="s">
        <v>12</v>
      </c>
      <c r="H1704" s="36" t="s">
        <v>515</v>
      </c>
      <c r="I1704" s="36" t="s">
        <v>244</v>
      </c>
      <c r="J1704" s="36" t="s">
        <v>134</v>
      </c>
      <c r="K1704" s="36" t="s">
        <v>516</v>
      </c>
      <c r="L1704" s="36">
        <v>2007</v>
      </c>
      <c r="M1704" s="36" t="s">
        <v>267</v>
      </c>
      <c r="N1704" s="36" t="s">
        <v>153</v>
      </c>
      <c r="O1704" s="36" t="s">
        <v>135</v>
      </c>
      <c r="P1704" s="36">
        <v>2008</v>
      </c>
      <c r="Q1704" s="36"/>
      <c r="R1704" s="36" t="s">
        <v>119</v>
      </c>
      <c r="S1704" s="38"/>
      <c r="T1704" s="36"/>
      <c r="U1704" s="36"/>
      <c r="V1704" s="36" t="s">
        <v>448</v>
      </c>
      <c r="W1704" s="36">
        <v>60</v>
      </c>
      <c r="X1704" s="38">
        <v>45695</v>
      </c>
      <c r="Y1704" s="39" t="s">
        <v>664</v>
      </c>
      <c r="Z1704" s="39" t="s">
        <v>664</v>
      </c>
      <c r="AA1704" s="40" t="s">
        <v>665</v>
      </c>
      <c r="AB1704" s="41">
        <v>0.88500000000000001</v>
      </c>
      <c r="AC1704" s="42">
        <v>73</v>
      </c>
      <c r="AD1704" s="40">
        <v>5</v>
      </c>
      <c r="AE1704" s="40">
        <v>32.9</v>
      </c>
      <c r="AF1704" s="43">
        <v>8.0000000000000002E-3</v>
      </c>
      <c r="AG1704" s="40">
        <v>1.5</v>
      </c>
      <c r="AH1704" s="41">
        <v>8.0000000000000002E-3</v>
      </c>
      <c r="AI1704" s="41">
        <v>0.45900000000000002</v>
      </c>
      <c r="AJ1704" s="41"/>
      <c r="AK1704" s="75" t="str">
        <f t="shared" si="338"/>
        <v>1</v>
      </c>
      <c r="AL1704" s="75" t="str">
        <f t="shared" si="339"/>
        <v>1</v>
      </c>
      <c r="AM1704" s="75" t="str">
        <f t="shared" si="340"/>
        <v>1</v>
      </c>
      <c r="AN1704" s="75" t="str">
        <f t="shared" si="341"/>
        <v>1</v>
      </c>
      <c r="AO1704" s="75" t="str">
        <f t="shared" si="342"/>
        <v>1</v>
      </c>
      <c r="AP1704" s="75" t="str">
        <f t="shared" si="343"/>
        <v>1</v>
      </c>
      <c r="AQ1704" s="75" t="str">
        <f t="shared" si="347"/>
        <v>1</v>
      </c>
      <c r="AR1704" s="75" t="str">
        <f t="shared" si="348"/>
        <v>1</v>
      </c>
      <c r="AS1704" s="75">
        <f t="shared" si="344"/>
        <v>1</v>
      </c>
      <c r="AT1704" s="75" t="str">
        <f t="shared" si="345"/>
        <v>1</v>
      </c>
      <c r="AU1704" s="48"/>
    </row>
    <row r="1705" spans="1:47" s="10" customFormat="1" ht="14.1" customHeight="1" x14ac:dyDescent="0.2">
      <c r="A1705" s="4">
        <f t="shared" si="346"/>
        <v>86</v>
      </c>
      <c r="B1705" s="4">
        <v>60003489</v>
      </c>
      <c r="C1705" s="4" t="s">
        <v>93</v>
      </c>
      <c r="D1705" s="4" t="s">
        <v>163</v>
      </c>
      <c r="E1705" s="3"/>
      <c r="F1705" s="4" t="s">
        <v>592</v>
      </c>
      <c r="G1705" s="4" t="s">
        <v>12</v>
      </c>
      <c r="H1705" s="4" t="s">
        <v>515</v>
      </c>
      <c r="I1705" s="4" t="s">
        <v>244</v>
      </c>
      <c r="J1705" s="4" t="s">
        <v>134</v>
      </c>
      <c r="K1705" s="4" t="s">
        <v>516</v>
      </c>
      <c r="L1705" s="4">
        <v>2007</v>
      </c>
      <c r="M1705" s="4" t="s">
        <v>267</v>
      </c>
      <c r="N1705" s="4" t="s">
        <v>153</v>
      </c>
      <c r="O1705" s="4" t="s">
        <v>135</v>
      </c>
      <c r="P1705" s="4">
        <v>2008</v>
      </c>
      <c r="Q1705" s="4"/>
      <c r="R1705" s="4" t="s">
        <v>119</v>
      </c>
      <c r="S1705" s="13"/>
      <c r="T1705" s="4"/>
      <c r="U1705" s="4"/>
      <c r="V1705" s="4" t="s">
        <v>448</v>
      </c>
      <c r="W1705" s="4">
        <v>60</v>
      </c>
      <c r="X1705" s="13">
        <v>45217</v>
      </c>
      <c r="Y1705" s="27">
        <v>70</v>
      </c>
      <c r="Z1705" s="27"/>
      <c r="AA1705" s="28" t="s">
        <v>450</v>
      </c>
      <c r="AB1705" s="31">
        <v>0.88400000000000001</v>
      </c>
      <c r="AC1705" s="32">
        <v>67</v>
      </c>
      <c r="AD1705" s="28">
        <v>6</v>
      </c>
      <c r="AE1705" s="28">
        <v>33.6</v>
      </c>
      <c r="AF1705" s="33">
        <v>0.01</v>
      </c>
      <c r="AG1705" s="28">
        <v>1</v>
      </c>
      <c r="AH1705" s="31">
        <v>5.0000000000000001E-3</v>
      </c>
      <c r="AI1705" s="31">
        <v>0.34100000000000003</v>
      </c>
      <c r="AJ1705" s="31"/>
      <c r="AK1705" s="75" t="str">
        <f t="shared" si="338"/>
        <v>1</v>
      </c>
      <c r="AL1705" s="75" t="str">
        <f t="shared" si="339"/>
        <v>1</v>
      </c>
      <c r="AM1705" s="75" t="str">
        <f t="shared" si="340"/>
        <v>1</v>
      </c>
      <c r="AN1705" s="75" t="str">
        <f t="shared" si="341"/>
        <v>1</v>
      </c>
      <c r="AO1705" s="75" t="str">
        <f t="shared" si="342"/>
        <v>1</v>
      </c>
      <c r="AP1705" s="75" t="str">
        <f t="shared" si="343"/>
        <v>1</v>
      </c>
      <c r="AQ1705" s="75" t="str">
        <f t="shared" si="347"/>
        <v>1</v>
      </c>
      <c r="AR1705" s="75" t="str">
        <f t="shared" si="348"/>
        <v>1</v>
      </c>
      <c r="AS1705" s="75">
        <f t="shared" si="344"/>
        <v>1</v>
      </c>
      <c r="AT1705" s="75" t="str">
        <f t="shared" si="345"/>
        <v>1</v>
      </c>
      <c r="AU1705" s="48"/>
    </row>
    <row r="1706" spans="1:47" s="10" customFormat="1" ht="15" customHeight="1" x14ac:dyDescent="0.2">
      <c r="A1706" s="4">
        <f t="shared" si="346"/>
        <v>87</v>
      </c>
      <c r="B1706" s="36">
        <v>60003223</v>
      </c>
      <c r="C1706" s="36" t="s">
        <v>93</v>
      </c>
      <c r="D1706" s="36" t="s">
        <v>162</v>
      </c>
      <c r="E1706" s="37"/>
      <c r="F1706" s="36" t="s">
        <v>603</v>
      </c>
      <c r="G1706" s="36" t="s">
        <v>12</v>
      </c>
      <c r="H1706" s="36" t="s">
        <v>74</v>
      </c>
      <c r="I1706" s="36" t="s">
        <v>245</v>
      </c>
      <c r="J1706" s="36" t="s">
        <v>141</v>
      </c>
      <c r="K1706" s="36" t="s">
        <v>125</v>
      </c>
      <c r="L1706" s="36">
        <v>2006</v>
      </c>
      <c r="M1706" s="36" t="s">
        <v>267</v>
      </c>
      <c r="N1706" s="36" t="s">
        <v>153</v>
      </c>
      <c r="O1706" s="36" t="s">
        <v>183</v>
      </c>
      <c r="P1706" s="36">
        <v>2007</v>
      </c>
      <c r="Q1706" s="36"/>
      <c r="R1706" s="36" t="s">
        <v>119</v>
      </c>
      <c r="S1706" s="38">
        <v>43997</v>
      </c>
      <c r="T1706" s="36">
        <v>120</v>
      </c>
      <c r="U1706" s="36" t="s">
        <v>262</v>
      </c>
      <c r="V1706" s="36" t="s">
        <v>448</v>
      </c>
      <c r="W1706" s="36">
        <v>60</v>
      </c>
      <c r="X1706" s="38">
        <v>45695</v>
      </c>
      <c r="Y1706" s="39" t="s">
        <v>664</v>
      </c>
      <c r="Z1706" s="39" t="s">
        <v>664</v>
      </c>
      <c r="AA1706" s="40" t="s">
        <v>665</v>
      </c>
      <c r="AB1706" s="41">
        <v>0.89700000000000002</v>
      </c>
      <c r="AC1706" s="42">
        <v>65</v>
      </c>
      <c r="AD1706" s="40">
        <v>10</v>
      </c>
      <c r="AE1706" s="40">
        <v>32.5</v>
      </c>
      <c r="AF1706" s="43">
        <v>0.01</v>
      </c>
      <c r="AG1706" s="40">
        <v>0.5</v>
      </c>
      <c r="AH1706" s="41">
        <v>1.4999999999999999E-2</v>
      </c>
      <c r="AI1706" s="41">
        <v>0.38400000000000001</v>
      </c>
      <c r="AJ1706" s="41"/>
      <c r="AK1706" s="75" t="str">
        <f t="shared" si="338"/>
        <v>1</v>
      </c>
      <c r="AL1706" s="75" t="str">
        <f t="shared" si="339"/>
        <v>1</v>
      </c>
      <c r="AM1706" s="75" t="str">
        <f t="shared" si="340"/>
        <v>1</v>
      </c>
      <c r="AN1706" s="75" t="str">
        <f t="shared" si="341"/>
        <v>1</v>
      </c>
      <c r="AO1706" s="75" t="str">
        <f t="shared" si="342"/>
        <v>1</v>
      </c>
      <c r="AP1706" s="75" t="str">
        <f t="shared" si="343"/>
        <v>1</v>
      </c>
      <c r="AQ1706" s="75" t="str">
        <f t="shared" si="347"/>
        <v>1</v>
      </c>
      <c r="AR1706" s="75" t="str">
        <f t="shared" si="348"/>
        <v>1</v>
      </c>
      <c r="AS1706" s="75">
        <f t="shared" si="344"/>
        <v>1</v>
      </c>
      <c r="AT1706" s="75" t="str">
        <f t="shared" si="345"/>
        <v>1</v>
      </c>
      <c r="AU1706" s="48" t="e">
        <f>IF(OR(AQ1706="I",#REF!="I",AQ1706="C",#REF!="C"),"Termovacío",IF(OR(AO1706="I",AN1706="I",AP1706="I",AK1706="I",AL1706="I",AO1706="C",AN1706="C",AP1706="C",AK1706="C",AL1706="C"),"Regeneración",""))</f>
        <v>#REF!</v>
      </c>
    </row>
    <row r="1707" spans="1:47" s="10" customFormat="1" ht="15" customHeight="1" x14ac:dyDescent="0.2">
      <c r="A1707" s="4">
        <f t="shared" si="346"/>
        <v>87</v>
      </c>
      <c r="B1707" s="4">
        <v>60003223</v>
      </c>
      <c r="C1707" s="4" t="s">
        <v>93</v>
      </c>
      <c r="D1707" s="4" t="s">
        <v>162</v>
      </c>
      <c r="E1707" s="3"/>
      <c r="F1707" s="4" t="s">
        <v>603</v>
      </c>
      <c r="G1707" s="4" t="s">
        <v>12</v>
      </c>
      <c r="H1707" s="4" t="s">
        <v>74</v>
      </c>
      <c r="I1707" s="4" t="s">
        <v>245</v>
      </c>
      <c r="J1707" s="4" t="s">
        <v>141</v>
      </c>
      <c r="K1707" s="4" t="s">
        <v>125</v>
      </c>
      <c r="L1707" s="4">
        <v>2006</v>
      </c>
      <c r="M1707" s="4" t="s">
        <v>267</v>
      </c>
      <c r="N1707" s="4" t="s">
        <v>153</v>
      </c>
      <c r="O1707" s="4" t="s">
        <v>183</v>
      </c>
      <c r="P1707" s="4">
        <v>2007</v>
      </c>
      <c r="Q1707" s="4"/>
      <c r="R1707" s="4" t="s">
        <v>119</v>
      </c>
      <c r="S1707" s="13">
        <v>43997</v>
      </c>
      <c r="T1707" s="4">
        <v>120</v>
      </c>
      <c r="U1707" s="4" t="s">
        <v>262</v>
      </c>
      <c r="V1707" s="4" t="s">
        <v>448</v>
      </c>
      <c r="W1707" s="4">
        <v>60</v>
      </c>
      <c r="X1707" s="13">
        <v>45216</v>
      </c>
      <c r="Y1707" s="27">
        <v>52</v>
      </c>
      <c r="Z1707" s="27"/>
      <c r="AA1707" s="28" t="s">
        <v>456</v>
      </c>
      <c r="AB1707" s="31">
        <v>0.89600000000000002</v>
      </c>
      <c r="AC1707" s="32">
        <v>72</v>
      </c>
      <c r="AD1707" s="28">
        <v>10</v>
      </c>
      <c r="AE1707" s="28">
        <v>33.6</v>
      </c>
      <c r="AF1707" s="33">
        <v>0.01</v>
      </c>
      <c r="AG1707" s="28">
        <v>0.5</v>
      </c>
      <c r="AH1707" s="31">
        <v>6.0000000000000001E-3</v>
      </c>
      <c r="AI1707" s="31">
        <v>0.30099999999999999</v>
      </c>
      <c r="AJ1707" s="31"/>
      <c r="AK1707" s="75" t="str">
        <f t="shared" si="338"/>
        <v>1</v>
      </c>
      <c r="AL1707" s="75" t="str">
        <f t="shared" si="339"/>
        <v>1</v>
      </c>
      <c r="AM1707" s="75" t="str">
        <f t="shared" si="340"/>
        <v>1</v>
      </c>
      <c r="AN1707" s="75" t="str">
        <f t="shared" si="341"/>
        <v>1</v>
      </c>
      <c r="AO1707" s="75" t="str">
        <f t="shared" si="342"/>
        <v>1</v>
      </c>
      <c r="AP1707" s="75" t="str">
        <f t="shared" si="343"/>
        <v>1</v>
      </c>
      <c r="AQ1707" s="75" t="str">
        <f t="shared" si="347"/>
        <v>1</v>
      </c>
      <c r="AR1707" s="75" t="str">
        <f t="shared" si="348"/>
        <v>1</v>
      </c>
      <c r="AS1707" s="75">
        <f t="shared" si="344"/>
        <v>1</v>
      </c>
      <c r="AT1707" s="75" t="str">
        <f t="shared" si="345"/>
        <v>1</v>
      </c>
      <c r="AU1707" s="48" t="e">
        <f>IF(OR(AQ1707="I",#REF!="I",AQ1707="C",#REF!="C"),"Termovacío",IF(OR(AO1707="I",AN1707="I",AP1707="I",AK1707="I",AL1707="I",AO1707="C",AN1707="C",AP1707="C",AK1707="C",AL1707="C"),"Regeneración",""))</f>
        <v>#REF!</v>
      </c>
    </row>
    <row r="1708" spans="1:47" s="10" customFormat="1" ht="15" customHeight="1" x14ac:dyDescent="0.2">
      <c r="A1708" s="4">
        <f t="shared" si="346"/>
        <v>87</v>
      </c>
      <c r="B1708" s="4">
        <v>60003223</v>
      </c>
      <c r="C1708" s="4" t="s">
        <v>93</v>
      </c>
      <c r="D1708" s="4" t="s">
        <v>162</v>
      </c>
      <c r="E1708" s="3"/>
      <c r="F1708" s="4" t="s">
        <v>603</v>
      </c>
      <c r="G1708" s="4" t="s">
        <v>12</v>
      </c>
      <c r="H1708" s="4" t="s">
        <v>74</v>
      </c>
      <c r="I1708" s="4" t="s">
        <v>245</v>
      </c>
      <c r="J1708" s="4" t="s">
        <v>141</v>
      </c>
      <c r="K1708" s="4" t="s">
        <v>125</v>
      </c>
      <c r="L1708" s="4">
        <v>2006</v>
      </c>
      <c r="M1708" s="4" t="s">
        <v>267</v>
      </c>
      <c r="N1708" s="4" t="s">
        <v>153</v>
      </c>
      <c r="O1708" s="4" t="s">
        <v>183</v>
      </c>
      <c r="P1708" s="4">
        <v>2007</v>
      </c>
      <c r="Q1708" s="4"/>
      <c r="R1708" s="4" t="s">
        <v>119</v>
      </c>
      <c r="S1708" s="13">
        <v>43997</v>
      </c>
      <c r="T1708" s="4">
        <v>120</v>
      </c>
      <c r="U1708" s="4" t="s">
        <v>262</v>
      </c>
      <c r="V1708" s="4"/>
      <c r="W1708" s="4">
        <v>60</v>
      </c>
      <c r="X1708" s="13" t="s">
        <v>285</v>
      </c>
      <c r="Y1708" s="27">
        <v>0</v>
      </c>
      <c r="Z1708" s="27">
        <v>57</v>
      </c>
      <c r="AA1708" s="28" t="s">
        <v>282</v>
      </c>
      <c r="AB1708" s="31">
        <v>0.89649999999999996</v>
      </c>
      <c r="AC1708" s="32">
        <v>71.900000000000006</v>
      </c>
      <c r="AD1708" s="28">
        <v>9</v>
      </c>
      <c r="AE1708" s="28">
        <v>32.5</v>
      </c>
      <c r="AF1708" s="33">
        <v>0.02</v>
      </c>
      <c r="AG1708" s="28">
        <v>1</v>
      </c>
      <c r="AH1708" s="31">
        <v>8.0000000000000002E-3</v>
      </c>
      <c r="AI1708" s="31">
        <v>0.2</v>
      </c>
      <c r="AJ1708" s="31"/>
      <c r="AK1708" s="75" t="str">
        <f t="shared" si="338"/>
        <v>1</v>
      </c>
      <c r="AL1708" s="75" t="str">
        <f t="shared" si="339"/>
        <v>1</v>
      </c>
      <c r="AM1708" s="75" t="str">
        <f t="shared" si="340"/>
        <v>1</v>
      </c>
      <c r="AN1708" s="75" t="str">
        <f t="shared" si="341"/>
        <v>1</v>
      </c>
      <c r="AO1708" s="75" t="str">
        <f t="shared" si="342"/>
        <v>1</v>
      </c>
      <c r="AP1708" s="75" t="str">
        <f t="shared" si="343"/>
        <v>1</v>
      </c>
      <c r="AQ1708" s="75" t="str">
        <f t="shared" si="347"/>
        <v>1</v>
      </c>
      <c r="AR1708" s="75" t="str">
        <f t="shared" si="348"/>
        <v>1</v>
      </c>
      <c r="AS1708" s="75">
        <f t="shared" si="344"/>
        <v>1</v>
      </c>
      <c r="AT1708" s="75" t="str">
        <f t="shared" si="345"/>
        <v>1</v>
      </c>
      <c r="AU1708" s="48" t="e">
        <f>IF(OR(AQ1708="I",#REF!="I",AQ1708="C",#REF!="C"),"Termovacío",IF(OR(AO1708="I",AN1708="I",AP1708="I",AK1708="I",AL1708="I",AO1708="C",AN1708="C",AP1708="C",AK1708="C",AL1708="C"),"Regeneración",""))</f>
        <v>#REF!</v>
      </c>
    </row>
    <row r="1709" spans="1:47" s="10" customFormat="1" ht="15" customHeight="1" x14ac:dyDescent="0.2">
      <c r="A1709" s="4">
        <f t="shared" si="346"/>
        <v>87</v>
      </c>
      <c r="B1709" s="4">
        <v>60003223</v>
      </c>
      <c r="C1709" s="4" t="s">
        <v>93</v>
      </c>
      <c r="D1709" s="4" t="s">
        <v>162</v>
      </c>
      <c r="E1709" s="3"/>
      <c r="F1709" s="4" t="s">
        <v>603</v>
      </c>
      <c r="G1709" s="4" t="s">
        <v>12</v>
      </c>
      <c r="H1709" s="4" t="s">
        <v>74</v>
      </c>
      <c r="I1709" s="4" t="s">
        <v>245</v>
      </c>
      <c r="J1709" s="4" t="s">
        <v>141</v>
      </c>
      <c r="K1709" s="4" t="s">
        <v>125</v>
      </c>
      <c r="L1709" s="4">
        <v>2006</v>
      </c>
      <c r="M1709" s="4" t="s">
        <v>267</v>
      </c>
      <c r="N1709" s="4" t="s">
        <v>153</v>
      </c>
      <c r="O1709" s="4" t="s">
        <v>183</v>
      </c>
      <c r="P1709" s="4">
        <v>2007</v>
      </c>
      <c r="Q1709" s="4"/>
      <c r="R1709" s="4" t="s">
        <v>119</v>
      </c>
      <c r="S1709" s="13">
        <v>43997</v>
      </c>
      <c r="T1709" s="4">
        <v>120</v>
      </c>
      <c r="U1709" s="4" t="s">
        <v>262</v>
      </c>
      <c r="V1709" s="4" t="s">
        <v>301</v>
      </c>
      <c r="W1709" s="4">
        <v>60</v>
      </c>
      <c r="X1709" s="13">
        <v>44393</v>
      </c>
      <c r="Y1709" s="27">
        <v>67.900000000000006</v>
      </c>
      <c r="Z1709" s="27">
        <v>59.2</v>
      </c>
      <c r="AA1709" s="28" t="s">
        <v>283</v>
      </c>
      <c r="AB1709" s="31">
        <v>0.88900000000000001</v>
      </c>
      <c r="AC1709" s="32">
        <v>35</v>
      </c>
      <c r="AD1709" s="28">
        <v>17</v>
      </c>
      <c r="AE1709" s="28">
        <v>33</v>
      </c>
      <c r="AF1709" s="33">
        <v>0.02</v>
      </c>
      <c r="AG1709" s="28">
        <v>0.5</v>
      </c>
      <c r="AH1709" s="31">
        <v>1.0999999999999999E-2</v>
      </c>
      <c r="AI1709" s="31">
        <v>0.40699999999999997</v>
      </c>
      <c r="AJ1709" s="31"/>
      <c r="AK1709" s="75" t="str">
        <f t="shared" si="338"/>
        <v>1</v>
      </c>
      <c r="AL1709" s="75" t="str">
        <f t="shared" si="339"/>
        <v>1</v>
      </c>
      <c r="AM1709" s="75" t="str">
        <f t="shared" si="340"/>
        <v>1</v>
      </c>
      <c r="AN1709" s="75" t="str">
        <f t="shared" si="341"/>
        <v>1</v>
      </c>
      <c r="AO1709" s="75" t="str">
        <f t="shared" si="342"/>
        <v>1</v>
      </c>
      <c r="AP1709" s="75" t="str">
        <f t="shared" si="343"/>
        <v>1</v>
      </c>
      <c r="AQ1709" s="75" t="str">
        <f t="shared" si="347"/>
        <v>3</v>
      </c>
      <c r="AR1709" s="75" t="str">
        <f t="shared" si="348"/>
        <v>1</v>
      </c>
      <c r="AS1709" s="75">
        <f t="shared" si="344"/>
        <v>1.4545454545454546</v>
      </c>
      <c r="AT1709" s="75" t="str">
        <f t="shared" si="345"/>
        <v>3</v>
      </c>
      <c r="AU1709" s="48" t="e">
        <f>IF(OR(AQ1709="I",#REF!="I",AQ1709="C",#REF!="C"),"Termovacío",IF(OR(AO1709="I",AN1709="I",AP1709="I",AK1709="I",AL1709="I",AO1709="C",AN1709="C",AP1709="C",AK1709="C",AL1709="C"),"Regeneración",""))</f>
        <v>#REF!</v>
      </c>
    </row>
    <row r="1710" spans="1:47" s="10" customFormat="1" ht="15" customHeight="1" x14ac:dyDescent="0.2">
      <c r="A1710" s="4">
        <f t="shared" si="346"/>
        <v>87</v>
      </c>
      <c r="B1710" s="4">
        <v>60003223</v>
      </c>
      <c r="C1710" s="4" t="s">
        <v>93</v>
      </c>
      <c r="D1710" s="4" t="s">
        <v>162</v>
      </c>
      <c r="E1710" s="3"/>
      <c r="F1710" s="4" t="s">
        <v>603</v>
      </c>
      <c r="G1710" s="4" t="s">
        <v>12</v>
      </c>
      <c r="H1710" s="4" t="s">
        <v>74</v>
      </c>
      <c r="I1710" s="4" t="s">
        <v>245</v>
      </c>
      <c r="J1710" s="4" t="s">
        <v>141</v>
      </c>
      <c r="K1710" s="4" t="s">
        <v>125</v>
      </c>
      <c r="L1710" s="4">
        <v>2006</v>
      </c>
      <c r="M1710" s="4" t="s">
        <v>267</v>
      </c>
      <c r="N1710" s="4" t="s">
        <v>153</v>
      </c>
      <c r="O1710" s="4" t="s">
        <v>183</v>
      </c>
      <c r="P1710" s="4">
        <v>2007</v>
      </c>
      <c r="Q1710" s="4"/>
      <c r="R1710" s="4" t="s">
        <v>119</v>
      </c>
      <c r="S1710" s="13">
        <v>43997</v>
      </c>
      <c r="T1710" s="4">
        <v>120</v>
      </c>
      <c r="U1710" s="4" t="s">
        <v>262</v>
      </c>
      <c r="V1710" s="4"/>
      <c r="W1710" s="4">
        <v>60</v>
      </c>
      <c r="X1710" s="13">
        <v>43997</v>
      </c>
      <c r="Y1710" s="27"/>
      <c r="Z1710" s="27"/>
      <c r="AA1710" s="28"/>
      <c r="AB1710" s="31"/>
      <c r="AC1710" s="32">
        <v>39.700000000000003</v>
      </c>
      <c r="AD1710" s="28"/>
      <c r="AE1710" s="28">
        <v>31.5</v>
      </c>
      <c r="AF1710" s="33">
        <v>0.01</v>
      </c>
      <c r="AG1710" s="28">
        <v>0.5</v>
      </c>
      <c r="AH1710" s="31">
        <v>7.0000000000000001E-3</v>
      </c>
      <c r="AI1710" s="31">
        <v>0.25</v>
      </c>
      <c r="AJ1710" s="31"/>
      <c r="AK1710" s="75" t="str">
        <f t="shared" si="338"/>
        <v>1</v>
      </c>
      <c r="AL1710" s="75" t="str">
        <f t="shared" si="339"/>
        <v>1</v>
      </c>
      <c r="AM1710" s="75" t="str">
        <f t="shared" si="340"/>
        <v>1</v>
      </c>
      <c r="AN1710" s="75" t="str">
        <f t="shared" si="341"/>
        <v>1</v>
      </c>
      <c r="AO1710" s="75" t="str">
        <f t="shared" si="342"/>
        <v>3</v>
      </c>
      <c r="AP1710" s="75" t="str">
        <f t="shared" si="343"/>
        <v>1</v>
      </c>
      <c r="AQ1710" s="75" t="str">
        <f t="shared" si="347"/>
        <v>3</v>
      </c>
      <c r="AR1710" s="75" t="str">
        <f t="shared" si="348"/>
        <v>1</v>
      </c>
      <c r="AS1710" s="75">
        <f t="shared" si="344"/>
        <v>1.7272727272727273</v>
      </c>
      <c r="AT1710" s="75" t="str">
        <f t="shared" si="345"/>
        <v>3</v>
      </c>
      <c r="AU1710" s="48" t="e">
        <f>IF(OR(AQ1710="I",#REF!="I",AQ1710="C",#REF!="C"),"Termovacío",IF(OR(AO1710="I",AN1710="I",AP1710="I",AK1710="I",AL1710="I",AO1710="C",AN1710="C",AP1710="C",AK1710="C",AL1710="C"),"Regeneración",""))</f>
        <v>#REF!</v>
      </c>
    </row>
    <row r="1711" spans="1:47" s="10" customFormat="1" ht="15" customHeight="1" x14ac:dyDescent="0.2">
      <c r="A1711" s="4">
        <f t="shared" si="346"/>
        <v>87</v>
      </c>
      <c r="B1711" s="4">
        <v>60003223</v>
      </c>
      <c r="C1711" s="4" t="s">
        <v>93</v>
      </c>
      <c r="D1711" s="4" t="s">
        <v>162</v>
      </c>
      <c r="E1711" s="3"/>
      <c r="F1711" s="4" t="s">
        <v>603</v>
      </c>
      <c r="G1711" s="4" t="s">
        <v>12</v>
      </c>
      <c r="H1711" s="4" t="s">
        <v>74</v>
      </c>
      <c r="I1711" s="4" t="s">
        <v>245</v>
      </c>
      <c r="J1711" s="4" t="s">
        <v>141</v>
      </c>
      <c r="K1711" s="4" t="s">
        <v>125</v>
      </c>
      <c r="L1711" s="4">
        <v>2006</v>
      </c>
      <c r="M1711" s="4" t="s">
        <v>267</v>
      </c>
      <c r="N1711" s="4" t="s">
        <v>153</v>
      </c>
      <c r="O1711" s="4" t="s">
        <v>183</v>
      </c>
      <c r="P1711" s="4">
        <v>2007</v>
      </c>
      <c r="Q1711" s="4"/>
      <c r="R1711" s="4" t="s">
        <v>119</v>
      </c>
      <c r="S1711" s="13">
        <v>43997</v>
      </c>
      <c r="T1711" s="4">
        <v>120</v>
      </c>
      <c r="U1711" s="4" t="s">
        <v>262</v>
      </c>
      <c r="V1711" s="4"/>
      <c r="W1711" s="4">
        <v>60</v>
      </c>
      <c r="X1711" s="13">
        <v>43584</v>
      </c>
      <c r="Y1711" s="27"/>
      <c r="Z1711" s="27"/>
      <c r="AA1711" s="28"/>
      <c r="AB1711" s="31"/>
      <c r="AC1711" s="32"/>
      <c r="AD1711" s="28"/>
      <c r="AE1711" s="28">
        <v>40.6</v>
      </c>
      <c r="AF1711" s="33">
        <v>0.01</v>
      </c>
      <c r="AG1711" s="28">
        <v>1</v>
      </c>
      <c r="AH1711" s="31">
        <v>1.2E-2</v>
      </c>
      <c r="AI1711" s="31">
        <v>0.43</v>
      </c>
      <c r="AJ1711" s="31"/>
      <c r="AK1711" s="75" t="str">
        <f t="shared" si="338"/>
        <v>1</v>
      </c>
      <c r="AL1711" s="75" t="str">
        <f t="shared" si="339"/>
        <v>1</v>
      </c>
      <c r="AM1711" s="75" t="str">
        <f t="shared" si="340"/>
        <v>1</v>
      </c>
      <c r="AN1711" s="75" t="str">
        <f t="shared" si="341"/>
        <v>1</v>
      </c>
      <c r="AO1711" s="75" t="str">
        <f t="shared" si="342"/>
        <v>1</v>
      </c>
      <c r="AP1711" s="75" t="str">
        <f t="shared" si="343"/>
        <v>1</v>
      </c>
      <c r="AQ1711" s="75" t="str">
        <f t="shared" si="347"/>
        <v>1</v>
      </c>
      <c r="AR1711" s="75" t="str">
        <f t="shared" si="348"/>
        <v>1</v>
      </c>
      <c r="AS1711" s="75">
        <f t="shared" si="344"/>
        <v>1</v>
      </c>
      <c r="AT1711" s="75" t="str">
        <f t="shared" si="345"/>
        <v>1</v>
      </c>
      <c r="AU1711" s="48" t="e">
        <f>IF(OR(AQ1711="I",#REF!="I",AQ1711="C",#REF!="C"),"Termovacío",IF(OR(AO1711="I",AN1711="I",AP1711="I",AK1711="I",AL1711="I",AO1711="C",AN1711="C",AP1711="C",AK1711="C",AL1711="C"),"Regeneración",""))</f>
        <v>#REF!</v>
      </c>
    </row>
    <row r="1712" spans="1:47" s="10" customFormat="1" ht="15" customHeight="1" x14ac:dyDescent="0.2">
      <c r="A1712" s="4">
        <f t="shared" si="346"/>
        <v>87</v>
      </c>
      <c r="B1712" s="4">
        <v>60003223</v>
      </c>
      <c r="C1712" s="4" t="s">
        <v>93</v>
      </c>
      <c r="D1712" s="4" t="s">
        <v>162</v>
      </c>
      <c r="E1712" s="3"/>
      <c r="F1712" s="4" t="s">
        <v>603</v>
      </c>
      <c r="G1712" s="4" t="s">
        <v>12</v>
      </c>
      <c r="H1712" s="4" t="s">
        <v>74</v>
      </c>
      <c r="I1712" s="4" t="s">
        <v>245</v>
      </c>
      <c r="J1712" s="4" t="s">
        <v>141</v>
      </c>
      <c r="K1712" s="4" t="s">
        <v>125</v>
      </c>
      <c r="L1712" s="4">
        <v>2006</v>
      </c>
      <c r="M1712" s="4" t="s">
        <v>267</v>
      </c>
      <c r="N1712" s="4" t="s">
        <v>153</v>
      </c>
      <c r="O1712" s="4" t="s">
        <v>183</v>
      </c>
      <c r="P1712" s="4">
        <v>2007</v>
      </c>
      <c r="Q1712" s="4"/>
      <c r="R1712" s="4" t="s">
        <v>119</v>
      </c>
      <c r="S1712" s="13">
        <v>43997</v>
      </c>
      <c r="T1712" s="4">
        <v>120</v>
      </c>
      <c r="U1712" s="4" t="s">
        <v>262</v>
      </c>
      <c r="V1712" s="4"/>
      <c r="W1712" s="4">
        <v>60</v>
      </c>
      <c r="X1712" s="13">
        <v>43318</v>
      </c>
      <c r="Y1712" s="27"/>
      <c r="Z1712" s="27"/>
      <c r="AA1712" s="28"/>
      <c r="AB1712" s="31"/>
      <c r="AC1712" s="32">
        <v>57.5</v>
      </c>
      <c r="AD1712" s="28"/>
      <c r="AE1712" s="28">
        <v>35.299999999999997</v>
      </c>
      <c r="AF1712" s="33">
        <v>0.01</v>
      </c>
      <c r="AG1712" s="28">
        <v>1</v>
      </c>
      <c r="AH1712" s="31">
        <v>5.0000000000000001E-3</v>
      </c>
      <c r="AI1712" s="31">
        <v>0.24</v>
      </c>
      <c r="AJ1712" s="31"/>
      <c r="AK1712" s="75" t="str">
        <f t="shared" si="338"/>
        <v>1</v>
      </c>
      <c r="AL1712" s="75" t="str">
        <f t="shared" si="339"/>
        <v>1</v>
      </c>
      <c r="AM1712" s="75" t="str">
        <f t="shared" si="340"/>
        <v>1</v>
      </c>
      <c r="AN1712" s="75" t="str">
        <f t="shared" si="341"/>
        <v>1</v>
      </c>
      <c r="AO1712" s="75" t="str">
        <f t="shared" si="342"/>
        <v>1</v>
      </c>
      <c r="AP1712" s="75" t="str">
        <f t="shared" si="343"/>
        <v>1</v>
      </c>
      <c r="AQ1712" s="75" t="str">
        <f t="shared" si="347"/>
        <v>1</v>
      </c>
      <c r="AR1712" s="75" t="str">
        <f t="shared" si="348"/>
        <v>1</v>
      </c>
      <c r="AS1712" s="75">
        <f t="shared" si="344"/>
        <v>1</v>
      </c>
      <c r="AT1712" s="75" t="str">
        <f t="shared" si="345"/>
        <v>1</v>
      </c>
      <c r="AU1712" s="48" t="e">
        <f>IF(OR(AQ1712="I",#REF!="I",AQ1712="C",#REF!="C"),"Termovacío",IF(OR(AO1712="I",AN1712="I",AP1712="I",AK1712="I",AL1712="I",AO1712="C",AN1712="C",AP1712="C",AK1712="C",AL1712="C"),"Regeneración",""))</f>
        <v>#REF!</v>
      </c>
    </row>
    <row r="1713" spans="1:47" s="10" customFormat="1" ht="15" customHeight="1" x14ac:dyDescent="0.2">
      <c r="A1713" s="4">
        <f t="shared" si="346"/>
        <v>87</v>
      </c>
      <c r="B1713" s="4">
        <v>60003223</v>
      </c>
      <c r="C1713" s="4" t="s">
        <v>93</v>
      </c>
      <c r="D1713" s="4" t="s">
        <v>162</v>
      </c>
      <c r="E1713" s="3"/>
      <c r="F1713" s="4" t="s">
        <v>603</v>
      </c>
      <c r="G1713" s="4" t="s">
        <v>12</v>
      </c>
      <c r="H1713" s="4" t="s">
        <v>74</v>
      </c>
      <c r="I1713" s="4" t="s">
        <v>245</v>
      </c>
      <c r="J1713" s="4" t="s">
        <v>141</v>
      </c>
      <c r="K1713" s="4" t="s">
        <v>125</v>
      </c>
      <c r="L1713" s="4">
        <v>2006</v>
      </c>
      <c r="M1713" s="4" t="s">
        <v>267</v>
      </c>
      <c r="N1713" s="4" t="s">
        <v>153</v>
      </c>
      <c r="O1713" s="4" t="s">
        <v>183</v>
      </c>
      <c r="P1713" s="4">
        <v>2007</v>
      </c>
      <c r="Q1713" s="4"/>
      <c r="R1713" s="4" t="s">
        <v>119</v>
      </c>
      <c r="S1713" s="13">
        <v>43997</v>
      </c>
      <c r="T1713" s="4">
        <v>120</v>
      </c>
      <c r="U1713" s="4" t="s">
        <v>262</v>
      </c>
      <c r="V1713" s="4"/>
      <c r="W1713" s="4">
        <v>60</v>
      </c>
      <c r="X1713" s="13">
        <v>42927</v>
      </c>
      <c r="Y1713" s="27"/>
      <c r="Z1713" s="27"/>
      <c r="AA1713" s="28"/>
      <c r="AB1713" s="31"/>
      <c r="AC1713" s="32">
        <v>57</v>
      </c>
      <c r="AD1713" s="28"/>
      <c r="AE1713" s="28">
        <v>36.5</v>
      </c>
      <c r="AF1713" s="33">
        <v>0.01</v>
      </c>
      <c r="AG1713" s="28">
        <v>1</v>
      </c>
      <c r="AH1713" s="31">
        <v>0.01</v>
      </c>
      <c r="AI1713" s="31">
        <v>0.3</v>
      </c>
      <c r="AJ1713" s="31"/>
      <c r="AK1713" s="75" t="str">
        <f t="shared" si="338"/>
        <v>1</v>
      </c>
      <c r="AL1713" s="75" t="str">
        <f t="shared" si="339"/>
        <v>1</v>
      </c>
      <c r="AM1713" s="75" t="str">
        <f t="shared" si="340"/>
        <v>1</v>
      </c>
      <c r="AN1713" s="75" t="str">
        <f t="shared" si="341"/>
        <v>1</v>
      </c>
      <c r="AO1713" s="75" t="str">
        <f t="shared" si="342"/>
        <v>1</v>
      </c>
      <c r="AP1713" s="75" t="str">
        <f t="shared" si="343"/>
        <v>1</v>
      </c>
      <c r="AQ1713" s="75" t="str">
        <f t="shared" si="347"/>
        <v>1</v>
      </c>
      <c r="AR1713" s="75" t="str">
        <f t="shared" si="348"/>
        <v>1</v>
      </c>
      <c r="AS1713" s="75">
        <f t="shared" si="344"/>
        <v>1</v>
      </c>
      <c r="AT1713" s="75" t="str">
        <f t="shared" si="345"/>
        <v>1</v>
      </c>
      <c r="AU1713" s="48" t="e">
        <f>IF(OR(AQ1713="I",#REF!="I",AQ1713="C",#REF!="C"),"Termovacío",IF(OR(AO1713="I",AN1713="I",AP1713="I",AK1713="I",AL1713="I",AO1713="C",AN1713="C",AP1713="C",AK1713="C",AL1713="C"),"Regeneración",""))</f>
        <v>#REF!</v>
      </c>
    </row>
    <row r="1714" spans="1:47" s="10" customFormat="1" ht="15" customHeight="1" x14ac:dyDescent="0.2">
      <c r="A1714" s="4">
        <f t="shared" si="346"/>
        <v>87</v>
      </c>
      <c r="B1714" s="4">
        <v>60003223</v>
      </c>
      <c r="C1714" s="4" t="s">
        <v>93</v>
      </c>
      <c r="D1714" s="4" t="s">
        <v>162</v>
      </c>
      <c r="E1714" s="3"/>
      <c r="F1714" s="4" t="s">
        <v>603</v>
      </c>
      <c r="G1714" s="4" t="s">
        <v>12</v>
      </c>
      <c r="H1714" s="4" t="s">
        <v>74</v>
      </c>
      <c r="I1714" s="4" t="s">
        <v>245</v>
      </c>
      <c r="J1714" s="4" t="s">
        <v>141</v>
      </c>
      <c r="K1714" s="4" t="s">
        <v>125</v>
      </c>
      <c r="L1714" s="4">
        <v>2006</v>
      </c>
      <c r="M1714" s="4" t="s">
        <v>267</v>
      </c>
      <c r="N1714" s="4" t="s">
        <v>153</v>
      </c>
      <c r="O1714" s="4" t="s">
        <v>183</v>
      </c>
      <c r="P1714" s="4">
        <v>2007</v>
      </c>
      <c r="Q1714" s="4"/>
      <c r="R1714" s="4" t="s">
        <v>119</v>
      </c>
      <c r="S1714" s="13">
        <v>43997</v>
      </c>
      <c r="T1714" s="4">
        <v>120</v>
      </c>
      <c r="U1714" s="4" t="s">
        <v>262</v>
      </c>
      <c r="V1714" s="4"/>
      <c r="W1714" s="4">
        <v>60</v>
      </c>
      <c r="X1714" s="13">
        <v>42387</v>
      </c>
      <c r="Y1714" s="27"/>
      <c r="Z1714" s="27"/>
      <c r="AA1714" s="28"/>
      <c r="AB1714" s="31"/>
      <c r="AC1714" s="32">
        <v>56.1</v>
      </c>
      <c r="AD1714" s="28"/>
      <c r="AE1714" s="28">
        <v>34</v>
      </c>
      <c r="AF1714" s="33">
        <v>0.01</v>
      </c>
      <c r="AG1714" s="28">
        <v>0.5</v>
      </c>
      <c r="AH1714" s="31">
        <v>1.0999999999999999E-2</v>
      </c>
      <c r="AI1714" s="31">
        <v>0.38800000000000001</v>
      </c>
      <c r="AJ1714" s="31"/>
      <c r="AK1714" s="75" t="str">
        <f t="shared" si="338"/>
        <v>1</v>
      </c>
      <c r="AL1714" s="75" t="str">
        <f t="shared" si="339"/>
        <v>1</v>
      </c>
      <c r="AM1714" s="75" t="str">
        <f t="shared" si="340"/>
        <v>1</v>
      </c>
      <c r="AN1714" s="75" t="str">
        <f t="shared" si="341"/>
        <v>1</v>
      </c>
      <c r="AO1714" s="75" t="str">
        <f t="shared" si="342"/>
        <v>1</v>
      </c>
      <c r="AP1714" s="75" t="str">
        <f t="shared" si="343"/>
        <v>1</v>
      </c>
      <c r="AQ1714" s="75" t="str">
        <f t="shared" si="347"/>
        <v>1</v>
      </c>
      <c r="AR1714" s="75" t="str">
        <f t="shared" si="348"/>
        <v>1</v>
      </c>
      <c r="AS1714" s="75">
        <f t="shared" si="344"/>
        <v>1</v>
      </c>
      <c r="AT1714" s="75" t="str">
        <f t="shared" si="345"/>
        <v>1</v>
      </c>
      <c r="AU1714" s="48" t="e">
        <f>IF(OR(AQ1714="I",#REF!="I",AQ1714="C",#REF!="C"),"Termovacío",IF(OR(AO1714="I",AN1714="I",AP1714="I",AK1714="I",AL1714="I",AO1714="C",AN1714="C",AP1714="C",AK1714="C",AL1714="C"),"Regeneración",""))</f>
        <v>#REF!</v>
      </c>
    </row>
    <row r="1715" spans="1:47" s="10" customFormat="1" ht="15" customHeight="1" x14ac:dyDescent="0.2">
      <c r="A1715" s="4">
        <f t="shared" si="346"/>
        <v>87</v>
      </c>
      <c r="B1715" s="4">
        <v>60003223</v>
      </c>
      <c r="C1715" s="4" t="s">
        <v>93</v>
      </c>
      <c r="D1715" s="4" t="s">
        <v>162</v>
      </c>
      <c r="E1715" s="3"/>
      <c r="F1715" s="4" t="s">
        <v>603</v>
      </c>
      <c r="G1715" s="4" t="s">
        <v>12</v>
      </c>
      <c r="H1715" s="4" t="s">
        <v>74</v>
      </c>
      <c r="I1715" s="4" t="s">
        <v>245</v>
      </c>
      <c r="J1715" s="4" t="s">
        <v>141</v>
      </c>
      <c r="K1715" s="4" t="s">
        <v>125</v>
      </c>
      <c r="L1715" s="4">
        <v>2006</v>
      </c>
      <c r="M1715" s="4" t="s">
        <v>267</v>
      </c>
      <c r="N1715" s="4" t="s">
        <v>153</v>
      </c>
      <c r="O1715" s="4" t="s">
        <v>183</v>
      </c>
      <c r="P1715" s="4">
        <v>2007</v>
      </c>
      <c r="Q1715" s="4"/>
      <c r="R1715" s="4" t="s">
        <v>119</v>
      </c>
      <c r="S1715" s="13">
        <v>43997</v>
      </c>
      <c r="T1715" s="4">
        <v>120</v>
      </c>
      <c r="U1715" s="4" t="s">
        <v>262</v>
      </c>
      <c r="V1715" s="4"/>
      <c r="W1715" s="4">
        <v>60</v>
      </c>
      <c r="X1715" s="13">
        <v>41990</v>
      </c>
      <c r="Y1715" s="27"/>
      <c r="Z1715" s="27"/>
      <c r="AA1715" s="28"/>
      <c r="AB1715" s="31"/>
      <c r="AC1715" s="32">
        <v>43.5</v>
      </c>
      <c r="AD1715" s="28"/>
      <c r="AE1715" s="28">
        <v>36</v>
      </c>
      <c r="AF1715" s="33">
        <v>0.01</v>
      </c>
      <c r="AG1715" s="28">
        <v>0.5</v>
      </c>
      <c r="AH1715" s="31">
        <v>1.7999999999999999E-2</v>
      </c>
      <c r="AI1715" s="31"/>
      <c r="AJ1715" s="31"/>
      <c r="AK1715" s="75" t="str">
        <f t="shared" si="338"/>
        <v>1</v>
      </c>
      <c r="AL1715" s="75" t="str">
        <f t="shared" si="339"/>
        <v>1</v>
      </c>
      <c r="AM1715" s="75" t="str">
        <f t="shared" si="340"/>
        <v>1</v>
      </c>
      <c r="AN1715" s="75" t="str">
        <f t="shared" si="341"/>
        <v>1</v>
      </c>
      <c r="AO1715" s="75" t="str">
        <f t="shared" si="342"/>
        <v>1</v>
      </c>
      <c r="AP1715" s="75" t="str">
        <f t="shared" si="343"/>
        <v>1</v>
      </c>
      <c r="AQ1715" s="75" t="str">
        <f t="shared" si="347"/>
        <v>1</v>
      </c>
      <c r="AR1715" s="75" t="str">
        <f t="shared" si="348"/>
        <v>1</v>
      </c>
      <c r="AS1715" s="75">
        <f t="shared" si="344"/>
        <v>1</v>
      </c>
      <c r="AT1715" s="75" t="str">
        <f t="shared" si="345"/>
        <v>1</v>
      </c>
      <c r="AU1715" s="48" t="e">
        <f>IF(OR(AQ1715="I",#REF!="I",AQ1715="C",#REF!="C"),"Termovacío",IF(OR(AO1715="I",AN1715="I",AP1715="I",AK1715="I",AL1715="I",AO1715="C",AN1715="C",AP1715="C",AK1715="C",AL1715="C"),"Regeneración",""))</f>
        <v>#REF!</v>
      </c>
    </row>
    <row r="1716" spans="1:47" s="10" customFormat="1" ht="15" customHeight="1" x14ac:dyDescent="0.2">
      <c r="A1716" s="4">
        <f t="shared" si="346"/>
        <v>87</v>
      </c>
      <c r="B1716" s="4">
        <v>60003223</v>
      </c>
      <c r="C1716" s="4" t="s">
        <v>93</v>
      </c>
      <c r="D1716" s="4" t="s">
        <v>162</v>
      </c>
      <c r="E1716" s="3"/>
      <c r="F1716" s="4" t="s">
        <v>603</v>
      </c>
      <c r="G1716" s="4" t="s">
        <v>12</v>
      </c>
      <c r="H1716" s="4" t="s">
        <v>74</v>
      </c>
      <c r="I1716" s="4" t="s">
        <v>245</v>
      </c>
      <c r="J1716" s="4" t="s">
        <v>141</v>
      </c>
      <c r="K1716" s="4" t="s">
        <v>125</v>
      </c>
      <c r="L1716" s="4">
        <v>2006</v>
      </c>
      <c r="M1716" s="4" t="s">
        <v>267</v>
      </c>
      <c r="N1716" s="4" t="s">
        <v>153</v>
      </c>
      <c r="O1716" s="4" t="s">
        <v>183</v>
      </c>
      <c r="P1716" s="4">
        <v>2007</v>
      </c>
      <c r="Q1716" s="4"/>
      <c r="R1716" s="4" t="s">
        <v>119</v>
      </c>
      <c r="S1716" s="13">
        <v>43997</v>
      </c>
      <c r="T1716" s="4">
        <v>120</v>
      </c>
      <c r="U1716" s="4" t="s">
        <v>262</v>
      </c>
      <c r="V1716" s="4"/>
      <c r="W1716" s="4">
        <v>60</v>
      </c>
      <c r="X1716" s="13">
        <v>41641</v>
      </c>
      <c r="Y1716" s="27"/>
      <c r="Z1716" s="27"/>
      <c r="AA1716" s="28"/>
      <c r="AB1716" s="31"/>
      <c r="AC1716" s="32">
        <v>73</v>
      </c>
      <c r="AD1716" s="28"/>
      <c r="AE1716" s="28">
        <v>31.5</v>
      </c>
      <c r="AF1716" s="33">
        <v>0.01</v>
      </c>
      <c r="AG1716" s="28">
        <v>0.5</v>
      </c>
      <c r="AH1716" s="31">
        <v>1.2999999999999999E-2</v>
      </c>
      <c r="AI1716" s="31">
        <v>0.23</v>
      </c>
      <c r="AJ1716" s="31"/>
      <c r="AK1716" s="75" t="str">
        <f t="shared" si="338"/>
        <v>1</v>
      </c>
      <c r="AL1716" s="75" t="str">
        <f t="shared" si="339"/>
        <v>1</v>
      </c>
      <c r="AM1716" s="75" t="str">
        <f t="shared" si="340"/>
        <v>1</v>
      </c>
      <c r="AN1716" s="75" t="str">
        <f t="shared" si="341"/>
        <v>1</v>
      </c>
      <c r="AO1716" s="75" t="str">
        <f t="shared" si="342"/>
        <v>3</v>
      </c>
      <c r="AP1716" s="75" t="str">
        <f t="shared" si="343"/>
        <v>1</v>
      </c>
      <c r="AQ1716" s="75" t="str">
        <f t="shared" si="347"/>
        <v>1</v>
      </c>
      <c r="AR1716" s="75" t="str">
        <f t="shared" si="348"/>
        <v>1</v>
      </c>
      <c r="AS1716" s="75">
        <f t="shared" si="344"/>
        <v>1.2727272727272727</v>
      </c>
      <c r="AT1716" s="75" t="str">
        <f t="shared" si="345"/>
        <v>3</v>
      </c>
      <c r="AU1716" s="48" t="e">
        <f>IF(OR(AQ1716="I",#REF!="I",AQ1716="C",#REF!="C"),"Termovacío",IF(OR(AO1716="I",AN1716="I",AP1716="I",AK1716="I",AL1716="I",AO1716="C",AN1716="C",AP1716="C",AK1716="C",AL1716="C"),"Regeneración",""))</f>
        <v>#REF!</v>
      </c>
    </row>
    <row r="1717" spans="1:47" s="10" customFormat="1" ht="15" customHeight="1" x14ac:dyDescent="0.2">
      <c r="A1717" s="4">
        <f t="shared" si="346"/>
        <v>87</v>
      </c>
      <c r="B1717" s="4">
        <v>60003223</v>
      </c>
      <c r="C1717" s="4" t="s">
        <v>93</v>
      </c>
      <c r="D1717" s="4" t="s">
        <v>162</v>
      </c>
      <c r="E1717" s="3"/>
      <c r="F1717" s="4" t="s">
        <v>603</v>
      </c>
      <c r="G1717" s="4" t="s">
        <v>12</v>
      </c>
      <c r="H1717" s="4" t="s">
        <v>74</v>
      </c>
      <c r="I1717" s="4" t="s">
        <v>245</v>
      </c>
      <c r="J1717" s="4" t="s">
        <v>141</v>
      </c>
      <c r="K1717" s="4" t="s">
        <v>125</v>
      </c>
      <c r="L1717" s="4">
        <v>2006</v>
      </c>
      <c r="M1717" s="4" t="s">
        <v>267</v>
      </c>
      <c r="N1717" s="4" t="s">
        <v>153</v>
      </c>
      <c r="O1717" s="4" t="s">
        <v>183</v>
      </c>
      <c r="P1717" s="4">
        <v>2007</v>
      </c>
      <c r="Q1717" s="4"/>
      <c r="R1717" s="4" t="s">
        <v>119</v>
      </c>
      <c r="S1717" s="13">
        <v>43997</v>
      </c>
      <c r="T1717" s="4">
        <v>120</v>
      </c>
      <c r="U1717" s="4" t="s">
        <v>262</v>
      </c>
      <c r="V1717" s="4"/>
      <c r="W1717" s="4">
        <v>60</v>
      </c>
      <c r="X1717" s="13">
        <v>41345</v>
      </c>
      <c r="Y1717" s="27"/>
      <c r="Z1717" s="27"/>
      <c r="AA1717" s="28"/>
      <c r="AB1717" s="31"/>
      <c r="AC1717" s="32">
        <v>69</v>
      </c>
      <c r="AD1717" s="28"/>
      <c r="AE1717" s="28">
        <v>34</v>
      </c>
      <c r="AF1717" s="33">
        <v>0.01</v>
      </c>
      <c r="AG1717" s="28">
        <v>0.5</v>
      </c>
      <c r="AH1717" s="31">
        <v>0.01</v>
      </c>
      <c r="AI1717" s="31">
        <v>0.26</v>
      </c>
      <c r="AJ1717" s="31"/>
      <c r="AK1717" s="75" t="str">
        <f t="shared" si="338"/>
        <v>1</v>
      </c>
      <c r="AL1717" s="75" t="str">
        <f t="shared" si="339"/>
        <v>1</v>
      </c>
      <c r="AM1717" s="75" t="str">
        <f t="shared" si="340"/>
        <v>1</v>
      </c>
      <c r="AN1717" s="75" t="str">
        <f t="shared" si="341"/>
        <v>1</v>
      </c>
      <c r="AO1717" s="75" t="str">
        <f t="shared" si="342"/>
        <v>1</v>
      </c>
      <c r="AP1717" s="75" t="str">
        <f t="shared" si="343"/>
        <v>1</v>
      </c>
      <c r="AQ1717" s="75" t="str">
        <f t="shared" si="347"/>
        <v>1</v>
      </c>
      <c r="AR1717" s="75" t="str">
        <f t="shared" si="348"/>
        <v>1</v>
      </c>
      <c r="AS1717" s="75">
        <f t="shared" si="344"/>
        <v>1</v>
      </c>
      <c r="AT1717" s="75" t="str">
        <f t="shared" si="345"/>
        <v>1</v>
      </c>
      <c r="AU1717" s="48" t="e">
        <f>IF(OR(AQ1717="I",#REF!="I",AQ1717="C",#REF!="C"),"Termovacío",IF(OR(AO1717="I",AN1717="I",AP1717="I",AK1717="I",AL1717="I",AO1717="C",AN1717="C",AP1717="C",AK1717="C",AL1717="C"),"Regeneración",""))</f>
        <v>#REF!</v>
      </c>
    </row>
    <row r="1718" spans="1:47" s="10" customFormat="1" ht="15" customHeight="1" x14ac:dyDescent="0.2">
      <c r="A1718" s="4">
        <f t="shared" si="346"/>
        <v>87</v>
      </c>
      <c r="B1718" s="4">
        <v>60003223</v>
      </c>
      <c r="C1718" s="4" t="s">
        <v>93</v>
      </c>
      <c r="D1718" s="4" t="s">
        <v>162</v>
      </c>
      <c r="E1718" s="3"/>
      <c r="F1718" s="4" t="s">
        <v>603</v>
      </c>
      <c r="G1718" s="4" t="s">
        <v>12</v>
      </c>
      <c r="H1718" s="4" t="s">
        <v>74</v>
      </c>
      <c r="I1718" s="4" t="s">
        <v>245</v>
      </c>
      <c r="J1718" s="4" t="s">
        <v>141</v>
      </c>
      <c r="K1718" s="4" t="s">
        <v>125</v>
      </c>
      <c r="L1718" s="4">
        <v>2006</v>
      </c>
      <c r="M1718" s="4" t="s">
        <v>267</v>
      </c>
      <c r="N1718" s="4" t="s">
        <v>153</v>
      </c>
      <c r="O1718" s="4" t="s">
        <v>183</v>
      </c>
      <c r="P1718" s="4">
        <v>2007</v>
      </c>
      <c r="Q1718" s="4"/>
      <c r="R1718" s="4" t="s">
        <v>119</v>
      </c>
      <c r="S1718" s="13">
        <v>43997</v>
      </c>
      <c r="T1718" s="4">
        <v>120</v>
      </c>
      <c r="U1718" s="4" t="s">
        <v>262</v>
      </c>
      <c r="V1718" s="4"/>
      <c r="W1718" s="4">
        <v>60</v>
      </c>
      <c r="X1718" s="13">
        <v>40933</v>
      </c>
      <c r="Y1718" s="27"/>
      <c r="Z1718" s="27"/>
      <c r="AA1718" s="28"/>
      <c r="AB1718" s="31"/>
      <c r="AC1718" s="32">
        <v>41</v>
      </c>
      <c r="AD1718" s="28"/>
      <c r="AE1718" s="28">
        <v>37</v>
      </c>
      <c r="AF1718" s="33">
        <v>0.01</v>
      </c>
      <c r="AG1718" s="28">
        <v>0.5</v>
      </c>
      <c r="AH1718" s="31">
        <v>0.01</v>
      </c>
      <c r="AI1718" s="31">
        <v>0.251</v>
      </c>
      <c r="AJ1718" s="31"/>
      <c r="AK1718" s="75" t="str">
        <f t="shared" si="338"/>
        <v>1</v>
      </c>
      <c r="AL1718" s="75" t="str">
        <f t="shared" si="339"/>
        <v>1</v>
      </c>
      <c r="AM1718" s="75" t="str">
        <f t="shared" si="340"/>
        <v>1</v>
      </c>
      <c r="AN1718" s="75" t="str">
        <f t="shared" si="341"/>
        <v>1</v>
      </c>
      <c r="AO1718" s="75" t="str">
        <f t="shared" si="342"/>
        <v>1</v>
      </c>
      <c r="AP1718" s="75" t="str">
        <f t="shared" si="343"/>
        <v>1</v>
      </c>
      <c r="AQ1718" s="75" t="str">
        <f t="shared" si="347"/>
        <v>1</v>
      </c>
      <c r="AR1718" s="75" t="str">
        <f t="shared" si="348"/>
        <v>1</v>
      </c>
      <c r="AS1718" s="75">
        <f t="shared" si="344"/>
        <v>1</v>
      </c>
      <c r="AT1718" s="75" t="str">
        <f t="shared" si="345"/>
        <v>1</v>
      </c>
      <c r="AU1718" s="48" t="e">
        <f>IF(OR(AQ1718="I",#REF!="I",AQ1718="C",#REF!="C"),"Termovacío",IF(OR(AO1718="I",AN1718="I",AP1718="I",AK1718="I",AL1718="I",AO1718="C",AN1718="C",AP1718="C",AK1718="C",AL1718="C"),"Regeneración",""))</f>
        <v>#REF!</v>
      </c>
    </row>
    <row r="1719" spans="1:47" s="10" customFormat="1" ht="15" customHeight="1" x14ac:dyDescent="0.2">
      <c r="A1719" s="4">
        <f t="shared" si="346"/>
        <v>87</v>
      </c>
      <c r="B1719" s="4">
        <v>60003223</v>
      </c>
      <c r="C1719" s="4" t="s">
        <v>93</v>
      </c>
      <c r="D1719" s="4" t="s">
        <v>162</v>
      </c>
      <c r="E1719" s="3"/>
      <c r="F1719" s="4" t="s">
        <v>603</v>
      </c>
      <c r="G1719" s="4" t="s">
        <v>12</v>
      </c>
      <c r="H1719" s="4" t="s">
        <v>74</v>
      </c>
      <c r="I1719" s="4" t="s">
        <v>245</v>
      </c>
      <c r="J1719" s="4" t="s">
        <v>141</v>
      </c>
      <c r="K1719" s="4" t="s">
        <v>125</v>
      </c>
      <c r="L1719" s="4">
        <v>2006</v>
      </c>
      <c r="M1719" s="4" t="s">
        <v>267</v>
      </c>
      <c r="N1719" s="4" t="s">
        <v>153</v>
      </c>
      <c r="O1719" s="4" t="s">
        <v>183</v>
      </c>
      <c r="P1719" s="4">
        <v>2007</v>
      </c>
      <c r="Q1719" s="4"/>
      <c r="R1719" s="4" t="s">
        <v>119</v>
      </c>
      <c r="S1719" s="13">
        <v>43997</v>
      </c>
      <c r="T1719" s="4">
        <v>120</v>
      </c>
      <c r="U1719" s="4" t="s">
        <v>262</v>
      </c>
      <c r="V1719" s="4"/>
      <c r="W1719" s="4">
        <v>60</v>
      </c>
      <c r="X1719" s="13">
        <v>40652</v>
      </c>
      <c r="Y1719" s="27"/>
      <c r="Z1719" s="27"/>
      <c r="AA1719" s="28"/>
      <c r="AB1719" s="31"/>
      <c r="AC1719" s="32">
        <v>31</v>
      </c>
      <c r="AD1719" s="28"/>
      <c r="AE1719" s="28">
        <v>36</v>
      </c>
      <c r="AF1719" s="33">
        <v>0.01</v>
      </c>
      <c r="AG1719" s="28">
        <v>0.5</v>
      </c>
      <c r="AH1719" s="31">
        <v>5.0000000000000001E-3</v>
      </c>
      <c r="AI1719" s="31">
        <v>0.17100000000000001</v>
      </c>
      <c r="AJ1719" s="31"/>
      <c r="AK1719" s="75" t="str">
        <f t="shared" si="338"/>
        <v>1</v>
      </c>
      <c r="AL1719" s="75" t="str">
        <f t="shared" si="339"/>
        <v>1</v>
      </c>
      <c r="AM1719" s="75" t="str">
        <f t="shared" si="340"/>
        <v>1</v>
      </c>
      <c r="AN1719" s="75" t="str">
        <f t="shared" si="341"/>
        <v>1</v>
      </c>
      <c r="AO1719" s="75" t="str">
        <f t="shared" si="342"/>
        <v>1</v>
      </c>
      <c r="AP1719" s="75" t="str">
        <f t="shared" si="343"/>
        <v>1</v>
      </c>
      <c r="AQ1719" s="75" t="str">
        <f t="shared" si="347"/>
        <v>5</v>
      </c>
      <c r="AR1719" s="75" t="str">
        <f t="shared" si="348"/>
        <v>1</v>
      </c>
      <c r="AS1719" s="75">
        <f t="shared" si="344"/>
        <v>1.9090909090909092</v>
      </c>
      <c r="AT1719" s="75" t="str">
        <f t="shared" si="345"/>
        <v>3</v>
      </c>
      <c r="AU1719" s="48" t="e">
        <f>IF(OR(AQ1719="I",#REF!="I",AQ1719="C",#REF!="C"),"Termovacío",IF(OR(AO1719="I",AN1719="I",AP1719="I",AK1719="I",AL1719="I",AO1719="C",AN1719="C",AP1719="C",AK1719="C",AL1719="C"),"Regeneración",""))</f>
        <v>#REF!</v>
      </c>
    </row>
    <row r="1720" spans="1:47" s="10" customFormat="1" ht="15" customHeight="1" x14ac:dyDescent="0.2">
      <c r="A1720" s="4">
        <f t="shared" si="346"/>
        <v>87</v>
      </c>
      <c r="B1720" s="4">
        <v>60003223</v>
      </c>
      <c r="C1720" s="4" t="s">
        <v>93</v>
      </c>
      <c r="D1720" s="4" t="s">
        <v>162</v>
      </c>
      <c r="E1720" s="3"/>
      <c r="F1720" s="4" t="s">
        <v>603</v>
      </c>
      <c r="G1720" s="4" t="s">
        <v>12</v>
      </c>
      <c r="H1720" s="4" t="s">
        <v>74</v>
      </c>
      <c r="I1720" s="4" t="s">
        <v>245</v>
      </c>
      <c r="J1720" s="4" t="s">
        <v>141</v>
      </c>
      <c r="K1720" s="4" t="s">
        <v>125</v>
      </c>
      <c r="L1720" s="4">
        <v>2006</v>
      </c>
      <c r="M1720" s="4" t="s">
        <v>267</v>
      </c>
      <c r="N1720" s="4" t="s">
        <v>153</v>
      </c>
      <c r="O1720" s="4" t="s">
        <v>183</v>
      </c>
      <c r="P1720" s="4">
        <v>2007</v>
      </c>
      <c r="Q1720" s="4"/>
      <c r="R1720" s="4" t="s">
        <v>119</v>
      </c>
      <c r="S1720" s="13">
        <v>43997</v>
      </c>
      <c r="T1720" s="4">
        <v>120</v>
      </c>
      <c r="U1720" s="4" t="s">
        <v>262</v>
      </c>
      <c r="V1720" s="4"/>
      <c r="W1720" s="4">
        <v>60</v>
      </c>
      <c r="X1720" s="13">
        <v>40316</v>
      </c>
      <c r="Y1720" s="27"/>
      <c r="Z1720" s="27"/>
      <c r="AA1720" s="28"/>
      <c r="AB1720" s="31"/>
      <c r="AC1720" s="32">
        <v>53</v>
      </c>
      <c r="AD1720" s="28"/>
      <c r="AE1720" s="28">
        <v>36</v>
      </c>
      <c r="AF1720" s="33">
        <v>0.01</v>
      </c>
      <c r="AG1720" s="28">
        <v>0.5</v>
      </c>
      <c r="AH1720" s="31">
        <v>0.01</v>
      </c>
      <c r="AI1720" s="31">
        <v>0.28199999999999997</v>
      </c>
      <c r="AJ1720" s="31"/>
      <c r="AK1720" s="75" t="str">
        <f t="shared" si="338"/>
        <v>1</v>
      </c>
      <c r="AL1720" s="75" t="str">
        <f t="shared" si="339"/>
        <v>1</v>
      </c>
      <c r="AM1720" s="75" t="str">
        <f t="shared" si="340"/>
        <v>1</v>
      </c>
      <c r="AN1720" s="75" t="str">
        <f t="shared" si="341"/>
        <v>1</v>
      </c>
      <c r="AO1720" s="75" t="str">
        <f t="shared" si="342"/>
        <v>1</v>
      </c>
      <c r="AP1720" s="75" t="str">
        <f t="shared" si="343"/>
        <v>1</v>
      </c>
      <c r="AQ1720" s="75" t="str">
        <f t="shared" si="347"/>
        <v>1</v>
      </c>
      <c r="AR1720" s="75" t="str">
        <f t="shared" si="348"/>
        <v>1</v>
      </c>
      <c r="AS1720" s="75">
        <f t="shared" si="344"/>
        <v>1</v>
      </c>
      <c r="AT1720" s="75" t="str">
        <f t="shared" si="345"/>
        <v>1</v>
      </c>
      <c r="AU1720" s="48" t="e">
        <f>IF(OR(AQ1720="I",#REF!="I",AQ1720="C",#REF!="C"),"Termovacío",IF(OR(AO1720="I",AN1720="I",AP1720="I",AK1720="I",AL1720="I",AO1720="C",AN1720="C",AP1720="C",AK1720="C",AL1720="C"),"Regeneración",""))</f>
        <v>#REF!</v>
      </c>
    </row>
    <row r="1721" spans="1:47" s="10" customFormat="1" ht="15" customHeight="1" x14ac:dyDescent="0.2">
      <c r="A1721" s="4">
        <f t="shared" si="346"/>
        <v>87</v>
      </c>
      <c r="B1721" s="4">
        <v>60003223</v>
      </c>
      <c r="C1721" s="4" t="s">
        <v>93</v>
      </c>
      <c r="D1721" s="4" t="s">
        <v>162</v>
      </c>
      <c r="E1721" s="3"/>
      <c r="F1721" s="4" t="s">
        <v>603</v>
      </c>
      <c r="G1721" s="4" t="s">
        <v>12</v>
      </c>
      <c r="H1721" s="4" t="s">
        <v>74</v>
      </c>
      <c r="I1721" s="4" t="s">
        <v>245</v>
      </c>
      <c r="J1721" s="4" t="s">
        <v>141</v>
      </c>
      <c r="K1721" s="4" t="s">
        <v>125</v>
      </c>
      <c r="L1721" s="4">
        <v>2006</v>
      </c>
      <c r="M1721" s="4" t="s">
        <v>267</v>
      </c>
      <c r="N1721" s="4" t="s">
        <v>153</v>
      </c>
      <c r="O1721" s="4" t="s">
        <v>183</v>
      </c>
      <c r="P1721" s="4">
        <v>2007</v>
      </c>
      <c r="Q1721" s="4"/>
      <c r="R1721" s="4" t="s">
        <v>119</v>
      </c>
      <c r="S1721" s="13">
        <v>43997</v>
      </c>
      <c r="T1721" s="4">
        <v>120</v>
      </c>
      <c r="U1721" s="4" t="s">
        <v>262</v>
      </c>
      <c r="V1721" s="4"/>
      <c r="W1721" s="4">
        <v>60</v>
      </c>
      <c r="X1721" s="13">
        <v>40102</v>
      </c>
      <c r="Y1721" s="27"/>
      <c r="Z1721" s="27"/>
      <c r="AA1721" s="28"/>
      <c r="AB1721" s="31"/>
      <c r="AC1721" s="32">
        <v>70</v>
      </c>
      <c r="AD1721" s="28"/>
      <c r="AE1721" s="28">
        <v>37</v>
      </c>
      <c r="AF1721" s="33">
        <v>0.01</v>
      </c>
      <c r="AG1721" s="28">
        <v>1</v>
      </c>
      <c r="AH1721" s="31">
        <v>1.4999999999999999E-2</v>
      </c>
      <c r="AI1721" s="31">
        <v>0.153</v>
      </c>
      <c r="AJ1721" s="31"/>
      <c r="AK1721" s="75" t="str">
        <f t="shared" si="338"/>
        <v>1</v>
      </c>
      <c r="AL1721" s="75" t="str">
        <f t="shared" si="339"/>
        <v>1</v>
      </c>
      <c r="AM1721" s="75" t="str">
        <f t="shared" si="340"/>
        <v>1</v>
      </c>
      <c r="AN1721" s="75" t="str">
        <f t="shared" si="341"/>
        <v>1</v>
      </c>
      <c r="AO1721" s="75" t="str">
        <f t="shared" si="342"/>
        <v>1</v>
      </c>
      <c r="AP1721" s="75" t="str">
        <f t="shared" si="343"/>
        <v>1</v>
      </c>
      <c r="AQ1721" s="75" t="str">
        <f t="shared" si="347"/>
        <v>1</v>
      </c>
      <c r="AR1721" s="75" t="str">
        <f t="shared" si="348"/>
        <v>1</v>
      </c>
      <c r="AS1721" s="75">
        <f t="shared" si="344"/>
        <v>1</v>
      </c>
      <c r="AT1721" s="75" t="str">
        <f t="shared" si="345"/>
        <v>1</v>
      </c>
      <c r="AU1721" s="48" t="e">
        <f>IF(OR(AQ1721="I",#REF!="I",AQ1721="C",#REF!="C"),"Termovacío",IF(OR(AO1721="I",AN1721="I",AP1721="I",AK1721="I",AL1721="I",AO1721="C",AN1721="C",AP1721="C",AK1721="C",AL1721="C"),"Regeneración",""))</f>
        <v>#REF!</v>
      </c>
    </row>
    <row r="1722" spans="1:47" s="10" customFormat="1" ht="15" customHeight="1" x14ac:dyDescent="0.2">
      <c r="A1722" s="4">
        <f t="shared" si="346"/>
        <v>87</v>
      </c>
      <c r="B1722" s="4">
        <v>60003223</v>
      </c>
      <c r="C1722" s="4" t="s">
        <v>93</v>
      </c>
      <c r="D1722" s="4" t="s">
        <v>162</v>
      </c>
      <c r="E1722" s="3"/>
      <c r="F1722" s="4" t="s">
        <v>603</v>
      </c>
      <c r="G1722" s="4" t="s">
        <v>12</v>
      </c>
      <c r="H1722" s="4" t="s">
        <v>74</v>
      </c>
      <c r="I1722" s="4" t="s">
        <v>245</v>
      </c>
      <c r="J1722" s="4" t="s">
        <v>141</v>
      </c>
      <c r="K1722" s="4" t="s">
        <v>125</v>
      </c>
      <c r="L1722" s="4">
        <v>2006</v>
      </c>
      <c r="M1722" s="4" t="s">
        <v>267</v>
      </c>
      <c r="N1722" s="4" t="s">
        <v>153</v>
      </c>
      <c r="O1722" s="4" t="s">
        <v>183</v>
      </c>
      <c r="P1722" s="4">
        <v>2007</v>
      </c>
      <c r="Q1722" s="4"/>
      <c r="R1722" s="4" t="s">
        <v>119</v>
      </c>
      <c r="S1722" s="13">
        <v>43997</v>
      </c>
      <c r="T1722" s="4">
        <v>120</v>
      </c>
      <c r="U1722" s="4" t="s">
        <v>262</v>
      </c>
      <c r="V1722" s="4"/>
      <c r="W1722" s="4">
        <v>60</v>
      </c>
      <c r="X1722" s="13">
        <v>39680</v>
      </c>
      <c r="Y1722" s="27"/>
      <c r="Z1722" s="27"/>
      <c r="AA1722" s="28"/>
      <c r="AB1722" s="31"/>
      <c r="AC1722" s="32">
        <v>59</v>
      </c>
      <c r="AD1722" s="28"/>
      <c r="AE1722" s="28">
        <v>44.6</v>
      </c>
      <c r="AF1722" s="33">
        <v>0.01</v>
      </c>
      <c r="AG1722" s="28">
        <v>0.5</v>
      </c>
      <c r="AH1722" s="31">
        <v>0.01</v>
      </c>
      <c r="AI1722" s="31">
        <v>0.156</v>
      </c>
      <c r="AJ1722" s="31"/>
      <c r="AK1722" s="75" t="str">
        <f t="shared" si="338"/>
        <v>1</v>
      </c>
      <c r="AL1722" s="75" t="str">
        <f t="shared" si="339"/>
        <v>1</v>
      </c>
      <c r="AM1722" s="75" t="str">
        <f t="shared" si="340"/>
        <v>1</v>
      </c>
      <c r="AN1722" s="75" t="str">
        <f t="shared" si="341"/>
        <v>1</v>
      </c>
      <c r="AO1722" s="75" t="str">
        <f t="shared" si="342"/>
        <v>1</v>
      </c>
      <c r="AP1722" s="75" t="str">
        <f t="shared" si="343"/>
        <v>1</v>
      </c>
      <c r="AQ1722" s="75" t="str">
        <f t="shared" si="347"/>
        <v>1</v>
      </c>
      <c r="AR1722" s="75" t="str">
        <f t="shared" si="348"/>
        <v>1</v>
      </c>
      <c r="AS1722" s="75">
        <f t="shared" si="344"/>
        <v>1</v>
      </c>
      <c r="AT1722" s="75" t="str">
        <f t="shared" si="345"/>
        <v>1</v>
      </c>
      <c r="AU1722" s="48" t="e">
        <f>IF(OR(AQ1722="I",#REF!="I",AQ1722="C",#REF!="C"),"Termovacío",IF(OR(AO1722="I",AN1722="I",AP1722="I",AK1722="I",AL1722="I",AO1722="C",AN1722="C",AP1722="C",AK1722="C",AL1722="C"),"Regeneración",""))</f>
        <v>#REF!</v>
      </c>
    </row>
    <row r="1723" spans="1:47" s="10" customFormat="1" ht="15" customHeight="1" x14ac:dyDescent="0.2">
      <c r="A1723" s="4">
        <f t="shared" si="346"/>
        <v>87</v>
      </c>
      <c r="B1723" s="4">
        <v>60003223</v>
      </c>
      <c r="C1723" s="4" t="s">
        <v>93</v>
      </c>
      <c r="D1723" s="4" t="s">
        <v>162</v>
      </c>
      <c r="E1723" s="3"/>
      <c r="F1723" s="4" t="s">
        <v>603</v>
      </c>
      <c r="G1723" s="4" t="s">
        <v>12</v>
      </c>
      <c r="H1723" s="4" t="s">
        <v>74</v>
      </c>
      <c r="I1723" s="4" t="s">
        <v>245</v>
      </c>
      <c r="J1723" s="4" t="s">
        <v>141</v>
      </c>
      <c r="K1723" s="4" t="s">
        <v>125</v>
      </c>
      <c r="L1723" s="4">
        <v>2006</v>
      </c>
      <c r="M1723" s="4" t="s">
        <v>267</v>
      </c>
      <c r="N1723" s="4" t="s">
        <v>153</v>
      </c>
      <c r="O1723" s="4" t="s">
        <v>183</v>
      </c>
      <c r="P1723" s="4">
        <v>2007</v>
      </c>
      <c r="Q1723" s="4"/>
      <c r="R1723" s="4" t="s">
        <v>119</v>
      </c>
      <c r="S1723" s="13">
        <v>43997</v>
      </c>
      <c r="T1723" s="4">
        <v>120</v>
      </c>
      <c r="U1723" s="4" t="s">
        <v>262</v>
      </c>
      <c r="V1723" s="4"/>
      <c r="W1723" s="4">
        <v>60</v>
      </c>
      <c r="X1723" s="13">
        <v>39104</v>
      </c>
      <c r="Y1723" s="27"/>
      <c r="Z1723" s="27"/>
      <c r="AA1723" s="28"/>
      <c r="AB1723" s="31"/>
      <c r="AC1723" s="32">
        <v>50</v>
      </c>
      <c r="AD1723" s="28"/>
      <c r="AE1723" s="28">
        <v>41.6</v>
      </c>
      <c r="AF1723" s="33">
        <v>8.0000000000000002E-3</v>
      </c>
      <c r="AG1723" s="28">
        <v>0.5</v>
      </c>
      <c r="AH1723" s="31"/>
      <c r="AI1723" s="31"/>
      <c r="AJ1723" s="31"/>
      <c r="AK1723" s="75" t="str">
        <f t="shared" si="338"/>
        <v>1</v>
      </c>
      <c r="AL1723" s="75" t="str">
        <f t="shared" si="339"/>
        <v>1</v>
      </c>
      <c r="AM1723" s="75" t="str">
        <f t="shared" si="340"/>
        <v>1</v>
      </c>
      <c r="AN1723" s="75" t="str">
        <f t="shared" si="341"/>
        <v>1</v>
      </c>
      <c r="AO1723" s="75" t="str">
        <f t="shared" si="342"/>
        <v>1</v>
      </c>
      <c r="AP1723" s="75" t="str">
        <f t="shared" si="343"/>
        <v>1</v>
      </c>
      <c r="AQ1723" s="75" t="str">
        <f t="shared" si="347"/>
        <v>1</v>
      </c>
      <c r="AR1723" s="75" t="str">
        <f t="shared" si="348"/>
        <v>1</v>
      </c>
      <c r="AS1723" s="75">
        <f t="shared" si="344"/>
        <v>1</v>
      </c>
      <c r="AT1723" s="75" t="str">
        <f t="shared" si="345"/>
        <v>1</v>
      </c>
      <c r="AU1723" s="48" t="e">
        <f>IF(OR(AQ1723="I",#REF!="I",AQ1723="C",#REF!="C"),"Termovacío",IF(OR(AO1723="I",AN1723="I",AP1723="I",AK1723="I",AL1723="I",AO1723="C",AN1723="C",AP1723="C",AK1723="C",AL1723="C"),"Regeneración",""))</f>
        <v>#REF!</v>
      </c>
    </row>
    <row r="1724" spans="1:47" s="10" customFormat="1" ht="15" customHeight="1" x14ac:dyDescent="0.2">
      <c r="A1724" s="4">
        <f t="shared" si="346"/>
        <v>87</v>
      </c>
      <c r="B1724" s="4">
        <v>60003223</v>
      </c>
      <c r="C1724" s="4" t="s">
        <v>93</v>
      </c>
      <c r="D1724" s="4" t="s">
        <v>162</v>
      </c>
      <c r="E1724" s="3"/>
      <c r="F1724" s="4" t="s">
        <v>603</v>
      </c>
      <c r="G1724" s="4" t="s">
        <v>12</v>
      </c>
      <c r="H1724" s="4" t="s">
        <v>74</v>
      </c>
      <c r="I1724" s="4" t="s">
        <v>245</v>
      </c>
      <c r="J1724" s="4" t="s">
        <v>141</v>
      </c>
      <c r="K1724" s="4" t="s">
        <v>125</v>
      </c>
      <c r="L1724" s="4">
        <v>2006</v>
      </c>
      <c r="M1724" s="4" t="s">
        <v>267</v>
      </c>
      <c r="N1724" s="4" t="s">
        <v>153</v>
      </c>
      <c r="O1724" s="4" t="s">
        <v>183</v>
      </c>
      <c r="P1724" s="4">
        <v>2007</v>
      </c>
      <c r="Q1724" s="4"/>
      <c r="R1724" s="4" t="s">
        <v>119</v>
      </c>
      <c r="S1724" s="13">
        <v>43997</v>
      </c>
      <c r="T1724" s="4">
        <v>120</v>
      </c>
      <c r="U1724" s="4" t="s">
        <v>262</v>
      </c>
      <c r="V1724" s="4"/>
      <c r="W1724" s="4">
        <v>60</v>
      </c>
      <c r="X1724" s="13">
        <v>39099</v>
      </c>
      <c r="Y1724" s="27"/>
      <c r="Z1724" s="27"/>
      <c r="AA1724" s="28"/>
      <c r="AB1724" s="31"/>
      <c r="AC1724" s="32">
        <v>55</v>
      </c>
      <c r="AD1724" s="28"/>
      <c r="AE1724" s="28"/>
      <c r="AF1724" s="33">
        <v>0.01</v>
      </c>
      <c r="AG1724" s="28"/>
      <c r="AH1724" s="31">
        <v>1.7999999999999999E-2</v>
      </c>
      <c r="AI1724" s="31">
        <v>0.17799999999999999</v>
      </c>
      <c r="AJ1724" s="31"/>
      <c r="AK1724" s="75" t="str">
        <f t="shared" si="338"/>
        <v>1</v>
      </c>
      <c r="AL1724" s="75" t="str">
        <f t="shared" si="339"/>
        <v>1</v>
      </c>
      <c r="AM1724" s="75" t="str">
        <f t="shared" si="340"/>
        <v>1</v>
      </c>
      <c r="AN1724" s="75" t="str">
        <f t="shared" si="341"/>
        <v>1</v>
      </c>
      <c r="AO1724" s="75" t="str">
        <f t="shared" si="342"/>
        <v>1</v>
      </c>
      <c r="AP1724" s="75" t="str">
        <f t="shared" si="343"/>
        <v>1</v>
      </c>
      <c r="AQ1724" s="75" t="str">
        <f t="shared" si="347"/>
        <v>1</v>
      </c>
      <c r="AR1724" s="75" t="str">
        <f t="shared" si="348"/>
        <v>1</v>
      </c>
      <c r="AS1724" s="75">
        <f t="shared" si="344"/>
        <v>1</v>
      </c>
      <c r="AT1724" s="75" t="str">
        <f t="shared" si="345"/>
        <v>1</v>
      </c>
      <c r="AU1724" s="48" t="e">
        <f>IF(OR(AQ1724="I",#REF!="I",AQ1724="C",#REF!="C"),"Termovacío",IF(OR(AO1724="I",AN1724="I",AP1724="I",AK1724="I",AL1724="I",AO1724="C",AN1724="C",AP1724="C",AK1724="C",AL1724="C"),"Regeneración",""))</f>
        <v>#REF!</v>
      </c>
    </row>
    <row r="1725" spans="1:47" s="10" customFormat="1" ht="15" customHeight="1" x14ac:dyDescent="0.2">
      <c r="A1725" s="4">
        <f t="shared" si="346"/>
        <v>87</v>
      </c>
      <c r="B1725" s="4">
        <v>60003223</v>
      </c>
      <c r="C1725" s="4" t="s">
        <v>93</v>
      </c>
      <c r="D1725" s="4" t="s">
        <v>162</v>
      </c>
      <c r="E1725" s="3"/>
      <c r="F1725" s="4" t="s">
        <v>603</v>
      </c>
      <c r="G1725" s="4" t="s">
        <v>12</v>
      </c>
      <c r="H1725" s="4" t="s">
        <v>74</v>
      </c>
      <c r="I1725" s="4" t="s">
        <v>245</v>
      </c>
      <c r="J1725" s="4" t="s">
        <v>141</v>
      </c>
      <c r="K1725" s="4" t="s">
        <v>125</v>
      </c>
      <c r="L1725" s="4">
        <v>2006</v>
      </c>
      <c r="M1725" s="4" t="s">
        <v>267</v>
      </c>
      <c r="N1725" s="4" t="s">
        <v>153</v>
      </c>
      <c r="O1725" s="4" t="s">
        <v>183</v>
      </c>
      <c r="P1725" s="4">
        <v>2007</v>
      </c>
      <c r="Q1725" s="4"/>
      <c r="R1725" s="4" t="s">
        <v>119</v>
      </c>
      <c r="S1725" s="13">
        <v>43997</v>
      </c>
      <c r="T1725" s="4">
        <v>120</v>
      </c>
      <c r="U1725" s="4" t="s">
        <v>262</v>
      </c>
      <c r="V1725" s="4"/>
      <c r="W1725" s="4">
        <v>60</v>
      </c>
      <c r="X1725" s="13">
        <v>39097</v>
      </c>
      <c r="Y1725" s="27"/>
      <c r="Z1725" s="27"/>
      <c r="AA1725" s="28"/>
      <c r="AB1725" s="31"/>
      <c r="AC1725" s="32">
        <v>65</v>
      </c>
      <c r="AD1725" s="28"/>
      <c r="AE1725" s="28">
        <v>41</v>
      </c>
      <c r="AF1725" s="33">
        <v>3.0000000000000001E-3</v>
      </c>
      <c r="AG1725" s="28">
        <v>0.5</v>
      </c>
      <c r="AH1725" s="31"/>
      <c r="AI1725" s="31"/>
      <c r="AJ1725" s="31"/>
      <c r="AK1725" s="75" t="str">
        <f t="shared" si="338"/>
        <v>1</v>
      </c>
      <c r="AL1725" s="75" t="str">
        <f t="shared" si="339"/>
        <v>1</v>
      </c>
      <c r="AM1725" s="75" t="str">
        <f t="shared" si="340"/>
        <v>1</v>
      </c>
      <c r="AN1725" s="75" t="str">
        <f t="shared" si="341"/>
        <v>1</v>
      </c>
      <c r="AO1725" s="75" t="str">
        <f t="shared" si="342"/>
        <v>1</v>
      </c>
      <c r="AP1725" s="75" t="str">
        <f t="shared" si="343"/>
        <v>1</v>
      </c>
      <c r="AQ1725" s="75" t="str">
        <f t="shared" si="347"/>
        <v>1</v>
      </c>
      <c r="AR1725" s="75" t="str">
        <f t="shared" si="348"/>
        <v>1</v>
      </c>
      <c r="AS1725" s="75">
        <f t="shared" si="344"/>
        <v>1</v>
      </c>
      <c r="AT1725" s="75" t="str">
        <f t="shared" si="345"/>
        <v>1</v>
      </c>
      <c r="AU1725" s="48" t="e">
        <f>IF(OR(AQ1725="I",#REF!="I",AQ1725="C",#REF!="C"),"Termovacío",IF(OR(AO1725="I",AN1725="I",AP1725="I",AK1725="I",AL1725="I",AO1725="C",AN1725="C",AP1725="C",AK1725="C",AL1725="C"),"Regeneración",""))</f>
        <v>#REF!</v>
      </c>
    </row>
    <row r="1726" spans="1:47" s="10" customFormat="1" ht="15" customHeight="1" x14ac:dyDescent="0.2">
      <c r="A1726" s="4">
        <f t="shared" si="346"/>
        <v>88</v>
      </c>
      <c r="B1726" s="36">
        <v>60005530</v>
      </c>
      <c r="C1726" s="36" t="s">
        <v>110</v>
      </c>
      <c r="D1726" s="36" t="s">
        <v>156</v>
      </c>
      <c r="E1726" s="37"/>
      <c r="F1726" s="36" t="s">
        <v>379</v>
      </c>
      <c r="G1726" s="36" t="s">
        <v>19</v>
      </c>
      <c r="H1726" s="36">
        <v>364077</v>
      </c>
      <c r="I1726" s="36" t="s">
        <v>10</v>
      </c>
      <c r="J1726" s="36" t="s">
        <v>147</v>
      </c>
      <c r="K1726" s="36" t="s">
        <v>129</v>
      </c>
      <c r="L1726" s="36">
        <v>2013</v>
      </c>
      <c r="M1726" s="36" t="s">
        <v>267</v>
      </c>
      <c r="N1726" s="36" t="s">
        <v>153</v>
      </c>
      <c r="O1726" s="36" t="s">
        <v>148</v>
      </c>
      <c r="P1726" s="36">
        <v>2013</v>
      </c>
      <c r="Q1726" s="36"/>
      <c r="R1726" s="36" t="s">
        <v>119</v>
      </c>
      <c r="S1726" s="38"/>
      <c r="T1726" s="36"/>
      <c r="U1726" s="36"/>
      <c r="V1726" s="36" t="s">
        <v>448</v>
      </c>
      <c r="W1726" s="36">
        <v>60</v>
      </c>
      <c r="X1726" s="38">
        <v>45699</v>
      </c>
      <c r="Y1726" s="39">
        <v>70</v>
      </c>
      <c r="Z1726" s="39">
        <v>29</v>
      </c>
      <c r="AA1726" s="40" t="s">
        <v>665</v>
      </c>
      <c r="AB1726" s="41">
        <v>0.88200000000000001</v>
      </c>
      <c r="AC1726" s="42">
        <v>72</v>
      </c>
      <c r="AD1726" s="40">
        <v>7</v>
      </c>
      <c r="AE1726" s="40">
        <v>41.9</v>
      </c>
      <c r="AF1726" s="43">
        <v>2E-3</v>
      </c>
      <c r="AG1726" s="40">
        <v>1</v>
      </c>
      <c r="AH1726" s="41">
        <v>1.4999999999999999E-2</v>
      </c>
      <c r="AI1726" s="41">
        <v>0.57999999999999996</v>
      </c>
      <c r="AJ1726" s="41"/>
      <c r="AK1726" s="75" t="str">
        <f t="shared" si="338"/>
        <v>1</v>
      </c>
      <c r="AL1726" s="75" t="str">
        <f t="shared" si="339"/>
        <v>1</v>
      </c>
      <c r="AM1726" s="75" t="str">
        <f t="shared" si="340"/>
        <v>1</v>
      </c>
      <c r="AN1726" s="75" t="str">
        <f t="shared" si="341"/>
        <v>1</v>
      </c>
      <c r="AO1726" s="75" t="str">
        <f t="shared" si="342"/>
        <v>1</v>
      </c>
      <c r="AP1726" s="75" t="str">
        <f t="shared" si="343"/>
        <v>1</v>
      </c>
      <c r="AQ1726" s="75" t="str">
        <f t="shared" si="347"/>
        <v>1</v>
      </c>
      <c r="AR1726" s="75" t="str">
        <f t="shared" si="348"/>
        <v>1</v>
      </c>
      <c r="AS1726" s="75">
        <f t="shared" si="344"/>
        <v>1</v>
      </c>
      <c r="AT1726" s="75" t="str">
        <f t="shared" si="345"/>
        <v>1</v>
      </c>
      <c r="AU1726" s="48" t="e">
        <f>IF(OR(AQ1726="I",#REF!="I",AQ1726="C",#REF!="C"),"Termovacío",IF(OR(AO1726="I",AN1726="I",AP1726="I",AK1726="I",AL1726="I",AO1726="C",AN1726="C",AP1726="C",AK1726="C",AL1726="C"),"Regeneración",""))</f>
        <v>#REF!</v>
      </c>
    </row>
    <row r="1727" spans="1:47" s="10" customFormat="1" ht="15" customHeight="1" x14ac:dyDescent="0.2">
      <c r="A1727" s="4">
        <f t="shared" si="346"/>
        <v>88</v>
      </c>
      <c r="B1727" s="4">
        <v>60005530</v>
      </c>
      <c r="C1727" s="4" t="s">
        <v>110</v>
      </c>
      <c r="D1727" s="4" t="s">
        <v>156</v>
      </c>
      <c r="E1727" s="3"/>
      <c r="F1727" s="4" t="s">
        <v>379</v>
      </c>
      <c r="G1727" s="4" t="s">
        <v>19</v>
      </c>
      <c r="H1727" s="4">
        <v>364077</v>
      </c>
      <c r="I1727" s="4" t="s">
        <v>10</v>
      </c>
      <c r="J1727" s="4" t="s">
        <v>147</v>
      </c>
      <c r="K1727" s="4" t="s">
        <v>129</v>
      </c>
      <c r="L1727" s="4">
        <v>2013</v>
      </c>
      <c r="M1727" s="4" t="s">
        <v>267</v>
      </c>
      <c r="N1727" s="4" t="s">
        <v>153</v>
      </c>
      <c r="O1727" s="4" t="s">
        <v>148</v>
      </c>
      <c r="P1727" s="4">
        <v>2013</v>
      </c>
      <c r="Q1727" s="4"/>
      <c r="R1727" s="4" t="s">
        <v>119</v>
      </c>
      <c r="S1727" s="13"/>
      <c r="T1727" s="4"/>
      <c r="U1727" s="4"/>
      <c r="V1727" s="4" t="s">
        <v>448</v>
      </c>
      <c r="W1727" s="4">
        <v>60</v>
      </c>
      <c r="X1727" s="13">
        <v>45193</v>
      </c>
      <c r="Y1727" s="27">
        <v>70</v>
      </c>
      <c r="Z1727" s="27"/>
      <c r="AA1727" s="28" t="s">
        <v>461</v>
      </c>
      <c r="AB1727" s="31">
        <v>0.88200000000000001</v>
      </c>
      <c r="AC1727" s="32">
        <v>75</v>
      </c>
      <c r="AD1727" s="28">
        <v>5</v>
      </c>
      <c r="AE1727" s="28">
        <v>42.5</v>
      </c>
      <c r="AF1727" s="33">
        <v>0.01</v>
      </c>
      <c r="AG1727" s="28">
        <v>1</v>
      </c>
      <c r="AH1727" s="31">
        <v>1.2999999999999999E-2</v>
      </c>
      <c r="AI1727" s="31">
        <v>0.36499999999999999</v>
      </c>
      <c r="AJ1727" s="31"/>
      <c r="AK1727" s="75" t="str">
        <f t="shared" si="338"/>
        <v>1</v>
      </c>
      <c r="AL1727" s="75" t="str">
        <f t="shared" si="339"/>
        <v>1</v>
      </c>
      <c r="AM1727" s="75" t="str">
        <f t="shared" si="340"/>
        <v>1</v>
      </c>
      <c r="AN1727" s="75" t="str">
        <f t="shared" si="341"/>
        <v>1</v>
      </c>
      <c r="AO1727" s="75" t="str">
        <f t="shared" si="342"/>
        <v>1</v>
      </c>
      <c r="AP1727" s="75" t="str">
        <f t="shared" si="343"/>
        <v>1</v>
      </c>
      <c r="AQ1727" s="75" t="str">
        <f t="shared" si="347"/>
        <v>1</v>
      </c>
      <c r="AR1727" s="75" t="str">
        <f t="shared" si="348"/>
        <v>1</v>
      </c>
      <c r="AS1727" s="75">
        <f t="shared" si="344"/>
        <v>1</v>
      </c>
      <c r="AT1727" s="75" t="str">
        <f t="shared" si="345"/>
        <v>1</v>
      </c>
      <c r="AU1727" s="48" t="e">
        <f>IF(OR(AQ1727="I",#REF!="I",AQ1727="C",#REF!="C"),"Termovacío",IF(OR(AO1727="I",AN1727="I",AP1727="I",AK1727="I",AL1727="I",AO1727="C",AN1727="C",AP1727="C",AK1727="C",AL1727="C"),"Regeneración",""))</f>
        <v>#REF!</v>
      </c>
    </row>
    <row r="1728" spans="1:47" s="10" customFormat="1" ht="15" customHeight="1" x14ac:dyDescent="0.2">
      <c r="A1728" s="4">
        <f t="shared" si="346"/>
        <v>88</v>
      </c>
      <c r="B1728" s="4">
        <v>60005530</v>
      </c>
      <c r="C1728" s="4" t="s">
        <v>110</v>
      </c>
      <c r="D1728" s="4" t="s">
        <v>156</v>
      </c>
      <c r="E1728" s="3"/>
      <c r="F1728" s="4" t="s">
        <v>379</v>
      </c>
      <c r="G1728" s="4" t="s">
        <v>19</v>
      </c>
      <c r="H1728" s="4">
        <v>364077</v>
      </c>
      <c r="I1728" s="4" t="s">
        <v>10</v>
      </c>
      <c r="J1728" s="4" t="s">
        <v>147</v>
      </c>
      <c r="K1728" s="4" t="s">
        <v>129</v>
      </c>
      <c r="L1728" s="4">
        <v>2013</v>
      </c>
      <c r="M1728" s="4" t="s">
        <v>267</v>
      </c>
      <c r="N1728" s="4" t="s">
        <v>153</v>
      </c>
      <c r="O1728" s="4" t="s">
        <v>148</v>
      </c>
      <c r="P1728" s="4">
        <v>2013</v>
      </c>
      <c r="Q1728" s="4"/>
      <c r="R1728" s="4" t="s">
        <v>119</v>
      </c>
      <c r="S1728" s="13"/>
      <c r="T1728" s="4"/>
      <c r="U1728" s="4"/>
      <c r="V1728" s="4"/>
      <c r="W1728" s="4">
        <v>60</v>
      </c>
      <c r="X1728" s="13" t="s">
        <v>292</v>
      </c>
      <c r="Y1728" s="27">
        <v>0</v>
      </c>
      <c r="Z1728" s="27">
        <v>55</v>
      </c>
      <c r="AA1728" s="28" t="s">
        <v>282</v>
      </c>
      <c r="AB1728" s="31">
        <v>0.88149999999999995</v>
      </c>
      <c r="AC1728" s="32">
        <v>63.4</v>
      </c>
      <c r="AD1728" s="28">
        <v>9</v>
      </c>
      <c r="AE1728" s="28">
        <v>43.6</v>
      </c>
      <c r="AF1728" s="33">
        <v>0.02</v>
      </c>
      <c r="AG1728" s="28">
        <v>1</v>
      </c>
      <c r="AH1728" s="31">
        <v>2.1000000000000001E-2</v>
      </c>
      <c r="AI1728" s="31">
        <v>0.6</v>
      </c>
      <c r="AJ1728" s="31"/>
      <c r="AK1728" s="75" t="str">
        <f t="shared" si="338"/>
        <v>1</v>
      </c>
      <c r="AL1728" s="75" t="str">
        <f t="shared" si="339"/>
        <v>1</v>
      </c>
      <c r="AM1728" s="75" t="str">
        <f t="shared" si="340"/>
        <v>1</v>
      </c>
      <c r="AN1728" s="75" t="str">
        <f t="shared" si="341"/>
        <v>1</v>
      </c>
      <c r="AO1728" s="75" t="str">
        <f t="shared" si="342"/>
        <v>1</v>
      </c>
      <c r="AP1728" s="75" t="str">
        <f t="shared" si="343"/>
        <v>1</v>
      </c>
      <c r="AQ1728" s="75" t="str">
        <f t="shared" si="347"/>
        <v>1</v>
      </c>
      <c r="AR1728" s="75" t="str">
        <f t="shared" si="348"/>
        <v>1</v>
      </c>
      <c r="AS1728" s="75">
        <f t="shared" si="344"/>
        <v>1</v>
      </c>
      <c r="AT1728" s="75" t="str">
        <f t="shared" si="345"/>
        <v>1</v>
      </c>
      <c r="AU1728" s="48" t="e">
        <f>IF(OR(AQ1728="I",#REF!="I",AQ1728="C",#REF!="C"),"Termovacío",IF(OR(AO1728="I",AN1728="I",AP1728="I",AK1728="I",AL1728="I",AO1728="C",AN1728="C",AP1728="C",AK1728="C",AL1728="C"),"Regeneración",""))</f>
        <v>#REF!</v>
      </c>
    </row>
    <row r="1729" spans="1:47" s="10" customFormat="1" ht="15" customHeight="1" x14ac:dyDescent="0.2">
      <c r="A1729" s="4">
        <f t="shared" si="346"/>
        <v>88</v>
      </c>
      <c r="B1729" s="4">
        <v>60005530</v>
      </c>
      <c r="C1729" s="4" t="s">
        <v>110</v>
      </c>
      <c r="D1729" s="4" t="s">
        <v>156</v>
      </c>
      <c r="E1729" s="3"/>
      <c r="F1729" s="4" t="s">
        <v>379</v>
      </c>
      <c r="G1729" s="4" t="s">
        <v>19</v>
      </c>
      <c r="H1729" s="4">
        <v>364077</v>
      </c>
      <c r="I1729" s="4" t="s">
        <v>10</v>
      </c>
      <c r="J1729" s="4" t="s">
        <v>147</v>
      </c>
      <c r="K1729" s="4" t="s">
        <v>129</v>
      </c>
      <c r="L1729" s="4">
        <v>2013</v>
      </c>
      <c r="M1729" s="4" t="s">
        <v>267</v>
      </c>
      <c r="N1729" s="4" t="s">
        <v>153</v>
      </c>
      <c r="O1729" s="4" t="s">
        <v>148</v>
      </c>
      <c r="P1729" s="4">
        <v>2013</v>
      </c>
      <c r="Q1729" s="4"/>
      <c r="R1729" s="4" t="s">
        <v>119</v>
      </c>
      <c r="S1729" s="13"/>
      <c r="T1729" s="4"/>
      <c r="U1729" s="4"/>
      <c r="V1729" s="4" t="s">
        <v>301</v>
      </c>
      <c r="W1729" s="4">
        <v>60</v>
      </c>
      <c r="X1729" s="13">
        <v>44382</v>
      </c>
      <c r="Y1729" s="27">
        <v>62.7</v>
      </c>
      <c r="Z1729" s="27">
        <v>52.1</v>
      </c>
      <c r="AA1729" s="28" t="s">
        <v>283</v>
      </c>
      <c r="AB1729" s="31">
        <v>0.874</v>
      </c>
      <c r="AC1729" s="32">
        <v>15</v>
      </c>
      <c r="AD1729" s="28">
        <v>12</v>
      </c>
      <c r="AE1729" s="28">
        <v>43</v>
      </c>
      <c r="AF1729" s="33">
        <v>0.02</v>
      </c>
      <c r="AG1729" s="28">
        <v>1</v>
      </c>
      <c r="AH1729" s="31">
        <v>1.2999999999999999E-2</v>
      </c>
      <c r="AI1729" s="31">
        <v>1.244</v>
      </c>
      <c r="AJ1729" s="31"/>
      <c r="AK1729" s="75" t="str">
        <f t="shared" si="338"/>
        <v>1</v>
      </c>
      <c r="AL1729" s="75" t="str">
        <f t="shared" si="339"/>
        <v>1</v>
      </c>
      <c r="AM1729" s="75" t="str">
        <f t="shared" si="340"/>
        <v>1</v>
      </c>
      <c r="AN1729" s="75" t="str">
        <f t="shared" si="341"/>
        <v>1</v>
      </c>
      <c r="AO1729" s="75" t="str">
        <f t="shared" si="342"/>
        <v>1</v>
      </c>
      <c r="AP1729" s="75" t="str">
        <f t="shared" si="343"/>
        <v>1</v>
      </c>
      <c r="AQ1729" s="75" t="str">
        <f t="shared" si="347"/>
        <v>5</v>
      </c>
      <c r="AR1729" s="75" t="str">
        <f t="shared" si="348"/>
        <v>1</v>
      </c>
      <c r="AS1729" s="75">
        <f t="shared" si="344"/>
        <v>1.9090909090909092</v>
      </c>
      <c r="AT1729" s="75" t="str">
        <f t="shared" si="345"/>
        <v>3</v>
      </c>
      <c r="AU1729" s="48" t="e">
        <f>IF(OR(AQ1729="I",#REF!="I",AQ1729="C",#REF!="C"),"Termovacío",IF(OR(AO1729="I",AN1729="I",AP1729="I",AK1729="I",AL1729="I",AO1729="C",AN1729="C",AP1729="C",AK1729="C",AL1729="C"),"Regeneración",""))</f>
        <v>#REF!</v>
      </c>
    </row>
    <row r="1730" spans="1:47" s="10" customFormat="1" ht="15" customHeight="1" x14ac:dyDescent="0.2">
      <c r="A1730" s="4">
        <f t="shared" si="346"/>
        <v>88</v>
      </c>
      <c r="B1730" s="4">
        <v>60005530</v>
      </c>
      <c r="C1730" s="4" t="s">
        <v>110</v>
      </c>
      <c r="D1730" s="4" t="s">
        <v>156</v>
      </c>
      <c r="E1730" s="3"/>
      <c r="F1730" s="4" t="s">
        <v>379</v>
      </c>
      <c r="G1730" s="4" t="s">
        <v>19</v>
      </c>
      <c r="H1730" s="4">
        <v>364077</v>
      </c>
      <c r="I1730" s="4" t="s">
        <v>10</v>
      </c>
      <c r="J1730" s="4" t="s">
        <v>147</v>
      </c>
      <c r="K1730" s="4" t="s">
        <v>129</v>
      </c>
      <c r="L1730" s="4">
        <v>2013</v>
      </c>
      <c r="M1730" s="4" t="s">
        <v>267</v>
      </c>
      <c r="N1730" s="4" t="s">
        <v>153</v>
      </c>
      <c r="O1730" s="4" t="s">
        <v>148</v>
      </c>
      <c r="P1730" s="4">
        <v>2013</v>
      </c>
      <c r="Q1730" s="4"/>
      <c r="R1730" s="4" t="s">
        <v>119</v>
      </c>
      <c r="S1730" s="13"/>
      <c r="T1730" s="4"/>
      <c r="U1730" s="4"/>
      <c r="V1730" s="4"/>
      <c r="W1730" s="4">
        <v>60</v>
      </c>
      <c r="X1730" s="13">
        <v>43997</v>
      </c>
      <c r="Y1730" s="27"/>
      <c r="Z1730" s="27"/>
      <c r="AA1730" s="28"/>
      <c r="AB1730" s="31"/>
      <c r="AC1730" s="32">
        <v>47.8</v>
      </c>
      <c r="AD1730" s="28"/>
      <c r="AE1730" s="28">
        <v>41.3</v>
      </c>
      <c r="AF1730" s="33">
        <v>0.01</v>
      </c>
      <c r="AG1730" s="28">
        <v>1</v>
      </c>
      <c r="AH1730" s="31">
        <v>1.4999999999999999E-2</v>
      </c>
      <c r="AI1730" s="31">
        <v>1.39</v>
      </c>
      <c r="AJ1730" s="31"/>
      <c r="AK1730" s="75" t="str">
        <f t="shared" si="338"/>
        <v>1</v>
      </c>
      <c r="AL1730" s="75" t="str">
        <f t="shared" si="339"/>
        <v>1</v>
      </c>
      <c r="AM1730" s="75" t="str">
        <f t="shared" si="340"/>
        <v>1</v>
      </c>
      <c r="AN1730" s="75" t="str">
        <f t="shared" si="341"/>
        <v>1</v>
      </c>
      <c r="AO1730" s="75" t="str">
        <f t="shared" si="342"/>
        <v>1</v>
      </c>
      <c r="AP1730" s="75" t="str">
        <f t="shared" si="343"/>
        <v>1</v>
      </c>
      <c r="AQ1730" s="75" t="str">
        <f t="shared" si="347"/>
        <v>1</v>
      </c>
      <c r="AR1730" s="75" t="str">
        <f t="shared" si="348"/>
        <v>1</v>
      </c>
      <c r="AS1730" s="75">
        <f t="shared" si="344"/>
        <v>1</v>
      </c>
      <c r="AT1730" s="75" t="str">
        <f t="shared" si="345"/>
        <v>1</v>
      </c>
      <c r="AU1730" s="48" t="e">
        <f>IF(OR(AQ1730="I",#REF!="I",AQ1730="C",#REF!="C"),"Termovacío",IF(OR(AO1730="I",AN1730="I",AP1730="I",AK1730="I",AL1730="I",AO1730="C",AN1730="C",AP1730="C",AK1730="C",AL1730="C"),"Regeneración",""))</f>
        <v>#REF!</v>
      </c>
    </row>
    <row r="1731" spans="1:47" s="10" customFormat="1" ht="15" customHeight="1" x14ac:dyDescent="0.2">
      <c r="A1731" s="4">
        <f t="shared" si="346"/>
        <v>88</v>
      </c>
      <c r="B1731" s="4">
        <v>60005530</v>
      </c>
      <c r="C1731" s="4" t="s">
        <v>110</v>
      </c>
      <c r="D1731" s="4" t="s">
        <v>156</v>
      </c>
      <c r="E1731" s="3"/>
      <c r="F1731" s="4" t="s">
        <v>379</v>
      </c>
      <c r="G1731" s="4" t="s">
        <v>19</v>
      </c>
      <c r="H1731" s="4">
        <v>364077</v>
      </c>
      <c r="I1731" s="4" t="s">
        <v>10</v>
      </c>
      <c r="J1731" s="4" t="s">
        <v>147</v>
      </c>
      <c r="K1731" s="4" t="s">
        <v>129</v>
      </c>
      <c r="L1731" s="4">
        <v>2013</v>
      </c>
      <c r="M1731" s="4" t="s">
        <v>267</v>
      </c>
      <c r="N1731" s="4" t="s">
        <v>153</v>
      </c>
      <c r="O1731" s="4" t="s">
        <v>148</v>
      </c>
      <c r="P1731" s="4">
        <v>2013</v>
      </c>
      <c r="Q1731" s="4"/>
      <c r="R1731" s="4" t="s">
        <v>119</v>
      </c>
      <c r="S1731" s="13"/>
      <c r="T1731" s="4"/>
      <c r="U1731" s="4"/>
      <c r="V1731" s="4"/>
      <c r="W1731" s="4">
        <v>60</v>
      </c>
      <c r="X1731" s="13">
        <v>43577</v>
      </c>
      <c r="Y1731" s="27"/>
      <c r="Z1731" s="27"/>
      <c r="AA1731" s="28"/>
      <c r="AB1731" s="31"/>
      <c r="AC1731" s="32">
        <v>31</v>
      </c>
      <c r="AD1731" s="28"/>
      <c r="AE1731" s="28">
        <v>46.6</v>
      </c>
      <c r="AF1731" s="33">
        <v>0.01</v>
      </c>
      <c r="AG1731" s="28">
        <v>1</v>
      </c>
      <c r="AH1731" s="31">
        <v>2.8000000000000001E-2</v>
      </c>
      <c r="AI1731" s="31">
        <v>0.59</v>
      </c>
      <c r="AJ1731" s="31"/>
      <c r="AK1731" s="75" t="str">
        <f t="shared" si="338"/>
        <v>1</v>
      </c>
      <c r="AL1731" s="75" t="str">
        <f t="shared" si="339"/>
        <v>1</v>
      </c>
      <c r="AM1731" s="75" t="str">
        <f t="shared" si="340"/>
        <v>1</v>
      </c>
      <c r="AN1731" s="75" t="str">
        <f t="shared" si="341"/>
        <v>1</v>
      </c>
      <c r="AO1731" s="75" t="str">
        <f t="shared" si="342"/>
        <v>1</v>
      </c>
      <c r="AP1731" s="75" t="str">
        <f t="shared" si="343"/>
        <v>1</v>
      </c>
      <c r="AQ1731" s="75" t="str">
        <f t="shared" si="347"/>
        <v>5</v>
      </c>
      <c r="AR1731" s="75" t="str">
        <f t="shared" si="348"/>
        <v>1</v>
      </c>
      <c r="AS1731" s="75">
        <f t="shared" si="344"/>
        <v>1.9090909090909092</v>
      </c>
      <c r="AT1731" s="75" t="str">
        <f t="shared" si="345"/>
        <v>3</v>
      </c>
      <c r="AU1731" s="48" t="e">
        <f>IF(OR(AQ1731="I",#REF!="I",AQ1731="C",#REF!="C"),"Termovacío",IF(OR(AO1731="I",AN1731="I",AP1731="I",AK1731="I",AL1731="I",AO1731="C",AN1731="C",AP1731="C",AK1731="C",AL1731="C"),"Regeneración",""))</f>
        <v>#REF!</v>
      </c>
    </row>
    <row r="1732" spans="1:47" s="10" customFormat="1" ht="15" customHeight="1" x14ac:dyDescent="0.2">
      <c r="A1732" s="4">
        <f t="shared" si="346"/>
        <v>88</v>
      </c>
      <c r="B1732" s="4">
        <v>60005530</v>
      </c>
      <c r="C1732" s="4" t="s">
        <v>110</v>
      </c>
      <c r="D1732" s="4" t="s">
        <v>156</v>
      </c>
      <c r="E1732" s="3"/>
      <c r="F1732" s="4" t="s">
        <v>379</v>
      </c>
      <c r="G1732" s="4" t="s">
        <v>19</v>
      </c>
      <c r="H1732" s="4">
        <v>364077</v>
      </c>
      <c r="I1732" s="4" t="s">
        <v>10</v>
      </c>
      <c r="J1732" s="4" t="s">
        <v>147</v>
      </c>
      <c r="K1732" s="4" t="s">
        <v>129</v>
      </c>
      <c r="L1732" s="4">
        <v>2013</v>
      </c>
      <c r="M1732" s="4" t="s">
        <v>267</v>
      </c>
      <c r="N1732" s="4" t="s">
        <v>153</v>
      </c>
      <c r="O1732" s="4" t="s">
        <v>148</v>
      </c>
      <c r="P1732" s="4">
        <v>2013</v>
      </c>
      <c r="Q1732" s="4"/>
      <c r="R1732" s="4" t="s">
        <v>119</v>
      </c>
      <c r="S1732" s="13"/>
      <c r="T1732" s="4"/>
      <c r="U1732" s="4"/>
      <c r="V1732" s="4"/>
      <c r="W1732" s="4">
        <v>60</v>
      </c>
      <c r="X1732" s="13">
        <v>43311</v>
      </c>
      <c r="Y1732" s="27"/>
      <c r="Z1732" s="27"/>
      <c r="AA1732" s="28"/>
      <c r="AB1732" s="31"/>
      <c r="AC1732" s="32">
        <v>41</v>
      </c>
      <c r="AD1732" s="28"/>
      <c r="AE1732" s="28">
        <v>37.799999999999997</v>
      </c>
      <c r="AF1732" s="33">
        <v>0.02</v>
      </c>
      <c r="AG1732" s="28">
        <v>1</v>
      </c>
      <c r="AH1732" s="31">
        <v>1.4E-2</v>
      </c>
      <c r="AI1732" s="31">
        <v>0.38</v>
      </c>
      <c r="AJ1732" s="31"/>
      <c r="AK1732" s="75" t="str">
        <f t="shared" ref="AK1732:AK1795" si="349">IF(AH1732&lt;&gt;"",IF(AH1732&lt;=0.1,"1",IF(AND(AH1732&gt;0.1,AH1732&lt;=0.3),"3",IF(AH1732&gt;0.3,"5",""))),"1")</f>
        <v>1</v>
      </c>
      <c r="AL1732" s="75" t="str">
        <f t="shared" ref="AL1732:AL1795" si="350">IF(AI1732&lt;&gt;"",IF(AI1732&lt;=3,"1",IF(AND(AI1732&gt;3,AI1732&lt;=4),"3",IF(AI1732&gt;4,"5",""))),"1")</f>
        <v>1</v>
      </c>
      <c r="AM1732" s="75" t="str">
        <f t="shared" ref="AM1732:AM1795" si="351">IF(AD1732&lt;&gt;"",IF(AD1732&lt;=20,"1",IF(AND(AD1732&gt;20,AD1732&lt;=30),"3",IF(AD1732&gt;30,"5",""))),"1")</f>
        <v>1</v>
      </c>
      <c r="AN1732" s="75" t="str">
        <f t="shared" ref="AN1732:AN1795" si="352">IF(AF1732&lt;&gt;"",IF(AF1732&lt;=0.05,"1",IF(AND(AF1732&gt;0.05,AF1732&lt;=0.1),"3",IF(AF1732&gt;0.1,"5",""))),"1")</f>
        <v>1</v>
      </c>
      <c r="AO1732" s="75" t="str">
        <f t="shared" ref="AO1732:AO1795" si="353">IF(AE1732&lt;&gt;"",IF(AE1732&gt;=32,"1",IF(AND(AE1732&gt;=28,AE1732&lt;32),"3",IF(AE1732&lt;28,"5",""))),"1")</f>
        <v>1</v>
      </c>
      <c r="AP1732" s="75" t="str">
        <f t="shared" ref="AP1732:AP1795" si="354">IF(AG1732&lt;&gt;"",IF(AG1732&lt;=3.5,"1",IF(AG1732&gt;3.5,"5","")),"1")</f>
        <v>1</v>
      </c>
      <c r="AQ1732" s="75" t="str">
        <f t="shared" si="347"/>
        <v>1</v>
      </c>
      <c r="AR1732" s="75" t="str">
        <f t="shared" si="348"/>
        <v>1</v>
      </c>
      <c r="AS1732" s="75">
        <f t="shared" si="344"/>
        <v>1</v>
      </c>
      <c r="AT1732" s="75" t="str">
        <f t="shared" si="345"/>
        <v>1</v>
      </c>
      <c r="AU1732" s="48" t="e">
        <f>IF(OR(AQ1732="I",#REF!="I",AQ1732="C",#REF!="C"),"Termovacío",IF(OR(AO1732="I",AN1732="I",AP1732="I",AK1732="I",AL1732="I",AO1732="C",AN1732="C",AP1732="C",AK1732="C",AL1732="C"),"Regeneración",""))</f>
        <v>#REF!</v>
      </c>
    </row>
    <row r="1733" spans="1:47" s="10" customFormat="1" ht="15" customHeight="1" x14ac:dyDescent="0.2">
      <c r="A1733" s="4">
        <f t="shared" si="346"/>
        <v>88</v>
      </c>
      <c r="B1733" s="4">
        <v>60005530</v>
      </c>
      <c r="C1733" s="4" t="s">
        <v>110</v>
      </c>
      <c r="D1733" s="4" t="s">
        <v>156</v>
      </c>
      <c r="E1733" s="3"/>
      <c r="F1733" s="4" t="s">
        <v>379</v>
      </c>
      <c r="G1733" s="4" t="s">
        <v>19</v>
      </c>
      <c r="H1733" s="4">
        <v>364077</v>
      </c>
      <c r="I1733" s="4" t="s">
        <v>10</v>
      </c>
      <c r="J1733" s="4" t="s">
        <v>147</v>
      </c>
      <c r="K1733" s="4" t="s">
        <v>129</v>
      </c>
      <c r="L1733" s="4">
        <v>2013</v>
      </c>
      <c r="M1733" s="4" t="s">
        <v>267</v>
      </c>
      <c r="N1733" s="4" t="s">
        <v>153</v>
      </c>
      <c r="O1733" s="4" t="s">
        <v>148</v>
      </c>
      <c r="P1733" s="4">
        <v>2013</v>
      </c>
      <c r="Q1733" s="4"/>
      <c r="R1733" s="4" t="s">
        <v>119</v>
      </c>
      <c r="S1733" s="13"/>
      <c r="T1733" s="4"/>
      <c r="U1733" s="4"/>
      <c r="V1733" s="4"/>
      <c r="W1733" s="4">
        <v>60</v>
      </c>
      <c r="X1733" s="13">
        <v>42920</v>
      </c>
      <c r="Y1733" s="27"/>
      <c r="Z1733" s="27"/>
      <c r="AA1733" s="28"/>
      <c r="AB1733" s="31"/>
      <c r="AC1733" s="32">
        <v>50</v>
      </c>
      <c r="AD1733" s="28"/>
      <c r="AE1733" s="28">
        <v>45.5</v>
      </c>
      <c r="AF1733" s="33">
        <v>0.01</v>
      </c>
      <c r="AG1733" s="28">
        <v>1</v>
      </c>
      <c r="AH1733" s="31">
        <v>0.08</v>
      </c>
      <c r="AI1733" s="31">
        <v>2.7</v>
      </c>
      <c r="AJ1733" s="31"/>
      <c r="AK1733" s="75" t="str">
        <f t="shared" si="349"/>
        <v>1</v>
      </c>
      <c r="AL1733" s="75" t="str">
        <f t="shared" si="350"/>
        <v>1</v>
      </c>
      <c r="AM1733" s="75" t="str">
        <f t="shared" si="351"/>
        <v>1</v>
      </c>
      <c r="AN1733" s="75" t="str">
        <f t="shared" si="352"/>
        <v>1</v>
      </c>
      <c r="AO1733" s="75" t="str">
        <f t="shared" si="353"/>
        <v>1</v>
      </c>
      <c r="AP1733" s="75" t="str">
        <f t="shared" si="354"/>
        <v>1</v>
      </c>
      <c r="AQ1733" s="75" t="str">
        <f t="shared" si="347"/>
        <v>1</v>
      </c>
      <c r="AR1733" s="75" t="str">
        <f t="shared" si="348"/>
        <v>1</v>
      </c>
      <c r="AS1733" s="75">
        <f t="shared" ref="AS1733:AS1796" si="355">+(3*AK1733+3*AL1733+4*AM1733+2*AN1733+3*AO1733+1*AP1733+5*AQ1733+1*AR1733)/22</f>
        <v>1</v>
      </c>
      <c r="AT1733" s="75" t="str">
        <f t="shared" ref="AT1733:AT1796" si="356">IF(AND(AS1733&gt;0,AS1733&lt;=1),"1",IF(AND(AS1733&gt;1,AS1733&lt;=2),"3",IF(AND(AS1733&gt;2,AS1733&lt;=3),"6",IF(AND(AS1733&gt;3,AS1733&lt;=4),"8",IF(AND(AS1733&gt;4,AS1733&lt;=5),"10","")))))</f>
        <v>1</v>
      </c>
      <c r="AU1733" s="48" t="e">
        <f>IF(OR(AQ1733="I",#REF!="I",AQ1733="C",#REF!="C"),"Termovacío",IF(OR(AO1733="I",AN1733="I",AP1733="I",AK1733="I",AL1733="I",AO1733="C",AN1733="C",AP1733="C",AK1733="C",AL1733="C"),"Regeneración",""))</f>
        <v>#REF!</v>
      </c>
    </row>
    <row r="1734" spans="1:47" s="10" customFormat="1" ht="15" customHeight="1" x14ac:dyDescent="0.2">
      <c r="A1734" s="4">
        <f t="shared" si="346"/>
        <v>88</v>
      </c>
      <c r="B1734" s="4">
        <v>60005530</v>
      </c>
      <c r="C1734" s="4" t="s">
        <v>110</v>
      </c>
      <c r="D1734" s="4" t="s">
        <v>156</v>
      </c>
      <c r="E1734" s="3"/>
      <c r="F1734" s="4" t="s">
        <v>379</v>
      </c>
      <c r="G1734" s="4" t="s">
        <v>19</v>
      </c>
      <c r="H1734" s="4">
        <v>364077</v>
      </c>
      <c r="I1734" s="4" t="s">
        <v>10</v>
      </c>
      <c r="J1734" s="4" t="s">
        <v>147</v>
      </c>
      <c r="K1734" s="4" t="s">
        <v>129</v>
      </c>
      <c r="L1734" s="4">
        <v>2013</v>
      </c>
      <c r="M1734" s="4" t="s">
        <v>267</v>
      </c>
      <c r="N1734" s="4" t="s">
        <v>153</v>
      </c>
      <c r="O1734" s="4" t="s">
        <v>148</v>
      </c>
      <c r="P1734" s="4">
        <v>2013</v>
      </c>
      <c r="Q1734" s="4"/>
      <c r="R1734" s="4" t="s">
        <v>119</v>
      </c>
      <c r="S1734" s="13"/>
      <c r="T1734" s="4"/>
      <c r="U1734" s="4"/>
      <c r="V1734" s="4"/>
      <c r="W1734" s="4">
        <v>60</v>
      </c>
      <c r="X1734" s="13">
        <v>42382</v>
      </c>
      <c r="Y1734" s="27"/>
      <c r="Z1734" s="27"/>
      <c r="AA1734" s="28"/>
      <c r="AB1734" s="31"/>
      <c r="AC1734" s="32">
        <v>57</v>
      </c>
      <c r="AD1734" s="28"/>
      <c r="AE1734" s="28">
        <v>47</v>
      </c>
      <c r="AF1734" s="33">
        <v>0.01</v>
      </c>
      <c r="AG1734" s="28">
        <v>0.5</v>
      </c>
      <c r="AH1734" s="31">
        <v>1.9E-2</v>
      </c>
      <c r="AI1734" s="31">
        <v>0.68400000000000005</v>
      </c>
      <c r="AJ1734" s="31"/>
      <c r="AK1734" s="75" t="str">
        <f t="shared" si="349"/>
        <v>1</v>
      </c>
      <c r="AL1734" s="75" t="str">
        <f t="shared" si="350"/>
        <v>1</v>
      </c>
      <c r="AM1734" s="75" t="str">
        <f t="shared" si="351"/>
        <v>1</v>
      </c>
      <c r="AN1734" s="75" t="str">
        <f t="shared" si="352"/>
        <v>1</v>
      </c>
      <c r="AO1734" s="75" t="str">
        <f t="shared" si="353"/>
        <v>1</v>
      </c>
      <c r="AP1734" s="75" t="str">
        <f t="shared" si="354"/>
        <v>1</v>
      </c>
      <c r="AQ1734" s="75" t="str">
        <f t="shared" si="347"/>
        <v>1</v>
      </c>
      <c r="AR1734" s="75" t="str">
        <f t="shared" si="348"/>
        <v>1</v>
      </c>
      <c r="AS1734" s="75">
        <f t="shared" si="355"/>
        <v>1</v>
      </c>
      <c r="AT1734" s="75" t="str">
        <f t="shared" si="356"/>
        <v>1</v>
      </c>
      <c r="AU1734" s="48" t="e">
        <f>IF(OR(AQ1734="I",#REF!="I",AQ1734="C",#REF!="C"),"Termovacío",IF(OR(AO1734="I",AN1734="I",AP1734="I",AK1734="I",AL1734="I",AO1734="C",AN1734="C",AP1734="C",AK1734="C",AL1734="C"),"Regeneración",""))</f>
        <v>#REF!</v>
      </c>
    </row>
    <row r="1735" spans="1:47" s="10" customFormat="1" ht="15" customHeight="1" x14ac:dyDescent="0.2">
      <c r="A1735" s="4">
        <f t="shared" si="346"/>
        <v>88</v>
      </c>
      <c r="B1735" s="4">
        <v>60005530</v>
      </c>
      <c r="C1735" s="4" t="s">
        <v>110</v>
      </c>
      <c r="D1735" s="4" t="s">
        <v>156</v>
      </c>
      <c r="E1735" s="3"/>
      <c r="F1735" s="4" t="s">
        <v>379</v>
      </c>
      <c r="G1735" s="4" t="s">
        <v>19</v>
      </c>
      <c r="H1735" s="4">
        <v>364077</v>
      </c>
      <c r="I1735" s="4" t="s">
        <v>10</v>
      </c>
      <c r="J1735" s="4" t="s">
        <v>147</v>
      </c>
      <c r="K1735" s="4" t="s">
        <v>129</v>
      </c>
      <c r="L1735" s="4">
        <v>2013</v>
      </c>
      <c r="M1735" s="4" t="s">
        <v>267</v>
      </c>
      <c r="N1735" s="4" t="s">
        <v>153</v>
      </c>
      <c r="O1735" s="4" t="s">
        <v>148</v>
      </c>
      <c r="P1735" s="4">
        <v>2013</v>
      </c>
      <c r="Q1735" s="4"/>
      <c r="R1735" s="4" t="s">
        <v>119</v>
      </c>
      <c r="S1735" s="13"/>
      <c r="T1735" s="4"/>
      <c r="U1735" s="4"/>
      <c r="V1735" s="4"/>
      <c r="W1735" s="4">
        <v>60</v>
      </c>
      <c r="X1735" s="13">
        <v>41985</v>
      </c>
      <c r="Y1735" s="27"/>
      <c r="Z1735" s="27"/>
      <c r="AA1735" s="28"/>
      <c r="AB1735" s="31"/>
      <c r="AC1735" s="32">
        <v>63</v>
      </c>
      <c r="AD1735" s="28"/>
      <c r="AE1735" s="28">
        <v>45</v>
      </c>
      <c r="AF1735" s="33">
        <v>0.01</v>
      </c>
      <c r="AG1735" s="28">
        <v>0.5</v>
      </c>
      <c r="AH1735" s="31">
        <v>1.0999999999999999E-2</v>
      </c>
      <c r="AI1735" s="31"/>
      <c r="AJ1735" s="31"/>
      <c r="AK1735" s="75" t="str">
        <f t="shared" si="349"/>
        <v>1</v>
      </c>
      <c r="AL1735" s="75" t="str">
        <f t="shared" si="350"/>
        <v>1</v>
      </c>
      <c r="AM1735" s="75" t="str">
        <f t="shared" si="351"/>
        <v>1</v>
      </c>
      <c r="AN1735" s="75" t="str">
        <f t="shared" si="352"/>
        <v>1</v>
      </c>
      <c r="AO1735" s="75" t="str">
        <f t="shared" si="353"/>
        <v>1</v>
      </c>
      <c r="AP1735" s="75" t="str">
        <f t="shared" si="354"/>
        <v>1</v>
      </c>
      <c r="AQ1735" s="75" t="str">
        <f t="shared" si="347"/>
        <v>1</v>
      </c>
      <c r="AR1735" s="75" t="str">
        <f t="shared" si="348"/>
        <v>1</v>
      </c>
      <c r="AS1735" s="75">
        <f t="shared" si="355"/>
        <v>1</v>
      </c>
      <c r="AT1735" s="75" t="str">
        <f t="shared" si="356"/>
        <v>1</v>
      </c>
      <c r="AU1735" s="48" t="e">
        <f>IF(OR(AQ1735="I",#REF!="I",AQ1735="C",#REF!="C"),"Termovacío",IF(OR(AO1735="I",AN1735="I",AP1735="I",AK1735="I",AL1735="I",AO1735="C",AN1735="C",AP1735="C",AK1735="C",AL1735="C"),"Regeneración",""))</f>
        <v>#REF!</v>
      </c>
    </row>
    <row r="1736" spans="1:47" s="10" customFormat="1" ht="15" customHeight="1" x14ac:dyDescent="0.2">
      <c r="A1736" s="4">
        <f t="shared" si="346"/>
        <v>88</v>
      </c>
      <c r="B1736" s="4">
        <v>60005530</v>
      </c>
      <c r="C1736" s="4" t="s">
        <v>110</v>
      </c>
      <c r="D1736" s="4" t="s">
        <v>156</v>
      </c>
      <c r="E1736" s="3"/>
      <c r="F1736" s="4" t="s">
        <v>379</v>
      </c>
      <c r="G1736" s="4" t="s">
        <v>19</v>
      </c>
      <c r="H1736" s="4">
        <v>364077</v>
      </c>
      <c r="I1736" s="4" t="s">
        <v>10</v>
      </c>
      <c r="J1736" s="4" t="s">
        <v>147</v>
      </c>
      <c r="K1736" s="4" t="s">
        <v>129</v>
      </c>
      <c r="L1736" s="4">
        <v>2013</v>
      </c>
      <c r="M1736" s="4" t="s">
        <v>267</v>
      </c>
      <c r="N1736" s="4" t="s">
        <v>153</v>
      </c>
      <c r="O1736" s="4" t="s">
        <v>148</v>
      </c>
      <c r="P1736" s="4">
        <v>2013</v>
      </c>
      <c r="Q1736" s="4"/>
      <c r="R1736" s="4" t="s">
        <v>119</v>
      </c>
      <c r="S1736" s="13"/>
      <c r="T1736" s="4"/>
      <c r="U1736" s="4"/>
      <c r="V1736" s="4"/>
      <c r="W1736" s="4">
        <v>60</v>
      </c>
      <c r="X1736" s="13">
        <v>41627</v>
      </c>
      <c r="Y1736" s="27"/>
      <c r="Z1736" s="27"/>
      <c r="AA1736" s="28"/>
      <c r="AB1736" s="31"/>
      <c r="AC1736" s="32">
        <v>53</v>
      </c>
      <c r="AD1736" s="28"/>
      <c r="AE1736" s="28">
        <v>44</v>
      </c>
      <c r="AF1736" s="33">
        <v>0.01</v>
      </c>
      <c r="AG1736" s="28">
        <v>0.5</v>
      </c>
      <c r="AH1736" s="31">
        <v>1.4E-2</v>
      </c>
      <c r="AI1736" s="31">
        <v>0.25</v>
      </c>
      <c r="AJ1736" s="31"/>
      <c r="AK1736" s="75" t="str">
        <f t="shared" si="349"/>
        <v>1</v>
      </c>
      <c r="AL1736" s="75" t="str">
        <f t="shared" si="350"/>
        <v>1</v>
      </c>
      <c r="AM1736" s="75" t="str">
        <f t="shared" si="351"/>
        <v>1</v>
      </c>
      <c r="AN1736" s="75" t="str">
        <f t="shared" si="352"/>
        <v>1</v>
      </c>
      <c r="AO1736" s="75" t="str">
        <f t="shared" si="353"/>
        <v>1</v>
      </c>
      <c r="AP1736" s="75" t="str">
        <f t="shared" si="354"/>
        <v>1</v>
      </c>
      <c r="AQ1736" s="75" t="str">
        <f t="shared" si="347"/>
        <v>1</v>
      </c>
      <c r="AR1736" s="75" t="str">
        <f t="shared" si="348"/>
        <v>1</v>
      </c>
      <c r="AS1736" s="75">
        <f t="shared" si="355"/>
        <v>1</v>
      </c>
      <c r="AT1736" s="75" t="str">
        <f t="shared" si="356"/>
        <v>1</v>
      </c>
      <c r="AU1736" s="48" t="e">
        <f>IF(OR(AQ1736="I",#REF!="I",AQ1736="C",#REF!="C"),"Termovacío",IF(OR(AO1736="I",AN1736="I",AP1736="I",AK1736="I",AL1736="I",AO1736="C",AN1736="C",AP1736="C",AK1736="C",AL1736="C"),"Regeneración",""))</f>
        <v>#REF!</v>
      </c>
    </row>
    <row r="1737" spans="1:47" s="10" customFormat="1" ht="15" customHeight="1" x14ac:dyDescent="0.2">
      <c r="A1737" s="4">
        <f t="shared" si="346"/>
        <v>88</v>
      </c>
      <c r="B1737" s="4">
        <v>60005530</v>
      </c>
      <c r="C1737" s="4" t="s">
        <v>110</v>
      </c>
      <c r="D1737" s="4" t="s">
        <v>156</v>
      </c>
      <c r="E1737" s="3"/>
      <c r="F1737" s="4" t="s">
        <v>379</v>
      </c>
      <c r="G1737" s="4" t="s">
        <v>19</v>
      </c>
      <c r="H1737" s="4">
        <v>364077</v>
      </c>
      <c r="I1737" s="4" t="s">
        <v>10</v>
      </c>
      <c r="J1737" s="4" t="s">
        <v>147</v>
      </c>
      <c r="K1737" s="4" t="s">
        <v>129</v>
      </c>
      <c r="L1737" s="4">
        <v>2013</v>
      </c>
      <c r="M1737" s="4" t="s">
        <v>267</v>
      </c>
      <c r="N1737" s="4" t="s">
        <v>153</v>
      </c>
      <c r="O1737" s="4" t="s">
        <v>148</v>
      </c>
      <c r="P1737" s="4">
        <v>2013</v>
      </c>
      <c r="Q1737" s="4"/>
      <c r="R1737" s="4" t="s">
        <v>119</v>
      </c>
      <c r="S1737" s="13"/>
      <c r="T1737" s="4"/>
      <c r="U1737" s="4"/>
      <c r="V1737" s="4"/>
      <c r="W1737" s="4">
        <v>60</v>
      </c>
      <c r="X1737" s="13">
        <v>41334</v>
      </c>
      <c r="Y1737" s="27"/>
      <c r="Z1737" s="27"/>
      <c r="AA1737" s="28"/>
      <c r="AB1737" s="31"/>
      <c r="AC1737" s="32">
        <v>19</v>
      </c>
      <c r="AD1737" s="28"/>
      <c r="AE1737" s="28">
        <v>48.3</v>
      </c>
      <c r="AF1737" s="33">
        <v>8.0000000000000002E-3</v>
      </c>
      <c r="AG1737" s="28">
        <v>0.5</v>
      </c>
      <c r="AH1737" s="31">
        <v>3.0000000000000001E-3</v>
      </c>
      <c r="AI1737" s="31">
        <v>8.0000000000000002E-3</v>
      </c>
      <c r="AJ1737" s="31"/>
      <c r="AK1737" s="75" t="str">
        <f t="shared" si="349"/>
        <v>1</v>
      </c>
      <c r="AL1737" s="75" t="str">
        <f t="shared" si="350"/>
        <v>1</v>
      </c>
      <c r="AM1737" s="75" t="str">
        <f t="shared" si="351"/>
        <v>1</v>
      </c>
      <c r="AN1737" s="75" t="str">
        <f t="shared" si="352"/>
        <v>1</v>
      </c>
      <c r="AO1737" s="75" t="str">
        <f t="shared" si="353"/>
        <v>1</v>
      </c>
      <c r="AP1737" s="75" t="str">
        <f t="shared" si="354"/>
        <v>1</v>
      </c>
      <c r="AQ1737" s="75" t="str">
        <f t="shared" si="347"/>
        <v>5</v>
      </c>
      <c r="AR1737" s="75" t="str">
        <f t="shared" si="348"/>
        <v>1</v>
      </c>
      <c r="AS1737" s="75">
        <f t="shared" si="355"/>
        <v>1.9090909090909092</v>
      </c>
      <c r="AT1737" s="75" t="str">
        <f t="shared" si="356"/>
        <v>3</v>
      </c>
      <c r="AU1737" s="48" t="e">
        <f>IF(OR(AQ1737="I",#REF!="I",AQ1737="C",#REF!="C"),"Termovacío",IF(OR(AO1737="I",AN1737="I",AP1737="I",AK1737="I",AL1737="I",AO1737="C",AN1737="C",AP1737="C",AK1737="C",AL1737="C"),"Regeneración",""))</f>
        <v>#REF!</v>
      </c>
    </row>
    <row r="1738" spans="1:47" s="10" customFormat="1" ht="15" customHeight="1" x14ac:dyDescent="0.2">
      <c r="A1738" s="4">
        <f t="shared" si="346"/>
        <v>89</v>
      </c>
      <c r="B1738" s="36">
        <v>60000203</v>
      </c>
      <c r="C1738" s="36" t="s">
        <v>110</v>
      </c>
      <c r="D1738" s="36" t="s">
        <v>163</v>
      </c>
      <c r="E1738" s="37"/>
      <c r="F1738" s="36" t="s">
        <v>380</v>
      </c>
      <c r="G1738" s="36" t="s">
        <v>12</v>
      </c>
      <c r="H1738" s="36" t="s">
        <v>201</v>
      </c>
      <c r="I1738" s="36" t="s">
        <v>10</v>
      </c>
      <c r="J1738" s="36" t="s">
        <v>167</v>
      </c>
      <c r="K1738" s="36" t="s">
        <v>129</v>
      </c>
      <c r="L1738" s="36">
        <v>1998</v>
      </c>
      <c r="M1738" s="36" t="s">
        <v>266</v>
      </c>
      <c r="N1738" s="36" t="s">
        <v>304</v>
      </c>
      <c r="O1738" s="36" t="s">
        <v>443</v>
      </c>
      <c r="P1738" s="36">
        <v>1998</v>
      </c>
      <c r="Q1738" s="36"/>
      <c r="R1738" s="36" t="s">
        <v>123</v>
      </c>
      <c r="S1738" s="38">
        <v>43997</v>
      </c>
      <c r="T1738" s="36"/>
      <c r="U1738" s="36"/>
      <c r="V1738" s="36" t="s">
        <v>448</v>
      </c>
      <c r="W1738" s="36">
        <v>60</v>
      </c>
      <c r="X1738" s="38">
        <v>45699</v>
      </c>
      <c r="Y1738" s="39">
        <v>70</v>
      </c>
      <c r="Z1738" s="39">
        <v>29</v>
      </c>
      <c r="AA1738" s="40" t="s">
        <v>665</v>
      </c>
      <c r="AB1738" s="41">
        <v>0.88900000000000001</v>
      </c>
      <c r="AC1738" s="42">
        <v>49</v>
      </c>
      <c r="AD1738" s="40">
        <v>16</v>
      </c>
      <c r="AE1738" s="40">
        <v>29.3</v>
      </c>
      <c r="AF1738" s="43">
        <v>0.04</v>
      </c>
      <c r="AG1738" s="40">
        <v>2</v>
      </c>
      <c r="AH1738" s="41">
        <v>2.5999999999999999E-2</v>
      </c>
      <c r="AI1738" s="41">
        <v>1.278</v>
      </c>
      <c r="AJ1738" s="41">
        <v>0.152</v>
      </c>
      <c r="AK1738" s="75" t="str">
        <f t="shared" si="349"/>
        <v>1</v>
      </c>
      <c r="AL1738" s="75" t="str">
        <f t="shared" si="350"/>
        <v>1</v>
      </c>
      <c r="AM1738" s="75" t="str">
        <f t="shared" si="351"/>
        <v>1</v>
      </c>
      <c r="AN1738" s="75" t="str">
        <f t="shared" si="352"/>
        <v>1</v>
      </c>
      <c r="AO1738" s="75" t="str">
        <f t="shared" si="353"/>
        <v>3</v>
      </c>
      <c r="AP1738" s="75" t="str">
        <f t="shared" si="354"/>
        <v>1</v>
      </c>
      <c r="AQ1738" s="75" t="str">
        <f t="shared" si="347"/>
        <v>1</v>
      </c>
      <c r="AR1738" s="75" t="str">
        <f t="shared" si="348"/>
        <v>3</v>
      </c>
      <c r="AS1738" s="75">
        <f t="shared" si="355"/>
        <v>1.3636363636363635</v>
      </c>
      <c r="AT1738" s="75" t="str">
        <f t="shared" si="356"/>
        <v>3</v>
      </c>
      <c r="AU1738" s="48" t="e">
        <f>IF(OR(AQ1738="I",#REF!="I",AQ1738="C",#REF!="C"),"Termovacío",IF(OR(AO1738="I",AN1738="I",AP1738="I",AK1738="I",AL1738="I",AO1738="C",AN1738="C",AP1738="C",AK1738="C",AL1738="C"),"Regeneración",""))</f>
        <v>#REF!</v>
      </c>
    </row>
    <row r="1739" spans="1:47" s="10" customFormat="1" ht="15" customHeight="1" x14ac:dyDescent="0.2">
      <c r="A1739" s="4">
        <f t="shared" si="346"/>
        <v>89</v>
      </c>
      <c r="B1739" s="4">
        <v>60000203</v>
      </c>
      <c r="C1739" s="4" t="s">
        <v>110</v>
      </c>
      <c r="D1739" s="4" t="s">
        <v>163</v>
      </c>
      <c r="E1739" s="3"/>
      <c r="F1739" s="4" t="s">
        <v>380</v>
      </c>
      <c r="G1739" s="4" t="s">
        <v>12</v>
      </c>
      <c r="H1739" s="4" t="s">
        <v>201</v>
      </c>
      <c r="I1739" s="4" t="s">
        <v>10</v>
      </c>
      <c r="J1739" s="4" t="s">
        <v>167</v>
      </c>
      <c r="K1739" s="4" t="s">
        <v>129</v>
      </c>
      <c r="L1739" s="4">
        <v>1998</v>
      </c>
      <c r="M1739" s="4" t="s">
        <v>266</v>
      </c>
      <c r="N1739" s="4" t="s">
        <v>304</v>
      </c>
      <c r="O1739" s="4" t="s">
        <v>443</v>
      </c>
      <c r="P1739" s="4">
        <v>1998</v>
      </c>
      <c r="Q1739" s="4"/>
      <c r="R1739" s="4" t="s">
        <v>123</v>
      </c>
      <c r="S1739" s="13">
        <v>43997</v>
      </c>
      <c r="T1739" s="4"/>
      <c r="U1739" s="4"/>
      <c r="V1739" s="4" t="s">
        <v>448</v>
      </c>
      <c r="W1739" s="4">
        <v>60</v>
      </c>
      <c r="X1739" s="13">
        <v>45193</v>
      </c>
      <c r="Y1739" s="27">
        <v>71</v>
      </c>
      <c r="Z1739" s="27">
        <v>60</v>
      </c>
      <c r="AA1739" s="28" t="s">
        <v>461</v>
      </c>
      <c r="AB1739" s="31">
        <v>0.88900000000000001</v>
      </c>
      <c r="AC1739" s="32">
        <v>69</v>
      </c>
      <c r="AD1739" s="28">
        <v>8</v>
      </c>
      <c r="AE1739" s="28">
        <v>21.4</v>
      </c>
      <c r="AF1739" s="33">
        <v>0.05</v>
      </c>
      <c r="AG1739" s="28">
        <v>2</v>
      </c>
      <c r="AH1739" s="31">
        <v>2.3E-2</v>
      </c>
      <c r="AI1739" s="31">
        <v>1.0609999999999999</v>
      </c>
      <c r="AJ1739" s="31"/>
      <c r="AK1739" s="75" t="str">
        <f t="shared" si="349"/>
        <v>1</v>
      </c>
      <c r="AL1739" s="75" t="str">
        <f t="shared" si="350"/>
        <v>1</v>
      </c>
      <c r="AM1739" s="75" t="str">
        <f t="shared" si="351"/>
        <v>1</v>
      </c>
      <c r="AN1739" s="75" t="str">
        <f t="shared" si="352"/>
        <v>1</v>
      </c>
      <c r="AO1739" s="75" t="str">
        <f t="shared" si="353"/>
        <v>5</v>
      </c>
      <c r="AP1739" s="75" t="str">
        <f t="shared" si="354"/>
        <v>1</v>
      </c>
      <c r="AQ1739" s="75" t="str">
        <f t="shared" si="347"/>
        <v>1</v>
      </c>
      <c r="AR1739" s="75" t="str">
        <f t="shared" si="348"/>
        <v>1</v>
      </c>
      <c r="AS1739" s="75">
        <f t="shared" si="355"/>
        <v>1.5454545454545454</v>
      </c>
      <c r="AT1739" s="75" t="str">
        <f t="shared" si="356"/>
        <v>3</v>
      </c>
      <c r="AU1739" s="48" t="e">
        <f>IF(OR(AQ1739="I",#REF!="I",AQ1739="C",#REF!="C"),"Termovacío",IF(OR(AO1739="I",AN1739="I",AP1739="I",AK1739="I",AL1739="I",AO1739="C",AN1739="C",AP1739="C",AK1739="C",AL1739="C"),"Regeneración",""))</f>
        <v>#REF!</v>
      </c>
    </row>
    <row r="1740" spans="1:47" s="10" customFormat="1" ht="15" customHeight="1" x14ac:dyDescent="0.2">
      <c r="A1740" s="4">
        <f t="shared" si="346"/>
        <v>89</v>
      </c>
      <c r="B1740" s="4">
        <v>60000203</v>
      </c>
      <c r="C1740" s="4" t="s">
        <v>110</v>
      </c>
      <c r="D1740" s="4" t="s">
        <v>163</v>
      </c>
      <c r="E1740" s="3"/>
      <c r="F1740" s="4" t="s">
        <v>380</v>
      </c>
      <c r="G1740" s="4" t="s">
        <v>12</v>
      </c>
      <c r="H1740" s="4" t="s">
        <v>201</v>
      </c>
      <c r="I1740" s="4" t="s">
        <v>10</v>
      </c>
      <c r="J1740" s="4" t="s">
        <v>167</v>
      </c>
      <c r="K1740" s="4" t="s">
        <v>129</v>
      </c>
      <c r="L1740" s="4">
        <v>1998</v>
      </c>
      <c r="M1740" s="4" t="s">
        <v>266</v>
      </c>
      <c r="N1740" s="4" t="s">
        <v>304</v>
      </c>
      <c r="O1740" s="4" t="s">
        <v>122</v>
      </c>
      <c r="P1740" s="4">
        <v>1998</v>
      </c>
      <c r="Q1740" s="4"/>
      <c r="R1740" s="4" t="s">
        <v>123</v>
      </c>
      <c r="S1740" s="13">
        <v>43997</v>
      </c>
      <c r="T1740" s="4">
        <v>33</v>
      </c>
      <c r="U1740" s="4" t="s">
        <v>259</v>
      </c>
      <c r="V1740" s="4"/>
      <c r="W1740" s="4">
        <v>60</v>
      </c>
      <c r="X1740" s="13" t="s">
        <v>292</v>
      </c>
      <c r="Y1740" s="27">
        <v>0</v>
      </c>
      <c r="Z1740" s="27">
        <v>59</v>
      </c>
      <c r="AA1740" s="28" t="s">
        <v>282</v>
      </c>
      <c r="AB1740" s="31">
        <v>0.88819999999999999</v>
      </c>
      <c r="AC1740" s="32">
        <v>51.3</v>
      </c>
      <c r="AD1740" s="28">
        <v>20</v>
      </c>
      <c r="AE1740" s="28">
        <v>32.200000000000003</v>
      </c>
      <c r="AF1740" s="33">
        <v>0.03</v>
      </c>
      <c r="AG1740" s="28">
        <v>3</v>
      </c>
      <c r="AH1740" s="31">
        <v>0.05</v>
      </c>
      <c r="AI1740" s="31">
        <v>1.78</v>
      </c>
      <c r="AJ1740" s="31"/>
      <c r="AK1740" s="75" t="str">
        <f t="shared" si="349"/>
        <v>1</v>
      </c>
      <c r="AL1740" s="75" t="str">
        <f t="shared" si="350"/>
        <v>1</v>
      </c>
      <c r="AM1740" s="75" t="str">
        <f t="shared" si="351"/>
        <v>1</v>
      </c>
      <c r="AN1740" s="75" t="str">
        <f t="shared" si="352"/>
        <v>1</v>
      </c>
      <c r="AO1740" s="75" t="str">
        <f t="shared" si="353"/>
        <v>1</v>
      </c>
      <c r="AP1740" s="75" t="str">
        <f t="shared" si="354"/>
        <v>1</v>
      </c>
      <c r="AQ1740" s="75" t="str">
        <f t="shared" si="347"/>
        <v>1</v>
      </c>
      <c r="AR1740" s="75" t="str">
        <f t="shared" si="348"/>
        <v>1</v>
      </c>
      <c r="AS1740" s="75">
        <f t="shared" si="355"/>
        <v>1</v>
      </c>
      <c r="AT1740" s="75" t="str">
        <f t="shared" si="356"/>
        <v>1</v>
      </c>
      <c r="AU1740" s="48" t="e">
        <f>IF(OR(AQ1740="I",#REF!="I",AQ1740="C",#REF!="C"),"Termovacío",IF(OR(AO1740="I",AN1740="I",AP1740="I",AK1740="I",AL1740="I",AO1740="C",AN1740="C",AP1740="C",AK1740="C",AL1740="C"),"Regeneración",""))</f>
        <v>#REF!</v>
      </c>
    </row>
    <row r="1741" spans="1:47" s="10" customFormat="1" ht="15" customHeight="1" x14ac:dyDescent="0.2">
      <c r="A1741" s="4">
        <f t="shared" ref="A1741:A1804" si="357">+IF(B1740=B1741,A1740,A1740+1)</f>
        <v>89</v>
      </c>
      <c r="B1741" s="4">
        <v>60000203</v>
      </c>
      <c r="C1741" s="4" t="s">
        <v>110</v>
      </c>
      <c r="D1741" s="4" t="s">
        <v>163</v>
      </c>
      <c r="E1741" s="3"/>
      <c r="F1741" s="4" t="s">
        <v>380</v>
      </c>
      <c r="G1741" s="4" t="s">
        <v>12</v>
      </c>
      <c r="H1741" s="4" t="s">
        <v>201</v>
      </c>
      <c r="I1741" s="4" t="s">
        <v>10</v>
      </c>
      <c r="J1741" s="4" t="s">
        <v>167</v>
      </c>
      <c r="K1741" s="4" t="s">
        <v>129</v>
      </c>
      <c r="L1741" s="4">
        <v>1998</v>
      </c>
      <c r="M1741" s="4" t="s">
        <v>266</v>
      </c>
      <c r="N1741" s="4" t="s">
        <v>304</v>
      </c>
      <c r="O1741" s="4" t="s">
        <v>122</v>
      </c>
      <c r="P1741" s="4">
        <v>1998</v>
      </c>
      <c r="Q1741" s="4"/>
      <c r="R1741" s="4" t="s">
        <v>123</v>
      </c>
      <c r="S1741" s="13">
        <v>43997</v>
      </c>
      <c r="T1741" s="4">
        <v>33</v>
      </c>
      <c r="U1741" s="4" t="s">
        <v>259</v>
      </c>
      <c r="V1741" s="4" t="s">
        <v>301</v>
      </c>
      <c r="W1741" s="4">
        <v>60</v>
      </c>
      <c r="X1741" s="13">
        <v>44382</v>
      </c>
      <c r="Y1741" s="27">
        <v>62</v>
      </c>
      <c r="Z1741" s="27">
        <v>55</v>
      </c>
      <c r="AA1741" s="28" t="s">
        <v>283</v>
      </c>
      <c r="AB1741" s="31">
        <v>0.88100000000000001</v>
      </c>
      <c r="AC1741" s="32">
        <v>26</v>
      </c>
      <c r="AD1741" s="28">
        <v>17</v>
      </c>
      <c r="AE1741" s="28">
        <v>31</v>
      </c>
      <c r="AF1741" s="33">
        <v>0.02</v>
      </c>
      <c r="AG1741" s="28">
        <v>2.5</v>
      </c>
      <c r="AH1741" s="31">
        <v>2.1000000000000001E-2</v>
      </c>
      <c r="AI1741" s="31">
        <v>1.3149999999999999</v>
      </c>
      <c r="AJ1741" s="31"/>
      <c r="AK1741" s="75" t="str">
        <f t="shared" si="349"/>
        <v>1</v>
      </c>
      <c r="AL1741" s="75" t="str">
        <f t="shared" si="350"/>
        <v>1</v>
      </c>
      <c r="AM1741" s="75" t="str">
        <f t="shared" si="351"/>
        <v>1</v>
      </c>
      <c r="AN1741" s="75" t="str">
        <f t="shared" si="352"/>
        <v>1</v>
      </c>
      <c r="AO1741" s="75" t="str">
        <f t="shared" si="353"/>
        <v>3</v>
      </c>
      <c r="AP1741" s="75" t="str">
        <f t="shared" si="354"/>
        <v>1</v>
      </c>
      <c r="AQ1741" s="75" t="str">
        <f t="shared" si="347"/>
        <v>5</v>
      </c>
      <c r="AR1741" s="75" t="str">
        <f t="shared" si="348"/>
        <v>1</v>
      </c>
      <c r="AS1741" s="75">
        <f t="shared" si="355"/>
        <v>2.1818181818181817</v>
      </c>
      <c r="AT1741" s="75" t="str">
        <f t="shared" si="356"/>
        <v>6</v>
      </c>
      <c r="AU1741" s="48" t="e">
        <f>IF(OR(AQ1741="I",#REF!="I",AQ1741="C",#REF!="C"),"Termovacío",IF(OR(AO1741="I",AN1741="I",AP1741="I",AK1741="I",AL1741="I",AO1741="C",AN1741="C",AP1741="C",AK1741="C",AL1741="C"),"Regeneración",""))</f>
        <v>#REF!</v>
      </c>
    </row>
    <row r="1742" spans="1:47" s="10" customFormat="1" ht="15" customHeight="1" x14ac:dyDescent="0.2">
      <c r="A1742" s="4">
        <f t="shared" si="357"/>
        <v>89</v>
      </c>
      <c r="B1742" s="4">
        <v>60000203</v>
      </c>
      <c r="C1742" s="4" t="s">
        <v>110</v>
      </c>
      <c r="D1742" s="4" t="s">
        <v>163</v>
      </c>
      <c r="E1742" s="3"/>
      <c r="F1742" s="4" t="s">
        <v>380</v>
      </c>
      <c r="G1742" s="4" t="s">
        <v>12</v>
      </c>
      <c r="H1742" s="4" t="s">
        <v>201</v>
      </c>
      <c r="I1742" s="4" t="s">
        <v>10</v>
      </c>
      <c r="J1742" s="4" t="s">
        <v>167</v>
      </c>
      <c r="K1742" s="4" t="s">
        <v>129</v>
      </c>
      <c r="L1742" s="4">
        <v>1998</v>
      </c>
      <c r="M1742" s="4" t="s">
        <v>266</v>
      </c>
      <c r="N1742" s="4" t="s">
        <v>304</v>
      </c>
      <c r="O1742" s="4" t="s">
        <v>122</v>
      </c>
      <c r="P1742" s="4">
        <v>1998</v>
      </c>
      <c r="Q1742" s="4"/>
      <c r="R1742" s="4" t="s">
        <v>123</v>
      </c>
      <c r="S1742" s="13">
        <v>43997</v>
      </c>
      <c r="T1742" s="4">
        <v>33</v>
      </c>
      <c r="U1742" s="4" t="s">
        <v>259</v>
      </c>
      <c r="V1742" s="4"/>
      <c r="W1742" s="4">
        <v>60</v>
      </c>
      <c r="X1742" s="13">
        <v>43997</v>
      </c>
      <c r="Y1742" s="27"/>
      <c r="Z1742" s="27"/>
      <c r="AA1742" s="28"/>
      <c r="AB1742" s="31"/>
      <c r="AC1742" s="32">
        <v>48</v>
      </c>
      <c r="AD1742" s="28"/>
      <c r="AE1742" s="28">
        <v>30.7</v>
      </c>
      <c r="AF1742" s="33">
        <v>0.03</v>
      </c>
      <c r="AG1742" s="28">
        <v>2.5</v>
      </c>
      <c r="AH1742" s="31">
        <v>3.6999999999999998E-2</v>
      </c>
      <c r="AI1742" s="31">
        <v>0.93</v>
      </c>
      <c r="AJ1742" s="31"/>
      <c r="AK1742" s="75" t="str">
        <f t="shared" si="349"/>
        <v>1</v>
      </c>
      <c r="AL1742" s="75" t="str">
        <f t="shared" si="350"/>
        <v>1</v>
      </c>
      <c r="AM1742" s="75" t="str">
        <f t="shared" si="351"/>
        <v>1</v>
      </c>
      <c r="AN1742" s="75" t="str">
        <f t="shared" si="352"/>
        <v>1</v>
      </c>
      <c r="AO1742" s="75" t="str">
        <f t="shared" si="353"/>
        <v>3</v>
      </c>
      <c r="AP1742" s="75" t="str">
        <f t="shared" si="354"/>
        <v>1</v>
      </c>
      <c r="AQ1742" s="75" t="str">
        <f t="shared" si="347"/>
        <v>1</v>
      </c>
      <c r="AR1742" s="75" t="str">
        <f t="shared" si="348"/>
        <v>1</v>
      </c>
      <c r="AS1742" s="75">
        <f t="shared" si="355"/>
        <v>1.2727272727272727</v>
      </c>
      <c r="AT1742" s="75" t="str">
        <f t="shared" si="356"/>
        <v>3</v>
      </c>
      <c r="AU1742" s="48" t="e">
        <f>IF(OR(AQ1742="I",#REF!="I",AQ1742="C",#REF!="C"),"Termovacío",IF(OR(AO1742="I",AN1742="I",AP1742="I",AK1742="I",AL1742="I",AO1742="C",AN1742="C",AP1742="C",AK1742="C",AL1742="C"),"Regeneración",""))</f>
        <v>#REF!</v>
      </c>
    </row>
    <row r="1743" spans="1:47" s="10" customFormat="1" ht="15" customHeight="1" x14ac:dyDescent="0.2">
      <c r="A1743" s="4">
        <f t="shared" si="357"/>
        <v>89</v>
      </c>
      <c r="B1743" s="4">
        <v>60000203</v>
      </c>
      <c r="C1743" s="4" t="s">
        <v>110</v>
      </c>
      <c r="D1743" s="4" t="s">
        <v>163</v>
      </c>
      <c r="E1743" s="3"/>
      <c r="F1743" s="4" t="s">
        <v>380</v>
      </c>
      <c r="G1743" s="4" t="s">
        <v>12</v>
      </c>
      <c r="H1743" s="4" t="s">
        <v>201</v>
      </c>
      <c r="I1743" s="4" t="s">
        <v>10</v>
      </c>
      <c r="J1743" s="4" t="s">
        <v>167</v>
      </c>
      <c r="K1743" s="4" t="s">
        <v>129</v>
      </c>
      <c r="L1743" s="4">
        <v>1998</v>
      </c>
      <c r="M1743" s="4" t="s">
        <v>266</v>
      </c>
      <c r="N1743" s="4" t="s">
        <v>304</v>
      </c>
      <c r="O1743" s="4" t="s">
        <v>122</v>
      </c>
      <c r="P1743" s="4">
        <v>1998</v>
      </c>
      <c r="Q1743" s="4"/>
      <c r="R1743" s="4" t="s">
        <v>123</v>
      </c>
      <c r="S1743" s="13">
        <v>43997</v>
      </c>
      <c r="T1743" s="4">
        <v>33</v>
      </c>
      <c r="U1743" s="4" t="s">
        <v>259</v>
      </c>
      <c r="V1743" s="4"/>
      <c r="W1743" s="4">
        <v>60</v>
      </c>
      <c r="X1743" s="13">
        <v>43577</v>
      </c>
      <c r="Y1743" s="27"/>
      <c r="Z1743" s="27"/>
      <c r="AA1743" s="28"/>
      <c r="AB1743" s="31"/>
      <c r="AC1743" s="32">
        <v>53</v>
      </c>
      <c r="AD1743" s="28"/>
      <c r="AE1743" s="28">
        <v>36.5</v>
      </c>
      <c r="AF1743" s="33">
        <v>0.05</v>
      </c>
      <c r="AG1743" s="28">
        <v>2</v>
      </c>
      <c r="AH1743" s="31">
        <v>6.0999999999999999E-2</v>
      </c>
      <c r="AI1743" s="31">
        <v>1.1399999999999999</v>
      </c>
      <c r="AJ1743" s="31"/>
      <c r="AK1743" s="75" t="str">
        <f t="shared" si="349"/>
        <v>1</v>
      </c>
      <c r="AL1743" s="75" t="str">
        <f t="shared" si="350"/>
        <v>1</v>
      </c>
      <c r="AM1743" s="75" t="str">
        <f t="shared" si="351"/>
        <v>1</v>
      </c>
      <c r="AN1743" s="75" t="str">
        <f t="shared" si="352"/>
        <v>1</v>
      </c>
      <c r="AO1743" s="75" t="str">
        <f t="shared" si="353"/>
        <v>1</v>
      </c>
      <c r="AP1743" s="75" t="str">
        <f t="shared" si="354"/>
        <v>1</v>
      </c>
      <c r="AQ1743" s="75" t="str">
        <f t="shared" si="347"/>
        <v>1</v>
      </c>
      <c r="AR1743" s="75" t="str">
        <f t="shared" si="348"/>
        <v>1</v>
      </c>
      <c r="AS1743" s="75">
        <f t="shared" si="355"/>
        <v>1</v>
      </c>
      <c r="AT1743" s="75" t="str">
        <f t="shared" si="356"/>
        <v>1</v>
      </c>
      <c r="AU1743" s="48" t="e">
        <f>IF(OR(AQ1743="I",#REF!="I",AQ1743="C",#REF!="C"),"Termovacío",IF(OR(AO1743="I",AN1743="I",AP1743="I",AK1743="I",AL1743="I",AO1743="C",AN1743="C",AP1743="C",AK1743="C",AL1743="C"),"Regeneración",""))</f>
        <v>#REF!</v>
      </c>
    </row>
    <row r="1744" spans="1:47" s="10" customFormat="1" ht="15" customHeight="1" x14ac:dyDescent="0.2">
      <c r="A1744" s="4">
        <f t="shared" si="357"/>
        <v>89</v>
      </c>
      <c r="B1744" s="4">
        <v>60000203</v>
      </c>
      <c r="C1744" s="4" t="s">
        <v>110</v>
      </c>
      <c r="D1744" s="4" t="s">
        <v>163</v>
      </c>
      <c r="E1744" s="3"/>
      <c r="F1744" s="4" t="s">
        <v>380</v>
      </c>
      <c r="G1744" s="4" t="s">
        <v>12</v>
      </c>
      <c r="H1744" s="4" t="s">
        <v>201</v>
      </c>
      <c r="I1744" s="4" t="s">
        <v>10</v>
      </c>
      <c r="J1744" s="4" t="s">
        <v>167</v>
      </c>
      <c r="K1744" s="4" t="s">
        <v>129</v>
      </c>
      <c r="L1744" s="4">
        <v>1998</v>
      </c>
      <c r="M1744" s="4" t="s">
        <v>266</v>
      </c>
      <c r="N1744" s="4" t="s">
        <v>304</v>
      </c>
      <c r="O1744" s="4" t="s">
        <v>122</v>
      </c>
      <c r="P1744" s="4">
        <v>1998</v>
      </c>
      <c r="Q1744" s="4"/>
      <c r="R1744" s="4" t="s">
        <v>123</v>
      </c>
      <c r="S1744" s="13">
        <v>43997</v>
      </c>
      <c r="T1744" s="4">
        <v>33</v>
      </c>
      <c r="U1744" s="4" t="s">
        <v>259</v>
      </c>
      <c r="V1744" s="4"/>
      <c r="W1744" s="4">
        <v>60</v>
      </c>
      <c r="X1744" s="13">
        <v>43311</v>
      </c>
      <c r="Y1744" s="27"/>
      <c r="Z1744" s="27"/>
      <c r="AA1744" s="28"/>
      <c r="AB1744" s="31"/>
      <c r="AC1744" s="32">
        <v>42</v>
      </c>
      <c r="AD1744" s="28"/>
      <c r="AE1744" s="28">
        <v>33.4</v>
      </c>
      <c r="AF1744" s="33">
        <v>0.06</v>
      </c>
      <c r="AG1744" s="28">
        <v>2</v>
      </c>
      <c r="AH1744" s="31">
        <v>3.1E-2</v>
      </c>
      <c r="AI1744" s="31">
        <v>1.36</v>
      </c>
      <c r="AJ1744" s="31"/>
      <c r="AK1744" s="75" t="str">
        <f t="shared" si="349"/>
        <v>1</v>
      </c>
      <c r="AL1744" s="75" t="str">
        <f t="shared" si="350"/>
        <v>1</v>
      </c>
      <c r="AM1744" s="75" t="str">
        <f t="shared" si="351"/>
        <v>1</v>
      </c>
      <c r="AN1744" s="75" t="str">
        <f t="shared" si="352"/>
        <v>3</v>
      </c>
      <c r="AO1744" s="75" t="str">
        <f t="shared" si="353"/>
        <v>1</v>
      </c>
      <c r="AP1744" s="75" t="str">
        <f t="shared" si="354"/>
        <v>1</v>
      </c>
      <c r="AQ1744" s="75" t="str">
        <f t="shared" si="347"/>
        <v>1</v>
      </c>
      <c r="AR1744" s="75" t="str">
        <f t="shared" si="348"/>
        <v>1</v>
      </c>
      <c r="AS1744" s="75">
        <f t="shared" si="355"/>
        <v>1.1818181818181819</v>
      </c>
      <c r="AT1744" s="75" t="str">
        <f t="shared" si="356"/>
        <v>3</v>
      </c>
      <c r="AU1744" s="48" t="e">
        <f>IF(OR(AQ1744="I",#REF!="I",AQ1744="C",#REF!="C"),"Termovacío",IF(OR(AO1744="I",AN1744="I",AP1744="I",AK1744="I",AL1744="I",AO1744="C",AN1744="C",AP1744="C",AK1744="C",AL1744="C"),"Regeneración",""))</f>
        <v>#REF!</v>
      </c>
    </row>
    <row r="1745" spans="1:47" s="10" customFormat="1" ht="15" customHeight="1" x14ac:dyDescent="0.2">
      <c r="A1745" s="4">
        <f t="shared" si="357"/>
        <v>89</v>
      </c>
      <c r="B1745" s="4">
        <v>60000203</v>
      </c>
      <c r="C1745" s="4" t="s">
        <v>110</v>
      </c>
      <c r="D1745" s="4" t="s">
        <v>163</v>
      </c>
      <c r="E1745" s="3"/>
      <c r="F1745" s="4" t="s">
        <v>380</v>
      </c>
      <c r="G1745" s="4" t="s">
        <v>12</v>
      </c>
      <c r="H1745" s="4" t="s">
        <v>201</v>
      </c>
      <c r="I1745" s="4" t="s">
        <v>10</v>
      </c>
      <c r="J1745" s="4" t="s">
        <v>167</v>
      </c>
      <c r="K1745" s="4" t="s">
        <v>129</v>
      </c>
      <c r="L1745" s="4">
        <v>1998</v>
      </c>
      <c r="M1745" s="4" t="s">
        <v>266</v>
      </c>
      <c r="N1745" s="4" t="s">
        <v>304</v>
      </c>
      <c r="O1745" s="4" t="s">
        <v>122</v>
      </c>
      <c r="P1745" s="4">
        <v>1998</v>
      </c>
      <c r="Q1745" s="4"/>
      <c r="R1745" s="4" t="s">
        <v>123</v>
      </c>
      <c r="S1745" s="13">
        <v>43997</v>
      </c>
      <c r="T1745" s="4">
        <v>33</v>
      </c>
      <c r="U1745" s="4" t="s">
        <v>259</v>
      </c>
      <c r="V1745" s="4"/>
      <c r="W1745" s="4">
        <v>60</v>
      </c>
      <c r="X1745" s="13">
        <v>42920</v>
      </c>
      <c r="Y1745" s="27"/>
      <c r="Z1745" s="27"/>
      <c r="AA1745" s="28"/>
      <c r="AB1745" s="31"/>
      <c r="AC1745" s="32">
        <v>35</v>
      </c>
      <c r="AD1745" s="28"/>
      <c r="AE1745" s="28">
        <v>38.299999999999997</v>
      </c>
      <c r="AF1745" s="33">
        <v>0.05</v>
      </c>
      <c r="AG1745" s="28">
        <v>2</v>
      </c>
      <c r="AH1745" s="31">
        <v>0.09</v>
      </c>
      <c r="AI1745" s="31">
        <v>1.8</v>
      </c>
      <c r="AJ1745" s="31"/>
      <c r="AK1745" s="75" t="str">
        <f t="shared" si="349"/>
        <v>1</v>
      </c>
      <c r="AL1745" s="75" t="str">
        <f t="shared" si="350"/>
        <v>1</v>
      </c>
      <c r="AM1745" s="75" t="str">
        <f t="shared" si="351"/>
        <v>1</v>
      </c>
      <c r="AN1745" s="75" t="str">
        <f t="shared" si="352"/>
        <v>1</v>
      </c>
      <c r="AO1745" s="75" t="str">
        <f t="shared" si="353"/>
        <v>1</v>
      </c>
      <c r="AP1745" s="75" t="str">
        <f t="shared" si="354"/>
        <v>1</v>
      </c>
      <c r="AQ1745" s="75" t="str">
        <f t="shared" si="347"/>
        <v>3</v>
      </c>
      <c r="AR1745" s="75" t="str">
        <f t="shared" si="348"/>
        <v>1</v>
      </c>
      <c r="AS1745" s="75">
        <f t="shared" si="355"/>
        <v>1.4545454545454546</v>
      </c>
      <c r="AT1745" s="75" t="str">
        <f t="shared" si="356"/>
        <v>3</v>
      </c>
      <c r="AU1745" s="48" t="e">
        <f>IF(OR(AQ1745="I",#REF!="I",AQ1745="C",#REF!="C"),"Termovacío",IF(OR(AO1745="I",AN1745="I",AP1745="I",AK1745="I",AL1745="I",AO1745="C",AN1745="C",AP1745="C",AK1745="C",AL1745="C"),"Regeneración",""))</f>
        <v>#REF!</v>
      </c>
    </row>
    <row r="1746" spans="1:47" s="10" customFormat="1" ht="15" customHeight="1" x14ac:dyDescent="0.2">
      <c r="A1746" s="4">
        <f t="shared" si="357"/>
        <v>89</v>
      </c>
      <c r="B1746" s="4">
        <v>60000203</v>
      </c>
      <c r="C1746" s="4" t="s">
        <v>110</v>
      </c>
      <c r="D1746" s="4" t="s">
        <v>163</v>
      </c>
      <c r="E1746" s="3"/>
      <c r="F1746" s="4" t="s">
        <v>380</v>
      </c>
      <c r="G1746" s="4" t="s">
        <v>12</v>
      </c>
      <c r="H1746" s="4" t="s">
        <v>201</v>
      </c>
      <c r="I1746" s="4" t="s">
        <v>10</v>
      </c>
      <c r="J1746" s="4" t="s">
        <v>167</v>
      </c>
      <c r="K1746" s="4" t="s">
        <v>129</v>
      </c>
      <c r="L1746" s="4">
        <v>1998</v>
      </c>
      <c r="M1746" s="4" t="s">
        <v>266</v>
      </c>
      <c r="N1746" s="4" t="s">
        <v>304</v>
      </c>
      <c r="O1746" s="4" t="s">
        <v>122</v>
      </c>
      <c r="P1746" s="4">
        <v>1998</v>
      </c>
      <c r="Q1746" s="4"/>
      <c r="R1746" s="4" t="s">
        <v>123</v>
      </c>
      <c r="S1746" s="13">
        <v>43997</v>
      </c>
      <c r="T1746" s="4">
        <v>33</v>
      </c>
      <c r="U1746" s="4" t="s">
        <v>259</v>
      </c>
      <c r="V1746" s="4"/>
      <c r="W1746" s="4">
        <v>60</v>
      </c>
      <c r="X1746" s="13">
        <v>42382</v>
      </c>
      <c r="Y1746" s="27"/>
      <c r="Z1746" s="27"/>
      <c r="AA1746" s="28"/>
      <c r="AB1746" s="31"/>
      <c r="AC1746" s="32">
        <v>43.3</v>
      </c>
      <c r="AD1746" s="28"/>
      <c r="AE1746" s="28">
        <v>39</v>
      </c>
      <c r="AF1746" s="33">
        <v>0.02</v>
      </c>
      <c r="AG1746" s="28">
        <v>1.5</v>
      </c>
      <c r="AH1746" s="31">
        <v>2.5000000000000001E-2</v>
      </c>
      <c r="AI1746" s="31">
        <v>0.71199999999999997</v>
      </c>
      <c r="AJ1746" s="31"/>
      <c r="AK1746" s="75" t="str">
        <f t="shared" si="349"/>
        <v>1</v>
      </c>
      <c r="AL1746" s="75" t="str">
        <f t="shared" si="350"/>
        <v>1</v>
      </c>
      <c r="AM1746" s="75" t="str">
        <f t="shared" si="351"/>
        <v>1</v>
      </c>
      <c r="AN1746" s="75" t="str">
        <f t="shared" si="352"/>
        <v>1</v>
      </c>
      <c r="AO1746" s="75" t="str">
        <f t="shared" si="353"/>
        <v>1</v>
      </c>
      <c r="AP1746" s="75" t="str">
        <f t="shared" si="354"/>
        <v>1</v>
      </c>
      <c r="AQ1746" s="75" t="str">
        <f t="shared" si="347"/>
        <v>1</v>
      </c>
      <c r="AR1746" s="75" t="str">
        <f t="shared" si="348"/>
        <v>1</v>
      </c>
      <c r="AS1746" s="75">
        <f t="shared" si="355"/>
        <v>1</v>
      </c>
      <c r="AT1746" s="75" t="str">
        <f t="shared" si="356"/>
        <v>1</v>
      </c>
      <c r="AU1746" s="48" t="e">
        <f>IF(OR(AQ1746="I",#REF!="I",AQ1746="C",#REF!="C"),"Termovacío",IF(OR(AO1746="I",AN1746="I",AP1746="I",AK1746="I",AL1746="I",AO1746="C",AN1746="C",AP1746="C",AK1746="C",AL1746="C"),"Regeneración",""))</f>
        <v>#REF!</v>
      </c>
    </row>
    <row r="1747" spans="1:47" s="10" customFormat="1" ht="15" customHeight="1" x14ac:dyDescent="0.2">
      <c r="A1747" s="4">
        <f t="shared" si="357"/>
        <v>89</v>
      </c>
      <c r="B1747" s="4">
        <v>60000203</v>
      </c>
      <c r="C1747" s="4" t="s">
        <v>110</v>
      </c>
      <c r="D1747" s="4" t="s">
        <v>163</v>
      </c>
      <c r="E1747" s="3"/>
      <c r="F1747" s="4" t="s">
        <v>380</v>
      </c>
      <c r="G1747" s="4" t="s">
        <v>12</v>
      </c>
      <c r="H1747" s="4" t="s">
        <v>201</v>
      </c>
      <c r="I1747" s="4" t="s">
        <v>10</v>
      </c>
      <c r="J1747" s="4" t="s">
        <v>167</v>
      </c>
      <c r="K1747" s="4" t="s">
        <v>129</v>
      </c>
      <c r="L1747" s="4">
        <v>1998</v>
      </c>
      <c r="M1747" s="4" t="s">
        <v>266</v>
      </c>
      <c r="N1747" s="4" t="s">
        <v>304</v>
      </c>
      <c r="O1747" s="4" t="s">
        <v>122</v>
      </c>
      <c r="P1747" s="4">
        <v>1998</v>
      </c>
      <c r="Q1747" s="4"/>
      <c r="R1747" s="4" t="s">
        <v>123</v>
      </c>
      <c r="S1747" s="13">
        <v>43997</v>
      </c>
      <c r="T1747" s="4">
        <v>33</v>
      </c>
      <c r="U1747" s="4" t="s">
        <v>259</v>
      </c>
      <c r="V1747" s="4"/>
      <c r="W1747" s="4">
        <v>60</v>
      </c>
      <c r="X1747" s="13">
        <v>41985</v>
      </c>
      <c r="Y1747" s="27"/>
      <c r="Z1747" s="27"/>
      <c r="AA1747" s="28"/>
      <c r="AB1747" s="31"/>
      <c r="AC1747" s="32">
        <v>72</v>
      </c>
      <c r="AD1747" s="28"/>
      <c r="AE1747" s="28">
        <v>43</v>
      </c>
      <c r="AF1747" s="33">
        <v>0.01</v>
      </c>
      <c r="AG1747" s="28">
        <v>1.5</v>
      </c>
      <c r="AH1747" s="31">
        <v>1.9E-2</v>
      </c>
      <c r="AI1747" s="31"/>
      <c r="AJ1747" s="31"/>
      <c r="AK1747" s="75" t="str">
        <f t="shared" si="349"/>
        <v>1</v>
      </c>
      <c r="AL1747" s="75" t="str">
        <f t="shared" si="350"/>
        <v>1</v>
      </c>
      <c r="AM1747" s="75" t="str">
        <f t="shared" si="351"/>
        <v>1</v>
      </c>
      <c r="AN1747" s="75" t="str">
        <f t="shared" si="352"/>
        <v>1</v>
      </c>
      <c r="AO1747" s="75" t="str">
        <f t="shared" si="353"/>
        <v>1</v>
      </c>
      <c r="AP1747" s="75" t="str">
        <f t="shared" si="354"/>
        <v>1</v>
      </c>
      <c r="AQ1747" s="75" t="str">
        <f t="shared" si="347"/>
        <v>1</v>
      </c>
      <c r="AR1747" s="75" t="str">
        <f t="shared" si="348"/>
        <v>1</v>
      </c>
      <c r="AS1747" s="75">
        <f t="shared" si="355"/>
        <v>1</v>
      </c>
      <c r="AT1747" s="75" t="str">
        <f t="shared" si="356"/>
        <v>1</v>
      </c>
      <c r="AU1747" s="48" t="e">
        <f>IF(OR(AQ1747="I",#REF!="I",AQ1747="C",#REF!="C"),"Termovacío",IF(OR(AO1747="I",AN1747="I",AP1747="I",AK1747="I",AL1747="I",AO1747="C",AN1747="C",AP1747="C",AK1747="C",AL1747="C"),"Regeneración",""))</f>
        <v>#REF!</v>
      </c>
    </row>
    <row r="1748" spans="1:47" s="10" customFormat="1" ht="15" customHeight="1" x14ac:dyDescent="0.2">
      <c r="A1748" s="4">
        <f t="shared" si="357"/>
        <v>89</v>
      </c>
      <c r="B1748" s="4">
        <v>60000203</v>
      </c>
      <c r="C1748" s="4" t="s">
        <v>110</v>
      </c>
      <c r="D1748" s="4" t="s">
        <v>163</v>
      </c>
      <c r="E1748" s="3"/>
      <c r="F1748" s="4" t="s">
        <v>380</v>
      </c>
      <c r="G1748" s="4" t="s">
        <v>12</v>
      </c>
      <c r="H1748" s="4" t="s">
        <v>201</v>
      </c>
      <c r="I1748" s="4" t="s">
        <v>10</v>
      </c>
      <c r="J1748" s="4" t="s">
        <v>167</v>
      </c>
      <c r="K1748" s="4" t="s">
        <v>129</v>
      </c>
      <c r="L1748" s="4">
        <v>1998</v>
      </c>
      <c r="M1748" s="4" t="s">
        <v>266</v>
      </c>
      <c r="N1748" s="4" t="s">
        <v>304</v>
      </c>
      <c r="O1748" s="4" t="s">
        <v>122</v>
      </c>
      <c r="P1748" s="4">
        <v>1998</v>
      </c>
      <c r="Q1748" s="4"/>
      <c r="R1748" s="4" t="s">
        <v>123</v>
      </c>
      <c r="S1748" s="13">
        <v>43997</v>
      </c>
      <c r="T1748" s="4">
        <v>33</v>
      </c>
      <c r="U1748" s="4" t="s">
        <v>259</v>
      </c>
      <c r="V1748" s="4"/>
      <c r="W1748" s="4">
        <v>60</v>
      </c>
      <c r="X1748" s="13">
        <v>41919</v>
      </c>
      <c r="Y1748" s="27"/>
      <c r="Z1748" s="27"/>
      <c r="AA1748" s="28"/>
      <c r="AB1748" s="31"/>
      <c r="AC1748" s="32">
        <v>55</v>
      </c>
      <c r="AD1748" s="28"/>
      <c r="AE1748" s="28">
        <v>36.299999999999997</v>
      </c>
      <c r="AF1748" s="33">
        <v>0.03</v>
      </c>
      <c r="AG1748" s="28">
        <v>2.5</v>
      </c>
      <c r="AH1748" s="31"/>
      <c r="AI1748" s="31">
        <v>2.24E-2</v>
      </c>
      <c r="AJ1748" s="31"/>
      <c r="AK1748" s="75" t="str">
        <f t="shared" si="349"/>
        <v>1</v>
      </c>
      <c r="AL1748" s="75" t="str">
        <f t="shared" si="350"/>
        <v>1</v>
      </c>
      <c r="AM1748" s="75" t="str">
        <f t="shared" si="351"/>
        <v>1</v>
      </c>
      <c r="AN1748" s="75" t="str">
        <f t="shared" si="352"/>
        <v>1</v>
      </c>
      <c r="AO1748" s="75" t="str">
        <f t="shared" si="353"/>
        <v>1</v>
      </c>
      <c r="AP1748" s="75" t="str">
        <f t="shared" si="354"/>
        <v>1</v>
      </c>
      <c r="AQ1748" s="75" t="str">
        <f t="shared" si="347"/>
        <v>1</v>
      </c>
      <c r="AR1748" s="75" t="str">
        <f t="shared" si="348"/>
        <v>1</v>
      </c>
      <c r="AS1748" s="75">
        <f t="shared" si="355"/>
        <v>1</v>
      </c>
      <c r="AT1748" s="75" t="str">
        <f t="shared" si="356"/>
        <v>1</v>
      </c>
      <c r="AU1748" s="48" t="e">
        <f>IF(OR(AQ1748="I",#REF!="I",AQ1748="C",#REF!="C"),"Termovacío",IF(OR(AO1748="I",AN1748="I",AP1748="I",AK1748="I",AL1748="I",AO1748="C",AN1748="C",AP1748="C",AK1748="C",AL1748="C"),"Regeneración",""))</f>
        <v>#REF!</v>
      </c>
    </row>
    <row r="1749" spans="1:47" s="10" customFormat="1" ht="15" customHeight="1" x14ac:dyDescent="0.2">
      <c r="A1749" s="4">
        <f t="shared" si="357"/>
        <v>89</v>
      </c>
      <c r="B1749" s="4">
        <v>60000203</v>
      </c>
      <c r="C1749" s="4" t="s">
        <v>110</v>
      </c>
      <c r="D1749" s="4" t="s">
        <v>163</v>
      </c>
      <c r="E1749" s="3"/>
      <c r="F1749" s="4" t="s">
        <v>380</v>
      </c>
      <c r="G1749" s="4" t="s">
        <v>12</v>
      </c>
      <c r="H1749" s="4" t="s">
        <v>201</v>
      </c>
      <c r="I1749" s="4" t="s">
        <v>10</v>
      </c>
      <c r="J1749" s="4" t="s">
        <v>167</v>
      </c>
      <c r="K1749" s="4" t="s">
        <v>129</v>
      </c>
      <c r="L1749" s="4">
        <v>1998</v>
      </c>
      <c r="M1749" s="4" t="s">
        <v>266</v>
      </c>
      <c r="N1749" s="4" t="s">
        <v>304</v>
      </c>
      <c r="O1749" s="4" t="s">
        <v>122</v>
      </c>
      <c r="P1749" s="4">
        <v>1998</v>
      </c>
      <c r="Q1749" s="4"/>
      <c r="R1749" s="4" t="s">
        <v>123</v>
      </c>
      <c r="S1749" s="13">
        <v>43997</v>
      </c>
      <c r="T1749" s="4">
        <v>33</v>
      </c>
      <c r="U1749" s="4" t="s">
        <v>259</v>
      </c>
      <c r="V1749" s="4"/>
      <c r="W1749" s="4">
        <v>60</v>
      </c>
      <c r="X1749" s="13">
        <v>41627</v>
      </c>
      <c r="Y1749" s="27"/>
      <c r="Z1749" s="27"/>
      <c r="AA1749" s="28"/>
      <c r="AB1749" s="31"/>
      <c r="AC1749" s="32">
        <v>35.9</v>
      </c>
      <c r="AD1749" s="28"/>
      <c r="AE1749" s="28">
        <v>34.799999999999997</v>
      </c>
      <c r="AF1749" s="33">
        <v>0.01</v>
      </c>
      <c r="AG1749" s="28">
        <v>1.5</v>
      </c>
      <c r="AH1749" s="31">
        <v>0.05</v>
      </c>
      <c r="AI1749" s="31">
        <v>0.73</v>
      </c>
      <c r="AJ1749" s="31"/>
      <c r="AK1749" s="75" t="str">
        <f t="shared" si="349"/>
        <v>1</v>
      </c>
      <c r="AL1749" s="75" t="str">
        <f t="shared" si="350"/>
        <v>1</v>
      </c>
      <c r="AM1749" s="75" t="str">
        <f t="shared" si="351"/>
        <v>1</v>
      </c>
      <c r="AN1749" s="75" t="str">
        <f t="shared" si="352"/>
        <v>1</v>
      </c>
      <c r="AO1749" s="75" t="str">
        <f t="shared" si="353"/>
        <v>1</v>
      </c>
      <c r="AP1749" s="75" t="str">
        <f t="shared" si="354"/>
        <v>1</v>
      </c>
      <c r="AQ1749" s="75" t="str">
        <f t="shared" si="347"/>
        <v>3</v>
      </c>
      <c r="AR1749" s="75" t="str">
        <f t="shared" si="348"/>
        <v>1</v>
      </c>
      <c r="AS1749" s="75">
        <f t="shared" si="355"/>
        <v>1.4545454545454546</v>
      </c>
      <c r="AT1749" s="75" t="str">
        <f t="shared" si="356"/>
        <v>3</v>
      </c>
      <c r="AU1749" s="48" t="e">
        <f>IF(OR(AQ1749="I",#REF!="I",AQ1749="C",#REF!="C"),"Termovacío",IF(OR(AO1749="I",AN1749="I",AP1749="I",AK1749="I",AL1749="I",AO1749="C",AN1749="C",AP1749="C",AK1749="C",AL1749="C"),"Regeneración",""))</f>
        <v>#REF!</v>
      </c>
    </row>
    <row r="1750" spans="1:47" s="10" customFormat="1" ht="15" customHeight="1" x14ac:dyDescent="0.2">
      <c r="A1750" s="4">
        <f t="shared" si="357"/>
        <v>89</v>
      </c>
      <c r="B1750" s="4">
        <v>60000203</v>
      </c>
      <c r="C1750" s="4" t="s">
        <v>110</v>
      </c>
      <c r="D1750" s="4" t="s">
        <v>163</v>
      </c>
      <c r="E1750" s="3"/>
      <c r="F1750" s="4" t="s">
        <v>380</v>
      </c>
      <c r="G1750" s="4" t="s">
        <v>12</v>
      </c>
      <c r="H1750" s="4" t="s">
        <v>201</v>
      </c>
      <c r="I1750" s="4" t="s">
        <v>10</v>
      </c>
      <c r="J1750" s="4" t="s">
        <v>167</v>
      </c>
      <c r="K1750" s="4" t="s">
        <v>129</v>
      </c>
      <c r="L1750" s="4">
        <v>1998</v>
      </c>
      <c r="M1750" s="4" t="s">
        <v>266</v>
      </c>
      <c r="N1750" s="4" t="s">
        <v>304</v>
      </c>
      <c r="O1750" s="4" t="s">
        <v>122</v>
      </c>
      <c r="P1750" s="4">
        <v>1998</v>
      </c>
      <c r="Q1750" s="4"/>
      <c r="R1750" s="4" t="s">
        <v>123</v>
      </c>
      <c r="S1750" s="13">
        <v>43997</v>
      </c>
      <c r="T1750" s="4">
        <v>33</v>
      </c>
      <c r="U1750" s="4" t="s">
        <v>259</v>
      </c>
      <c r="V1750" s="4"/>
      <c r="W1750" s="4">
        <v>60</v>
      </c>
      <c r="X1750" s="13">
        <v>41346</v>
      </c>
      <c r="Y1750" s="27"/>
      <c r="Z1750" s="27"/>
      <c r="AA1750" s="28"/>
      <c r="AB1750" s="31"/>
      <c r="AC1750" s="32">
        <v>51</v>
      </c>
      <c r="AD1750" s="28"/>
      <c r="AE1750" s="28">
        <v>41</v>
      </c>
      <c r="AF1750" s="33">
        <v>0.01</v>
      </c>
      <c r="AG1750" s="28">
        <v>1.5</v>
      </c>
      <c r="AH1750" s="31">
        <v>3.2000000000000001E-2</v>
      </c>
      <c r="AI1750" s="31">
        <v>0.52200000000000002</v>
      </c>
      <c r="AJ1750" s="31"/>
      <c r="AK1750" s="75" t="str">
        <f t="shared" si="349"/>
        <v>1</v>
      </c>
      <c r="AL1750" s="75" t="str">
        <f t="shared" si="350"/>
        <v>1</v>
      </c>
      <c r="AM1750" s="75" t="str">
        <f t="shared" si="351"/>
        <v>1</v>
      </c>
      <c r="AN1750" s="75" t="str">
        <f t="shared" si="352"/>
        <v>1</v>
      </c>
      <c r="AO1750" s="75" t="str">
        <f t="shared" si="353"/>
        <v>1</v>
      </c>
      <c r="AP1750" s="75" t="str">
        <f t="shared" si="354"/>
        <v>1</v>
      </c>
      <c r="AQ1750" s="75" t="str">
        <f t="shared" si="347"/>
        <v>1</v>
      </c>
      <c r="AR1750" s="75" t="str">
        <f t="shared" si="348"/>
        <v>1</v>
      </c>
      <c r="AS1750" s="75">
        <f t="shared" si="355"/>
        <v>1</v>
      </c>
      <c r="AT1750" s="75" t="str">
        <f t="shared" si="356"/>
        <v>1</v>
      </c>
      <c r="AU1750" s="48" t="e">
        <f>IF(OR(AQ1750="I",#REF!="I",AQ1750="C",#REF!="C"),"Termovacío",IF(OR(AO1750="I",AN1750="I",AP1750="I",AK1750="I",AL1750="I",AO1750="C",AN1750="C",AP1750="C",AK1750="C",AL1750="C"),"Regeneración",""))</f>
        <v>#REF!</v>
      </c>
    </row>
    <row r="1751" spans="1:47" s="10" customFormat="1" ht="15" customHeight="1" x14ac:dyDescent="0.2">
      <c r="A1751" s="4">
        <f t="shared" si="357"/>
        <v>89</v>
      </c>
      <c r="B1751" s="4">
        <v>60000203</v>
      </c>
      <c r="C1751" s="4" t="s">
        <v>110</v>
      </c>
      <c r="D1751" s="4" t="s">
        <v>163</v>
      </c>
      <c r="E1751" s="3"/>
      <c r="F1751" s="4" t="s">
        <v>380</v>
      </c>
      <c r="G1751" s="4" t="s">
        <v>12</v>
      </c>
      <c r="H1751" s="4" t="s">
        <v>201</v>
      </c>
      <c r="I1751" s="4" t="s">
        <v>10</v>
      </c>
      <c r="J1751" s="4" t="s">
        <v>167</v>
      </c>
      <c r="K1751" s="4" t="s">
        <v>129</v>
      </c>
      <c r="L1751" s="4">
        <v>1998</v>
      </c>
      <c r="M1751" s="4" t="s">
        <v>266</v>
      </c>
      <c r="N1751" s="4" t="s">
        <v>304</v>
      </c>
      <c r="O1751" s="4" t="s">
        <v>122</v>
      </c>
      <c r="P1751" s="4">
        <v>1998</v>
      </c>
      <c r="Q1751" s="4"/>
      <c r="R1751" s="4" t="s">
        <v>123</v>
      </c>
      <c r="S1751" s="13">
        <v>43997</v>
      </c>
      <c r="T1751" s="4">
        <v>33</v>
      </c>
      <c r="U1751" s="4" t="s">
        <v>259</v>
      </c>
      <c r="V1751" s="4"/>
      <c r="W1751" s="4">
        <v>60</v>
      </c>
      <c r="X1751" s="13">
        <v>41305</v>
      </c>
      <c r="Y1751" s="27"/>
      <c r="Z1751" s="27"/>
      <c r="AA1751" s="28"/>
      <c r="AB1751" s="31"/>
      <c r="AC1751" s="32"/>
      <c r="AD1751" s="28"/>
      <c r="AE1751" s="28">
        <v>37</v>
      </c>
      <c r="AF1751" s="33">
        <v>0.01</v>
      </c>
      <c r="AG1751" s="28"/>
      <c r="AH1751" s="31">
        <v>3.6999999999999998E-2</v>
      </c>
      <c r="AI1751" s="31">
        <v>0.63600000000000001</v>
      </c>
      <c r="AJ1751" s="31"/>
      <c r="AK1751" s="75" t="str">
        <f t="shared" si="349"/>
        <v>1</v>
      </c>
      <c r="AL1751" s="75" t="str">
        <f t="shared" si="350"/>
        <v>1</v>
      </c>
      <c r="AM1751" s="75" t="str">
        <f t="shared" si="351"/>
        <v>1</v>
      </c>
      <c r="AN1751" s="75" t="str">
        <f t="shared" si="352"/>
        <v>1</v>
      </c>
      <c r="AO1751" s="75" t="str">
        <f t="shared" si="353"/>
        <v>1</v>
      </c>
      <c r="AP1751" s="75" t="str">
        <f t="shared" si="354"/>
        <v>1</v>
      </c>
      <c r="AQ1751" s="75" t="str">
        <f t="shared" si="347"/>
        <v>1</v>
      </c>
      <c r="AR1751" s="75" t="str">
        <f t="shared" si="348"/>
        <v>1</v>
      </c>
      <c r="AS1751" s="75">
        <f t="shared" si="355"/>
        <v>1</v>
      </c>
      <c r="AT1751" s="75" t="str">
        <f t="shared" si="356"/>
        <v>1</v>
      </c>
      <c r="AU1751" s="48" t="e">
        <f>IF(OR(AQ1751="I",#REF!="I",AQ1751="C",#REF!="C"),"Termovacío",IF(OR(AO1751="I",AN1751="I",AP1751="I",AK1751="I",AL1751="I",AO1751="C",AN1751="C",AP1751="C",AK1751="C",AL1751="C"),"Regeneración",""))</f>
        <v>#REF!</v>
      </c>
    </row>
    <row r="1752" spans="1:47" s="10" customFormat="1" ht="15" customHeight="1" x14ac:dyDescent="0.2">
      <c r="A1752" s="4">
        <f t="shared" si="357"/>
        <v>89</v>
      </c>
      <c r="B1752" s="4">
        <v>60000203</v>
      </c>
      <c r="C1752" s="4" t="s">
        <v>110</v>
      </c>
      <c r="D1752" s="4" t="s">
        <v>163</v>
      </c>
      <c r="E1752" s="3"/>
      <c r="F1752" s="4" t="s">
        <v>380</v>
      </c>
      <c r="G1752" s="4" t="s">
        <v>12</v>
      </c>
      <c r="H1752" s="4" t="s">
        <v>201</v>
      </c>
      <c r="I1752" s="4" t="s">
        <v>10</v>
      </c>
      <c r="J1752" s="4" t="s">
        <v>167</v>
      </c>
      <c r="K1752" s="4" t="s">
        <v>129</v>
      </c>
      <c r="L1752" s="4">
        <v>1998</v>
      </c>
      <c r="M1752" s="4" t="s">
        <v>266</v>
      </c>
      <c r="N1752" s="4" t="s">
        <v>304</v>
      </c>
      <c r="O1752" s="4" t="s">
        <v>122</v>
      </c>
      <c r="P1752" s="4">
        <v>1998</v>
      </c>
      <c r="Q1752" s="4"/>
      <c r="R1752" s="4" t="s">
        <v>123</v>
      </c>
      <c r="S1752" s="13">
        <v>43997</v>
      </c>
      <c r="T1752" s="4">
        <v>33</v>
      </c>
      <c r="U1752" s="4" t="s">
        <v>259</v>
      </c>
      <c r="V1752" s="4"/>
      <c r="W1752" s="4">
        <v>60</v>
      </c>
      <c r="X1752" s="13">
        <v>41296</v>
      </c>
      <c r="Y1752" s="27"/>
      <c r="Z1752" s="27"/>
      <c r="AA1752" s="28"/>
      <c r="AB1752" s="31"/>
      <c r="AC1752" s="32"/>
      <c r="AD1752" s="28"/>
      <c r="AE1752" s="28">
        <v>26</v>
      </c>
      <c r="AF1752" s="33">
        <v>0.01</v>
      </c>
      <c r="AG1752" s="28"/>
      <c r="AH1752" s="31">
        <v>0.05</v>
      </c>
      <c r="AI1752" s="31">
        <v>2.1219999999999999</v>
      </c>
      <c r="AJ1752" s="31"/>
      <c r="AK1752" s="75" t="str">
        <f t="shared" si="349"/>
        <v>1</v>
      </c>
      <c r="AL1752" s="75" t="str">
        <f t="shared" si="350"/>
        <v>1</v>
      </c>
      <c r="AM1752" s="75" t="str">
        <f t="shared" si="351"/>
        <v>1</v>
      </c>
      <c r="AN1752" s="75" t="str">
        <f t="shared" si="352"/>
        <v>1</v>
      </c>
      <c r="AO1752" s="75" t="str">
        <f t="shared" si="353"/>
        <v>5</v>
      </c>
      <c r="AP1752" s="75" t="str">
        <f t="shared" si="354"/>
        <v>1</v>
      </c>
      <c r="AQ1752" s="75" t="str">
        <f t="shared" si="347"/>
        <v>1</v>
      </c>
      <c r="AR1752" s="75" t="str">
        <f t="shared" si="348"/>
        <v>1</v>
      </c>
      <c r="AS1752" s="75">
        <f t="shared" si="355"/>
        <v>1.5454545454545454</v>
      </c>
      <c r="AT1752" s="75" t="str">
        <f t="shared" si="356"/>
        <v>3</v>
      </c>
      <c r="AU1752" s="48" t="e">
        <f>IF(OR(AQ1752="I",#REF!="I",AQ1752="C",#REF!="C"),"Termovacío",IF(OR(AO1752="I",AN1752="I",AP1752="I",AK1752="I",AL1752="I",AO1752="C",AN1752="C",AP1752="C",AK1752="C",AL1752="C"),"Regeneración",""))</f>
        <v>#REF!</v>
      </c>
    </row>
    <row r="1753" spans="1:47" s="10" customFormat="1" ht="15" customHeight="1" x14ac:dyDescent="0.2">
      <c r="A1753" s="4">
        <f t="shared" si="357"/>
        <v>89</v>
      </c>
      <c r="B1753" s="4">
        <v>60000203</v>
      </c>
      <c r="C1753" s="4" t="s">
        <v>110</v>
      </c>
      <c r="D1753" s="4" t="s">
        <v>163</v>
      </c>
      <c r="E1753" s="3"/>
      <c r="F1753" s="4" t="s">
        <v>380</v>
      </c>
      <c r="G1753" s="4" t="s">
        <v>12</v>
      </c>
      <c r="H1753" s="4" t="s">
        <v>201</v>
      </c>
      <c r="I1753" s="4" t="s">
        <v>10</v>
      </c>
      <c r="J1753" s="4" t="s">
        <v>167</v>
      </c>
      <c r="K1753" s="4" t="s">
        <v>129</v>
      </c>
      <c r="L1753" s="4">
        <v>1998</v>
      </c>
      <c r="M1753" s="4" t="s">
        <v>266</v>
      </c>
      <c r="N1753" s="4" t="s">
        <v>304</v>
      </c>
      <c r="O1753" s="4" t="s">
        <v>122</v>
      </c>
      <c r="P1753" s="4">
        <v>1998</v>
      </c>
      <c r="Q1753" s="4"/>
      <c r="R1753" s="4" t="s">
        <v>123</v>
      </c>
      <c r="S1753" s="13">
        <v>43997</v>
      </c>
      <c r="T1753" s="4">
        <v>33</v>
      </c>
      <c r="U1753" s="4" t="s">
        <v>259</v>
      </c>
      <c r="V1753" s="4"/>
      <c r="W1753" s="4">
        <v>60</v>
      </c>
      <c r="X1753" s="13">
        <v>41241</v>
      </c>
      <c r="Y1753" s="27"/>
      <c r="Z1753" s="27"/>
      <c r="AA1753" s="28"/>
      <c r="AB1753" s="31"/>
      <c r="AC1753" s="32"/>
      <c r="AD1753" s="28"/>
      <c r="AE1753" s="28">
        <v>27</v>
      </c>
      <c r="AF1753" s="33">
        <v>0.04</v>
      </c>
      <c r="AG1753" s="28">
        <v>2</v>
      </c>
      <c r="AH1753" s="31">
        <v>5.5E-2</v>
      </c>
      <c r="AI1753" s="31">
        <v>2.0019999999999998</v>
      </c>
      <c r="AJ1753" s="31"/>
      <c r="AK1753" s="75" t="str">
        <f t="shared" si="349"/>
        <v>1</v>
      </c>
      <c r="AL1753" s="75" t="str">
        <f t="shared" si="350"/>
        <v>1</v>
      </c>
      <c r="AM1753" s="75" t="str">
        <f t="shared" si="351"/>
        <v>1</v>
      </c>
      <c r="AN1753" s="75" t="str">
        <f t="shared" si="352"/>
        <v>1</v>
      </c>
      <c r="AO1753" s="75" t="str">
        <f t="shared" si="353"/>
        <v>5</v>
      </c>
      <c r="AP1753" s="75" t="str">
        <f t="shared" si="354"/>
        <v>1</v>
      </c>
      <c r="AQ1753" s="75" t="str">
        <f t="shared" si="347"/>
        <v>1</v>
      </c>
      <c r="AR1753" s="75" t="str">
        <f t="shared" si="348"/>
        <v>1</v>
      </c>
      <c r="AS1753" s="75">
        <f t="shared" si="355"/>
        <v>1.5454545454545454</v>
      </c>
      <c r="AT1753" s="75" t="str">
        <f t="shared" si="356"/>
        <v>3</v>
      </c>
      <c r="AU1753" s="48" t="e">
        <f>IF(OR(AQ1753="I",#REF!="I",AQ1753="C",#REF!="C"),"Termovacío",IF(OR(AO1753="I",AN1753="I",AP1753="I",AK1753="I",AL1753="I",AO1753="C",AN1753="C",AP1753="C",AK1753="C",AL1753="C"),"Regeneración",""))</f>
        <v>#REF!</v>
      </c>
    </row>
    <row r="1754" spans="1:47" s="10" customFormat="1" ht="15" customHeight="1" x14ac:dyDescent="0.2">
      <c r="A1754" s="4">
        <f t="shared" si="357"/>
        <v>89</v>
      </c>
      <c r="B1754" s="4">
        <v>60000203</v>
      </c>
      <c r="C1754" s="4" t="s">
        <v>110</v>
      </c>
      <c r="D1754" s="4" t="s">
        <v>163</v>
      </c>
      <c r="E1754" s="3"/>
      <c r="F1754" s="4" t="s">
        <v>380</v>
      </c>
      <c r="G1754" s="4" t="s">
        <v>12</v>
      </c>
      <c r="H1754" s="4" t="s">
        <v>201</v>
      </c>
      <c r="I1754" s="4" t="s">
        <v>10</v>
      </c>
      <c r="J1754" s="4" t="s">
        <v>167</v>
      </c>
      <c r="K1754" s="4" t="s">
        <v>129</v>
      </c>
      <c r="L1754" s="4">
        <v>1998</v>
      </c>
      <c r="M1754" s="4" t="s">
        <v>266</v>
      </c>
      <c r="N1754" s="4" t="s">
        <v>304</v>
      </c>
      <c r="O1754" s="4" t="s">
        <v>122</v>
      </c>
      <c r="P1754" s="4">
        <v>1998</v>
      </c>
      <c r="Q1754" s="4"/>
      <c r="R1754" s="4" t="s">
        <v>123</v>
      </c>
      <c r="S1754" s="13">
        <v>43997</v>
      </c>
      <c r="T1754" s="4">
        <v>33</v>
      </c>
      <c r="U1754" s="4" t="s">
        <v>259</v>
      </c>
      <c r="V1754" s="4"/>
      <c r="W1754" s="4">
        <v>60</v>
      </c>
      <c r="X1754" s="13">
        <v>40933</v>
      </c>
      <c r="Y1754" s="27"/>
      <c r="Z1754" s="27"/>
      <c r="AA1754" s="28"/>
      <c r="AB1754" s="31"/>
      <c r="AC1754" s="32"/>
      <c r="AD1754" s="28"/>
      <c r="AE1754" s="28">
        <v>26</v>
      </c>
      <c r="AF1754" s="33">
        <v>0.06</v>
      </c>
      <c r="AG1754" s="28">
        <v>2.5</v>
      </c>
      <c r="AH1754" s="31">
        <v>5.1999999999999998E-2</v>
      </c>
      <c r="AI1754" s="31">
        <v>1.8180000000000001</v>
      </c>
      <c r="AJ1754" s="31"/>
      <c r="AK1754" s="75" t="str">
        <f t="shared" si="349"/>
        <v>1</v>
      </c>
      <c r="AL1754" s="75" t="str">
        <f t="shared" si="350"/>
        <v>1</v>
      </c>
      <c r="AM1754" s="75" t="str">
        <f t="shared" si="351"/>
        <v>1</v>
      </c>
      <c r="AN1754" s="75" t="str">
        <f t="shared" si="352"/>
        <v>3</v>
      </c>
      <c r="AO1754" s="75" t="str">
        <f t="shared" si="353"/>
        <v>5</v>
      </c>
      <c r="AP1754" s="75" t="str">
        <f t="shared" si="354"/>
        <v>1</v>
      </c>
      <c r="AQ1754" s="75" t="str">
        <f t="shared" si="347"/>
        <v>1</v>
      </c>
      <c r="AR1754" s="75" t="str">
        <f t="shared" si="348"/>
        <v>1</v>
      </c>
      <c r="AS1754" s="75">
        <f t="shared" si="355"/>
        <v>1.7272727272727273</v>
      </c>
      <c r="AT1754" s="75" t="str">
        <f t="shared" si="356"/>
        <v>3</v>
      </c>
      <c r="AU1754" s="48" t="e">
        <f>IF(OR(AQ1754="I",#REF!="I",AQ1754="C",#REF!="C"),"Termovacío",IF(OR(AO1754="I",AN1754="I",AP1754="I",AK1754="I",AL1754="I",AO1754="C",AN1754="C",AP1754="C",AK1754="C",AL1754="C"),"Regeneración",""))</f>
        <v>#REF!</v>
      </c>
    </row>
    <row r="1755" spans="1:47" s="10" customFormat="1" ht="15" customHeight="1" x14ac:dyDescent="0.2">
      <c r="A1755" s="4">
        <f t="shared" si="357"/>
        <v>89</v>
      </c>
      <c r="B1755" s="4">
        <v>60000203</v>
      </c>
      <c r="C1755" s="4" t="s">
        <v>110</v>
      </c>
      <c r="D1755" s="4" t="s">
        <v>163</v>
      </c>
      <c r="E1755" s="3"/>
      <c r="F1755" s="4" t="s">
        <v>380</v>
      </c>
      <c r="G1755" s="4" t="s">
        <v>12</v>
      </c>
      <c r="H1755" s="4" t="s">
        <v>201</v>
      </c>
      <c r="I1755" s="4" t="s">
        <v>10</v>
      </c>
      <c r="J1755" s="4" t="s">
        <v>167</v>
      </c>
      <c r="K1755" s="4" t="s">
        <v>129</v>
      </c>
      <c r="L1755" s="4">
        <v>1998</v>
      </c>
      <c r="M1755" s="4" t="s">
        <v>266</v>
      </c>
      <c r="N1755" s="4" t="s">
        <v>304</v>
      </c>
      <c r="O1755" s="4" t="s">
        <v>122</v>
      </c>
      <c r="P1755" s="4">
        <v>1998</v>
      </c>
      <c r="Q1755" s="4"/>
      <c r="R1755" s="4" t="s">
        <v>123</v>
      </c>
      <c r="S1755" s="13">
        <v>43997</v>
      </c>
      <c r="T1755" s="4">
        <v>33</v>
      </c>
      <c r="U1755" s="4" t="s">
        <v>259</v>
      </c>
      <c r="V1755" s="4"/>
      <c r="W1755" s="4">
        <v>60</v>
      </c>
      <c r="X1755" s="13">
        <v>40652</v>
      </c>
      <c r="Y1755" s="27"/>
      <c r="Z1755" s="27"/>
      <c r="AA1755" s="28"/>
      <c r="AB1755" s="31"/>
      <c r="AC1755" s="32">
        <v>52</v>
      </c>
      <c r="AD1755" s="28"/>
      <c r="AE1755" s="28">
        <v>26</v>
      </c>
      <c r="AF1755" s="33">
        <v>0.04</v>
      </c>
      <c r="AG1755" s="28">
        <v>2.5</v>
      </c>
      <c r="AH1755" s="31">
        <v>5.5E-2</v>
      </c>
      <c r="AI1755" s="31">
        <v>1.59</v>
      </c>
      <c r="AJ1755" s="31"/>
      <c r="AK1755" s="75" t="str">
        <f t="shared" si="349"/>
        <v>1</v>
      </c>
      <c r="AL1755" s="75" t="str">
        <f t="shared" si="350"/>
        <v>1</v>
      </c>
      <c r="AM1755" s="75" t="str">
        <f t="shared" si="351"/>
        <v>1</v>
      </c>
      <c r="AN1755" s="75" t="str">
        <f t="shared" si="352"/>
        <v>1</v>
      </c>
      <c r="AO1755" s="75" t="str">
        <f t="shared" si="353"/>
        <v>5</v>
      </c>
      <c r="AP1755" s="75" t="str">
        <f t="shared" si="354"/>
        <v>1</v>
      </c>
      <c r="AQ1755" s="75" t="str">
        <f t="shared" si="347"/>
        <v>1</v>
      </c>
      <c r="AR1755" s="75" t="str">
        <f t="shared" si="348"/>
        <v>1</v>
      </c>
      <c r="AS1755" s="75">
        <f t="shared" si="355"/>
        <v>1.5454545454545454</v>
      </c>
      <c r="AT1755" s="75" t="str">
        <f t="shared" si="356"/>
        <v>3</v>
      </c>
      <c r="AU1755" s="48" t="e">
        <f>IF(OR(AQ1755="I",#REF!="I",AQ1755="C",#REF!="C"),"Termovacío",IF(OR(AO1755="I",AN1755="I",AP1755="I",AK1755="I",AL1755="I",AO1755="C",AN1755="C",AP1755="C",AK1755="C",AL1755="C"),"Regeneración",""))</f>
        <v>#REF!</v>
      </c>
    </row>
    <row r="1756" spans="1:47" s="10" customFormat="1" ht="15" customHeight="1" x14ac:dyDescent="0.2">
      <c r="A1756" s="4">
        <f t="shared" si="357"/>
        <v>89</v>
      </c>
      <c r="B1756" s="4">
        <v>60000203</v>
      </c>
      <c r="C1756" s="4" t="s">
        <v>110</v>
      </c>
      <c r="D1756" s="4" t="s">
        <v>163</v>
      </c>
      <c r="E1756" s="3"/>
      <c r="F1756" s="4" t="s">
        <v>380</v>
      </c>
      <c r="G1756" s="4" t="s">
        <v>12</v>
      </c>
      <c r="H1756" s="4" t="s">
        <v>201</v>
      </c>
      <c r="I1756" s="4" t="s">
        <v>10</v>
      </c>
      <c r="J1756" s="4" t="s">
        <v>167</v>
      </c>
      <c r="K1756" s="4" t="s">
        <v>129</v>
      </c>
      <c r="L1756" s="4">
        <v>1998</v>
      </c>
      <c r="M1756" s="4" t="s">
        <v>266</v>
      </c>
      <c r="N1756" s="4" t="s">
        <v>304</v>
      </c>
      <c r="O1756" s="4" t="s">
        <v>122</v>
      </c>
      <c r="P1756" s="4">
        <v>1998</v>
      </c>
      <c r="Q1756" s="4"/>
      <c r="R1756" s="4" t="s">
        <v>123</v>
      </c>
      <c r="S1756" s="13">
        <v>43997</v>
      </c>
      <c r="T1756" s="4">
        <v>33</v>
      </c>
      <c r="U1756" s="4" t="s">
        <v>259</v>
      </c>
      <c r="V1756" s="4"/>
      <c r="W1756" s="4">
        <v>60</v>
      </c>
      <c r="X1756" s="13">
        <v>40316</v>
      </c>
      <c r="Y1756" s="27"/>
      <c r="Z1756" s="27"/>
      <c r="AA1756" s="28"/>
      <c r="AB1756" s="31"/>
      <c r="AC1756" s="32"/>
      <c r="AD1756" s="28"/>
      <c r="AE1756" s="28">
        <v>28</v>
      </c>
      <c r="AF1756" s="33">
        <v>0.04</v>
      </c>
      <c r="AG1756" s="28">
        <v>2</v>
      </c>
      <c r="AH1756" s="31">
        <v>4.4999999999999998E-2</v>
      </c>
      <c r="AI1756" s="31">
        <v>1.403</v>
      </c>
      <c r="AJ1756" s="31"/>
      <c r="AK1756" s="75" t="str">
        <f t="shared" si="349"/>
        <v>1</v>
      </c>
      <c r="AL1756" s="75" t="str">
        <f t="shared" si="350"/>
        <v>1</v>
      </c>
      <c r="AM1756" s="75" t="str">
        <f t="shared" si="351"/>
        <v>1</v>
      </c>
      <c r="AN1756" s="75" t="str">
        <f t="shared" si="352"/>
        <v>1</v>
      </c>
      <c r="AO1756" s="75" t="str">
        <f t="shared" si="353"/>
        <v>3</v>
      </c>
      <c r="AP1756" s="75" t="str">
        <f t="shared" si="354"/>
        <v>1</v>
      </c>
      <c r="AQ1756" s="75" t="str">
        <f t="shared" si="347"/>
        <v>1</v>
      </c>
      <c r="AR1756" s="75" t="str">
        <f t="shared" si="348"/>
        <v>1</v>
      </c>
      <c r="AS1756" s="75">
        <f t="shared" si="355"/>
        <v>1.2727272727272727</v>
      </c>
      <c r="AT1756" s="75" t="str">
        <f t="shared" si="356"/>
        <v>3</v>
      </c>
      <c r="AU1756" s="48" t="e">
        <f>IF(OR(AQ1756="I",#REF!="I",AQ1756="C",#REF!="C"),"Termovacío",IF(OR(AO1756="I",AN1756="I",AP1756="I",AK1756="I",AL1756="I",AO1756="C",AN1756="C",AP1756="C",AK1756="C",AL1756="C"),"Regeneración",""))</f>
        <v>#REF!</v>
      </c>
    </row>
    <row r="1757" spans="1:47" s="10" customFormat="1" ht="15" customHeight="1" x14ac:dyDescent="0.2">
      <c r="A1757" s="4">
        <f t="shared" si="357"/>
        <v>89</v>
      </c>
      <c r="B1757" s="4">
        <v>60000203</v>
      </c>
      <c r="C1757" s="4" t="s">
        <v>110</v>
      </c>
      <c r="D1757" s="4" t="s">
        <v>163</v>
      </c>
      <c r="E1757" s="3"/>
      <c r="F1757" s="4" t="s">
        <v>380</v>
      </c>
      <c r="G1757" s="4" t="s">
        <v>12</v>
      </c>
      <c r="H1757" s="4" t="s">
        <v>201</v>
      </c>
      <c r="I1757" s="4" t="s">
        <v>10</v>
      </c>
      <c r="J1757" s="4" t="s">
        <v>167</v>
      </c>
      <c r="K1757" s="4" t="s">
        <v>129</v>
      </c>
      <c r="L1757" s="4">
        <v>1998</v>
      </c>
      <c r="M1757" s="4" t="s">
        <v>266</v>
      </c>
      <c r="N1757" s="4" t="s">
        <v>304</v>
      </c>
      <c r="O1757" s="4" t="s">
        <v>122</v>
      </c>
      <c r="P1757" s="4">
        <v>1998</v>
      </c>
      <c r="Q1757" s="4"/>
      <c r="R1757" s="4" t="s">
        <v>123</v>
      </c>
      <c r="S1757" s="13">
        <v>43997</v>
      </c>
      <c r="T1757" s="4">
        <v>33</v>
      </c>
      <c r="U1757" s="4" t="s">
        <v>259</v>
      </c>
      <c r="V1757" s="4"/>
      <c r="W1757" s="4">
        <v>60</v>
      </c>
      <c r="X1757" s="13">
        <v>40102</v>
      </c>
      <c r="Y1757" s="27"/>
      <c r="Z1757" s="27"/>
      <c r="AA1757" s="28"/>
      <c r="AB1757" s="31"/>
      <c r="AC1757" s="32">
        <v>72</v>
      </c>
      <c r="AD1757" s="28"/>
      <c r="AE1757" s="28">
        <v>27</v>
      </c>
      <c r="AF1757" s="33">
        <v>0.01</v>
      </c>
      <c r="AG1757" s="28">
        <v>2</v>
      </c>
      <c r="AH1757" s="31">
        <v>9.4000000000000004E-3</v>
      </c>
      <c r="AI1757" s="31">
        <v>1.6990000000000001</v>
      </c>
      <c r="AJ1757" s="31"/>
      <c r="AK1757" s="75" t="str">
        <f t="shared" si="349"/>
        <v>1</v>
      </c>
      <c r="AL1757" s="75" t="str">
        <f t="shared" si="350"/>
        <v>1</v>
      </c>
      <c r="AM1757" s="75" t="str">
        <f t="shared" si="351"/>
        <v>1</v>
      </c>
      <c r="AN1757" s="75" t="str">
        <f t="shared" si="352"/>
        <v>1</v>
      </c>
      <c r="AO1757" s="75" t="str">
        <f t="shared" si="353"/>
        <v>5</v>
      </c>
      <c r="AP1757" s="75" t="str">
        <f t="shared" si="354"/>
        <v>1</v>
      </c>
      <c r="AQ1757" s="75" t="str">
        <f t="shared" si="347"/>
        <v>1</v>
      </c>
      <c r="AR1757" s="75" t="str">
        <f t="shared" si="348"/>
        <v>1</v>
      </c>
      <c r="AS1757" s="75">
        <f t="shared" si="355"/>
        <v>1.5454545454545454</v>
      </c>
      <c r="AT1757" s="75" t="str">
        <f t="shared" si="356"/>
        <v>3</v>
      </c>
      <c r="AU1757" s="48" t="e">
        <f>IF(OR(AQ1757="I",#REF!="I",AQ1757="C",#REF!="C"),"Termovacío",IF(OR(AO1757="I",AN1757="I",AP1757="I",AK1757="I",AL1757="I",AO1757="C",AN1757="C",AP1757="C",AK1757="C",AL1757="C"),"Regeneración",""))</f>
        <v>#REF!</v>
      </c>
    </row>
    <row r="1758" spans="1:47" s="10" customFormat="1" ht="15" customHeight="1" x14ac:dyDescent="0.2">
      <c r="A1758" s="4">
        <f t="shared" si="357"/>
        <v>89</v>
      </c>
      <c r="B1758" s="4">
        <v>60000203</v>
      </c>
      <c r="C1758" s="4" t="s">
        <v>110</v>
      </c>
      <c r="D1758" s="4" t="s">
        <v>163</v>
      </c>
      <c r="E1758" s="3"/>
      <c r="F1758" s="4" t="s">
        <v>380</v>
      </c>
      <c r="G1758" s="4" t="s">
        <v>12</v>
      </c>
      <c r="H1758" s="4" t="s">
        <v>201</v>
      </c>
      <c r="I1758" s="4" t="s">
        <v>10</v>
      </c>
      <c r="J1758" s="4" t="s">
        <v>167</v>
      </c>
      <c r="K1758" s="4" t="s">
        <v>129</v>
      </c>
      <c r="L1758" s="4">
        <v>1998</v>
      </c>
      <c r="M1758" s="4" t="s">
        <v>266</v>
      </c>
      <c r="N1758" s="4" t="s">
        <v>304</v>
      </c>
      <c r="O1758" s="4" t="s">
        <v>122</v>
      </c>
      <c r="P1758" s="4">
        <v>1998</v>
      </c>
      <c r="Q1758" s="4"/>
      <c r="R1758" s="4" t="s">
        <v>123</v>
      </c>
      <c r="S1758" s="13">
        <v>43997</v>
      </c>
      <c r="T1758" s="4">
        <v>33</v>
      </c>
      <c r="U1758" s="4" t="s">
        <v>259</v>
      </c>
      <c r="V1758" s="4"/>
      <c r="W1758" s="4">
        <v>60</v>
      </c>
      <c r="X1758" s="13">
        <v>39744</v>
      </c>
      <c r="Y1758" s="27"/>
      <c r="Z1758" s="27"/>
      <c r="AA1758" s="28"/>
      <c r="AB1758" s="31"/>
      <c r="AC1758" s="32"/>
      <c r="AD1758" s="28"/>
      <c r="AE1758" s="28">
        <v>27</v>
      </c>
      <c r="AF1758" s="33"/>
      <c r="AG1758" s="28"/>
      <c r="AH1758" s="31">
        <v>3.9E-2</v>
      </c>
      <c r="AI1758" s="31"/>
      <c r="AJ1758" s="31"/>
      <c r="AK1758" s="75" t="str">
        <f t="shared" si="349"/>
        <v>1</v>
      </c>
      <c r="AL1758" s="75" t="str">
        <f t="shared" si="350"/>
        <v>1</v>
      </c>
      <c r="AM1758" s="75" t="str">
        <f t="shared" si="351"/>
        <v>1</v>
      </c>
      <c r="AN1758" s="75" t="str">
        <f t="shared" si="352"/>
        <v>1</v>
      </c>
      <c r="AO1758" s="75" t="str">
        <f t="shared" si="353"/>
        <v>5</v>
      </c>
      <c r="AP1758" s="75" t="str">
        <f t="shared" si="354"/>
        <v>1</v>
      </c>
      <c r="AQ1758" s="75" t="str">
        <f t="shared" si="347"/>
        <v>1</v>
      </c>
      <c r="AR1758" s="75" t="str">
        <f t="shared" si="348"/>
        <v>1</v>
      </c>
      <c r="AS1758" s="75">
        <f t="shared" si="355"/>
        <v>1.5454545454545454</v>
      </c>
      <c r="AT1758" s="75" t="str">
        <f t="shared" si="356"/>
        <v>3</v>
      </c>
      <c r="AU1758" s="48" t="e">
        <f>IF(OR(AQ1758="I",#REF!="I",AQ1758="C",#REF!="C"),"Termovacío",IF(OR(AO1758="I",AN1758="I",AP1758="I",AK1758="I",AL1758="I",AO1758="C",AN1758="C",AP1758="C",AK1758="C",AL1758="C"),"Regeneración",""))</f>
        <v>#REF!</v>
      </c>
    </row>
    <row r="1759" spans="1:47" s="10" customFormat="1" ht="15" customHeight="1" x14ac:dyDescent="0.2">
      <c r="A1759" s="4">
        <f t="shared" si="357"/>
        <v>89</v>
      </c>
      <c r="B1759" s="4">
        <v>60000203</v>
      </c>
      <c r="C1759" s="4" t="s">
        <v>110</v>
      </c>
      <c r="D1759" s="4" t="s">
        <v>163</v>
      </c>
      <c r="E1759" s="3"/>
      <c r="F1759" s="4" t="s">
        <v>380</v>
      </c>
      <c r="G1759" s="4" t="s">
        <v>12</v>
      </c>
      <c r="H1759" s="4" t="s">
        <v>201</v>
      </c>
      <c r="I1759" s="4" t="s">
        <v>10</v>
      </c>
      <c r="J1759" s="4" t="s">
        <v>167</v>
      </c>
      <c r="K1759" s="4" t="s">
        <v>129</v>
      </c>
      <c r="L1759" s="4">
        <v>1998</v>
      </c>
      <c r="M1759" s="4" t="s">
        <v>266</v>
      </c>
      <c r="N1759" s="4" t="s">
        <v>304</v>
      </c>
      <c r="O1759" s="4" t="s">
        <v>122</v>
      </c>
      <c r="P1759" s="4">
        <v>1998</v>
      </c>
      <c r="Q1759" s="4"/>
      <c r="R1759" s="4" t="s">
        <v>123</v>
      </c>
      <c r="S1759" s="13">
        <v>43997</v>
      </c>
      <c r="T1759" s="4">
        <v>33</v>
      </c>
      <c r="U1759" s="4" t="s">
        <v>259</v>
      </c>
      <c r="V1759" s="4"/>
      <c r="W1759" s="4">
        <v>60</v>
      </c>
      <c r="X1759" s="13">
        <v>39680</v>
      </c>
      <c r="Y1759" s="27"/>
      <c r="Z1759" s="27"/>
      <c r="AA1759" s="28"/>
      <c r="AB1759" s="31"/>
      <c r="AC1759" s="32"/>
      <c r="AD1759" s="28"/>
      <c r="AE1759" s="28">
        <v>36.5</v>
      </c>
      <c r="AF1759" s="33">
        <v>0.03</v>
      </c>
      <c r="AG1759" s="28">
        <v>1.5</v>
      </c>
      <c r="AH1759" s="31">
        <v>3.4000000000000002E-2</v>
      </c>
      <c r="AI1759" s="31">
        <v>0.86599999999999999</v>
      </c>
      <c r="AJ1759" s="31"/>
      <c r="AK1759" s="75" t="str">
        <f t="shared" si="349"/>
        <v>1</v>
      </c>
      <c r="AL1759" s="75" t="str">
        <f t="shared" si="350"/>
        <v>1</v>
      </c>
      <c r="AM1759" s="75" t="str">
        <f t="shared" si="351"/>
        <v>1</v>
      </c>
      <c r="AN1759" s="75" t="str">
        <f t="shared" si="352"/>
        <v>1</v>
      </c>
      <c r="AO1759" s="75" t="str">
        <f t="shared" si="353"/>
        <v>1</v>
      </c>
      <c r="AP1759" s="75" t="str">
        <f t="shared" si="354"/>
        <v>1</v>
      </c>
      <c r="AQ1759" s="75" t="str">
        <f t="shared" si="347"/>
        <v>1</v>
      </c>
      <c r="AR1759" s="75" t="str">
        <f t="shared" si="348"/>
        <v>1</v>
      </c>
      <c r="AS1759" s="75">
        <f t="shared" si="355"/>
        <v>1</v>
      </c>
      <c r="AT1759" s="75" t="str">
        <f t="shared" si="356"/>
        <v>1</v>
      </c>
      <c r="AU1759" s="48" t="e">
        <f>IF(OR(AQ1759="I",#REF!="I",AQ1759="C",#REF!="C"),"Termovacío",IF(OR(AO1759="I",AN1759="I",AP1759="I",AK1759="I",AL1759="I",AO1759="C",AN1759="C",AP1759="C",AK1759="C",AL1759="C"),"Regeneración",""))</f>
        <v>#REF!</v>
      </c>
    </row>
    <row r="1760" spans="1:47" s="10" customFormat="1" ht="15" customHeight="1" x14ac:dyDescent="0.2">
      <c r="A1760" s="4">
        <f t="shared" si="357"/>
        <v>89</v>
      </c>
      <c r="B1760" s="4">
        <v>60000203</v>
      </c>
      <c r="C1760" s="4" t="s">
        <v>110</v>
      </c>
      <c r="D1760" s="4" t="s">
        <v>163</v>
      </c>
      <c r="E1760" s="3"/>
      <c r="F1760" s="4" t="s">
        <v>380</v>
      </c>
      <c r="G1760" s="4" t="s">
        <v>12</v>
      </c>
      <c r="H1760" s="4" t="s">
        <v>201</v>
      </c>
      <c r="I1760" s="4" t="s">
        <v>10</v>
      </c>
      <c r="J1760" s="4" t="s">
        <v>167</v>
      </c>
      <c r="K1760" s="4" t="s">
        <v>129</v>
      </c>
      <c r="L1760" s="4">
        <v>1998</v>
      </c>
      <c r="M1760" s="4" t="s">
        <v>266</v>
      </c>
      <c r="N1760" s="4" t="s">
        <v>304</v>
      </c>
      <c r="O1760" s="4" t="s">
        <v>122</v>
      </c>
      <c r="P1760" s="4">
        <v>1998</v>
      </c>
      <c r="Q1760" s="4"/>
      <c r="R1760" s="4" t="s">
        <v>123</v>
      </c>
      <c r="S1760" s="13">
        <v>43997</v>
      </c>
      <c r="T1760" s="4">
        <v>33</v>
      </c>
      <c r="U1760" s="4" t="s">
        <v>259</v>
      </c>
      <c r="V1760" s="4"/>
      <c r="W1760" s="4">
        <v>60</v>
      </c>
      <c r="X1760" s="13">
        <v>39346</v>
      </c>
      <c r="Y1760" s="27"/>
      <c r="Z1760" s="27"/>
      <c r="AA1760" s="28"/>
      <c r="AB1760" s="31"/>
      <c r="AC1760" s="32"/>
      <c r="AD1760" s="28"/>
      <c r="AE1760" s="28"/>
      <c r="AF1760" s="33"/>
      <c r="AG1760" s="28"/>
      <c r="AH1760" s="31"/>
      <c r="AI1760" s="31"/>
      <c r="AJ1760" s="31"/>
      <c r="AK1760" s="75" t="str">
        <f t="shared" si="349"/>
        <v>1</v>
      </c>
      <c r="AL1760" s="75" t="str">
        <f t="shared" si="350"/>
        <v>1</v>
      </c>
      <c r="AM1760" s="75" t="str">
        <f t="shared" si="351"/>
        <v>1</v>
      </c>
      <c r="AN1760" s="75" t="str">
        <f t="shared" si="352"/>
        <v>1</v>
      </c>
      <c r="AO1760" s="75" t="str">
        <f t="shared" si="353"/>
        <v>1</v>
      </c>
      <c r="AP1760" s="75" t="str">
        <f t="shared" si="354"/>
        <v>1</v>
      </c>
      <c r="AQ1760" s="75" t="str">
        <f t="shared" si="347"/>
        <v>1</v>
      </c>
      <c r="AR1760" s="75" t="str">
        <f t="shared" si="348"/>
        <v>1</v>
      </c>
      <c r="AS1760" s="75">
        <f t="shared" si="355"/>
        <v>1</v>
      </c>
      <c r="AT1760" s="75" t="str">
        <f t="shared" si="356"/>
        <v>1</v>
      </c>
      <c r="AU1760" s="48" t="e">
        <f>IF(OR(AQ1760="I",#REF!="I",AQ1760="C",#REF!="C"),"Termovacío",IF(OR(AO1760="I",AN1760="I",AP1760="I",AK1760="I",AL1760="I",AO1760="C",AN1760="C",AP1760="C",AK1760="C",AL1760="C"),"Regeneración",""))</f>
        <v>#REF!</v>
      </c>
    </row>
    <row r="1761" spans="1:47" s="10" customFormat="1" ht="15" customHeight="1" x14ac:dyDescent="0.2">
      <c r="A1761" s="4">
        <f t="shared" si="357"/>
        <v>89</v>
      </c>
      <c r="B1761" s="4">
        <v>60000203</v>
      </c>
      <c r="C1761" s="4" t="s">
        <v>110</v>
      </c>
      <c r="D1761" s="4" t="s">
        <v>163</v>
      </c>
      <c r="E1761" s="3"/>
      <c r="F1761" s="4" t="s">
        <v>380</v>
      </c>
      <c r="G1761" s="4" t="s">
        <v>12</v>
      </c>
      <c r="H1761" s="4" t="s">
        <v>201</v>
      </c>
      <c r="I1761" s="4" t="s">
        <v>10</v>
      </c>
      <c r="J1761" s="4" t="s">
        <v>167</v>
      </c>
      <c r="K1761" s="4" t="s">
        <v>129</v>
      </c>
      <c r="L1761" s="4">
        <v>1998</v>
      </c>
      <c r="M1761" s="4" t="s">
        <v>266</v>
      </c>
      <c r="N1761" s="4" t="s">
        <v>304</v>
      </c>
      <c r="O1761" s="4" t="s">
        <v>122</v>
      </c>
      <c r="P1761" s="4">
        <v>1998</v>
      </c>
      <c r="Q1761" s="4"/>
      <c r="R1761" s="4" t="s">
        <v>123</v>
      </c>
      <c r="S1761" s="13">
        <v>43997</v>
      </c>
      <c r="T1761" s="4">
        <v>33</v>
      </c>
      <c r="U1761" s="4" t="s">
        <v>259</v>
      </c>
      <c r="V1761" s="4"/>
      <c r="W1761" s="4">
        <v>60</v>
      </c>
      <c r="X1761" s="13">
        <v>39048</v>
      </c>
      <c r="Y1761" s="27"/>
      <c r="Z1761" s="27"/>
      <c r="AA1761" s="28"/>
      <c r="AB1761" s="31"/>
      <c r="AC1761" s="32"/>
      <c r="AD1761" s="28"/>
      <c r="AE1761" s="28">
        <v>26.3</v>
      </c>
      <c r="AF1761" s="33">
        <v>1.9E-2</v>
      </c>
      <c r="AG1761" s="28">
        <v>1.5</v>
      </c>
      <c r="AH1761" s="31">
        <v>2.5000000000000001E-2</v>
      </c>
      <c r="AI1761" s="31">
        <v>1.1739999999999999</v>
      </c>
      <c r="AJ1761" s="31"/>
      <c r="AK1761" s="75" t="str">
        <f t="shared" si="349"/>
        <v>1</v>
      </c>
      <c r="AL1761" s="75" t="str">
        <f t="shared" si="350"/>
        <v>1</v>
      </c>
      <c r="AM1761" s="75" t="str">
        <f t="shared" si="351"/>
        <v>1</v>
      </c>
      <c r="AN1761" s="75" t="str">
        <f t="shared" si="352"/>
        <v>1</v>
      </c>
      <c r="AO1761" s="75" t="str">
        <f t="shared" si="353"/>
        <v>5</v>
      </c>
      <c r="AP1761" s="75" t="str">
        <f t="shared" si="354"/>
        <v>1</v>
      </c>
      <c r="AQ1761" s="75" t="str">
        <f t="shared" si="347"/>
        <v>1</v>
      </c>
      <c r="AR1761" s="75" t="str">
        <f t="shared" si="348"/>
        <v>1</v>
      </c>
      <c r="AS1761" s="75">
        <f t="shared" si="355"/>
        <v>1.5454545454545454</v>
      </c>
      <c r="AT1761" s="75" t="str">
        <f t="shared" si="356"/>
        <v>3</v>
      </c>
      <c r="AU1761" s="48" t="e">
        <f>IF(OR(AQ1761="I",#REF!="I",AQ1761="C",#REF!="C"),"Termovacío",IF(OR(AO1761="I",AN1761="I",AP1761="I",AK1761="I",AL1761="I",AO1761="C",AN1761="C",AP1761="C",AK1761="C",AL1761="C"),"Regeneración",""))</f>
        <v>#REF!</v>
      </c>
    </row>
    <row r="1762" spans="1:47" s="10" customFormat="1" ht="15" customHeight="1" x14ac:dyDescent="0.2">
      <c r="A1762" s="4">
        <f t="shared" si="357"/>
        <v>89</v>
      </c>
      <c r="B1762" s="4">
        <v>60000203</v>
      </c>
      <c r="C1762" s="4" t="s">
        <v>110</v>
      </c>
      <c r="D1762" s="4" t="s">
        <v>163</v>
      </c>
      <c r="E1762" s="3"/>
      <c r="F1762" s="4" t="s">
        <v>380</v>
      </c>
      <c r="G1762" s="4" t="s">
        <v>12</v>
      </c>
      <c r="H1762" s="4" t="s">
        <v>201</v>
      </c>
      <c r="I1762" s="4" t="s">
        <v>10</v>
      </c>
      <c r="J1762" s="4" t="s">
        <v>167</v>
      </c>
      <c r="K1762" s="4" t="s">
        <v>129</v>
      </c>
      <c r="L1762" s="4">
        <v>1998</v>
      </c>
      <c r="M1762" s="4" t="s">
        <v>266</v>
      </c>
      <c r="N1762" s="4" t="s">
        <v>304</v>
      </c>
      <c r="O1762" s="4" t="s">
        <v>122</v>
      </c>
      <c r="P1762" s="4">
        <v>1998</v>
      </c>
      <c r="Q1762" s="4"/>
      <c r="R1762" s="4" t="s">
        <v>123</v>
      </c>
      <c r="S1762" s="13">
        <v>43997</v>
      </c>
      <c r="T1762" s="4">
        <v>33</v>
      </c>
      <c r="U1762" s="4" t="s">
        <v>259</v>
      </c>
      <c r="V1762" s="4"/>
      <c r="W1762" s="4">
        <v>60</v>
      </c>
      <c r="X1762" s="13">
        <v>39031.087881944448</v>
      </c>
      <c r="Y1762" s="27"/>
      <c r="Z1762" s="27"/>
      <c r="AA1762" s="28"/>
      <c r="AB1762" s="31"/>
      <c r="AC1762" s="32">
        <v>34.299999999999997</v>
      </c>
      <c r="AD1762" s="28"/>
      <c r="AE1762" s="28">
        <v>39.1</v>
      </c>
      <c r="AF1762" s="33">
        <v>1.7999999999999999E-2</v>
      </c>
      <c r="AG1762" s="28">
        <v>1</v>
      </c>
      <c r="AH1762" s="31">
        <v>0.05</v>
      </c>
      <c r="AI1762" s="31"/>
      <c r="AJ1762" s="31"/>
      <c r="AK1762" s="75" t="str">
        <f t="shared" si="349"/>
        <v>1</v>
      </c>
      <c r="AL1762" s="75" t="str">
        <f t="shared" si="350"/>
        <v>1</v>
      </c>
      <c r="AM1762" s="75" t="str">
        <f t="shared" si="351"/>
        <v>1</v>
      </c>
      <c r="AN1762" s="75" t="str">
        <f t="shared" si="352"/>
        <v>1</v>
      </c>
      <c r="AO1762" s="75" t="str">
        <f t="shared" si="353"/>
        <v>1</v>
      </c>
      <c r="AP1762" s="75" t="str">
        <f t="shared" si="354"/>
        <v>1</v>
      </c>
      <c r="AQ1762" s="75" t="str">
        <f t="shared" si="347"/>
        <v>5</v>
      </c>
      <c r="AR1762" s="75" t="str">
        <f t="shared" si="348"/>
        <v>1</v>
      </c>
      <c r="AS1762" s="75">
        <f t="shared" si="355"/>
        <v>1.9090909090909092</v>
      </c>
      <c r="AT1762" s="75" t="str">
        <f t="shared" si="356"/>
        <v>3</v>
      </c>
      <c r="AU1762" s="48" t="e">
        <f>IF(OR(AQ1762="I",#REF!="I",AQ1762="C",#REF!="C"),"Termovacío",IF(OR(AO1762="I",AN1762="I",AP1762="I",AK1762="I",AL1762="I",AO1762="C",AN1762="C",AP1762="C",AK1762="C",AL1762="C"),"Regeneración",""))</f>
        <v>#REF!</v>
      </c>
    </row>
    <row r="1763" spans="1:47" s="10" customFormat="1" ht="15" customHeight="1" x14ac:dyDescent="0.2">
      <c r="A1763" s="4">
        <f t="shared" si="357"/>
        <v>89</v>
      </c>
      <c r="B1763" s="4">
        <v>60000203</v>
      </c>
      <c r="C1763" s="4" t="s">
        <v>110</v>
      </c>
      <c r="D1763" s="4" t="s">
        <v>163</v>
      </c>
      <c r="E1763" s="3"/>
      <c r="F1763" s="4" t="s">
        <v>380</v>
      </c>
      <c r="G1763" s="4" t="s">
        <v>12</v>
      </c>
      <c r="H1763" s="4" t="s">
        <v>201</v>
      </c>
      <c r="I1763" s="4" t="s">
        <v>10</v>
      </c>
      <c r="J1763" s="4" t="s">
        <v>167</v>
      </c>
      <c r="K1763" s="4" t="s">
        <v>129</v>
      </c>
      <c r="L1763" s="4">
        <v>1998</v>
      </c>
      <c r="M1763" s="4" t="s">
        <v>266</v>
      </c>
      <c r="N1763" s="4" t="s">
        <v>304</v>
      </c>
      <c r="O1763" s="4" t="s">
        <v>122</v>
      </c>
      <c r="P1763" s="4">
        <v>1998</v>
      </c>
      <c r="Q1763" s="4"/>
      <c r="R1763" s="4" t="s">
        <v>123</v>
      </c>
      <c r="S1763" s="13">
        <v>43997</v>
      </c>
      <c r="T1763" s="4">
        <v>33</v>
      </c>
      <c r="U1763" s="4" t="s">
        <v>259</v>
      </c>
      <c r="V1763" s="4"/>
      <c r="W1763" s="4">
        <v>60</v>
      </c>
      <c r="X1763" s="13">
        <v>38970.087534722225</v>
      </c>
      <c r="Y1763" s="27"/>
      <c r="Z1763" s="27"/>
      <c r="AA1763" s="28"/>
      <c r="AB1763" s="31"/>
      <c r="AC1763" s="32">
        <v>75.099999999999994</v>
      </c>
      <c r="AD1763" s="28"/>
      <c r="AE1763" s="28"/>
      <c r="AF1763" s="33"/>
      <c r="AG1763" s="28"/>
      <c r="AH1763" s="31"/>
      <c r="AI1763" s="31"/>
      <c r="AJ1763" s="31"/>
      <c r="AK1763" s="75" t="str">
        <f t="shared" si="349"/>
        <v>1</v>
      </c>
      <c r="AL1763" s="75" t="str">
        <f t="shared" si="350"/>
        <v>1</v>
      </c>
      <c r="AM1763" s="75" t="str">
        <f t="shared" si="351"/>
        <v>1</v>
      </c>
      <c r="AN1763" s="75" t="str">
        <f t="shared" si="352"/>
        <v>1</v>
      </c>
      <c r="AO1763" s="75" t="str">
        <f t="shared" si="353"/>
        <v>1</v>
      </c>
      <c r="AP1763" s="75" t="str">
        <f t="shared" si="354"/>
        <v>1</v>
      </c>
      <c r="AQ1763" s="75" t="str">
        <f t="shared" si="347"/>
        <v>1</v>
      </c>
      <c r="AR1763" s="75" t="str">
        <f t="shared" si="348"/>
        <v>1</v>
      </c>
      <c r="AS1763" s="75">
        <f t="shared" si="355"/>
        <v>1</v>
      </c>
      <c r="AT1763" s="75" t="str">
        <f t="shared" si="356"/>
        <v>1</v>
      </c>
      <c r="AU1763" s="48" t="e">
        <f>IF(OR(AQ1763="I",#REF!="I",AQ1763="C",#REF!="C"),"Termovacío",IF(OR(AO1763="I",AN1763="I",AP1763="I",AK1763="I",AL1763="I",AO1763="C",AN1763="C",AP1763="C",AK1763="C",AL1763="C"),"Regeneración",""))</f>
        <v>#REF!</v>
      </c>
    </row>
    <row r="1764" spans="1:47" s="10" customFormat="1" ht="15" customHeight="1" x14ac:dyDescent="0.2">
      <c r="A1764" s="4">
        <f t="shared" si="357"/>
        <v>89</v>
      </c>
      <c r="B1764" s="4">
        <v>60000203</v>
      </c>
      <c r="C1764" s="4" t="s">
        <v>110</v>
      </c>
      <c r="D1764" s="4" t="s">
        <v>163</v>
      </c>
      <c r="E1764" s="3"/>
      <c r="F1764" s="4" t="s">
        <v>380</v>
      </c>
      <c r="G1764" s="4" t="s">
        <v>12</v>
      </c>
      <c r="H1764" s="4" t="s">
        <v>201</v>
      </c>
      <c r="I1764" s="4" t="s">
        <v>10</v>
      </c>
      <c r="J1764" s="4" t="s">
        <v>167</v>
      </c>
      <c r="K1764" s="4" t="s">
        <v>129</v>
      </c>
      <c r="L1764" s="4">
        <v>1998</v>
      </c>
      <c r="M1764" s="4" t="s">
        <v>266</v>
      </c>
      <c r="N1764" s="4" t="s">
        <v>304</v>
      </c>
      <c r="O1764" s="4" t="s">
        <v>122</v>
      </c>
      <c r="P1764" s="4">
        <v>1998</v>
      </c>
      <c r="Q1764" s="4"/>
      <c r="R1764" s="4" t="s">
        <v>123</v>
      </c>
      <c r="S1764" s="13">
        <v>43997</v>
      </c>
      <c r="T1764" s="4">
        <v>33</v>
      </c>
      <c r="U1764" s="4" t="s">
        <v>259</v>
      </c>
      <c r="V1764" s="4"/>
      <c r="W1764" s="4">
        <v>60</v>
      </c>
      <c r="X1764" s="13">
        <v>38715</v>
      </c>
      <c r="Y1764" s="27"/>
      <c r="Z1764" s="27"/>
      <c r="AA1764" s="28"/>
      <c r="AB1764" s="31"/>
      <c r="AC1764" s="32"/>
      <c r="AD1764" s="28"/>
      <c r="AE1764" s="28">
        <v>40</v>
      </c>
      <c r="AF1764" s="33">
        <v>0.01</v>
      </c>
      <c r="AG1764" s="28"/>
      <c r="AH1764" s="31"/>
      <c r="AI1764" s="31"/>
      <c r="AJ1764" s="31"/>
      <c r="AK1764" s="75" t="str">
        <f t="shared" si="349"/>
        <v>1</v>
      </c>
      <c r="AL1764" s="75" t="str">
        <f t="shared" si="350"/>
        <v>1</v>
      </c>
      <c r="AM1764" s="75" t="str">
        <f t="shared" si="351"/>
        <v>1</v>
      </c>
      <c r="AN1764" s="75" t="str">
        <f t="shared" si="352"/>
        <v>1</v>
      </c>
      <c r="AO1764" s="75" t="str">
        <f t="shared" si="353"/>
        <v>1</v>
      </c>
      <c r="AP1764" s="75" t="str">
        <f t="shared" si="354"/>
        <v>1</v>
      </c>
      <c r="AQ1764" s="75" t="str">
        <f t="shared" ref="AQ1764:AQ1827" si="358">IF(AC1764&lt;&gt;"",IF(AND(W1764=60,AC1764&gt;=40),"1",IF(AND(W1764=60,AC1764&gt;=35,AC1764&lt;40),"3",IF(AND(W1764=60,AC1764&lt;35),"5",IF(AND(W1764=220,AC1764&gt;=50),"1",IF(AND(W1764=220,AC1764&gt;=45,AC1764&lt;50),"2",IF(AND(W1764=220,AC1764&lt;45),"5","")))))),"1")</f>
        <v>1</v>
      </c>
      <c r="AR1764" s="75" t="str">
        <f t="shared" ref="AR1764:AR1827" si="359">IF(AJ1764&lt;&gt;"",IF(AJ1764&gt;=0.2,"1",IF(AND(AJ1764&gt;=0.1,AJ1764&lt;0.2),"3",IF(AJ1764&lt;0.1,"5",""))),"1")</f>
        <v>1</v>
      </c>
      <c r="AS1764" s="75">
        <f t="shared" si="355"/>
        <v>1</v>
      </c>
      <c r="AT1764" s="75" t="str">
        <f t="shared" si="356"/>
        <v>1</v>
      </c>
      <c r="AU1764" s="48" t="e">
        <f>IF(OR(AQ1764="I",#REF!="I",AQ1764="C",#REF!="C"),"Termovacío",IF(OR(AO1764="I",AN1764="I",AP1764="I",AK1764="I",AL1764="I",AO1764="C",AN1764="C",AP1764="C",AK1764="C",AL1764="C"),"Regeneración",""))</f>
        <v>#REF!</v>
      </c>
    </row>
    <row r="1765" spans="1:47" s="10" customFormat="1" ht="15" customHeight="1" x14ac:dyDescent="0.2">
      <c r="A1765" s="4">
        <f t="shared" si="357"/>
        <v>89</v>
      </c>
      <c r="B1765" s="4">
        <v>60000203</v>
      </c>
      <c r="C1765" s="4" t="s">
        <v>110</v>
      </c>
      <c r="D1765" s="4" t="s">
        <v>163</v>
      </c>
      <c r="E1765" s="3"/>
      <c r="F1765" s="4" t="s">
        <v>380</v>
      </c>
      <c r="G1765" s="4" t="s">
        <v>12</v>
      </c>
      <c r="H1765" s="4" t="s">
        <v>201</v>
      </c>
      <c r="I1765" s="4" t="s">
        <v>10</v>
      </c>
      <c r="J1765" s="4" t="s">
        <v>167</v>
      </c>
      <c r="K1765" s="4" t="s">
        <v>129</v>
      </c>
      <c r="L1765" s="4">
        <v>1998</v>
      </c>
      <c r="M1765" s="4" t="s">
        <v>266</v>
      </c>
      <c r="N1765" s="4" t="s">
        <v>304</v>
      </c>
      <c r="O1765" s="4" t="s">
        <v>122</v>
      </c>
      <c r="P1765" s="4">
        <v>1998</v>
      </c>
      <c r="Q1765" s="4"/>
      <c r="R1765" s="4" t="s">
        <v>123</v>
      </c>
      <c r="S1765" s="13">
        <v>43997</v>
      </c>
      <c r="T1765" s="4">
        <v>33</v>
      </c>
      <c r="U1765" s="4" t="s">
        <v>259</v>
      </c>
      <c r="V1765" s="4"/>
      <c r="W1765" s="4">
        <v>60</v>
      </c>
      <c r="X1765" s="13">
        <v>38688</v>
      </c>
      <c r="Y1765" s="27"/>
      <c r="Z1765" s="27"/>
      <c r="AA1765" s="28"/>
      <c r="AB1765" s="31"/>
      <c r="AC1765" s="32">
        <v>46</v>
      </c>
      <c r="AD1765" s="28"/>
      <c r="AE1765" s="28">
        <v>34.200000000000003</v>
      </c>
      <c r="AF1765" s="33">
        <v>1.2999999999999999E-2</v>
      </c>
      <c r="AG1765" s="28">
        <v>1</v>
      </c>
      <c r="AH1765" s="31">
        <v>8.9999999999999993E-3</v>
      </c>
      <c r="AI1765" s="31">
        <v>0.29499999999999998</v>
      </c>
      <c r="AJ1765" s="31"/>
      <c r="AK1765" s="75" t="str">
        <f t="shared" si="349"/>
        <v>1</v>
      </c>
      <c r="AL1765" s="75" t="str">
        <f t="shared" si="350"/>
        <v>1</v>
      </c>
      <c r="AM1765" s="75" t="str">
        <f t="shared" si="351"/>
        <v>1</v>
      </c>
      <c r="AN1765" s="75" t="str">
        <f t="shared" si="352"/>
        <v>1</v>
      </c>
      <c r="AO1765" s="75" t="str">
        <f t="shared" si="353"/>
        <v>1</v>
      </c>
      <c r="AP1765" s="75" t="str">
        <f t="shared" si="354"/>
        <v>1</v>
      </c>
      <c r="AQ1765" s="75" t="str">
        <f t="shared" si="358"/>
        <v>1</v>
      </c>
      <c r="AR1765" s="75" t="str">
        <f t="shared" si="359"/>
        <v>1</v>
      </c>
      <c r="AS1765" s="75">
        <f t="shared" si="355"/>
        <v>1</v>
      </c>
      <c r="AT1765" s="75" t="str">
        <f t="shared" si="356"/>
        <v>1</v>
      </c>
      <c r="AU1765" s="48" t="e">
        <f>IF(OR(AQ1765="I",#REF!="I",AQ1765="C",#REF!="C"),"Termovacío",IF(OR(AO1765="I",AN1765="I",AP1765="I",AK1765="I",AL1765="I",AO1765="C",AN1765="C",AP1765="C",AK1765="C",AL1765="C"),"Regeneración",""))</f>
        <v>#REF!</v>
      </c>
    </row>
    <row r="1766" spans="1:47" s="10" customFormat="1" ht="15" customHeight="1" x14ac:dyDescent="0.2">
      <c r="A1766" s="4">
        <f t="shared" si="357"/>
        <v>89</v>
      </c>
      <c r="B1766" s="4">
        <v>60000203</v>
      </c>
      <c r="C1766" s="4" t="s">
        <v>110</v>
      </c>
      <c r="D1766" s="4" t="s">
        <v>163</v>
      </c>
      <c r="E1766" s="3"/>
      <c r="F1766" s="4" t="s">
        <v>380</v>
      </c>
      <c r="G1766" s="4" t="s">
        <v>12</v>
      </c>
      <c r="H1766" s="4" t="s">
        <v>201</v>
      </c>
      <c r="I1766" s="4" t="s">
        <v>10</v>
      </c>
      <c r="J1766" s="4" t="s">
        <v>167</v>
      </c>
      <c r="K1766" s="4" t="s">
        <v>129</v>
      </c>
      <c r="L1766" s="4">
        <v>1998</v>
      </c>
      <c r="M1766" s="4" t="s">
        <v>266</v>
      </c>
      <c r="N1766" s="4" t="s">
        <v>304</v>
      </c>
      <c r="O1766" s="4" t="s">
        <v>122</v>
      </c>
      <c r="P1766" s="4">
        <v>1998</v>
      </c>
      <c r="Q1766" s="4"/>
      <c r="R1766" s="4" t="s">
        <v>123</v>
      </c>
      <c r="S1766" s="13">
        <v>43997</v>
      </c>
      <c r="T1766" s="4">
        <v>33</v>
      </c>
      <c r="U1766" s="4" t="s">
        <v>259</v>
      </c>
      <c r="V1766" s="4"/>
      <c r="W1766" s="4">
        <v>60</v>
      </c>
      <c r="X1766" s="13">
        <v>38679</v>
      </c>
      <c r="Y1766" s="27"/>
      <c r="Z1766" s="27"/>
      <c r="AA1766" s="28"/>
      <c r="AB1766" s="31"/>
      <c r="AC1766" s="32">
        <v>70.400000000000006</v>
      </c>
      <c r="AD1766" s="28"/>
      <c r="AE1766" s="28">
        <v>16</v>
      </c>
      <c r="AF1766" s="33">
        <v>0.2</v>
      </c>
      <c r="AG1766" s="28"/>
      <c r="AH1766" s="31"/>
      <c r="AI1766" s="31"/>
      <c r="AJ1766" s="31"/>
      <c r="AK1766" s="75" t="str">
        <f t="shared" si="349"/>
        <v>1</v>
      </c>
      <c r="AL1766" s="75" t="str">
        <f t="shared" si="350"/>
        <v>1</v>
      </c>
      <c r="AM1766" s="75" t="str">
        <f t="shared" si="351"/>
        <v>1</v>
      </c>
      <c r="AN1766" s="75" t="str">
        <f t="shared" si="352"/>
        <v>5</v>
      </c>
      <c r="AO1766" s="75" t="str">
        <f t="shared" si="353"/>
        <v>5</v>
      </c>
      <c r="AP1766" s="75" t="str">
        <f t="shared" si="354"/>
        <v>1</v>
      </c>
      <c r="AQ1766" s="75" t="str">
        <f t="shared" si="358"/>
        <v>1</v>
      </c>
      <c r="AR1766" s="75" t="str">
        <f t="shared" si="359"/>
        <v>1</v>
      </c>
      <c r="AS1766" s="75">
        <f t="shared" si="355"/>
        <v>1.9090909090909092</v>
      </c>
      <c r="AT1766" s="75" t="str">
        <f t="shared" si="356"/>
        <v>3</v>
      </c>
      <c r="AU1766" s="48" t="e">
        <f>IF(OR(AQ1766="I",#REF!="I",AQ1766="C",#REF!="C"),"Termovacío",IF(OR(AO1766="I",AN1766="I",AP1766="I",AK1766="I",AL1766="I",AO1766="C",AN1766="C",AP1766="C",AK1766="C",AL1766="C"),"Regeneración",""))</f>
        <v>#REF!</v>
      </c>
    </row>
    <row r="1767" spans="1:47" s="10" customFormat="1" ht="15" customHeight="1" x14ac:dyDescent="0.2">
      <c r="A1767" s="4">
        <f t="shared" si="357"/>
        <v>89</v>
      </c>
      <c r="B1767" s="4">
        <v>60000203</v>
      </c>
      <c r="C1767" s="4" t="s">
        <v>110</v>
      </c>
      <c r="D1767" s="4" t="s">
        <v>163</v>
      </c>
      <c r="E1767" s="3"/>
      <c r="F1767" s="4" t="s">
        <v>380</v>
      </c>
      <c r="G1767" s="4" t="s">
        <v>12</v>
      </c>
      <c r="H1767" s="4" t="s">
        <v>201</v>
      </c>
      <c r="I1767" s="4" t="s">
        <v>10</v>
      </c>
      <c r="J1767" s="4" t="s">
        <v>167</v>
      </c>
      <c r="K1767" s="4" t="s">
        <v>129</v>
      </c>
      <c r="L1767" s="4">
        <v>1998</v>
      </c>
      <c r="M1767" s="4" t="s">
        <v>266</v>
      </c>
      <c r="N1767" s="4" t="s">
        <v>304</v>
      </c>
      <c r="O1767" s="4" t="s">
        <v>122</v>
      </c>
      <c r="P1767" s="4">
        <v>1998</v>
      </c>
      <c r="Q1767" s="4"/>
      <c r="R1767" s="4" t="s">
        <v>123</v>
      </c>
      <c r="S1767" s="13">
        <v>43997</v>
      </c>
      <c r="T1767" s="4">
        <v>33</v>
      </c>
      <c r="U1767" s="4" t="s">
        <v>259</v>
      </c>
      <c r="V1767" s="4"/>
      <c r="W1767" s="4">
        <v>60</v>
      </c>
      <c r="X1767" s="13">
        <v>38623</v>
      </c>
      <c r="Y1767" s="27"/>
      <c r="Z1767" s="27"/>
      <c r="AA1767" s="28"/>
      <c r="AB1767" s="31"/>
      <c r="AC1767" s="32">
        <v>69.099999999999994</v>
      </c>
      <c r="AD1767" s="28"/>
      <c r="AE1767" s="28"/>
      <c r="AF1767" s="33"/>
      <c r="AG1767" s="28"/>
      <c r="AH1767" s="31"/>
      <c r="AI1767" s="31"/>
      <c r="AJ1767" s="31"/>
      <c r="AK1767" s="75" t="str">
        <f t="shared" si="349"/>
        <v>1</v>
      </c>
      <c r="AL1767" s="75" t="str">
        <f t="shared" si="350"/>
        <v>1</v>
      </c>
      <c r="AM1767" s="75" t="str">
        <f t="shared" si="351"/>
        <v>1</v>
      </c>
      <c r="AN1767" s="75" t="str">
        <f t="shared" si="352"/>
        <v>1</v>
      </c>
      <c r="AO1767" s="75" t="str">
        <f t="shared" si="353"/>
        <v>1</v>
      </c>
      <c r="AP1767" s="75" t="str">
        <f t="shared" si="354"/>
        <v>1</v>
      </c>
      <c r="AQ1767" s="75" t="str">
        <f t="shared" si="358"/>
        <v>1</v>
      </c>
      <c r="AR1767" s="75" t="str">
        <f t="shared" si="359"/>
        <v>1</v>
      </c>
      <c r="AS1767" s="75">
        <f t="shared" si="355"/>
        <v>1</v>
      </c>
      <c r="AT1767" s="75" t="str">
        <f t="shared" si="356"/>
        <v>1</v>
      </c>
      <c r="AU1767" s="48" t="e">
        <f>IF(OR(AQ1767="I",#REF!="I",AQ1767="C",#REF!="C"),"Termovacío",IF(OR(AO1767="I",AN1767="I",AP1767="I",AK1767="I",AL1767="I",AO1767="C",AN1767="C",AP1767="C",AK1767="C",AL1767="C"),"Regeneración",""))</f>
        <v>#REF!</v>
      </c>
    </row>
    <row r="1768" spans="1:47" s="10" customFormat="1" ht="15" customHeight="1" x14ac:dyDescent="0.2">
      <c r="A1768" s="4">
        <f t="shared" si="357"/>
        <v>89</v>
      </c>
      <c r="B1768" s="4">
        <v>60000203</v>
      </c>
      <c r="C1768" s="4" t="s">
        <v>110</v>
      </c>
      <c r="D1768" s="4" t="s">
        <v>163</v>
      </c>
      <c r="E1768" s="3"/>
      <c r="F1768" s="4" t="s">
        <v>380</v>
      </c>
      <c r="G1768" s="4" t="s">
        <v>12</v>
      </c>
      <c r="H1768" s="4" t="s">
        <v>201</v>
      </c>
      <c r="I1768" s="4" t="s">
        <v>10</v>
      </c>
      <c r="J1768" s="4" t="s">
        <v>167</v>
      </c>
      <c r="K1768" s="4" t="s">
        <v>129</v>
      </c>
      <c r="L1768" s="4">
        <v>1998</v>
      </c>
      <c r="M1768" s="4" t="s">
        <v>266</v>
      </c>
      <c r="N1768" s="4" t="s">
        <v>304</v>
      </c>
      <c r="O1768" s="4" t="s">
        <v>122</v>
      </c>
      <c r="P1768" s="4">
        <v>1998</v>
      </c>
      <c r="Q1768" s="4"/>
      <c r="R1768" s="4" t="s">
        <v>123</v>
      </c>
      <c r="S1768" s="13">
        <v>43997</v>
      </c>
      <c r="T1768" s="4">
        <v>33</v>
      </c>
      <c r="U1768" s="4" t="s">
        <v>259</v>
      </c>
      <c r="V1768" s="4"/>
      <c r="W1768" s="4">
        <v>60</v>
      </c>
      <c r="X1768" s="13">
        <v>38484</v>
      </c>
      <c r="Y1768" s="27"/>
      <c r="Z1768" s="27"/>
      <c r="AA1768" s="28"/>
      <c r="AB1768" s="31"/>
      <c r="AC1768" s="32">
        <v>46.9</v>
      </c>
      <c r="AD1768" s="28"/>
      <c r="AE1768" s="28"/>
      <c r="AF1768" s="33"/>
      <c r="AG1768" s="28"/>
      <c r="AH1768" s="31"/>
      <c r="AI1768" s="31"/>
      <c r="AJ1768" s="31"/>
      <c r="AK1768" s="75" t="str">
        <f t="shared" si="349"/>
        <v>1</v>
      </c>
      <c r="AL1768" s="75" t="str">
        <f t="shared" si="350"/>
        <v>1</v>
      </c>
      <c r="AM1768" s="75" t="str">
        <f t="shared" si="351"/>
        <v>1</v>
      </c>
      <c r="AN1768" s="75" t="str">
        <f t="shared" si="352"/>
        <v>1</v>
      </c>
      <c r="AO1768" s="75" t="str">
        <f t="shared" si="353"/>
        <v>1</v>
      </c>
      <c r="AP1768" s="75" t="str">
        <f t="shared" si="354"/>
        <v>1</v>
      </c>
      <c r="AQ1768" s="75" t="str">
        <f t="shared" si="358"/>
        <v>1</v>
      </c>
      <c r="AR1768" s="75" t="str">
        <f t="shared" si="359"/>
        <v>1</v>
      </c>
      <c r="AS1768" s="75">
        <f t="shared" si="355"/>
        <v>1</v>
      </c>
      <c r="AT1768" s="75" t="str">
        <f t="shared" si="356"/>
        <v>1</v>
      </c>
      <c r="AU1768" s="48" t="e">
        <f>IF(OR(AQ1768="I",#REF!="I",AQ1768="C",#REF!="C"),"Termovacío",IF(OR(AO1768="I",AN1768="I",AP1768="I",AK1768="I",AL1768="I",AO1768="C",AN1768="C",AP1768="C",AK1768="C",AL1768="C"),"Regeneración",""))</f>
        <v>#REF!</v>
      </c>
    </row>
    <row r="1769" spans="1:47" s="10" customFormat="1" ht="15" customHeight="1" x14ac:dyDescent="0.2">
      <c r="A1769" s="4">
        <f t="shared" si="357"/>
        <v>89</v>
      </c>
      <c r="B1769" s="4">
        <v>60000203</v>
      </c>
      <c r="C1769" s="4" t="s">
        <v>110</v>
      </c>
      <c r="D1769" s="4" t="s">
        <v>163</v>
      </c>
      <c r="E1769" s="3"/>
      <c r="F1769" s="4" t="s">
        <v>380</v>
      </c>
      <c r="G1769" s="4" t="s">
        <v>12</v>
      </c>
      <c r="H1769" s="4" t="s">
        <v>201</v>
      </c>
      <c r="I1769" s="4" t="s">
        <v>10</v>
      </c>
      <c r="J1769" s="4" t="s">
        <v>167</v>
      </c>
      <c r="K1769" s="4" t="s">
        <v>129</v>
      </c>
      <c r="L1769" s="4">
        <v>1998</v>
      </c>
      <c r="M1769" s="4" t="s">
        <v>266</v>
      </c>
      <c r="N1769" s="4" t="s">
        <v>304</v>
      </c>
      <c r="O1769" s="4" t="s">
        <v>122</v>
      </c>
      <c r="P1769" s="4">
        <v>1998</v>
      </c>
      <c r="Q1769" s="4"/>
      <c r="R1769" s="4" t="s">
        <v>123</v>
      </c>
      <c r="S1769" s="13">
        <v>43997</v>
      </c>
      <c r="T1769" s="4">
        <v>33</v>
      </c>
      <c r="U1769" s="4" t="s">
        <v>259</v>
      </c>
      <c r="V1769" s="4"/>
      <c r="W1769" s="4">
        <v>60</v>
      </c>
      <c r="X1769" s="13">
        <v>38307</v>
      </c>
      <c r="Y1769" s="27"/>
      <c r="Z1769" s="27"/>
      <c r="AA1769" s="28"/>
      <c r="AB1769" s="31"/>
      <c r="AC1769" s="32"/>
      <c r="AD1769" s="28"/>
      <c r="AE1769" s="28">
        <v>16</v>
      </c>
      <c r="AF1769" s="33"/>
      <c r="AG1769" s="28">
        <v>3</v>
      </c>
      <c r="AH1769" s="31"/>
      <c r="AI1769" s="31"/>
      <c r="AJ1769" s="31"/>
      <c r="AK1769" s="75" t="str">
        <f t="shared" si="349"/>
        <v>1</v>
      </c>
      <c r="AL1769" s="75" t="str">
        <f t="shared" si="350"/>
        <v>1</v>
      </c>
      <c r="AM1769" s="75" t="str">
        <f t="shared" si="351"/>
        <v>1</v>
      </c>
      <c r="AN1769" s="75" t="str">
        <f t="shared" si="352"/>
        <v>1</v>
      </c>
      <c r="AO1769" s="75" t="str">
        <f t="shared" si="353"/>
        <v>5</v>
      </c>
      <c r="AP1769" s="75" t="str">
        <f t="shared" si="354"/>
        <v>1</v>
      </c>
      <c r="AQ1769" s="75" t="str">
        <f t="shared" si="358"/>
        <v>1</v>
      </c>
      <c r="AR1769" s="75" t="str">
        <f t="shared" si="359"/>
        <v>1</v>
      </c>
      <c r="AS1769" s="75">
        <f t="shared" si="355"/>
        <v>1.5454545454545454</v>
      </c>
      <c r="AT1769" s="75" t="str">
        <f t="shared" si="356"/>
        <v>3</v>
      </c>
      <c r="AU1769" s="48" t="e">
        <f>IF(OR(AQ1769="I",#REF!="I",AQ1769="C",#REF!="C"),"Termovacío",IF(OR(AO1769="I",AN1769="I",AP1769="I",AK1769="I",AL1769="I",AO1769="C",AN1769="C",AP1769="C",AK1769="C",AL1769="C"),"Regeneración",""))</f>
        <v>#REF!</v>
      </c>
    </row>
    <row r="1770" spans="1:47" s="10" customFormat="1" ht="15" customHeight="1" x14ac:dyDescent="0.2">
      <c r="A1770" s="4">
        <f t="shared" si="357"/>
        <v>89</v>
      </c>
      <c r="B1770" s="4">
        <v>60000203</v>
      </c>
      <c r="C1770" s="4" t="s">
        <v>110</v>
      </c>
      <c r="D1770" s="4" t="s">
        <v>163</v>
      </c>
      <c r="E1770" s="3"/>
      <c r="F1770" s="4" t="s">
        <v>380</v>
      </c>
      <c r="G1770" s="4" t="s">
        <v>12</v>
      </c>
      <c r="H1770" s="4" t="s">
        <v>201</v>
      </c>
      <c r="I1770" s="4" t="s">
        <v>10</v>
      </c>
      <c r="J1770" s="4" t="s">
        <v>167</v>
      </c>
      <c r="K1770" s="4" t="s">
        <v>129</v>
      </c>
      <c r="L1770" s="4">
        <v>1998</v>
      </c>
      <c r="M1770" s="4" t="s">
        <v>266</v>
      </c>
      <c r="N1770" s="4" t="s">
        <v>304</v>
      </c>
      <c r="O1770" s="4" t="s">
        <v>122</v>
      </c>
      <c r="P1770" s="4">
        <v>1998</v>
      </c>
      <c r="Q1770" s="4"/>
      <c r="R1770" s="4" t="s">
        <v>123</v>
      </c>
      <c r="S1770" s="13">
        <v>43997</v>
      </c>
      <c r="T1770" s="4">
        <v>33</v>
      </c>
      <c r="U1770" s="4" t="s">
        <v>259</v>
      </c>
      <c r="V1770" s="4"/>
      <c r="W1770" s="4">
        <v>60</v>
      </c>
      <c r="X1770" s="13">
        <v>37571</v>
      </c>
      <c r="Y1770" s="27"/>
      <c r="Z1770" s="27"/>
      <c r="AA1770" s="28"/>
      <c r="AB1770" s="31"/>
      <c r="AC1770" s="32">
        <v>61.5</v>
      </c>
      <c r="AD1770" s="28"/>
      <c r="AE1770" s="28">
        <v>19.600000000000001</v>
      </c>
      <c r="AF1770" s="33">
        <v>8.1470000000000001E-2</v>
      </c>
      <c r="AG1770" s="28">
        <v>2.1</v>
      </c>
      <c r="AH1770" s="31"/>
      <c r="AI1770" s="31"/>
      <c r="AJ1770" s="31"/>
      <c r="AK1770" s="75" t="str">
        <f t="shared" si="349"/>
        <v>1</v>
      </c>
      <c r="AL1770" s="75" t="str">
        <f t="shared" si="350"/>
        <v>1</v>
      </c>
      <c r="AM1770" s="75" t="str">
        <f t="shared" si="351"/>
        <v>1</v>
      </c>
      <c r="AN1770" s="75" t="str">
        <f t="shared" si="352"/>
        <v>3</v>
      </c>
      <c r="AO1770" s="75" t="str">
        <f t="shared" si="353"/>
        <v>5</v>
      </c>
      <c r="AP1770" s="75" t="str">
        <f t="shared" si="354"/>
        <v>1</v>
      </c>
      <c r="AQ1770" s="75" t="str">
        <f t="shared" si="358"/>
        <v>1</v>
      </c>
      <c r="AR1770" s="75" t="str">
        <f t="shared" si="359"/>
        <v>1</v>
      </c>
      <c r="AS1770" s="75">
        <f t="shared" si="355"/>
        <v>1.7272727272727273</v>
      </c>
      <c r="AT1770" s="75" t="str">
        <f t="shared" si="356"/>
        <v>3</v>
      </c>
      <c r="AU1770" s="48" t="e">
        <f>IF(OR(AQ1770="I",#REF!="I",AQ1770="C",#REF!="C"),"Termovacío",IF(OR(AO1770="I",AN1770="I",AP1770="I",AK1770="I",AL1770="I",AO1770="C",AN1770="C",AP1770="C",AK1770="C",AL1770="C"),"Regeneración",""))</f>
        <v>#REF!</v>
      </c>
    </row>
    <row r="1771" spans="1:47" s="10" customFormat="1" ht="15" customHeight="1" x14ac:dyDescent="0.2">
      <c r="A1771" s="4">
        <f t="shared" si="357"/>
        <v>89</v>
      </c>
      <c r="B1771" s="4">
        <v>60000203</v>
      </c>
      <c r="C1771" s="4" t="s">
        <v>110</v>
      </c>
      <c r="D1771" s="4" t="s">
        <v>163</v>
      </c>
      <c r="E1771" s="3"/>
      <c r="F1771" s="4" t="s">
        <v>380</v>
      </c>
      <c r="G1771" s="4" t="s">
        <v>12</v>
      </c>
      <c r="H1771" s="4" t="s">
        <v>201</v>
      </c>
      <c r="I1771" s="4" t="s">
        <v>10</v>
      </c>
      <c r="J1771" s="4" t="s">
        <v>167</v>
      </c>
      <c r="K1771" s="4" t="s">
        <v>129</v>
      </c>
      <c r="L1771" s="4">
        <v>1998</v>
      </c>
      <c r="M1771" s="4" t="s">
        <v>266</v>
      </c>
      <c r="N1771" s="4" t="s">
        <v>304</v>
      </c>
      <c r="O1771" s="4" t="s">
        <v>122</v>
      </c>
      <c r="P1771" s="4">
        <v>1998</v>
      </c>
      <c r="Q1771" s="4"/>
      <c r="R1771" s="4" t="s">
        <v>123</v>
      </c>
      <c r="S1771" s="13">
        <v>43997</v>
      </c>
      <c r="T1771" s="4">
        <v>33</v>
      </c>
      <c r="U1771" s="4" t="s">
        <v>259</v>
      </c>
      <c r="V1771" s="4"/>
      <c r="W1771" s="4">
        <v>60</v>
      </c>
      <c r="X1771" s="13">
        <v>37153</v>
      </c>
      <c r="Y1771" s="27"/>
      <c r="Z1771" s="27"/>
      <c r="AA1771" s="28"/>
      <c r="AB1771" s="31"/>
      <c r="AC1771" s="32">
        <v>51</v>
      </c>
      <c r="AD1771" s="28"/>
      <c r="AE1771" s="28">
        <v>23.7</v>
      </c>
      <c r="AF1771" s="33">
        <v>3.9609999999999999E-2</v>
      </c>
      <c r="AG1771" s="28">
        <v>1</v>
      </c>
      <c r="AH1771" s="31"/>
      <c r="AI1771" s="31"/>
      <c r="AJ1771" s="31"/>
      <c r="AK1771" s="75" t="str">
        <f t="shared" si="349"/>
        <v>1</v>
      </c>
      <c r="AL1771" s="75" t="str">
        <f t="shared" si="350"/>
        <v>1</v>
      </c>
      <c r="AM1771" s="75" t="str">
        <f t="shared" si="351"/>
        <v>1</v>
      </c>
      <c r="AN1771" s="75" t="str">
        <f t="shared" si="352"/>
        <v>1</v>
      </c>
      <c r="AO1771" s="75" t="str">
        <f t="shared" si="353"/>
        <v>5</v>
      </c>
      <c r="AP1771" s="75" t="str">
        <f t="shared" si="354"/>
        <v>1</v>
      </c>
      <c r="AQ1771" s="75" t="str">
        <f t="shared" si="358"/>
        <v>1</v>
      </c>
      <c r="AR1771" s="75" t="str">
        <f t="shared" si="359"/>
        <v>1</v>
      </c>
      <c r="AS1771" s="75">
        <f t="shared" si="355"/>
        <v>1.5454545454545454</v>
      </c>
      <c r="AT1771" s="75" t="str">
        <f t="shared" si="356"/>
        <v>3</v>
      </c>
      <c r="AU1771" s="48" t="e">
        <f>IF(OR(AQ1771="I",#REF!="I",AQ1771="C",#REF!="C"),"Termovacío",IF(OR(AO1771="I",AN1771="I",AP1771="I",AK1771="I",AL1771="I",AO1771="C",AN1771="C",AP1771="C",AK1771="C",AL1771="C"),"Regeneración",""))</f>
        <v>#REF!</v>
      </c>
    </row>
    <row r="1772" spans="1:47" s="10" customFormat="1" ht="15" customHeight="1" x14ac:dyDescent="0.2">
      <c r="A1772" s="4">
        <f t="shared" si="357"/>
        <v>89</v>
      </c>
      <c r="B1772" s="4">
        <v>60000203</v>
      </c>
      <c r="C1772" s="4" t="s">
        <v>110</v>
      </c>
      <c r="D1772" s="4" t="s">
        <v>163</v>
      </c>
      <c r="E1772" s="3"/>
      <c r="F1772" s="4" t="s">
        <v>380</v>
      </c>
      <c r="G1772" s="4" t="s">
        <v>12</v>
      </c>
      <c r="H1772" s="4" t="s">
        <v>201</v>
      </c>
      <c r="I1772" s="4" t="s">
        <v>10</v>
      </c>
      <c r="J1772" s="4" t="s">
        <v>167</v>
      </c>
      <c r="K1772" s="4" t="s">
        <v>129</v>
      </c>
      <c r="L1772" s="4">
        <v>1998</v>
      </c>
      <c r="M1772" s="4" t="s">
        <v>266</v>
      </c>
      <c r="N1772" s="4" t="s">
        <v>304</v>
      </c>
      <c r="O1772" s="4" t="s">
        <v>122</v>
      </c>
      <c r="P1772" s="4">
        <v>1998</v>
      </c>
      <c r="Q1772" s="4"/>
      <c r="R1772" s="4" t="s">
        <v>123</v>
      </c>
      <c r="S1772" s="13">
        <v>43997</v>
      </c>
      <c r="T1772" s="4">
        <v>33</v>
      </c>
      <c r="U1772" s="4" t="s">
        <v>259</v>
      </c>
      <c r="V1772" s="4"/>
      <c r="W1772" s="4">
        <v>60</v>
      </c>
      <c r="X1772" s="13">
        <v>36773</v>
      </c>
      <c r="Y1772" s="27"/>
      <c r="Z1772" s="27"/>
      <c r="AA1772" s="28"/>
      <c r="AB1772" s="31"/>
      <c r="AC1772" s="32">
        <v>73</v>
      </c>
      <c r="AD1772" s="28"/>
      <c r="AE1772" s="28">
        <v>28</v>
      </c>
      <c r="AF1772" s="33">
        <v>3.109E-2</v>
      </c>
      <c r="AG1772" s="28">
        <v>0.5</v>
      </c>
      <c r="AH1772" s="31"/>
      <c r="AI1772" s="31"/>
      <c r="AJ1772" s="31"/>
      <c r="AK1772" s="75" t="str">
        <f t="shared" si="349"/>
        <v>1</v>
      </c>
      <c r="AL1772" s="75" t="str">
        <f t="shared" si="350"/>
        <v>1</v>
      </c>
      <c r="AM1772" s="75" t="str">
        <f t="shared" si="351"/>
        <v>1</v>
      </c>
      <c r="AN1772" s="75" t="str">
        <f t="shared" si="352"/>
        <v>1</v>
      </c>
      <c r="AO1772" s="75" t="str">
        <f t="shared" si="353"/>
        <v>3</v>
      </c>
      <c r="AP1772" s="75" t="str">
        <f t="shared" si="354"/>
        <v>1</v>
      </c>
      <c r="AQ1772" s="75" t="str">
        <f t="shared" si="358"/>
        <v>1</v>
      </c>
      <c r="AR1772" s="75" t="str">
        <f t="shared" si="359"/>
        <v>1</v>
      </c>
      <c r="AS1772" s="75">
        <f t="shared" si="355"/>
        <v>1.2727272727272727</v>
      </c>
      <c r="AT1772" s="75" t="str">
        <f t="shared" si="356"/>
        <v>3</v>
      </c>
      <c r="AU1772" s="48" t="e">
        <f>IF(OR(AQ1772="I",#REF!="I",AQ1772="C",#REF!="C"),"Termovacío",IF(OR(AO1772="I",AN1772="I",AP1772="I",AK1772="I",AL1772="I",AO1772="C",AN1772="C",AP1772="C",AK1772="C",AL1772="C"),"Regeneración",""))</f>
        <v>#REF!</v>
      </c>
    </row>
    <row r="1773" spans="1:47" s="10" customFormat="1" ht="15" customHeight="1" x14ac:dyDescent="0.2">
      <c r="A1773" s="4">
        <f t="shared" si="357"/>
        <v>89</v>
      </c>
      <c r="B1773" s="4">
        <v>60000203</v>
      </c>
      <c r="C1773" s="4" t="s">
        <v>110</v>
      </c>
      <c r="D1773" s="4" t="s">
        <v>163</v>
      </c>
      <c r="E1773" s="3"/>
      <c r="F1773" s="4" t="s">
        <v>380</v>
      </c>
      <c r="G1773" s="4" t="s">
        <v>12</v>
      </c>
      <c r="H1773" s="4" t="s">
        <v>201</v>
      </c>
      <c r="I1773" s="4" t="s">
        <v>10</v>
      </c>
      <c r="J1773" s="4" t="s">
        <v>167</v>
      </c>
      <c r="K1773" s="4" t="s">
        <v>129</v>
      </c>
      <c r="L1773" s="4">
        <v>1998</v>
      </c>
      <c r="M1773" s="4" t="s">
        <v>266</v>
      </c>
      <c r="N1773" s="4" t="s">
        <v>304</v>
      </c>
      <c r="O1773" s="4" t="s">
        <v>122</v>
      </c>
      <c r="P1773" s="4">
        <v>1998</v>
      </c>
      <c r="Q1773" s="4"/>
      <c r="R1773" s="4" t="s">
        <v>123</v>
      </c>
      <c r="S1773" s="13">
        <v>43997</v>
      </c>
      <c r="T1773" s="4">
        <v>33</v>
      </c>
      <c r="U1773" s="4" t="s">
        <v>259</v>
      </c>
      <c r="V1773" s="4"/>
      <c r="W1773" s="4">
        <v>60</v>
      </c>
      <c r="X1773" s="13">
        <v>36419</v>
      </c>
      <c r="Y1773" s="27"/>
      <c r="Z1773" s="27"/>
      <c r="AA1773" s="28"/>
      <c r="AB1773" s="31"/>
      <c r="AC1773" s="32">
        <v>50</v>
      </c>
      <c r="AD1773" s="28"/>
      <c r="AE1773" s="28">
        <v>34.1</v>
      </c>
      <c r="AF1773" s="33">
        <v>2.0920000000000001E-2</v>
      </c>
      <c r="AG1773" s="28">
        <v>0.4</v>
      </c>
      <c r="AH1773" s="31"/>
      <c r="AI1773" s="31"/>
      <c r="AJ1773" s="31"/>
      <c r="AK1773" s="75" t="str">
        <f t="shared" si="349"/>
        <v>1</v>
      </c>
      <c r="AL1773" s="75" t="str">
        <f t="shared" si="350"/>
        <v>1</v>
      </c>
      <c r="AM1773" s="75" t="str">
        <f t="shared" si="351"/>
        <v>1</v>
      </c>
      <c r="AN1773" s="75" t="str">
        <f t="shared" si="352"/>
        <v>1</v>
      </c>
      <c r="AO1773" s="75" t="str">
        <f t="shared" si="353"/>
        <v>1</v>
      </c>
      <c r="AP1773" s="75" t="str">
        <f t="shared" si="354"/>
        <v>1</v>
      </c>
      <c r="AQ1773" s="75" t="str">
        <f t="shared" si="358"/>
        <v>1</v>
      </c>
      <c r="AR1773" s="75" t="str">
        <f t="shared" si="359"/>
        <v>1</v>
      </c>
      <c r="AS1773" s="75">
        <f t="shared" si="355"/>
        <v>1</v>
      </c>
      <c r="AT1773" s="75" t="str">
        <f t="shared" si="356"/>
        <v>1</v>
      </c>
      <c r="AU1773" s="48" t="e">
        <f>IF(OR(AQ1773="I",#REF!="I",AQ1773="C",#REF!="C"),"Termovacío",IF(OR(AO1773="I",AN1773="I",AP1773="I",AK1773="I",AL1773="I",AO1773="C",AN1773="C",AP1773="C",AK1773="C",AL1773="C"),"Regeneración",""))</f>
        <v>#REF!</v>
      </c>
    </row>
    <row r="1774" spans="1:47" s="10" customFormat="1" ht="15" customHeight="1" x14ac:dyDescent="0.2">
      <c r="A1774" s="4">
        <f t="shared" si="357"/>
        <v>89</v>
      </c>
      <c r="B1774" s="4">
        <v>60000203</v>
      </c>
      <c r="C1774" s="4" t="s">
        <v>110</v>
      </c>
      <c r="D1774" s="4" t="s">
        <v>163</v>
      </c>
      <c r="E1774" s="3"/>
      <c r="F1774" s="4" t="s">
        <v>380</v>
      </c>
      <c r="G1774" s="4" t="s">
        <v>12</v>
      </c>
      <c r="H1774" s="4" t="s">
        <v>201</v>
      </c>
      <c r="I1774" s="4" t="s">
        <v>10</v>
      </c>
      <c r="J1774" s="4" t="s">
        <v>167</v>
      </c>
      <c r="K1774" s="4" t="s">
        <v>129</v>
      </c>
      <c r="L1774" s="4">
        <v>1998</v>
      </c>
      <c r="M1774" s="4" t="s">
        <v>266</v>
      </c>
      <c r="N1774" s="4" t="s">
        <v>304</v>
      </c>
      <c r="O1774" s="4" t="s">
        <v>122</v>
      </c>
      <c r="P1774" s="4">
        <v>1998</v>
      </c>
      <c r="Q1774" s="4"/>
      <c r="R1774" s="4" t="s">
        <v>123</v>
      </c>
      <c r="S1774" s="13">
        <v>43997</v>
      </c>
      <c r="T1774" s="4">
        <v>33</v>
      </c>
      <c r="U1774" s="4" t="s">
        <v>259</v>
      </c>
      <c r="V1774" s="4"/>
      <c r="W1774" s="4">
        <v>60</v>
      </c>
      <c r="X1774" s="13">
        <v>36265</v>
      </c>
      <c r="Y1774" s="27"/>
      <c r="Z1774" s="27"/>
      <c r="AA1774" s="28"/>
      <c r="AB1774" s="31"/>
      <c r="AC1774" s="32">
        <v>74</v>
      </c>
      <c r="AD1774" s="28"/>
      <c r="AE1774" s="28">
        <v>38</v>
      </c>
      <c r="AF1774" s="33">
        <v>0.01</v>
      </c>
      <c r="AG1774" s="28"/>
      <c r="AH1774" s="31">
        <v>8.5999999999999993E-2</v>
      </c>
      <c r="AI1774" s="31"/>
      <c r="AJ1774" s="31"/>
      <c r="AK1774" s="75" t="str">
        <f t="shared" si="349"/>
        <v>1</v>
      </c>
      <c r="AL1774" s="75" t="str">
        <f t="shared" si="350"/>
        <v>1</v>
      </c>
      <c r="AM1774" s="75" t="str">
        <f t="shared" si="351"/>
        <v>1</v>
      </c>
      <c r="AN1774" s="75" t="str">
        <f t="shared" si="352"/>
        <v>1</v>
      </c>
      <c r="AO1774" s="75" t="str">
        <f t="shared" si="353"/>
        <v>1</v>
      </c>
      <c r="AP1774" s="75" t="str">
        <f t="shared" si="354"/>
        <v>1</v>
      </c>
      <c r="AQ1774" s="75" t="str">
        <f t="shared" si="358"/>
        <v>1</v>
      </c>
      <c r="AR1774" s="75" t="str">
        <f t="shared" si="359"/>
        <v>1</v>
      </c>
      <c r="AS1774" s="75">
        <f t="shared" si="355"/>
        <v>1</v>
      </c>
      <c r="AT1774" s="75" t="str">
        <f t="shared" si="356"/>
        <v>1</v>
      </c>
      <c r="AU1774" s="48" t="e">
        <f>IF(OR(AQ1774="I",#REF!="I",AQ1774="C",#REF!="C"),"Termovacío",IF(OR(AO1774="I",AN1774="I",AP1774="I",AK1774="I",AL1774="I",AO1774="C",AN1774="C",AP1774="C",AK1774="C",AL1774="C"),"Regeneración",""))</f>
        <v>#REF!</v>
      </c>
    </row>
    <row r="1775" spans="1:47" s="10" customFormat="1" ht="15" customHeight="1" x14ac:dyDescent="0.2">
      <c r="A1775" s="4">
        <f t="shared" si="357"/>
        <v>90</v>
      </c>
      <c r="B1775" s="37">
        <v>500027</v>
      </c>
      <c r="C1775" s="36" t="s">
        <v>79</v>
      </c>
      <c r="D1775" s="37" t="s">
        <v>156</v>
      </c>
      <c r="E1775" s="45"/>
      <c r="F1775" s="36" t="str">
        <f t="shared" ref="F1775" si="360">+C1775&amp;" "&amp;D1775&amp;" "&amp;E1775</f>
        <v xml:space="preserve">SAN BARTOLO TRF1 </v>
      </c>
      <c r="G1775" s="37" t="s">
        <v>620</v>
      </c>
      <c r="H1775" s="36" t="s">
        <v>11</v>
      </c>
      <c r="I1775" s="45" t="s">
        <v>10</v>
      </c>
      <c r="J1775" s="37">
        <v>25</v>
      </c>
      <c r="K1775" s="36" t="s">
        <v>129</v>
      </c>
      <c r="L1775" s="37">
        <v>2018</v>
      </c>
      <c r="M1775" s="36" t="s">
        <v>266</v>
      </c>
      <c r="N1775" s="36" t="s">
        <v>304</v>
      </c>
      <c r="O1775" s="36" t="s">
        <v>20</v>
      </c>
      <c r="P1775" s="36">
        <v>2019</v>
      </c>
      <c r="Q1775" s="36" t="s">
        <v>621</v>
      </c>
      <c r="R1775" s="36" t="s">
        <v>119</v>
      </c>
      <c r="S1775" s="36"/>
      <c r="T1775" s="36"/>
      <c r="U1775" s="36"/>
      <c r="V1775" s="36" t="s">
        <v>448</v>
      </c>
      <c r="W1775" s="36">
        <v>60</v>
      </c>
      <c r="X1775" s="38">
        <v>45699</v>
      </c>
      <c r="Y1775" s="39">
        <v>71</v>
      </c>
      <c r="Z1775" s="39" t="s">
        <v>664</v>
      </c>
      <c r="AA1775" s="40" t="s">
        <v>665</v>
      </c>
      <c r="AB1775" s="41">
        <v>0.88300000000000001</v>
      </c>
      <c r="AC1775" s="42">
        <v>75</v>
      </c>
      <c r="AD1775" s="40">
        <v>4</v>
      </c>
      <c r="AE1775" s="40">
        <v>43.5</v>
      </c>
      <c r="AF1775" s="43">
        <v>2E-3</v>
      </c>
      <c r="AG1775" s="40">
        <v>0.5</v>
      </c>
      <c r="AH1775" s="41">
        <v>3.0000000000000001E-3</v>
      </c>
      <c r="AI1775" s="41">
        <v>0.20599999999999999</v>
      </c>
      <c r="AJ1775" s="41"/>
      <c r="AK1775" s="75" t="str">
        <f t="shared" si="349"/>
        <v>1</v>
      </c>
      <c r="AL1775" s="75" t="str">
        <f t="shared" si="350"/>
        <v>1</v>
      </c>
      <c r="AM1775" s="75" t="str">
        <f t="shared" si="351"/>
        <v>1</v>
      </c>
      <c r="AN1775" s="75" t="str">
        <f t="shared" si="352"/>
        <v>1</v>
      </c>
      <c r="AO1775" s="75" t="str">
        <f t="shared" si="353"/>
        <v>1</v>
      </c>
      <c r="AP1775" s="75" t="str">
        <f t="shared" si="354"/>
        <v>1</v>
      </c>
      <c r="AQ1775" s="75" t="str">
        <f t="shared" si="358"/>
        <v>1</v>
      </c>
      <c r="AR1775" s="75" t="str">
        <f t="shared" si="359"/>
        <v>1</v>
      </c>
      <c r="AS1775" s="75">
        <f t="shared" si="355"/>
        <v>1</v>
      </c>
      <c r="AT1775" s="75" t="str">
        <f t="shared" si="356"/>
        <v>1</v>
      </c>
      <c r="AU1775" s="48" t="e">
        <f>IF(OR(AQ1775="I",#REF!="I",AQ1775="C",#REF!="C"),"Termovacío",IF(OR(AO1775="I",AN1775="I",AP1775="I",AK1775="I",AL1775="I",AO1775="C",AN1775="C",AP1775="C",AK1775="C",AL1775="C"),"Regeneración",""))</f>
        <v>#REF!</v>
      </c>
    </row>
    <row r="1776" spans="1:47" s="10" customFormat="1" ht="15" customHeight="1" x14ac:dyDescent="0.2">
      <c r="A1776" s="4">
        <f t="shared" si="357"/>
        <v>90</v>
      </c>
      <c r="B1776" s="3">
        <v>500027</v>
      </c>
      <c r="C1776" s="4" t="s">
        <v>79</v>
      </c>
      <c r="D1776" s="3" t="s">
        <v>156</v>
      </c>
      <c r="E1776" s="2"/>
      <c r="F1776" s="4" t="str">
        <f t="shared" ref="F1776" si="361">+C1776&amp;" "&amp;D1776&amp;" "&amp;E1776</f>
        <v xml:space="preserve">SAN BARTOLO TRF1 </v>
      </c>
      <c r="G1776" s="3" t="s">
        <v>620</v>
      </c>
      <c r="H1776" s="4" t="s">
        <v>11</v>
      </c>
      <c r="I1776" s="2" t="s">
        <v>10</v>
      </c>
      <c r="J1776" s="3">
        <v>25</v>
      </c>
      <c r="K1776" s="4" t="s">
        <v>129</v>
      </c>
      <c r="L1776" s="3">
        <v>2018</v>
      </c>
      <c r="M1776" s="4" t="s">
        <v>266</v>
      </c>
      <c r="N1776" s="4" t="s">
        <v>304</v>
      </c>
      <c r="O1776" s="4" t="s">
        <v>20</v>
      </c>
      <c r="P1776" s="4">
        <v>2019</v>
      </c>
      <c r="Q1776" s="4" t="s">
        <v>621</v>
      </c>
      <c r="R1776" s="4" t="s">
        <v>119</v>
      </c>
      <c r="S1776" s="4"/>
      <c r="T1776" s="4"/>
      <c r="U1776" s="4"/>
      <c r="V1776" s="4" t="s">
        <v>448</v>
      </c>
      <c r="W1776" s="4">
        <v>60</v>
      </c>
      <c r="X1776" s="13">
        <v>45167</v>
      </c>
      <c r="Y1776" s="27">
        <v>58</v>
      </c>
      <c r="Z1776" s="27"/>
      <c r="AA1776" s="28" t="s">
        <v>450</v>
      </c>
      <c r="AB1776" s="31">
        <v>0.88300000000000001</v>
      </c>
      <c r="AC1776" s="32">
        <v>68</v>
      </c>
      <c r="AD1776" s="28">
        <v>5</v>
      </c>
      <c r="AE1776" s="28">
        <v>44.3</v>
      </c>
      <c r="AF1776" s="33">
        <v>0.01</v>
      </c>
      <c r="AG1776" s="28">
        <v>0.5</v>
      </c>
      <c r="AH1776" s="31">
        <v>2E-3</v>
      </c>
      <c r="AI1776" s="31">
        <v>0.16500000000000001</v>
      </c>
      <c r="AJ1776" s="31"/>
      <c r="AK1776" s="75" t="str">
        <f t="shared" si="349"/>
        <v>1</v>
      </c>
      <c r="AL1776" s="75" t="str">
        <f t="shared" si="350"/>
        <v>1</v>
      </c>
      <c r="AM1776" s="75" t="str">
        <f t="shared" si="351"/>
        <v>1</v>
      </c>
      <c r="AN1776" s="75" t="str">
        <f t="shared" si="352"/>
        <v>1</v>
      </c>
      <c r="AO1776" s="75" t="str">
        <f t="shared" si="353"/>
        <v>1</v>
      </c>
      <c r="AP1776" s="75" t="str">
        <f t="shared" si="354"/>
        <v>1</v>
      </c>
      <c r="AQ1776" s="75" t="str">
        <f t="shared" si="358"/>
        <v>1</v>
      </c>
      <c r="AR1776" s="75" t="str">
        <f t="shared" si="359"/>
        <v>1</v>
      </c>
      <c r="AS1776" s="75">
        <f t="shared" si="355"/>
        <v>1</v>
      </c>
      <c r="AT1776" s="75" t="str">
        <f t="shared" si="356"/>
        <v>1</v>
      </c>
      <c r="AU1776" s="48" t="e">
        <f>IF(OR(AQ1776="I",#REF!="I",AQ1776="C",#REF!="C"),"Termovacío",IF(OR(AO1776="I",AN1776="I",AP1776="I",AK1776="I",AL1776="I",AO1776="C",AN1776="C",AP1776="C",AK1776="C",AL1776="C"),"Regeneración",""))</f>
        <v>#REF!</v>
      </c>
    </row>
    <row r="1777" spans="1:47" s="10" customFormat="1" ht="15" customHeight="1" x14ac:dyDescent="0.2">
      <c r="A1777" s="4">
        <f t="shared" si="357"/>
        <v>90</v>
      </c>
      <c r="B1777" s="4">
        <v>500027</v>
      </c>
      <c r="C1777" s="4" t="s">
        <v>79</v>
      </c>
      <c r="D1777" s="4" t="s">
        <v>156</v>
      </c>
      <c r="E1777" s="3"/>
      <c r="F1777" s="4" t="s">
        <v>381</v>
      </c>
      <c r="G1777" s="4" t="s">
        <v>12</v>
      </c>
      <c r="H1777" s="4" t="s">
        <v>11</v>
      </c>
      <c r="I1777" s="4" t="s">
        <v>10</v>
      </c>
      <c r="J1777" s="4">
        <v>25</v>
      </c>
      <c r="K1777" s="4" t="s">
        <v>129</v>
      </c>
      <c r="L1777" s="4">
        <v>2018</v>
      </c>
      <c r="M1777" s="4" t="s">
        <v>267</v>
      </c>
      <c r="N1777" s="4" t="s">
        <v>153</v>
      </c>
      <c r="O1777" s="4" t="s">
        <v>118</v>
      </c>
      <c r="P1777" s="4">
        <v>1997</v>
      </c>
      <c r="Q1777" s="4">
        <v>2018</v>
      </c>
      <c r="R1777" s="4" t="s">
        <v>119</v>
      </c>
      <c r="S1777" s="13"/>
      <c r="T1777" s="4"/>
      <c r="U1777" s="4"/>
      <c r="V1777" s="4"/>
      <c r="W1777" s="4">
        <v>60</v>
      </c>
      <c r="X1777" s="13" t="s">
        <v>221</v>
      </c>
      <c r="Y1777" s="27">
        <v>0</v>
      </c>
      <c r="Z1777" s="27">
        <v>44</v>
      </c>
      <c r="AA1777" s="28" t="s">
        <v>282</v>
      </c>
      <c r="AB1777" s="31">
        <v>0.8821</v>
      </c>
      <c r="AC1777" s="32">
        <v>63.6</v>
      </c>
      <c r="AD1777" s="28">
        <v>6</v>
      </c>
      <c r="AE1777" s="28">
        <v>47.2</v>
      </c>
      <c r="AF1777" s="33">
        <v>0.02</v>
      </c>
      <c r="AG1777" s="28">
        <v>1</v>
      </c>
      <c r="AH1777" s="31">
        <v>1.7000000000000001E-2</v>
      </c>
      <c r="AI1777" s="31">
        <v>0.28999999999999998</v>
      </c>
      <c r="AJ1777" s="31"/>
      <c r="AK1777" s="75" t="str">
        <f t="shared" si="349"/>
        <v>1</v>
      </c>
      <c r="AL1777" s="75" t="str">
        <f t="shared" si="350"/>
        <v>1</v>
      </c>
      <c r="AM1777" s="75" t="str">
        <f t="shared" si="351"/>
        <v>1</v>
      </c>
      <c r="AN1777" s="75" t="str">
        <f t="shared" si="352"/>
        <v>1</v>
      </c>
      <c r="AO1777" s="75" t="str">
        <f t="shared" si="353"/>
        <v>1</v>
      </c>
      <c r="AP1777" s="75" t="str">
        <f t="shared" si="354"/>
        <v>1</v>
      </c>
      <c r="AQ1777" s="75" t="str">
        <f t="shared" si="358"/>
        <v>1</v>
      </c>
      <c r="AR1777" s="75" t="str">
        <f t="shared" si="359"/>
        <v>1</v>
      </c>
      <c r="AS1777" s="75">
        <f t="shared" si="355"/>
        <v>1</v>
      </c>
      <c r="AT1777" s="75" t="str">
        <f t="shared" si="356"/>
        <v>1</v>
      </c>
      <c r="AU1777" s="48" t="e">
        <f>IF(OR(AQ1777="I",#REF!="I",AQ1777="C",#REF!="C"),"Termovacío",IF(OR(AO1777="I",AN1777="I",AP1777="I",AK1777="I",AL1777="I",AO1777="C",AN1777="C",AP1777="C",AK1777="C",AL1777="C"),"Regeneración",""))</f>
        <v>#REF!</v>
      </c>
    </row>
    <row r="1778" spans="1:47" s="10" customFormat="1" ht="15" customHeight="1" x14ac:dyDescent="0.2">
      <c r="A1778" s="4">
        <f t="shared" si="357"/>
        <v>90</v>
      </c>
      <c r="B1778" s="4">
        <v>500027</v>
      </c>
      <c r="C1778" s="4" t="s">
        <v>79</v>
      </c>
      <c r="D1778" s="4" t="s">
        <v>156</v>
      </c>
      <c r="E1778" s="3"/>
      <c r="F1778" s="4" t="s">
        <v>381</v>
      </c>
      <c r="G1778" s="4" t="s">
        <v>12</v>
      </c>
      <c r="H1778" s="4" t="s">
        <v>11</v>
      </c>
      <c r="I1778" s="4" t="s">
        <v>10</v>
      </c>
      <c r="J1778" s="4">
        <v>25</v>
      </c>
      <c r="K1778" s="4" t="s">
        <v>129</v>
      </c>
      <c r="L1778" s="4">
        <v>2018</v>
      </c>
      <c r="M1778" s="4" t="s">
        <v>267</v>
      </c>
      <c r="N1778" s="4" t="s">
        <v>153</v>
      </c>
      <c r="O1778" s="4" t="s">
        <v>118</v>
      </c>
      <c r="P1778" s="4">
        <v>1997</v>
      </c>
      <c r="Q1778" s="4">
        <v>2018</v>
      </c>
      <c r="R1778" s="4" t="s">
        <v>119</v>
      </c>
      <c r="S1778" s="13"/>
      <c r="T1778" s="4"/>
      <c r="U1778" s="4"/>
      <c r="V1778" s="4" t="s">
        <v>301</v>
      </c>
      <c r="W1778" s="4">
        <v>60</v>
      </c>
      <c r="X1778" s="13">
        <v>44449</v>
      </c>
      <c r="Y1778" s="27">
        <v>74.8</v>
      </c>
      <c r="Z1778" s="27">
        <v>42</v>
      </c>
      <c r="AA1778" s="28" t="s">
        <v>283</v>
      </c>
      <c r="AB1778" s="31">
        <v>0.872</v>
      </c>
      <c r="AC1778" s="32">
        <v>52</v>
      </c>
      <c r="AD1778" s="28">
        <v>10</v>
      </c>
      <c r="AE1778" s="28">
        <v>46</v>
      </c>
      <c r="AF1778" s="33">
        <v>0.02</v>
      </c>
      <c r="AG1778" s="28">
        <v>0.5</v>
      </c>
      <c r="AH1778" s="31">
        <v>7.0000000000000001E-3</v>
      </c>
      <c r="AI1778" s="31">
        <v>0.40699999999999997</v>
      </c>
      <c r="AJ1778" s="31"/>
      <c r="AK1778" s="75" t="str">
        <f t="shared" si="349"/>
        <v>1</v>
      </c>
      <c r="AL1778" s="75" t="str">
        <f t="shared" si="350"/>
        <v>1</v>
      </c>
      <c r="AM1778" s="75" t="str">
        <f t="shared" si="351"/>
        <v>1</v>
      </c>
      <c r="AN1778" s="75" t="str">
        <f t="shared" si="352"/>
        <v>1</v>
      </c>
      <c r="AO1778" s="75" t="str">
        <f t="shared" si="353"/>
        <v>1</v>
      </c>
      <c r="AP1778" s="75" t="str">
        <f t="shared" si="354"/>
        <v>1</v>
      </c>
      <c r="AQ1778" s="75" t="str">
        <f t="shared" si="358"/>
        <v>1</v>
      </c>
      <c r="AR1778" s="75" t="str">
        <f t="shared" si="359"/>
        <v>1</v>
      </c>
      <c r="AS1778" s="75">
        <f t="shared" si="355"/>
        <v>1</v>
      </c>
      <c r="AT1778" s="75" t="str">
        <f t="shared" si="356"/>
        <v>1</v>
      </c>
      <c r="AU1778" s="48" t="e">
        <f>IF(OR(AQ1778="I",#REF!="I",AQ1778="C",#REF!="C"),"Termovacío",IF(OR(AO1778="I",AN1778="I",AP1778="I",AK1778="I",AL1778="I",AO1778="C",AN1778="C",AP1778="C",AK1778="C",AL1778="C"),"Regeneración",""))</f>
        <v>#REF!</v>
      </c>
    </row>
    <row r="1779" spans="1:47" s="10" customFormat="1" ht="15" customHeight="1" x14ac:dyDescent="0.2">
      <c r="A1779" s="4">
        <f t="shared" si="357"/>
        <v>90</v>
      </c>
      <c r="B1779" s="4">
        <v>500027</v>
      </c>
      <c r="C1779" s="4" t="s">
        <v>79</v>
      </c>
      <c r="D1779" s="4" t="s">
        <v>156</v>
      </c>
      <c r="E1779" s="3"/>
      <c r="F1779" s="4" t="s">
        <v>381</v>
      </c>
      <c r="G1779" s="4" t="s">
        <v>12</v>
      </c>
      <c r="H1779" s="4" t="s">
        <v>11</v>
      </c>
      <c r="I1779" s="4" t="s">
        <v>10</v>
      </c>
      <c r="J1779" s="4">
        <v>25</v>
      </c>
      <c r="K1779" s="4" t="s">
        <v>129</v>
      </c>
      <c r="L1779" s="4">
        <v>2018</v>
      </c>
      <c r="M1779" s="4" t="s">
        <v>267</v>
      </c>
      <c r="N1779" s="4" t="s">
        <v>153</v>
      </c>
      <c r="O1779" s="4" t="s">
        <v>118</v>
      </c>
      <c r="P1779" s="4">
        <v>1997</v>
      </c>
      <c r="Q1779" s="4">
        <v>2018</v>
      </c>
      <c r="R1779" s="4" t="s">
        <v>119</v>
      </c>
      <c r="S1779" s="13"/>
      <c r="T1779" s="4"/>
      <c r="U1779" s="4"/>
      <c r="V1779" s="4"/>
      <c r="W1779" s="4">
        <v>60</v>
      </c>
      <c r="X1779" s="13">
        <v>43579</v>
      </c>
      <c r="Y1779" s="27"/>
      <c r="Z1779" s="27"/>
      <c r="AA1779" s="28"/>
      <c r="AB1779" s="31"/>
      <c r="AC1779" s="32">
        <v>36</v>
      </c>
      <c r="AD1779" s="28"/>
      <c r="AE1779" s="28">
        <v>46.3</v>
      </c>
      <c r="AF1779" s="33">
        <v>0.01</v>
      </c>
      <c r="AG1779" s="28">
        <v>0.5</v>
      </c>
      <c r="AH1779" s="31">
        <v>1.7999999999999999E-2</v>
      </c>
      <c r="AI1779" s="31">
        <v>0.43</v>
      </c>
      <c r="AJ1779" s="31"/>
      <c r="AK1779" s="75" t="str">
        <f t="shared" si="349"/>
        <v>1</v>
      </c>
      <c r="AL1779" s="75" t="str">
        <f t="shared" si="350"/>
        <v>1</v>
      </c>
      <c r="AM1779" s="75" t="str">
        <f t="shared" si="351"/>
        <v>1</v>
      </c>
      <c r="AN1779" s="75" t="str">
        <f t="shared" si="352"/>
        <v>1</v>
      </c>
      <c r="AO1779" s="75" t="str">
        <f t="shared" si="353"/>
        <v>1</v>
      </c>
      <c r="AP1779" s="75" t="str">
        <f t="shared" si="354"/>
        <v>1</v>
      </c>
      <c r="AQ1779" s="75" t="str">
        <f t="shared" si="358"/>
        <v>3</v>
      </c>
      <c r="AR1779" s="75" t="str">
        <f t="shared" si="359"/>
        <v>1</v>
      </c>
      <c r="AS1779" s="75">
        <f t="shared" si="355"/>
        <v>1.4545454545454546</v>
      </c>
      <c r="AT1779" s="75" t="str">
        <f t="shared" si="356"/>
        <v>3</v>
      </c>
      <c r="AU1779" s="48" t="e">
        <f>IF(OR(AQ1779="I",#REF!="I",AQ1779="C",#REF!="C"),"Termovacío",IF(OR(AO1779="I",AN1779="I",AP1779="I",AK1779="I",AL1779="I",AO1779="C",AN1779="C",AP1779="C",AK1779="C",AL1779="C"),"Regeneración",""))</f>
        <v>#REF!</v>
      </c>
    </row>
    <row r="1780" spans="1:47" s="10" customFormat="1" ht="15" customHeight="1" x14ac:dyDescent="0.2">
      <c r="A1780" s="4">
        <f t="shared" si="357"/>
        <v>90</v>
      </c>
      <c r="B1780" s="4">
        <v>500027</v>
      </c>
      <c r="C1780" s="4" t="s">
        <v>79</v>
      </c>
      <c r="D1780" s="4" t="s">
        <v>156</v>
      </c>
      <c r="E1780" s="3"/>
      <c r="F1780" s="4" t="s">
        <v>381</v>
      </c>
      <c r="G1780" s="4" t="s">
        <v>12</v>
      </c>
      <c r="H1780" s="4" t="s">
        <v>11</v>
      </c>
      <c r="I1780" s="4" t="s">
        <v>10</v>
      </c>
      <c r="J1780" s="4">
        <v>25</v>
      </c>
      <c r="K1780" s="4" t="s">
        <v>129</v>
      </c>
      <c r="L1780" s="4">
        <v>2018</v>
      </c>
      <c r="M1780" s="4" t="s">
        <v>267</v>
      </c>
      <c r="N1780" s="4" t="s">
        <v>153</v>
      </c>
      <c r="O1780" s="4" t="s">
        <v>118</v>
      </c>
      <c r="P1780" s="4">
        <v>1997</v>
      </c>
      <c r="Q1780" s="4">
        <v>2018</v>
      </c>
      <c r="R1780" s="4" t="s">
        <v>119</v>
      </c>
      <c r="S1780" s="13"/>
      <c r="T1780" s="4"/>
      <c r="U1780" s="4"/>
      <c r="V1780" s="4"/>
      <c r="W1780" s="4">
        <v>60</v>
      </c>
      <c r="X1780" s="13">
        <v>43556</v>
      </c>
      <c r="Y1780" s="27"/>
      <c r="Z1780" s="27"/>
      <c r="AA1780" s="28"/>
      <c r="AB1780" s="31"/>
      <c r="AC1780" s="32">
        <v>29</v>
      </c>
      <c r="AD1780" s="28"/>
      <c r="AE1780" s="28">
        <v>43.5</v>
      </c>
      <c r="AF1780" s="33">
        <v>0.01</v>
      </c>
      <c r="AG1780" s="28">
        <v>0.5</v>
      </c>
      <c r="AH1780" s="31"/>
      <c r="AI1780" s="31">
        <v>0.27</v>
      </c>
      <c r="AJ1780" s="31"/>
      <c r="AK1780" s="75" t="str">
        <f t="shared" si="349"/>
        <v>1</v>
      </c>
      <c r="AL1780" s="75" t="str">
        <f t="shared" si="350"/>
        <v>1</v>
      </c>
      <c r="AM1780" s="75" t="str">
        <f t="shared" si="351"/>
        <v>1</v>
      </c>
      <c r="AN1780" s="75" t="str">
        <f t="shared" si="352"/>
        <v>1</v>
      </c>
      <c r="AO1780" s="75" t="str">
        <f t="shared" si="353"/>
        <v>1</v>
      </c>
      <c r="AP1780" s="75" t="str">
        <f t="shared" si="354"/>
        <v>1</v>
      </c>
      <c r="AQ1780" s="75" t="str">
        <f t="shared" si="358"/>
        <v>5</v>
      </c>
      <c r="AR1780" s="75" t="str">
        <f t="shared" si="359"/>
        <v>1</v>
      </c>
      <c r="AS1780" s="75">
        <f t="shared" si="355"/>
        <v>1.9090909090909092</v>
      </c>
      <c r="AT1780" s="75" t="str">
        <f t="shared" si="356"/>
        <v>3</v>
      </c>
      <c r="AU1780" s="48" t="e">
        <f>IF(OR(AQ1780="I",#REF!="I",AQ1780="C",#REF!="C"),"Termovacío",IF(OR(AO1780="I",AN1780="I",AP1780="I",AK1780="I",AL1780="I",AO1780="C",AN1780="C",AP1780="C",AK1780="C",AL1780="C"),"Regeneración",""))</f>
        <v>#REF!</v>
      </c>
    </row>
    <row r="1781" spans="1:47" s="10" customFormat="1" ht="15" customHeight="1" x14ac:dyDescent="0.2">
      <c r="A1781" s="4">
        <f t="shared" si="357"/>
        <v>90</v>
      </c>
      <c r="B1781" s="4">
        <v>500027</v>
      </c>
      <c r="C1781" s="4" t="s">
        <v>79</v>
      </c>
      <c r="D1781" s="4" t="s">
        <v>156</v>
      </c>
      <c r="E1781" s="3"/>
      <c r="F1781" s="4" t="s">
        <v>381</v>
      </c>
      <c r="G1781" s="4" t="s">
        <v>12</v>
      </c>
      <c r="H1781" s="4" t="s">
        <v>11</v>
      </c>
      <c r="I1781" s="4" t="s">
        <v>10</v>
      </c>
      <c r="J1781" s="4">
        <v>25</v>
      </c>
      <c r="K1781" s="4" t="s">
        <v>129</v>
      </c>
      <c r="L1781" s="4">
        <v>2018</v>
      </c>
      <c r="M1781" s="4" t="s">
        <v>267</v>
      </c>
      <c r="N1781" s="4" t="s">
        <v>153</v>
      </c>
      <c r="O1781" s="4" t="s">
        <v>118</v>
      </c>
      <c r="P1781" s="4">
        <v>1997</v>
      </c>
      <c r="Q1781" s="4">
        <v>2018</v>
      </c>
      <c r="R1781" s="4" t="s">
        <v>119</v>
      </c>
      <c r="S1781" s="13"/>
      <c r="T1781" s="4"/>
      <c r="U1781" s="4"/>
      <c r="V1781" s="4"/>
      <c r="W1781" s="4">
        <v>60</v>
      </c>
      <c r="X1781" s="13">
        <v>43546</v>
      </c>
      <c r="Y1781" s="27"/>
      <c r="Z1781" s="27"/>
      <c r="AA1781" s="28"/>
      <c r="AB1781" s="31"/>
      <c r="AC1781" s="32"/>
      <c r="AD1781" s="28"/>
      <c r="AE1781" s="28">
        <v>48.5</v>
      </c>
      <c r="AF1781" s="33">
        <v>0.01</v>
      </c>
      <c r="AG1781" s="28">
        <v>0.5</v>
      </c>
      <c r="AH1781" s="31"/>
      <c r="AI1781" s="31">
        <v>0.42</v>
      </c>
      <c r="AJ1781" s="31"/>
      <c r="AK1781" s="75" t="str">
        <f t="shared" si="349"/>
        <v>1</v>
      </c>
      <c r="AL1781" s="75" t="str">
        <f t="shared" si="350"/>
        <v>1</v>
      </c>
      <c r="AM1781" s="75" t="str">
        <f t="shared" si="351"/>
        <v>1</v>
      </c>
      <c r="AN1781" s="75" t="str">
        <f t="shared" si="352"/>
        <v>1</v>
      </c>
      <c r="AO1781" s="75" t="str">
        <f t="shared" si="353"/>
        <v>1</v>
      </c>
      <c r="AP1781" s="75" t="str">
        <f t="shared" si="354"/>
        <v>1</v>
      </c>
      <c r="AQ1781" s="75" t="str">
        <f t="shared" si="358"/>
        <v>1</v>
      </c>
      <c r="AR1781" s="75" t="str">
        <f t="shared" si="359"/>
        <v>1</v>
      </c>
      <c r="AS1781" s="75">
        <f t="shared" si="355"/>
        <v>1</v>
      </c>
      <c r="AT1781" s="75" t="str">
        <f t="shared" si="356"/>
        <v>1</v>
      </c>
      <c r="AU1781" s="48" t="e">
        <f>IF(OR(AQ1781="I",#REF!="I",AQ1781="C",#REF!="C"),"Termovacío",IF(OR(AO1781="I",AN1781="I",AP1781="I",AK1781="I",AL1781="I",AO1781="C",AN1781="C",AP1781="C",AK1781="C",AL1781="C"),"Regeneración",""))</f>
        <v>#REF!</v>
      </c>
    </row>
    <row r="1782" spans="1:47" s="10" customFormat="1" ht="15" customHeight="1" x14ac:dyDescent="0.2">
      <c r="A1782" s="4">
        <f t="shared" si="357"/>
        <v>90</v>
      </c>
      <c r="B1782" s="4">
        <v>500027</v>
      </c>
      <c r="C1782" s="4" t="s">
        <v>79</v>
      </c>
      <c r="D1782" s="4" t="s">
        <v>156</v>
      </c>
      <c r="E1782" s="3"/>
      <c r="F1782" s="4" t="s">
        <v>381</v>
      </c>
      <c r="G1782" s="4" t="s">
        <v>12</v>
      </c>
      <c r="H1782" s="4" t="s">
        <v>11</v>
      </c>
      <c r="I1782" s="4" t="s">
        <v>10</v>
      </c>
      <c r="J1782" s="4">
        <v>25</v>
      </c>
      <c r="K1782" s="4" t="s">
        <v>129</v>
      </c>
      <c r="L1782" s="4">
        <v>2018</v>
      </c>
      <c r="M1782" s="4" t="s">
        <v>267</v>
      </c>
      <c r="N1782" s="4" t="s">
        <v>153</v>
      </c>
      <c r="O1782" s="4" t="s">
        <v>118</v>
      </c>
      <c r="P1782" s="4">
        <v>1997</v>
      </c>
      <c r="Q1782" s="4">
        <v>2018</v>
      </c>
      <c r="R1782" s="4" t="s">
        <v>119</v>
      </c>
      <c r="S1782" s="13"/>
      <c r="T1782" s="4"/>
      <c r="U1782" s="4"/>
      <c r="V1782" s="4"/>
      <c r="W1782" s="4">
        <v>60</v>
      </c>
      <c r="X1782" s="13">
        <v>42380</v>
      </c>
      <c r="Y1782" s="27"/>
      <c r="Z1782" s="27"/>
      <c r="AA1782" s="28"/>
      <c r="AB1782" s="31"/>
      <c r="AC1782" s="32"/>
      <c r="AD1782" s="28"/>
      <c r="AE1782" s="28">
        <v>39</v>
      </c>
      <c r="AF1782" s="33">
        <v>0.01</v>
      </c>
      <c r="AG1782" s="28">
        <v>2.5</v>
      </c>
      <c r="AH1782" s="31">
        <v>8.1000000000000003E-2</v>
      </c>
      <c r="AI1782" s="31">
        <v>3.363</v>
      </c>
      <c r="AJ1782" s="31"/>
      <c r="AK1782" s="75" t="str">
        <f t="shared" si="349"/>
        <v>1</v>
      </c>
      <c r="AL1782" s="75" t="str">
        <f t="shared" si="350"/>
        <v>3</v>
      </c>
      <c r="AM1782" s="75" t="str">
        <f t="shared" si="351"/>
        <v>1</v>
      </c>
      <c r="AN1782" s="75" t="str">
        <f t="shared" si="352"/>
        <v>1</v>
      </c>
      <c r="AO1782" s="75" t="str">
        <f t="shared" si="353"/>
        <v>1</v>
      </c>
      <c r="AP1782" s="75" t="str">
        <f t="shared" si="354"/>
        <v>1</v>
      </c>
      <c r="AQ1782" s="75" t="str">
        <f t="shared" si="358"/>
        <v>1</v>
      </c>
      <c r="AR1782" s="75" t="str">
        <f t="shared" si="359"/>
        <v>1</v>
      </c>
      <c r="AS1782" s="75">
        <f t="shared" si="355"/>
        <v>1.2727272727272727</v>
      </c>
      <c r="AT1782" s="75" t="str">
        <f t="shared" si="356"/>
        <v>3</v>
      </c>
      <c r="AU1782" s="48" t="e">
        <f>IF(OR(AQ1782="I",#REF!="I",AQ1782="C",#REF!="C"),"Termovacío",IF(OR(AO1782="I",AN1782="I",AP1782="I",AK1782="I",AL1782="I",AO1782="C",AN1782="C",AP1782="C",AK1782="C",AL1782="C"),"Regeneración",""))</f>
        <v>#REF!</v>
      </c>
    </row>
    <row r="1783" spans="1:47" s="10" customFormat="1" ht="15" customHeight="1" x14ac:dyDescent="0.2">
      <c r="A1783" s="4">
        <f t="shared" si="357"/>
        <v>90</v>
      </c>
      <c r="B1783" s="4">
        <v>500027</v>
      </c>
      <c r="C1783" s="4" t="s">
        <v>79</v>
      </c>
      <c r="D1783" s="4" t="s">
        <v>156</v>
      </c>
      <c r="E1783" s="3"/>
      <c r="F1783" s="4" t="s">
        <v>381</v>
      </c>
      <c r="G1783" s="4" t="s">
        <v>12</v>
      </c>
      <c r="H1783" s="4" t="s">
        <v>11</v>
      </c>
      <c r="I1783" s="4" t="s">
        <v>10</v>
      </c>
      <c r="J1783" s="4">
        <v>25</v>
      </c>
      <c r="K1783" s="4" t="s">
        <v>129</v>
      </c>
      <c r="L1783" s="4">
        <v>2018</v>
      </c>
      <c r="M1783" s="4" t="s">
        <v>267</v>
      </c>
      <c r="N1783" s="4" t="s">
        <v>153</v>
      </c>
      <c r="O1783" s="4" t="s">
        <v>118</v>
      </c>
      <c r="P1783" s="4">
        <v>1997</v>
      </c>
      <c r="Q1783" s="4">
        <v>2018</v>
      </c>
      <c r="R1783" s="4" t="s">
        <v>119</v>
      </c>
      <c r="S1783" s="13"/>
      <c r="T1783" s="4"/>
      <c r="U1783" s="4"/>
      <c r="V1783" s="4"/>
      <c r="W1783" s="4">
        <v>60</v>
      </c>
      <c r="X1783" s="13">
        <v>42018</v>
      </c>
      <c r="Y1783" s="27"/>
      <c r="Z1783" s="27"/>
      <c r="AA1783" s="28"/>
      <c r="AB1783" s="31"/>
      <c r="AC1783" s="32"/>
      <c r="AD1783" s="28"/>
      <c r="AE1783" s="28">
        <v>39</v>
      </c>
      <c r="AF1783" s="33">
        <v>0.01</v>
      </c>
      <c r="AG1783" s="28">
        <v>2.5</v>
      </c>
      <c r="AH1783" s="31">
        <v>0.06</v>
      </c>
      <c r="AI1783" s="31"/>
      <c r="AJ1783" s="31"/>
      <c r="AK1783" s="75" t="str">
        <f t="shared" si="349"/>
        <v>1</v>
      </c>
      <c r="AL1783" s="75" t="str">
        <f t="shared" si="350"/>
        <v>1</v>
      </c>
      <c r="AM1783" s="75" t="str">
        <f t="shared" si="351"/>
        <v>1</v>
      </c>
      <c r="AN1783" s="75" t="str">
        <f t="shared" si="352"/>
        <v>1</v>
      </c>
      <c r="AO1783" s="75" t="str">
        <f t="shared" si="353"/>
        <v>1</v>
      </c>
      <c r="AP1783" s="75" t="str">
        <f t="shared" si="354"/>
        <v>1</v>
      </c>
      <c r="AQ1783" s="75" t="str">
        <f t="shared" si="358"/>
        <v>1</v>
      </c>
      <c r="AR1783" s="75" t="str">
        <f t="shared" si="359"/>
        <v>1</v>
      </c>
      <c r="AS1783" s="75">
        <f t="shared" si="355"/>
        <v>1</v>
      </c>
      <c r="AT1783" s="75" t="str">
        <f t="shared" si="356"/>
        <v>1</v>
      </c>
      <c r="AU1783" s="48" t="e">
        <f>IF(OR(AQ1783="I",#REF!="I",AQ1783="C",#REF!="C"),"Termovacío",IF(OR(AO1783="I",AN1783="I",AP1783="I",AK1783="I",AL1783="I",AO1783="C",AN1783="C",AP1783="C",AK1783="C",AL1783="C"),"Regeneración",""))</f>
        <v>#REF!</v>
      </c>
    </row>
    <row r="1784" spans="1:47" s="10" customFormat="1" ht="15" customHeight="1" x14ac:dyDescent="0.2">
      <c r="A1784" s="4">
        <f t="shared" si="357"/>
        <v>90</v>
      </c>
      <c r="B1784" s="4">
        <v>500027</v>
      </c>
      <c r="C1784" s="4" t="s">
        <v>79</v>
      </c>
      <c r="D1784" s="4" t="s">
        <v>156</v>
      </c>
      <c r="E1784" s="3"/>
      <c r="F1784" s="4" t="s">
        <v>381</v>
      </c>
      <c r="G1784" s="4" t="s">
        <v>12</v>
      </c>
      <c r="H1784" s="4" t="s">
        <v>11</v>
      </c>
      <c r="I1784" s="4" t="s">
        <v>10</v>
      </c>
      <c r="J1784" s="4">
        <v>25</v>
      </c>
      <c r="K1784" s="4" t="s">
        <v>129</v>
      </c>
      <c r="L1784" s="4">
        <v>2018</v>
      </c>
      <c r="M1784" s="4" t="s">
        <v>267</v>
      </c>
      <c r="N1784" s="4" t="s">
        <v>153</v>
      </c>
      <c r="O1784" s="4" t="s">
        <v>118</v>
      </c>
      <c r="P1784" s="4">
        <v>1997</v>
      </c>
      <c r="Q1784" s="4">
        <v>2018</v>
      </c>
      <c r="R1784" s="4" t="s">
        <v>119</v>
      </c>
      <c r="S1784" s="13"/>
      <c r="T1784" s="4"/>
      <c r="U1784" s="4"/>
      <c r="V1784" s="4"/>
      <c r="W1784" s="4">
        <v>60</v>
      </c>
      <c r="X1784" s="13">
        <v>41645</v>
      </c>
      <c r="Y1784" s="27"/>
      <c r="Z1784" s="27"/>
      <c r="AA1784" s="28"/>
      <c r="AB1784" s="31"/>
      <c r="AC1784" s="32"/>
      <c r="AD1784" s="28"/>
      <c r="AE1784" s="28">
        <v>35.299999999999997</v>
      </c>
      <c r="AF1784" s="33">
        <v>0.01</v>
      </c>
      <c r="AG1784" s="28">
        <v>3</v>
      </c>
      <c r="AH1784" s="31">
        <v>5.7000000000000002E-2</v>
      </c>
      <c r="AI1784" s="31">
        <v>2.64</v>
      </c>
      <c r="AJ1784" s="31"/>
      <c r="AK1784" s="75" t="str">
        <f t="shared" si="349"/>
        <v>1</v>
      </c>
      <c r="AL1784" s="75" t="str">
        <f t="shared" si="350"/>
        <v>1</v>
      </c>
      <c r="AM1784" s="75" t="str">
        <f t="shared" si="351"/>
        <v>1</v>
      </c>
      <c r="AN1784" s="75" t="str">
        <f t="shared" si="352"/>
        <v>1</v>
      </c>
      <c r="AO1784" s="75" t="str">
        <f t="shared" si="353"/>
        <v>1</v>
      </c>
      <c r="AP1784" s="75" t="str">
        <f t="shared" si="354"/>
        <v>1</v>
      </c>
      <c r="AQ1784" s="75" t="str">
        <f t="shared" si="358"/>
        <v>1</v>
      </c>
      <c r="AR1784" s="75" t="str">
        <f t="shared" si="359"/>
        <v>1</v>
      </c>
      <c r="AS1784" s="75">
        <f t="shared" si="355"/>
        <v>1</v>
      </c>
      <c r="AT1784" s="75" t="str">
        <f t="shared" si="356"/>
        <v>1</v>
      </c>
      <c r="AU1784" s="48" t="e">
        <f>IF(OR(AQ1784="I",#REF!="I",AQ1784="C",#REF!="C"),"Termovacío",IF(OR(AO1784="I",AN1784="I",AP1784="I",AK1784="I",AL1784="I",AO1784="C",AN1784="C",AP1784="C",AK1784="C",AL1784="C"),"Regeneración",""))</f>
        <v>#REF!</v>
      </c>
    </row>
    <row r="1785" spans="1:47" s="10" customFormat="1" ht="15" customHeight="1" x14ac:dyDescent="0.2">
      <c r="A1785" s="4">
        <f t="shared" si="357"/>
        <v>90</v>
      </c>
      <c r="B1785" s="4">
        <v>500027</v>
      </c>
      <c r="C1785" s="4" t="s">
        <v>79</v>
      </c>
      <c r="D1785" s="4" t="s">
        <v>156</v>
      </c>
      <c r="E1785" s="3"/>
      <c r="F1785" s="4" t="s">
        <v>381</v>
      </c>
      <c r="G1785" s="4" t="s">
        <v>12</v>
      </c>
      <c r="H1785" s="4" t="s">
        <v>11</v>
      </c>
      <c r="I1785" s="4" t="s">
        <v>10</v>
      </c>
      <c r="J1785" s="4">
        <v>25</v>
      </c>
      <c r="K1785" s="4" t="s">
        <v>129</v>
      </c>
      <c r="L1785" s="4">
        <v>2018</v>
      </c>
      <c r="M1785" s="4" t="s">
        <v>267</v>
      </c>
      <c r="N1785" s="4" t="s">
        <v>153</v>
      </c>
      <c r="O1785" s="4" t="s">
        <v>118</v>
      </c>
      <c r="P1785" s="4">
        <v>1997</v>
      </c>
      <c r="Q1785" s="4">
        <v>2018</v>
      </c>
      <c r="R1785" s="4" t="s">
        <v>119</v>
      </c>
      <c r="S1785" s="13"/>
      <c r="T1785" s="4"/>
      <c r="U1785" s="4"/>
      <c r="V1785" s="4"/>
      <c r="W1785" s="4">
        <v>60</v>
      </c>
      <c r="X1785" s="13">
        <v>41346</v>
      </c>
      <c r="Y1785" s="27"/>
      <c r="Z1785" s="27"/>
      <c r="AA1785" s="28"/>
      <c r="AB1785" s="31"/>
      <c r="AC1785" s="32"/>
      <c r="AD1785" s="28"/>
      <c r="AE1785" s="28">
        <v>38</v>
      </c>
      <c r="AF1785" s="33">
        <v>0.01</v>
      </c>
      <c r="AG1785" s="28">
        <v>2.5</v>
      </c>
      <c r="AH1785" s="31">
        <v>6.4000000000000001E-2</v>
      </c>
      <c r="AI1785" s="31">
        <v>2.8740000000000001</v>
      </c>
      <c r="AJ1785" s="31"/>
      <c r="AK1785" s="75" t="str">
        <f t="shared" si="349"/>
        <v>1</v>
      </c>
      <c r="AL1785" s="75" t="str">
        <f t="shared" si="350"/>
        <v>1</v>
      </c>
      <c r="AM1785" s="75" t="str">
        <f t="shared" si="351"/>
        <v>1</v>
      </c>
      <c r="AN1785" s="75" t="str">
        <f t="shared" si="352"/>
        <v>1</v>
      </c>
      <c r="AO1785" s="75" t="str">
        <f t="shared" si="353"/>
        <v>1</v>
      </c>
      <c r="AP1785" s="75" t="str">
        <f t="shared" si="354"/>
        <v>1</v>
      </c>
      <c r="AQ1785" s="75" t="str">
        <f t="shared" si="358"/>
        <v>1</v>
      </c>
      <c r="AR1785" s="75" t="str">
        <f t="shared" si="359"/>
        <v>1</v>
      </c>
      <c r="AS1785" s="75">
        <f t="shared" si="355"/>
        <v>1</v>
      </c>
      <c r="AT1785" s="75" t="str">
        <f t="shared" si="356"/>
        <v>1</v>
      </c>
      <c r="AU1785" s="48" t="e">
        <f>IF(OR(AQ1785="I",#REF!="I",AQ1785="C",#REF!="C"),"Termovacío",IF(OR(AO1785="I",AN1785="I",AP1785="I",AK1785="I",AL1785="I",AO1785="C",AN1785="C",AP1785="C",AK1785="C",AL1785="C"),"Regeneración",""))</f>
        <v>#REF!</v>
      </c>
    </row>
    <row r="1786" spans="1:47" s="10" customFormat="1" ht="15" customHeight="1" x14ac:dyDescent="0.2">
      <c r="A1786" s="4">
        <f t="shared" si="357"/>
        <v>90</v>
      </c>
      <c r="B1786" s="4">
        <v>500027</v>
      </c>
      <c r="C1786" s="4" t="s">
        <v>79</v>
      </c>
      <c r="D1786" s="4" t="s">
        <v>156</v>
      </c>
      <c r="E1786" s="3"/>
      <c r="F1786" s="4" t="s">
        <v>381</v>
      </c>
      <c r="G1786" s="4" t="s">
        <v>12</v>
      </c>
      <c r="H1786" s="4" t="s">
        <v>11</v>
      </c>
      <c r="I1786" s="4" t="s">
        <v>10</v>
      </c>
      <c r="J1786" s="4">
        <v>25</v>
      </c>
      <c r="K1786" s="4" t="s">
        <v>129</v>
      </c>
      <c r="L1786" s="4">
        <v>2018</v>
      </c>
      <c r="M1786" s="4" t="s">
        <v>267</v>
      </c>
      <c r="N1786" s="4" t="s">
        <v>153</v>
      </c>
      <c r="O1786" s="4" t="s">
        <v>118</v>
      </c>
      <c r="P1786" s="4">
        <v>1997</v>
      </c>
      <c r="Q1786" s="4">
        <v>2018</v>
      </c>
      <c r="R1786" s="4" t="s">
        <v>119</v>
      </c>
      <c r="S1786" s="13"/>
      <c r="T1786" s="4"/>
      <c r="U1786" s="4"/>
      <c r="V1786" s="4"/>
      <c r="W1786" s="4">
        <v>60</v>
      </c>
      <c r="X1786" s="13">
        <v>40932</v>
      </c>
      <c r="Y1786" s="27"/>
      <c r="Z1786" s="27"/>
      <c r="AA1786" s="28"/>
      <c r="AB1786" s="31"/>
      <c r="AC1786" s="32"/>
      <c r="AD1786" s="28"/>
      <c r="AE1786" s="28">
        <v>36</v>
      </c>
      <c r="AF1786" s="33">
        <v>0.02</v>
      </c>
      <c r="AG1786" s="28">
        <v>2.5</v>
      </c>
      <c r="AH1786" s="31">
        <v>6.4000000000000001E-2</v>
      </c>
      <c r="AI1786" s="31">
        <v>4.125</v>
      </c>
      <c r="AJ1786" s="31"/>
      <c r="AK1786" s="75" t="str">
        <f t="shared" si="349"/>
        <v>1</v>
      </c>
      <c r="AL1786" s="75" t="str">
        <f t="shared" si="350"/>
        <v>5</v>
      </c>
      <c r="AM1786" s="75" t="str">
        <f t="shared" si="351"/>
        <v>1</v>
      </c>
      <c r="AN1786" s="75" t="str">
        <f t="shared" si="352"/>
        <v>1</v>
      </c>
      <c r="AO1786" s="75" t="str">
        <f t="shared" si="353"/>
        <v>1</v>
      </c>
      <c r="AP1786" s="75" t="str">
        <f t="shared" si="354"/>
        <v>1</v>
      </c>
      <c r="AQ1786" s="75" t="str">
        <f t="shared" si="358"/>
        <v>1</v>
      </c>
      <c r="AR1786" s="75" t="str">
        <f t="shared" si="359"/>
        <v>1</v>
      </c>
      <c r="AS1786" s="75">
        <f t="shared" si="355"/>
        <v>1.5454545454545454</v>
      </c>
      <c r="AT1786" s="75" t="str">
        <f t="shared" si="356"/>
        <v>3</v>
      </c>
      <c r="AU1786" s="48" t="e">
        <f>IF(OR(AQ1786="I",#REF!="I",AQ1786="C",#REF!="C"),"Termovacío",IF(OR(AO1786="I",AN1786="I",AP1786="I",AK1786="I",AL1786="I",AO1786="C",AN1786="C",AP1786="C",AK1786="C",AL1786="C"),"Regeneración",""))</f>
        <v>#REF!</v>
      </c>
    </row>
    <row r="1787" spans="1:47" s="10" customFormat="1" ht="15" customHeight="1" x14ac:dyDescent="0.2">
      <c r="A1787" s="4">
        <f t="shared" si="357"/>
        <v>90</v>
      </c>
      <c r="B1787" s="4">
        <v>500027</v>
      </c>
      <c r="C1787" s="4" t="s">
        <v>79</v>
      </c>
      <c r="D1787" s="4" t="s">
        <v>156</v>
      </c>
      <c r="E1787" s="3"/>
      <c r="F1787" s="4" t="s">
        <v>381</v>
      </c>
      <c r="G1787" s="4" t="s">
        <v>12</v>
      </c>
      <c r="H1787" s="4" t="s">
        <v>11</v>
      </c>
      <c r="I1787" s="4" t="s">
        <v>10</v>
      </c>
      <c r="J1787" s="4">
        <v>25</v>
      </c>
      <c r="K1787" s="4" t="s">
        <v>129</v>
      </c>
      <c r="L1787" s="4">
        <v>2018</v>
      </c>
      <c r="M1787" s="4" t="s">
        <v>267</v>
      </c>
      <c r="N1787" s="4" t="s">
        <v>153</v>
      </c>
      <c r="O1787" s="4" t="s">
        <v>118</v>
      </c>
      <c r="P1787" s="4">
        <v>1997</v>
      </c>
      <c r="Q1787" s="4">
        <v>2018</v>
      </c>
      <c r="R1787" s="4" t="s">
        <v>119</v>
      </c>
      <c r="S1787" s="13"/>
      <c r="T1787" s="4"/>
      <c r="U1787" s="4"/>
      <c r="V1787" s="4"/>
      <c r="W1787" s="4">
        <v>60</v>
      </c>
      <c r="X1787" s="13">
        <v>40653</v>
      </c>
      <c r="Y1787" s="27"/>
      <c r="Z1787" s="27"/>
      <c r="AA1787" s="28"/>
      <c r="AB1787" s="31"/>
      <c r="AC1787" s="32"/>
      <c r="AD1787" s="28"/>
      <c r="AE1787" s="28">
        <v>39</v>
      </c>
      <c r="AF1787" s="33">
        <v>0.01</v>
      </c>
      <c r="AG1787" s="28">
        <v>3</v>
      </c>
      <c r="AH1787" s="31">
        <v>5.0999999999999997E-2</v>
      </c>
      <c r="AI1787" s="31">
        <v>3.3879999999999999</v>
      </c>
      <c r="AJ1787" s="31"/>
      <c r="AK1787" s="75" t="str">
        <f t="shared" si="349"/>
        <v>1</v>
      </c>
      <c r="AL1787" s="75" t="str">
        <f t="shared" si="350"/>
        <v>3</v>
      </c>
      <c r="AM1787" s="75" t="str">
        <f t="shared" si="351"/>
        <v>1</v>
      </c>
      <c r="AN1787" s="75" t="str">
        <f t="shared" si="352"/>
        <v>1</v>
      </c>
      <c r="AO1787" s="75" t="str">
        <f t="shared" si="353"/>
        <v>1</v>
      </c>
      <c r="AP1787" s="75" t="str">
        <f t="shared" si="354"/>
        <v>1</v>
      </c>
      <c r="AQ1787" s="75" t="str">
        <f t="shared" si="358"/>
        <v>1</v>
      </c>
      <c r="AR1787" s="75" t="str">
        <f t="shared" si="359"/>
        <v>1</v>
      </c>
      <c r="AS1787" s="75">
        <f t="shared" si="355"/>
        <v>1.2727272727272727</v>
      </c>
      <c r="AT1787" s="75" t="str">
        <f t="shared" si="356"/>
        <v>3</v>
      </c>
      <c r="AU1787" s="48" t="e">
        <f>IF(OR(AQ1787="I",#REF!="I",AQ1787="C",#REF!="C"),"Termovacío",IF(OR(AO1787="I",AN1787="I",AP1787="I",AK1787="I",AL1787="I",AO1787="C",AN1787="C",AP1787="C",AK1787="C",AL1787="C"),"Regeneración",""))</f>
        <v>#REF!</v>
      </c>
    </row>
    <row r="1788" spans="1:47" s="10" customFormat="1" ht="15" customHeight="1" x14ac:dyDescent="0.2">
      <c r="A1788" s="4">
        <f t="shared" si="357"/>
        <v>90</v>
      </c>
      <c r="B1788" s="4">
        <v>500027</v>
      </c>
      <c r="C1788" s="4" t="s">
        <v>79</v>
      </c>
      <c r="D1788" s="4" t="s">
        <v>156</v>
      </c>
      <c r="E1788" s="3"/>
      <c r="F1788" s="4" t="s">
        <v>381</v>
      </c>
      <c r="G1788" s="4" t="s">
        <v>12</v>
      </c>
      <c r="H1788" s="4" t="s">
        <v>11</v>
      </c>
      <c r="I1788" s="4" t="s">
        <v>10</v>
      </c>
      <c r="J1788" s="4">
        <v>25</v>
      </c>
      <c r="K1788" s="4" t="s">
        <v>129</v>
      </c>
      <c r="L1788" s="4">
        <v>2018</v>
      </c>
      <c r="M1788" s="4" t="s">
        <v>267</v>
      </c>
      <c r="N1788" s="4" t="s">
        <v>153</v>
      </c>
      <c r="O1788" s="4" t="s">
        <v>118</v>
      </c>
      <c r="P1788" s="4">
        <v>1997</v>
      </c>
      <c r="Q1788" s="4">
        <v>2018</v>
      </c>
      <c r="R1788" s="4" t="s">
        <v>119</v>
      </c>
      <c r="S1788" s="13"/>
      <c r="T1788" s="4"/>
      <c r="U1788" s="4"/>
      <c r="V1788" s="4"/>
      <c r="W1788" s="4">
        <v>60</v>
      </c>
      <c r="X1788" s="13">
        <v>40499</v>
      </c>
      <c r="Y1788" s="27"/>
      <c r="Z1788" s="27"/>
      <c r="AA1788" s="28"/>
      <c r="AB1788" s="31"/>
      <c r="AC1788" s="32"/>
      <c r="AD1788" s="28"/>
      <c r="AE1788" s="28">
        <v>37</v>
      </c>
      <c r="AF1788" s="33">
        <v>0.01</v>
      </c>
      <c r="AG1788" s="28">
        <v>2.5</v>
      </c>
      <c r="AH1788" s="31">
        <v>6.0999999999999999E-2</v>
      </c>
      <c r="AI1788" s="31">
        <v>3.4420000000000002</v>
      </c>
      <c r="AJ1788" s="31"/>
      <c r="AK1788" s="75" t="str">
        <f t="shared" si="349"/>
        <v>1</v>
      </c>
      <c r="AL1788" s="75" t="str">
        <f t="shared" si="350"/>
        <v>3</v>
      </c>
      <c r="AM1788" s="75" t="str">
        <f t="shared" si="351"/>
        <v>1</v>
      </c>
      <c r="AN1788" s="75" t="str">
        <f t="shared" si="352"/>
        <v>1</v>
      </c>
      <c r="AO1788" s="75" t="str">
        <f t="shared" si="353"/>
        <v>1</v>
      </c>
      <c r="AP1788" s="75" t="str">
        <f t="shared" si="354"/>
        <v>1</v>
      </c>
      <c r="AQ1788" s="75" t="str">
        <f t="shared" si="358"/>
        <v>1</v>
      </c>
      <c r="AR1788" s="75" t="str">
        <f t="shared" si="359"/>
        <v>1</v>
      </c>
      <c r="AS1788" s="75">
        <f t="shared" si="355"/>
        <v>1.2727272727272727</v>
      </c>
      <c r="AT1788" s="75" t="str">
        <f t="shared" si="356"/>
        <v>3</v>
      </c>
      <c r="AU1788" s="48" t="e">
        <f>IF(OR(AQ1788="I",#REF!="I",AQ1788="C",#REF!="C"),"Termovacío",IF(OR(AO1788="I",AN1788="I",AP1788="I",AK1788="I",AL1788="I",AO1788="C",AN1788="C",AP1788="C",AK1788="C",AL1788="C"),"Regeneración",""))</f>
        <v>#REF!</v>
      </c>
    </row>
    <row r="1789" spans="1:47" s="10" customFormat="1" ht="15" customHeight="1" x14ac:dyDescent="0.2">
      <c r="A1789" s="4">
        <f t="shared" si="357"/>
        <v>90</v>
      </c>
      <c r="B1789" s="4">
        <v>500027</v>
      </c>
      <c r="C1789" s="4" t="s">
        <v>79</v>
      </c>
      <c r="D1789" s="4" t="s">
        <v>156</v>
      </c>
      <c r="E1789" s="3"/>
      <c r="F1789" s="4" t="s">
        <v>381</v>
      </c>
      <c r="G1789" s="4" t="s">
        <v>12</v>
      </c>
      <c r="H1789" s="4" t="s">
        <v>11</v>
      </c>
      <c r="I1789" s="4" t="s">
        <v>10</v>
      </c>
      <c r="J1789" s="4">
        <v>25</v>
      </c>
      <c r="K1789" s="4" t="s">
        <v>129</v>
      </c>
      <c r="L1789" s="4">
        <v>2018</v>
      </c>
      <c r="M1789" s="4" t="s">
        <v>267</v>
      </c>
      <c r="N1789" s="4" t="s">
        <v>153</v>
      </c>
      <c r="O1789" s="4" t="s">
        <v>118</v>
      </c>
      <c r="P1789" s="4">
        <v>1997</v>
      </c>
      <c r="Q1789" s="4">
        <v>2018</v>
      </c>
      <c r="R1789" s="4" t="s">
        <v>119</v>
      </c>
      <c r="S1789" s="13"/>
      <c r="T1789" s="4"/>
      <c r="U1789" s="4"/>
      <c r="V1789" s="4"/>
      <c r="W1789" s="4">
        <v>60</v>
      </c>
      <c r="X1789" s="13">
        <v>40317</v>
      </c>
      <c r="Y1789" s="27"/>
      <c r="Z1789" s="27"/>
      <c r="AA1789" s="28"/>
      <c r="AB1789" s="31"/>
      <c r="AC1789" s="32"/>
      <c r="AD1789" s="28"/>
      <c r="AE1789" s="28">
        <v>41</v>
      </c>
      <c r="AF1789" s="33">
        <v>0.01</v>
      </c>
      <c r="AG1789" s="28">
        <v>2.5</v>
      </c>
      <c r="AH1789" s="31">
        <v>0.127</v>
      </c>
      <c r="AI1789" s="31">
        <v>3.637</v>
      </c>
      <c r="AJ1789" s="31"/>
      <c r="AK1789" s="75" t="str">
        <f t="shared" si="349"/>
        <v>3</v>
      </c>
      <c r="AL1789" s="75" t="str">
        <f t="shared" si="350"/>
        <v>3</v>
      </c>
      <c r="AM1789" s="75" t="str">
        <f t="shared" si="351"/>
        <v>1</v>
      </c>
      <c r="AN1789" s="75" t="str">
        <f t="shared" si="352"/>
        <v>1</v>
      </c>
      <c r="AO1789" s="75" t="str">
        <f t="shared" si="353"/>
        <v>1</v>
      </c>
      <c r="AP1789" s="75" t="str">
        <f t="shared" si="354"/>
        <v>1</v>
      </c>
      <c r="AQ1789" s="75" t="str">
        <f t="shared" si="358"/>
        <v>1</v>
      </c>
      <c r="AR1789" s="75" t="str">
        <f t="shared" si="359"/>
        <v>1</v>
      </c>
      <c r="AS1789" s="75">
        <f t="shared" si="355"/>
        <v>1.5454545454545454</v>
      </c>
      <c r="AT1789" s="75" t="str">
        <f t="shared" si="356"/>
        <v>3</v>
      </c>
      <c r="AU1789" s="48" t="e">
        <f>IF(OR(AQ1789="I",#REF!="I",AQ1789="C",#REF!="C"),"Termovacío",IF(OR(AO1789="I",AN1789="I",AP1789="I",AK1789="I",AL1789="I",AO1789="C",AN1789="C",AP1789="C",AK1789="C",AL1789="C"),"Regeneración",""))</f>
        <v>#REF!</v>
      </c>
    </row>
    <row r="1790" spans="1:47" s="10" customFormat="1" ht="15" customHeight="1" x14ac:dyDescent="0.2">
      <c r="A1790" s="4">
        <f t="shared" si="357"/>
        <v>90</v>
      </c>
      <c r="B1790" s="4">
        <v>500027</v>
      </c>
      <c r="C1790" s="4" t="s">
        <v>79</v>
      </c>
      <c r="D1790" s="4" t="s">
        <v>156</v>
      </c>
      <c r="E1790" s="3"/>
      <c r="F1790" s="4" t="s">
        <v>381</v>
      </c>
      <c r="G1790" s="4" t="s">
        <v>12</v>
      </c>
      <c r="H1790" s="4" t="s">
        <v>11</v>
      </c>
      <c r="I1790" s="4" t="s">
        <v>10</v>
      </c>
      <c r="J1790" s="4">
        <v>25</v>
      </c>
      <c r="K1790" s="4" t="s">
        <v>129</v>
      </c>
      <c r="L1790" s="4">
        <v>2018</v>
      </c>
      <c r="M1790" s="4" t="s">
        <v>267</v>
      </c>
      <c r="N1790" s="4" t="s">
        <v>153</v>
      </c>
      <c r="O1790" s="4" t="s">
        <v>118</v>
      </c>
      <c r="P1790" s="4">
        <v>1997</v>
      </c>
      <c r="Q1790" s="4">
        <v>2018</v>
      </c>
      <c r="R1790" s="4" t="s">
        <v>119</v>
      </c>
      <c r="S1790" s="13"/>
      <c r="T1790" s="4"/>
      <c r="U1790" s="4"/>
      <c r="V1790" s="4"/>
      <c r="W1790" s="4">
        <v>60</v>
      </c>
      <c r="X1790" s="13">
        <v>39888</v>
      </c>
      <c r="Y1790" s="27"/>
      <c r="Z1790" s="27"/>
      <c r="AA1790" s="28"/>
      <c r="AB1790" s="31"/>
      <c r="AC1790" s="32"/>
      <c r="AD1790" s="28"/>
      <c r="AE1790" s="28">
        <v>48</v>
      </c>
      <c r="AF1790" s="33">
        <v>0.01</v>
      </c>
      <c r="AG1790" s="28"/>
      <c r="AH1790" s="31">
        <v>2.3E-2</v>
      </c>
      <c r="AI1790" s="31"/>
      <c r="AJ1790" s="31"/>
      <c r="AK1790" s="75" t="str">
        <f t="shared" si="349"/>
        <v>1</v>
      </c>
      <c r="AL1790" s="75" t="str">
        <f t="shared" si="350"/>
        <v>1</v>
      </c>
      <c r="AM1790" s="75" t="str">
        <f t="shared" si="351"/>
        <v>1</v>
      </c>
      <c r="AN1790" s="75" t="str">
        <f t="shared" si="352"/>
        <v>1</v>
      </c>
      <c r="AO1790" s="75" t="str">
        <f t="shared" si="353"/>
        <v>1</v>
      </c>
      <c r="AP1790" s="75" t="str">
        <f t="shared" si="354"/>
        <v>1</v>
      </c>
      <c r="AQ1790" s="75" t="str">
        <f t="shared" si="358"/>
        <v>1</v>
      </c>
      <c r="AR1790" s="75" t="str">
        <f t="shared" si="359"/>
        <v>1</v>
      </c>
      <c r="AS1790" s="75">
        <f t="shared" si="355"/>
        <v>1</v>
      </c>
      <c r="AT1790" s="75" t="str">
        <f t="shared" si="356"/>
        <v>1</v>
      </c>
      <c r="AU1790" s="48" t="e">
        <f>IF(OR(AQ1790="I",#REF!="I",AQ1790="C",#REF!="C"),"Termovacío",IF(OR(AO1790="I",AN1790="I",AP1790="I",AK1790="I",AL1790="I",AO1790="C",AN1790="C",AP1790="C",AK1790="C",AL1790="C"),"Regeneración",""))</f>
        <v>#REF!</v>
      </c>
    </row>
    <row r="1791" spans="1:47" s="10" customFormat="1" ht="15" customHeight="1" x14ac:dyDescent="0.2">
      <c r="A1791" s="4">
        <f t="shared" si="357"/>
        <v>90</v>
      </c>
      <c r="B1791" s="4">
        <v>500027</v>
      </c>
      <c r="C1791" s="4" t="s">
        <v>79</v>
      </c>
      <c r="D1791" s="4" t="s">
        <v>156</v>
      </c>
      <c r="E1791" s="3"/>
      <c r="F1791" s="4" t="s">
        <v>381</v>
      </c>
      <c r="G1791" s="4" t="s">
        <v>12</v>
      </c>
      <c r="H1791" s="4" t="s">
        <v>11</v>
      </c>
      <c r="I1791" s="4" t="s">
        <v>10</v>
      </c>
      <c r="J1791" s="4">
        <v>25</v>
      </c>
      <c r="K1791" s="4" t="s">
        <v>129</v>
      </c>
      <c r="L1791" s="4">
        <v>2018</v>
      </c>
      <c r="M1791" s="4" t="s">
        <v>267</v>
      </c>
      <c r="N1791" s="4" t="s">
        <v>153</v>
      </c>
      <c r="O1791" s="4" t="s">
        <v>118</v>
      </c>
      <c r="P1791" s="4">
        <v>1997</v>
      </c>
      <c r="Q1791" s="4">
        <v>2018</v>
      </c>
      <c r="R1791" s="4" t="s">
        <v>119</v>
      </c>
      <c r="S1791" s="13"/>
      <c r="T1791" s="4"/>
      <c r="U1791" s="4"/>
      <c r="V1791" s="4"/>
      <c r="W1791" s="4">
        <v>60</v>
      </c>
      <c r="X1791" s="13">
        <v>39860</v>
      </c>
      <c r="Y1791" s="27"/>
      <c r="Z1791" s="27"/>
      <c r="AA1791" s="28"/>
      <c r="AB1791" s="31"/>
      <c r="AC1791" s="32"/>
      <c r="AD1791" s="28"/>
      <c r="AE1791" s="28">
        <v>30</v>
      </c>
      <c r="AF1791" s="33">
        <v>0.06</v>
      </c>
      <c r="AG1791" s="28"/>
      <c r="AH1791" s="31">
        <v>0.26800000000000002</v>
      </c>
      <c r="AI1791" s="31"/>
      <c r="AJ1791" s="31"/>
      <c r="AK1791" s="75" t="str">
        <f t="shared" si="349"/>
        <v>3</v>
      </c>
      <c r="AL1791" s="75" t="str">
        <f t="shared" si="350"/>
        <v>1</v>
      </c>
      <c r="AM1791" s="75" t="str">
        <f t="shared" si="351"/>
        <v>1</v>
      </c>
      <c r="AN1791" s="75" t="str">
        <f t="shared" si="352"/>
        <v>3</v>
      </c>
      <c r="AO1791" s="75" t="str">
        <f t="shared" si="353"/>
        <v>3</v>
      </c>
      <c r="AP1791" s="75" t="str">
        <f t="shared" si="354"/>
        <v>1</v>
      </c>
      <c r="AQ1791" s="75" t="str">
        <f t="shared" si="358"/>
        <v>1</v>
      </c>
      <c r="AR1791" s="75" t="str">
        <f t="shared" si="359"/>
        <v>1</v>
      </c>
      <c r="AS1791" s="75">
        <f t="shared" si="355"/>
        <v>1.7272727272727273</v>
      </c>
      <c r="AT1791" s="75" t="str">
        <f t="shared" si="356"/>
        <v>3</v>
      </c>
      <c r="AU1791" s="48" t="e">
        <f>IF(OR(AQ1791="I",#REF!="I",AQ1791="C",#REF!="C"),"Termovacío",IF(OR(AO1791="I",AN1791="I",AP1791="I",AK1791="I",AL1791="I",AO1791="C",AN1791="C",AP1791="C",AK1791="C",AL1791="C"),"Regeneración",""))</f>
        <v>#REF!</v>
      </c>
    </row>
    <row r="1792" spans="1:47" s="10" customFormat="1" ht="15" customHeight="1" x14ac:dyDescent="0.2">
      <c r="A1792" s="4">
        <f t="shared" si="357"/>
        <v>90</v>
      </c>
      <c r="B1792" s="4">
        <v>500027</v>
      </c>
      <c r="C1792" s="4" t="s">
        <v>79</v>
      </c>
      <c r="D1792" s="4" t="s">
        <v>156</v>
      </c>
      <c r="E1792" s="3"/>
      <c r="F1792" s="4" t="s">
        <v>381</v>
      </c>
      <c r="G1792" s="4" t="s">
        <v>12</v>
      </c>
      <c r="H1792" s="4" t="s">
        <v>11</v>
      </c>
      <c r="I1792" s="4" t="s">
        <v>10</v>
      </c>
      <c r="J1792" s="4">
        <v>25</v>
      </c>
      <c r="K1792" s="4" t="s">
        <v>129</v>
      </c>
      <c r="L1792" s="4">
        <v>2018</v>
      </c>
      <c r="M1792" s="4" t="s">
        <v>267</v>
      </c>
      <c r="N1792" s="4" t="s">
        <v>153</v>
      </c>
      <c r="O1792" s="4" t="s">
        <v>118</v>
      </c>
      <c r="P1792" s="4">
        <v>1997</v>
      </c>
      <c r="Q1792" s="4">
        <v>2018</v>
      </c>
      <c r="R1792" s="4" t="s">
        <v>119</v>
      </c>
      <c r="S1792" s="13"/>
      <c r="T1792" s="4"/>
      <c r="U1792" s="4"/>
      <c r="V1792" s="4"/>
      <c r="W1792" s="4">
        <v>60</v>
      </c>
      <c r="X1792" s="13">
        <v>39680</v>
      </c>
      <c r="Y1792" s="27"/>
      <c r="Z1792" s="27"/>
      <c r="AA1792" s="28"/>
      <c r="AB1792" s="31"/>
      <c r="AC1792" s="32"/>
      <c r="AD1792" s="28"/>
      <c r="AE1792" s="28">
        <v>35.700000000000003</v>
      </c>
      <c r="AF1792" s="33">
        <v>0.1</v>
      </c>
      <c r="AG1792" s="28">
        <v>3.5</v>
      </c>
      <c r="AH1792" s="31">
        <v>0.15</v>
      </c>
      <c r="AI1792" s="31">
        <v>8.8000000000000007</v>
      </c>
      <c r="AJ1792" s="31"/>
      <c r="AK1792" s="75" t="str">
        <f t="shared" si="349"/>
        <v>3</v>
      </c>
      <c r="AL1792" s="75" t="str">
        <f t="shared" si="350"/>
        <v>5</v>
      </c>
      <c r="AM1792" s="75" t="str">
        <f t="shared" si="351"/>
        <v>1</v>
      </c>
      <c r="AN1792" s="75" t="str">
        <f t="shared" si="352"/>
        <v>3</v>
      </c>
      <c r="AO1792" s="75" t="str">
        <f t="shared" si="353"/>
        <v>1</v>
      </c>
      <c r="AP1792" s="75" t="str">
        <f t="shared" si="354"/>
        <v>1</v>
      </c>
      <c r="AQ1792" s="75" t="str">
        <f t="shared" si="358"/>
        <v>1</v>
      </c>
      <c r="AR1792" s="75" t="str">
        <f t="shared" si="359"/>
        <v>1</v>
      </c>
      <c r="AS1792" s="75">
        <f t="shared" si="355"/>
        <v>2</v>
      </c>
      <c r="AT1792" s="75" t="str">
        <f t="shared" si="356"/>
        <v>3</v>
      </c>
      <c r="AU1792" s="48" t="e">
        <f>IF(OR(AQ1792="I",#REF!="I",AQ1792="C",#REF!="C"),"Termovacío",IF(OR(AO1792="I",AN1792="I",AP1792="I",AK1792="I",AL1792="I",AO1792="C",AN1792="C",AP1792="C",AK1792="C",AL1792="C"),"Regeneración",""))</f>
        <v>#REF!</v>
      </c>
    </row>
    <row r="1793" spans="1:47" s="10" customFormat="1" ht="15" customHeight="1" x14ac:dyDescent="0.2">
      <c r="A1793" s="4">
        <f t="shared" si="357"/>
        <v>90</v>
      </c>
      <c r="B1793" s="4">
        <v>500027</v>
      </c>
      <c r="C1793" s="4" t="s">
        <v>79</v>
      </c>
      <c r="D1793" s="4" t="s">
        <v>156</v>
      </c>
      <c r="E1793" s="3"/>
      <c r="F1793" s="4" t="s">
        <v>381</v>
      </c>
      <c r="G1793" s="4" t="s">
        <v>12</v>
      </c>
      <c r="H1793" s="4" t="s">
        <v>11</v>
      </c>
      <c r="I1793" s="4" t="s">
        <v>10</v>
      </c>
      <c r="J1793" s="4">
        <v>25</v>
      </c>
      <c r="K1793" s="4" t="s">
        <v>129</v>
      </c>
      <c r="L1793" s="4">
        <v>2018</v>
      </c>
      <c r="M1793" s="4" t="s">
        <v>267</v>
      </c>
      <c r="N1793" s="4" t="s">
        <v>153</v>
      </c>
      <c r="O1793" s="4" t="s">
        <v>118</v>
      </c>
      <c r="P1793" s="4">
        <v>1997</v>
      </c>
      <c r="Q1793" s="4">
        <v>2018</v>
      </c>
      <c r="R1793" s="4" t="s">
        <v>119</v>
      </c>
      <c r="S1793" s="13"/>
      <c r="T1793" s="4"/>
      <c r="U1793" s="4"/>
      <c r="V1793" s="4"/>
      <c r="W1793" s="4">
        <v>60</v>
      </c>
      <c r="X1793" s="13">
        <v>39289</v>
      </c>
      <c r="Y1793" s="27"/>
      <c r="Z1793" s="27"/>
      <c r="AA1793" s="28"/>
      <c r="AB1793" s="31"/>
      <c r="AC1793" s="32">
        <v>42</v>
      </c>
      <c r="AD1793" s="28"/>
      <c r="AE1793" s="28"/>
      <c r="AF1793" s="33"/>
      <c r="AG1793" s="28"/>
      <c r="AH1793" s="31"/>
      <c r="AI1793" s="31"/>
      <c r="AJ1793" s="31"/>
      <c r="AK1793" s="75" t="str">
        <f t="shared" si="349"/>
        <v>1</v>
      </c>
      <c r="AL1793" s="75" t="str">
        <f t="shared" si="350"/>
        <v>1</v>
      </c>
      <c r="AM1793" s="75" t="str">
        <f t="shared" si="351"/>
        <v>1</v>
      </c>
      <c r="AN1793" s="75" t="str">
        <f t="shared" si="352"/>
        <v>1</v>
      </c>
      <c r="AO1793" s="75" t="str">
        <f t="shared" si="353"/>
        <v>1</v>
      </c>
      <c r="AP1793" s="75" t="str">
        <f t="shared" si="354"/>
        <v>1</v>
      </c>
      <c r="AQ1793" s="75" t="str">
        <f t="shared" si="358"/>
        <v>1</v>
      </c>
      <c r="AR1793" s="75" t="str">
        <f t="shared" si="359"/>
        <v>1</v>
      </c>
      <c r="AS1793" s="75">
        <f t="shared" si="355"/>
        <v>1</v>
      </c>
      <c r="AT1793" s="75" t="str">
        <f t="shared" si="356"/>
        <v>1</v>
      </c>
      <c r="AU1793" s="48" t="e">
        <f>IF(OR(AQ1793="I",#REF!="I",AQ1793="C",#REF!="C"),"Termovacío",IF(OR(AO1793="I",AN1793="I",AP1793="I",AK1793="I",AL1793="I",AO1793="C",AN1793="C",AP1793="C",AK1793="C",AL1793="C"),"Regeneración",""))</f>
        <v>#REF!</v>
      </c>
    </row>
    <row r="1794" spans="1:47" s="10" customFormat="1" ht="15" customHeight="1" x14ac:dyDescent="0.2">
      <c r="A1794" s="4">
        <f t="shared" si="357"/>
        <v>90</v>
      </c>
      <c r="B1794" s="4">
        <v>500027</v>
      </c>
      <c r="C1794" s="4" t="s">
        <v>79</v>
      </c>
      <c r="D1794" s="4" t="s">
        <v>156</v>
      </c>
      <c r="E1794" s="3"/>
      <c r="F1794" s="4" t="s">
        <v>381</v>
      </c>
      <c r="G1794" s="4" t="s">
        <v>12</v>
      </c>
      <c r="H1794" s="4" t="s">
        <v>11</v>
      </c>
      <c r="I1794" s="4" t="s">
        <v>10</v>
      </c>
      <c r="J1794" s="4">
        <v>25</v>
      </c>
      <c r="K1794" s="4" t="s">
        <v>129</v>
      </c>
      <c r="L1794" s="4">
        <v>2018</v>
      </c>
      <c r="M1794" s="4" t="s">
        <v>267</v>
      </c>
      <c r="N1794" s="4" t="s">
        <v>153</v>
      </c>
      <c r="O1794" s="4" t="s">
        <v>118</v>
      </c>
      <c r="P1794" s="4">
        <v>1997</v>
      </c>
      <c r="Q1794" s="4">
        <v>2018</v>
      </c>
      <c r="R1794" s="4" t="s">
        <v>119</v>
      </c>
      <c r="S1794" s="13"/>
      <c r="T1794" s="4"/>
      <c r="U1794" s="4"/>
      <c r="V1794" s="4"/>
      <c r="W1794" s="4">
        <v>60</v>
      </c>
      <c r="X1794" s="13">
        <v>39045</v>
      </c>
      <c r="Y1794" s="27"/>
      <c r="Z1794" s="27"/>
      <c r="AA1794" s="28"/>
      <c r="AB1794" s="31"/>
      <c r="AC1794" s="32"/>
      <c r="AD1794" s="28"/>
      <c r="AE1794" s="28">
        <v>28.2</v>
      </c>
      <c r="AF1794" s="33">
        <v>0.04</v>
      </c>
      <c r="AG1794" s="28">
        <v>4</v>
      </c>
      <c r="AH1794" s="31">
        <v>0.19700000000000001</v>
      </c>
      <c r="AI1794" s="31">
        <v>7.9050000000000002</v>
      </c>
      <c r="AJ1794" s="31"/>
      <c r="AK1794" s="75" t="str">
        <f t="shared" si="349"/>
        <v>3</v>
      </c>
      <c r="AL1794" s="75" t="str">
        <f t="shared" si="350"/>
        <v>5</v>
      </c>
      <c r="AM1794" s="75" t="str">
        <f t="shared" si="351"/>
        <v>1</v>
      </c>
      <c r="AN1794" s="75" t="str">
        <f t="shared" si="352"/>
        <v>1</v>
      </c>
      <c r="AO1794" s="75" t="str">
        <f t="shared" si="353"/>
        <v>3</v>
      </c>
      <c r="AP1794" s="75" t="str">
        <f t="shared" si="354"/>
        <v>5</v>
      </c>
      <c r="AQ1794" s="75" t="str">
        <f t="shared" si="358"/>
        <v>1</v>
      </c>
      <c r="AR1794" s="75" t="str">
        <f t="shared" si="359"/>
        <v>1</v>
      </c>
      <c r="AS1794" s="75">
        <f t="shared" si="355"/>
        <v>2.2727272727272729</v>
      </c>
      <c r="AT1794" s="75" t="str">
        <f t="shared" si="356"/>
        <v>6</v>
      </c>
      <c r="AU1794" s="48" t="e">
        <f>IF(OR(AQ1794="I",#REF!="I",AQ1794="C",#REF!="C"),"Termovacío",IF(OR(AO1794="I",AN1794="I",AP1794="I",AK1794="I",AL1794="I",AO1794="C",AN1794="C",AP1794="C",AK1794="C",AL1794="C"),"Regeneración",""))</f>
        <v>#REF!</v>
      </c>
    </row>
    <row r="1795" spans="1:47" s="10" customFormat="1" ht="15" customHeight="1" x14ac:dyDescent="0.2">
      <c r="A1795" s="4">
        <f t="shared" si="357"/>
        <v>90</v>
      </c>
      <c r="B1795" s="4">
        <v>500027</v>
      </c>
      <c r="C1795" s="4" t="s">
        <v>79</v>
      </c>
      <c r="D1795" s="4" t="s">
        <v>156</v>
      </c>
      <c r="E1795" s="3"/>
      <c r="F1795" s="4" t="s">
        <v>381</v>
      </c>
      <c r="G1795" s="4" t="s">
        <v>12</v>
      </c>
      <c r="H1795" s="4" t="s">
        <v>11</v>
      </c>
      <c r="I1795" s="4" t="s">
        <v>10</v>
      </c>
      <c r="J1795" s="4">
        <v>25</v>
      </c>
      <c r="K1795" s="4" t="s">
        <v>129</v>
      </c>
      <c r="L1795" s="4">
        <v>2018</v>
      </c>
      <c r="M1795" s="4" t="s">
        <v>267</v>
      </c>
      <c r="N1795" s="4" t="s">
        <v>153</v>
      </c>
      <c r="O1795" s="4" t="s">
        <v>118</v>
      </c>
      <c r="P1795" s="4">
        <v>1997</v>
      </c>
      <c r="Q1795" s="4">
        <v>2018</v>
      </c>
      <c r="R1795" s="4" t="s">
        <v>119</v>
      </c>
      <c r="S1795" s="13"/>
      <c r="T1795" s="4"/>
      <c r="U1795" s="4"/>
      <c r="V1795" s="4"/>
      <c r="W1795" s="4">
        <v>60</v>
      </c>
      <c r="X1795" s="13">
        <v>39027</v>
      </c>
      <c r="Y1795" s="27"/>
      <c r="Z1795" s="27"/>
      <c r="AA1795" s="28"/>
      <c r="AB1795" s="31"/>
      <c r="AC1795" s="32">
        <v>18</v>
      </c>
      <c r="AD1795" s="28"/>
      <c r="AE1795" s="28"/>
      <c r="AF1795" s="33"/>
      <c r="AG1795" s="28"/>
      <c r="AH1795" s="31"/>
      <c r="AI1795" s="31"/>
      <c r="AJ1795" s="31"/>
      <c r="AK1795" s="75" t="str">
        <f t="shared" si="349"/>
        <v>1</v>
      </c>
      <c r="AL1795" s="75" t="str">
        <f t="shared" si="350"/>
        <v>1</v>
      </c>
      <c r="AM1795" s="75" t="str">
        <f t="shared" si="351"/>
        <v>1</v>
      </c>
      <c r="AN1795" s="75" t="str">
        <f t="shared" si="352"/>
        <v>1</v>
      </c>
      <c r="AO1795" s="75" t="str">
        <f t="shared" si="353"/>
        <v>1</v>
      </c>
      <c r="AP1795" s="75" t="str">
        <f t="shared" si="354"/>
        <v>1</v>
      </c>
      <c r="AQ1795" s="75" t="str">
        <f t="shared" si="358"/>
        <v>5</v>
      </c>
      <c r="AR1795" s="75" t="str">
        <f t="shared" si="359"/>
        <v>1</v>
      </c>
      <c r="AS1795" s="75">
        <f t="shared" si="355"/>
        <v>1.9090909090909092</v>
      </c>
      <c r="AT1795" s="75" t="str">
        <f t="shared" si="356"/>
        <v>3</v>
      </c>
      <c r="AU1795" s="48" t="e">
        <f>IF(OR(AQ1795="I",#REF!="I",AQ1795="C",#REF!="C"),"Termovacío",IF(OR(AO1795="I",AN1795="I",AP1795="I",AK1795="I",AL1795="I",AO1795="C",AN1795="C",AP1795="C",AK1795="C",AL1795="C"),"Regeneración",""))</f>
        <v>#REF!</v>
      </c>
    </row>
    <row r="1796" spans="1:47" s="10" customFormat="1" ht="15" customHeight="1" x14ac:dyDescent="0.2">
      <c r="A1796" s="4">
        <f t="shared" si="357"/>
        <v>90</v>
      </c>
      <c r="B1796" s="4">
        <v>500027</v>
      </c>
      <c r="C1796" s="4" t="s">
        <v>79</v>
      </c>
      <c r="D1796" s="4" t="s">
        <v>156</v>
      </c>
      <c r="E1796" s="3"/>
      <c r="F1796" s="4" t="s">
        <v>381</v>
      </c>
      <c r="G1796" s="4" t="s">
        <v>12</v>
      </c>
      <c r="H1796" s="4" t="s">
        <v>11</v>
      </c>
      <c r="I1796" s="4" t="s">
        <v>10</v>
      </c>
      <c r="J1796" s="4">
        <v>25</v>
      </c>
      <c r="K1796" s="4" t="s">
        <v>129</v>
      </c>
      <c r="L1796" s="4">
        <v>2018</v>
      </c>
      <c r="M1796" s="4" t="s">
        <v>267</v>
      </c>
      <c r="N1796" s="4" t="s">
        <v>153</v>
      </c>
      <c r="O1796" s="4" t="s">
        <v>118</v>
      </c>
      <c r="P1796" s="4">
        <v>1997</v>
      </c>
      <c r="Q1796" s="4">
        <v>2018</v>
      </c>
      <c r="R1796" s="4" t="s">
        <v>119</v>
      </c>
      <c r="S1796" s="13"/>
      <c r="T1796" s="4"/>
      <c r="U1796" s="4"/>
      <c r="V1796" s="4"/>
      <c r="W1796" s="4">
        <v>60</v>
      </c>
      <c r="X1796" s="13">
        <v>38485</v>
      </c>
      <c r="Y1796" s="27"/>
      <c r="Z1796" s="27"/>
      <c r="AA1796" s="28"/>
      <c r="AB1796" s="31"/>
      <c r="AC1796" s="32">
        <v>38</v>
      </c>
      <c r="AD1796" s="28"/>
      <c r="AE1796" s="28"/>
      <c r="AF1796" s="33"/>
      <c r="AG1796" s="28"/>
      <c r="AH1796" s="31"/>
      <c r="AI1796" s="31"/>
      <c r="AJ1796" s="31"/>
      <c r="AK1796" s="75" t="str">
        <f t="shared" ref="AK1796:AK1859" si="362">IF(AH1796&lt;&gt;"",IF(AH1796&lt;=0.1,"1",IF(AND(AH1796&gt;0.1,AH1796&lt;=0.3),"3",IF(AH1796&gt;0.3,"5",""))),"1")</f>
        <v>1</v>
      </c>
      <c r="AL1796" s="75" t="str">
        <f t="shared" ref="AL1796:AL1859" si="363">IF(AI1796&lt;&gt;"",IF(AI1796&lt;=3,"1",IF(AND(AI1796&gt;3,AI1796&lt;=4),"3",IF(AI1796&gt;4,"5",""))),"1")</f>
        <v>1</v>
      </c>
      <c r="AM1796" s="75" t="str">
        <f t="shared" ref="AM1796:AM1859" si="364">IF(AD1796&lt;&gt;"",IF(AD1796&lt;=20,"1",IF(AND(AD1796&gt;20,AD1796&lt;=30),"3",IF(AD1796&gt;30,"5",""))),"1")</f>
        <v>1</v>
      </c>
      <c r="AN1796" s="75" t="str">
        <f t="shared" ref="AN1796:AN1859" si="365">IF(AF1796&lt;&gt;"",IF(AF1796&lt;=0.05,"1",IF(AND(AF1796&gt;0.05,AF1796&lt;=0.1),"3",IF(AF1796&gt;0.1,"5",""))),"1")</f>
        <v>1</v>
      </c>
      <c r="AO1796" s="75" t="str">
        <f t="shared" ref="AO1796:AO1859" si="366">IF(AE1796&lt;&gt;"",IF(AE1796&gt;=32,"1",IF(AND(AE1796&gt;=28,AE1796&lt;32),"3",IF(AE1796&lt;28,"5",""))),"1")</f>
        <v>1</v>
      </c>
      <c r="AP1796" s="75" t="str">
        <f t="shared" ref="AP1796:AP1859" si="367">IF(AG1796&lt;&gt;"",IF(AG1796&lt;=3.5,"1",IF(AG1796&gt;3.5,"5","")),"1")</f>
        <v>1</v>
      </c>
      <c r="AQ1796" s="75" t="str">
        <f t="shared" si="358"/>
        <v>3</v>
      </c>
      <c r="AR1796" s="75" t="str">
        <f t="shared" si="359"/>
        <v>1</v>
      </c>
      <c r="AS1796" s="75">
        <f t="shared" si="355"/>
        <v>1.4545454545454546</v>
      </c>
      <c r="AT1796" s="75" t="str">
        <f t="shared" si="356"/>
        <v>3</v>
      </c>
      <c r="AU1796" s="48" t="e">
        <f>IF(OR(AQ1796="I",#REF!="I",AQ1796="C",#REF!="C"),"Termovacío",IF(OR(AO1796="I",AN1796="I",AP1796="I",AK1796="I",AL1796="I",AO1796="C",AN1796="C",AP1796="C",AK1796="C",AL1796="C"),"Regeneración",""))</f>
        <v>#REF!</v>
      </c>
    </row>
    <row r="1797" spans="1:47" s="10" customFormat="1" ht="15" customHeight="1" x14ac:dyDescent="0.2">
      <c r="A1797" s="4">
        <f t="shared" si="357"/>
        <v>90</v>
      </c>
      <c r="B1797" s="4">
        <v>500027</v>
      </c>
      <c r="C1797" s="4" t="s">
        <v>79</v>
      </c>
      <c r="D1797" s="4" t="s">
        <v>156</v>
      </c>
      <c r="E1797" s="3"/>
      <c r="F1797" s="4" t="s">
        <v>381</v>
      </c>
      <c r="G1797" s="4" t="s">
        <v>12</v>
      </c>
      <c r="H1797" s="4" t="s">
        <v>11</v>
      </c>
      <c r="I1797" s="4" t="s">
        <v>10</v>
      </c>
      <c r="J1797" s="4">
        <v>25</v>
      </c>
      <c r="K1797" s="4" t="s">
        <v>129</v>
      </c>
      <c r="L1797" s="4">
        <v>2018</v>
      </c>
      <c r="M1797" s="4" t="s">
        <v>267</v>
      </c>
      <c r="N1797" s="4" t="s">
        <v>153</v>
      </c>
      <c r="O1797" s="4" t="s">
        <v>118</v>
      </c>
      <c r="P1797" s="4">
        <v>1997</v>
      </c>
      <c r="Q1797" s="4">
        <v>2018</v>
      </c>
      <c r="R1797" s="4" t="s">
        <v>119</v>
      </c>
      <c r="S1797" s="13"/>
      <c r="T1797" s="4"/>
      <c r="U1797" s="4"/>
      <c r="V1797" s="4"/>
      <c r="W1797" s="4">
        <v>60</v>
      </c>
      <c r="X1797" s="13">
        <v>38236</v>
      </c>
      <c r="Y1797" s="27"/>
      <c r="Z1797" s="27"/>
      <c r="AA1797" s="28"/>
      <c r="AB1797" s="31"/>
      <c r="AC1797" s="32">
        <v>53</v>
      </c>
      <c r="AD1797" s="28"/>
      <c r="AE1797" s="28">
        <v>35.700000000000003</v>
      </c>
      <c r="AF1797" s="33"/>
      <c r="AG1797" s="28"/>
      <c r="AH1797" s="31"/>
      <c r="AI1797" s="31"/>
      <c r="AJ1797" s="31"/>
      <c r="AK1797" s="75" t="str">
        <f t="shared" si="362"/>
        <v>1</v>
      </c>
      <c r="AL1797" s="75" t="str">
        <f t="shared" si="363"/>
        <v>1</v>
      </c>
      <c r="AM1797" s="75" t="str">
        <f t="shared" si="364"/>
        <v>1</v>
      </c>
      <c r="AN1797" s="75" t="str">
        <f t="shared" si="365"/>
        <v>1</v>
      </c>
      <c r="AO1797" s="75" t="str">
        <f t="shared" si="366"/>
        <v>1</v>
      </c>
      <c r="AP1797" s="75" t="str">
        <f t="shared" si="367"/>
        <v>1</v>
      </c>
      <c r="AQ1797" s="75" t="str">
        <f t="shared" si="358"/>
        <v>1</v>
      </c>
      <c r="AR1797" s="75" t="str">
        <f t="shared" si="359"/>
        <v>1</v>
      </c>
      <c r="AS1797" s="75">
        <f t="shared" ref="AS1797:AS1860" si="368">+(3*AK1797+3*AL1797+4*AM1797+2*AN1797+3*AO1797+1*AP1797+5*AQ1797+1*AR1797)/22</f>
        <v>1</v>
      </c>
      <c r="AT1797" s="75" t="str">
        <f t="shared" ref="AT1797:AT1860" si="369">IF(AND(AS1797&gt;0,AS1797&lt;=1),"1",IF(AND(AS1797&gt;1,AS1797&lt;=2),"3",IF(AND(AS1797&gt;2,AS1797&lt;=3),"6",IF(AND(AS1797&gt;3,AS1797&lt;=4),"8",IF(AND(AS1797&gt;4,AS1797&lt;=5),"10","")))))</f>
        <v>1</v>
      </c>
      <c r="AU1797" s="48" t="e">
        <f>IF(OR(AQ1797="I",#REF!="I",AQ1797="C",#REF!="C"),"Termovacío",IF(OR(AO1797="I",AN1797="I",AP1797="I",AK1797="I",AL1797="I",AO1797="C",AN1797="C",AP1797="C",AK1797="C",AL1797="C"),"Regeneración",""))</f>
        <v>#REF!</v>
      </c>
    </row>
    <row r="1798" spans="1:47" s="10" customFormat="1" ht="15" customHeight="1" x14ac:dyDescent="0.2">
      <c r="A1798" s="4">
        <f t="shared" si="357"/>
        <v>90</v>
      </c>
      <c r="B1798" s="4">
        <v>500027</v>
      </c>
      <c r="C1798" s="4" t="s">
        <v>79</v>
      </c>
      <c r="D1798" s="4" t="s">
        <v>156</v>
      </c>
      <c r="E1798" s="3"/>
      <c r="F1798" s="4" t="s">
        <v>381</v>
      </c>
      <c r="G1798" s="4" t="s">
        <v>12</v>
      </c>
      <c r="H1798" s="4" t="s">
        <v>11</v>
      </c>
      <c r="I1798" s="4" t="s">
        <v>10</v>
      </c>
      <c r="J1798" s="4">
        <v>25</v>
      </c>
      <c r="K1798" s="4" t="s">
        <v>129</v>
      </c>
      <c r="L1798" s="4">
        <v>2018</v>
      </c>
      <c r="M1798" s="4" t="s">
        <v>267</v>
      </c>
      <c r="N1798" s="4" t="s">
        <v>153</v>
      </c>
      <c r="O1798" s="4" t="s">
        <v>118</v>
      </c>
      <c r="P1798" s="4">
        <v>1997</v>
      </c>
      <c r="Q1798" s="4">
        <v>2018</v>
      </c>
      <c r="R1798" s="4" t="s">
        <v>119</v>
      </c>
      <c r="S1798" s="13"/>
      <c r="T1798" s="4"/>
      <c r="U1798" s="4"/>
      <c r="V1798" s="4"/>
      <c r="W1798" s="4">
        <v>60</v>
      </c>
      <c r="X1798" s="13">
        <v>38229</v>
      </c>
      <c r="Y1798" s="27"/>
      <c r="Z1798" s="27"/>
      <c r="AA1798" s="28"/>
      <c r="AB1798" s="31"/>
      <c r="AC1798" s="32">
        <v>24</v>
      </c>
      <c r="AD1798" s="28"/>
      <c r="AE1798" s="28">
        <v>35.700000000000003</v>
      </c>
      <c r="AF1798" s="33"/>
      <c r="AG1798" s="28">
        <v>3.4</v>
      </c>
      <c r="AH1798" s="31"/>
      <c r="AI1798" s="31"/>
      <c r="AJ1798" s="31"/>
      <c r="AK1798" s="75" t="str">
        <f t="shared" si="362"/>
        <v>1</v>
      </c>
      <c r="AL1798" s="75" t="str">
        <f t="shared" si="363"/>
        <v>1</v>
      </c>
      <c r="AM1798" s="75" t="str">
        <f t="shared" si="364"/>
        <v>1</v>
      </c>
      <c r="AN1798" s="75" t="str">
        <f t="shared" si="365"/>
        <v>1</v>
      </c>
      <c r="AO1798" s="75" t="str">
        <f t="shared" si="366"/>
        <v>1</v>
      </c>
      <c r="AP1798" s="75" t="str">
        <f t="shared" si="367"/>
        <v>1</v>
      </c>
      <c r="AQ1798" s="75" t="str">
        <f t="shared" si="358"/>
        <v>5</v>
      </c>
      <c r="AR1798" s="75" t="str">
        <f t="shared" si="359"/>
        <v>1</v>
      </c>
      <c r="AS1798" s="75">
        <f t="shared" si="368"/>
        <v>1.9090909090909092</v>
      </c>
      <c r="AT1798" s="75" t="str">
        <f t="shared" si="369"/>
        <v>3</v>
      </c>
      <c r="AU1798" s="48" t="e">
        <f>IF(OR(AQ1798="I",#REF!="I",AQ1798="C",#REF!="C"),"Termovacío",IF(OR(AO1798="I",AN1798="I",AP1798="I",AK1798="I",AL1798="I",AO1798="C",AN1798="C",AP1798="C",AK1798="C",AL1798="C"),"Regeneración",""))</f>
        <v>#REF!</v>
      </c>
    </row>
    <row r="1799" spans="1:47" s="10" customFormat="1" ht="15" customHeight="1" x14ac:dyDescent="0.2">
      <c r="A1799" s="4">
        <f t="shared" si="357"/>
        <v>90</v>
      </c>
      <c r="B1799" s="4">
        <v>500027</v>
      </c>
      <c r="C1799" s="4" t="s">
        <v>79</v>
      </c>
      <c r="D1799" s="4" t="s">
        <v>156</v>
      </c>
      <c r="E1799" s="3"/>
      <c r="F1799" s="4" t="s">
        <v>381</v>
      </c>
      <c r="G1799" s="4" t="s">
        <v>12</v>
      </c>
      <c r="H1799" s="4" t="s">
        <v>11</v>
      </c>
      <c r="I1799" s="4" t="s">
        <v>10</v>
      </c>
      <c r="J1799" s="4">
        <v>25</v>
      </c>
      <c r="K1799" s="4" t="s">
        <v>129</v>
      </c>
      <c r="L1799" s="4">
        <v>2018</v>
      </c>
      <c r="M1799" s="4" t="s">
        <v>267</v>
      </c>
      <c r="N1799" s="4" t="s">
        <v>153</v>
      </c>
      <c r="O1799" s="4" t="s">
        <v>118</v>
      </c>
      <c r="P1799" s="4">
        <v>1997</v>
      </c>
      <c r="Q1799" s="4">
        <v>2018</v>
      </c>
      <c r="R1799" s="4" t="s">
        <v>119</v>
      </c>
      <c r="S1799" s="13"/>
      <c r="T1799" s="4"/>
      <c r="U1799" s="4"/>
      <c r="V1799" s="4"/>
      <c r="W1799" s="4">
        <v>60</v>
      </c>
      <c r="X1799" s="13">
        <v>38228</v>
      </c>
      <c r="Y1799" s="27"/>
      <c r="Z1799" s="27"/>
      <c r="AA1799" s="28"/>
      <c r="AB1799" s="31"/>
      <c r="AC1799" s="32">
        <v>42</v>
      </c>
      <c r="AD1799" s="28"/>
      <c r="AE1799" s="28">
        <v>36.5</v>
      </c>
      <c r="AF1799" s="33"/>
      <c r="AG1799" s="28"/>
      <c r="AH1799" s="31"/>
      <c r="AI1799" s="31"/>
      <c r="AJ1799" s="31"/>
      <c r="AK1799" s="75" t="str">
        <f t="shared" si="362"/>
        <v>1</v>
      </c>
      <c r="AL1799" s="75" t="str">
        <f t="shared" si="363"/>
        <v>1</v>
      </c>
      <c r="AM1799" s="75" t="str">
        <f t="shared" si="364"/>
        <v>1</v>
      </c>
      <c r="AN1799" s="75" t="str">
        <f t="shared" si="365"/>
        <v>1</v>
      </c>
      <c r="AO1799" s="75" t="str">
        <f t="shared" si="366"/>
        <v>1</v>
      </c>
      <c r="AP1799" s="75" t="str">
        <f t="shared" si="367"/>
        <v>1</v>
      </c>
      <c r="AQ1799" s="75" t="str">
        <f t="shared" si="358"/>
        <v>1</v>
      </c>
      <c r="AR1799" s="75" t="str">
        <f t="shared" si="359"/>
        <v>1</v>
      </c>
      <c r="AS1799" s="75">
        <f t="shared" si="368"/>
        <v>1</v>
      </c>
      <c r="AT1799" s="75" t="str">
        <f t="shared" si="369"/>
        <v>1</v>
      </c>
      <c r="AU1799" s="48" t="e">
        <f>IF(OR(AQ1799="I",#REF!="I",AQ1799="C",#REF!="C"),"Termovacío",IF(OR(AO1799="I",AN1799="I",AP1799="I",AK1799="I",AL1799="I",AO1799="C",AN1799="C",AP1799="C",AK1799="C",AL1799="C"),"Regeneración",""))</f>
        <v>#REF!</v>
      </c>
    </row>
    <row r="1800" spans="1:47" s="10" customFormat="1" ht="15" customHeight="1" x14ac:dyDescent="0.2">
      <c r="A1800" s="4">
        <f t="shared" si="357"/>
        <v>90</v>
      </c>
      <c r="B1800" s="4">
        <v>500027</v>
      </c>
      <c r="C1800" s="4" t="s">
        <v>79</v>
      </c>
      <c r="D1800" s="4" t="s">
        <v>156</v>
      </c>
      <c r="E1800" s="3"/>
      <c r="F1800" s="4" t="s">
        <v>381</v>
      </c>
      <c r="G1800" s="4" t="s">
        <v>12</v>
      </c>
      <c r="H1800" s="4" t="s">
        <v>11</v>
      </c>
      <c r="I1800" s="4" t="s">
        <v>10</v>
      </c>
      <c r="J1800" s="4">
        <v>25</v>
      </c>
      <c r="K1800" s="4" t="s">
        <v>129</v>
      </c>
      <c r="L1800" s="4">
        <v>2018</v>
      </c>
      <c r="M1800" s="4" t="s">
        <v>267</v>
      </c>
      <c r="N1800" s="4" t="s">
        <v>153</v>
      </c>
      <c r="O1800" s="4" t="s">
        <v>118</v>
      </c>
      <c r="P1800" s="4">
        <v>1997</v>
      </c>
      <c r="Q1800" s="4">
        <v>2018</v>
      </c>
      <c r="R1800" s="4" t="s">
        <v>119</v>
      </c>
      <c r="S1800" s="13"/>
      <c r="T1800" s="4"/>
      <c r="U1800" s="4"/>
      <c r="V1800" s="4"/>
      <c r="W1800" s="4">
        <v>60</v>
      </c>
      <c r="X1800" s="13">
        <v>38222</v>
      </c>
      <c r="Y1800" s="27"/>
      <c r="Z1800" s="27"/>
      <c r="AA1800" s="28"/>
      <c r="AB1800" s="31"/>
      <c r="AC1800" s="32">
        <v>57.4</v>
      </c>
      <c r="AD1800" s="28"/>
      <c r="AE1800" s="28">
        <v>36</v>
      </c>
      <c r="AF1800" s="33"/>
      <c r="AG1800" s="28">
        <v>3.5</v>
      </c>
      <c r="AH1800" s="31"/>
      <c r="AI1800" s="31"/>
      <c r="AJ1800" s="31"/>
      <c r="AK1800" s="75" t="str">
        <f t="shared" si="362"/>
        <v>1</v>
      </c>
      <c r="AL1800" s="75" t="str">
        <f t="shared" si="363"/>
        <v>1</v>
      </c>
      <c r="AM1800" s="75" t="str">
        <f t="shared" si="364"/>
        <v>1</v>
      </c>
      <c r="AN1800" s="75" t="str">
        <f t="shared" si="365"/>
        <v>1</v>
      </c>
      <c r="AO1800" s="75" t="str">
        <f t="shared" si="366"/>
        <v>1</v>
      </c>
      <c r="AP1800" s="75" t="str">
        <f t="shared" si="367"/>
        <v>1</v>
      </c>
      <c r="AQ1800" s="75" t="str">
        <f t="shared" si="358"/>
        <v>1</v>
      </c>
      <c r="AR1800" s="75" t="str">
        <f t="shared" si="359"/>
        <v>1</v>
      </c>
      <c r="AS1800" s="75">
        <f t="shared" si="368"/>
        <v>1</v>
      </c>
      <c r="AT1800" s="75" t="str">
        <f t="shared" si="369"/>
        <v>1</v>
      </c>
      <c r="AU1800" s="48" t="e">
        <f>IF(OR(AQ1800="I",#REF!="I",AQ1800="C",#REF!="C"),"Termovacío",IF(OR(AO1800="I",AN1800="I",AP1800="I",AK1800="I",AL1800="I",AO1800="C",AN1800="C",AP1800="C",AK1800="C",AL1800="C"),"Regeneración",""))</f>
        <v>#REF!</v>
      </c>
    </row>
    <row r="1801" spans="1:47" s="10" customFormat="1" ht="15" customHeight="1" x14ac:dyDescent="0.2">
      <c r="A1801" s="4">
        <f t="shared" si="357"/>
        <v>90</v>
      </c>
      <c r="B1801" s="4">
        <v>500027</v>
      </c>
      <c r="C1801" s="4" t="s">
        <v>79</v>
      </c>
      <c r="D1801" s="4" t="s">
        <v>156</v>
      </c>
      <c r="E1801" s="3"/>
      <c r="F1801" s="4" t="s">
        <v>381</v>
      </c>
      <c r="G1801" s="4" t="s">
        <v>12</v>
      </c>
      <c r="H1801" s="4" t="s">
        <v>11</v>
      </c>
      <c r="I1801" s="4" t="s">
        <v>10</v>
      </c>
      <c r="J1801" s="4">
        <v>25</v>
      </c>
      <c r="K1801" s="4" t="s">
        <v>129</v>
      </c>
      <c r="L1801" s="4">
        <v>2018</v>
      </c>
      <c r="M1801" s="4" t="s">
        <v>267</v>
      </c>
      <c r="N1801" s="4" t="s">
        <v>153</v>
      </c>
      <c r="O1801" s="4" t="s">
        <v>118</v>
      </c>
      <c r="P1801" s="4">
        <v>1997</v>
      </c>
      <c r="Q1801" s="4">
        <v>2018</v>
      </c>
      <c r="R1801" s="4" t="s">
        <v>119</v>
      </c>
      <c r="S1801" s="13"/>
      <c r="T1801" s="4"/>
      <c r="U1801" s="4"/>
      <c r="V1801" s="4"/>
      <c r="W1801" s="4">
        <v>60</v>
      </c>
      <c r="X1801" s="13">
        <v>38221</v>
      </c>
      <c r="Y1801" s="27"/>
      <c r="Z1801" s="27"/>
      <c r="AA1801" s="28"/>
      <c r="AB1801" s="31"/>
      <c r="AC1801" s="32">
        <v>49</v>
      </c>
      <c r="AD1801" s="28"/>
      <c r="AE1801" s="28">
        <v>27.3</v>
      </c>
      <c r="AF1801" s="33"/>
      <c r="AG1801" s="28"/>
      <c r="AH1801" s="31"/>
      <c r="AI1801" s="31"/>
      <c r="AJ1801" s="31"/>
      <c r="AK1801" s="75" t="str">
        <f t="shared" si="362"/>
        <v>1</v>
      </c>
      <c r="AL1801" s="75" t="str">
        <f t="shared" si="363"/>
        <v>1</v>
      </c>
      <c r="AM1801" s="75" t="str">
        <f t="shared" si="364"/>
        <v>1</v>
      </c>
      <c r="AN1801" s="75" t="str">
        <f t="shared" si="365"/>
        <v>1</v>
      </c>
      <c r="AO1801" s="75" t="str">
        <f t="shared" si="366"/>
        <v>5</v>
      </c>
      <c r="AP1801" s="75" t="str">
        <f t="shared" si="367"/>
        <v>1</v>
      </c>
      <c r="AQ1801" s="75" t="str">
        <f t="shared" si="358"/>
        <v>1</v>
      </c>
      <c r="AR1801" s="75" t="str">
        <f t="shared" si="359"/>
        <v>1</v>
      </c>
      <c r="AS1801" s="75">
        <f t="shared" si="368"/>
        <v>1.5454545454545454</v>
      </c>
      <c r="AT1801" s="75" t="str">
        <f t="shared" si="369"/>
        <v>3</v>
      </c>
      <c r="AU1801" s="48" t="e">
        <f>IF(OR(AQ1801="I",#REF!="I",AQ1801="C",#REF!="C"),"Termovacío",IF(OR(AO1801="I",AN1801="I",AP1801="I",AK1801="I",AL1801="I",AO1801="C",AN1801="C",AP1801="C",AK1801="C",AL1801="C"),"Regeneración",""))</f>
        <v>#REF!</v>
      </c>
    </row>
    <row r="1802" spans="1:47" s="10" customFormat="1" ht="15" customHeight="1" x14ac:dyDescent="0.2">
      <c r="A1802" s="4">
        <f t="shared" si="357"/>
        <v>90</v>
      </c>
      <c r="B1802" s="4">
        <v>500027</v>
      </c>
      <c r="C1802" s="4" t="s">
        <v>79</v>
      </c>
      <c r="D1802" s="4" t="s">
        <v>156</v>
      </c>
      <c r="E1802" s="3"/>
      <c r="F1802" s="4" t="s">
        <v>381</v>
      </c>
      <c r="G1802" s="4" t="s">
        <v>12</v>
      </c>
      <c r="H1802" s="4" t="s">
        <v>11</v>
      </c>
      <c r="I1802" s="4" t="s">
        <v>10</v>
      </c>
      <c r="J1802" s="4">
        <v>25</v>
      </c>
      <c r="K1802" s="4" t="s">
        <v>129</v>
      </c>
      <c r="L1802" s="4">
        <v>2018</v>
      </c>
      <c r="M1802" s="4" t="s">
        <v>267</v>
      </c>
      <c r="N1802" s="4" t="s">
        <v>153</v>
      </c>
      <c r="O1802" s="4" t="s">
        <v>118</v>
      </c>
      <c r="P1802" s="4">
        <v>1997</v>
      </c>
      <c r="Q1802" s="4">
        <v>2018</v>
      </c>
      <c r="R1802" s="4" t="s">
        <v>119</v>
      </c>
      <c r="S1802" s="13"/>
      <c r="T1802" s="4"/>
      <c r="U1802" s="4"/>
      <c r="V1802" s="4"/>
      <c r="W1802" s="4">
        <v>60</v>
      </c>
      <c r="X1802" s="13">
        <v>38001</v>
      </c>
      <c r="Y1802" s="27"/>
      <c r="Z1802" s="27"/>
      <c r="AA1802" s="28"/>
      <c r="AB1802" s="31"/>
      <c r="AC1802" s="32">
        <v>31</v>
      </c>
      <c r="AD1802" s="28"/>
      <c r="AE1802" s="28">
        <v>25.8</v>
      </c>
      <c r="AF1802" s="33"/>
      <c r="AG1802" s="28">
        <v>4</v>
      </c>
      <c r="AH1802" s="31"/>
      <c r="AI1802" s="31"/>
      <c r="AJ1802" s="31"/>
      <c r="AK1802" s="75" t="str">
        <f t="shared" si="362"/>
        <v>1</v>
      </c>
      <c r="AL1802" s="75" t="str">
        <f t="shared" si="363"/>
        <v>1</v>
      </c>
      <c r="AM1802" s="75" t="str">
        <f t="shared" si="364"/>
        <v>1</v>
      </c>
      <c r="AN1802" s="75" t="str">
        <f t="shared" si="365"/>
        <v>1</v>
      </c>
      <c r="AO1802" s="75" t="str">
        <f t="shared" si="366"/>
        <v>5</v>
      </c>
      <c r="AP1802" s="75" t="str">
        <f t="shared" si="367"/>
        <v>5</v>
      </c>
      <c r="AQ1802" s="75" t="str">
        <f t="shared" si="358"/>
        <v>5</v>
      </c>
      <c r="AR1802" s="75" t="str">
        <f t="shared" si="359"/>
        <v>1</v>
      </c>
      <c r="AS1802" s="75">
        <f t="shared" si="368"/>
        <v>2.6363636363636362</v>
      </c>
      <c r="AT1802" s="75" t="str">
        <f t="shared" si="369"/>
        <v>6</v>
      </c>
      <c r="AU1802" s="48" t="e">
        <f>IF(OR(AQ1802="I",#REF!="I",AQ1802="C",#REF!="C"),"Termovacío",IF(OR(AO1802="I",AN1802="I",AP1802="I",AK1802="I",AL1802="I",AO1802="C",AN1802="C",AP1802="C",AK1802="C",AL1802="C"),"Regeneración",""))</f>
        <v>#REF!</v>
      </c>
    </row>
    <row r="1803" spans="1:47" s="10" customFormat="1" ht="15" customHeight="1" x14ac:dyDescent="0.2">
      <c r="A1803" s="4">
        <f t="shared" si="357"/>
        <v>90</v>
      </c>
      <c r="B1803" s="4">
        <v>500027</v>
      </c>
      <c r="C1803" s="4" t="s">
        <v>79</v>
      </c>
      <c r="D1803" s="4" t="s">
        <v>156</v>
      </c>
      <c r="E1803" s="3"/>
      <c r="F1803" s="4" t="s">
        <v>381</v>
      </c>
      <c r="G1803" s="4" t="s">
        <v>12</v>
      </c>
      <c r="H1803" s="4" t="s">
        <v>11</v>
      </c>
      <c r="I1803" s="4" t="s">
        <v>10</v>
      </c>
      <c r="J1803" s="4">
        <v>25</v>
      </c>
      <c r="K1803" s="4" t="s">
        <v>129</v>
      </c>
      <c r="L1803" s="4">
        <v>2018</v>
      </c>
      <c r="M1803" s="4" t="s">
        <v>267</v>
      </c>
      <c r="N1803" s="4" t="s">
        <v>153</v>
      </c>
      <c r="O1803" s="4" t="s">
        <v>118</v>
      </c>
      <c r="P1803" s="4">
        <v>1997</v>
      </c>
      <c r="Q1803" s="4">
        <v>2018</v>
      </c>
      <c r="R1803" s="4" t="s">
        <v>119</v>
      </c>
      <c r="S1803" s="13"/>
      <c r="T1803" s="4"/>
      <c r="U1803" s="4"/>
      <c r="V1803" s="4"/>
      <c r="W1803" s="4">
        <v>60</v>
      </c>
      <c r="X1803" s="13">
        <v>37676</v>
      </c>
      <c r="Y1803" s="27"/>
      <c r="Z1803" s="27"/>
      <c r="AA1803" s="28"/>
      <c r="AB1803" s="31"/>
      <c r="AC1803" s="32"/>
      <c r="AD1803" s="28"/>
      <c r="AE1803" s="28">
        <v>27.2</v>
      </c>
      <c r="AF1803" s="33">
        <v>6.9870000000000002E-2</v>
      </c>
      <c r="AG1803" s="28">
        <v>3.6</v>
      </c>
      <c r="AH1803" s="31"/>
      <c r="AI1803" s="31"/>
      <c r="AJ1803" s="31"/>
      <c r="AK1803" s="75" t="str">
        <f t="shared" si="362"/>
        <v>1</v>
      </c>
      <c r="AL1803" s="75" t="str">
        <f t="shared" si="363"/>
        <v>1</v>
      </c>
      <c r="AM1803" s="75" t="str">
        <f t="shared" si="364"/>
        <v>1</v>
      </c>
      <c r="AN1803" s="75" t="str">
        <f t="shared" si="365"/>
        <v>3</v>
      </c>
      <c r="AO1803" s="75" t="str">
        <f t="shared" si="366"/>
        <v>5</v>
      </c>
      <c r="AP1803" s="75" t="str">
        <f t="shared" si="367"/>
        <v>5</v>
      </c>
      <c r="AQ1803" s="75" t="str">
        <f t="shared" si="358"/>
        <v>1</v>
      </c>
      <c r="AR1803" s="75" t="str">
        <f t="shared" si="359"/>
        <v>1</v>
      </c>
      <c r="AS1803" s="75">
        <f t="shared" si="368"/>
        <v>1.9090909090909092</v>
      </c>
      <c r="AT1803" s="75" t="str">
        <f t="shared" si="369"/>
        <v>3</v>
      </c>
      <c r="AU1803" s="48" t="e">
        <f>IF(OR(AQ1803="I",#REF!="I",AQ1803="C",#REF!="C"),"Termovacío",IF(OR(AO1803="I",AN1803="I",AP1803="I",AK1803="I",AL1803="I",AO1803="C",AN1803="C",AP1803="C",AK1803="C",AL1803="C"),"Regeneración",""))</f>
        <v>#REF!</v>
      </c>
    </row>
    <row r="1804" spans="1:47" s="10" customFormat="1" ht="15" customHeight="1" x14ac:dyDescent="0.2">
      <c r="A1804" s="4">
        <f t="shared" si="357"/>
        <v>90</v>
      </c>
      <c r="B1804" s="4">
        <v>500027</v>
      </c>
      <c r="C1804" s="4" t="s">
        <v>79</v>
      </c>
      <c r="D1804" s="4" t="s">
        <v>156</v>
      </c>
      <c r="E1804" s="3"/>
      <c r="F1804" s="4" t="s">
        <v>381</v>
      </c>
      <c r="G1804" s="4" t="s">
        <v>12</v>
      </c>
      <c r="H1804" s="4" t="s">
        <v>11</v>
      </c>
      <c r="I1804" s="4" t="s">
        <v>10</v>
      </c>
      <c r="J1804" s="4">
        <v>25</v>
      </c>
      <c r="K1804" s="4" t="s">
        <v>129</v>
      </c>
      <c r="L1804" s="4">
        <v>2018</v>
      </c>
      <c r="M1804" s="4" t="s">
        <v>267</v>
      </c>
      <c r="N1804" s="4" t="s">
        <v>153</v>
      </c>
      <c r="O1804" s="4" t="s">
        <v>118</v>
      </c>
      <c r="P1804" s="4">
        <v>1997</v>
      </c>
      <c r="Q1804" s="4">
        <v>2018</v>
      </c>
      <c r="R1804" s="4" t="s">
        <v>119</v>
      </c>
      <c r="S1804" s="13"/>
      <c r="T1804" s="4"/>
      <c r="U1804" s="4"/>
      <c r="V1804" s="4"/>
      <c r="W1804" s="4">
        <v>60</v>
      </c>
      <c r="X1804" s="13">
        <v>37291</v>
      </c>
      <c r="Y1804" s="27"/>
      <c r="Z1804" s="27"/>
      <c r="AA1804" s="28"/>
      <c r="AB1804" s="31"/>
      <c r="AC1804" s="32"/>
      <c r="AD1804" s="28"/>
      <c r="AE1804" s="28">
        <v>26.9</v>
      </c>
      <c r="AF1804" s="33">
        <v>8.1869999999999998E-2</v>
      </c>
      <c r="AG1804" s="28">
        <v>3.5</v>
      </c>
      <c r="AH1804" s="31"/>
      <c r="AI1804" s="31"/>
      <c r="AJ1804" s="31"/>
      <c r="AK1804" s="75" t="str">
        <f t="shared" si="362"/>
        <v>1</v>
      </c>
      <c r="AL1804" s="75" t="str">
        <f t="shared" si="363"/>
        <v>1</v>
      </c>
      <c r="AM1804" s="75" t="str">
        <f t="shared" si="364"/>
        <v>1</v>
      </c>
      <c r="AN1804" s="75" t="str">
        <f t="shared" si="365"/>
        <v>3</v>
      </c>
      <c r="AO1804" s="75" t="str">
        <f t="shared" si="366"/>
        <v>5</v>
      </c>
      <c r="AP1804" s="75" t="str">
        <f t="shared" si="367"/>
        <v>1</v>
      </c>
      <c r="AQ1804" s="75" t="str">
        <f t="shared" si="358"/>
        <v>1</v>
      </c>
      <c r="AR1804" s="75" t="str">
        <f t="shared" si="359"/>
        <v>1</v>
      </c>
      <c r="AS1804" s="75">
        <f t="shared" si="368"/>
        <v>1.7272727272727273</v>
      </c>
      <c r="AT1804" s="75" t="str">
        <f t="shared" si="369"/>
        <v>3</v>
      </c>
      <c r="AU1804" s="48" t="e">
        <f>IF(OR(AQ1804="I",#REF!="I",AQ1804="C",#REF!="C"),"Termovacío",IF(OR(AO1804="I",AN1804="I",AP1804="I",AK1804="I",AL1804="I",AO1804="C",AN1804="C",AP1804="C",AK1804="C",AL1804="C"),"Regeneración",""))</f>
        <v>#REF!</v>
      </c>
    </row>
    <row r="1805" spans="1:47" s="10" customFormat="1" ht="15" customHeight="1" x14ac:dyDescent="0.2">
      <c r="A1805" s="4">
        <f t="shared" ref="A1805:A1868" si="370">+IF(B1804=B1805,A1804,A1804+1)</f>
        <v>90</v>
      </c>
      <c r="B1805" s="4">
        <v>500027</v>
      </c>
      <c r="C1805" s="4" t="s">
        <v>79</v>
      </c>
      <c r="D1805" s="4" t="s">
        <v>156</v>
      </c>
      <c r="E1805" s="3"/>
      <c r="F1805" s="4" t="s">
        <v>381</v>
      </c>
      <c r="G1805" s="4" t="s">
        <v>12</v>
      </c>
      <c r="H1805" s="4" t="s">
        <v>11</v>
      </c>
      <c r="I1805" s="4" t="s">
        <v>10</v>
      </c>
      <c r="J1805" s="4">
        <v>25</v>
      </c>
      <c r="K1805" s="4" t="s">
        <v>129</v>
      </c>
      <c r="L1805" s="4">
        <v>2018</v>
      </c>
      <c r="M1805" s="4" t="s">
        <v>267</v>
      </c>
      <c r="N1805" s="4" t="s">
        <v>153</v>
      </c>
      <c r="O1805" s="4" t="s">
        <v>118</v>
      </c>
      <c r="P1805" s="4">
        <v>1997</v>
      </c>
      <c r="Q1805" s="4">
        <v>2018</v>
      </c>
      <c r="R1805" s="4" t="s">
        <v>119</v>
      </c>
      <c r="S1805" s="13"/>
      <c r="T1805" s="4"/>
      <c r="U1805" s="4"/>
      <c r="V1805" s="4"/>
      <c r="W1805" s="4">
        <v>60</v>
      </c>
      <c r="X1805" s="13">
        <v>36902</v>
      </c>
      <c r="Y1805" s="27"/>
      <c r="Z1805" s="27"/>
      <c r="AA1805" s="28"/>
      <c r="AB1805" s="31"/>
      <c r="AC1805" s="32"/>
      <c r="AD1805" s="28"/>
      <c r="AE1805" s="28">
        <v>27.2</v>
      </c>
      <c r="AF1805" s="33">
        <v>9.5869999999999997E-2</v>
      </c>
      <c r="AG1805" s="28">
        <v>3.5</v>
      </c>
      <c r="AH1805" s="31"/>
      <c r="AI1805" s="31"/>
      <c r="AJ1805" s="31"/>
      <c r="AK1805" s="75" t="str">
        <f t="shared" si="362"/>
        <v>1</v>
      </c>
      <c r="AL1805" s="75" t="str">
        <f t="shared" si="363"/>
        <v>1</v>
      </c>
      <c r="AM1805" s="75" t="str">
        <f t="shared" si="364"/>
        <v>1</v>
      </c>
      <c r="AN1805" s="75" t="str">
        <f t="shared" si="365"/>
        <v>3</v>
      </c>
      <c r="AO1805" s="75" t="str">
        <f t="shared" si="366"/>
        <v>5</v>
      </c>
      <c r="AP1805" s="75" t="str">
        <f t="shared" si="367"/>
        <v>1</v>
      </c>
      <c r="AQ1805" s="75" t="str">
        <f t="shared" si="358"/>
        <v>1</v>
      </c>
      <c r="AR1805" s="75" t="str">
        <f t="shared" si="359"/>
        <v>1</v>
      </c>
      <c r="AS1805" s="75">
        <f t="shared" si="368"/>
        <v>1.7272727272727273</v>
      </c>
      <c r="AT1805" s="75" t="str">
        <f t="shared" si="369"/>
        <v>3</v>
      </c>
      <c r="AU1805" s="48" t="e">
        <f>IF(OR(AQ1805="I",#REF!="I",AQ1805="C",#REF!="C"),"Termovacío",IF(OR(AO1805="I",AN1805="I",AP1805="I",AK1805="I",AL1805="I",AO1805="C",AN1805="C",AP1805="C",AK1805="C",AL1805="C"),"Regeneración",""))</f>
        <v>#REF!</v>
      </c>
    </row>
    <row r="1806" spans="1:47" s="10" customFormat="1" ht="15" customHeight="1" x14ac:dyDescent="0.2">
      <c r="A1806" s="4">
        <f t="shared" si="370"/>
        <v>90</v>
      </c>
      <c r="B1806" s="4">
        <v>500027</v>
      </c>
      <c r="C1806" s="4" t="s">
        <v>79</v>
      </c>
      <c r="D1806" s="4" t="s">
        <v>156</v>
      </c>
      <c r="E1806" s="3"/>
      <c r="F1806" s="4" t="s">
        <v>381</v>
      </c>
      <c r="G1806" s="4" t="s">
        <v>12</v>
      </c>
      <c r="H1806" s="4" t="s">
        <v>11</v>
      </c>
      <c r="I1806" s="4" t="s">
        <v>10</v>
      </c>
      <c r="J1806" s="4">
        <v>25</v>
      </c>
      <c r="K1806" s="4" t="s">
        <v>129</v>
      </c>
      <c r="L1806" s="4">
        <v>2018</v>
      </c>
      <c r="M1806" s="4" t="s">
        <v>267</v>
      </c>
      <c r="N1806" s="4" t="s">
        <v>153</v>
      </c>
      <c r="O1806" s="4" t="s">
        <v>118</v>
      </c>
      <c r="P1806" s="4">
        <v>1997</v>
      </c>
      <c r="Q1806" s="4">
        <v>2018</v>
      </c>
      <c r="R1806" s="4" t="s">
        <v>119</v>
      </c>
      <c r="S1806" s="13"/>
      <c r="T1806" s="4"/>
      <c r="U1806" s="4"/>
      <c r="V1806" s="4"/>
      <c r="W1806" s="4">
        <v>60</v>
      </c>
      <c r="X1806" s="13">
        <v>36732</v>
      </c>
      <c r="Y1806" s="27"/>
      <c r="Z1806" s="27"/>
      <c r="AA1806" s="28"/>
      <c r="AB1806" s="31"/>
      <c r="AC1806" s="32"/>
      <c r="AD1806" s="28"/>
      <c r="AE1806" s="28">
        <v>27.1</v>
      </c>
      <c r="AF1806" s="33">
        <v>6.9959999999999994E-2</v>
      </c>
      <c r="AG1806" s="28">
        <v>3.6</v>
      </c>
      <c r="AH1806" s="31"/>
      <c r="AI1806" s="31"/>
      <c r="AJ1806" s="31"/>
      <c r="AK1806" s="75" t="str">
        <f t="shared" si="362"/>
        <v>1</v>
      </c>
      <c r="AL1806" s="75" t="str">
        <f t="shared" si="363"/>
        <v>1</v>
      </c>
      <c r="AM1806" s="75" t="str">
        <f t="shared" si="364"/>
        <v>1</v>
      </c>
      <c r="AN1806" s="75" t="str">
        <f t="shared" si="365"/>
        <v>3</v>
      </c>
      <c r="AO1806" s="75" t="str">
        <f t="shared" si="366"/>
        <v>5</v>
      </c>
      <c r="AP1806" s="75" t="str">
        <f t="shared" si="367"/>
        <v>5</v>
      </c>
      <c r="AQ1806" s="75" t="str">
        <f t="shared" si="358"/>
        <v>1</v>
      </c>
      <c r="AR1806" s="75" t="str">
        <f t="shared" si="359"/>
        <v>1</v>
      </c>
      <c r="AS1806" s="75">
        <f t="shared" si="368"/>
        <v>1.9090909090909092</v>
      </c>
      <c r="AT1806" s="75" t="str">
        <f t="shared" si="369"/>
        <v>3</v>
      </c>
      <c r="AU1806" s="48" t="e">
        <f>IF(OR(AQ1806="I",#REF!="I",AQ1806="C",#REF!="C"),"Termovacío",IF(OR(AO1806="I",AN1806="I",AP1806="I",AK1806="I",AL1806="I",AO1806="C",AN1806="C",AP1806="C",AK1806="C",AL1806="C"),"Regeneración",""))</f>
        <v>#REF!</v>
      </c>
    </row>
    <row r="1807" spans="1:47" s="10" customFormat="1" ht="15" customHeight="1" x14ac:dyDescent="0.2">
      <c r="A1807" s="4">
        <f t="shared" si="370"/>
        <v>90</v>
      </c>
      <c r="B1807" s="4">
        <v>500027</v>
      </c>
      <c r="C1807" s="4" t="s">
        <v>79</v>
      </c>
      <c r="D1807" s="4" t="s">
        <v>156</v>
      </c>
      <c r="E1807" s="3"/>
      <c r="F1807" s="4" t="s">
        <v>381</v>
      </c>
      <c r="G1807" s="4" t="s">
        <v>12</v>
      </c>
      <c r="H1807" s="4" t="s">
        <v>11</v>
      </c>
      <c r="I1807" s="4" t="s">
        <v>10</v>
      </c>
      <c r="J1807" s="4">
        <v>25</v>
      </c>
      <c r="K1807" s="4" t="s">
        <v>129</v>
      </c>
      <c r="L1807" s="4">
        <v>2018</v>
      </c>
      <c r="M1807" s="4" t="s">
        <v>267</v>
      </c>
      <c r="N1807" s="4" t="s">
        <v>153</v>
      </c>
      <c r="O1807" s="4" t="s">
        <v>118</v>
      </c>
      <c r="P1807" s="4">
        <v>1997</v>
      </c>
      <c r="Q1807" s="4">
        <v>2018</v>
      </c>
      <c r="R1807" s="4" t="s">
        <v>119</v>
      </c>
      <c r="S1807" s="13"/>
      <c r="T1807" s="4"/>
      <c r="U1807" s="4"/>
      <c r="V1807" s="4"/>
      <c r="W1807" s="4">
        <v>60</v>
      </c>
      <c r="X1807" s="13">
        <v>36384</v>
      </c>
      <c r="Y1807" s="27"/>
      <c r="Z1807" s="27"/>
      <c r="AA1807" s="28"/>
      <c r="AB1807" s="31"/>
      <c r="AC1807" s="32"/>
      <c r="AD1807" s="28"/>
      <c r="AE1807" s="28">
        <v>26.4</v>
      </c>
      <c r="AF1807" s="33">
        <v>5.493E-2</v>
      </c>
      <c r="AG1807" s="28">
        <v>3.5</v>
      </c>
      <c r="AH1807" s="31"/>
      <c r="AI1807" s="31"/>
      <c r="AJ1807" s="31"/>
      <c r="AK1807" s="75" t="str">
        <f t="shared" si="362"/>
        <v>1</v>
      </c>
      <c r="AL1807" s="75" t="str">
        <f t="shared" si="363"/>
        <v>1</v>
      </c>
      <c r="AM1807" s="75" t="str">
        <f t="shared" si="364"/>
        <v>1</v>
      </c>
      <c r="AN1807" s="75" t="str">
        <f t="shared" si="365"/>
        <v>3</v>
      </c>
      <c r="AO1807" s="75" t="str">
        <f t="shared" si="366"/>
        <v>5</v>
      </c>
      <c r="AP1807" s="75" t="str">
        <f t="shared" si="367"/>
        <v>1</v>
      </c>
      <c r="AQ1807" s="75" t="str">
        <f t="shared" si="358"/>
        <v>1</v>
      </c>
      <c r="AR1807" s="75" t="str">
        <f t="shared" si="359"/>
        <v>1</v>
      </c>
      <c r="AS1807" s="75">
        <f t="shared" si="368"/>
        <v>1.7272727272727273</v>
      </c>
      <c r="AT1807" s="75" t="str">
        <f t="shared" si="369"/>
        <v>3</v>
      </c>
      <c r="AU1807" s="48" t="e">
        <f>IF(OR(AQ1807="I",#REF!="I",AQ1807="C",#REF!="C"),"Termovacío",IF(OR(AO1807="I",AN1807="I",AP1807="I",AK1807="I",AL1807="I",AO1807="C",AN1807="C",AP1807="C",AK1807="C",AL1807="C"),"Regeneración",""))</f>
        <v>#REF!</v>
      </c>
    </row>
    <row r="1808" spans="1:47" s="10" customFormat="1" ht="15" customHeight="1" x14ac:dyDescent="0.2">
      <c r="A1808" s="4">
        <f t="shared" si="370"/>
        <v>90</v>
      </c>
      <c r="B1808" s="4">
        <v>500027</v>
      </c>
      <c r="C1808" s="4" t="s">
        <v>79</v>
      </c>
      <c r="D1808" s="4" t="s">
        <v>156</v>
      </c>
      <c r="E1808" s="3"/>
      <c r="F1808" s="4" t="s">
        <v>381</v>
      </c>
      <c r="G1808" s="4" t="s">
        <v>12</v>
      </c>
      <c r="H1808" s="4" t="s">
        <v>11</v>
      </c>
      <c r="I1808" s="4" t="s">
        <v>10</v>
      </c>
      <c r="J1808" s="4">
        <v>25</v>
      </c>
      <c r="K1808" s="4" t="s">
        <v>129</v>
      </c>
      <c r="L1808" s="4">
        <v>2018</v>
      </c>
      <c r="M1808" s="4" t="s">
        <v>267</v>
      </c>
      <c r="N1808" s="4" t="s">
        <v>153</v>
      </c>
      <c r="O1808" s="4" t="s">
        <v>118</v>
      </c>
      <c r="P1808" s="4">
        <v>1997</v>
      </c>
      <c r="Q1808" s="4">
        <v>2018</v>
      </c>
      <c r="R1808" s="4" t="s">
        <v>119</v>
      </c>
      <c r="S1808" s="13"/>
      <c r="T1808" s="4"/>
      <c r="U1808" s="4"/>
      <c r="V1808" s="4"/>
      <c r="W1808" s="4">
        <v>60</v>
      </c>
      <c r="X1808" s="13">
        <v>36291</v>
      </c>
      <c r="Y1808" s="27"/>
      <c r="Z1808" s="27"/>
      <c r="AA1808" s="28"/>
      <c r="AB1808" s="31"/>
      <c r="AC1808" s="32"/>
      <c r="AD1808" s="28"/>
      <c r="AE1808" s="28">
        <v>28.3</v>
      </c>
      <c r="AF1808" s="33">
        <v>6.2780000000000002E-2</v>
      </c>
      <c r="AG1808" s="28">
        <v>3.5</v>
      </c>
      <c r="AH1808" s="31"/>
      <c r="AI1808" s="31"/>
      <c r="AJ1808" s="31"/>
      <c r="AK1808" s="75" t="str">
        <f t="shared" si="362"/>
        <v>1</v>
      </c>
      <c r="AL1808" s="75" t="str">
        <f t="shared" si="363"/>
        <v>1</v>
      </c>
      <c r="AM1808" s="75" t="str">
        <f t="shared" si="364"/>
        <v>1</v>
      </c>
      <c r="AN1808" s="75" t="str">
        <f t="shared" si="365"/>
        <v>3</v>
      </c>
      <c r="AO1808" s="75" t="str">
        <f t="shared" si="366"/>
        <v>3</v>
      </c>
      <c r="AP1808" s="75" t="str">
        <f t="shared" si="367"/>
        <v>1</v>
      </c>
      <c r="AQ1808" s="75" t="str">
        <f t="shared" si="358"/>
        <v>1</v>
      </c>
      <c r="AR1808" s="75" t="str">
        <f t="shared" si="359"/>
        <v>1</v>
      </c>
      <c r="AS1808" s="75">
        <f t="shared" si="368"/>
        <v>1.4545454545454546</v>
      </c>
      <c r="AT1808" s="75" t="str">
        <f t="shared" si="369"/>
        <v>3</v>
      </c>
      <c r="AU1808" s="48" t="e">
        <f>IF(OR(AQ1808="I",#REF!="I",AQ1808="C",#REF!="C"),"Termovacío",IF(OR(AO1808="I",AN1808="I",AP1808="I",AK1808="I",AL1808="I",AO1808="C",AN1808="C",AP1808="C",AK1808="C",AL1808="C"),"Regeneración",""))</f>
        <v>#REF!</v>
      </c>
    </row>
    <row r="1809" spans="1:59" s="10" customFormat="1" ht="15" customHeight="1" x14ac:dyDescent="0.2">
      <c r="A1809" s="4">
        <f t="shared" si="370"/>
        <v>90</v>
      </c>
      <c r="B1809" s="4">
        <v>500027</v>
      </c>
      <c r="C1809" s="4" t="s">
        <v>79</v>
      </c>
      <c r="D1809" s="4" t="s">
        <v>156</v>
      </c>
      <c r="E1809" s="3"/>
      <c r="F1809" s="4" t="s">
        <v>381</v>
      </c>
      <c r="G1809" s="4" t="s">
        <v>12</v>
      </c>
      <c r="H1809" s="4" t="s">
        <v>11</v>
      </c>
      <c r="I1809" s="4" t="s">
        <v>10</v>
      </c>
      <c r="J1809" s="4">
        <v>25</v>
      </c>
      <c r="K1809" s="4" t="s">
        <v>129</v>
      </c>
      <c r="L1809" s="4">
        <v>2018</v>
      </c>
      <c r="M1809" s="4" t="s">
        <v>267</v>
      </c>
      <c r="N1809" s="4" t="s">
        <v>153</v>
      </c>
      <c r="O1809" s="4" t="s">
        <v>118</v>
      </c>
      <c r="P1809" s="4">
        <v>1997</v>
      </c>
      <c r="Q1809" s="4">
        <v>2018</v>
      </c>
      <c r="R1809" s="4" t="s">
        <v>119</v>
      </c>
      <c r="S1809" s="13"/>
      <c r="T1809" s="4"/>
      <c r="U1809" s="4"/>
      <c r="V1809" s="4"/>
      <c r="W1809" s="4">
        <v>60</v>
      </c>
      <c r="X1809" s="13">
        <v>36073</v>
      </c>
      <c r="Y1809" s="27"/>
      <c r="Z1809" s="27"/>
      <c r="AA1809" s="28"/>
      <c r="AB1809" s="31"/>
      <c r="AC1809" s="32">
        <v>61.3</v>
      </c>
      <c r="AD1809" s="28"/>
      <c r="AE1809" s="28">
        <v>28</v>
      </c>
      <c r="AF1809" s="33">
        <v>6.1929999999999999E-2</v>
      </c>
      <c r="AG1809" s="28">
        <v>3.1</v>
      </c>
      <c r="AH1809" s="31"/>
      <c r="AI1809" s="31"/>
      <c r="AJ1809" s="31"/>
      <c r="AK1809" s="75" t="str">
        <f t="shared" si="362"/>
        <v>1</v>
      </c>
      <c r="AL1809" s="75" t="str">
        <f t="shared" si="363"/>
        <v>1</v>
      </c>
      <c r="AM1809" s="75" t="str">
        <f t="shared" si="364"/>
        <v>1</v>
      </c>
      <c r="AN1809" s="75" t="str">
        <f t="shared" si="365"/>
        <v>3</v>
      </c>
      <c r="AO1809" s="75" t="str">
        <f t="shared" si="366"/>
        <v>3</v>
      </c>
      <c r="AP1809" s="75" t="str">
        <f t="shared" si="367"/>
        <v>1</v>
      </c>
      <c r="AQ1809" s="75" t="str">
        <f t="shared" si="358"/>
        <v>1</v>
      </c>
      <c r="AR1809" s="75" t="str">
        <f t="shared" si="359"/>
        <v>1</v>
      </c>
      <c r="AS1809" s="75">
        <f t="shared" si="368"/>
        <v>1.4545454545454546</v>
      </c>
      <c r="AT1809" s="75" t="str">
        <f t="shared" si="369"/>
        <v>3</v>
      </c>
      <c r="AU1809" s="48" t="e">
        <f>IF(OR(AQ1809="I",#REF!="I",AQ1809="C",#REF!="C"),"Termovacío",IF(OR(AO1809="I",AN1809="I",AP1809="I",AK1809="I",AL1809="I",AO1809="C",AN1809="C",AP1809="C",AK1809="C",AL1809="C"),"Regeneración",""))</f>
        <v>#REF!</v>
      </c>
    </row>
    <row r="1810" spans="1:59" s="10" customFormat="1" ht="15" customHeight="1" x14ac:dyDescent="0.2">
      <c r="A1810" s="4">
        <f t="shared" si="370"/>
        <v>90</v>
      </c>
      <c r="B1810" s="4">
        <v>500027</v>
      </c>
      <c r="C1810" s="4" t="s">
        <v>79</v>
      </c>
      <c r="D1810" s="4" t="s">
        <v>156</v>
      </c>
      <c r="E1810" s="3"/>
      <c r="F1810" s="4" t="s">
        <v>381</v>
      </c>
      <c r="G1810" s="4" t="s">
        <v>12</v>
      </c>
      <c r="H1810" s="4" t="s">
        <v>11</v>
      </c>
      <c r="I1810" s="4" t="s">
        <v>10</v>
      </c>
      <c r="J1810" s="4">
        <v>25</v>
      </c>
      <c r="K1810" s="4" t="s">
        <v>129</v>
      </c>
      <c r="L1810" s="4">
        <v>2018</v>
      </c>
      <c r="M1810" s="4" t="s">
        <v>267</v>
      </c>
      <c r="N1810" s="4" t="s">
        <v>153</v>
      </c>
      <c r="O1810" s="4" t="s">
        <v>118</v>
      </c>
      <c r="P1810" s="4">
        <v>1997</v>
      </c>
      <c r="Q1810" s="4">
        <v>2018</v>
      </c>
      <c r="R1810" s="4" t="s">
        <v>119</v>
      </c>
      <c r="S1810" s="13"/>
      <c r="T1810" s="4"/>
      <c r="U1810" s="4"/>
      <c r="V1810" s="4"/>
      <c r="W1810" s="4">
        <v>60</v>
      </c>
      <c r="X1810" s="13">
        <v>35838</v>
      </c>
      <c r="Y1810" s="27"/>
      <c r="Z1810" s="27"/>
      <c r="AA1810" s="28"/>
      <c r="AB1810" s="31"/>
      <c r="AC1810" s="32"/>
      <c r="AD1810" s="28"/>
      <c r="AE1810" s="28">
        <v>27.5</v>
      </c>
      <c r="AF1810" s="33">
        <v>3.9120000000000002E-2</v>
      </c>
      <c r="AG1810" s="28">
        <v>3.1</v>
      </c>
      <c r="AH1810" s="31"/>
      <c r="AI1810" s="31"/>
      <c r="AJ1810" s="31"/>
      <c r="AK1810" s="75" t="str">
        <f t="shared" si="362"/>
        <v>1</v>
      </c>
      <c r="AL1810" s="75" t="str">
        <f t="shared" si="363"/>
        <v>1</v>
      </c>
      <c r="AM1810" s="75" t="str">
        <f t="shared" si="364"/>
        <v>1</v>
      </c>
      <c r="AN1810" s="75" t="str">
        <f t="shared" si="365"/>
        <v>1</v>
      </c>
      <c r="AO1810" s="75" t="str">
        <f t="shared" si="366"/>
        <v>5</v>
      </c>
      <c r="AP1810" s="75" t="str">
        <f t="shared" si="367"/>
        <v>1</v>
      </c>
      <c r="AQ1810" s="75" t="str">
        <f t="shared" si="358"/>
        <v>1</v>
      </c>
      <c r="AR1810" s="75" t="str">
        <f t="shared" si="359"/>
        <v>1</v>
      </c>
      <c r="AS1810" s="75">
        <f t="shared" si="368"/>
        <v>1.5454545454545454</v>
      </c>
      <c r="AT1810" s="75" t="str">
        <f t="shared" si="369"/>
        <v>3</v>
      </c>
      <c r="AU1810" s="48" t="e">
        <f>IF(OR(AQ1810="I",#REF!="I",AQ1810="C",#REF!="C"),"Termovacío",IF(OR(AO1810="I",AN1810="I",AP1810="I",AK1810="I",AL1810="I",AO1810="C",AN1810="C",AP1810="C",AK1810="C",AL1810="C"),"Regeneración",""))</f>
        <v>#REF!</v>
      </c>
    </row>
    <row r="1811" spans="1:59" s="10" customFormat="1" ht="15" customHeight="1" x14ac:dyDescent="0.2">
      <c r="A1811" s="4">
        <f t="shared" si="370"/>
        <v>90</v>
      </c>
      <c r="B1811" s="4">
        <v>500027</v>
      </c>
      <c r="C1811" s="4" t="s">
        <v>79</v>
      </c>
      <c r="D1811" s="4" t="s">
        <v>156</v>
      </c>
      <c r="E1811" s="3"/>
      <c r="F1811" s="4" t="s">
        <v>381</v>
      </c>
      <c r="G1811" s="4" t="s">
        <v>12</v>
      </c>
      <c r="H1811" s="4" t="s">
        <v>11</v>
      </c>
      <c r="I1811" s="4" t="s">
        <v>10</v>
      </c>
      <c r="J1811" s="4">
        <v>25</v>
      </c>
      <c r="K1811" s="4" t="s">
        <v>129</v>
      </c>
      <c r="L1811" s="4">
        <v>2018</v>
      </c>
      <c r="M1811" s="4" t="s">
        <v>267</v>
      </c>
      <c r="N1811" s="4" t="s">
        <v>153</v>
      </c>
      <c r="O1811" s="4" t="s">
        <v>118</v>
      </c>
      <c r="P1811" s="4">
        <v>1997</v>
      </c>
      <c r="Q1811" s="4">
        <v>2018</v>
      </c>
      <c r="R1811" s="4" t="s">
        <v>119</v>
      </c>
      <c r="S1811" s="13"/>
      <c r="T1811" s="4"/>
      <c r="U1811" s="4"/>
      <c r="V1811" s="4"/>
      <c r="W1811" s="4">
        <v>60</v>
      </c>
      <c r="X1811" s="13">
        <v>35620</v>
      </c>
      <c r="Y1811" s="27"/>
      <c r="Z1811" s="27"/>
      <c r="AA1811" s="28"/>
      <c r="AB1811" s="31"/>
      <c r="AC1811" s="32"/>
      <c r="AD1811" s="28"/>
      <c r="AE1811" s="28">
        <v>28.6</v>
      </c>
      <c r="AF1811" s="33">
        <v>4.7699999999999999E-2</v>
      </c>
      <c r="AG1811" s="28">
        <v>3</v>
      </c>
      <c r="AH1811" s="31"/>
      <c r="AI1811" s="31"/>
      <c r="AJ1811" s="31"/>
      <c r="AK1811" s="75" t="str">
        <f t="shared" si="362"/>
        <v>1</v>
      </c>
      <c r="AL1811" s="75" t="str">
        <f t="shared" si="363"/>
        <v>1</v>
      </c>
      <c r="AM1811" s="75" t="str">
        <f t="shared" si="364"/>
        <v>1</v>
      </c>
      <c r="AN1811" s="75" t="str">
        <f t="shared" si="365"/>
        <v>1</v>
      </c>
      <c r="AO1811" s="75" t="str">
        <f t="shared" si="366"/>
        <v>3</v>
      </c>
      <c r="AP1811" s="75" t="str">
        <f t="shared" si="367"/>
        <v>1</v>
      </c>
      <c r="AQ1811" s="75" t="str">
        <f t="shared" si="358"/>
        <v>1</v>
      </c>
      <c r="AR1811" s="75" t="str">
        <f t="shared" si="359"/>
        <v>1</v>
      </c>
      <c r="AS1811" s="75">
        <f t="shared" si="368"/>
        <v>1.2727272727272727</v>
      </c>
      <c r="AT1811" s="75" t="str">
        <f t="shared" si="369"/>
        <v>3</v>
      </c>
      <c r="AU1811" s="48" t="e">
        <f>IF(OR(AQ1811="I",#REF!="I",AQ1811="C",#REF!="C"),"Termovacío",IF(OR(AO1811="I",AN1811="I",AP1811="I",AK1811="I",AL1811="I",AO1811="C",AN1811="C",AP1811="C",AK1811="C",AL1811="C"),"Regeneración",""))</f>
        <v>#REF!</v>
      </c>
    </row>
    <row r="1812" spans="1:59" s="10" customFormat="1" ht="15" customHeight="1" x14ac:dyDescent="0.2">
      <c r="A1812" s="4">
        <f t="shared" si="370"/>
        <v>90</v>
      </c>
      <c r="B1812" s="4">
        <v>500027</v>
      </c>
      <c r="C1812" s="4" t="s">
        <v>79</v>
      </c>
      <c r="D1812" s="4" t="s">
        <v>156</v>
      </c>
      <c r="E1812" s="3"/>
      <c r="F1812" s="4" t="s">
        <v>381</v>
      </c>
      <c r="G1812" s="4" t="s">
        <v>12</v>
      </c>
      <c r="H1812" s="4" t="s">
        <v>11</v>
      </c>
      <c r="I1812" s="4" t="s">
        <v>10</v>
      </c>
      <c r="J1812" s="4">
        <v>25</v>
      </c>
      <c r="K1812" s="4" t="s">
        <v>129</v>
      </c>
      <c r="L1812" s="4">
        <v>2018</v>
      </c>
      <c r="M1812" s="4" t="s">
        <v>267</v>
      </c>
      <c r="N1812" s="4" t="s">
        <v>153</v>
      </c>
      <c r="O1812" s="4" t="s">
        <v>118</v>
      </c>
      <c r="P1812" s="4">
        <v>1997</v>
      </c>
      <c r="Q1812" s="4">
        <v>2018</v>
      </c>
      <c r="R1812" s="4" t="s">
        <v>119</v>
      </c>
      <c r="S1812" s="13"/>
      <c r="T1812" s="4"/>
      <c r="U1812" s="4"/>
      <c r="V1812" s="4"/>
      <c r="W1812" s="4">
        <v>60</v>
      </c>
      <c r="X1812" s="13">
        <v>35398</v>
      </c>
      <c r="Y1812" s="27"/>
      <c r="Z1812" s="27"/>
      <c r="AA1812" s="28"/>
      <c r="AB1812" s="31"/>
      <c r="AC1812" s="32"/>
      <c r="AD1812" s="28"/>
      <c r="AE1812" s="28">
        <v>27.9</v>
      </c>
      <c r="AF1812" s="33">
        <v>3.1969999999999998E-2</v>
      </c>
      <c r="AG1812" s="28">
        <v>3</v>
      </c>
      <c r="AH1812" s="31"/>
      <c r="AI1812" s="31"/>
      <c r="AJ1812" s="31"/>
      <c r="AK1812" s="75" t="str">
        <f t="shared" si="362"/>
        <v>1</v>
      </c>
      <c r="AL1812" s="75" t="str">
        <f t="shared" si="363"/>
        <v>1</v>
      </c>
      <c r="AM1812" s="75" t="str">
        <f t="shared" si="364"/>
        <v>1</v>
      </c>
      <c r="AN1812" s="75" t="str">
        <f t="shared" si="365"/>
        <v>1</v>
      </c>
      <c r="AO1812" s="75" t="str">
        <f t="shared" si="366"/>
        <v>5</v>
      </c>
      <c r="AP1812" s="75" t="str">
        <f t="shared" si="367"/>
        <v>1</v>
      </c>
      <c r="AQ1812" s="75" t="str">
        <f t="shared" si="358"/>
        <v>1</v>
      </c>
      <c r="AR1812" s="75" t="str">
        <f t="shared" si="359"/>
        <v>1</v>
      </c>
      <c r="AS1812" s="75">
        <f t="shared" si="368"/>
        <v>1.5454545454545454</v>
      </c>
      <c r="AT1812" s="75" t="str">
        <f t="shared" si="369"/>
        <v>3</v>
      </c>
      <c r="AU1812" s="48" t="e">
        <f>IF(OR(AQ1812="I",#REF!="I",AQ1812="C",#REF!="C"),"Termovacío",IF(OR(AO1812="I",AN1812="I",AP1812="I",AK1812="I",AL1812="I",AO1812="C",AN1812="C",AP1812="C",AK1812="C",AL1812="C"),"Regeneración",""))</f>
        <v>#REF!</v>
      </c>
    </row>
    <row r="1813" spans="1:59" s="10" customFormat="1" ht="15" customHeight="1" x14ac:dyDescent="0.2">
      <c r="A1813" s="4">
        <f t="shared" si="370"/>
        <v>90</v>
      </c>
      <c r="B1813" s="4">
        <v>500027</v>
      </c>
      <c r="C1813" s="4" t="s">
        <v>79</v>
      </c>
      <c r="D1813" s="4" t="s">
        <v>156</v>
      </c>
      <c r="E1813" s="3"/>
      <c r="F1813" s="4" t="s">
        <v>381</v>
      </c>
      <c r="G1813" s="4" t="s">
        <v>12</v>
      </c>
      <c r="H1813" s="4" t="s">
        <v>11</v>
      </c>
      <c r="I1813" s="4" t="s">
        <v>10</v>
      </c>
      <c r="J1813" s="4">
        <v>25</v>
      </c>
      <c r="K1813" s="4" t="s">
        <v>129</v>
      </c>
      <c r="L1813" s="4">
        <v>2018</v>
      </c>
      <c r="M1813" s="4" t="s">
        <v>267</v>
      </c>
      <c r="N1813" s="4" t="s">
        <v>153</v>
      </c>
      <c r="O1813" s="4" t="s">
        <v>118</v>
      </c>
      <c r="P1813" s="4">
        <v>1997</v>
      </c>
      <c r="Q1813" s="4">
        <v>2018</v>
      </c>
      <c r="R1813" s="4" t="s">
        <v>119</v>
      </c>
      <c r="S1813" s="13"/>
      <c r="T1813" s="4"/>
      <c r="U1813" s="4"/>
      <c r="V1813" s="4"/>
      <c r="W1813" s="4">
        <v>60</v>
      </c>
      <c r="X1813" s="13">
        <v>35375</v>
      </c>
      <c r="Y1813" s="27"/>
      <c r="Z1813" s="27"/>
      <c r="AA1813" s="28"/>
      <c r="AB1813" s="31"/>
      <c r="AC1813" s="32"/>
      <c r="AD1813" s="28"/>
      <c r="AE1813" s="28">
        <v>28.6</v>
      </c>
      <c r="AF1813" s="33">
        <v>4.3589999999999997E-2</v>
      </c>
      <c r="AG1813" s="28">
        <v>3</v>
      </c>
      <c r="AH1813" s="31"/>
      <c r="AI1813" s="31"/>
      <c r="AJ1813" s="31"/>
      <c r="AK1813" s="75" t="str">
        <f t="shared" si="362"/>
        <v>1</v>
      </c>
      <c r="AL1813" s="75" t="str">
        <f t="shared" si="363"/>
        <v>1</v>
      </c>
      <c r="AM1813" s="75" t="str">
        <f t="shared" si="364"/>
        <v>1</v>
      </c>
      <c r="AN1813" s="75" t="str">
        <f t="shared" si="365"/>
        <v>1</v>
      </c>
      <c r="AO1813" s="75" t="str">
        <f t="shared" si="366"/>
        <v>3</v>
      </c>
      <c r="AP1813" s="75" t="str">
        <f t="shared" si="367"/>
        <v>1</v>
      </c>
      <c r="AQ1813" s="75" t="str">
        <f t="shared" si="358"/>
        <v>1</v>
      </c>
      <c r="AR1813" s="75" t="str">
        <f t="shared" si="359"/>
        <v>1</v>
      </c>
      <c r="AS1813" s="75">
        <f t="shared" si="368"/>
        <v>1.2727272727272727</v>
      </c>
      <c r="AT1813" s="75" t="str">
        <f t="shared" si="369"/>
        <v>3</v>
      </c>
      <c r="AU1813" s="48" t="e">
        <f>IF(OR(AQ1813="I",#REF!="I",AQ1813="C",#REF!="C"),"Termovacío",IF(OR(AO1813="I",AN1813="I",AP1813="I",AK1813="I",AL1813="I",AO1813="C",AN1813="C",AP1813="C",AK1813="C",AL1813="C"),"Regeneración",""))</f>
        <v>#REF!</v>
      </c>
    </row>
    <row r="1814" spans="1:59" s="10" customFormat="1" ht="15" customHeight="1" x14ac:dyDescent="0.2">
      <c r="A1814" s="4">
        <f t="shared" si="370"/>
        <v>90</v>
      </c>
      <c r="B1814" s="4">
        <v>500027</v>
      </c>
      <c r="C1814" s="4" t="s">
        <v>79</v>
      </c>
      <c r="D1814" s="4" t="s">
        <v>156</v>
      </c>
      <c r="E1814" s="3"/>
      <c r="F1814" s="4" t="s">
        <v>381</v>
      </c>
      <c r="G1814" s="4" t="s">
        <v>12</v>
      </c>
      <c r="H1814" s="4" t="s">
        <v>11</v>
      </c>
      <c r="I1814" s="4" t="s">
        <v>10</v>
      </c>
      <c r="J1814" s="4">
        <v>25</v>
      </c>
      <c r="K1814" s="4" t="s">
        <v>129</v>
      </c>
      <c r="L1814" s="4">
        <v>2018</v>
      </c>
      <c r="M1814" s="4" t="s">
        <v>267</v>
      </c>
      <c r="N1814" s="4" t="s">
        <v>153</v>
      </c>
      <c r="O1814" s="4" t="s">
        <v>118</v>
      </c>
      <c r="P1814" s="4">
        <v>1997</v>
      </c>
      <c r="Q1814" s="4">
        <v>2018</v>
      </c>
      <c r="R1814" s="4" t="s">
        <v>119</v>
      </c>
      <c r="S1814" s="13"/>
      <c r="T1814" s="4"/>
      <c r="U1814" s="4"/>
      <c r="V1814" s="4"/>
      <c r="W1814" s="4">
        <v>60</v>
      </c>
      <c r="X1814" s="13">
        <v>35193</v>
      </c>
      <c r="Y1814" s="27"/>
      <c r="Z1814" s="27"/>
      <c r="AA1814" s="28"/>
      <c r="AB1814" s="31"/>
      <c r="AC1814" s="32"/>
      <c r="AD1814" s="28"/>
      <c r="AE1814" s="28"/>
      <c r="AF1814" s="33">
        <v>9.1999999999999998E-2</v>
      </c>
      <c r="AG1814" s="28">
        <v>3</v>
      </c>
      <c r="AH1814" s="31"/>
      <c r="AI1814" s="31"/>
      <c r="AJ1814" s="31"/>
      <c r="AK1814" s="75" t="str">
        <f t="shared" si="362"/>
        <v>1</v>
      </c>
      <c r="AL1814" s="75" t="str">
        <f t="shared" si="363"/>
        <v>1</v>
      </c>
      <c r="AM1814" s="75" t="str">
        <f t="shared" si="364"/>
        <v>1</v>
      </c>
      <c r="AN1814" s="75" t="str">
        <f t="shared" si="365"/>
        <v>3</v>
      </c>
      <c r="AO1814" s="75" t="str">
        <f t="shared" si="366"/>
        <v>1</v>
      </c>
      <c r="AP1814" s="75" t="str">
        <f t="shared" si="367"/>
        <v>1</v>
      </c>
      <c r="AQ1814" s="75" t="str">
        <f t="shared" si="358"/>
        <v>1</v>
      </c>
      <c r="AR1814" s="75" t="str">
        <f t="shared" si="359"/>
        <v>1</v>
      </c>
      <c r="AS1814" s="75">
        <f t="shared" si="368"/>
        <v>1.1818181818181819</v>
      </c>
      <c r="AT1814" s="75" t="str">
        <f t="shared" si="369"/>
        <v>3</v>
      </c>
      <c r="AU1814" s="48" t="e">
        <f>IF(OR(AQ1814="I",#REF!="I",AQ1814="C",#REF!="C"),"Termovacío",IF(OR(AO1814="I",AN1814="I",AP1814="I",AK1814="I",AL1814="I",AO1814="C",AN1814="C",AP1814="C",AK1814="C",AL1814="C"),"Regeneración",""))</f>
        <v>#REF!</v>
      </c>
    </row>
    <row r="1815" spans="1:59" s="10" customFormat="1" ht="15" customHeight="1" x14ac:dyDescent="0.2">
      <c r="A1815" s="4">
        <f t="shared" si="370"/>
        <v>90</v>
      </c>
      <c r="B1815" s="4">
        <v>500027</v>
      </c>
      <c r="C1815" s="4" t="s">
        <v>79</v>
      </c>
      <c r="D1815" s="4" t="s">
        <v>156</v>
      </c>
      <c r="E1815" s="3"/>
      <c r="F1815" s="4" t="s">
        <v>381</v>
      </c>
      <c r="G1815" s="4" t="s">
        <v>12</v>
      </c>
      <c r="H1815" s="4" t="s">
        <v>11</v>
      </c>
      <c r="I1815" s="4" t="s">
        <v>10</v>
      </c>
      <c r="J1815" s="4">
        <v>25</v>
      </c>
      <c r="K1815" s="4" t="s">
        <v>129</v>
      </c>
      <c r="L1815" s="4">
        <v>2018</v>
      </c>
      <c r="M1815" s="4" t="s">
        <v>267</v>
      </c>
      <c r="N1815" s="4" t="s">
        <v>153</v>
      </c>
      <c r="O1815" s="4" t="s">
        <v>118</v>
      </c>
      <c r="P1815" s="4">
        <v>1997</v>
      </c>
      <c r="Q1815" s="4">
        <v>2018</v>
      </c>
      <c r="R1815" s="4" t="s">
        <v>119</v>
      </c>
      <c r="S1815" s="13"/>
      <c r="T1815" s="4"/>
      <c r="U1815" s="4"/>
      <c r="V1815" s="4"/>
      <c r="W1815" s="4">
        <v>60</v>
      </c>
      <c r="X1815" s="13">
        <v>34827</v>
      </c>
      <c r="Y1815" s="27"/>
      <c r="Z1815" s="27"/>
      <c r="AA1815" s="28"/>
      <c r="AB1815" s="31"/>
      <c r="AC1815" s="32">
        <v>43.2</v>
      </c>
      <c r="AD1815" s="28"/>
      <c r="AE1815" s="28"/>
      <c r="AF1815" s="33">
        <v>6.6000000000000003E-2</v>
      </c>
      <c r="AG1815" s="28"/>
      <c r="AH1815" s="31"/>
      <c r="AI1815" s="31"/>
      <c r="AJ1815" s="31"/>
      <c r="AK1815" s="75" t="str">
        <f t="shared" si="362"/>
        <v>1</v>
      </c>
      <c r="AL1815" s="75" t="str">
        <f t="shared" si="363"/>
        <v>1</v>
      </c>
      <c r="AM1815" s="75" t="str">
        <f t="shared" si="364"/>
        <v>1</v>
      </c>
      <c r="AN1815" s="75" t="str">
        <f t="shared" si="365"/>
        <v>3</v>
      </c>
      <c r="AO1815" s="75" t="str">
        <f t="shared" si="366"/>
        <v>1</v>
      </c>
      <c r="AP1815" s="75" t="str">
        <f t="shared" si="367"/>
        <v>1</v>
      </c>
      <c r="AQ1815" s="75" t="str">
        <f t="shared" si="358"/>
        <v>1</v>
      </c>
      <c r="AR1815" s="75" t="str">
        <f t="shared" si="359"/>
        <v>1</v>
      </c>
      <c r="AS1815" s="75">
        <f t="shared" si="368"/>
        <v>1.1818181818181819</v>
      </c>
      <c r="AT1815" s="75" t="str">
        <f t="shared" si="369"/>
        <v>3</v>
      </c>
      <c r="AU1815" s="48" t="e">
        <f>IF(OR(AQ1815="I",#REF!="I",AQ1815="C",#REF!="C"),"Termovacío",IF(OR(AO1815="I",AN1815="I",AP1815="I",AK1815="I",AL1815="I",AO1815="C",AN1815="C",AP1815="C",AK1815="C",AL1815="C"),"Regeneración",""))</f>
        <v>#REF!</v>
      </c>
    </row>
    <row r="1816" spans="1:59" s="10" customFormat="1" ht="15" customHeight="1" x14ac:dyDescent="0.2">
      <c r="A1816" s="4">
        <f t="shared" si="370"/>
        <v>90</v>
      </c>
      <c r="B1816" s="4">
        <v>500027</v>
      </c>
      <c r="C1816" s="4" t="s">
        <v>79</v>
      </c>
      <c r="D1816" s="4" t="s">
        <v>156</v>
      </c>
      <c r="E1816" s="3"/>
      <c r="F1816" s="4" t="s">
        <v>381</v>
      </c>
      <c r="G1816" s="4" t="s">
        <v>12</v>
      </c>
      <c r="H1816" s="4" t="s">
        <v>11</v>
      </c>
      <c r="I1816" s="4" t="s">
        <v>10</v>
      </c>
      <c r="J1816" s="4">
        <v>25</v>
      </c>
      <c r="K1816" s="4" t="s">
        <v>129</v>
      </c>
      <c r="L1816" s="4">
        <v>2018</v>
      </c>
      <c r="M1816" s="4" t="s">
        <v>267</v>
      </c>
      <c r="N1816" s="4" t="s">
        <v>153</v>
      </c>
      <c r="O1816" s="4" t="s">
        <v>118</v>
      </c>
      <c r="P1816" s="4">
        <v>1997</v>
      </c>
      <c r="Q1816" s="4">
        <v>2018</v>
      </c>
      <c r="R1816" s="4" t="s">
        <v>119</v>
      </c>
      <c r="S1816" s="13"/>
      <c r="T1816" s="4"/>
      <c r="U1816" s="4"/>
      <c r="V1816" s="4"/>
      <c r="W1816" s="4">
        <v>60</v>
      </c>
      <c r="X1816" s="13">
        <v>34045</v>
      </c>
      <c r="Y1816" s="27"/>
      <c r="Z1816" s="27"/>
      <c r="AA1816" s="28"/>
      <c r="AB1816" s="31"/>
      <c r="AC1816" s="32">
        <v>51.2</v>
      </c>
      <c r="AD1816" s="28"/>
      <c r="AE1816" s="28"/>
      <c r="AF1816" s="33">
        <v>3.1E-2</v>
      </c>
      <c r="AG1816" s="28"/>
      <c r="AH1816" s="31"/>
      <c r="AI1816" s="31"/>
      <c r="AJ1816" s="31"/>
      <c r="AK1816" s="75" t="str">
        <f t="shared" si="362"/>
        <v>1</v>
      </c>
      <c r="AL1816" s="75" t="str">
        <f t="shared" si="363"/>
        <v>1</v>
      </c>
      <c r="AM1816" s="75" t="str">
        <f t="shared" si="364"/>
        <v>1</v>
      </c>
      <c r="AN1816" s="75" t="str">
        <f t="shared" si="365"/>
        <v>1</v>
      </c>
      <c r="AO1816" s="75" t="str">
        <f t="shared" si="366"/>
        <v>1</v>
      </c>
      <c r="AP1816" s="75" t="str">
        <f t="shared" si="367"/>
        <v>1</v>
      </c>
      <c r="AQ1816" s="75" t="str">
        <f t="shared" si="358"/>
        <v>1</v>
      </c>
      <c r="AR1816" s="75" t="str">
        <f t="shared" si="359"/>
        <v>1</v>
      </c>
      <c r="AS1816" s="75">
        <f t="shared" si="368"/>
        <v>1</v>
      </c>
      <c r="AT1816" s="75" t="str">
        <f t="shared" si="369"/>
        <v>1</v>
      </c>
      <c r="AU1816" s="48" t="e">
        <f>IF(OR(AQ1816="I",#REF!="I",AQ1816="C",#REF!="C"),"Termovacío",IF(OR(AO1816="I",AN1816="I",AP1816="I",AK1816="I",AL1816="I",AO1816="C",AN1816="C",AP1816="C",AK1816="C",AL1816="C"),"Regeneración",""))</f>
        <v>#REF!</v>
      </c>
    </row>
    <row r="1817" spans="1:59" s="10" customFormat="1" ht="15" customHeight="1" x14ac:dyDescent="0.2">
      <c r="A1817" s="4">
        <f t="shared" si="370"/>
        <v>90</v>
      </c>
      <c r="B1817" s="4">
        <v>500027</v>
      </c>
      <c r="C1817" s="4" t="s">
        <v>79</v>
      </c>
      <c r="D1817" s="4" t="s">
        <v>156</v>
      </c>
      <c r="E1817" s="3"/>
      <c r="F1817" s="4" t="s">
        <v>381</v>
      </c>
      <c r="G1817" s="4" t="s">
        <v>12</v>
      </c>
      <c r="H1817" s="4" t="s">
        <v>11</v>
      </c>
      <c r="I1817" s="4" t="s">
        <v>10</v>
      </c>
      <c r="J1817" s="4">
        <v>25</v>
      </c>
      <c r="K1817" s="4" t="s">
        <v>129</v>
      </c>
      <c r="L1817" s="4">
        <v>2018</v>
      </c>
      <c r="M1817" s="4" t="s">
        <v>267</v>
      </c>
      <c r="N1817" s="4" t="s">
        <v>153</v>
      </c>
      <c r="O1817" s="4" t="s">
        <v>118</v>
      </c>
      <c r="P1817" s="4">
        <v>1997</v>
      </c>
      <c r="Q1817" s="4">
        <v>2018</v>
      </c>
      <c r="R1817" s="4" t="s">
        <v>119</v>
      </c>
      <c r="S1817" s="13"/>
      <c r="T1817" s="4"/>
      <c r="U1817" s="4"/>
      <c r="V1817" s="4"/>
      <c r="W1817" s="4">
        <v>60</v>
      </c>
      <c r="X1817" s="13">
        <v>32001</v>
      </c>
      <c r="Y1817" s="27"/>
      <c r="Z1817" s="27"/>
      <c r="AA1817" s="28"/>
      <c r="AB1817" s="31"/>
      <c r="AC1817" s="32">
        <v>53.7</v>
      </c>
      <c r="AD1817" s="28"/>
      <c r="AE1817" s="28"/>
      <c r="AF1817" s="33">
        <v>8.9999999999999993E-3</v>
      </c>
      <c r="AG1817" s="28"/>
      <c r="AH1817" s="31"/>
      <c r="AI1817" s="31"/>
      <c r="AJ1817" s="31"/>
      <c r="AK1817" s="75" t="str">
        <f t="shared" si="362"/>
        <v>1</v>
      </c>
      <c r="AL1817" s="75" t="str">
        <f t="shared" si="363"/>
        <v>1</v>
      </c>
      <c r="AM1817" s="75" t="str">
        <f t="shared" si="364"/>
        <v>1</v>
      </c>
      <c r="AN1817" s="75" t="str">
        <f t="shared" si="365"/>
        <v>1</v>
      </c>
      <c r="AO1817" s="75" t="str">
        <f t="shared" si="366"/>
        <v>1</v>
      </c>
      <c r="AP1817" s="75" t="str">
        <f t="shared" si="367"/>
        <v>1</v>
      </c>
      <c r="AQ1817" s="75" t="str">
        <f t="shared" si="358"/>
        <v>1</v>
      </c>
      <c r="AR1817" s="75" t="str">
        <f t="shared" si="359"/>
        <v>1</v>
      </c>
      <c r="AS1817" s="75">
        <f t="shared" si="368"/>
        <v>1</v>
      </c>
      <c r="AT1817" s="75" t="str">
        <f t="shared" si="369"/>
        <v>1</v>
      </c>
      <c r="AU1817" s="48" t="e">
        <f>IF(OR(AQ1817="I",#REF!="I",AQ1817="C",#REF!="C"),"Termovacío",IF(OR(AO1817="I",AN1817="I",AP1817="I",AK1817="I",AL1817="I",AO1817="C",AN1817="C",AP1817="C",AK1817="C",AL1817="C"),"Regeneración",""))</f>
        <v>#REF!</v>
      </c>
    </row>
    <row r="1818" spans="1:59" s="10" customFormat="1" ht="15" customHeight="1" x14ac:dyDescent="0.2">
      <c r="A1818" s="4">
        <f t="shared" si="370"/>
        <v>90</v>
      </c>
      <c r="B1818" s="4">
        <v>500027</v>
      </c>
      <c r="C1818" s="4" t="s">
        <v>79</v>
      </c>
      <c r="D1818" s="4" t="s">
        <v>156</v>
      </c>
      <c r="E1818" s="3"/>
      <c r="F1818" s="4" t="s">
        <v>381</v>
      </c>
      <c r="G1818" s="4" t="s">
        <v>12</v>
      </c>
      <c r="H1818" s="4" t="s">
        <v>11</v>
      </c>
      <c r="I1818" s="4" t="s">
        <v>10</v>
      </c>
      <c r="J1818" s="4">
        <v>25</v>
      </c>
      <c r="K1818" s="4" t="s">
        <v>129</v>
      </c>
      <c r="L1818" s="4">
        <v>2018</v>
      </c>
      <c r="M1818" s="4" t="s">
        <v>267</v>
      </c>
      <c r="N1818" s="4" t="s">
        <v>153</v>
      </c>
      <c r="O1818" s="4" t="s">
        <v>118</v>
      </c>
      <c r="P1818" s="4">
        <v>1997</v>
      </c>
      <c r="Q1818" s="4">
        <v>2018</v>
      </c>
      <c r="R1818" s="4" t="s">
        <v>119</v>
      </c>
      <c r="S1818" s="13"/>
      <c r="T1818" s="4"/>
      <c r="U1818" s="4"/>
      <c r="V1818" s="4"/>
      <c r="W1818" s="4">
        <v>60</v>
      </c>
      <c r="X1818" s="13">
        <v>31919</v>
      </c>
      <c r="Y1818" s="27"/>
      <c r="Z1818" s="27"/>
      <c r="AA1818" s="28"/>
      <c r="AB1818" s="31"/>
      <c r="AC1818" s="32">
        <v>61</v>
      </c>
      <c r="AD1818" s="28"/>
      <c r="AE1818" s="28"/>
      <c r="AF1818" s="33">
        <v>1.1990000000000001</v>
      </c>
      <c r="AG1818" s="28"/>
      <c r="AH1818" s="31"/>
      <c r="AI1818" s="31"/>
      <c r="AJ1818" s="31"/>
      <c r="AK1818" s="75" t="str">
        <f t="shared" si="362"/>
        <v>1</v>
      </c>
      <c r="AL1818" s="75" t="str">
        <f t="shared" si="363"/>
        <v>1</v>
      </c>
      <c r="AM1818" s="75" t="str">
        <f t="shared" si="364"/>
        <v>1</v>
      </c>
      <c r="AN1818" s="75" t="str">
        <f t="shared" si="365"/>
        <v>5</v>
      </c>
      <c r="AO1818" s="75" t="str">
        <f t="shared" si="366"/>
        <v>1</v>
      </c>
      <c r="AP1818" s="75" t="str">
        <f t="shared" si="367"/>
        <v>1</v>
      </c>
      <c r="AQ1818" s="75" t="str">
        <f t="shared" si="358"/>
        <v>1</v>
      </c>
      <c r="AR1818" s="75" t="str">
        <f t="shared" si="359"/>
        <v>1</v>
      </c>
      <c r="AS1818" s="75">
        <f t="shared" si="368"/>
        <v>1.3636363636363635</v>
      </c>
      <c r="AT1818" s="75" t="str">
        <f t="shared" si="369"/>
        <v>3</v>
      </c>
      <c r="AU1818" s="48" t="e">
        <f>IF(OR(AQ1818="I",#REF!="I",AQ1818="C",#REF!="C"),"Termovacío",IF(OR(AO1818="I",AN1818="I",AP1818="I",AK1818="I",AL1818="I",AO1818="C",AN1818="C",AP1818="C",AK1818="C",AL1818="C"),"Regeneración",""))</f>
        <v>#REF!</v>
      </c>
    </row>
    <row r="1819" spans="1:59" s="10" customFormat="1" ht="15" customHeight="1" x14ac:dyDescent="0.2">
      <c r="A1819" s="4">
        <f t="shared" si="370"/>
        <v>91</v>
      </c>
      <c r="B1819" s="36">
        <v>60003004</v>
      </c>
      <c r="C1819" s="36" t="s">
        <v>79</v>
      </c>
      <c r="D1819" s="36" t="s">
        <v>163</v>
      </c>
      <c r="E1819" s="37"/>
      <c r="F1819" s="36" t="s">
        <v>382</v>
      </c>
      <c r="G1819" s="36" t="s">
        <v>12</v>
      </c>
      <c r="H1819" s="36" t="s">
        <v>15</v>
      </c>
      <c r="I1819" s="36" t="s">
        <v>245</v>
      </c>
      <c r="J1819" s="36" t="s">
        <v>132</v>
      </c>
      <c r="K1819" s="36" t="s">
        <v>125</v>
      </c>
      <c r="L1819" s="36">
        <v>2005</v>
      </c>
      <c r="M1819" s="36" t="s">
        <v>267</v>
      </c>
      <c r="N1819" s="36" t="s">
        <v>153</v>
      </c>
      <c r="O1819" s="36" t="s">
        <v>122</v>
      </c>
      <c r="P1819" s="36">
        <v>2005</v>
      </c>
      <c r="Q1819" s="36"/>
      <c r="R1819" s="36" t="s">
        <v>119</v>
      </c>
      <c r="S1819" s="38">
        <v>44005</v>
      </c>
      <c r="T1819" s="36">
        <v>15.8</v>
      </c>
      <c r="U1819" s="36" t="s">
        <v>259</v>
      </c>
      <c r="V1819" s="36" t="s">
        <v>448</v>
      </c>
      <c r="W1819" s="36">
        <v>60</v>
      </c>
      <c r="X1819" s="38">
        <v>45699</v>
      </c>
      <c r="Y1819" s="39">
        <v>69</v>
      </c>
      <c r="Z1819" s="39" t="s">
        <v>664</v>
      </c>
      <c r="AA1819" s="40" t="s">
        <v>665</v>
      </c>
      <c r="AB1819" s="41">
        <v>0.88600000000000001</v>
      </c>
      <c r="AC1819" s="42">
        <v>74</v>
      </c>
      <c r="AD1819" s="40">
        <v>6</v>
      </c>
      <c r="AE1819" s="40">
        <v>34.5</v>
      </c>
      <c r="AF1819" s="43">
        <v>4.0000000000000001E-3</v>
      </c>
      <c r="AG1819" s="40">
        <v>1</v>
      </c>
      <c r="AH1819" s="41">
        <v>3.5999999999999997E-2</v>
      </c>
      <c r="AI1819" s="41">
        <v>1.3109999999999999</v>
      </c>
      <c r="AJ1819" s="41"/>
      <c r="AK1819" s="75" t="str">
        <f t="shared" si="362"/>
        <v>1</v>
      </c>
      <c r="AL1819" s="75" t="str">
        <f t="shared" si="363"/>
        <v>1</v>
      </c>
      <c r="AM1819" s="75" t="str">
        <f t="shared" si="364"/>
        <v>1</v>
      </c>
      <c r="AN1819" s="75" t="str">
        <f t="shared" si="365"/>
        <v>1</v>
      </c>
      <c r="AO1819" s="75" t="str">
        <f t="shared" si="366"/>
        <v>1</v>
      </c>
      <c r="AP1819" s="75" t="str">
        <f t="shared" si="367"/>
        <v>1</v>
      </c>
      <c r="AQ1819" s="75" t="str">
        <f t="shared" si="358"/>
        <v>1</v>
      </c>
      <c r="AR1819" s="75" t="str">
        <f t="shared" si="359"/>
        <v>1</v>
      </c>
      <c r="AS1819" s="75">
        <f t="shared" si="368"/>
        <v>1</v>
      </c>
      <c r="AT1819" s="75" t="str">
        <f t="shared" si="369"/>
        <v>1</v>
      </c>
      <c r="AU1819" s="48" t="e">
        <f>IF(OR(AQ1819="I",#REF!="I",AQ1819="C",#REF!="C"),"Termovacío",IF(OR(AO1819="I",AN1819="I",AP1819="I",AK1819="I",AL1819="I",AO1819="C",AN1819="C",AP1819="C",AK1819="C",AL1819="C"),"Regeneración",""))</f>
        <v>#REF!</v>
      </c>
      <c r="AV1819" s="10">
        <v>45167</v>
      </c>
      <c r="AW1819" s="10">
        <v>58</v>
      </c>
      <c r="AX1819" s="10" t="s">
        <v>449</v>
      </c>
      <c r="AY1819" s="10" t="s">
        <v>450</v>
      </c>
      <c r="AZ1819" s="10">
        <v>0.88600000000000001</v>
      </c>
      <c r="BA1819" s="10">
        <v>59</v>
      </c>
      <c r="BB1819" s="10">
        <v>35.1</v>
      </c>
      <c r="BC1819" s="10">
        <v>0.01</v>
      </c>
      <c r="BD1819" s="10">
        <v>6</v>
      </c>
      <c r="BE1819" s="10" t="s">
        <v>459</v>
      </c>
      <c r="BF1819" s="10">
        <v>3.5999999999999997E-2</v>
      </c>
      <c r="BG1819" s="10">
        <v>1.153</v>
      </c>
    </row>
    <row r="1820" spans="1:59" s="10" customFormat="1" ht="15" customHeight="1" x14ac:dyDescent="0.2">
      <c r="A1820" s="4">
        <f t="shared" si="370"/>
        <v>91</v>
      </c>
      <c r="B1820" s="4">
        <v>60003004</v>
      </c>
      <c r="C1820" s="4" t="s">
        <v>79</v>
      </c>
      <c r="D1820" s="4" t="s">
        <v>163</v>
      </c>
      <c r="E1820" s="3"/>
      <c r="F1820" s="4" t="s">
        <v>382</v>
      </c>
      <c r="G1820" s="4" t="s">
        <v>12</v>
      </c>
      <c r="H1820" s="4" t="s">
        <v>15</v>
      </c>
      <c r="I1820" s="4" t="s">
        <v>245</v>
      </c>
      <c r="J1820" s="4" t="s">
        <v>132</v>
      </c>
      <c r="K1820" s="4" t="s">
        <v>125</v>
      </c>
      <c r="L1820" s="4">
        <v>2005</v>
      </c>
      <c r="M1820" s="4" t="s">
        <v>267</v>
      </c>
      <c r="N1820" s="4" t="s">
        <v>153</v>
      </c>
      <c r="O1820" s="4" t="s">
        <v>122</v>
      </c>
      <c r="P1820" s="4">
        <v>2005</v>
      </c>
      <c r="Q1820" s="4"/>
      <c r="R1820" s="4" t="s">
        <v>119</v>
      </c>
      <c r="S1820" s="13">
        <v>44005</v>
      </c>
      <c r="T1820" s="4">
        <v>15.8</v>
      </c>
      <c r="U1820" s="4" t="s">
        <v>259</v>
      </c>
      <c r="V1820" s="4" t="s">
        <v>448</v>
      </c>
      <c r="W1820" s="4">
        <v>60</v>
      </c>
      <c r="X1820" s="13">
        <v>45167</v>
      </c>
      <c r="Y1820" s="27">
        <v>58</v>
      </c>
      <c r="Z1820" s="27">
        <v>50</v>
      </c>
      <c r="AA1820" s="28" t="s">
        <v>461</v>
      </c>
      <c r="AB1820" s="31">
        <v>0.88600000000000001</v>
      </c>
      <c r="AC1820" s="32">
        <v>59</v>
      </c>
      <c r="AD1820" s="28">
        <v>6</v>
      </c>
      <c r="AE1820" s="28">
        <v>35.1</v>
      </c>
      <c r="AF1820" s="33">
        <v>0.01</v>
      </c>
      <c r="AG1820" s="28">
        <v>0.1</v>
      </c>
      <c r="AH1820" s="31">
        <v>3.5999999999999997E-2</v>
      </c>
      <c r="AI1820" s="31">
        <v>1.153</v>
      </c>
      <c r="AJ1820" s="31"/>
      <c r="AK1820" s="75" t="str">
        <f t="shared" si="362"/>
        <v>1</v>
      </c>
      <c r="AL1820" s="75" t="str">
        <f t="shared" si="363"/>
        <v>1</v>
      </c>
      <c r="AM1820" s="75" t="str">
        <f t="shared" si="364"/>
        <v>1</v>
      </c>
      <c r="AN1820" s="75" t="str">
        <f t="shared" si="365"/>
        <v>1</v>
      </c>
      <c r="AO1820" s="75" t="str">
        <f t="shared" si="366"/>
        <v>1</v>
      </c>
      <c r="AP1820" s="75" t="str">
        <f t="shared" si="367"/>
        <v>1</v>
      </c>
      <c r="AQ1820" s="75" t="str">
        <f t="shared" si="358"/>
        <v>1</v>
      </c>
      <c r="AR1820" s="75" t="str">
        <f t="shared" si="359"/>
        <v>1</v>
      </c>
      <c r="AS1820" s="75">
        <f t="shared" si="368"/>
        <v>1</v>
      </c>
      <c r="AT1820" s="75" t="str">
        <f t="shared" si="369"/>
        <v>1</v>
      </c>
      <c r="AU1820" s="48" t="e">
        <f>IF(OR(AQ1820="I",#REF!="I",AQ1820="C",#REF!="C"),"Termovacío",IF(OR(AO1820="I",AN1820="I",AP1820="I",AK1820="I",AL1820="I",AO1820="C",AN1820="C",AP1820="C",AK1820="C",AL1820="C"),"Regeneración",""))</f>
        <v>#REF!</v>
      </c>
      <c r="AV1820" s="10">
        <v>45167</v>
      </c>
      <c r="AW1820" s="10">
        <v>58</v>
      </c>
      <c r="AX1820" s="10" t="s">
        <v>449</v>
      </c>
      <c r="AY1820" s="10" t="s">
        <v>450</v>
      </c>
      <c r="AZ1820" s="10">
        <v>0.88600000000000001</v>
      </c>
      <c r="BA1820" s="10">
        <v>59</v>
      </c>
      <c r="BB1820" s="10">
        <v>35.1</v>
      </c>
      <c r="BC1820" s="10">
        <v>0.01</v>
      </c>
      <c r="BD1820" s="10">
        <v>6</v>
      </c>
      <c r="BE1820" s="10" t="s">
        <v>459</v>
      </c>
      <c r="BF1820" s="10">
        <v>3.5999999999999997E-2</v>
      </c>
      <c r="BG1820" s="10">
        <v>1.153</v>
      </c>
    </row>
    <row r="1821" spans="1:59" s="10" customFormat="1" ht="15" customHeight="1" x14ac:dyDescent="0.2">
      <c r="A1821" s="4">
        <f t="shared" si="370"/>
        <v>91</v>
      </c>
      <c r="B1821" s="4">
        <v>60003004</v>
      </c>
      <c r="C1821" s="4" t="s">
        <v>79</v>
      </c>
      <c r="D1821" s="4" t="s">
        <v>163</v>
      </c>
      <c r="E1821" s="3"/>
      <c r="F1821" s="4" t="s">
        <v>382</v>
      </c>
      <c r="G1821" s="4" t="s">
        <v>12</v>
      </c>
      <c r="H1821" s="4" t="s">
        <v>15</v>
      </c>
      <c r="I1821" s="4" t="s">
        <v>245</v>
      </c>
      <c r="J1821" s="4" t="s">
        <v>132</v>
      </c>
      <c r="K1821" s="4" t="s">
        <v>125</v>
      </c>
      <c r="L1821" s="4">
        <v>2005</v>
      </c>
      <c r="M1821" s="4" t="s">
        <v>267</v>
      </c>
      <c r="N1821" s="4" t="s">
        <v>153</v>
      </c>
      <c r="O1821" s="4" t="s">
        <v>122</v>
      </c>
      <c r="P1821" s="4">
        <v>2005</v>
      </c>
      <c r="Q1821" s="4"/>
      <c r="R1821" s="4" t="s">
        <v>119</v>
      </c>
      <c r="S1821" s="13">
        <v>44005</v>
      </c>
      <c r="T1821" s="4">
        <v>15.8</v>
      </c>
      <c r="U1821" s="4" t="s">
        <v>259</v>
      </c>
      <c r="V1821" s="4"/>
      <c r="W1821" s="4">
        <v>60</v>
      </c>
      <c r="X1821" s="13" t="s">
        <v>221</v>
      </c>
      <c r="Y1821" s="27">
        <v>0</v>
      </c>
      <c r="Z1821" s="27">
        <v>44.7</v>
      </c>
      <c r="AA1821" s="28" t="s">
        <v>282</v>
      </c>
      <c r="AB1821" s="31">
        <v>0.88470000000000004</v>
      </c>
      <c r="AC1821" s="32">
        <v>53.1</v>
      </c>
      <c r="AD1821" s="28">
        <v>7</v>
      </c>
      <c r="AE1821" s="28">
        <v>35.799999999999997</v>
      </c>
      <c r="AF1821" s="33">
        <v>0.02</v>
      </c>
      <c r="AG1821" s="28">
        <v>1</v>
      </c>
      <c r="AH1821" s="31">
        <v>2.4E-2</v>
      </c>
      <c r="AI1821" s="31">
        <v>0.62</v>
      </c>
      <c r="AJ1821" s="31"/>
      <c r="AK1821" s="75" t="str">
        <f t="shared" si="362"/>
        <v>1</v>
      </c>
      <c r="AL1821" s="75" t="str">
        <f t="shared" si="363"/>
        <v>1</v>
      </c>
      <c r="AM1821" s="75" t="str">
        <f t="shared" si="364"/>
        <v>1</v>
      </c>
      <c r="AN1821" s="75" t="str">
        <f t="shared" si="365"/>
        <v>1</v>
      </c>
      <c r="AO1821" s="75" t="str">
        <f t="shared" si="366"/>
        <v>1</v>
      </c>
      <c r="AP1821" s="75" t="str">
        <f t="shared" si="367"/>
        <v>1</v>
      </c>
      <c r="AQ1821" s="75" t="str">
        <f t="shared" si="358"/>
        <v>1</v>
      </c>
      <c r="AR1821" s="75" t="str">
        <f t="shared" si="359"/>
        <v>1</v>
      </c>
      <c r="AS1821" s="75">
        <f t="shared" si="368"/>
        <v>1</v>
      </c>
      <c r="AT1821" s="75" t="str">
        <f t="shared" si="369"/>
        <v>1</v>
      </c>
      <c r="AU1821" s="48" t="e">
        <f>IF(OR(AQ1821="I",#REF!="I",AQ1821="C",#REF!="C"),"Termovacío",IF(OR(AO1821="I",AN1821="I",AP1821="I",AK1821="I",AL1821="I",AO1821="C",AN1821="C",AP1821="C",AK1821="C",AL1821="C"),"Regeneración",""))</f>
        <v>#REF!</v>
      </c>
    </row>
    <row r="1822" spans="1:59" s="10" customFormat="1" ht="15" customHeight="1" x14ac:dyDescent="0.2">
      <c r="A1822" s="4">
        <f t="shared" si="370"/>
        <v>91</v>
      </c>
      <c r="B1822" s="4">
        <v>60003004</v>
      </c>
      <c r="C1822" s="4" t="s">
        <v>79</v>
      </c>
      <c r="D1822" s="4" t="s">
        <v>163</v>
      </c>
      <c r="E1822" s="3"/>
      <c r="F1822" s="4" t="s">
        <v>382</v>
      </c>
      <c r="G1822" s="4" t="s">
        <v>12</v>
      </c>
      <c r="H1822" s="4" t="s">
        <v>15</v>
      </c>
      <c r="I1822" s="4" t="s">
        <v>245</v>
      </c>
      <c r="J1822" s="4" t="s">
        <v>132</v>
      </c>
      <c r="K1822" s="4" t="s">
        <v>125</v>
      </c>
      <c r="L1822" s="4">
        <v>2005</v>
      </c>
      <c r="M1822" s="4" t="s">
        <v>267</v>
      </c>
      <c r="N1822" s="4" t="s">
        <v>153</v>
      </c>
      <c r="O1822" s="4" t="s">
        <v>122</v>
      </c>
      <c r="P1822" s="4">
        <v>2005</v>
      </c>
      <c r="Q1822" s="4"/>
      <c r="R1822" s="4" t="s">
        <v>119</v>
      </c>
      <c r="S1822" s="13">
        <v>44005</v>
      </c>
      <c r="T1822" s="4">
        <v>15.8</v>
      </c>
      <c r="U1822" s="4" t="s">
        <v>259</v>
      </c>
      <c r="V1822" s="4" t="s">
        <v>301</v>
      </c>
      <c r="W1822" s="4">
        <v>60</v>
      </c>
      <c r="X1822" s="13">
        <v>44448</v>
      </c>
      <c r="Y1822" s="27">
        <v>54.1</v>
      </c>
      <c r="Z1822" s="27">
        <v>41.7</v>
      </c>
      <c r="AA1822" s="28" t="s">
        <v>283</v>
      </c>
      <c r="AB1822" s="31">
        <v>0.872</v>
      </c>
      <c r="AC1822" s="32">
        <v>38</v>
      </c>
      <c r="AD1822" s="28">
        <v>10</v>
      </c>
      <c r="AE1822" s="28">
        <v>34</v>
      </c>
      <c r="AF1822" s="33">
        <v>0.02</v>
      </c>
      <c r="AG1822" s="28">
        <v>1.5</v>
      </c>
      <c r="AH1822" s="31">
        <v>3.2000000000000001E-2</v>
      </c>
      <c r="AI1822" s="31">
        <v>1.298</v>
      </c>
      <c r="AJ1822" s="31"/>
      <c r="AK1822" s="75" t="str">
        <f t="shared" si="362"/>
        <v>1</v>
      </c>
      <c r="AL1822" s="75" t="str">
        <f t="shared" si="363"/>
        <v>1</v>
      </c>
      <c r="AM1822" s="75" t="str">
        <f t="shared" si="364"/>
        <v>1</v>
      </c>
      <c r="AN1822" s="75" t="str">
        <f t="shared" si="365"/>
        <v>1</v>
      </c>
      <c r="AO1822" s="75" t="str">
        <f t="shared" si="366"/>
        <v>1</v>
      </c>
      <c r="AP1822" s="75" t="str">
        <f t="shared" si="367"/>
        <v>1</v>
      </c>
      <c r="AQ1822" s="75" t="str">
        <f t="shared" si="358"/>
        <v>3</v>
      </c>
      <c r="AR1822" s="75" t="str">
        <f t="shared" si="359"/>
        <v>1</v>
      </c>
      <c r="AS1822" s="75">
        <f t="shared" si="368"/>
        <v>1.4545454545454546</v>
      </c>
      <c r="AT1822" s="75" t="str">
        <f t="shared" si="369"/>
        <v>3</v>
      </c>
      <c r="AU1822" s="48" t="e">
        <f>IF(OR(AQ1822="I",#REF!="I",AQ1822="C",#REF!="C"),"Termovacío",IF(OR(AO1822="I",AN1822="I",AP1822="I",AK1822="I",AL1822="I",AO1822="C",AN1822="C",AP1822="C",AK1822="C",AL1822="C"),"Regeneración",""))</f>
        <v>#REF!</v>
      </c>
    </row>
    <row r="1823" spans="1:59" s="10" customFormat="1" ht="15" customHeight="1" x14ac:dyDescent="0.2">
      <c r="A1823" s="4">
        <f t="shared" si="370"/>
        <v>91</v>
      </c>
      <c r="B1823" s="4">
        <v>60003004</v>
      </c>
      <c r="C1823" s="4" t="s">
        <v>79</v>
      </c>
      <c r="D1823" s="4" t="s">
        <v>163</v>
      </c>
      <c r="E1823" s="3"/>
      <c r="F1823" s="4" t="s">
        <v>382</v>
      </c>
      <c r="G1823" s="4" t="s">
        <v>12</v>
      </c>
      <c r="H1823" s="4" t="s">
        <v>15</v>
      </c>
      <c r="I1823" s="4" t="s">
        <v>245</v>
      </c>
      <c r="J1823" s="4" t="s">
        <v>132</v>
      </c>
      <c r="K1823" s="4" t="s">
        <v>125</v>
      </c>
      <c r="L1823" s="4">
        <v>2005</v>
      </c>
      <c r="M1823" s="4" t="s">
        <v>267</v>
      </c>
      <c r="N1823" s="4" t="s">
        <v>153</v>
      </c>
      <c r="O1823" s="4" t="s">
        <v>122</v>
      </c>
      <c r="P1823" s="4">
        <v>2005</v>
      </c>
      <c r="Q1823" s="4"/>
      <c r="R1823" s="4" t="s">
        <v>119</v>
      </c>
      <c r="S1823" s="13">
        <v>44005</v>
      </c>
      <c r="T1823" s="4">
        <v>15.8</v>
      </c>
      <c r="U1823" s="4" t="s">
        <v>259</v>
      </c>
      <c r="V1823" s="4"/>
      <c r="W1823" s="4">
        <v>60</v>
      </c>
      <c r="X1823" s="13">
        <v>43579</v>
      </c>
      <c r="Y1823" s="27"/>
      <c r="Z1823" s="27"/>
      <c r="AA1823" s="28"/>
      <c r="AB1823" s="31"/>
      <c r="AC1823" s="32">
        <v>41.9</v>
      </c>
      <c r="AD1823" s="28"/>
      <c r="AE1823" s="28">
        <v>36.5</v>
      </c>
      <c r="AF1823" s="33">
        <v>0.01</v>
      </c>
      <c r="AG1823" s="28">
        <v>1</v>
      </c>
      <c r="AH1823" s="31">
        <v>1.9E-2</v>
      </c>
      <c r="AI1823" s="31">
        <v>0.63</v>
      </c>
      <c r="AJ1823" s="31"/>
      <c r="AK1823" s="75" t="str">
        <f t="shared" si="362"/>
        <v>1</v>
      </c>
      <c r="AL1823" s="75" t="str">
        <f t="shared" si="363"/>
        <v>1</v>
      </c>
      <c r="AM1823" s="75" t="str">
        <f t="shared" si="364"/>
        <v>1</v>
      </c>
      <c r="AN1823" s="75" t="str">
        <f t="shared" si="365"/>
        <v>1</v>
      </c>
      <c r="AO1823" s="75" t="str">
        <f t="shared" si="366"/>
        <v>1</v>
      </c>
      <c r="AP1823" s="75" t="str">
        <f t="shared" si="367"/>
        <v>1</v>
      </c>
      <c r="AQ1823" s="75" t="str">
        <f t="shared" si="358"/>
        <v>1</v>
      </c>
      <c r="AR1823" s="75" t="str">
        <f t="shared" si="359"/>
        <v>1</v>
      </c>
      <c r="AS1823" s="75">
        <f t="shared" si="368"/>
        <v>1</v>
      </c>
      <c r="AT1823" s="75" t="str">
        <f t="shared" si="369"/>
        <v>1</v>
      </c>
      <c r="AU1823" s="48" t="e">
        <f>IF(OR(AQ1823="I",#REF!="I",AQ1823="C",#REF!="C"),"Termovacío",IF(OR(AO1823="I",AN1823="I",AP1823="I",AK1823="I",AL1823="I",AO1823="C",AN1823="C",AP1823="C",AK1823="C",AL1823="C"),"Regeneración",""))</f>
        <v>#REF!</v>
      </c>
    </row>
    <row r="1824" spans="1:59" s="10" customFormat="1" ht="15" customHeight="1" x14ac:dyDescent="0.2">
      <c r="A1824" s="4">
        <f t="shared" si="370"/>
        <v>91</v>
      </c>
      <c r="B1824" s="4">
        <v>60003004</v>
      </c>
      <c r="C1824" s="4" t="s">
        <v>79</v>
      </c>
      <c r="D1824" s="4" t="s">
        <v>163</v>
      </c>
      <c r="E1824" s="3"/>
      <c r="F1824" s="4" t="s">
        <v>382</v>
      </c>
      <c r="G1824" s="4" t="s">
        <v>12</v>
      </c>
      <c r="H1824" s="4" t="s">
        <v>15</v>
      </c>
      <c r="I1824" s="4" t="s">
        <v>245</v>
      </c>
      <c r="J1824" s="4" t="s">
        <v>132</v>
      </c>
      <c r="K1824" s="4" t="s">
        <v>125</v>
      </c>
      <c r="L1824" s="4">
        <v>2005</v>
      </c>
      <c r="M1824" s="4" t="s">
        <v>267</v>
      </c>
      <c r="N1824" s="4" t="s">
        <v>153</v>
      </c>
      <c r="O1824" s="4" t="s">
        <v>122</v>
      </c>
      <c r="P1824" s="4">
        <v>2005</v>
      </c>
      <c r="Q1824" s="4"/>
      <c r="R1824" s="4" t="s">
        <v>119</v>
      </c>
      <c r="S1824" s="13">
        <v>44005</v>
      </c>
      <c r="T1824" s="4">
        <v>15.8</v>
      </c>
      <c r="U1824" s="4" t="s">
        <v>259</v>
      </c>
      <c r="V1824" s="4"/>
      <c r="W1824" s="4">
        <v>60</v>
      </c>
      <c r="X1824" s="13">
        <v>43315</v>
      </c>
      <c r="Y1824" s="27"/>
      <c r="Z1824" s="27"/>
      <c r="AA1824" s="28"/>
      <c r="AB1824" s="31"/>
      <c r="AC1824" s="32">
        <v>55.7</v>
      </c>
      <c r="AD1824" s="28"/>
      <c r="AE1824" s="28">
        <v>33.6</v>
      </c>
      <c r="AF1824" s="33">
        <v>0.02</v>
      </c>
      <c r="AG1824" s="28">
        <v>2</v>
      </c>
      <c r="AH1824" s="31">
        <v>1.9E-2</v>
      </c>
      <c r="AI1824" s="31">
        <v>1.08</v>
      </c>
      <c r="AJ1824" s="31"/>
      <c r="AK1824" s="75" t="str">
        <f t="shared" si="362"/>
        <v>1</v>
      </c>
      <c r="AL1824" s="75" t="str">
        <f t="shared" si="363"/>
        <v>1</v>
      </c>
      <c r="AM1824" s="75" t="str">
        <f t="shared" si="364"/>
        <v>1</v>
      </c>
      <c r="AN1824" s="75" t="str">
        <f t="shared" si="365"/>
        <v>1</v>
      </c>
      <c r="AO1824" s="75" t="str">
        <f t="shared" si="366"/>
        <v>1</v>
      </c>
      <c r="AP1824" s="75" t="str">
        <f t="shared" si="367"/>
        <v>1</v>
      </c>
      <c r="AQ1824" s="75" t="str">
        <f t="shared" si="358"/>
        <v>1</v>
      </c>
      <c r="AR1824" s="75" t="str">
        <f t="shared" si="359"/>
        <v>1</v>
      </c>
      <c r="AS1824" s="75">
        <f t="shared" si="368"/>
        <v>1</v>
      </c>
      <c r="AT1824" s="75" t="str">
        <f t="shared" si="369"/>
        <v>1</v>
      </c>
      <c r="AU1824" s="48" t="e">
        <f>IF(OR(AQ1824="I",#REF!="I",AQ1824="C",#REF!="C"),"Termovacío",IF(OR(AO1824="I",AN1824="I",AP1824="I",AK1824="I",AL1824="I",AO1824="C",AN1824="C",AP1824="C",AK1824="C",AL1824="C"),"Regeneración",""))</f>
        <v>#REF!</v>
      </c>
    </row>
    <row r="1825" spans="1:47" s="10" customFormat="1" ht="15" customHeight="1" x14ac:dyDescent="0.2">
      <c r="A1825" s="4">
        <f t="shared" si="370"/>
        <v>91</v>
      </c>
      <c r="B1825" s="4">
        <v>60003004</v>
      </c>
      <c r="C1825" s="4" t="s">
        <v>79</v>
      </c>
      <c r="D1825" s="4" t="s">
        <v>163</v>
      </c>
      <c r="E1825" s="3"/>
      <c r="F1825" s="4" t="s">
        <v>382</v>
      </c>
      <c r="G1825" s="4" t="s">
        <v>12</v>
      </c>
      <c r="H1825" s="4" t="s">
        <v>15</v>
      </c>
      <c r="I1825" s="4" t="s">
        <v>245</v>
      </c>
      <c r="J1825" s="4" t="s">
        <v>132</v>
      </c>
      <c r="K1825" s="4" t="s">
        <v>125</v>
      </c>
      <c r="L1825" s="4">
        <v>2005</v>
      </c>
      <c r="M1825" s="4" t="s">
        <v>267</v>
      </c>
      <c r="N1825" s="4" t="s">
        <v>153</v>
      </c>
      <c r="O1825" s="4" t="s">
        <v>122</v>
      </c>
      <c r="P1825" s="4">
        <v>2005</v>
      </c>
      <c r="Q1825" s="4"/>
      <c r="R1825" s="4" t="s">
        <v>119</v>
      </c>
      <c r="S1825" s="13">
        <v>44005</v>
      </c>
      <c r="T1825" s="4">
        <v>15.8</v>
      </c>
      <c r="U1825" s="4" t="s">
        <v>259</v>
      </c>
      <c r="V1825" s="4"/>
      <c r="W1825" s="4">
        <v>60</v>
      </c>
      <c r="X1825" s="13">
        <v>43238</v>
      </c>
      <c r="Y1825" s="27"/>
      <c r="Z1825" s="27"/>
      <c r="AA1825" s="28"/>
      <c r="AB1825" s="31"/>
      <c r="AC1825" s="32">
        <v>68</v>
      </c>
      <c r="AD1825" s="28"/>
      <c r="AE1825" s="28">
        <v>36</v>
      </c>
      <c r="AF1825" s="33">
        <v>0.01</v>
      </c>
      <c r="AG1825" s="28">
        <v>1</v>
      </c>
      <c r="AH1825" s="31"/>
      <c r="AI1825" s="31">
        <v>0.62</v>
      </c>
      <c r="AJ1825" s="31"/>
      <c r="AK1825" s="75" t="str">
        <f t="shared" si="362"/>
        <v>1</v>
      </c>
      <c r="AL1825" s="75" t="str">
        <f t="shared" si="363"/>
        <v>1</v>
      </c>
      <c r="AM1825" s="75" t="str">
        <f t="shared" si="364"/>
        <v>1</v>
      </c>
      <c r="AN1825" s="75" t="str">
        <f t="shared" si="365"/>
        <v>1</v>
      </c>
      <c r="AO1825" s="75" t="str">
        <f t="shared" si="366"/>
        <v>1</v>
      </c>
      <c r="AP1825" s="75" t="str">
        <f t="shared" si="367"/>
        <v>1</v>
      </c>
      <c r="AQ1825" s="75" t="str">
        <f t="shared" si="358"/>
        <v>1</v>
      </c>
      <c r="AR1825" s="75" t="str">
        <f t="shared" si="359"/>
        <v>1</v>
      </c>
      <c r="AS1825" s="75">
        <f t="shared" si="368"/>
        <v>1</v>
      </c>
      <c r="AT1825" s="75" t="str">
        <f t="shared" si="369"/>
        <v>1</v>
      </c>
      <c r="AU1825" s="48" t="e">
        <f>IF(OR(AQ1825="I",#REF!="I",AQ1825="C",#REF!="C"),"Termovacío",IF(OR(AO1825="I",AN1825="I",AP1825="I",AK1825="I",AL1825="I",AO1825="C",AN1825="C",AP1825="C",AK1825="C",AL1825="C"),"Regeneración",""))</f>
        <v>#REF!</v>
      </c>
    </row>
    <row r="1826" spans="1:47" s="10" customFormat="1" ht="15" customHeight="1" x14ac:dyDescent="0.2">
      <c r="A1826" s="4">
        <f t="shared" si="370"/>
        <v>91</v>
      </c>
      <c r="B1826" s="4">
        <v>60003004</v>
      </c>
      <c r="C1826" s="4" t="s">
        <v>79</v>
      </c>
      <c r="D1826" s="4" t="s">
        <v>163</v>
      </c>
      <c r="E1826" s="3"/>
      <c r="F1826" s="4" t="s">
        <v>382</v>
      </c>
      <c r="G1826" s="4" t="s">
        <v>12</v>
      </c>
      <c r="H1826" s="4" t="s">
        <v>15</v>
      </c>
      <c r="I1826" s="4" t="s">
        <v>245</v>
      </c>
      <c r="J1826" s="4" t="s">
        <v>132</v>
      </c>
      <c r="K1826" s="4" t="s">
        <v>125</v>
      </c>
      <c r="L1826" s="4">
        <v>2005</v>
      </c>
      <c r="M1826" s="4" t="s">
        <v>267</v>
      </c>
      <c r="N1826" s="4" t="s">
        <v>153</v>
      </c>
      <c r="O1826" s="4" t="s">
        <v>122</v>
      </c>
      <c r="P1826" s="4">
        <v>2005</v>
      </c>
      <c r="Q1826" s="4"/>
      <c r="R1826" s="4" t="s">
        <v>119</v>
      </c>
      <c r="S1826" s="13">
        <v>44005</v>
      </c>
      <c r="T1826" s="4">
        <v>15.8</v>
      </c>
      <c r="U1826" s="4" t="s">
        <v>259</v>
      </c>
      <c r="V1826" s="4"/>
      <c r="W1826" s="4">
        <v>60</v>
      </c>
      <c r="X1826" s="13">
        <v>43231</v>
      </c>
      <c r="Y1826" s="27"/>
      <c r="Z1826" s="27"/>
      <c r="AA1826" s="28"/>
      <c r="AB1826" s="31"/>
      <c r="AC1826" s="32">
        <v>60</v>
      </c>
      <c r="AD1826" s="28"/>
      <c r="AE1826" s="28">
        <v>35.9</v>
      </c>
      <c r="AF1826" s="33">
        <v>0.01</v>
      </c>
      <c r="AG1826" s="28">
        <v>1</v>
      </c>
      <c r="AH1826" s="31"/>
      <c r="AI1826" s="31">
        <v>1.3</v>
      </c>
      <c r="AJ1826" s="31"/>
      <c r="AK1826" s="75" t="str">
        <f t="shared" si="362"/>
        <v>1</v>
      </c>
      <c r="AL1826" s="75" t="str">
        <f t="shared" si="363"/>
        <v>1</v>
      </c>
      <c r="AM1826" s="75" t="str">
        <f t="shared" si="364"/>
        <v>1</v>
      </c>
      <c r="AN1826" s="75" t="str">
        <f t="shared" si="365"/>
        <v>1</v>
      </c>
      <c r="AO1826" s="75" t="str">
        <f t="shared" si="366"/>
        <v>1</v>
      </c>
      <c r="AP1826" s="75" t="str">
        <f t="shared" si="367"/>
        <v>1</v>
      </c>
      <c r="AQ1826" s="75" t="str">
        <f t="shared" si="358"/>
        <v>1</v>
      </c>
      <c r="AR1826" s="75" t="str">
        <f t="shared" si="359"/>
        <v>1</v>
      </c>
      <c r="AS1826" s="75">
        <f t="shared" si="368"/>
        <v>1</v>
      </c>
      <c r="AT1826" s="75" t="str">
        <f t="shared" si="369"/>
        <v>1</v>
      </c>
      <c r="AU1826" s="48" t="e">
        <f>IF(OR(AQ1826="I",#REF!="I",AQ1826="C",#REF!="C"),"Termovacío",IF(OR(AO1826="I",AN1826="I",AP1826="I",AK1826="I",AL1826="I",AO1826="C",AN1826="C",AP1826="C",AK1826="C",AL1826="C"),"Regeneración",""))</f>
        <v>#REF!</v>
      </c>
    </row>
    <row r="1827" spans="1:47" s="10" customFormat="1" ht="15" customHeight="1" x14ac:dyDescent="0.2">
      <c r="A1827" s="4">
        <f t="shared" si="370"/>
        <v>91</v>
      </c>
      <c r="B1827" s="4">
        <v>60003004</v>
      </c>
      <c r="C1827" s="4" t="s">
        <v>79</v>
      </c>
      <c r="D1827" s="4" t="s">
        <v>163</v>
      </c>
      <c r="E1827" s="3"/>
      <c r="F1827" s="4" t="s">
        <v>382</v>
      </c>
      <c r="G1827" s="4" t="s">
        <v>12</v>
      </c>
      <c r="H1827" s="4" t="s">
        <v>15</v>
      </c>
      <c r="I1827" s="4" t="s">
        <v>245</v>
      </c>
      <c r="J1827" s="4" t="s">
        <v>132</v>
      </c>
      <c r="K1827" s="4" t="s">
        <v>125</v>
      </c>
      <c r="L1827" s="4">
        <v>2005</v>
      </c>
      <c r="M1827" s="4" t="s">
        <v>267</v>
      </c>
      <c r="N1827" s="4" t="s">
        <v>153</v>
      </c>
      <c r="O1827" s="4" t="s">
        <v>122</v>
      </c>
      <c r="P1827" s="4">
        <v>2005</v>
      </c>
      <c r="Q1827" s="4"/>
      <c r="R1827" s="4" t="s">
        <v>119</v>
      </c>
      <c r="S1827" s="13">
        <v>44005</v>
      </c>
      <c r="T1827" s="4">
        <v>15.8</v>
      </c>
      <c r="U1827" s="4" t="s">
        <v>259</v>
      </c>
      <c r="V1827" s="4"/>
      <c r="W1827" s="4">
        <v>60</v>
      </c>
      <c r="X1827" s="13">
        <v>43069</v>
      </c>
      <c r="Y1827" s="27"/>
      <c r="Z1827" s="27"/>
      <c r="AA1827" s="28"/>
      <c r="AB1827" s="31"/>
      <c r="AC1827" s="32">
        <v>65</v>
      </c>
      <c r="AD1827" s="28"/>
      <c r="AE1827" s="28"/>
      <c r="AF1827" s="33"/>
      <c r="AG1827" s="28"/>
      <c r="AH1827" s="31"/>
      <c r="AI1827" s="31"/>
      <c r="AJ1827" s="31"/>
      <c r="AK1827" s="75" t="str">
        <f t="shared" si="362"/>
        <v>1</v>
      </c>
      <c r="AL1827" s="75" t="str">
        <f t="shared" si="363"/>
        <v>1</v>
      </c>
      <c r="AM1827" s="75" t="str">
        <f t="shared" si="364"/>
        <v>1</v>
      </c>
      <c r="AN1827" s="75" t="str">
        <f t="shared" si="365"/>
        <v>1</v>
      </c>
      <c r="AO1827" s="75" t="str">
        <f t="shared" si="366"/>
        <v>1</v>
      </c>
      <c r="AP1827" s="75" t="str">
        <f t="shared" si="367"/>
        <v>1</v>
      </c>
      <c r="AQ1827" s="75" t="str">
        <f t="shared" si="358"/>
        <v>1</v>
      </c>
      <c r="AR1827" s="75" t="str">
        <f t="shared" si="359"/>
        <v>1</v>
      </c>
      <c r="AS1827" s="75">
        <f t="shared" si="368"/>
        <v>1</v>
      </c>
      <c r="AT1827" s="75" t="str">
        <f t="shared" si="369"/>
        <v>1</v>
      </c>
      <c r="AU1827" s="48" t="e">
        <f>IF(OR(AQ1827="I",#REF!="I",AQ1827="C",#REF!="C"),"Termovacío",IF(OR(AO1827="I",AN1827="I",AP1827="I",AK1827="I",AL1827="I",AO1827="C",AN1827="C",AP1827="C",AK1827="C",AL1827="C"),"Regeneración",""))</f>
        <v>#REF!</v>
      </c>
    </row>
    <row r="1828" spans="1:47" s="10" customFormat="1" ht="15" customHeight="1" x14ac:dyDescent="0.2">
      <c r="A1828" s="4">
        <f t="shared" si="370"/>
        <v>91</v>
      </c>
      <c r="B1828" s="4">
        <v>60003004</v>
      </c>
      <c r="C1828" s="4" t="s">
        <v>79</v>
      </c>
      <c r="D1828" s="4" t="s">
        <v>163</v>
      </c>
      <c r="E1828" s="3"/>
      <c r="F1828" s="4" t="s">
        <v>382</v>
      </c>
      <c r="G1828" s="4" t="s">
        <v>12</v>
      </c>
      <c r="H1828" s="4" t="s">
        <v>15</v>
      </c>
      <c r="I1828" s="4" t="s">
        <v>245</v>
      </c>
      <c r="J1828" s="4" t="s">
        <v>132</v>
      </c>
      <c r="K1828" s="4" t="s">
        <v>125</v>
      </c>
      <c r="L1828" s="4">
        <v>2005</v>
      </c>
      <c r="M1828" s="4" t="s">
        <v>267</v>
      </c>
      <c r="N1828" s="4" t="s">
        <v>153</v>
      </c>
      <c r="O1828" s="4" t="s">
        <v>122</v>
      </c>
      <c r="P1828" s="4">
        <v>2005</v>
      </c>
      <c r="Q1828" s="4"/>
      <c r="R1828" s="4" t="s">
        <v>119</v>
      </c>
      <c r="S1828" s="13">
        <v>44005</v>
      </c>
      <c r="T1828" s="4">
        <v>15.8</v>
      </c>
      <c r="U1828" s="4" t="s">
        <v>259</v>
      </c>
      <c r="V1828" s="4"/>
      <c r="W1828" s="4">
        <v>60</v>
      </c>
      <c r="X1828" s="13">
        <v>42921</v>
      </c>
      <c r="Y1828" s="27"/>
      <c r="Z1828" s="27"/>
      <c r="AA1828" s="28"/>
      <c r="AB1828" s="31"/>
      <c r="AC1828" s="32">
        <v>71</v>
      </c>
      <c r="AD1828" s="28"/>
      <c r="AE1828" s="28">
        <v>37.6</v>
      </c>
      <c r="AF1828" s="33">
        <v>0.01</v>
      </c>
      <c r="AG1828" s="28">
        <v>2</v>
      </c>
      <c r="AH1828" s="31">
        <v>0.02</v>
      </c>
      <c r="AI1828" s="31">
        <v>1.1000000000000001</v>
      </c>
      <c r="AJ1828" s="31"/>
      <c r="AK1828" s="75" t="str">
        <f t="shared" si="362"/>
        <v>1</v>
      </c>
      <c r="AL1828" s="75" t="str">
        <f t="shared" si="363"/>
        <v>1</v>
      </c>
      <c r="AM1828" s="75" t="str">
        <f t="shared" si="364"/>
        <v>1</v>
      </c>
      <c r="AN1828" s="75" t="str">
        <f t="shared" si="365"/>
        <v>1</v>
      </c>
      <c r="AO1828" s="75" t="str">
        <f t="shared" si="366"/>
        <v>1</v>
      </c>
      <c r="AP1828" s="75" t="str">
        <f t="shared" si="367"/>
        <v>1</v>
      </c>
      <c r="AQ1828" s="75" t="str">
        <f t="shared" ref="AQ1828:AQ1891" si="371">IF(AC1828&lt;&gt;"",IF(AND(W1828=60,AC1828&gt;=40),"1",IF(AND(W1828=60,AC1828&gt;=35,AC1828&lt;40),"3",IF(AND(W1828=60,AC1828&lt;35),"5",IF(AND(W1828=220,AC1828&gt;=50),"1",IF(AND(W1828=220,AC1828&gt;=45,AC1828&lt;50),"2",IF(AND(W1828=220,AC1828&lt;45),"5","")))))),"1")</f>
        <v>1</v>
      </c>
      <c r="AR1828" s="75" t="str">
        <f t="shared" ref="AR1828:AR1891" si="372">IF(AJ1828&lt;&gt;"",IF(AJ1828&gt;=0.2,"1",IF(AND(AJ1828&gt;=0.1,AJ1828&lt;0.2),"3",IF(AJ1828&lt;0.1,"5",""))),"1")</f>
        <v>1</v>
      </c>
      <c r="AS1828" s="75">
        <f t="shared" si="368"/>
        <v>1</v>
      </c>
      <c r="AT1828" s="75" t="str">
        <f t="shared" si="369"/>
        <v>1</v>
      </c>
      <c r="AU1828" s="48" t="e">
        <f>IF(OR(AQ1828="I",#REF!="I",AQ1828="C",#REF!="C"),"Termovacío",IF(OR(AO1828="I",AN1828="I",AP1828="I",AK1828="I",AL1828="I",AO1828="C",AN1828="C",AP1828="C",AK1828="C",AL1828="C"),"Regeneración",""))</f>
        <v>#REF!</v>
      </c>
    </row>
    <row r="1829" spans="1:47" s="10" customFormat="1" ht="15" customHeight="1" x14ac:dyDescent="0.2">
      <c r="A1829" s="4">
        <f t="shared" si="370"/>
        <v>91</v>
      </c>
      <c r="B1829" s="4">
        <v>60003004</v>
      </c>
      <c r="C1829" s="4" t="s">
        <v>79</v>
      </c>
      <c r="D1829" s="4" t="s">
        <v>163</v>
      </c>
      <c r="E1829" s="3"/>
      <c r="F1829" s="4" t="s">
        <v>382</v>
      </c>
      <c r="G1829" s="4" t="s">
        <v>12</v>
      </c>
      <c r="H1829" s="4" t="s">
        <v>15</v>
      </c>
      <c r="I1829" s="4" t="s">
        <v>245</v>
      </c>
      <c r="J1829" s="4" t="s">
        <v>132</v>
      </c>
      <c r="K1829" s="4" t="s">
        <v>125</v>
      </c>
      <c r="L1829" s="4">
        <v>2005</v>
      </c>
      <c r="M1829" s="4" t="s">
        <v>267</v>
      </c>
      <c r="N1829" s="4" t="s">
        <v>153</v>
      </c>
      <c r="O1829" s="4" t="s">
        <v>122</v>
      </c>
      <c r="P1829" s="4">
        <v>2005</v>
      </c>
      <c r="Q1829" s="4"/>
      <c r="R1829" s="4" t="s">
        <v>119</v>
      </c>
      <c r="S1829" s="13">
        <v>44005</v>
      </c>
      <c r="T1829" s="4">
        <v>15.8</v>
      </c>
      <c r="U1829" s="4" t="s">
        <v>259</v>
      </c>
      <c r="V1829" s="4"/>
      <c r="W1829" s="4">
        <v>60</v>
      </c>
      <c r="X1829" s="13">
        <v>42383</v>
      </c>
      <c r="Y1829" s="27"/>
      <c r="Z1829" s="27"/>
      <c r="AA1829" s="28"/>
      <c r="AB1829" s="31"/>
      <c r="AC1829" s="32"/>
      <c r="AD1829" s="28"/>
      <c r="AE1829" s="28">
        <v>37</v>
      </c>
      <c r="AF1829" s="33">
        <v>0.01</v>
      </c>
      <c r="AG1829" s="28">
        <v>0.5</v>
      </c>
      <c r="AH1829" s="31">
        <v>2.7E-2</v>
      </c>
      <c r="AI1829" s="31">
        <v>0.69699999999999995</v>
      </c>
      <c r="AJ1829" s="31"/>
      <c r="AK1829" s="75" t="str">
        <f t="shared" si="362"/>
        <v>1</v>
      </c>
      <c r="AL1829" s="75" t="str">
        <f t="shared" si="363"/>
        <v>1</v>
      </c>
      <c r="AM1829" s="75" t="str">
        <f t="shared" si="364"/>
        <v>1</v>
      </c>
      <c r="AN1829" s="75" t="str">
        <f t="shared" si="365"/>
        <v>1</v>
      </c>
      <c r="AO1829" s="75" t="str">
        <f t="shared" si="366"/>
        <v>1</v>
      </c>
      <c r="AP1829" s="75" t="str">
        <f t="shared" si="367"/>
        <v>1</v>
      </c>
      <c r="AQ1829" s="75" t="str">
        <f t="shared" si="371"/>
        <v>1</v>
      </c>
      <c r="AR1829" s="75" t="str">
        <f t="shared" si="372"/>
        <v>1</v>
      </c>
      <c r="AS1829" s="75">
        <f t="shared" si="368"/>
        <v>1</v>
      </c>
      <c r="AT1829" s="75" t="str">
        <f t="shared" si="369"/>
        <v>1</v>
      </c>
      <c r="AU1829" s="48" t="e">
        <f>IF(OR(AQ1829="I",#REF!="I",AQ1829="C",#REF!="C"),"Termovacío",IF(OR(AO1829="I",AN1829="I",AP1829="I",AK1829="I",AL1829="I",AO1829="C",AN1829="C",AP1829="C",AK1829="C",AL1829="C"),"Regeneración",""))</f>
        <v>#REF!</v>
      </c>
    </row>
    <row r="1830" spans="1:47" s="10" customFormat="1" ht="15" customHeight="1" x14ac:dyDescent="0.2">
      <c r="A1830" s="4">
        <f t="shared" si="370"/>
        <v>91</v>
      </c>
      <c r="B1830" s="4">
        <v>60003004</v>
      </c>
      <c r="C1830" s="4" t="s">
        <v>79</v>
      </c>
      <c r="D1830" s="4" t="s">
        <v>163</v>
      </c>
      <c r="E1830" s="3"/>
      <c r="F1830" s="4" t="s">
        <v>382</v>
      </c>
      <c r="G1830" s="4" t="s">
        <v>12</v>
      </c>
      <c r="H1830" s="4" t="s">
        <v>15</v>
      </c>
      <c r="I1830" s="4" t="s">
        <v>245</v>
      </c>
      <c r="J1830" s="4" t="s">
        <v>132</v>
      </c>
      <c r="K1830" s="4" t="s">
        <v>125</v>
      </c>
      <c r="L1830" s="4">
        <v>2005</v>
      </c>
      <c r="M1830" s="4" t="s">
        <v>267</v>
      </c>
      <c r="N1830" s="4" t="s">
        <v>153</v>
      </c>
      <c r="O1830" s="4" t="s">
        <v>122</v>
      </c>
      <c r="P1830" s="4">
        <v>2005</v>
      </c>
      <c r="Q1830" s="4"/>
      <c r="R1830" s="4" t="s">
        <v>119</v>
      </c>
      <c r="S1830" s="13">
        <v>44005</v>
      </c>
      <c r="T1830" s="4">
        <v>15.8</v>
      </c>
      <c r="U1830" s="4" t="s">
        <v>259</v>
      </c>
      <c r="V1830" s="4"/>
      <c r="W1830" s="4">
        <v>60</v>
      </c>
      <c r="X1830" s="13">
        <v>41988</v>
      </c>
      <c r="Y1830" s="27"/>
      <c r="Z1830" s="27"/>
      <c r="AA1830" s="28"/>
      <c r="AB1830" s="31"/>
      <c r="AC1830" s="32"/>
      <c r="AD1830" s="28"/>
      <c r="AE1830" s="28">
        <v>37</v>
      </c>
      <c r="AF1830" s="33">
        <v>0.01</v>
      </c>
      <c r="AG1830" s="28">
        <v>1</v>
      </c>
      <c r="AH1830" s="31">
        <v>2.7E-2</v>
      </c>
      <c r="AI1830" s="31"/>
      <c r="AJ1830" s="31"/>
      <c r="AK1830" s="75" t="str">
        <f t="shared" si="362"/>
        <v>1</v>
      </c>
      <c r="AL1830" s="75" t="str">
        <f t="shared" si="363"/>
        <v>1</v>
      </c>
      <c r="AM1830" s="75" t="str">
        <f t="shared" si="364"/>
        <v>1</v>
      </c>
      <c r="AN1830" s="75" t="str">
        <f t="shared" si="365"/>
        <v>1</v>
      </c>
      <c r="AO1830" s="75" t="str">
        <f t="shared" si="366"/>
        <v>1</v>
      </c>
      <c r="AP1830" s="75" t="str">
        <f t="shared" si="367"/>
        <v>1</v>
      </c>
      <c r="AQ1830" s="75" t="str">
        <f t="shared" si="371"/>
        <v>1</v>
      </c>
      <c r="AR1830" s="75" t="str">
        <f t="shared" si="372"/>
        <v>1</v>
      </c>
      <c r="AS1830" s="75">
        <f t="shared" si="368"/>
        <v>1</v>
      </c>
      <c r="AT1830" s="75" t="str">
        <f t="shared" si="369"/>
        <v>1</v>
      </c>
      <c r="AU1830" s="48" t="e">
        <f>IF(OR(AQ1830="I",#REF!="I",AQ1830="C",#REF!="C"),"Termovacío",IF(OR(AO1830="I",AN1830="I",AP1830="I",AK1830="I",AL1830="I",AO1830="C",AN1830="C",AP1830="C",AK1830="C",AL1830="C"),"Regeneración",""))</f>
        <v>#REF!</v>
      </c>
    </row>
    <row r="1831" spans="1:47" s="10" customFormat="1" ht="15" customHeight="1" x14ac:dyDescent="0.2">
      <c r="A1831" s="4">
        <f t="shared" si="370"/>
        <v>91</v>
      </c>
      <c r="B1831" s="4">
        <v>60003004</v>
      </c>
      <c r="C1831" s="4" t="s">
        <v>79</v>
      </c>
      <c r="D1831" s="4" t="s">
        <v>163</v>
      </c>
      <c r="E1831" s="3"/>
      <c r="F1831" s="4" t="s">
        <v>382</v>
      </c>
      <c r="G1831" s="4" t="s">
        <v>12</v>
      </c>
      <c r="H1831" s="4" t="s">
        <v>15</v>
      </c>
      <c r="I1831" s="4" t="s">
        <v>245</v>
      </c>
      <c r="J1831" s="4" t="s">
        <v>132</v>
      </c>
      <c r="K1831" s="4" t="s">
        <v>125</v>
      </c>
      <c r="L1831" s="4">
        <v>2005</v>
      </c>
      <c r="M1831" s="4" t="s">
        <v>267</v>
      </c>
      <c r="N1831" s="4" t="s">
        <v>153</v>
      </c>
      <c r="O1831" s="4" t="s">
        <v>122</v>
      </c>
      <c r="P1831" s="4">
        <v>2005</v>
      </c>
      <c r="Q1831" s="4"/>
      <c r="R1831" s="4" t="s">
        <v>119</v>
      </c>
      <c r="S1831" s="13">
        <v>44005</v>
      </c>
      <c r="T1831" s="4">
        <v>15.8</v>
      </c>
      <c r="U1831" s="4" t="s">
        <v>259</v>
      </c>
      <c r="V1831" s="4"/>
      <c r="W1831" s="4">
        <v>60</v>
      </c>
      <c r="X1831" s="13">
        <v>41638</v>
      </c>
      <c r="Y1831" s="27"/>
      <c r="Z1831" s="27"/>
      <c r="AA1831" s="28"/>
      <c r="AB1831" s="31"/>
      <c r="AC1831" s="32">
        <v>59.8</v>
      </c>
      <c r="AD1831" s="28"/>
      <c r="AE1831" s="28">
        <v>33.4</v>
      </c>
      <c r="AF1831" s="33">
        <v>0.01</v>
      </c>
      <c r="AG1831" s="28">
        <v>1</v>
      </c>
      <c r="AH1831" s="31">
        <v>2.5999999999999999E-2</v>
      </c>
      <c r="AI1831" s="31">
        <v>0.84</v>
      </c>
      <c r="AJ1831" s="31"/>
      <c r="AK1831" s="75" t="str">
        <f t="shared" si="362"/>
        <v>1</v>
      </c>
      <c r="AL1831" s="75" t="str">
        <f t="shared" si="363"/>
        <v>1</v>
      </c>
      <c r="AM1831" s="75" t="str">
        <f t="shared" si="364"/>
        <v>1</v>
      </c>
      <c r="AN1831" s="75" t="str">
        <f t="shared" si="365"/>
        <v>1</v>
      </c>
      <c r="AO1831" s="75" t="str">
        <f t="shared" si="366"/>
        <v>1</v>
      </c>
      <c r="AP1831" s="75" t="str">
        <f t="shared" si="367"/>
        <v>1</v>
      </c>
      <c r="AQ1831" s="75" t="str">
        <f t="shared" si="371"/>
        <v>1</v>
      </c>
      <c r="AR1831" s="75" t="str">
        <f t="shared" si="372"/>
        <v>1</v>
      </c>
      <c r="AS1831" s="75">
        <f t="shared" si="368"/>
        <v>1</v>
      </c>
      <c r="AT1831" s="75" t="str">
        <f t="shared" si="369"/>
        <v>1</v>
      </c>
      <c r="AU1831" s="48" t="e">
        <f>IF(OR(AQ1831="I",#REF!="I",AQ1831="C",#REF!="C"),"Termovacío",IF(OR(AO1831="I",AN1831="I",AP1831="I",AK1831="I",AL1831="I",AO1831="C",AN1831="C",AP1831="C",AK1831="C",AL1831="C"),"Regeneración",""))</f>
        <v>#REF!</v>
      </c>
    </row>
    <row r="1832" spans="1:47" s="10" customFormat="1" ht="15" customHeight="1" x14ac:dyDescent="0.2">
      <c r="A1832" s="4">
        <f t="shared" si="370"/>
        <v>91</v>
      </c>
      <c r="B1832" s="4">
        <v>60003004</v>
      </c>
      <c r="C1832" s="4" t="s">
        <v>79</v>
      </c>
      <c r="D1832" s="4" t="s">
        <v>163</v>
      </c>
      <c r="E1832" s="3"/>
      <c r="F1832" s="4" t="s">
        <v>382</v>
      </c>
      <c r="G1832" s="4" t="s">
        <v>12</v>
      </c>
      <c r="H1832" s="4" t="s">
        <v>15</v>
      </c>
      <c r="I1832" s="4" t="s">
        <v>245</v>
      </c>
      <c r="J1832" s="4" t="s">
        <v>132</v>
      </c>
      <c r="K1832" s="4" t="s">
        <v>125</v>
      </c>
      <c r="L1832" s="4">
        <v>2005</v>
      </c>
      <c r="M1832" s="4" t="s">
        <v>267</v>
      </c>
      <c r="N1832" s="4" t="s">
        <v>153</v>
      </c>
      <c r="O1832" s="4" t="s">
        <v>122</v>
      </c>
      <c r="P1832" s="4">
        <v>2005</v>
      </c>
      <c r="Q1832" s="4"/>
      <c r="R1832" s="4" t="s">
        <v>119</v>
      </c>
      <c r="S1832" s="13">
        <v>44005</v>
      </c>
      <c r="T1832" s="4">
        <v>15.8</v>
      </c>
      <c r="U1832" s="4" t="s">
        <v>259</v>
      </c>
      <c r="V1832" s="4"/>
      <c r="W1832" s="4">
        <v>60</v>
      </c>
      <c r="X1832" s="13">
        <v>41346</v>
      </c>
      <c r="Y1832" s="27"/>
      <c r="Z1832" s="27"/>
      <c r="AA1832" s="28"/>
      <c r="AB1832" s="31"/>
      <c r="AC1832" s="32">
        <v>60.1</v>
      </c>
      <c r="AD1832" s="28"/>
      <c r="AE1832" s="28">
        <v>36</v>
      </c>
      <c r="AF1832" s="33">
        <v>0.01</v>
      </c>
      <c r="AG1832" s="28">
        <v>0.5</v>
      </c>
      <c r="AH1832" s="31">
        <v>1.7999999999999999E-2</v>
      </c>
      <c r="AI1832" s="31">
        <v>0.501</v>
      </c>
      <c r="AJ1832" s="31"/>
      <c r="AK1832" s="75" t="str">
        <f t="shared" si="362"/>
        <v>1</v>
      </c>
      <c r="AL1832" s="75" t="str">
        <f t="shared" si="363"/>
        <v>1</v>
      </c>
      <c r="AM1832" s="75" t="str">
        <f t="shared" si="364"/>
        <v>1</v>
      </c>
      <c r="AN1832" s="75" t="str">
        <f t="shared" si="365"/>
        <v>1</v>
      </c>
      <c r="AO1832" s="75" t="str">
        <f t="shared" si="366"/>
        <v>1</v>
      </c>
      <c r="AP1832" s="75" t="str">
        <f t="shared" si="367"/>
        <v>1</v>
      </c>
      <c r="AQ1832" s="75" t="str">
        <f t="shared" si="371"/>
        <v>1</v>
      </c>
      <c r="AR1832" s="75" t="str">
        <f t="shared" si="372"/>
        <v>1</v>
      </c>
      <c r="AS1832" s="75">
        <f t="shared" si="368"/>
        <v>1</v>
      </c>
      <c r="AT1832" s="75" t="str">
        <f t="shared" si="369"/>
        <v>1</v>
      </c>
      <c r="AU1832" s="48" t="e">
        <f>IF(OR(AQ1832="I",#REF!="I",AQ1832="C",#REF!="C"),"Termovacío",IF(OR(AO1832="I",AN1832="I",AP1832="I",AK1832="I",AL1832="I",AO1832="C",AN1832="C",AP1832="C",AK1832="C",AL1832="C"),"Regeneración",""))</f>
        <v>#REF!</v>
      </c>
    </row>
    <row r="1833" spans="1:47" s="10" customFormat="1" ht="15" customHeight="1" x14ac:dyDescent="0.2">
      <c r="A1833" s="4">
        <f t="shared" si="370"/>
        <v>91</v>
      </c>
      <c r="B1833" s="4">
        <v>60003004</v>
      </c>
      <c r="C1833" s="4" t="s">
        <v>79</v>
      </c>
      <c r="D1833" s="4" t="s">
        <v>163</v>
      </c>
      <c r="E1833" s="3"/>
      <c r="F1833" s="4" t="s">
        <v>382</v>
      </c>
      <c r="G1833" s="4" t="s">
        <v>12</v>
      </c>
      <c r="H1833" s="4" t="s">
        <v>15</v>
      </c>
      <c r="I1833" s="4" t="s">
        <v>245</v>
      </c>
      <c r="J1833" s="4" t="s">
        <v>132</v>
      </c>
      <c r="K1833" s="4" t="s">
        <v>125</v>
      </c>
      <c r="L1833" s="4">
        <v>2005</v>
      </c>
      <c r="M1833" s="4" t="s">
        <v>267</v>
      </c>
      <c r="N1833" s="4" t="s">
        <v>153</v>
      </c>
      <c r="O1833" s="4" t="s">
        <v>122</v>
      </c>
      <c r="P1833" s="4">
        <v>2005</v>
      </c>
      <c r="Q1833" s="4"/>
      <c r="R1833" s="4" t="s">
        <v>119</v>
      </c>
      <c r="S1833" s="13">
        <v>44005</v>
      </c>
      <c r="T1833" s="4">
        <v>15.8</v>
      </c>
      <c r="U1833" s="4" t="s">
        <v>259</v>
      </c>
      <c r="V1833" s="4"/>
      <c r="W1833" s="4">
        <v>60</v>
      </c>
      <c r="X1833" s="13">
        <v>40933</v>
      </c>
      <c r="Y1833" s="27"/>
      <c r="Z1833" s="27"/>
      <c r="AA1833" s="28"/>
      <c r="AB1833" s="31"/>
      <c r="AC1833" s="32">
        <v>44</v>
      </c>
      <c r="AD1833" s="28"/>
      <c r="AE1833" s="28">
        <v>35</v>
      </c>
      <c r="AF1833" s="33">
        <v>0.01</v>
      </c>
      <c r="AG1833" s="28">
        <v>1</v>
      </c>
      <c r="AH1833" s="31">
        <v>0.01</v>
      </c>
      <c r="AI1833" s="31">
        <v>0.40300000000000002</v>
      </c>
      <c r="AJ1833" s="31"/>
      <c r="AK1833" s="75" t="str">
        <f t="shared" si="362"/>
        <v>1</v>
      </c>
      <c r="AL1833" s="75" t="str">
        <f t="shared" si="363"/>
        <v>1</v>
      </c>
      <c r="AM1833" s="75" t="str">
        <f t="shared" si="364"/>
        <v>1</v>
      </c>
      <c r="AN1833" s="75" t="str">
        <f t="shared" si="365"/>
        <v>1</v>
      </c>
      <c r="AO1833" s="75" t="str">
        <f t="shared" si="366"/>
        <v>1</v>
      </c>
      <c r="AP1833" s="75" t="str">
        <f t="shared" si="367"/>
        <v>1</v>
      </c>
      <c r="AQ1833" s="75" t="str">
        <f t="shared" si="371"/>
        <v>1</v>
      </c>
      <c r="AR1833" s="75" t="str">
        <f t="shared" si="372"/>
        <v>1</v>
      </c>
      <c r="AS1833" s="75">
        <f t="shared" si="368"/>
        <v>1</v>
      </c>
      <c r="AT1833" s="75" t="str">
        <f t="shared" si="369"/>
        <v>1</v>
      </c>
      <c r="AU1833" s="48" t="e">
        <f>IF(OR(AQ1833="I",#REF!="I",AQ1833="C",#REF!="C"),"Termovacío",IF(OR(AO1833="I",AN1833="I",AP1833="I",AK1833="I",AL1833="I",AO1833="C",AN1833="C",AP1833="C",AK1833="C",AL1833="C"),"Regeneración",""))</f>
        <v>#REF!</v>
      </c>
    </row>
    <row r="1834" spans="1:47" s="10" customFormat="1" ht="15" customHeight="1" x14ac:dyDescent="0.2">
      <c r="A1834" s="4">
        <f t="shared" si="370"/>
        <v>91</v>
      </c>
      <c r="B1834" s="4">
        <v>60003004</v>
      </c>
      <c r="C1834" s="4" t="s">
        <v>79</v>
      </c>
      <c r="D1834" s="4" t="s">
        <v>163</v>
      </c>
      <c r="E1834" s="3"/>
      <c r="F1834" s="4" t="s">
        <v>382</v>
      </c>
      <c r="G1834" s="4" t="s">
        <v>12</v>
      </c>
      <c r="H1834" s="4" t="s">
        <v>15</v>
      </c>
      <c r="I1834" s="4" t="s">
        <v>245</v>
      </c>
      <c r="J1834" s="4" t="s">
        <v>132</v>
      </c>
      <c r="K1834" s="4" t="s">
        <v>125</v>
      </c>
      <c r="L1834" s="4">
        <v>2005</v>
      </c>
      <c r="M1834" s="4" t="s">
        <v>267</v>
      </c>
      <c r="N1834" s="4" t="s">
        <v>153</v>
      </c>
      <c r="O1834" s="4" t="s">
        <v>122</v>
      </c>
      <c r="P1834" s="4">
        <v>2005</v>
      </c>
      <c r="Q1834" s="4"/>
      <c r="R1834" s="4" t="s">
        <v>119</v>
      </c>
      <c r="S1834" s="13">
        <v>44005</v>
      </c>
      <c r="T1834" s="4">
        <v>15.8</v>
      </c>
      <c r="U1834" s="4" t="s">
        <v>259</v>
      </c>
      <c r="V1834" s="4"/>
      <c r="W1834" s="4">
        <v>60</v>
      </c>
      <c r="X1834" s="13">
        <v>40652</v>
      </c>
      <c r="Y1834" s="27"/>
      <c r="Z1834" s="27"/>
      <c r="AA1834" s="28"/>
      <c r="AB1834" s="31"/>
      <c r="AC1834" s="32">
        <v>60</v>
      </c>
      <c r="AD1834" s="28"/>
      <c r="AE1834" s="28">
        <v>39</v>
      </c>
      <c r="AF1834" s="33">
        <v>0.01</v>
      </c>
      <c r="AG1834" s="28">
        <v>0.5</v>
      </c>
      <c r="AH1834" s="31">
        <v>7.0000000000000001E-3</v>
      </c>
      <c r="AI1834" s="31">
        <v>0.24299999999999999</v>
      </c>
      <c r="AJ1834" s="31"/>
      <c r="AK1834" s="75" t="str">
        <f t="shared" si="362"/>
        <v>1</v>
      </c>
      <c r="AL1834" s="75" t="str">
        <f t="shared" si="363"/>
        <v>1</v>
      </c>
      <c r="AM1834" s="75" t="str">
        <f t="shared" si="364"/>
        <v>1</v>
      </c>
      <c r="AN1834" s="75" t="str">
        <f t="shared" si="365"/>
        <v>1</v>
      </c>
      <c r="AO1834" s="75" t="str">
        <f t="shared" si="366"/>
        <v>1</v>
      </c>
      <c r="AP1834" s="75" t="str">
        <f t="shared" si="367"/>
        <v>1</v>
      </c>
      <c r="AQ1834" s="75" t="str">
        <f t="shared" si="371"/>
        <v>1</v>
      </c>
      <c r="AR1834" s="75" t="str">
        <f t="shared" si="372"/>
        <v>1</v>
      </c>
      <c r="AS1834" s="75">
        <f t="shared" si="368"/>
        <v>1</v>
      </c>
      <c r="AT1834" s="75" t="str">
        <f t="shared" si="369"/>
        <v>1</v>
      </c>
      <c r="AU1834" s="48" t="e">
        <f>IF(OR(AQ1834="I",#REF!="I",AQ1834="C",#REF!="C"),"Termovacío",IF(OR(AO1834="I",AN1834="I",AP1834="I",AK1834="I",AL1834="I",AO1834="C",AN1834="C",AP1834="C",AK1834="C",AL1834="C"),"Regeneración",""))</f>
        <v>#REF!</v>
      </c>
    </row>
    <row r="1835" spans="1:47" s="10" customFormat="1" ht="15" customHeight="1" x14ac:dyDescent="0.2">
      <c r="A1835" s="4">
        <f t="shared" si="370"/>
        <v>91</v>
      </c>
      <c r="B1835" s="4">
        <v>60003004</v>
      </c>
      <c r="C1835" s="4" t="s">
        <v>79</v>
      </c>
      <c r="D1835" s="4" t="s">
        <v>163</v>
      </c>
      <c r="E1835" s="3"/>
      <c r="F1835" s="4" t="s">
        <v>382</v>
      </c>
      <c r="G1835" s="4" t="s">
        <v>12</v>
      </c>
      <c r="H1835" s="4" t="s">
        <v>15</v>
      </c>
      <c r="I1835" s="4" t="s">
        <v>245</v>
      </c>
      <c r="J1835" s="4" t="s">
        <v>132</v>
      </c>
      <c r="K1835" s="4" t="s">
        <v>125</v>
      </c>
      <c r="L1835" s="4">
        <v>2005</v>
      </c>
      <c r="M1835" s="4" t="s">
        <v>267</v>
      </c>
      <c r="N1835" s="4" t="s">
        <v>153</v>
      </c>
      <c r="O1835" s="4" t="s">
        <v>122</v>
      </c>
      <c r="P1835" s="4">
        <v>2005</v>
      </c>
      <c r="Q1835" s="4"/>
      <c r="R1835" s="4" t="s">
        <v>119</v>
      </c>
      <c r="S1835" s="13">
        <v>44005</v>
      </c>
      <c r="T1835" s="4">
        <v>15.8</v>
      </c>
      <c r="U1835" s="4" t="s">
        <v>259</v>
      </c>
      <c r="V1835" s="4"/>
      <c r="W1835" s="4">
        <v>60</v>
      </c>
      <c r="X1835" s="13">
        <v>40317</v>
      </c>
      <c r="Y1835" s="27"/>
      <c r="Z1835" s="27"/>
      <c r="AA1835" s="28"/>
      <c r="AB1835" s="31"/>
      <c r="AC1835" s="32">
        <v>50</v>
      </c>
      <c r="AD1835" s="28"/>
      <c r="AE1835" s="28">
        <v>39</v>
      </c>
      <c r="AF1835" s="33">
        <v>0.01</v>
      </c>
      <c r="AG1835" s="28">
        <v>1</v>
      </c>
      <c r="AH1835" s="31">
        <v>2.3E-2</v>
      </c>
      <c r="AI1835" s="31">
        <v>0.70499999999999996</v>
      </c>
      <c r="AJ1835" s="31"/>
      <c r="AK1835" s="75" t="str">
        <f t="shared" si="362"/>
        <v>1</v>
      </c>
      <c r="AL1835" s="75" t="str">
        <f t="shared" si="363"/>
        <v>1</v>
      </c>
      <c r="AM1835" s="75" t="str">
        <f t="shared" si="364"/>
        <v>1</v>
      </c>
      <c r="AN1835" s="75" t="str">
        <f t="shared" si="365"/>
        <v>1</v>
      </c>
      <c r="AO1835" s="75" t="str">
        <f t="shared" si="366"/>
        <v>1</v>
      </c>
      <c r="AP1835" s="75" t="str">
        <f t="shared" si="367"/>
        <v>1</v>
      </c>
      <c r="AQ1835" s="75" t="str">
        <f t="shared" si="371"/>
        <v>1</v>
      </c>
      <c r="AR1835" s="75" t="str">
        <f t="shared" si="372"/>
        <v>1</v>
      </c>
      <c r="AS1835" s="75">
        <f t="shared" si="368"/>
        <v>1</v>
      </c>
      <c r="AT1835" s="75" t="str">
        <f t="shared" si="369"/>
        <v>1</v>
      </c>
      <c r="AU1835" s="48" t="e">
        <f>IF(OR(AQ1835="I",#REF!="I",AQ1835="C",#REF!="C"),"Termovacío",IF(OR(AO1835="I",AN1835="I",AP1835="I",AK1835="I",AL1835="I",AO1835="C",AN1835="C",AP1835="C",AK1835="C",AL1835="C"),"Regeneración",""))</f>
        <v>#REF!</v>
      </c>
    </row>
    <row r="1836" spans="1:47" s="10" customFormat="1" ht="15" customHeight="1" x14ac:dyDescent="0.2">
      <c r="A1836" s="4">
        <f t="shared" si="370"/>
        <v>91</v>
      </c>
      <c r="B1836" s="4">
        <v>60003004</v>
      </c>
      <c r="C1836" s="4" t="s">
        <v>79</v>
      </c>
      <c r="D1836" s="4" t="s">
        <v>163</v>
      </c>
      <c r="E1836" s="3"/>
      <c r="F1836" s="4" t="s">
        <v>382</v>
      </c>
      <c r="G1836" s="4" t="s">
        <v>12</v>
      </c>
      <c r="H1836" s="4" t="s">
        <v>15</v>
      </c>
      <c r="I1836" s="4" t="s">
        <v>245</v>
      </c>
      <c r="J1836" s="4" t="s">
        <v>132</v>
      </c>
      <c r="K1836" s="4" t="s">
        <v>125</v>
      </c>
      <c r="L1836" s="4">
        <v>2005</v>
      </c>
      <c r="M1836" s="4" t="s">
        <v>267</v>
      </c>
      <c r="N1836" s="4" t="s">
        <v>153</v>
      </c>
      <c r="O1836" s="4" t="s">
        <v>122</v>
      </c>
      <c r="P1836" s="4">
        <v>2005</v>
      </c>
      <c r="Q1836" s="4"/>
      <c r="R1836" s="4" t="s">
        <v>119</v>
      </c>
      <c r="S1836" s="13">
        <v>44005</v>
      </c>
      <c r="T1836" s="4">
        <v>15.8</v>
      </c>
      <c r="U1836" s="4" t="s">
        <v>259</v>
      </c>
      <c r="V1836" s="4"/>
      <c r="W1836" s="4">
        <v>60</v>
      </c>
      <c r="X1836" s="13">
        <v>39721</v>
      </c>
      <c r="Y1836" s="27"/>
      <c r="Z1836" s="27"/>
      <c r="AA1836" s="28"/>
      <c r="AB1836" s="31"/>
      <c r="AC1836" s="32">
        <v>28</v>
      </c>
      <c r="AD1836" s="28"/>
      <c r="AE1836" s="28">
        <v>38.6</v>
      </c>
      <c r="AF1836" s="33">
        <v>0.01</v>
      </c>
      <c r="AG1836" s="28">
        <v>0.5</v>
      </c>
      <c r="AH1836" s="31">
        <v>2.3E-2</v>
      </c>
      <c r="AI1836" s="31">
        <v>1.1200000000000001</v>
      </c>
      <c r="AJ1836" s="31"/>
      <c r="AK1836" s="75" t="str">
        <f t="shared" si="362"/>
        <v>1</v>
      </c>
      <c r="AL1836" s="75" t="str">
        <f t="shared" si="363"/>
        <v>1</v>
      </c>
      <c r="AM1836" s="75" t="str">
        <f t="shared" si="364"/>
        <v>1</v>
      </c>
      <c r="AN1836" s="75" t="str">
        <f t="shared" si="365"/>
        <v>1</v>
      </c>
      <c r="AO1836" s="75" t="str">
        <f t="shared" si="366"/>
        <v>1</v>
      </c>
      <c r="AP1836" s="75" t="str">
        <f t="shared" si="367"/>
        <v>1</v>
      </c>
      <c r="AQ1836" s="75" t="str">
        <f t="shared" si="371"/>
        <v>5</v>
      </c>
      <c r="AR1836" s="75" t="str">
        <f t="shared" si="372"/>
        <v>1</v>
      </c>
      <c r="AS1836" s="75">
        <f t="shared" si="368"/>
        <v>1.9090909090909092</v>
      </c>
      <c r="AT1836" s="75" t="str">
        <f t="shared" si="369"/>
        <v>3</v>
      </c>
      <c r="AU1836" s="48" t="e">
        <f>IF(OR(AQ1836="I",#REF!="I",AQ1836="C",#REF!="C"),"Termovacío",IF(OR(AO1836="I",AN1836="I",AP1836="I",AK1836="I",AL1836="I",AO1836="C",AN1836="C",AP1836="C",AK1836="C",AL1836="C"),"Regeneración",""))</f>
        <v>#REF!</v>
      </c>
    </row>
    <row r="1837" spans="1:47" s="10" customFormat="1" ht="15" customHeight="1" x14ac:dyDescent="0.2">
      <c r="A1837" s="4">
        <f t="shared" si="370"/>
        <v>91</v>
      </c>
      <c r="B1837" s="4">
        <v>60003004</v>
      </c>
      <c r="C1837" s="4" t="s">
        <v>79</v>
      </c>
      <c r="D1837" s="4" t="s">
        <v>163</v>
      </c>
      <c r="E1837" s="3"/>
      <c r="F1837" s="4" t="s">
        <v>382</v>
      </c>
      <c r="G1837" s="4" t="s">
        <v>12</v>
      </c>
      <c r="H1837" s="4" t="s">
        <v>15</v>
      </c>
      <c r="I1837" s="4" t="s">
        <v>245</v>
      </c>
      <c r="J1837" s="4" t="s">
        <v>132</v>
      </c>
      <c r="K1837" s="4" t="s">
        <v>125</v>
      </c>
      <c r="L1837" s="4">
        <v>2005</v>
      </c>
      <c r="M1837" s="4" t="s">
        <v>267</v>
      </c>
      <c r="N1837" s="4" t="s">
        <v>153</v>
      </c>
      <c r="O1837" s="4" t="s">
        <v>122</v>
      </c>
      <c r="P1837" s="4">
        <v>2005</v>
      </c>
      <c r="Q1837" s="4"/>
      <c r="R1837" s="4" t="s">
        <v>119</v>
      </c>
      <c r="S1837" s="13">
        <v>44005</v>
      </c>
      <c r="T1837" s="4">
        <v>15.8</v>
      </c>
      <c r="U1837" s="4" t="s">
        <v>259</v>
      </c>
      <c r="V1837" s="4"/>
      <c r="W1837" s="4">
        <v>60</v>
      </c>
      <c r="X1837" s="13">
        <v>39079</v>
      </c>
      <c r="Y1837" s="27"/>
      <c r="Z1837" s="27"/>
      <c r="AA1837" s="28"/>
      <c r="AB1837" s="31"/>
      <c r="AC1837" s="32">
        <v>62</v>
      </c>
      <c r="AD1837" s="28"/>
      <c r="AE1837" s="28"/>
      <c r="AF1837" s="33"/>
      <c r="AG1837" s="28"/>
      <c r="AH1837" s="31"/>
      <c r="AI1837" s="31"/>
      <c r="AJ1837" s="31"/>
      <c r="AK1837" s="75" t="str">
        <f t="shared" si="362"/>
        <v>1</v>
      </c>
      <c r="AL1837" s="75" t="str">
        <f t="shared" si="363"/>
        <v>1</v>
      </c>
      <c r="AM1837" s="75" t="str">
        <f t="shared" si="364"/>
        <v>1</v>
      </c>
      <c r="AN1837" s="75" t="str">
        <f t="shared" si="365"/>
        <v>1</v>
      </c>
      <c r="AO1837" s="75" t="str">
        <f t="shared" si="366"/>
        <v>1</v>
      </c>
      <c r="AP1837" s="75" t="str">
        <f t="shared" si="367"/>
        <v>1</v>
      </c>
      <c r="AQ1837" s="75" t="str">
        <f t="shared" si="371"/>
        <v>1</v>
      </c>
      <c r="AR1837" s="75" t="str">
        <f t="shared" si="372"/>
        <v>1</v>
      </c>
      <c r="AS1837" s="75">
        <f t="shared" si="368"/>
        <v>1</v>
      </c>
      <c r="AT1837" s="75" t="str">
        <f t="shared" si="369"/>
        <v>1</v>
      </c>
      <c r="AU1837" s="48" t="e">
        <f>IF(OR(AQ1837="I",#REF!="I",AQ1837="C",#REF!="C"),"Termovacío",IF(OR(AO1837="I",AN1837="I",AP1837="I",AK1837="I",AL1837="I",AO1837="C",AN1837="C",AP1837="C",AK1837="C",AL1837="C"),"Regeneración",""))</f>
        <v>#REF!</v>
      </c>
    </row>
    <row r="1838" spans="1:47" s="10" customFormat="1" ht="15" customHeight="1" x14ac:dyDescent="0.2">
      <c r="A1838" s="4">
        <f t="shared" si="370"/>
        <v>91</v>
      </c>
      <c r="B1838" s="4">
        <v>60003004</v>
      </c>
      <c r="C1838" s="4" t="s">
        <v>79</v>
      </c>
      <c r="D1838" s="4" t="s">
        <v>163</v>
      </c>
      <c r="E1838" s="3"/>
      <c r="F1838" s="4" t="s">
        <v>382</v>
      </c>
      <c r="G1838" s="4" t="s">
        <v>12</v>
      </c>
      <c r="H1838" s="4" t="s">
        <v>15</v>
      </c>
      <c r="I1838" s="4" t="s">
        <v>245</v>
      </c>
      <c r="J1838" s="4" t="s">
        <v>132</v>
      </c>
      <c r="K1838" s="4" t="s">
        <v>125</v>
      </c>
      <c r="L1838" s="4">
        <v>2005</v>
      </c>
      <c r="M1838" s="4" t="s">
        <v>267</v>
      </c>
      <c r="N1838" s="4" t="s">
        <v>153</v>
      </c>
      <c r="O1838" s="4" t="s">
        <v>122</v>
      </c>
      <c r="P1838" s="4">
        <v>2005</v>
      </c>
      <c r="Q1838" s="4"/>
      <c r="R1838" s="4" t="s">
        <v>119</v>
      </c>
      <c r="S1838" s="13">
        <v>44005</v>
      </c>
      <c r="T1838" s="4">
        <v>15.8</v>
      </c>
      <c r="U1838" s="4" t="s">
        <v>259</v>
      </c>
      <c r="V1838" s="4"/>
      <c r="W1838" s="4">
        <v>60</v>
      </c>
      <c r="X1838" s="13">
        <v>39049</v>
      </c>
      <c r="Y1838" s="27"/>
      <c r="Z1838" s="27"/>
      <c r="AA1838" s="28"/>
      <c r="AB1838" s="31"/>
      <c r="AC1838" s="32">
        <v>46</v>
      </c>
      <c r="AD1838" s="28"/>
      <c r="AE1838" s="28">
        <v>34.9</v>
      </c>
      <c r="AF1838" s="33">
        <v>3.0000000000000001E-3</v>
      </c>
      <c r="AG1838" s="28">
        <v>0.5</v>
      </c>
      <c r="AH1838" s="31">
        <v>1.0999999999999999E-2</v>
      </c>
      <c r="AI1838" s="31">
        <v>0.59799999999999998</v>
      </c>
      <c r="AJ1838" s="31"/>
      <c r="AK1838" s="75" t="str">
        <f t="shared" si="362"/>
        <v>1</v>
      </c>
      <c r="AL1838" s="75" t="str">
        <f t="shared" si="363"/>
        <v>1</v>
      </c>
      <c r="AM1838" s="75" t="str">
        <f t="shared" si="364"/>
        <v>1</v>
      </c>
      <c r="AN1838" s="75" t="str">
        <f t="shared" si="365"/>
        <v>1</v>
      </c>
      <c r="AO1838" s="75" t="str">
        <f t="shared" si="366"/>
        <v>1</v>
      </c>
      <c r="AP1838" s="75" t="str">
        <f t="shared" si="367"/>
        <v>1</v>
      </c>
      <c r="AQ1838" s="75" t="str">
        <f t="shared" si="371"/>
        <v>1</v>
      </c>
      <c r="AR1838" s="75" t="str">
        <f t="shared" si="372"/>
        <v>1</v>
      </c>
      <c r="AS1838" s="75">
        <f t="shared" si="368"/>
        <v>1</v>
      </c>
      <c r="AT1838" s="75" t="str">
        <f t="shared" si="369"/>
        <v>1</v>
      </c>
      <c r="AU1838" s="48" t="e">
        <f>IF(OR(AQ1838="I",#REF!="I",AQ1838="C",#REF!="C"),"Termovacío",IF(OR(AO1838="I",AN1838="I",AP1838="I",AK1838="I",AL1838="I",AO1838="C",AN1838="C",AP1838="C",AK1838="C",AL1838="C"),"Regeneración",""))</f>
        <v>#REF!</v>
      </c>
    </row>
    <row r="1839" spans="1:47" s="10" customFormat="1" ht="15" customHeight="1" x14ac:dyDescent="0.2">
      <c r="A1839" s="4">
        <f t="shared" si="370"/>
        <v>91</v>
      </c>
      <c r="B1839" s="4">
        <v>60003004</v>
      </c>
      <c r="C1839" s="4" t="s">
        <v>79</v>
      </c>
      <c r="D1839" s="4" t="s">
        <v>163</v>
      </c>
      <c r="E1839" s="3"/>
      <c r="F1839" s="4" t="s">
        <v>382</v>
      </c>
      <c r="G1839" s="4" t="s">
        <v>12</v>
      </c>
      <c r="H1839" s="4" t="s">
        <v>15</v>
      </c>
      <c r="I1839" s="4" t="s">
        <v>245</v>
      </c>
      <c r="J1839" s="4" t="s">
        <v>132</v>
      </c>
      <c r="K1839" s="4" t="s">
        <v>125</v>
      </c>
      <c r="L1839" s="4">
        <v>2005</v>
      </c>
      <c r="M1839" s="4" t="s">
        <v>267</v>
      </c>
      <c r="N1839" s="4" t="s">
        <v>153</v>
      </c>
      <c r="O1839" s="4" t="s">
        <v>122</v>
      </c>
      <c r="P1839" s="4">
        <v>2005</v>
      </c>
      <c r="Q1839" s="4"/>
      <c r="R1839" s="4" t="s">
        <v>119</v>
      </c>
      <c r="S1839" s="13">
        <v>44005</v>
      </c>
      <c r="T1839" s="4">
        <v>15.8</v>
      </c>
      <c r="U1839" s="4" t="s">
        <v>259</v>
      </c>
      <c r="V1839" s="4"/>
      <c r="W1839" s="4">
        <v>60</v>
      </c>
      <c r="X1839" s="13">
        <v>38660</v>
      </c>
      <c r="Y1839" s="27"/>
      <c r="Z1839" s="27"/>
      <c r="AA1839" s="28"/>
      <c r="AB1839" s="31"/>
      <c r="AC1839" s="32">
        <v>30</v>
      </c>
      <c r="AD1839" s="28"/>
      <c r="AE1839" s="28">
        <v>45.4</v>
      </c>
      <c r="AF1839" s="33">
        <v>5.0000000000000001E-3</v>
      </c>
      <c r="AG1839" s="28"/>
      <c r="AH1839" s="31">
        <v>2.9000000000000001E-2</v>
      </c>
      <c r="AI1839" s="31">
        <v>0.21</v>
      </c>
      <c r="AJ1839" s="31"/>
      <c r="AK1839" s="75" t="str">
        <f t="shared" si="362"/>
        <v>1</v>
      </c>
      <c r="AL1839" s="75" t="str">
        <f t="shared" si="363"/>
        <v>1</v>
      </c>
      <c r="AM1839" s="75" t="str">
        <f t="shared" si="364"/>
        <v>1</v>
      </c>
      <c r="AN1839" s="75" t="str">
        <f t="shared" si="365"/>
        <v>1</v>
      </c>
      <c r="AO1839" s="75" t="str">
        <f t="shared" si="366"/>
        <v>1</v>
      </c>
      <c r="AP1839" s="75" t="str">
        <f t="shared" si="367"/>
        <v>1</v>
      </c>
      <c r="AQ1839" s="75" t="str">
        <f t="shared" si="371"/>
        <v>5</v>
      </c>
      <c r="AR1839" s="75" t="str">
        <f t="shared" si="372"/>
        <v>1</v>
      </c>
      <c r="AS1839" s="75">
        <f t="shared" si="368"/>
        <v>1.9090909090909092</v>
      </c>
      <c r="AT1839" s="75" t="str">
        <f t="shared" si="369"/>
        <v>3</v>
      </c>
      <c r="AU1839" s="48" t="e">
        <f>IF(OR(AQ1839="I",#REF!="I",AQ1839="C",#REF!="C"),"Termovacío",IF(OR(AO1839="I",AN1839="I",AP1839="I",AK1839="I",AL1839="I",AO1839="C",AN1839="C",AP1839="C",AK1839="C",AL1839="C"),"Regeneración",""))</f>
        <v>#REF!</v>
      </c>
    </row>
    <row r="1840" spans="1:47" s="10" customFormat="1" ht="15" customHeight="1" x14ac:dyDescent="0.2">
      <c r="A1840" s="4">
        <f t="shared" si="370"/>
        <v>91</v>
      </c>
      <c r="B1840" s="4">
        <v>60003004</v>
      </c>
      <c r="C1840" s="4" t="s">
        <v>79</v>
      </c>
      <c r="D1840" s="4" t="s">
        <v>163</v>
      </c>
      <c r="E1840" s="3"/>
      <c r="F1840" s="4" t="s">
        <v>382</v>
      </c>
      <c r="G1840" s="4" t="s">
        <v>12</v>
      </c>
      <c r="H1840" s="4" t="s">
        <v>15</v>
      </c>
      <c r="I1840" s="4" t="s">
        <v>245</v>
      </c>
      <c r="J1840" s="4" t="s">
        <v>132</v>
      </c>
      <c r="K1840" s="4" t="s">
        <v>125</v>
      </c>
      <c r="L1840" s="4">
        <v>2005</v>
      </c>
      <c r="M1840" s="4" t="s">
        <v>267</v>
      </c>
      <c r="N1840" s="4" t="s">
        <v>153</v>
      </c>
      <c r="O1840" s="4" t="s">
        <v>122</v>
      </c>
      <c r="P1840" s="4">
        <v>2005</v>
      </c>
      <c r="Q1840" s="4"/>
      <c r="R1840" s="4" t="s">
        <v>119</v>
      </c>
      <c r="S1840" s="13">
        <v>44005</v>
      </c>
      <c r="T1840" s="4">
        <v>15.8</v>
      </c>
      <c r="U1840" s="4" t="s">
        <v>259</v>
      </c>
      <c r="V1840" s="4"/>
      <c r="W1840" s="4">
        <v>60</v>
      </c>
      <c r="X1840" s="13">
        <v>38618</v>
      </c>
      <c r="Y1840" s="27"/>
      <c r="Z1840" s="27"/>
      <c r="AA1840" s="28"/>
      <c r="AB1840" s="31"/>
      <c r="AC1840" s="32">
        <v>54</v>
      </c>
      <c r="AD1840" s="28"/>
      <c r="AE1840" s="28">
        <v>40</v>
      </c>
      <c r="AF1840" s="33">
        <v>0.01</v>
      </c>
      <c r="AG1840" s="28"/>
      <c r="AH1840" s="31">
        <v>1.9E-2</v>
      </c>
      <c r="AI1840" s="31"/>
      <c r="AJ1840" s="31"/>
      <c r="AK1840" s="75" t="str">
        <f t="shared" si="362"/>
        <v>1</v>
      </c>
      <c r="AL1840" s="75" t="str">
        <f t="shared" si="363"/>
        <v>1</v>
      </c>
      <c r="AM1840" s="75" t="str">
        <f t="shared" si="364"/>
        <v>1</v>
      </c>
      <c r="AN1840" s="75" t="str">
        <f t="shared" si="365"/>
        <v>1</v>
      </c>
      <c r="AO1840" s="75" t="str">
        <f t="shared" si="366"/>
        <v>1</v>
      </c>
      <c r="AP1840" s="75" t="str">
        <f t="shared" si="367"/>
        <v>1</v>
      </c>
      <c r="AQ1840" s="75" t="str">
        <f t="shared" si="371"/>
        <v>1</v>
      </c>
      <c r="AR1840" s="75" t="str">
        <f t="shared" si="372"/>
        <v>1</v>
      </c>
      <c r="AS1840" s="75">
        <f t="shared" si="368"/>
        <v>1</v>
      </c>
      <c r="AT1840" s="75" t="str">
        <f t="shared" si="369"/>
        <v>1</v>
      </c>
      <c r="AU1840" s="48" t="e">
        <f>IF(OR(AQ1840="I",#REF!="I",AQ1840="C",#REF!="C"),"Termovacío",IF(OR(AO1840="I",AN1840="I",AP1840="I",AK1840="I",AL1840="I",AO1840="C",AN1840="C",AP1840="C",AK1840="C",AL1840="C"),"Regeneración",""))</f>
        <v>#REF!</v>
      </c>
    </row>
    <row r="1841" spans="1:47" s="10" customFormat="1" ht="15" customHeight="1" x14ac:dyDescent="0.2">
      <c r="A1841" s="4">
        <f t="shared" si="370"/>
        <v>91</v>
      </c>
      <c r="B1841" s="4">
        <v>60003004</v>
      </c>
      <c r="C1841" s="4" t="s">
        <v>79</v>
      </c>
      <c r="D1841" s="4" t="s">
        <v>163</v>
      </c>
      <c r="E1841" s="3"/>
      <c r="F1841" s="4" t="s">
        <v>382</v>
      </c>
      <c r="G1841" s="4" t="s">
        <v>12</v>
      </c>
      <c r="H1841" s="4" t="s">
        <v>15</v>
      </c>
      <c r="I1841" s="4" t="s">
        <v>245</v>
      </c>
      <c r="J1841" s="4" t="s">
        <v>132</v>
      </c>
      <c r="K1841" s="4" t="s">
        <v>125</v>
      </c>
      <c r="L1841" s="4">
        <v>2005</v>
      </c>
      <c r="M1841" s="4" t="s">
        <v>267</v>
      </c>
      <c r="N1841" s="4" t="s">
        <v>153</v>
      </c>
      <c r="O1841" s="4" t="s">
        <v>122</v>
      </c>
      <c r="P1841" s="4">
        <v>2005</v>
      </c>
      <c r="Q1841" s="4"/>
      <c r="R1841" s="4" t="s">
        <v>119</v>
      </c>
      <c r="S1841" s="13">
        <v>44005</v>
      </c>
      <c r="T1841" s="4">
        <v>15.8</v>
      </c>
      <c r="U1841" s="4" t="s">
        <v>259</v>
      </c>
      <c r="V1841" s="4"/>
      <c r="W1841" s="4">
        <v>60</v>
      </c>
      <c r="X1841" s="13">
        <v>38616</v>
      </c>
      <c r="Y1841" s="27"/>
      <c r="Z1841" s="27"/>
      <c r="AA1841" s="28"/>
      <c r="AB1841" s="31"/>
      <c r="AC1841" s="32">
        <v>57</v>
      </c>
      <c r="AD1841" s="28"/>
      <c r="AE1841" s="28">
        <v>40</v>
      </c>
      <c r="AF1841" s="33">
        <v>0.01</v>
      </c>
      <c r="AG1841" s="28"/>
      <c r="AH1841" s="31">
        <v>3.5000000000000003E-2</v>
      </c>
      <c r="AI1841" s="31"/>
      <c r="AJ1841" s="31"/>
      <c r="AK1841" s="75" t="str">
        <f t="shared" si="362"/>
        <v>1</v>
      </c>
      <c r="AL1841" s="75" t="str">
        <f t="shared" si="363"/>
        <v>1</v>
      </c>
      <c r="AM1841" s="75" t="str">
        <f t="shared" si="364"/>
        <v>1</v>
      </c>
      <c r="AN1841" s="75" t="str">
        <f t="shared" si="365"/>
        <v>1</v>
      </c>
      <c r="AO1841" s="75" t="str">
        <f t="shared" si="366"/>
        <v>1</v>
      </c>
      <c r="AP1841" s="75" t="str">
        <f t="shared" si="367"/>
        <v>1</v>
      </c>
      <c r="AQ1841" s="75" t="str">
        <f t="shared" si="371"/>
        <v>1</v>
      </c>
      <c r="AR1841" s="75" t="str">
        <f t="shared" si="372"/>
        <v>1</v>
      </c>
      <c r="AS1841" s="75">
        <f t="shared" si="368"/>
        <v>1</v>
      </c>
      <c r="AT1841" s="75" t="str">
        <f t="shared" si="369"/>
        <v>1</v>
      </c>
      <c r="AU1841" s="48" t="e">
        <f>IF(OR(AQ1841="I",#REF!="I",AQ1841="C",#REF!="C"),"Termovacío",IF(OR(AO1841="I",AN1841="I",AP1841="I",AK1841="I",AL1841="I",AO1841="C",AN1841="C",AP1841="C",AK1841="C",AL1841="C"),"Regeneración",""))</f>
        <v>#REF!</v>
      </c>
    </row>
    <row r="1842" spans="1:47" s="10" customFormat="1" ht="15" customHeight="1" x14ac:dyDescent="0.2">
      <c r="A1842" s="4">
        <f t="shared" si="370"/>
        <v>91</v>
      </c>
      <c r="B1842" s="4">
        <v>60003004</v>
      </c>
      <c r="C1842" s="4" t="s">
        <v>79</v>
      </c>
      <c r="D1842" s="4" t="s">
        <v>163</v>
      </c>
      <c r="E1842" s="3"/>
      <c r="F1842" s="4" t="s">
        <v>382</v>
      </c>
      <c r="G1842" s="4" t="s">
        <v>12</v>
      </c>
      <c r="H1842" s="4" t="s">
        <v>15</v>
      </c>
      <c r="I1842" s="4" t="s">
        <v>245</v>
      </c>
      <c r="J1842" s="4" t="s">
        <v>132</v>
      </c>
      <c r="K1842" s="4" t="s">
        <v>125</v>
      </c>
      <c r="L1842" s="4">
        <v>2005</v>
      </c>
      <c r="M1842" s="4" t="s">
        <v>267</v>
      </c>
      <c r="N1842" s="4" t="s">
        <v>153</v>
      </c>
      <c r="O1842" s="4" t="s">
        <v>122</v>
      </c>
      <c r="P1842" s="4">
        <v>2005</v>
      </c>
      <c r="Q1842" s="4"/>
      <c r="R1842" s="4" t="s">
        <v>119</v>
      </c>
      <c r="S1842" s="13">
        <v>44005</v>
      </c>
      <c r="T1842" s="4">
        <v>15.8</v>
      </c>
      <c r="U1842" s="4" t="s">
        <v>259</v>
      </c>
      <c r="V1842" s="4"/>
      <c r="W1842" s="4">
        <v>60</v>
      </c>
      <c r="X1842" s="13">
        <v>38614</v>
      </c>
      <c r="Y1842" s="27"/>
      <c r="Z1842" s="27"/>
      <c r="AA1842" s="28"/>
      <c r="AB1842" s="31"/>
      <c r="AC1842" s="32">
        <v>47</v>
      </c>
      <c r="AD1842" s="28"/>
      <c r="AE1842" s="28">
        <v>40</v>
      </c>
      <c r="AF1842" s="33">
        <v>0.01</v>
      </c>
      <c r="AG1842" s="28"/>
      <c r="AH1842" s="31">
        <v>1.0999999999999999E-2</v>
      </c>
      <c r="AI1842" s="31"/>
      <c r="AJ1842" s="31"/>
      <c r="AK1842" s="75" t="str">
        <f t="shared" si="362"/>
        <v>1</v>
      </c>
      <c r="AL1842" s="75" t="str">
        <f t="shared" si="363"/>
        <v>1</v>
      </c>
      <c r="AM1842" s="75" t="str">
        <f t="shared" si="364"/>
        <v>1</v>
      </c>
      <c r="AN1842" s="75" t="str">
        <f t="shared" si="365"/>
        <v>1</v>
      </c>
      <c r="AO1842" s="75" t="str">
        <f t="shared" si="366"/>
        <v>1</v>
      </c>
      <c r="AP1842" s="75" t="str">
        <f t="shared" si="367"/>
        <v>1</v>
      </c>
      <c r="AQ1842" s="75" t="str">
        <f t="shared" si="371"/>
        <v>1</v>
      </c>
      <c r="AR1842" s="75" t="str">
        <f t="shared" si="372"/>
        <v>1</v>
      </c>
      <c r="AS1842" s="75">
        <f t="shared" si="368"/>
        <v>1</v>
      </c>
      <c r="AT1842" s="75" t="str">
        <f t="shared" si="369"/>
        <v>1</v>
      </c>
      <c r="AU1842" s="48" t="e">
        <f>IF(OR(AQ1842="I",#REF!="I",AQ1842="C",#REF!="C"),"Termovacío",IF(OR(AO1842="I",AN1842="I",AP1842="I",AK1842="I",AL1842="I",AO1842="C",AN1842="C",AP1842="C",AK1842="C",AL1842="C"),"Regeneración",""))</f>
        <v>#REF!</v>
      </c>
    </row>
    <row r="1843" spans="1:47" s="10" customFormat="1" ht="15" customHeight="1" x14ac:dyDescent="0.2">
      <c r="A1843" s="4">
        <f t="shared" si="370"/>
        <v>92</v>
      </c>
      <c r="B1843" s="36">
        <v>60005325</v>
      </c>
      <c r="C1843" s="36" t="s">
        <v>106</v>
      </c>
      <c r="D1843" s="36" t="s">
        <v>156</v>
      </c>
      <c r="E1843" s="37"/>
      <c r="F1843" s="36" t="s">
        <v>383</v>
      </c>
      <c r="G1843" s="36" t="s">
        <v>19</v>
      </c>
      <c r="H1843" s="36">
        <v>359110</v>
      </c>
      <c r="I1843" s="36" t="s">
        <v>10</v>
      </c>
      <c r="J1843" s="36" t="s">
        <v>147</v>
      </c>
      <c r="K1843" s="36" t="s">
        <v>129</v>
      </c>
      <c r="L1843" s="36">
        <v>2012</v>
      </c>
      <c r="M1843" s="36" t="s">
        <v>267</v>
      </c>
      <c r="N1843" s="36" t="s">
        <v>153</v>
      </c>
      <c r="O1843" s="36" t="s">
        <v>148</v>
      </c>
      <c r="P1843" s="36">
        <v>2013</v>
      </c>
      <c r="Q1843" s="36"/>
      <c r="R1843" s="36" t="s">
        <v>119</v>
      </c>
      <c r="S1843" s="38"/>
      <c r="T1843" s="36"/>
      <c r="U1843" s="36"/>
      <c r="V1843" s="36" t="s">
        <v>448</v>
      </c>
      <c r="W1843" s="36">
        <v>60</v>
      </c>
      <c r="X1843" s="38">
        <v>45694</v>
      </c>
      <c r="Y1843" s="39">
        <v>61</v>
      </c>
      <c r="Z1843" s="39">
        <v>29</v>
      </c>
      <c r="AA1843" s="40" t="s">
        <v>665</v>
      </c>
      <c r="AB1843" s="41">
        <v>0.88500000000000001</v>
      </c>
      <c r="AC1843" s="42">
        <v>62</v>
      </c>
      <c r="AD1843" s="40">
        <v>9</v>
      </c>
      <c r="AE1843" s="40">
        <v>34.9</v>
      </c>
      <c r="AF1843" s="43">
        <v>0.02</v>
      </c>
      <c r="AG1843" s="40">
        <v>1.5</v>
      </c>
      <c r="AH1843" s="41">
        <v>8.0000000000000002E-3</v>
      </c>
      <c r="AI1843" s="41">
        <v>0.58299999999999996</v>
      </c>
      <c r="AJ1843" s="41"/>
      <c r="AK1843" s="75" t="str">
        <f t="shared" si="362"/>
        <v>1</v>
      </c>
      <c r="AL1843" s="75" t="str">
        <f t="shared" si="363"/>
        <v>1</v>
      </c>
      <c r="AM1843" s="75" t="str">
        <f t="shared" si="364"/>
        <v>1</v>
      </c>
      <c r="AN1843" s="75" t="str">
        <f t="shared" si="365"/>
        <v>1</v>
      </c>
      <c r="AO1843" s="75" t="str">
        <f t="shared" si="366"/>
        <v>1</v>
      </c>
      <c r="AP1843" s="75" t="str">
        <f t="shared" si="367"/>
        <v>1</v>
      </c>
      <c r="AQ1843" s="75" t="str">
        <f t="shared" si="371"/>
        <v>1</v>
      </c>
      <c r="AR1843" s="75" t="str">
        <f t="shared" si="372"/>
        <v>1</v>
      </c>
      <c r="AS1843" s="75">
        <f t="shared" si="368"/>
        <v>1</v>
      </c>
      <c r="AT1843" s="75" t="str">
        <f t="shared" si="369"/>
        <v>1</v>
      </c>
      <c r="AU1843" s="48" t="e">
        <f>IF(OR(AQ1843="I",#REF!="I",AQ1843="C",#REF!="C"),"Termovacío",IF(OR(AO1843="I",AN1843="I",AP1843="I",AK1843="I",AL1843="I",AO1843="C",AN1843="C",AP1843="C",AK1843="C",AL1843="C"),"Regeneración",""))</f>
        <v>#REF!</v>
      </c>
    </row>
    <row r="1844" spans="1:47" s="10" customFormat="1" ht="15" customHeight="1" x14ac:dyDescent="0.2">
      <c r="A1844" s="4">
        <f t="shared" si="370"/>
        <v>92</v>
      </c>
      <c r="B1844" s="4">
        <v>60005325</v>
      </c>
      <c r="C1844" s="4" t="s">
        <v>106</v>
      </c>
      <c r="D1844" s="4" t="s">
        <v>156</v>
      </c>
      <c r="E1844" s="3"/>
      <c r="F1844" s="4" t="s">
        <v>383</v>
      </c>
      <c r="G1844" s="4" t="s">
        <v>19</v>
      </c>
      <c r="H1844" s="4">
        <v>359110</v>
      </c>
      <c r="I1844" s="4" t="s">
        <v>10</v>
      </c>
      <c r="J1844" s="4" t="s">
        <v>147</v>
      </c>
      <c r="K1844" s="4" t="s">
        <v>129</v>
      </c>
      <c r="L1844" s="4">
        <v>2012</v>
      </c>
      <c r="M1844" s="4" t="s">
        <v>267</v>
      </c>
      <c r="N1844" s="4" t="s">
        <v>153</v>
      </c>
      <c r="O1844" s="4" t="s">
        <v>148</v>
      </c>
      <c r="P1844" s="4">
        <v>2013</v>
      </c>
      <c r="Q1844" s="4"/>
      <c r="R1844" s="4" t="s">
        <v>119</v>
      </c>
      <c r="S1844" s="13"/>
      <c r="T1844" s="4"/>
      <c r="U1844" s="4"/>
      <c r="V1844" s="4" t="s">
        <v>448</v>
      </c>
      <c r="W1844" s="4">
        <v>60</v>
      </c>
      <c r="X1844" s="13">
        <v>45138</v>
      </c>
      <c r="Y1844" s="27">
        <v>72</v>
      </c>
      <c r="Z1844" s="27">
        <v>56</v>
      </c>
      <c r="AA1844" s="28" t="s">
        <v>450</v>
      </c>
      <c r="AB1844" s="31">
        <v>0.88400000000000001</v>
      </c>
      <c r="AC1844" s="32">
        <v>72</v>
      </c>
      <c r="AD1844" s="28">
        <v>8</v>
      </c>
      <c r="AE1844" s="28">
        <v>34.9</v>
      </c>
      <c r="AF1844" s="33">
        <v>0.02</v>
      </c>
      <c r="AG1844" s="28">
        <v>1</v>
      </c>
      <c r="AH1844" s="31">
        <v>7.0000000000000001E-3</v>
      </c>
      <c r="AI1844" s="31">
        <v>0.40699999999999997</v>
      </c>
      <c r="AJ1844" s="31"/>
      <c r="AK1844" s="75" t="str">
        <f t="shared" si="362"/>
        <v>1</v>
      </c>
      <c r="AL1844" s="75" t="str">
        <f t="shared" si="363"/>
        <v>1</v>
      </c>
      <c r="AM1844" s="75" t="str">
        <f t="shared" si="364"/>
        <v>1</v>
      </c>
      <c r="AN1844" s="75" t="str">
        <f t="shared" si="365"/>
        <v>1</v>
      </c>
      <c r="AO1844" s="75" t="str">
        <f t="shared" si="366"/>
        <v>1</v>
      </c>
      <c r="AP1844" s="75" t="str">
        <f t="shared" si="367"/>
        <v>1</v>
      </c>
      <c r="AQ1844" s="75" t="str">
        <f t="shared" si="371"/>
        <v>1</v>
      </c>
      <c r="AR1844" s="75" t="str">
        <f t="shared" si="372"/>
        <v>1</v>
      </c>
      <c r="AS1844" s="75">
        <f t="shared" si="368"/>
        <v>1</v>
      </c>
      <c r="AT1844" s="75" t="str">
        <f t="shared" si="369"/>
        <v>1</v>
      </c>
      <c r="AU1844" s="48" t="e">
        <f>IF(OR(AQ1844="I",#REF!="I",AQ1844="C",#REF!="C"),"Termovacío",IF(OR(AO1844="I",AN1844="I",AP1844="I",AK1844="I",AL1844="I",AO1844="C",AN1844="C",AP1844="C",AK1844="C",AL1844="C"),"Regeneración",""))</f>
        <v>#REF!</v>
      </c>
    </row>
    <row r="1845" spans="1:47" s="10" customFormat="1" ht="15" customHeight="1" x14ac:dyDescent="0.2">
      <c r="A1845" s="4">
        <f t="shared" si="370"/>
        <v>92</v>
      </c>
      <c r="B1845" s="4">
        <v>60005325</v>
      </c>
      <c r="C1845" s="4" t="s">
        <v>106</v>
      </c>
      <c r="D1845" s="4" t="s">
        <v>156</v>
      </c>
      <c r="E1845" s="3"/>
      <c r="F1845" s="4" t="s">
        <v>383</v>
      </c>
      <c r="G1845" s="4" t="s">
        <v>19</v>
      </c>
      <c r="H1845" s="4">
        <v>359110</v>
      </c>
      <c r="I1845" s="4" t="s">
        <v>10</v>
      </c>
      <c r="J1845" s="4" t="s">
        <v>147</v>
      </c>
      <c r="K1845" s="4" t="s">
        <v>129</v>
      </c>
      <c r="L1845" s="4">
        <v>2012</v>
      </c>
      <c r="M1845" s="4" t="s">
        <v>267</v>
      </c>
      <c r="N1845" s="4" t="s">
        <v>153</v>
      </c>
      <c r="O1845" s="4" t="s">
        <v>148</v>
      </c>
      <c r="P1845" s="4">
        <v>2013</v>
      </c>
      <c r="Q1845" s="4"/>
      <c r="R1845" s="4" t="s">
        <v>119</v>
      </c>
      <c r="S1845" s="13"/>
      <c r="T1845" s="4"/>
      <c r="U1845" s="4"/>
      <c r="V1845" s="4"/>
      <c r="W1845" s="4">
        <v>60</v>
      </c>
      <c r="X1845" s="13" t="s">
        <v>286</v>
      </c>
      <c r="Y1845" s="27">
        <v>0</v>
      </c>
      <c r="Z1845" s="27">
        <v>51.7</v>
      </c>
      <c r="AA1845" s="28" t="s">
        <v>282</v>
      </c>
      <c r="AB1845" s="31">
        <v>0.87739999999999996</v>
      </c>
      <c r="AC1845" s="32">
        <v>58.7</v>
      </c>
      <c r="AD1845" s="28">
        <v>10</v>
      </c>
      <c r="AE1845" s="28">
        <v>36.6</v>
      </c>
      <c r="AF1845" s="33">
        <v>0.02</v>
      </c>
      <c r="AG1845" s="28">
        <v>1</v>
      </c>
      <c r="AH1845" s="31">
        <v>0.02</v>
      </c>
      <c r="AI1845" s="31">
        <v>1.05</v>
      </c>
      <c r="AJ1845" s="31"/>
      <c r="AK1845" s="75" t="str">
        <f t="shared" si="362"/>
        <v>1</v>
      </c>
      <c r="AL1845" s="75" t="str">
        <f t="shared" si="363"/>
        <v>1</v>
      </c>
      <c r="AM1845" s="75" t="str">
        <f t="shared" si="364"/>
        <v>1</v>
      </c>
      <c r="AN1845" s="75" t="str">
        <f t="shared" si="365"/>
        <v>1</v>
      </c>
      <c r="AO1845" s="75" t="str">
        <f t="shared" si="366"/>
        <v>1</v>
      </c>
      <c r="AP1845" s="75" t="str">
        <f t="shared" si="367"/>
        <v>1</v>
      </c>
      <c r="AQ1845" s="75" t="str">
        <f t="shared" si="371"/>
        <v>1</v>
      </c>
      <c r="AR1845" s="75" t="str">
        <f t="shared" si="372"/>
        <v>1</v>
      </c>
      <c r="AS1845" s="75">
        <f t="shared" si="368"/>
        <v>1</v>
      </c>
      <c r="AT1845" s="75" t="str">
        <f t="shared" si="369"/>
        <v>1</v>
      </c>
      <c r="AU1845" s="48" t="e">
        <f>IF(OR(AQ1845="I",#REF!="I",AQ1845="C",#REF!="C"),"Termovacío",IF(OR(AO1845="I",AN1845="I",AP1845="I",AK1845="I",AL1845="I",AO1845="C",AN1845="C",AP1845="C",AK1845="C",AL1845="C"),"Regeneración",""))</f>
        <v>#REF!</v>
      </c>
    </row>
    <row r="1846" spans="1:47" s="10" customFormat="1" ht="15" customHeight="1" x14ac:dyDescent="0.2">
      <c r="A1846" s="4">
        <f t="shared" si="370"/>
        <v>92</v>
      </c>
      <c r="B1846" s="4">
        <v>60005325</v>
      </c>
      <c r="C1846" s="4" t="s">
        <v>106</v>
      </c>
      <c r="D1846" s="4" t="s">
        <v>156</v>
      </c>
      <c r="E1846" s="3"/>
      <c r="F1846" s="4" t="s">
        <v>383</v>
      </c>
      <c r="G1846" s="4" t="s">
        <v>19</v>
      </c>
      <c r="H1846" s="4">
        <v>359110</v>
      </c>
      <c r="I1846" s="4" t="s">
        <v>10</v>
      </c>
      <c r="J1846" s="4" t="s">
        <v>147</v>
      </c>
      <c r="K1846" s="4" t="s">
        <v>129</v>
      </c>
      <c r="L1846" s="4">
        <v>2012</v>
      </c>
      <c r="M1846" s="4" t="s">
        <v>267</v>
      </c>
      <c r="N1846" s="4" t="s">
        <v>153</v>
      </c>
      <c r="O1846" s="4" t="s">
        <v>148</v>
      </c>
      <c r="P1846" s="4">
        <v>2013</v>
      </c>
      <c r="Q1846" s="4"/>
      <c r="R1846" s="4" t="s">
        <v>119</v>
      </c>
      <c r="S1846" s="13"/>
      <c r="T1846" s="4"/>
      <c r="U1846" s="4"/>
      <c r="V1846" s="4" t="s">
        <v>301</v>
      </c>
      <c r="W1846" s="4">
        <v>60</v>
      </c>
      <c r="X1846" s="13">
        <v>44381</v>
      </c>
      <c r="Y1846" s="27">
        <v>66.3</v>
      </c>
      <c r="Z1846" s="27">
        <v>57.3</v>
      </c>
      <c r="AA1846" s="28" t="s">
        <v>283</v>
      </c>
      <c r="AB1846" s="31">
        <v>0.876</v>
      </c>
      <c r="AC1846" s="32">
        <v>33</v>
      </c>
      <c r="AD1846" s="28">
        <v>15</v>
      </c>
      <c r="AE1846" s="28">
        <v>35</v>
      </c>
      <c r="AF1846" s="33">
        <v>0.02</v>
      </c>
      <c r="AG1846" s="28">
        <v>1.5</v>
      </c>
      <c r="AH1846" s="31">
        <v>1.2999999999999999E-2</v>
      </c>
      <c r="AI1846" s="31">
        <v>0.47699999999999998</v>
      </c>
      <c r="AJ1846" s="31"/>
      <c r="AK1846" s="75" t="str">
        <f t="shared" si="362"/>
        <v>1</v>
      </c>
      <c r="AL1846" s="75" t="str">
        <f t="shared" si="363"/>
        <v>1</v>
      </c>
      <c r="AM1846" s="75" t="str">
        <f t="shared" si="364"/>
        <v>1</v>
      </c>
      <c r="AN1846" s="75" t="str">
        <f t="shared" si="365"/>
        <v>1</v>
      </c>
      <c r="AO1846" s="75" t="str">
        <f t="shared" si="366"/>
        <v>1</v>
      </c>
      <c r="AP1846" s="75" t="str">
        <f t="shared" si="367"/>
        <v>1</v>
      </c>
      <c r="AQ1846" s="75" t="str">
        <f t="shared" si="371"/>
        <v>5</v>
      </c>
      <c r="AR1846" s="75" t="str">
        <f t="shared" si="372"/>
        <v>1</v>
      </c>
      <c r="AS1846" s="75">
        <f t="shared" si="368"/>
        <v>1.9090909090909092</v>
      </c>
      <c r="AT1846" s="75" t="str">
        <f t="shared" si="369"/>
        <v>3</v>
      </c>
      <c r="AU1846" s="48" t="e">
        <f>IF(OR(AQ1846="I",#REF!="I",AQ1846="C",#REF!="C"),"Termovacío",IF(OR(AO1846="I",AN1846="I",AP1846="I",AK1846="I",AL1846="I",AO1846="C",AN1846="C",AP1846="C",AK1846="C",AL1846="C"),"Regeneración",""))</f>
        <v>#REF!</v>
      </c>
    </row>
    <row r="1847" spans="1:47" s="10" customFormat="1" ht="15" customHeight="1" x14ac:dyDescent="0.2">
      <c r="A1847" s="4">
        <f t="shared" si="370"/>
        <v>92</v>
      </c>
      <c r="B1847" s="4">
        <v>60005325</v>
      </c>
      <c r="C1847" s="4" t="s">
        <v>106</v>
      </c>
      <c r="D1847" s="4" t="s">
        <v>156</v>
      </c>
      <c r="E1847" s="3"/>
      <c r="F1847" s="4" t="s">
        <v>383</v>
      </c>
      <c r="G1847" s="4" t="s">
        <v>19</v>
      </c>
      <c r="H1847" s="4">
        <v>359110</v>
      </c>
      <c r="I1847" s="4" t="s">
        <v>10</v>
      </c>
      <c r="J1847" s="4" t="s">
        <v>147</v>
      </c>
      <c r="K1847" s="4" t="s">
        <v>129</v>
      </c>
      <c r="L1847" s="4">
        <v>2012</v>
      </c>
      <c r="M1847" s="4" t="s">
        <v>267</v>
      </c>
      <c r="N1847" s="4" t="s">
        <v>153</v>
      </c>
      <c r="O1847" s="4" t="s">
        <v>148</v>
      </c>
      <c r="P1847" s="4">
        <v>2013</v>
      </c>
      <c r="Q1847" s="4"/>
      <c r="R1847" s="4" t="s">
        <v>119</v>
      </c>
      <c r="S1847" s="13"/>
      <c r="T1847" s="4"/>
      <c r="U1847" s="4"/>
      <c r="V1847" s="4"/>
      <c r="W1847" s="4">
        <v>60</v>
      </c>
      <c r="X1847" s="13">
        <v>43996</v>
      </c>
      <c r="Y1847" s="27"/>
      <c r="Z1847" s="27"/>
      <c r="AA1847" s="28"/>
      <c r="AB1847" s="31"/>
      <c r="AC1847" s="32">
        <v>67.900000000000006</v>
      </c>
      <c r="AD1847" s="28"/>
      <c r="AE1847" s="28">
        <v>34.799999999999997</v>
      </c>
      <c r="AF1847" s="33">
        <v>0.02</v>
      </c>
      <c r="AG1847" s="28">
        <v>1.5</v>
      </c>
      <c r="AH1847" s="31">
        <v>0.02</v>
      </c>
      <c r="AI1847" s="31">
        <v>0.56999999999999995</v>
      </c>
      <c r="AJ1847" s="31"/>
      <c r="AK1847" s="75" t="str">
        <f t="shared" si="362"/>
        <v>1</v>
      </c>
      <c r="AL1847" s="75" t="str">
        <f t="shared" si="363"/>
        <v>1</v>
      </c>
      <c r="AM1847" s="75" t="str">
        <f t="shared" si="364"/>
        <v>1</v>
      </c>
      <c r="AN1847" s="75" t="str">
        <f t="shared" si="365"/>
        <v>1</v>
      </c>
      <c r="AO1847" s="75" t="str">
        <f t="shared" si="366"/>
        <v>1</v>
      </c>
      <c r="AP1847" s="75" t="str">
        <f t="shared" si="367"/>
        <v>1</v>
      </c>
      <c r="AQ1847" s="75" t="str">
        <f t="shared" si="371"/>
        <v>1</v>
      </c>
      <c r="AR1847" s="75" t="str">
        <f t="shared" si="372"/>
        <v>1</v>
      </c>
      <c r="AS1847" s="75">
        <f t="shared" si="368"/>
        <v>1</v>
      </c>
      <c r="AT1847" s="75" t="str">
        <f t="shared" si="369"/>
        <v>1</v>
      </c>
      <c r="AU1847" s="48" t="e">
        <f>IF(OR(AQ1847="I",#REF!="I",AQ1847="C",#REF!="C"),"Termovacío",IF(OR(AO1847="I",AN1847="I",AP1847="I",AK1847="I",AL1847="I",AO1847="C",AN1847="C",AP1847="C",AK1847="C",AL1847="C"),"Regeneración",""))</f>
        <v>#REF!</v>
      </c>
    </row>
    <row r="1848" spans="1:47" s="10" customFormat="1" ht="15" customHeight="1" x14ac:dyDescent="0.2">
      <c r="A1848" s="4">
        <f t="shared" si="370"/>
        <v>92</v>
      </c>
      <c r="B1848" s="4">
        <v>60005325</v>
      </c>
      <c r="C1848" s="4" t="s">
        <v>106</v>
      </c>
      <c r="D1848" s="4" t="s">
        <v>156</v>
      </c>
      <c r="E1848" s="3"/>
      <c r="F1848" s="4" t="s">
        <v>383</v>
      </c>
      <c r="G1848" s="4" t="s">
        <v>19</v>
      </c>
      <c r="H1848" s="4">
        <v>359110</v>
      </c>
      <c r="I1848" s="4" t="s">
        <v>10</v>
      </c>
      <c r="J1848" s="4" t="s">
        <v>147</v>
      </c>
      <c r="K1848" s="4" t="s">
        <v>129</v>
      </c>
      <c r="L1848" s="4">
        <v>2012</v>
      </c>
      <c r="M1848" s="4" t="s">
        <v>267</v>
      </c>
      <c r="N1848" s="4" t="s">
        <v>153</v>
      </c>
      <c r="O1848" s="4" t="s">
        <v>148</v>
      </c>
      <c r="P1848" s="4">
        <v>2013</v>
      </c>
      <c r="Q1848" s="4"/>
      <c r="R1848" s="4" t="s">
        <v>119</v>
      </c>
      <c r="S1848" s="13"/>
      <c r="T1848" s="4"/>
      <c r="U1848" s="4"/>
      <c r="V1848" s="4"/>
      <c r="W1848" s="4">
        <v>60</v>
      </c>
      <c r="X1848" s="13">
        <v>43572</v>
      </c>
      <c r="Y1848" s="27"/>
      <c r="Z1848" s="27"/>
      <c r="AA1848" s="28"/>
      <c r="AB1848" s="31"/>
      <c r="AC1848" s="32">
        <v>68.2</v>
      </c>
      <c r="AD1848" s="28"/>
      <c r="AE1848" s="28">
        <v>41.5</v>
      </c>
      <c r="AF1848" s="33">
        <v>0.01</v>
      </c>
      <c r="AG1848" s="28">
        <v>1</v>
      </c>
      <c r="AH1848" s="31">
        <v>3.9E-2</v>
      </c>
      <c r="AI1848" s="31">
        <v>1.1100000000000001</v>
      </c>
      <c r="AJ1848" s="31"/>
      <c r="AK1848" s="75" t="str">
        <f t="shared" si="362"/>
        <v>1</v>
      </c>
      <c r="AL1848" s="75" t="str">
        <f t="shared" si="363"/>
        <v>1</v>
      </c>
      <c r="AM1848" s="75" t="str">
        <f t="shared" si="364"/>
        <v>1</v>
      </c>
      <c r="AN1848" s="75" t="str">
        <f t="shared" si="365"/>
        <v>1</v>
      </c>
      <c r="AO1848" s="75" t="str">
        <f t="shared" si="366"/>
        <v>1</v>
      </c>
      <c r="AP1848" s="75" t="str">
        <f t="shared" si="367"/>
        <v>1</v>
      </c>
      <c r="AQ1848" s="75" t="str">
        <f t="shared" si="371"/>
        <v>1</v>
      </c>
      <c r="AR1848" s="75" t="str">
        <f t="shared" si="372"/>
        <v>1</v>
      </c>
      <c r="AS1848" s="75">
        <f t="shared" si="368"/>
        <v>1</v>
      </c>
      <c r="AT1848" s="75" t="str">
        <f t="shared" si="369"/>
        <v>1</v>
      </c>
      <c r="AU1848" s="48" t="e">
        <f>IF(OR(AQ1848="I",#REF!="I",AQ1848="C",#REF!="C"),"Termovacío",IF(OR(AO1848="I",AN1848="I",AP1848="I",AK1848="I",AL1848="I",AO1848="C",AN1848="C",AP1848="C",AK1848="C",AL1848="C"),"Regeneración",""))</f>
        <v>#REF!</v>
      </c>
    </row>
    <row r="1849" spans="1:47" s="10" customFormat="1" ht="15" customHeight="1" x14ac:dyDescent="0.2">
      <c r="A1849" s="4">
        <f t="shared" si="370"/>
        <v>92</v>
      </c>
      <c r="B1849" s="4">
        <v>60005325</v>
      </c>
      <c r="C1849" s="4" t="s">
        <v>106</v>
      </c>
      <c r="D1849" s="4" t="s">
        <v>156</v>
      </c>
      <c r="E1849" s="3"/>
      <c r="F1849" s="4" t="s">
        <v>383</v>
      </c>
      <c r="G1849" s="4" t="s">
        <v>19</v>
      </c>
      <c r="H1849" s="4">
        <v>359110</v>
      </c>
      <c r="I1849" s="4" t="s">
        <v>10</v>
      </c>
      <c r="J1849" s="4" t="s">
        <v>147</v>
      </c>
      <c r="K1849" s="4" t="s">
        <v>129</v>
      </c>
      <c r="L1849" s="4">
        <v>2012</v>
      </c>
      <c r="M1849" s="4" t="s">
        <v>267</v>
      </c>
      <c r="N1849" s="4" t="s">
        <v>153</v>
      </c>
      <c r="O1849" s="4" t="s">
        <v>148</v>
      </c>
      <c r="P1849" s="4">
        <v>2013</v>
      </c>
      <c r="Q1849" s="4"/>
      <c r="R1849" s="4" t="s">
        <v>119</v>
      </c>
      <c r="S1849" s="13"/>
      <c r="T1849" s="4"/>
      <c r="U1849" s="4"/>
      <c r="V1849" s="4"/>
      <c r="W1849" s="4">
        <v>60</v>
      </c>
      <c r="X1849" s="13">
        <v>43312</v>
      </c>
      <c r="Y1849" s="27"/>
      <c r="Z1849" s="27"/>
      <c r="AA1849" s="28"/>
      <c r="AB1849" s="31"/>
      <c r="AC1849" s="32">
        <v>61.6</v>
      </c>
      <c r="AD1849" s="28"/>
      <c r="AE1849" s="28">
        <v>35</v>
      </c>
      <c r="AF1849" s="33">
        <v>0.03</v>
      </c>
      <c r="AG1849" s="28">
        <v>1</v>
      </c>
      <c r="AH1849" s="31">
        <v>0.01</v>
      </c>
      <c r="AI1849" s="31">
        <v>0.39</v>
      </c>
      <c r="AJ1849" s="31"/>
      <c r="AK1849" s="75" t="str">
        <f t="shared" si="362"/>
        <v>1</v>
      </c>
      <c r="AL1849" s="75" t="str">
        <f t="shared" si="363"/>
        <v>1</v>
      </c>
      <c r="AM1849" s="75" t="str">
        <f t="shared" si="364"/>
        <v>1</v>
      </c>
      <c r="AN1849" s="75" t="str">
        <f t="shared" si="365"/>
        <v>1</v>
      </c>
      <c r="AO1849" s="75" t="str">
        <f t="shared" si="366"/>
        <v>1</v>
      </c>
      <c r="AP1849" s="75" t="str">
        <f t="shared" si="367"/>
        <v>1</v>
      </c>
      <c r="AQ1849" s="75" t="str">
        <f t="shared" si="371"/>
        <v>1</v>
      </c>
      <c r="AR1849" s="75" t="str">
        <f t="shared" si="372"/>
        <v>1</v>
      </c>
      <c r="AS1849" s="75">
        <f t="shared" si="368"/>
        <v>1</v>
      </c>
      <c r="AT1849" s="75" t="str">
        <f t="shared" si="369"/>
        <v>1</v>
      </c>
      <c r="AU1849" s="48" t="e">
        <f>IF(OR(AQ1849="I",#REF!="I",AQ1849="C",#REF!="C"),"Termovacío",IF(OR(AO1849="I",AN1849="I",AP1849="I",AK1849="I",AL1849="I",AO1849="C",AN1849="C",AP1849="C",AK1849="C",AL1849="C"),"Regeneración",""))</f>
        <v>#REF!</v>
      </c>
    </row>
    <row r="1850" spans="1:47" s="10" customFormat="1" ht="15" customHeight="1" x14ac:dyDescent="0.2">
      <c r="A1850" s="4">
        <f t="shared" si="370"/>
        <v>92</v>
      </c>
      <c r="B1850" s="4">
        <v>60005325</v>
      </c>
      <c r="C1850" s="4" t="s">
        <v>106</v>
      </c>
      <c r="D1850" s="4" t="s">
        <v>156</v>
      </c>
      <c r="E1850" s="3"/>
      <c r="F1850" s="4" t="s">
        <v>383</v>
      </c>
      <c r="G1850" s="4" t="s">
        <v>19</v>
      </c>
      <c r="H1850" s="4">
        <v>359110</v>
      </c>
      <c r="I1850" s="4" t="s">
        <v>10</v>
      </c>
      <c r="J1850" s="4" t="s">
        <v>147</v>
      </c>
      <c r="K1850" s="4" t="s">
        <v>129</v>
      </c>
      <c r="L1850" s="4">
        <v>2012</v>
      </c>
      <c r="M1850" s="4" t="s">
        <v>267</v>
      </c>
      <c r="N1850" s="4" t="s">
        <v>153</v>
      </c>
      <c r="O1850" s="4" t="s">
        <v>148</v>
      </c>
      <c r="P1850" s="4">
        <v>2013</v>
      </c>
      <c r="Q1850" s="4"/>
      <c r="R1850" s="4" t="s">
        <v>119</v>
      </c>
      <c r="S1850" s="13"/>
      <c r="T1850" s="4"/>
      <c r="U1850" s="4"/>
      <c r="V1850" s="4"/>
      <c r="W1850" s="4">
        <v>60</v>
      </c>
      <c r="X1850" s="13">
        <v>42919</v>
      </c>
      <c r="Y1850" s="27"/>
      <c r="Z1850" s="27"/>
      <c r="AA1850" s="28"/>
      <c r="AB1850" s="31"/>
      <c r="AC1850" s="32">
        <v>70</v>
      </c>
      <c r="AD1850" s="28"/>
      <c r="AE1850" s="28">
        <v>39.1</v>
      </c>
      <c r="AF1850" s="33">
        <v>0.01</v>
      </c>
      <c r="AG1850" s="28">
        <v>1</v>
      </c>
      <c r="AH1850" s="31">
        <v>0.04</v>
      </c>
      <c r="AI1850" s="31">
        <v>1.2</v>
      </c>
      <c r="AJ1850" s="31"/>
      <c r="AK1850" s="75" t="str">
        <f t="shared" si="362"/>
        <v>1</v>
      </c>
      <c r="AL1850" s="75" t="str">
        <f t="shared" si="363"/>
        <v>1</v>
      </c>
      <c r="AM1850" s="75" t="str">
        <f t="shared" si="364"/>
        <v>1</v>
      </c>
      <c r="AN1850" s="75" t="str">
        <f t="shared" si="365"/>
        <v>1</v>
      </c>
      <c r="AO1850" s="75" t="str">
        <f t="shared" si="366"/>
        <v>1</v>
      </c>
      <c r="AP1850" s="75" t="str">
        <f t="shared" si="367"/>
        <v>1</v>
      </c>
      <c r="AQ1850" s="75" t="str">
        <f t="shared" si="371"/>
        <v>1</v>
      </c>
      <c r="AR1850" s="75" t="str">
        <f t="shared" si="372"/>
        <v>1</v>
      </c>
      <c r="AS1850" s="75">
        <f t="shared" si="368"/>
        <v>1</v>
      </c>
      <c r="AT1850" s="75" t="str">
        <f t="shared" si="369"/>
        <v>1</v>
      </c>
      <c r="AU1850" s="48" t="e">
        <f>IF(OR(AQ1850="I",#REF!="I",AQ1850="C",#REF!="C"),"Termovacío",IF(OR(AO1850="I",AN1850="I",AP1850="I",AK1850="I",AL1850="I",AO1850="C",AN1850="C",AP1850="C",AK1850="C",AL1850="C"),"Regeneración",""))</f>
        <v>#REF!</v>
      </c>
    </row>
    <row r="1851" spans="1:47" s="10" customFormat="1" ht="15" customHeight="1" x14ac:dyDescent="0.2">
      <c r="A1851" s="4">
        <f t="shared" si="370"/>
        <v>92</v>
      </c>
      <c r="B1851" s="4">
        <v>60005325</v>
      </c>
      <c r="C1851" s="4" t="s">
        <v>106</v>
      </c>
      <c r="D1851" s="4" t="s">
        <v>156</v>
      </c>
      <c r="E1851" s="3"/>
      <c r="F1851" s="4" t="s">
        <v>383</v>
      </c>
      <c r="G1851" s="4" t="s">
        <v>19</v>
      </c>
      <c r="H1851" s="4">
        <v>359110</v>
      </c>
      <c r="I1851" s="4" t="s">
        <v>10</v>
      </c>
      <c r="J1851" s="4" t="s">
        <v>147</v>
      </c>
      <c r="K1851" s="4" t="s">
        <v>129</v>
      </c>
      <c r="L1851" s="4">
        <v>2012</v>
      </c>
      <c r="M1851" s="4" t="s">
        <v>267</v>
      </c>
      <c r="N1851" s="4" t="s">
        <v>153</v>
      </c>
      <c r="O1851" s="4" t="s">
        <v>148</v>
      </c>
      <c r="P1851" s="4">
        <v>2013</v>
      </c>
      <c r="Q1851" s="4"/>
      <c r="R1851" s="4" t="s">
        <v>119</v>
      </c>
      <c r="S1851" s="13"/>
      <c r="T1851" s="4"/>
      <c r="U1851" s="4"/>
      <c r="V1851" s="4"/>
      <c r="W1851" s="4">
        <v>60</v>
      </c>
      <c r="X1851" s="13">
        <v>42381</v>
      </c>
      <c r="Y1851" s="27"/>
      <c r="Z1851" s="27"/>
      <c r="AA1851" s="28"/>
      <c r="AB1851" s="31"/>
      <c r="AC1851" s="32">
        <v>61</v>
      </c>
      <c r="AD1851" s="28"/>
      <c r="AE1851" s="28">
        <v>40</v>
      </c>
      <c r="AF1851" s="33">
        <v>0.01</v>
      </c>
      <c r="AG1851" s="28">
        <v>0.5</v>
      </c>
      <c r="AH1851" s="31">
        <v>1.7999999999999999E-2</v>
      </c>
      <c r="AI1851" s="31">
        <v>0.50600000000000001</v>
      </c>
      <c r="AJ1851" s="31"/>
      <c r="AK1851" s="75" t="str">
        <f t="shared" si="362"/>
        <v>1</v>
      </c>
      <c r="AL1851" s="75" t="str">
        <f t="shared" si="363"/>
        <v>1</v>
      </c>
      <c r="AM1851" s="75" t="str">
        <f t="shared" si="364"/>
        <v>1</v>
      </c>
      <c r="AN1851" s="75" t="str">
        <f t="shared" si="365"/>
        <v>1</v>
      </c>
      <c r="AO1851" s="75" t="str">
        <f t="shared" si="366"/>
        <v>1</v>
      </c>
      <c r="AP1851" s="75" t="str">
        <f t="shared" si="367"/>
        <v>1</v>
      </c>
      <c r="AQ1851" s="75" t="str">
        <f t="shared" si="371"/>
        <v>1</v>
      </c>
      <c r="AR1851" s="75" t="str">
        <f t="shared" si="372"/>
        <v>1</v>
      </c>
      <c r="AS1851" s="75">
        <f t="shared" si="368"/>
        <v>1</v>
      </c>
      <c r="AT1851" s="75" t="str">
        <f t="shared" si="369"/>
        <v>1</v>
      </c>
      <c r="AU1851" s="48" t="e">
        <f>IF(OR(AQ1851="I",#REF!="I",AQ1851="C",#REF!="C"),"Termovacío",IF(OR(AO1851="I",AN1851="I",AP1851="I",AK1851="I",AL1851="I",AO1851="C",AN1851="C",AP1851="C",AK1851="C",AL1851="C"),"Regeneración",""))</f>
        <v>#REF!</v>
      </c>
    </row>
    <row r="1852" spans="1:47" s="10" customFormat="1" ht="15" customHeight="1" x14ac:dyDescent="0.2">
      <c r="A1852" s="4">
        <f t="shared" si="370"/>
        <v>92</v>
      </c>
      <c r="B1852" s="4">
        <v>60005325</v>
      </c>
      <c r="C1852" s="4" t="s">
        <v>106</v>
      </c>
      <c r="D1852" s="4" t="s">
        <v>156</v>
      </c>
      <c r="E1852" s="3"/>
      <c r="F1852" s="4" t="s">
        <v>383</v>
      </c>
      <c r="G1852" s="4" t="s">
        <v>19</v>
      </c>
      <c r="H1852" s="4">
        <v>359110</v>
      </c>
      <c r="I1852" s="4" t="s">
        <v>10</v>
      </c>
      <c r="J1852" s="4" t="s">
        <v>147</v>
      </c>
      <c r="K1852" s="4" t="s">
        <v>129</v>
      </c>
      <c r="L1852" s="4">
        <v>2012</v>
      </c>
      <c r="M1852" s="4" t="s">
        <v>267</v>
      </c>
      <c r="N1852" s="4" t="s">
        <v>153</v>
      </c>
      <c r="O1852" s="4" t="s">
        <v>148</v>
      </c>
      <c r="P1852" s="4">
        <v>2013</v>
      </c>
      <c r="Q1852" s="4"/>
      <c r="R1852" s="4" t="s">
        <v>119</v>
      </c>
      <c r="S1852" s="13"/>
      <c r="T1852" s="4"/>
      <c r="U1852" s="4"/>
      <c r="V1852" s="4"/>
      <c r="W1852" s="4">
        <v>60</v>
      </c>
      <c r="X1852" s="13">
        <v>42114</v>
      </c>
      <c r="Y1852" s="27"/>
      <c r="Z1852" s="27"/>
      <c r="AA1852" s="28"/>
      <c r="AB1852" s="31"/>
      <c r="AC1852" s="32">
        <v>69</v>
      </c>
      <c r="AD1852" s="28"/>
      <c r="AE1852" s="28"/>
      <c r="AF1852" s="33"/>
      <c r="AG1852" s="28"/>
      <c r="AH1852" s="31"/>
      <c r="AI1852" s="31"/>
      <c r="AJ1852" s="31"/>
      <c r="AK1852" s="75" t="str">
        <f t="shared" si="362"/>
        <v>1</v>
      </c>
      <c r="AL1852" s="75" t="str">
        <f t="shared" si="363"/>
        <v>1</v>
      </c>
      <c r="AM1852" s="75" t="str">
        <f t="shared" si="364"/>
        <v>1</v>
      </c>
      <c r="AN1852" s="75" t="str">
        <f t="shared" si="365"/>
        <v>1</v>
      </c>
      <c r="AO1852" s="75" t="str">
        <f t="shared" si="366"/>
        <v>1</v>
      </c>
      <c r="AP1852" s="75" t="str">
        <f t="shared" si="367"/>
        <v>1</v>
      </c>
      <c r="AQ1852" s="75" t="str">
        <f t="shared" si="371"/>
        <v>1</v>
      </c>
      <c r="AR1852" s="75" t="str">
        <f t="shared" si="372"/>
        <v>1</v>
      </c>
      <c r="AS1852" s="75">
        <f t="shared" si="368"/>
        <v>1</v>
      </c>
      <c r="AT1852" s="75" t="str">
        <f t="shared" si="369"/>
        <v>1</v>
      </c>
      <c r="AU1852" s="48" t="e">
        <f>IF(OR(AQ1852="I",#REF!="I",AQ1852="C",#REF!="C"),"Termovacío",IF(OR(AO1852="I",AN1852="I",AP1852="I",AK1852="I",AL1852="I",AO1852="C",AN1852="C",AP1852="C",AK1852="C",AL1852="C"),"Regeneración",""))</f>
        <v>#REF!</v>
      </c>
    </row>
    <row r="1853" spans="1:47" s="10" customFormat="1" ht="15" customHeight="1" x14ac:dyDescent="0.2">
      <c r="A1853" s="4">
        <f t="shared" si="370"/>
        <v>92</v>
      </c>
      <c r="B1853" s="4">
        <v>60005325</v>
      </c>
      <c r="C1853" s="4" t="s">
        <v>106</v>
      </c>
      <c r="D1853" s="4" t="s">
        <v>156</v>
      </c>
      <c r="E1853" s="3"/>
      <c r="F1853" s="4" t="s">
        <v>383</v>
      </c>
      <c r="G1853" s="4" t="s">
        <v>19</v>
      </c>
      <c r="H1853" s="4">
        <v>359110</v>
      </c>
      <c r="I1853" s="4" t="s">
        <v>10</v>
      </c>
      <c r="J1853" s="4" t="s">
        <v>147</v>
      </c>
      <c r="K1853" s="4" t="s">
        <v>129</v>
      </c>
      <c r="L1853" s="4">
        <v>2012</v>
      </c>
      <c r="M1853" s="4" t="s">
        <v>267</v>
      </c>
      <c r="N1853" s="4" t="s">
        <v>153</v>
      </c>
      <c r="O1853" s="4" t="s">
        <v>148</v>
      </c>
      <c r="P1853" s="4">
        <v>2013</v>
      </c>
      <c r="Q1853" s="4"/>
      <c r="R1853" s="4" t="s">
        <v>119</v>
      </c>
      <c r="S1853" s="13"/>
      <c r="T1853" s="4"/>
      <c r="U1853" s="4"/>
      <c r="V1853" s="4"/>
      <c r="W1853" s="4">
        <v>60</v>
      </c>
      <c r="X1853" s="13">
        <v>41984</v>
      </c>
      <c r="Y1853" s="27"/>
      <c r="Z1853" s="27"/>
      <c r="AA1853" s="28"/>
      <c r="AB1853" s="31"/>
      <c r="AC1853" s="32">
        <v>62</v>
      </c>
      <c r="AD1853" s="28"/>
      <c r="AE1853" s="28">
        <v>45</v>
      </c>
      <c r="AF1853" s="33">
        <v>0.01</v>
      </c>
      <c r="AG1853" s="28">
        <v>0.5</v>
      </c>
      <c r="AH1853" s="31">
        <v>5.7000000000000002E-2</v>
      </c>
      <c r="AI1853" s="31"/>
      <c r="AJ1853" s="31"/>
      <c r="AK1853" s="75" t="str">
        <f t="shared" si="362"/>
        <v>1</v>
      </c>
      <c r="AL1853" s="75" t="str">
        <f t="shared" si="363"/>
        <v>1</v>
      </c>
      <c r="AM1853" s="75" t="str">
        <f t="shared" si="364"/>
        <v>1</v>
      </c>
      <c r="AN1853" s="75" t="str">
        <f t="shared" si="365"/>
        <v>1</v>
      </c>
      <c r="AO1853" s="75" t="str">
        <f t="shared" si="366"/>
        <v>1</v>
      </c>
      <c r="AP1853" s="75" t="str">
        <f t="shared" si="367"/>
        <v>1</v>
      </c>
      <c r="AQ1853" s="75" t="str">
        <f t="shared" si="371"/>
        <v>1</v>
      </c>
      <c r="AR1853" s="75" t="str">
        <f t="shared" si="372"/>
        <v>1</v>
      </c>
      <c r="AS1853" s="75">
        <f t="shared" si="368"/>
        <v>1</v>
      </c>
      <c r="AT1853" s="75" t="str">
        <f t="shared" si="369"/>
        <v>1</v>
      </c>
      <c r="AU1853" s="48" t="e">
        <f>IF(OR(AQ1853="I",#REF!="I",AQ1853="C",#REF!="C"),"Termovacío",IF(OR(AO1853="I",AN1853="I",AP1853="I",AK1853="I",AL1853="I",AO1853="C",AN1853="C",AP1853="C",AK1853="C",AL1853="C"),"Regeneración",""))</f>
        <v>#REF!</v>
      </c>
    </row>
    <row r="1854" spans="1:47" s="10" customFormat="1" ht="15" customHeight="1" x14ac:dyDescent="0.2">
      <c r="A1854" s="4">
        <f t="shared" si="370"/>
        <v>92</v>
      </c>
      <c r="B1854" s="4">
        <v>60005325</v>
      </c>
      <c r="C1854" s="4" t="s">
        <v>106</v>
      </c>
      <c r="D1854" s="4" t="s">
        <v>156</v>
      </c>
      <c r="E1854" s="3"/>
      <c r="F1854" s="4" t="s">
        <v>383</v>
      </c>
      <c r="G1854" s="4" t="s">
        <v>19</v>
      </c>
      <c r="H1854" s="4">
        <v>359110</v>
      </c>
      <c r="I1854" s="4" t="s">
        <v>10</v>
      </c>
      <c r="J1854" s="4" t="s">
        <v>147</v>
      </c>
      <c r="K1854" s="4" t="s">
        <v>129</v>
      </c>
      <c r="L1854" s="4">
        <v>2012</v>
      </c>
      <c r="M1854" s="4" t="s">
        <v>267</v>
      </c>
      <c r="N1854" s="4" t="s">
        <v>153</v>
      </c>
      <c r="O1854" s="4" t="s">
        <v>148</v>
      </c>
      <c r="P1854" s="4">
        <v>2013</v>
      </c>
      <c r="Q1854" s="4"/>
      <c r="R1854" s="4" t="s">
        <v>119</v>
      </c>
      <c r="S1854" s="13"/>
      <c r="T1854" s="4"/>
      <c r="U1854" s="4"/>
      <c r="V1854" s="4"/>
      <c r="W1854" s="4">
        <v>60</v>
      </c>
      <c r="X1854" s="13">
        <v>41919</v>
      </c>
      <c r="Y1854" s="27"/>
      <c r="Z1854" s="27"/>
      <c r="AA1854" s="28"/>
      <c r="AB1854" s="31"/>
      <c r="AC1854" s="32">
        <v>76</v>
      </c>
      <c r="AD1854" s="28"/>
      <c r="AE1854" s="28">
        <v>40.299999999999997</v>
      </c>
      <c r="AF1854" s="33">
        <v>0.01</v>
      </c>
      <c r="AG1854" s="28">
        <v>0.5</v>
      </c>
      <c r="AH1854" s="31"/>
      <c r="AI1854" s="31">
        <v>1.7000000000000001E-2</v>
      </c>
      <c r="AJ1854" s="31"/>
      <c r="AK1854" s="75" t="str">
        <f t="shared" si="362"/>
        <v>1</v>
      </c>
      <c r="AL1854" s="75" t="str">
        <f t="shared" si="363"/>
        <v>1</v>
      </c>
      <c r="AM1854" s="75" t="str">
        <f t="shared" si="364"/>
        <v>1</v>
      </c>
      <c r="AN1854" s="75" t="str">
        <f t="shared" si="365"/>
        <v>1</v>
      </c>
      <c r="AO1854" s="75" t="str">
        <f t="shared" si="366"/>
        <v>1</v>
      </c>
      <c r="AP1854" s="75" t="str">
        <f t="shared" si="367"/>
        <v>1</v>
      </c>
      <c r="AQ1854" s="75" t="str">
        <f t="shared" si="371"/>
        <v>1</v>
      </c>
      <c r="AR1854" s="75" t="str">
        <f t="shared" si="372"/>
        <v>1</v>
      </c>
      <c r="AS1854" s="75">
        <f t="shared" si="368"/>
        <v>1</v>
      </c>
      <c r="AT1854" s="75" t="str">
        <f t="shared" si="369"/>
        <v>1</v>
      </c>
      <c r="AU1854" s="48" t="e">
        <f>IF(OR(AQ1854="I",#REF!="I",AQ1854="C",#REF!="C"),"Termovacío",IF(OR(AO1854="I",AN1854="I",AP1854="I",AK1854="I",AL1854="I",AO1854="C",AN1854="C",AP1854="C",AK1854="C",AL1854="C"),"Regeneración",""))</f>
        <v>#REF!</v>
      </c>
    </row>
    <row r="1855" spans="1:47" s="10" customFormat="1" ht="15" customHeight="1" x14ac:dyDescent="0.2">
      <c r="A1855" s="4">
        <f t="shared" si="370"/>
        <v>92</v>
      </c>
      <c r="B1855" s="4">
        <v>60005325</v>
      </c>
      <c r="C1855" s="4" t="s">
        <v>106</v>
      </c>
      <c r="D1855" s="4" t="s">
        <v>156</v>
      </c>
      <c r="E1855" s="3"/>
      <c r="F1855" s="4" t="s">
        <v>383</v>
      </c>
      <c r="G1855" s="4" t="s">
        <v>19</v>
      </c>
      <c r="H1855" s="4">
        <v>359110</v>
      </c>
      <c r="I1855" s="4" t="s">
        <v>10</v>
      </c>
      <c r="J1855" s="4" t="s">
        <v>147</v>
      </c>
      <c r="K1855" s="4" t="s">
        <v>129</v>
      </c>
      <c r="L1855" s="4">
        <v>2012</v>
      </c>
      <c r="M1855" s="4" t="s">
        <v>267</v>
      </c>
      <c r="N1855" s="4" t="s">
        <v>153</v>
      </c>
      <c r="O1855" s="4" t="s">
        <v>148</v>
      </c>
      <c r="P1855" s="4">
        <v>2013</v>
      </c>
      <c r="Q1855" s="4"/>
      <c r="R1855" s="4" t="s">
        <v>119</v>
      </c>
      <c r="S1855" s="13"/>
      <c r="T1855" s="4"/>
      <c r="U1855" s="4"/>
      <c r="V1855" s="4"/>
      <c r="W1855" s="4">
        <v>60</v>
      </c>
      <c r="X1855" s="13">
        <v>41689</v>
      </c>
      <c r="Y1855" s="27"/>
      <c r="Z1855" s="27"/>
      <c r="AA1855" s="28"/>
      <c r="AB1855" s="31"/>
      <c r="AC1855" s="32">
        <v>77</v>
      </c>
      <c r="AD1855" s="28"/>
      <c r="AE1855" s="28">
        <v>42.7</v>
      </c>
      <c r="AF1855" s="33">
        <v>0.01</v>
      </c>
      <c r="AG1855" s="28">
        <v>0.5</v>
      </c>
      <c r="AH1855" s="31">
        <v>4.9000000000000002E-2</v>
      </c>
      <c r="AI1855" s="31">
        <v>4.38</v>
      </c>
      <c r="AJ1855" s="31"/>
      <c r="AK1855" s="75" t="str">
        <f t="shared" si="362"/>
        <v>1</v>
      </c>
      <c r="AL1855" s="75" t="str">
        <f t="shared" si="363"/>
        <v>5</v>
      </c>
      <c r="AM1855" s="75" t="str">
        <f t="shared" si="364"/>
        <v>1</v>
      </c>
      <c r="AN1855" s="75" t="str">
        <f t="shared" si="365"/>
        <v>1</v>
      </c>
      <c r="AO1855" s="75" t="str">
        <f t="shared" si="366"/>
        <v>1</v>
      </c>
      <c r="AP1855" s="75" t="str">
        <f t="shared" si="367"/>
        <v>1</v>
      </c>
      <c r="AQ1855" s="75" t="str">
        <f t="shared" si="371"/>
        <v>1</v>
      </c>
      <c r="AR1855" s="75" t="str">
        <f t="shared" si="372"/>
        <v>1</v>
      </c>
      <c r="AS1855" s="75">
        <f t="shared" si="368"/>
        <v>1.5454545454545454</v>
      </c>
      <c r="AT1855" s="75" t="str">
        <f t="shared" si="369"/>
        <v>3</v>
      </c>
      <c r="AU1855" s="48" t="e">
        <f>IF(OR(AQ1855="I",#REF!="I",AQ1855="C",#REF!="C"),"Termovacío",IF(OR(AO1855="I",AN1855="I",AP1855="I",AK1855="I",AL1855="I",AO1855="C",AN1855="C",AP1855="C",AK1855="C",AL1855="C"),"Regeneración",""))</f>
        <v>#REF!</v>
      </c>
    </row>
    <row r="1856" spans="1:47" s="10" customFormat="1" ht="15" customHeight="1" x14ac:dyDescent="0.2">
      <c r="A1856" s="4">
        <f t="shared" si="370"/>
        <v>92</v>
      </c>
      <c r="B1856" s="4">
        <v>60005325</v>
      </c>
      <c r="C1856" s="4" t="s">
        <v>106</v>
      </c>
      <c r="D1856" s="4" t="s">
        <v>156</v>
      </c>
      <c r="E1856" s="3"/>
      <c r="F1856" s="4" t="s">
        <v>383</v>
      </c>
      <c r="G1856" s="4" t="s">
        <v>19</v>
      </c>
      <c r="H1856" s="4">
        <v>359110</v>
      </c>
      <c r="I1856" s="4" t="s">
        <v>10</v>
      </c>
      <c r="J1856" s="4" t="s">
        <v>147</v>
      </c>
      <c r="K1856" s="4" t="s">
        <v>129</v>
      </c>
      <c r="L1856" s="4">
        <v>2012</v>
      </c>
      <c r="M1856" s="4" t="s">
        <v>267</v>
      </c>
      <c r="N1856" s="4" t="s">
        <v>153</v>
      </c>
      <c r="O1856" s="4" t="s">
        <v>148</v>
      </c>
      <c r="P1856" s="4">
        <v>2013</v>
      </c>
      <c r="Q1856" s="4"/>
      <c r="R1856" s="4" t="s">
        <v>119</v>
      </c>
      <c r="S1856" s="13"/>
      <c r="T1856" s="4"/>
      <c r="U1856" s="4"/>
      <c r="V1856" s="4"/>
      <c r="W1856" s="4">
        <v>60</v>
      </c>
      <c r="X1856" s="13">
        <v>41626</v>
      </c>
      <c r="Y1856" s="27"/>
      <c r="Z1856" s="27"/>
      <c r="AA1856" s="28"/>
      <c r="AB1856" s="31"/>
      <c r="AC1856" s="32">
        <v>65.8</v>
      </c>
      <c r="AD1856" s="28"/>
      <c r="AE1856" s="28">
        <v>41.4</v>
      </c>
      <c r="AF1856" s="33">
        <v>0.01</v>
      </c>
      <c r="AG1856" s="28">
        <v>0.5</v>
      </c>
      <c r="AH1856" s="31">
        <v>1.7999999999999999E-2</v>
      </c>
      <c r="AI1856" s="31">
        <v>0.62</v>
      </c>
      <c r="AJ1856" s="31"/>
      <c r="AK1856" s="75" t="str">
        <f t="shared" si="362"/>
        <v>1</v>
      </c>
      <c r="AL1856" s="75" t="str">
        <f t="shared" si="363"/>
        <v>1</v>
      </c>
      <c r="AM1856" s="75" t="str">
        <f t="shared" si="364"/>
        <v>1</v>
      </c>
      <c r="AN1856" s="75" t="str">
        <f t="shared" si="365"/>
        <v>1</v>
      </c>
      <c r="AO1856" s="75" t="str">
        <f t="shared" si="366"/>
        <v>1</v>
      </c>
      <c r="AP1856" s="75" t="str">
        <f t="shared" si="367"/>
        <v>1</v>
      </c>
      <c r="AQ1856" s="75" t="str">
        <f t="shared" si="371"/>
        <v>1</v>
      </c>
      <c r="AR1856" s="75" t="str">
        <f t="shared" si="372"/>
        <v>1</v>
      </c>
      <c r="AS1856" s="75">
        <f t="shared" si="368"/>
        <v>1</v>
      </c>
      <c r="AT1856" s="75" t="str">
        <f t="shared" si="369"/>
        <v>1</v>
      </c>
      <c r="AU1856" s="48" t="e">
        <f>IF(OR(AQ1856="I",#REF!="I",AQ1856="C",#REF!="C"),"Termovacío",IF(OR(AO1856="I",AN1856="I",AP1856="I",AK1856="I",AL1856="I",AO1856="C",AN1856="C",AP1856="C",AK1856="C",AL1856="C"),"Regeneración",""))</f>
        <v>#REF!</v>
      </c>
    </row>
    <row r="1857" spans="1:47" s="10" customFormat="1" ht="15" customHeight="1" x14ac:dyDescent="0.2">
      <c r="A1857" s="4">
        <f t="shared" si="370"/>
        <v>92</v>
      </c>
      <c r="B1857" s="4">
        <v>60005325</v>
      </c>
      <c r="C1857" s="4" t="s">
        <v>106</v>
      </c>
      <c r="D1857" s="4" t="s">
        <v>156</v>
      </c>
      <c r="E1857" s="3"/>
      <c r="F1857" s="4" t="s">
        <v>383</v>
      </c>
      <c r="G1857" s="4" t="s">
        <v>19</v>
      </c>
      <c r="H1857" s="4">
        <v>359110</v>
      </c>
      <c r="I1857" s="4" t="s">
        <v>10</v>
      </c>
      <c r="J1857" s="4" t="s">
        <v>147</v>
      </c>
      <c r="K1857" s="4" t="s">
        <v>129</v>
      </c>
      <c r="L1857" s="4">
        <v>2012</v>
      </c>
      <c r="M1857" s="4" t="s">
        <v>267</v>
      </c>
      <c r="N1857" s="4" t="s">
        <v>153</v>
      </c>
      <c r="O1857" s="4" t="s">
        <v>148</v>
      </c>
      <c r="P1857" s="4">
        <v>2013</v>
      </c>
      <c r="Q1857" s="4"/>
      <c r="R1857" s="4" t="s">
        <v>119</v>
      </c>
      <c r="S1857" s="13"/>
      <c r="T1857" s="4"/>
      <c r="U1857" s="4"/>
      <c r="V1857" s="4"/>
      <c r="W1857" s="4">
        <v>60</v>
      </c>
      <c r="X1857" s="13">
        <v>41345</v>
      </c>
      <c r="Y1857" s="27"/>
      <c r="Z1857" s="27"/>
      <c r="AA1857" s="28"/>
      <c r="AB1857" s="31"/>
      <c r="AC1857" s="32">
        <v>71.5</v>
      </c>
      <c r="AD1857" s="28"/>
      <c r="AE1857" s="28">
        <v>45</v>
      </c>
      <c r="AF1857" s="33">
        <v>0.01</v>
      </c>
      <c r="AG1857" s="28">
        <v>0.5</v>
      </c>
      <c r="AH1857" s="31">
        <v>2.7E-2</v>
      </c>
      <c r="AI1857" s="31">
        <v>0.38200000000000001</v>
      </c>
      <c r="AJ1857" s="31"/>
      <c r="AK1857" s="75" t="str">
        <f t="shared" si="362"/>
        <v>1</v>
      </c>
      <c r="AL1857" s="75" t="str">
        <f t="shared" si="363"/>
        <v>1</v>
      </c>
      <c r="AM1857" s="75" t="str">
        <f t="shared" si="364"/>
        <v>1</v>
      </c>
      <c r="AN1857" s="75" t="str">
        <f t="shared" si="365"/>
        <v>1</v>
      </c>
      <c r="AO1857" s="75" t="str">
        <f t="shared" si="366"/>
        <v>1</v>
      </c>
      <c r="AP1857" s="75" t="str">
        <f t="shared" si="367"/>
        <v>1</v>
      </c>
      <c r="AQ1857" s="75" t="str">
        <f t="shared" si="371"/>
        <v>1</v>
      </c>
      <c r="AR1857" s="75" t="str">
        <f t="shared" si="372"/>
        <v>1</v>
      </c>
      <c r="AS1857" s="75">
        <f t="shared" si="368"/>
        <v>1</v>
      </c>
      <c r="AT1857" s="75" t="str">
        <f t="shared" si="369"/>
        <v>1</v>
      </c>
      <c r="AU1857" s="48" t="e">
        <f>IF(OR(AQ1857="I",#REF!="I",AQ1857="C",#REF!="C"),"Termovacío",IF(OR(AO1857="I",AN1857="I",AP1857="I",AK1857="I",AL1857="I",AO1857="C",AN1857="C",AP1857="C",AK1857="C",AL1857="C"),"Regeneración",""))</f>
        <v>#REF!</v>
      </c>
    </row>
    <row r="1858" spans="1:47" s="10" customFormat="1" ht="15" customHeight="1" x14ac:dyDescent="0.2">
      <c r="A1858" s="4">
        <f t="shared" si="370"/>
        <v>92</v>
      </c>
      <c r="B1858" s="4">
        <v>60005325</v>
      </c>
      <c r="C1858" s="4" t="s">
        <v>106</v>
      </c>
      <c r="D1858" s="4" t="s">
        <v>156</v>
      </c>
      <c r="E1858" s="3"/>
      <c r="F1858" s="4" t="s">
        <v>383</v>
      </c>
      <c r="G1858" s="4" t="s">
        <v>19</v>
      </c>
      <c r="H1858" s="4">
        <v>359110</v>
      </c>
      <c r="I1858" s="4" t="s">
        <v>10</v>
      </c>
      <c r="J1858" s="4" t="s">
        <v>147</v>
      </c>
      <c r="K1858" s="4" t="s">
        <v>129</v>
      </c>
      <c r="L1858" s="4">
        <v>2012</v>
      </c>
      <c r="M1858" s="4" t="s">
        <v>267</v>
      </c>
      <c r="N1858" s="4" t="s">
        <v>153</v>
      </c>
      <c r="O1858" s="4" t="s">
        <v>148</v>
      </c>
      <c r="P1858" s="4">
        <v>2013</v>
      </c>
      <c r="Q1858" s="4"/>
      <c r="R1858" s="4" t="s">
        <v>119</v>
      </c>
      <c r="S1858" s="13"/>
      <c r="T1858" s="4"/>
      <c r="U1858" s="4"/>
      <c r="V1858" s="4"/>
      <c r="W1858" s="4">
        <v>60</v>
      </c>
      <c r="X1858" s="13">
        <v>41226</v>
      </c>
      <c r="Y1858" s="27"/>
      <c r="Z1858" s="27"/>
      <c r="AA1858" s="28"/>
      <c r="AB1858" s="31"/>
      <c r="AC1858" s="32">
        <v>64.900000000000006</v>
      </c>
      <c r="AD1858" s="28"/>
      <c r="AE1858" s="28">
        <v>48.1</v>
      </c>
      <c r="AF1858" s="33">
        <v>6.0000000000000001E-3</v>
      </c>
      <c r="AG1858" s="28">
        <v>0.5</v>
      </c>
      <c r="AH1858" s="31">
        <v>3.0000000000000001E-3</v>
      </c>
      <c r="AI1858" s="31">
        <v>8.9999999999999993E-3</v>
      </c>
      <c r="AJ1858" s="31"/>
      <c r="AK1858" s="75" t="str">
        <f t="shared" si="362"/>
        <v>1</v>
      </c>
      <c r="AL1858" s="75" t="str">
        <f t="shared" si="363"/>
        <v>1</v>
      </c>
      <c r="AM1858" s="75" t="str">
        <f t="shared" si="364"/>
        <v>1</v>
      </c>
      <c r="AN1858" s="75" t="str">
        <f t="shared" si="365"/>
        <v>1</v>
      </c>
      <c r="AO1858" s="75" t="str">
        <f t="shared" si="366"/>
        <v>1</v>
      </c>
      <c r="AP1858" s="75" t="str">
        <f t="shared" si="367"/>
        <v>1</v>
      </c>
      <c r="AQ1858" s="75" t="str">
        <f t="shared" si="371"/>
        <v>1</v>
      </c>
      <c r="AR1858" s="75" t="str">
        <f t="shared" si="372"/>
        <v>1</v>
      </c>
      <c r="AS1858" s="75">
        <f t="shared" si="368"/>
        <v>1</v>
      </c>
      <c r="AT1858" s="75" t="str">
        <f t="shared" si="369"/>
        <v>1</v>
      </c>
      <c r="AU1858" s="48" t="e">
        <f>IF(OR(AQ1858="I",#REF!="I",AQ1858="C",#REF!="C"),"Termovacío",IF(OR(AO1858="I",AN1858="I",AP1858="I",AK1858="I",AL1858="I",AO1858="C",AN1858="C",AP1858="C",AK1858="C",AL1858="C"),"Regeneración",""))</f>
        <v>#REF!</v>
      </c>
    </row>
    <row r="1859" spans="1:47" s="10" customFormat="1" ht="15.95" customHeight="1" x14ac:dyDescent="0.2">
      <c r="A1859" s="4">
        <f t="shared" si="370"/>
        <v>93</v>
      </c>
      <c r="B1859" s="45">
        <v>500073</v>
      </c>
      <c r="C1859" s="45" t="s">
        <v>106</v>
      </c>
      <c r="D1859" s="45" t="s">
        <v>163</v>
      </c>
      <c r="E1859" s="45"/>
      <c r="F1859" s="36" t="str">
        <f t="shared" ref="F1859" si="373">+C1859&amp;" "&amp;D1859&amp;" "&amp;E1859</f>
        <v xml:space="preserve">SAN ISIDRO TRF2 </v>
      </c>
      <c r="G1859" s="45" t="s">
        <v>622</v>
      </c>
      <c r="H1859" s="36" t="s">
        <v>67</v>
      </c>
      <c r="I1859" s="45" t="s">
        <v>10</v>
      </c>
      <c r="J1859" s="45" t="s">
        <v>13</v>
      </c>
      <c r="K1859" s="36" t="s">
        <v>229</v>
      </c>
      <c r="L1859" s="45">
        <v>2019</v>
      </c>
      <c r="M1859" s="36" t="s">
        <v>266</v>
      </c>
      <c r="N1859" s="36" t="s">
        <v>304</v>
      </c>
      <c r="O1859" s="36" t="s">
        <v>20</v>
      </c>
      <c r="P1859" s="45">
        <v>2019</v>
      </c>
      <c r="Q1859" s="45" t="s">
        <v>623</v>
      </c>
      <c r="R1859" s="45" t="s">
        <v>119</v>
      </c>
      <c r="S1859" s="38"/>
      <c r="T1859" s="45"/>
      <c r="U1859" s="45"/>
      <c r="V1859" s="36" t="s">
        <v>448</v>
      </c>
      <c r="W1859" s="36">
        <v>60</v>
      </c>
      <c r="X1859" s="38">
        <v>45694</v>
      </c>
      <c r="Y1859" s="39">
        <v>61</v>
      </c>
      <c r="Z1859" s="39">
        <v>27</v>
      </c>
      <c r="AA1859" s="40" t="s">
        <v>665</v>
      </c>
      <c r="AB1859" s="41">
        <v>0.88500000000000001</v>
      </c>
      <c r="AC1859" s="42">
        <v>70</v>
      </c>
      <c r="AD1859" s="40">
        <v>4</v>
      </c>
      <c r="AE1859" s="40">
        <v>43</v>
      </c>
      <c r="AF1859" s="43">
        <v>1E-3</v>
      </c>
      <c r="AG1859" s="40">
        <v>0.5</v>
      </c>
      <c r="AH1859" s="41">
        <v>2E-3</v>
      </c>
      <c r="AI1859" s="41">
        <v>0.13300000000000001</v>
      </c>
      <c r="AJ1859" s="41"/>
      <c r="AK1859" s="75" t="str">
        <f t="shared" si="362"/>
        <v>1</v>
      </c>
      <c r="AL1859" s="75" t="str">
        <f t="shared" si="363"/>
        <v>1</v>
      </c>
      <c r="AM1859" s="75" t="str">
        <f t="shared" si="364"/>
        <v>1</v>
      </c>
      <c r="AN1859" s="75" t="str">
        <f t="shared" si="365"/>
        <v>1</v>
      </c>
      <c r="AO1859" s="75" t="str">
        <f t="shared" si="366"/>
        <v>1</v>
      </c>
      <c r="AP1859" s="75" t="str">
        <f t="shared" si="367"/>
        <v>1</v>
      </c>
      <c r="AQ1859" s="75" t="str">
        <f t="shared" si="371"/>
        <v>1</v>
      </c>
      <c r="AR1859" s="75" t="str">
        <f t="shared" si="372"/>
        <v>1</v>
      </c>
      <c r="AS1859" s="75">
        <f t="shared" si="368"/>
        <v>1</v>
      </c>
      <c r="AT1859" s="75" t="str">
        <f t="shared" si="369"/>
        <v>1</v>
      </c>
      <c r="AU1859" s="48" t="e">
        <f>IF(OR(AQ1859="I",#REF!="I",AQ1859="C",#REF!="C"),"Termovacío",IF(OR(AO1859="I",AN1859="I",AP1859="I",AK1859="I",AL1859="I",AO1859="C",AN1859="C",AP1859="C",AK1859="C",AL1859="C"),"Regeneración",""))</f>
        <v>#REF!</v>
      </c>
    </row>
    <row r="1860" spans="1:47" s="10" customFormat="1" ht="15.95" customHeight="1" x14ac:dyDescent="0.2">
      <c r="A1860" s="4">
        <f t="shared" si="370"/>
        <v>93</v>
      </c>
      <c r="B1860" s="2">
        <v>500073</v>
      </c>
      <c r="C1860" s="2" t="s">
        <v>106</v>
      </c>
      <c r="D1860" s="2" t="s">
        <v>163</v>
      </c>
      <c r="E1860" s="2"/>
      <c r="F1860" s="4" t="str">
        <f t="shared" ref="F1860" si="374">+C1860&amp;" "&amp;D1860&amp;" "&amp;E1860</f>
        <v xml:space="preserve">SAN ISIDRO TRF2 </v>
      </c>
      <c r="G1860" s="2" t="s">
        <v>622</v>
      </c>
      <c r="H1860" s="4" t="s">
        <v>67</v>
      </c>
      <c r="I1860" s="2" t="s">
        <v>10</v>
      </c>
      <c r="J1860" s="2" t="s">
        <v>13</v>
      </c>
      <c r="K1860" s="4" t="s">
        <v>229</v>
      </c>
      <c r="L1860" s="2">
        <v>2019</v>
      </c>
      <c r="M1860" s="4" t="s">
        <v>266</v>
      </c>
      <c r="N1860" s="4" t="s">
        <v>304</v>
      </c>
      <c r="O1860" s="4" t="s">
        <v>20</v>
      </c>
      <c r="P1860" s="2">
        <v>2019</v>
      </c>
      <c r="Q1860" s="2" t="s">
        <v>623</v>
      </c>
      <c r="R1860" s="2" t="s">
        <v>119</v>
      </c>
      <c r="S1860" s="13"/>
      <c r="T1860" s="2"/>
      <c r="U1860" s="2"/>
      <c r="V1860" s="4" t="s">
        <v>448</v>
      </c>
      <c r="W1860" s="4">
        <v>60</v>
      </c>
      <c r="X1860" s="13">
        <v>45138</v>
      </c>
      <c r="Y1860" s="27">
        <v>71</v>
      </c>
      <c r="Z1860" s="27">
        <v>48</v>
      </c>
      <c r="AA1860" s="28" t="s">
        <v>450</v>
      </c>
      <c r="AB1860" s="31">
        <v>0.88400000000000001</v>
      </c>
      <c r="AC1860" s="32">
        <v>75</v>
      </c>
      <c r="AD1860" s="28">
        <v>3</v>
      </c>
      <c r="AE1860" s="28">
        <v>43.5</v>
      </c>
      <c r="AF1860" s="33">
        <v>0.01</v>
      </c>
      <c r="AG1860" s="28">
        <v>0.5</v>
      </c>
      <c r="AH1860" s="31">
        <v>2E-3</v>
      </c>
      <c r="AI1860" s="31">
        <v>0.11700000000000001</v>
      </c>
      <c r="AJ1860" s="31"/>
      <c r="AK1860" s="75" t="str">
        <f t="shared" ref="AK1860:AK1923" si="375">IF(AH1860&lt;&gt;"",IF(AH1860&lt;=0.1,"1",IF(AND(AH1860&gt;0.1,AH1860&lt;=0.3),"3",IF(AH1860&gt;0.3,"5",""))),"1")</f>
        <v>1</v>
      </c>
      <c r="AL1860" s="75" t="str">
        <f t="shared" ref="AL1860:AL1923" si="376">IF(AI1860&lt;&gt;"",IF(AI1860&lt;=3,"1",IF(AND(AI1860&gt;3,AI1860&lt;=4),"3",IF(AI1860&gt;4,"5",""))),"1")</f>
        <v>1</v>
      </c>
      <c r="AM1860" s="75" t="str">
        <f t="shared" ref="AM1860:AM1923" si="377">IF(AD1860&lt;&gt;"",IF(AD1860&lt;=20,"1",IF(AND(AD1860&gt;20,AD1860&lt;=30),"3",IF(AD1860&gt;30,"5",""))),"1")</f>
        <v>1</v>
      </c>
      <c r="AN1860" s="75" t="str">
        <f t="shared" ref="AN1860:AN1923" si="378">IF(AF1860&lt;&gt;"",IF(AF1860&lt;=0.05,"1",IF(AND(AF1860&gt;0.05,AF1860&lt;=0.1),"3",IF(AF1860&gt;0.1,"5",""))),"1")</f>
        <v>1</v>
      </c>
      <c r="AO1860" s="75" t="str">
        <f t="shared" ref="AO1860:AO1923" si="379">IF(AE1860&lt;&gt;"",IF(AE1860&gt;=32,"1",IF(AND(AE1860&gt;=28,AE1860&lt;32),"3",IF(AE1860&lt;28,"5",""))),"1")</f>
        <v>1</v>
      </c>
      <c r="AP1860" s="75" t="str">
        <f t="shared" ref="AP1860:AP1923" si="380">IF(AG1860&lt;&gt;"",IF(AG1860&lt;=3.5,"1",IF(AG1860&gt;3.5,"5","")),"1")</f>
        <v>1</v>
      </c>
      <c r="AQ1860" s="75" t="str">
        <f t="shared" si="371"/>
        <v>1</v>
      </c>
      <c r="AR1860" s="75" t="str">
        <f t="shared" si="372"/>
        <v>1</v>
      </c>
      <c r="AS1860" s="75">
        <f t="shared" si="368"/>
        <v>1</v>
      </c>
      <c r="AT1860" s="75" t="str">
        <f t="shared" si="369"/>
        <v>1</v>
      </c>
      <c r="AU1860" s="48" t="e">
        <f>IF(OR(AQ1860="I",#REF!="I",AQ1860="C",#REF!="C"),"Termovacío",IF(OR(AO1860="I",AN1860="I",AP1860="I",AK1860="I",AL1860="I",AO1860="C",AN1860="C",AP1860="C",AK1860="C",AL1860="C"),"Regeneración",""))</f>
        <v>#REF!</v>
      </c>
    </row>
    <row r="1861" spans="1:47" s="10" customFormat="1" ht="15" customHeight="1" x14ac:dyDescent="0.2">
      <c r="A1861" s="4">
        <f t="shared" si="370"/>
        <v>93</v>
      </c>
      <c r="B1861" s="4">
        <v>500073</v>
      </c>
      <c r="C1861" s="4" t="s">
        <v>106</v>
      </c>
      <c r="D1861" s="4" t="s">
        <v>163</v>
      </c>
      <c r="E1861" s="3"/>
      <c r="F1861" s="4" t="s">
        <v>384</v>
      </c>
      <c r="G1861" s="4" t="s">
        <v>29</v>
      </c>
      <c r="H1861" s="4" t="s">
        <v>67</v>
      </c>
      <c r="I1861" s="4" t="s">
        <v>10</v>
      </c>
      <c r="J1861" s="4" t="s">
        <v>13</v>
      </c>
      <c r="K1861" s="4" t="s">
        <v>229</v>
      </c>
      <c r="L1861" s="4">
        <v>1984</v>
      </c>
      <c r="M1861" s="4" t="s">
        <v>266</v>
      </c>
      <c r="N1861" s="4" t="s">
        <v>304</v>
      </c>
      <c r="O1861" s="4" t="s">
        <v>39</v>
      </c>
      <c r="P1861" s="4"/>
      <c r="Q1861" s="4">
        <v>2019</v>
      </c>
      <c r="R1861" s="4" t="s">
        <v>119</v>
      </c>
      <c r="S1861" s="13"/>
      <c r="T1861" s="4"/>
      <c r="U1861" s="4"/>
      <c r="V1861" s="4"/>
      <c r="W1861" s="4">
        <v>60</v>
      </c>
      <c r="X1861" s="13" t="s">
        <v>286</v>
      </c>
      <c r="Y1861" s="27">
        <v>0</v>
      </c>
      <c r="Z1861" s="27">
        <v>48</v>
      </c>
      <c r="AA1861" s="28" t="s">
        <v>282</v>
      </c>
      <c r="AB1861" s="31">
        <v>0.87739999999999996</v>
      </c>
      <c r="AC1861" s="32">
        <v>59.1</v>
      </c>
      <c r="AD1861" s="28">
        <v>8</v>
      </c>
      <c r="AE1861" s="28">
        <v>45.3</v>
      </c>
      <c r="AF1861" s="33">
        <v>0.02</v>
      </c>
      <c r="AG1861" s="28">
        <v>1</v>
      </c>
      <c r="AH1861" s="31">
        <v>8.0000000000000002E-3</v>
      </c>
      <c r="AI1861" s="31">
        <v>0.16</v>
      </c>
      <c r="AJ1861" s="31"/>
      <c r="AK1861" s="75" t="str">
        <f t="shared" si="375"/>
        <v>1</v>
      </c>
      <c r="AL1861" s="75" t="str">
        <f t="shared" si="376"/>
        <v>1</v>
      </c>
      <c r="AM1861" s="75" t="str">
        <f t="shared" si="377"/>
        <v>1</v>
      </c>
      <c r="AN1861" s="75" t="str">
        <f t="shared" si="378"/>
        <v>1</v>
      </c>
      <c r="AO1861" s="75" t="str">
        <f t="shared" si="379"/>
        <v>1</v>
      </c>
      <c r="AP1861" s="75" t="str">
        <f t="shared" si="380"/>
        <v>1</v>
      </c>
      <c r="AQ1861" s="75" t="str">
        <f t="shared" si="371"/>
        <v>1</v>
      </c>
      <c r="AR1861" s="75" t="str">
        <f t="shared" si="372"/>
        <v>1</v>
      </c>
      <c r="AS1861" s="75">
        <f t="shared" ref="AS1861:AS1924" si="381">+(3*AK1861+3*AL1861+4*AM1861+2*AN1861+3*AO1861+1*AP1861+5*AQ1861+1*AR1861)/22</f>
        <v>1</v>
      </c>
      <c r="AT1861" s="75" t="str">
        <f t="shared" ref="AT1861:AT1924" si="382">IF(AND(AS1861&gt;0,AS1861&lt;=1),"1",IF(AND(AS1861&gt;1,AS1861&lt;=2),"3",IF(AND(AS1861&gt;2,AS1861&lt;=3),"6",IF(AND(AS1861&gt;3,AS1861&lt;=4),"8",IF(AND(AS1861&gt;4,AS1861&lt;=5),"10","")))))</f>
        <v>1</v>
      </c>
      <c r="AU1861" s="48" t="e">
        <f>IF(OR(AQ1861="I",#REF!="I",AQ1861="C",#REF!="C"),"Termovacío",IF(OR(AO1861="I",AN1861="I",AP1861="I",AK1861="I",AL1861="I",AO1861="C",AN1861="C",AP1861="C",AK1861="C",AL1861="C"),"Regeneración",""))</f>
        <v>#REF!</v>
      </c>
    </row>
    <row r="1862" spans="1:47" s="10" customFormat="1" ht="15" customHeight="1" x14ac:dyDescent="0.2">
      <c r="A1862" s="4">
        <f t="shared" si="370"/>
        <v>93</v>
      </c>
      <c r="B1862" s="4">
        <v>500073</v>
      </c>
      <c r="C1862" s="4" t="s">
        <v>106</v>
      </c>
      <c r="D1862" s="4" t="s">
        <v>163</v>
      </c>
      <c r="E1862" s="3"/>
      <c r="F1862" s="4" t="s">
        <v>384</v>
      </c>
      <c r="G1862" s="4" t="s">
        <v>29</v>
      </c>
      <c r="H1862" s="4" t="s">
        <v>67</v>
      </c>
      <c r="I1862" s="4" t="s">
        <v>10</v>
      </c>
      <c r="J1862" s="4" t="s">
        <v>13</v>
      </c>
      <c r="K1862" s="4" t="s">
        <v>229</v>
      </c>
      <c r="L1862" s="4">
        <v>1984</v>
      </c>
      <c r="M1862" s="4" t="s">
        <v>266</v>
      </c>
      <c r="N1862" s="4" t="s">
        <v>304</v>
      </c>
      <c r="O1862" s="4" t="s">
        <v>39</v>
      </c>
      <c r="P1862" s="4"/>
      <c r="Q1862" s="4">
        <v>2019</v>
      </c>
      <c r="R1862" s="4" t="s">
        <v>119</v>
      </c>
      <c r="S1862" s="13"/>
      <c r="T1862" s="4"/>
      <c r="U1862" s="4"/>
      <c r="V1862" s="4" t="s">
        <v>301</v>
      </c>
      <c r="W1862" s="4">
        <v>60</v>
      </c>
      <c r="X1862" s="13">
        <v>44381</v>
      </c>
      <c r="Y1862" s="27">
        <v>65.900000000000006</v>
      </c>
      <c r="Z1862" s="27">
        <v>45</v>
      </c>
      <c r="AA1862" s="28" t="s">
        <v>283</v>
      </c>
      <c r="AB1862" s="31">
        <v>0.875</v>
      </c>
      <c r="AC1862" s="32">
        <v>26</v>
      </c>
      <c r="AD1862" s="28">
        <v>12</v>
      </c>
      <c r="AE1862" s="28">
        <v>45</v>
      </c>
      <c r="AF1862" s="33">
        <v>0.02</v>
      </c>
      <c r="AG1862" s="28">
        <v>0.5</v>
      </c>
      <c r="AH1862" s="31">
        <v>0.01</v>
      </c>
      <c r="AI1862" s="31">
        <v>0.308</v>
      </c>
      <c r="AJ1862" s="31"/>
      <c r="AK1862" s="75" t="str">
        <f t="shared" si="375"/>
        <v>1</v>
      </c>
      <c r="AL1862" s="75" t="str">
        <f t="shared" si="376"/>
        <v>1</v>
      </c>
      <c r="AM1862" s="75" t="str">
        <f t="shared" si="377"/>
        <v>1</v>
      </c>
      <c r="AN1862" s="75" t="str">
        <f t="shared" si="378"/>
        <v>1</v>
      </c>
      <c r="AO1862" s="75" t="str">
        <f t="shared" si="379"/>
        <v>1</v>
      </c>
      <c r="AP1862" s="75" t="str">
        <f t="shared" si="380"/>
        <v>1</v>
      </c>
      <c r="AQ1862" s="75" t="str">
        <f t="shared" si="371"/>
        <v>5</v>
      </c>
      <c r="AR1862" s="75" t="str">
        <f t="shared" si="372"/>
        <v>1</v>
      </c>
      <c r="AS1862" s="75">
        <f t="shared" si="381"/>
        <v>1.9090909090909092</v>
      </c>
      <c r="AT1862" s="75" t="str">
        <f t="shared" si="382"/>
        <v>3</v>
      </c>
      <c r="AU1862" s="48" t="e">
        <f>IF(OR(AQ1862="I",#REF!="I",AQ1862="C",#REF!="C"),"Termovacío",IF(OR(AO1862="I",AN1862="I",AP1862="I",AK1862="I",AL1862="I",AO1862="C",AN1862="C",AP1862="C",AK1862="C",AL1862="C"),"Regeneración",""))</f>
        <v>#REF!</v>
      </c>
    </row>
    <row r="1863" spans="1:47" s="10" customFormat="1" ht="15" customHeight="1" x14ac:dyDescent="0.2">
      <c r="A1863" s="4">
        <f t="shared" si="370"/>
        <v>93</v>
      </c>
      <c r="B1863" s="4">
        <v>500073</v>
      </c>
      <c r="C1863" s="4" t="s">
        <v>106</v>
      </c>
      <c r="D1863" s="4" t="s">
        <v>163</v>
      </c>
      <c r="E1863" s="3"/>
      <c r="F1863" s="4" t="s">
        <v>384</v>
      </c>
      <c r="G1863" s="4" t="s">
        <v>29</v>
      </c>
      <c r="H1863" s="4" t="s">
        <v>67</v>
      </c>
      <c r="I1863" s="4" t="s">
        <v>10</v>
      </c>
      <c r="J1863" s="4" t="s">
        <v>13</v>
      </c>
      <c r="K1863" s="4" t="s">
        <v>229</v>
      </c>
      <c r="L1863" s="4">
        <v>1984</v>
      </c>
      <c r="M1863" s="4" t="s">
        <v>266</v>
      </c>
      <c r="N1863" s="4" t="s">
        <v>304</v>
      </c>
      <c r="O1863" s="4" t="s">
        <v>39</v>
      </c>
      <c r="P1863" s="4"/>
      <c r="Q1863" s="4">
        <v>2019</v>
      </c>
      <c r="R1863" s="4" t="s">
        <v>119</v>
      </c>
      <c r="S1863" s="13"/>
      <c r="T1863" s="4"/>
      <c r="U1863" s="4"/>
      <c r="V1863" s="4"/>
      <c r="W1863" s="4">
        <v>60</v>
      </c>
      <c r="X1863" s="13">
        <v>43996</v>
      </c>
      <c r="Y1863" s="27"/>
      <c r="Z1863" s="27"/>
      <c r="AA1863" s="28"/>
      <c r="AB1863" s="31"/>
      <c r="AC1863" s="32"/>
      <c r="AD1863" s="28"/>
      <c r="AE1863" s="28">
        <v>44.3</v>
      </c>
      <c r="AF1863" s="33">
        <v>0.01</v>
      </c>
      <c r="AG1863" s="28">
        <v>0.5</v>
      </c>
      <c r="AH1863" s="31">
        <v>6.0000000000000001E-3</v>
      </c>
      <c r="AI1863" s="31">
        <v>0.18</v>
      </c>
      <c r="AJ1863" s="31"/>
      <c r="AK1863" s="75" t="str">
        <f t="shared" si="375"/>
        <v>1</v>
      </c>
      <c r="AL1863" s="75" t="str">
        <f t="shared" si="376"/>
        <v>1</v>
      </c>
      <c r="AM1863" s="75" t="str">
        <f t="shared" si="377"/>
        <v>1</v>
      </c>
      <c r="AN1863" s="75" t="str">
        <f t="shared" si="378"/>
        <v>1</v>
      </c>
      <c r="AO1863" s="75" t="str">
        <f t="shared" si="379"/>
        <v>1</v>
      </c>
      <c r="AP1863" s="75" t="str">
        <f t="shared" si="380"/>
        <v>1</v>
      </c>
      <c r="AQ1863" s="75" t="str">
        <f t="shared" si="371"/>
        <v>1</v>
      </c>
      <c r="AR1863" s="75" t="str">
        <f t="shared" si="372"/>
        <v>1</v>
      </c>
      <c r="AS1863" s="75">
        <f t="shared" si="381"/>
        <v>1</v>
      </c>
      <c r="AT1863" s="75" t="str">
        <f t="shared" si="382"/>
        <v>1</v>
      </c>
      <c r="AU1863" s="48" t="e">
        <f>IF(OR(AQ1863="I",#REF!="I",AQ1863="C",#REF!="C"),"Termovacío",IF(OR(AO1863="I",AN1863="I",AP1863="I",AK1863="I",AL1863="I",AO1863="C",AN1863="C",AP1863="C",AK1863="C",AL1863="C"),"Regeneración",""))</f>
        <v>#REF!</v>
      </c>
    </row>
    <row r="1864" spans="1:47" s="10" customFormat="1" ht="15" customHeight="1" x14ac:dyDescent="0.2">
      <c r="A1864" s="4">
        <f t="shared" si="370"/>
        <v>93</v>
      </c>
      <c r="B1864" s="4">
        <v>500073</v>
      </c>
      <c r="C1864" s="4" t="s">
        <v>106</v>
      </c>
      <c r="D1864" s="4" t="s">
        <v>163</v>
      </c>
      <c r="E1864" s="3"/>
      <c r="F1864" s="4" t="s">
        <v>384</v>
      </c>
      <c r="G1864" s="4" t="s">
        <v>29</v>
      </c>
      <c r="H1864" s="4" t="s">
        <v>67</v>
      </c>
      <c r="I1864" s="4" t="s">
        <v>10</v>
      </c>
      <c r="J1864" s="4" t="s">
        <v>13</v>
      </c>
      <c r="K1864" s="4" t="s">
        <v>229</v>
      </c>
      <c r="L1864" s="4">
        <v>1984</v>
      </c>
      <c r="M1864" s="4" t="s">
        <v>266</v>
      </c>
      <c r="N1864" s="4" t="s">
        <v>304</v>
      </c>
      <c r="O1864" s="4" t="s">
        <v>39</v>
      </c>
      <c r="P1864" s="4"/>
      <c r="Q1864" s="4">
        <v>2019</v>
      </c>
      <c r="R1864" s="4" t="s">
        <v>119</v>
      </c>
      <c r="S1864" s="13"/>
      <c r="T1864" s="4"/>
      <c r="U1864" s="4"/>
      <c r="V1864" s="4"/>
      <c r="W1864" s="4">
        <v>60</v>
      </c>
      <c r="X1864" s="13">
        <v>43572</v>
      </c>
      <c r="Y1864" s="27"/>
      <c r="Z1864" s="27"/>
      <c r="AA1864" s="28"/>
      <c r="AB1864" s="31"/>
      <c r="AC1864" s="32"/>
      <c r="AD1864" s="28"/>
      <c r="AE1864" s="28">
        <v>49.8</v>
      </c>
      <c r="AF1864" s="33">
        <v>0.01</v>
      </c>
      <c r="AG1864" s="28">
        <v>0.5</v>
      </c>
      <c r="AH1864" s="31">
        <v>8.9999999999999993E-3</v>
      </c>
      <c r="AI1864" s="31">
        <v>0.12</v>
      </c>
      <c r="AJ1864" s="31"/>
      <c r="AK1864" s="75" t="str">
        <f t="shared" si="375"/>
        <v>1</v>
      </c>
      <c r="AL1864" s="75" t="str">
        <f t="shared" si="376"/>
        <v>1</v>
      </c>
      <c r="AM1864" s="75" t="str">
        <f t="shared" si="377"/>
        <v>1</v>
      </c>
      <c r="AN1864" s="75" t="str">
        <f t="shared" si="378"/>
        <v>1</v>
      </c>
      <c r="AO1864" s="75" t="str">
        <f t="shared" si="379"/>
        <v>1</v>
      </c>
      <c r="AP1864" s="75" t="str">
        <f t="shared" si="380"/>
        <v>1</v>
      </c>
      <c r="AQ1864" s="75" t="str">
        <f t="shared" si="371"/>
        <v>1</v>
      </c>
      <c r="AR1864" s="75" t="str">
        <f t="shared" si="372"/>
        <v>1</v>
      </c>
      <c r="AS1864" s="75">
        <f t="shared" si="381"/>
        <v>1</v>
      </c>
      <c r="AT1864" s="75" t="str">
        <f t="shared" si="382"/>
        <v>1</v>
      </c>
      <c r="AU1864" s="48" t="e">
        <f>IF(OR(AQ1864="I",#REF!="I",AQ1864="C",#REF!="C"),"Termovacío",IF(OR(AO1864="I",AN1864="I",AP1864="I",AK1864="I",AL1864="I",AO1864="C",AN1864="C",AP1864="C",AK1864="C",AL1864="C"),"Regeneración",""))</f>
        <v>#REF!</v>
      </c>
    </row>
    <row r="1865" spans="1:47" s="10" customFormat="1" ht="15" customHeight="1" x14ac:dyDescent="0.2">
      <c r="A1865" s="4">
        <f t="shared" si="370"/>
        <v>93</v>
      </c>
      <c r="B1865" s="4">
        <v>500073</v>
      </c>
      <c r="C1865" s="4" t="s">
        <v>106</v>
      </c>
      <c r="D1865" s="4" t="s">
        <v>163</v>
      </c>
      <c r="E1865" s="3"/>
      <c r="F1865" s="4" t="s">
        <v>384</v>
      </c>
      <c r="G1865" s="4" t="s">
        <v>29</v>
      </c>
      <c r="H1865" s="4" t="s">
        <v>67</v>
      </c>
      <c r="I1865" s="4" t="s">
        <v>10</v>
      </c>
      <c r="J1865" s="4" t="s">
        <v>13</v>
      </c>
      <c r="K1865" s="4" t="s">
        <v>229</v>
      </c>
      <c r="L1865" s="4">
        <v>1984</v>
      </c>
      <c r="M1865" s="4" t="s">
        <v>266</v>
      </c>
      <c r="N1865" s="4" t="s">
        <v>304</v>
      </c>
      <c r="O1865" s="4" t="s">
        <v>39</v>
      </c>
      <c r="P1865" s="4"/>
      <c r="Q1865" s="4">
        <v>2019</v>
      </c>
      <c r="R1865" s="4" t="s">
        <v>119</v>
      </c>
      <c r="S1865" s="13"/>
      <c r="T1865" s="4"/>
      <c r="U1865" s="4"/>
      <c r="V1865" s="4"/>
      <c r="W1865" s="4">
        <v>60</v>
      </c>
      <c r="X1865" s="13">
        <v>41984</v>
      </c>
      <c r="Y1865" s="27"/>
      <c r="Z1865" s="27"/>
      <c r="AA1865" s="28"/>
      <c r="AB1865" s="31"/>
      <c r="AC1865" s="32"/>
      <c r="AD1865" s="28"/>
      <c r="AE1865" s="28">
        <v>29</v>
      </c>
      <c r="AF1865" s="33">
        <v>0.04</v>
      </c>
      <c r="AG1865" s="28">
        <v>2.5</v>
      </c>
      <c r="AH1865" s="31">
        <v>2.5999999999999999E-2</v>
      </c>
      <c r="AI1865" s="31"/>
      <c r="AJ1865" s="31"/>
      <c r="AK1865" s="75" t="str">
        <f t="shared" si="375"/>
        <v>1</v>
      </c>
      <c r="AL1865" s="75" t="str">
        <f t="shared" si="376"/>
        <v>1</v>
      </c>
      <c r="AM1865" s="75" t="str">
        <f t="shared" si="377"/>
        <v>1</v>
      </c>
      <c r="AN1865" s="75" t="str">
        <f t="shared" si="378"/>
        <v>1</v>
      </c>
      <c r="AO1865" s="75" t="str">
        <f t="shared" si="379"/>
        <v>3</v>
      </c>
      <c r="AP1865" s="75" t="str">
        <f t="shared" si="380"/>
        <v>1</v>
      </c>
      <c r="AQ1865" s="75" t="str">
        <f t="shared" si="371"/>
        <v>1</v>
      </c>
      <c r="AR1865" s="75" t="str">
        <f t="shared" si="372"/>
        <v>1</v>
      </c>
      <c r="AS1865" s="75">
        <f t="shared" si="381"/>
        <v>1.2727272727272727</v>
      </c>
      <c r="AT1865" s="75" t="str">
        <f t="shared" si="382"/>
        <v>3</v>
      </c>
      <c r="AU1865" s="48" t="e">
        <f>IF(OR(AQ1865="I",#REF!="I",AQ1865="C",#REF!="C"),"Termovacío",IF(OR(AO1865="I",AN1865="I",AP1865="I",AK1865="I",AL1865="I",AO1865="C",AN1865="C",AP1865="C",AK1865="C",AL1865="C"),"Regeneración",""))</f>
        <v>#REF!</v>
      </c>
    </row>
    <row r="1866" spans="1:47" s="10" customFormat="1" ht="15" customHeight="1" x14ac:dyDescent="0.2">
      <c r="A1866" s="4">
        <f t="shared" si="370"/>
        <v>93</v>
      </c>
      <c r="B1866" s="4">
        <v>500073</v>
      </c>
      <c r="C1866" s="4" t="s">
        <v>106</v>
      </c>
      <c r="D1866" s="4" t="s">
        <v>163</v>
      </c>
      <c r="E1866" s="3"/>
      <c r="F1866" s="4" t="s">
        <v>384</v>
      </c>
      <c r="G1866" s="4" t="s">
        <v>29</v>
      </c>
      <c r="H1866" s="4" t="s">
        <v>67</v>
      </c>
      <c r="I1866" s="4" t="s">
        <v>10</v>
      </c>
      <c r="J1866" s="4" t="s">
        <v>13</v>
      </c>
      <c r="K1866" s="4" t="s">
        <v>229</v>
      </c>
      <c r="L1866" s="4">
        <v>1984</v>
      </c>
      <c r="M1866" s="4" t="s">
        <v>266</v>
      </c>
      <c r="N1866" s="4" t="s">
        <v>304</v>
      </c>
      <c r="O1866" s="4" t="s">
        <v>39</v>
      </c>
      <c r="P1866" s="4"/>
      <c r="Q1866" s="4">
        <v>2019</v>
      </c>
      <c r="R1866" s="4" t="s">
        <v>119</v>
      </c>
      <c r="S1866" s="13"/>
      <c r="T1866" s="4"/>
      <c r="U1866" s="4"/>
      <c r="V1866" s="4"/>
      <c r="W1866" s="4">
        <v>60</v>
      </c>
      <c r="X1866" s="13">
        <v>41626</v>
      </c>
      <c r="Y1866" s="27"/>
      <c r="Z1866" s="27"/>
      <c r="AA1866" s="28"/>
      <c r="AB1866" s="31"/>
      <c r="AC1866" s="32"/>
      <c r="AD1866" s="28"/>
      <c r="AE1866" s="28">
        <v>26.7</v>
      </c>
      <c r="AF1866" s="33">
        <v>0.03</v>
      </c>
      <c r="AG1866" s="28">
        <v>3</v>
      </c>
      <c r="AH1866" s="31">
        <v>0.03</v>
      </c>
      <c r="AI1866" s="31">
        <v>1.36</v>
      </c>
      <c r="AJ1866" s="31"/>
      <c r="AK1866" s="75" t="str">
        <f t="shared" si="375"/>
        <v>1</v>
      </c>
      <c r="AL1866" s="75" t="str">
        <f t="shared" si="376"/>
        <v>1</v>
      </c>
      <c r="AM1866" s="75" t="str">
        <f t="shared" si="377"/>
        <v>1</v>
      </c>
      <c r="AN1866" s="75" t="str">
        <f t="shared" si="378"/>
        <v>1</v>
      </c>
      <c r="AO1866" s="75" t="str">
        <f t="shared" si="379"/>
        <v>5</v>
      </c>
      <c r="AP1866" s="75" t="str">
        <f t="shared" si="380"/>
        <v>1</v>
      </c>
      <c r="AQ1866" s="75" t="str">
        <f t="shared" si="371"/>
        <v>1</v>
      </c>
      <c r="AR1866" s="75" t="str">
        <f t="shared" si="372"/>
        <v>1</v>
      </c>
      <c r="AS1866" s="75">
        <f t="shared" si="381"/>
        <v>1.5454545454545454</v>
      </c>
      <c r="AT1866" s="75" t="str">
        <f t="shared" si="382"/>
        <v>3</v>
      </c>
      <c r="AU1866" s="48" t="e">
        <f>IF(OR(AQ1866="I",#REF!="I",AQ1866="C",#REF!="C"),"Termovacío",IF(OR(AO1866="I",AN1866="I",AP1866="I",AK1866="I",AL1866="I",AO1866="C",AN1866="C",AP1866="C",AK1866="C",AL1866="C"),"Regeneración",""))</f>
        <v>#REF!</v>
      </c>
    </row>
    <row r="1867" spans="1:47" s="10" customFormat="1" ht="15" customHeight="1" x14ac:dyDescent="0.2">
      <c r="A1867" s="4">
        <f t="shared" si="370"/>
        <v>93</v>
      </c>
      <c r="B1867" s="4">
        <v>500073</v>
      </c>
      <c r="C1867" s="4" t="s">
        <v>106</v>
      </c>
      <c r="D1867" s="4" t="s">
        <v>163</v>
      </c>
      <c r="E1867" s="3"/>
      <c r="F1867" s="4" t="s">
        <v>384</v>
      </c>
      <c r="G1867" s="4" t="s">
        <v>29</v>
      </c>
      <c r="H1867" s="4" t="s">
        <v>67</v>
      </c>
      <c r="I1867" s="4" t="s">
        <v>10</v>
      </c>
      <c r="J1867" s="4" t="s">
        <v>13</v>
      </c>
      <c r="K1867" s="4" t="s">
        <v>229</v>
      </c>
      <c r="L1867" s="4">
        <v>1984</v>
      </c>
      <c r="M1867" s="4" t="s">
        <v>266</v>
      </c>
      <c r="N1867" s="4" t="s">
        <v>304</v>
      </c>
      <c r="O1867" s="4" t="s">
        <v>39</v>
      </c>
      <c r="P1867" s="4"/>
      <c r="Q1867" s="4">
        <v>2019</v>
      </c>
      <c r="R1867" s="4" t="s">
        <v>119</v>
      </c>
      <c r="S1867" s="13"/>
      <c r="T1867" s="4"/>
      <c r="U1867" s="4"/>
      <c r="V1867" s="4"/>
      <c r="W1867" s="4">
        <v>60</v>
      </c>
      <c r="X1867" s="13">
        <v>41345</v>
      </c>
      <c r="Y1867" s="27"/>
      <c r="Z1867" s="27"/>
      <c r="AA1867" s="28"/>
      <c r="AB1867" s="31"/>
      <c r="AC1867" s="32"/>
      <c r="AD1867" s="28"/>
      <c r="AE1867" s="28">
        <v>28</v>
      </c>
      <c r="AF1867" s="33">
        <v>0.03</v>
      </c>
      <c r="AG1867" s="28">
        <v>2.5</v>
      </c>
      <c r="AH1867" s="31">
        <v>2.9000000000000001E-2</v>
      </c>
      <c r="AI1867" s="31">
        <v>0.90600000000000003</v>
      </c>
      <c r="AJ1867" s="31"/>
      <c r="AK1867" s="75" t="str">
        <f t="shared" si="375"/>
        <v>1</v>
      </c>
      <c r="AL1867" s="75" t="str">
        <f t="shared" si="376"/>
        <v>1</v>
      </c>
      <c r="AM1867" s="75" t="str">
        <f t="shared" si="377"/>
        <v>1</v>
      </c>
      <c r="AN1867" s="75" t="str">
        <f t="shared" si="378"/>
        <v>1</v>
      </c>
      <c r="AO1867" s="75" t="str">
        <f t="shared" si="379"/>
        <v>3</v>
      </c>
      <c r="AP1867" s="75" t="str">
        <f t="shared" si="380"/>
        <v>1</v>
      </c>
      <c r="AQ1867" s="75" t="str">
        <f t="shared" si="371"/>
        <v>1</v>
      </c>
      <c r="AR1867" s="75" t="str">
        <f t="shared" si="372"/>
        <v>1</v>
      </c>
      <c r="AS1867" s="75">
        <f t="shared" si="381"/>
        <v>1.2727272727272727</v>
      </c>
      <c r="AT1867" s="75" t="str">
        <f t="shared" si="382"/>
        <v>3</v>
      </c>
      <c r="AU1867" s="48" t="e">
        <f>IF(OR(AQ1867="I",#REF!="I",AQ1867="C",#REF!="C"),"Termovacío",IF(OR(AO1867="I",AN1867="I",AP1867="I",AK1867="I",AL1867="I",AO1867="C",AN1867="C",AP1867="C",AK1867="C",AL1867="C"),"Regeneración",""))</f>
        <v>#REF!</v>
      </c>
    </row>
    <row r="1868" spans="1:47" s="10" customFormat="1" ht="15" customHeight="1" x14ac:dyDescent="0.2">
      <c r="A1868" s="4">
        <f t="shared" si="370"/>
        <v>93</v>
      </c>
      <c r="B1868" s="4">
        <v>500073</v>
      </c>
      <c r="C1868" s="4" t="s">
        <v>106</v>
      </c>
      <c r="D1868" s="4" t="s">
        <v>163</v>
      </c>
      <c r="E1868" s="3"/>
      <c r="F1868" s="4" t="s">
        <v>384</v>
      </c>
      <c r="G1868" s="4" t="s">
        <v>29</v>
      </c>
      <c r="H1868" s="4" t="s">
        <v>67</v>
      </c>
      <c r="I1868" s="4" t="s">
        <v>10</v>
      </c>
      <c r="J1868" s="4" t="s">
        <v>13</v>
      </c>
      <c r="K1868" s="4" t="s">
        <v>229</v>
      </c>
      <c r="L1868" s="4">
        <v>1984</v>
      </c>
      <c r="M1868" s="4" t="s">
        <v>266</v>
      </c>
      <c r="N1868" s="4" t="s">
        <v>304</v>
      </c>
      <c r="O1868" s="4" t="s">
        <v>39</v>
      </c>
      <c r="P1868" s="4"/>
      <c r="Q1868" s="4">
        <v>2019</v>
      </c>
      <c r="R1868" s="4" t="s">
        <v>119</v>
      </c>
      <c r="S1868" s="13"/>
      <c r="T1868" s="4"/>
      <c r="U1868" s="4"/>
      <c r="V1868" s="4"/>
      <c r="W1868" s="4">
        <v>60</v>
      </c>
      <c r="X1868" s="13">
        <v>40933</v>
      </c>
      <c r="Y1868" s="27"/>
      <c r="Z1868" s="27"/>
      <c r="AA1868" s="28"/>
      <c r="AB1868" s="31"/>
      <c r="AC1868" s="32"/>
      <c r="AD1868" s="28"/>
      <c r="AE1868" s="28">
        <v>30</v>
      </c>
      <c r="AF1868" s="33">
        <v>0.04</v>
      </c>
      <c r="AG1868" s="28">
        <v>2.5</v>
      </c>
      <c r="AH1868" s="31">
        <v>3.1E-2</v>
      </c>
      <c r="AI1868" s="31">
        <v>0.98899999999999999</v>
      </c>
      <c r="AJ1868" s="31"/>
      <c r="AK1868" s="75" t="str">
        <f t="shared" si="375"/>
        <v>1</v>
      </c>
      <c r="AL1868" s="75" t="str">
        <f t="shared" si="376"/>
        <v>1</v>
      </c>
      <c r="AM1868" s="75" t="str">
        <f t="shared" si="377"/>
        <v>1</v>
      </c>
      <c r="AN1868" s="75" t="str">
        <f t="shared" si="378"/>
        <v>1</v>
      </c>
      <c r="AO1868" s="75" t="str">
        <f t="shared" si="379"/>
        <v>3</v>
      </c>
      <c r="AP1868" s="75" t="str">
        <f t="shared" si="380"/>
        <v>1</v>
      </c>
      <c r="AQ1868" s="75" t="str">
        <f t="shared" si="371"/>
        <v>1</v>
      </c>
      <c r="AR1868" s="75" t="str">
        <f t="shared" si="372"/>
        <v>1</v>
      </c>
      <c r="AS1868" s="75">
        <f t="shared" si="381"/>
        <v>1.2727272727272727</v>
      </c>
      <c r="AT1868" s="75" t="str">
        <f t="shared" si="382"/>
        <v>3</v>
      </c>
      <c r="AU1868" s="48" t="e">
        <f>IF(OR(AQ1868="I",#REF!="I",AQ1868="C",#REF!="C"),"Termovacío",IF(OR(AO1868="I",AN1868="I",AP1868="I",AK1868="I",AL1868="I",AO1868="C",AN1868="C",AP1868="C",AK1868="C",AL1868="C"),"Regeneración",""))</f>
        <v>#REF!</v>
      </c>
    </row>
    <row r="1869" spans="1:47" s="10" customFormat="1" ht="15" customHeight="1" x14ac:dyDescent="0.2">
      <c r="A1869" s="4">
        <f t="shared" ref="A1869:A1932" si="383">+IF(B1868=B1869,A1868,A1868+1)</f>
        <v>93</v>
      </c>
      <c r="B1869" s="4">
        <v>500073</v>
      </c>
      <c r="C1869" s="4" t="s">
        <v>106</v>
      </c>
      <c r="D1869" s="4" t="s">
        <v>163</v>
      </c>
      <c r="E1869" s="3"/>
      <c r="F1869" s="4" t="s">
        <v>384</v>
      </c>
      <c r="G1869" s="4" t="s">
        <v>29</v>
      </c>
      <c r="H1869" s="4" t="s">
        <v>67</v>
      </c>
      <c r="I1869" s="4" t="s">
        <v>10</v>
      </c>
      <c r="J1869" s="4" t="s">
        <v>13</v>
      </c>
      <c r="K1869" s="4" t="s">
        <v>229</v>
      </c>
      <c r="L1869" s="4">
        <v>1984</v>
      </c>
      <c r="M1869" s="4" t="s">
        <v>266</v>
      </c>
      <c r="N1869" s="4" t="s">
        <v>304</v>
      </c>
      <c r="O1869" s="4" t="s">
        <v>39</v>
      </c>
      <c r="P1869" s="4"/>
      <c r="Q1869" s="4">
        <v>2019</v>
      </c>
      <c r="R1869" s="4" t="s">
        <v>119</v>
      </c>
      <c r="S1869" s="13"/>
      <c r="T1869" s="4"/>
      <c r="U1869" s="4"/>
      <c r="V1869" s="4"/>
      <c r="W1869" s="4">
        <v>60</v>
      </c>
      <c r="X1869" s="13">
        <v>40653</v>
      </c>
      <c r="Y1869" s="27"/>
      <c r="Z1869" s="27"/>
      <c r="AA1869" s="28"/>
      <c r="AB1869" s="31"/>
      <c r="AC1869" s="32"/>
      <c r="AD1869" s="28"/>
      <c r="AE1869" s="28">
        <v>29</v>
      </c>
      <c r="AF1869" s="33">
        <v>0.03</v>
      </c>
      <c r="AG1869" s="28">
        <v>3</v>
      </c>
      <c r="AH1869" s="31">
        <v>2.4E-2</v>
      </c>
      <c r="AI1869" s="31">
        <v>0.76100000000000001</v>
      </c>
      <c r="AJ1869" s="31"/>
      <c r="AK1869" s="75" t="str">
        <f t="shared" si="375"/>
        <v>1</v>
      </c>
      <c r="AL1869" s="75" t="str">
        <f t="shared" si="376"/>
        <v>1</v>
      </c>
      <c r="AM1869" s="75" t="str">
        <f t="shared" si="377"/>
        <v>1</v>
      </c>
      <c r="AN1869" s="75" t="str">
        <f t="shared" si="378"/>
        <v>1</v>
      </c>
      <c r="AO1869" s="75" t="str">
        <f t="shared" si="379"/>
        <v>3</v>
      </c>
      <c r="AP1869" s="75" t="str">
        <f t="shared" si="380"/>
        <v>1</v>
      </c>
      <c r="AQ1869" s="75" t="str">
        <f t="shared" si="371"/>
        <v>1</v>
      </c>
      <c r="AR1869" s="75" t="str">
        <f t="shared" si="372"/>
        <v>1</v>
      </c>
      <c r="AS1869" s="75">
        <f t="shared" si="381"/>
        <v>1.2727272727272727</v>
      </c>
      <c r="AT1869" s="75" t="str">
        <f t="shared" si="382"/>
        <v>3</v>
      </c>
      <c r="AU1869" s="48" t="e">
        <f>IF(OR(AQ1869="I",#REF!="I",AQ1869="C",#REF!="C"),"Termovacío",IF(OR(AO1869="I",AN1869="I",AP1869="I",AK1869="I",AL1869="I",AO1869="C",AN1869="C",AP1869="C",AK1869="C",AL1869="C"),"Regeneración",""))</f>
        <v>#REF!</v>
      </c>
    </row>
    <row r="1870" spans="1:47" s="10" customFormat="1" ht="15" customHeight="1" x14ac:dyDescent="0.2">
      <c r="A1870" s="4">
        <f t="shared" si="383"/>
        <v>93</v>
      </c>
      <c r="B1870" s="4">
        <v>500073</v>
      </c>
      <c r="C1870" s="4" t="s">
        <v>106</v>
      </c>
      <c r="D1870" s="4" t="s">
        <v>163</v>
      </c>
      <c r="E1870" s="3"/>
      <c r="F1870" s="4" t="s">
        <v>384</v>
      </c>
      <c r="G1870" s="4" t="s">
        <v>29</v>
      </c>
      <c r="H1870" s="4" t="s">
        <v>67</v>
      </c>
      <c r="I1870" s="4" t="s">
        <v>10</v>
      </c>
      <c r="J1870" s="4" t="s">
        <v>13</v>
      </c>
      <c r="K1870" s="4" t="s">
        <v>229</v>
      </c>
      <c r="L1870" s="4">
        <v>1984</v>
      </c>
      <c r="M1870" s="4" t="s">
        <v>266</v>
      </c>
      <c r="N1870" s="4" t="s">
        <v>304</v>
      </c>
      <c r="O1870" s="4" t="s">
        <v>39</v>
      </c>
      <c r="P1870" s="4"/>
      <c r="Q1870" s="4">
        <v>2019</v>
      </c>
      <c r="R1870" s="4" t="s">
        <v>119</v>
      </c>
      <c r="S1870" s="13"/>
      <c r="T1870" s="4"/>
      <c r="U1870" s="4"/>
      <c r="V1870" s="4"/>
      <c r="W1870" s="4">
        <v>60</v>
      </c>
      <c r="X1870" s="13">
        <v>40316</v>
      </c>
      <c r="Y1870" s="27"/>
      <c r="Z1870" s="27"/>
      <c r="AA1870" s="28"/>
      <c r="AB1870" s="31"/>
      <c r="AC1870" s="32"/>
      <c r="AD1870" s="28"/>
      <c r="AE1870" s="28">
        <v>29</v>
      </c>
      <c r="AF1870" s="33">
        <v>0.02</v>
      </c>
      <c r="AG1870" s="28">
        <v>2.5</v>
      </c>
      <c r="AH1870" s="31">
        <v>2.3E-2</v>
      </c>
      <c r="AI1870" s="31">
        <v>0.70499999999999996</v>
      </c>
      <c r="AJ1870" s="31"/>
      <c r="AK1870" s="75" t="str">
        <f t="shared" si="375"/>
        <v>1</v>
      </c>
      <c r="AL1870" s="75" t="str">
        <f t="shared" si="376"/>
        <v>1</v>
      </c>
      <c r="AM1870" s="75" t="str">
        <f t="shared" si="377"/>
        <v>1</v>
      </c>
      <c r="AN1870" s="75" t="str">
        <f t="shared" si="378"/>
        <v>1</v>
      </c>
      <c r="AO1870" s="75" t="str">
        <f t="shared" si="379"/>
        <v>3</v>
      </c>
      <c r="AP1870" s="75" t="str">
        <f t="shared" si="380"/>
        <v>1</v>
      </c>
      <c r="AQ1870" s="75" t="str">
        <f t="shared" si="371"/>
        <v>1</v>
      </c>
      <c r="AR1870" s="75" t="str">
        <f t="shared" si="372"/>
        <v>1</v>
      </c>
      <c r="AS1870" s="75">
        <f t="shared" si="381"/>
        <v>1.2727272727272727</v>
      </c>
      <c r="AT1870" s="75" t="str">
        <f t="shared" si="382"/>
        <v>3</v>
      </c>
      <c r="AU1870" s="48" t="e">
        <f>IF(OR(AQ1870="I",#REF!="I",AQ1870="C",#REF!="C"),"Termovacío",IF(OR(AO1870="I",AN1870="I",AP1870="I",AK1870="I",AL1870="I",AO1870="C",AN1870="C",AP1870="C",AK1870="C",AL1870="C"),"Regeneración",""))</f>
        <v>#REF!</v>
      </c>
    </row>
    <row r="1871" spans="1:47" s="10" customFormat="1" ht="15" customHeight="1" x14ac:dyDescent="0.2">
      <c r="A1871" s="4">
        <f t="shared" si="383"/>
        <v>93</v>
      </c>
      <c r="B1871" s="4">
        <v>500073</v>
      </c>
      <c r="C1871" s="4" t="s">
        <v>106</v>
      </c>
      <c r="D1871" s="4" t="s">
        <v>163</v>
      </c>
      <c r="E1871" s="3"/>
      <c r="F1871" s="4" t="s">
        <v>384</v>
      </c>
      <c r="G1871" s="4" t="s">
        <v>29</v>
      </c>
      <c r="H1871" s="4" t="s">
        <v>67</v>
      </c>
      <c r="I1871" s="4" t="s">
        <v>10</v>
      </c>
      <c r="J1871" s="4" t="s">
        <v>13</v>
      </c>
      <c r="K1871" s="4" t="s">
        <v>229</v>
      </c>
      <c r="L1871" s="4">
        <v>1984</v>
      </c>
      <c r="M1871" s="4" t="s">
        <v>266</v>
      </c>
      <c r="N1871" s="4" t="s">
        <v>304</v>
      </c>
      <c r="O1871" s="4" t="s">
        <v>39</v>
      </c>
      <c r="P1871" s="4"/>
      <c r="Q1871" s="4">
        <v>2019</v>
      </c>
      <c r="R1871" s="4" t="s">
        <v>119</v>
      </c>
      <c r="S1871" s="13"/>
      <c r="T1871" s="4"/>
      <c r="U1871" s="4"/>
      <c r="V1871" s="4"/>
      <c r="W1871" s="4">
        <v>60</v>
      </c>
      <c r="X1871" s="13">
        <v>40102</v>
      </c>
      <c r="Y1871" s="27"/>
      <c r="Z1871" s="27"/>
      <c r="AA1871" s="28"/>
      <c r="AB1871" s="31"/>
      <c r="AC1871" s="32"/>
      <c r="AD1871" s="28"/>
      <c r="AE1871" s="28">
        <v>28</v>
      </c>
      <c r="AF1871" s="33">
        <v>0.02</v>
      </c>
      <c r="AG1871" s="28">
        <v>2.5</v>
      </c>
      <c r="AH1871" s="31">
        <v>7.6999999999999999E-2</v>
      </c>
      <c r="AI1871" s="31">
        <v>0.96599999999999997</v>
      </c>
      <c r="AJ1871" s="31"/>
      <c r="AK1871" s="75" t="str">
        <f t="shared" si="375"/>
        <v>1</v>
      </c>
      <c r="AL1871" s="75" t="str">
        <f t="shared" si="376"/>
        <v>1</v>
      </c>
      <c r="AM1871" s="75" t="str">
        <f t="shared" si="377"/>
        <v>1</v>
      </c>
      <c r="AN1871" s="75" t="str">
        <f t="shared" si="378"/>
        <v>1</v>
      </c>
      <c r="AO1871" s="75" t="str">
        <f t="shared" si="379"/>
        <v>3</v>
      </c>
      <c r="AP1871" s="75" t="str">
        <f t="shared" si="380"/>
        <v>1</v>
      </c>
      <c r="AQ1871" s="75" t="str">
        <f t="shared" si="371"/>
        <v>1</v>
      </c>
      <c r="AR1871" s="75" t="str">
        <f t="shared" si="372"/>
        <v>1</v>
      </c>
      <c r="AS1871" s="75">
        <f t="shared" si="381"/>
        <v>1.2727272727272727</v>
      </c>
      <c r="AT1871" s="75" t="str">
        <f t="shared" si="382"/>
        <v>3</v>
      </c>
      <c r="AU1871" s="48" t="e">
        <f>IF(OR(AQ1871="I",#REF!="I",AQ1871="C",#REF!="C"),"Termovacío",IF(OR(AO1871="I",AN1871="I",AP1871="I",AK1871="I",AL1871="I",AO1871="C",AN1871="C",AP1871="C",AK1871="C",AL1871="C"),"Regeneración",""))</f>
        <v>#REF!</v>
      </c>
    </row>
    <row r="1872" spans="1:47" s="10" customFormat="1" ht="15" customHeight="1" x14ac:dyDescent="0.2">
      <c r="A1872" s="4">
        <f t="shared" si="383"/>
        <v>93</v>
      </c>
      <c r="B1872" s="4">
        <v>500073</v>
      </c>
      <c r="C1872" s="4" t="s">
        <v>106</v>
      </c>
      <c r="D1872" s="4" t="s">
        <v>163</v>
      </c>
      <c r="E1872" s="3"/>
      <c r="F1872" s="4" t="s">
        <v>384</v>
      </c>
      <c r="G1872" s="4" t="s">
        <v>29</v>
      </c>
      <c r="H1872" s="4" t="s">
        <v>67</v>
      </c>
      <c r="I1872" s="4" t="s">
        <v>10</v>
      </c>
      <c r="J1872" s="4" t="s">
        <v>13</v>
      </c>
      <c r="K1872" s="4" t="s">
        <v>229</v>
      </c>
      <c r="L1872" s="4">
        <v>1984</v>
      </c>
      <c r="M1872" s="4" t="s">
        <v>266</v>
      </c>
      <c r="N1872" s="4" t="s">
        <v>304</v>
      </c>
      <c r="O1872" s="4" t="s">
        <v>39</v>
      </c>
      <c r="P1872" s="4"/>
      <c r="Q1872" s="4">
        <v>2019</v>
      </c>
      <c r="R1872" s="4" t="s">
        <v>119</v>
      </c>
      <c r="S1872" s="13"/>
      <c r="T1872" s="4"/>
      <c r="U1872" s="4"/>
      <c r="V1872" s="4"/>
      <c r="W1872" s="4">
        <v>60</v>
      </c>
      <c r="X1872" s="13">
        <v>39744</v>
      </c>
      <c r="Y1872" s="27"/>
      <c r="Z1872" s="27"/>
      <c r="AA1872" s="28"/>
      <c r="AB1872" s="31"/>
      <c r="AC1872" s="32">
        <v>40</v>
      </c>
      <c r="AD1872" s="28"/>
      <c r="AE1872" s="28">
        <v>27</v>
      </c>
      <c r="AF1872" s="33"/>
      <c r="AG1872" s="28"/>
      <c r="AH1872" s="31">
        <v>2.7E-2</v>
      </c>
      <c r="AI1872" s="31"/>
      <c r="AJ1872" s="31"/>
      <c r="AK1872" s="75" t="str">
        <f t="shared" si="375"/>
        <v>1</v>
      </c>
      <c r="AL1872" s="75" t="str">
        <f t="shared" si="376"/>
        <v>1</v>
      </c>
      <c r="AM1872" s="75" t="str">
        <f t="shared" si="377"/>
        <v>1</v>
      </c>
      <c r="AN1872" s="75" t="str">
        <f t="shared" si="378"/>
        <v>1</v>
      </c>
      <c r="AO1872" s="75" t="str">
        <f t="shared" si="379"/>
        <v>5</v>
      </c>
      <c r="AP1872" s="75" t="str">
        <f t="shared" si="380"/>
        <v>1</v>
      </c>
      <c r="AQ1872" s="75" t="str">
        <f t="shared" si="371"/>
        <v>1</v>
      </c>
      <c r="AR1872" s="75" t="str">
        <f t="shared" si="372"/>
        <v>1</v>
      </c>
      <c r="AS1872" s="75">
        <f t="shared" si="381"/>
        <v>1.5454545454545454</v>
      </c>
      <c r="AT1872" s="75" t="str">
        <f t="shared" si="382"/>
        <v>3</v>
      </c>
      <c r="AU1872" s="48" t="e">
        <f>IF(OR(AQ1872="I",#REF!="I",AQ1872="C",#REF!="C"),"Termovacío",IF(OR(AO1872="I",AN1872="I",AP1872="I",AK1872="I",AL1872="I",AO1872="C",AN1872="C",AP1872="C",AK1872="C",AL1872="C"),"Regeneración",""))</f>
        <v>#REF!</v>
      </c>
    </row>
    <row r="1873" spans="1:47" s="10" customFormat="1" ht="15" customHeight="1" x14ac:dyDescent="0.2">
      <c r="A1873" s="4">
        <f t="shared" si="383"/>
        <v>93</v>
      </c>
      <c r="B1873" s="4">
        <v>500073</v>
      </c>
      <c r="C1873" s="4" t="s">
        <v>106</v>
      </c>
      <c r="D1873" s="4" t="s">
        <v>163</v>
      </c>
      <c r="E1873" s="3"/>
      <c r="F1873" s="4" t="s">
        <v>384</v>
      </c>
      <c r="G1873" s="4" t="s">
        <v>29</v>
      </c>
      <c r="H1873" s="4" t="s">
        <v>67</v>
      </c>
      <c r="I1873" s="4" t="s">
        <v>10</v>
      </c>
      <c r="J1873" s="4" t="s">
        <v>13</v>
      </c>
      <c r="K1873" s="4" t="s">
        <v>229</v>
      </c>
      <c r="L1873" s="4">
        <v>1984</v>
      </c>
      <c r="M1873" s="4" t="s">
        <v>266</v>
      </c>
      <c r="N1873" s="4" t="s">
        <v>304</v>
      </c>
      <c r="O1873" s="4" t="s">
        <v>39</v>
      </c>
      <c r="P1873" s="4"/>
      <c r="Q1873" s="4">
        <v>2019</v>
      </c>
      <c r="R1873" s="4" t="s">
        <v>119</v>
      </c>
      <c r="S1873" s="13"/>
      <c r="T1873" s="4"/>
      <c r="U1873" s="4"/>
      <c r="V1873" s="4"/>
      <c r="W1873" s="4">
        <v>60</v>
      </c>
      <c r="X1873" s="13">
        <v>39651</v>
      </c>
      <c r="Y1873" s="27"/>
      <c r="Z1873" s="27"/>
      <c r="AA1873" s="28"/>
      <c r="AB1873" s="31"/>
      <c r="AC1873" s="32"/>
      <c r="AD1873" s="28"/>
      <c r="AE1873" s="28">
        <v>35.200000000000003</v>
      </c>
      <c r="AF1873" s="33">
        <v>0.03</v>
      </c>
      <c r="AG1873" s="28">
        <v>2.5</v>
      </c>
      <c r="AH1873" s="31">
        <v>2.8000000000000001E-2</v>
      </c>
      <c r="AI1873" s="31">
        <v>0.63700000000000001</v>
      </c>
      <c r="AJ1873" s="31"/>
      <c r="AK1873" s="75" t="str">
        <f t="shared" si="375"/>
        <v>1</v>
      </c>
      <c r="AL1873" s="75" t="str">
        <f t="shared" si="376"/>
        <v>1</v>
      </c>
      <c r="AM1873" s="75" t="str">
        <f t="shared" si="377"/>
        <v>1</v>
      </c>
      <c r="AN1873" s="75" t="str">
        <f t="shared" si="378"/>
        <v>1</v>
      </c>
      <c r="AO1873" s="75" t="str">
        <f t="shared" si="379"/>
        <v>1</v>
      </c>
      <c r="AP1873" s="75" t="str">
        <f t="shared" si="380"/>
        <v>1</v>
      </c>
      <c r="AQ1873" s="75" t="str">
        <f t="shared" si="371"/>
        <v>1</v>
      </c>
      <c r="AR1873" s="75" t="str">
        <f t="shared" si="372"/>
        <v>1</v>
      </c>
      <c r="AS1873" s="75">
        <f t="shared" si="381"/>
        <v>1</v>
      </c>
      <c r="AT1873" s="75" t="str">
        <f t="shared" si="382"/>
        <v>1</v>
      </c>
      <c r="AU1873" s="48" t="e">
        <f>IF(OR(AQ1873="I",#REF!="I",AQ1873="C",#REF!="C"),"Termovacío",IF(OR(AO1873="I",AN1873="I",AP1873="I",AK1873="I",AL1873="I",AO1873="C",AN1873="C",AP1873="C",AK1873="C",AL1873="C"),"Regeneración",""))</f>
        <v>#REF!</v>
      </c>
    </row>
    <row r="1874" spans="1:47" s="10" customFormat="1" ht="15" customHeight="1" x14ac:dyDescent="0.2">
      <c r="A1874" s="4">
        <f t="shared" si="383"/>
        <v>93</v>
      </c>
      <c r="B1874" s="4">
        <v>500073</v>
      </c>
      <c r="C1874" s="4" t="s">
        <v>106</v>
      </c>
      <c r="D1874" s="4" t="s">
        <v>163</v>
      </c>
      <c r="E1874" s="3"/>
      <c r="F1874" s="4" t="s">
        <v>384</v>
      </c>
      <c r="G1874" s="4" t="s">
        <v>29</v>
      </c>
      <c r="H1874" s="4" t="s">
        <v>67</v>
      </c>
      <c r="I1874" s="4" t="s">
        <v>10</v>
      </c>
      <c r="J1874" s="4" t="s">
        <v>13</v>
      </c>
      <c r="K1874" s="4" t="s">
        <v>229</v>
      </c>
      <c r="L1874" s="4">
        <v>1984</v>
      </c>
      <c r="M1874" s="4" t="s">
        <v>266</v>
      </c>
      <c r="N1874" s="4" t="s">
        <v>304</v>
      </c>
      <c r="O1874" s="4" t="s">
        <v>39</v>
      </c>
      <c r="P1874" s="4"/>
      <c r="Q1874" s="4">
        <v>2019</v>
      </c>
      <c r="R1874" s="4" t="s">
        <v>119</v>
      </c>
      <c r="S1874" s="13"/>
      <c r="T1874" s="4"/>
      <c r="U1874" s="4"/>
      <c r="V1874" s="4"/>
      <c r="W1874" s="4">
        <v>60</v>
      </c>
      <c r="X1874" s="13">
        <v>39040</v>
      </c>
      <c r="Y1874" s="27"/>
      <c r="Z1874" s="27"/>
      <c r="AA1874" s="28"/>
      <c r="AB1874" s="31"/>
      <c r="AC1874" s="32"/>
      <c r="AD1874" s="28"/>
      <c r="AE1874" s="28">
        <v>25.7</v>
      </c>
      <c r="AF1874" s="33">
        <v>1.6E-2</v>
      </c>
      <c r="AG1874" s="28">
        <v>2.5</v>
      </c>
      <c r="AH1874" s="31">
        <v>1.6E-2</v>
      </c>
      <c r="AI1874" s="31">
        <v>0.56000000000000005</v>
      </c>
      <c r="AJ1874" s="31"/>
      <c r="AK1874" s="75" t="str">
        <f t="shared" si="375"/>
        <v>1</v>
      </c>
      <c r="AL1874" s="75" t="str">
        <f t="shared" si="376"/>
        <v>1</v>
      </c>
      <c r="AM1874" s="75" t="str">
        <f t="shared" si="377"/>
        <v>1</v>
      </c>
      <c r="AN1874" s="75" t="str">
        <f t="shared" si="378"/>
        <v>1</v>
      </c>
      <c r="AO1874" s="75" t="str">
        <f t="shared" si="379"/>
        <v>5</v>
      </c>
      <c r="AP1874" s="75" t="str">
        <f t="shared" si="380"/>
        <v>1</v>
      </c>
      <c r="AQ1874" s="75" t="str">
        <f t="shared" si="371"/>
        <v>1</v>
      </c>
      <c r="AR1874" s="75" t="str">
        <f t="shared" si="372"/>
        <v>1</v>
      </c>
      <c r="AS1874" s="75">
        <f t="shared" si="381"/>
        <v>1.5454545454545454</v>
      </c>
      <c r="AT1874" s="75" t="str">
        <f t="shared" si="382"/>
        <v>3</v>
      </c>
      <c r="AU1874" s="48" t="e">
        <f>IF(OR(AQ1874="I",#REF!="I",AQ1874="C",#REF!="C"),"Termovacío",IF(OR(AO1874="I",AN1874="I",AP1874="I",AK1874="I",AL1874="I",AO1874="C",AN1874="C",AP1874="C",AK1874="C",AL1874="C"),"Regeneración",""))</f>
        <v>#REF!</v>
      </c>
    </row>
    <row r="1875" spans="1:47" s="10" customFormat="1" ht="15" customHeight="1" x14ac:dyDescent="0.2">
      <c r="A1875" s="4">
        <f t="shared" si="383"/>
        <v>93</v>
      </c>
      <c r="B1875" s="4">
        <v>500073</v>
      </c>
      <c r="C1875" s="4" t="s">
        <v>106</v>
      </c>
      <c r="D1875" s="4" t="s">
        <v>163</v>
      </c>
      <c r="E1875" s="3"/>
      <c r="F1875" s="4" t="s">
        <v>384</v>
      </c>
      <c r="G1875" s="4" t="s">
        <v>29</v>
      </c>
      <c r="H1875" s="4" t="s">
        <v>67</v>
      </c>
      <c r="I1875" s="4" t="s">
        <v>10</v>
      </c>
      <c r="J1875" s="4" t="s">
        <v>13</v>
      </c>
      <c r="K1875" s="4" t="s">
        <v>229</v>
      </c>
      <c r="L1875" s="4">
        <v>1984</v>
      </c>
      <c r="M1875" s="4" t="s">
        <v>266</v>
      </c>
      <c r="N1875" s="4" t="s">
        <v>304</v>
      </c>
      <c r="O1875" s="4" t="s">
        <v>39</v>
      </c>
      <c r="P1875" s="4"/>
      <c r="Q1875" s="4">
        <v>2019</v>
      </c>
      <c r="R1875" s="4" t="s">
        <v>119</v>
      </c>
      <c r="S1875" s="13"/>
      <c r="T1875" s="4"/>
      <c r="U1875" s="4"/>
      <c r="V1875" s="4"/>
      <c r="W1875" s="4">
        <v>60</v>
      </c>
      <c r="X1875" s="13">
        <v>38511</v>
      </c>
      <c r="Y1875" s="27"/>
      <c r="Z1875" s="27"/>
      <c r="AA1875" s="28"/>
      <c r="AB1875" s="31"/>
      <c r="AC1875" s="32">
        <v>42</v>
      </c>
      <c r="AD1875" s="28"/>
      <c r="AE1875" s="28"/>
      <c r="AF1875" s="33"/>
      <c r="AG1875" s="28"/>
      <c r="AH1875" s="31"/>
      <c r="AI1875" s="31"/>
      <c r="AJ1875" s="31"/>
      <c r="AK1875" s="75" t="str">
        <f t="shared" si="375"/>
        <v>1</v>
      </c>
      <c r="AL1875" s="75" t="str">
        <f t="shared" si="376"/>
        <v>1</v>
      </c>
      <c r="AM1875" s="75" t="str">
        <f t="shared" si="377"/>
        <v>1</v>
      </c>
      <c r="AN1875" s="75" t="str">
        <f t="shared" si="378"/>
        <v>1</v>
      </c>
      <c r="AO1875" s="75" t="str">
        <f t="shared" si="379"/>
        <v>1</v>
      </c>
      <c r="AP1875" s="75" t="str">
        <f t="shared" si="380"/>
        <v>1</v>
      </c>
      <c r="AQ1875" s="75" t="str">
        <f t="shared" si="371"/>
        <v>1</v>
      </c>
      <c r="AR1875" s="75" t="str">
        <f t="shared" si="372"/>
        <v>1</v>
      </c>
      <c r="AS1875" s="75">
        <f t="shared" si="381"/>
        <v>1</v>
      </c>
      <c r="AT1875" s="75" t="str">
        <f t="shared" si="382"/>
        <v>1</v>
      </c>
      <c r="AU1875" s="48" t="e">
        <f>IF(OR(AQ1875="I",#REF!="I",AQ1875="C",#REF!="C"),"Termovacío",IF(OR(AO1875="I",AN1875="I",AP1875="I",AK1875="I",AL1875="I",AO1875="C",AN1875="C",AP1875="C",AK1875="C",AL1875="C"),"Regeneración",""))</f>
        <v>#REF!</v>
      </c>
    </row>
    <row r="1876" spans="1:47" s="10" customFormat="1" ht="15" customHeight="1" x14ac:dyDescent="0.2">
      <c r="A1876" s="4">
        <f t="shared" si="383"/>
        <v>93</v>
      </c>
      <c r="B1876" s="4">
        <v>500073</v>
      </c>
      <c r="C1876" s="4" t="s">
        <v>106</v>
      </c>
      <c r="D1876" s="4" t="s">
        <v>163</v>
      </c>
      <c r="E1876" s="3"/>
      <c r="F1876" s="4" t="s">
        <v>384</v>
      </c>
      <c r="G1876" s="4" t="s">
        <v>29</v>
      </c>
      <c r="H1876" s="4" t="s">
        <v>67</v>
      </c>
      <c r="I1876" s="4" t="s">
        <v>10</v>
      </c>
      <c r="J1876" s="4" t="s">
        <v>13</v>
      </c>
      <c r="K1876" s="4" t="s">
        <v>229</v>
      </c>
      <c r="L1876" s="4">
        <v>1984</v>
      </c>
      <c r="M1876" s="4" t="s">
        <v>266</v>
      </c>
      <c r="N1876" s="4" t="s">
        <v>304</v>
      </c>
      <c r="O1876" s="4" t="s">
        <v>39</v>
      </c>
      <c r="P1876" s="4"/>
      <c r="Q1876" s="4">
        <v>2019</v>
      </c>
      <c r="R1876" s="4" t="s">
        <v>119</v>
      </c>
      <c r="S1876" s="13"/>
      <c r="T1876" s="4"/>
      <c r="U1876" s="4"/>
      <c r="V1876" s="4"/>
      <c r="W1876" s="4">
        <v>60</v>
      </c>
      <c r="X1876" s="13">
        <v>38295</v>
      </c>
      <c r="Y1876" s="27"/>
      <c r="Z1876" s="27"/>
      <c r="AA1876" s="28"/>
      <c r="AB1876" s="31"/>
      <c r="AC1876" s="32">
        <v>22</v>
      </c>
      <c r="AD1876" s="28"/>
      <c r="AE1876" s="28">
        <v>30.8</v>
      </c>
      <c r="AF1876" s="33"/>
      <c r="AG1876" s="28">
        <v>2</v>
      </c>
      <c r="AH1876" s="31"/>
      <c r="AI1876" s="31"/>
      <c r="AJ1876" s="31"/>
      <c r="AK1876" s="75" t="str">
        <f t="shared" si="375"/>
        <v>1</v>
      </c>
      <c r="AL1876" s="75" t="str">
        <f t="shared" si="376"/>
        <v>1</v>
      </c>
      <c r="AM1876" s="75" t="str">
        <f t="shared" si="377"/>
        <v>1</v>
      </c>
      <c r="AN1876" s="75" t="str">
        <f t="shared" si="378"/>
        <v>1</v>
      </c>
      <c r="AO1876" s="75" t="str">
        <f t="shared" si="379"/>
        <v>3</v>
      </c>
      <c r="AP1876" s="75" t="str">
        <f t="shared" si="380"/>
        <v>1</v>
      </c>
      <c r="AQ1876" s="75" t="str">
        <f t="shared" si="371"/>
        <v>5</v>
      </c>
      <c r="AR1876" s="75" t="str">
        <f t="shared" si="372"/>
        <v>1</v>
      </c>
      <c r="AS1876" s="75">
        <f t="shared" si="381"/>
        <v>2.1818181818181817</v>
      </c>
      <c r="AT1876" s="75" t="str">
        <f t="shared" si="382"/>
        <v>6</v>
      </c>
      <c r="AU1876" s="48" t="e">
        <f>IF(OR(AQ1876="I",#REF!="I",AQ1876="C",#REF!="C"),"Termovacío",IF(OR(AO1876="I",AN1876="I",AP1876="I",AK1876="I",AL1876="I",AO1876="C",AN1876="C",AP1876="C",AK1876="C",AL1876="C"),"Regeneración",""))</f>
        <v>#REF!</v>
      </c>
    </row>
    <row r="1877" spans="1:47" s="10" customFormat="1" ht="15" customHeight="1" x14ac:dyDescent="0.2">
      <c r="A1877" s="4">
        <f t="shared" si="383"/>
        <v>93</v>
      </c>
      <c r="B1877" s="4">
        <v>500073</v>
      </c>
      <c r="C1877" s="4" t="s">
        <v>106</v>
      </c>
      <c r="D1877" s="4" t="s">
        <v>163</v>
      </c>
      <c r="E1877" s="3"/>
      <c r="F1877" s="4" t="s">
        <v>384</v>
      </c>
      <c r="G1877" s="4" t="s">
        <v>29</v>
      </c>
      <c r="H1877" s="4" t="s">
        <v>67</v>
      </c>
      <c r="I1877" s="4" t="s">
        <v>10</v>
      </c>
      <c r="J1877" s="4" t="s">
        <v>13</v>
      </c>
      <c r="K1877" s="4" t="s">
        <v>229</v>
      </c>
      <c r="L1877" s="4">
        <v>1984</v>
      </c>
      <c r="M1877" s="4" t="s">
        <v>266</v>
      </c>
      <c r="N1877" s="4" t="s">
        <v>304</v>
      </c>
      <c r="O1877" s="4" t="s">
        <v>39</v>
      </c>
      <c r="P1877" s="4"/>
      <c r="Q1877" s="4">
        <v>2019</v>
      </c>
      <c r="R1877" s="4" t="s">
        <v>119</v>
      </c>
      <c r="S1877" s="13"/>
      <c r="T1877" s="4"/>
      <c r="U1877" s="4"/>
      <c r="V1877" s="4"/>
      <c r="W1877" s="4">
        <v>60</v>
      </c>
      <c r="X1877" s="13">
        <v>38288</v>
      </c>
      <c r="Y1877" s="27"/>
      <c r="Z1877" s="27"/>
      <c r="AA1877" s="28"/>
      <c r="AB1877" s="31"/>
      <c r="AC1877" s="32">
        <v>46</v>
      </c>
      <c r="AD1877" s="28"/>
      <c r="AE1877" s="28">
        <v>33.299999999999997</v>
      </c>
      <c r="AF1877" s="33"/>
      <c r="AG1877" s="28">
        <v>2</v>
      </c>
      <c r="AH1877" s="31"/>
      <c r="AI1877" s="31"/>
      <c r="AJ1877" s="31"/>
      <c r="AK1877" s="75" t="str">
        <f t="shared" si="375"/>
        <v>1</v>
      </c>
      <c r="AL1877" s="75" t="str">
        <f t="shared" si="376"/>
        <v>1</v>
      </c>
      <c r="AM1877" s="75" t="str">
        <f t="shared" si="377"/>
        <v>1</v>
      </c>
      <c r="AN1877" s="75" t="str">
        <f t="shared" si="378"/>
        <v>1</v>
      </c>
      <c r="AO1877" s="75" t="str">
        <f t="shared" si="379"/>
        <v>1</v>
      </c>
      <c r="AP1877" s="75" t="str">
        <f t="shared" si="380"/>
        <v>1</v>
      </c>
      <c r="AQ1877" s="75" t="str">
        <f t="shared" si="371"/>
        <v>1</v>
      </c>
      <c r="AR1877" s="75" t="str">
        <f t="shared" si="372"/>
        <v>1</v>
      </c>
      <c r="AS1877" s="75">
        <f t="shared" si="381"/>
        <v>1</v>
      </c>
      <c r="AT1877" s="75" t="str">
        <f t="shared" si="382"/>
        <v>1</v>
      </c>
      <c r="AU1877" s="48" t="e">
        <f>IF(OR(AQ1877="I",#REF!="I",AQ1877="C",#REF!="C"),"Termovacío",IF(OR(AO1877="I",AN1877="I",AP1877="I",AK1877="I",AL1877="I",AO1877="C",AN1877="C",AP1877="C",AK1877="C",AL1877="C"),"Regeneración",""))</f>
        <v>#REF!</v>
      </c>
    </row>
    <row r="1878" spans="1:47" s="10" customFormat="1" ht="15" customHeight="1" x14ac:dyDescent="0.2">
      <c r="A1878" s="4">
        <f t="shared" si="383"/>
        <v>93</v>
      </c>
      <c r="B1878" s="4">
        <v>500073</v>
      </c>
      <c r="C1878" s="4" t="s">
        <v>106</v>
      </c>
      <c r="D1878" s="4" t="s">
        <v>163</v>
      </c>
      <c r="E1878" s="3"/>
      <c r="F1878" s="4" t="s">
        <v>384</v>
      </c>
      <c r="G1878" s="4" t="s">
        <v>29</v>
      </c>
      <c r="H1878" s="4" t="s">
        <v>67</v>
      </c>
      <c r="I1878" s="4" t="s">
        <v>10</v>
      </c>
      <c r="J1878" s="4" t="s">
        <v>13</v>
      </c>
      <c r="K1878" s="4" t="s">
        <v>229</v>
      </c>
      <c r="L1878" s="4">
        <v>1984</v>
      </c>
      <c r="M1878" s="4" t="s">
        <v>266</v>
      </c>
      <c r="N1878" s="4" t="s">
        <v>304</v>
      </c>
      <c r="O1878" s="4" t="s">
        <v>39</v>
      </c>
      <c r="P1878" s="4"/>
      <c r="Q1878" s="4">
        <v>2019</v>
      </c>
      <c r="R1878" s="4" t="s">
        <v>119</v>
      </c>
      <c r="S1878" s="13"/>
      <c r="T1878" s="4"/>
      <c r="U1878" s="4"/>
      <c r="V1878" s="4"/>
      <c r="W1878" s="4">
        <v>60</v>
      </c>
      <c r="X1878" s="13">
        <v>38287</v>
      </c>
      <c r="Y1878" s="27"/>
      <c r="Z1878" s="27"/>
      <c r="AA1878" s="28"/>
      <c r="AB1878" s="31"/>
      <c r="AC1878" s="32">
        <v>17</v>
      </c>
      <c r="AD1878" s="28"/>
      <c r="AE1878" s="28">
        <v>29.5</v>
      </c>
      <c r="AF1878" s="33"/>
      <c r="AG1878" s="28"/>
      <c r="AH1878" s="31"/>
      <c r="AI1878" s="31"/>
      <c r="AJ1878" s="31"/>
      <c r="AK1878" s="75" t="str">
        <f t="shared" si="375"/>
        <v>1</v>
      </c>
      <c r="AL1878" s="75" t="str">
        <f t="shared" si="376"/>
        <v>1</v>
      </c>
      <c r="AM1878" s="75" t="str">
        <f t="shared" si="377"/>
        <v>1</v>
      </c>
      <c r="AN1878" s="75" t="str">
        <f t="shared" si="378"/>
        <v>1</v>
      </c>
      <c r="AO1878" s="75" t="str">
        <f t="shared" si="379"/>
        <v>3</v>
      </c>
      <c r="AP1878" s="75" t="str">
        <f t="shared" si="380"/>
        <v>1</v>
      </c>
      <c r="AQ1878" s="75" t="str">
        <f t="shared" si="371"/>
        <v>5</v>
      </c>
      <c r="AR1878" s="75" t="str">
        <f t="shared" si="372"/>
        <v>1</v>
      </c>
      <c r="AS1878" s="75">
        <f t="shared" si="381"/>
        <v>2.1818181818181817</v>
      </c>
      <c r="AT1878" s="75" t="str">
        <f t="shared" si="382"/>
        <v>6</v>
      </c>
      <c r="AU1878" s="48" t="e">
        <f>IF(OR(AQ1878="I",#REF!="I",AQ1878="C",#REF!="C"),"Termovacío",IF(OR(AO1878="I",AN1878="I",AP1878="I",AK1878="I",AL1878="I",AO1878="C",AN1878="C",AP1878="C",AK1878="C",AL1878="C"),"Regeneración",""))</f>
        <v>#REF!</v>
      </c>
    </row>
    <row r="1879" spans="1:47" s="10" customFormat="1" ht="15" customHeight="1" x14ac:dyDescent="0.2">
      <c r="A1879" s="4">
        <f t="shared" si="383"/>
        <v>93</v>
      </c>
      <c r="B1879" s="4">
        <v>500073</v>
      </c>
      <c r="C1879" s="4" t="s">
        <v>106</v>
      </c>
      <c r="D1879" s="4" t="s">
        <v>163</v>
      </c>
      <c r="E1879" s="3"/>
      <c r="F1879" s="4" t="s">
        <v>384</v>
      </c>
      <c r="G1879" s="4" t="s">
        <v>29</v>
      </c>
      <c r="H1879" s="4" t="s">
        <v>67</v>
      </c>
      <c r="I1879" s="4" t="s">
        <v>10</v>
      </c>
      <c r="J1879" s="4" t="s">
        <v>13</v>
      </c>
      <c r="K1879" s="4" t="s">
        <v>229</v>
      </c>
      <c r="L1879" s="4">
        <v>1984</v>
      </c>
      <c r="M1879" s="4" t="s">
        <v>266</v>
      </c>
      <c r="N1879" s="4" t="s">
        <v>304</v>
      </c>
      <c r="O1879" s="4" t="s">
        <v>39</v>
      </c>
      <c r="P1879" s="4"/>
      <c r="Q1879" s="4">
        <v>2019</v>
      </c>
      <c r="R1879" s="4" t="s">
        <v>119</v>
      </c>
      <c r="S1879" s="13"/>
      <c r="T1879" s="4"/>
      <c r="U1879" s="4"/>
      <c r="V1879" s="4"/>
      <c r="W1879" s="4">
        <v>60</v>
      </c>
      <c r="X1879" s="13">
        <v>38286</v>
      </c>
      <c r="Y1879" s="27"/>
      <c r="Z1879" s="27"/>
      <c r="AA1879" s="28"/>
      <c r="AB1879" s="31"/>
      <c r="AC1879" s="32">
        <v>27</v>
      </c>
      <c r="AD1879" s="28"/>
      <c r="AE1879" s="28">
        <v>17.2</v>
      </c>
      <c r="AF1879" s="33"/>
      <c r="AG1879" s="28">
        <v>3</v>
      </c>
      <c r="AH1879" s="31"/>
      <c r="AI1879" s="31"/>
      <c r="AJ1879" s="31"/>
      <c r="AK1879" s="75" t="str">
        <f t="shared" si="375"/>
        <v>1</v>
      </c>
      <c r="AL1879" s="75" t="str">
        <f t="shared" si="376"/>
        <v>1</v>
      </c>
      <c r="AM1879" s="75" t="str">
        <f t="shared" si="377"/>
        <v>1</v>
      </c>
      <c r="AN1879" s="75" t="str">
        <f t="shared" si="378"/>
        <v>1</v>
      </c>
      <c r="AO1879" s="75" t="str">
        <f t="shared" si="379"/>
        <v>5</v>
      </c>
      <c r="AP1879" s="75" t="str">
        <f t="shared" si="380"/>
        <v>1</v>
      </c>
      <c r="AQ1879" s="75" t="str">
        <f t="shared" si="371"/>
        <v>5</v>
      </c>
      <c r="AR1879" s="75" t="str">
        <f t="shared" si="372"/>
        <v>1</v>
      </c>
      <c r="AS1879" s="75">
        <f t="shared" si="381"/>
        <v>2.4545454545454546</v>
      </c>
      <c r="AT1879" s="75" t="str">
        <f t="shared" si="382"/>
        <v>6</v>
      </c>
      <c r="AU1879" s="48" t="e">
        <f>IF(OR(AQ1879="I",#REF!="I",AQ1879="C",#REF!="C"),"Termovacío",IF(OR(AO1879="I",AN1879="I",AP1879="I",AK1879="I",AL1879="I",AO1879="C",AN1879="C",AP1879="C",AK1879="C",AL1879="C"),"Regeneración",""))</f>
        <v>#REF!</v>
      </c>
    </row>
    <row r="1880" spans="1:47" s="10" customFormat="1" ht="15" customHeight="1" x14ac:dyDescent="0.2">
      <c r="A1880" s="4">
        <f t="shared" si="383"/>
        <v>93</v>
      </c>
      <c r="B1880" s="4">
        <v>500073</v>
      </c>
      <c r="C1880" s="4" t="s">
        <v>106</v>
      </c>
      <c r="D1880" s="4" t="s">
        <v>163</v>
      </c>
      <c r="E1880" s="3"/>
      <c r="F1880" s="4" t="s">
        <v>384</v>
      </c>
      <c r="G1880" s="4" t="s">
        <v>29</v>
      </c>
      <c r="H1880" s="4" t="s">
        <v>67</v>
      </c>
      <c r="I1880" s="4" t="s">
        <v>10</v>
      </c>
      <c r="J1880" s="4" t="s">
        <v>13</v>
      </c>
      <c r="K1880" s="4" t="s">
        <v>229</v>
      </c>
      <c r="L1880" s="4">
        <v>1984</v>
      </c>
      <c r="M1880" s="4" t="s">
        <v>266</v>
      </c>
      <c r="N1880" s="4" t="s">
        <v>304</v>
      </c>
      <c r="O1880" s="4" t="s">
        <v>39</v>
      </c>
      <c r="P1880" s="4"/>
      <c r="Q1880" s="4">
        <v>2019</v>
      </c>
      <c r="R1880" s="4" t="s">
        <v>119</v>
      </c>
      <c r="S1880" s="13"/>
      <c r="T1880" s="4"/>
      <c r="U1880" s="4"/>
      <c r="V1880" s="4"/>
      <c r="W1880" s="4">
        <v>60</v>
      </c>
      <c r="X1880" s="13">
        <v>38053</v>
      </c>
      <c r="Y1880" s="27"/>
      <c r="Z1880" s="27"/>
      <c r="AA1880" s="28"/>
      <c r="AB1880" s="31"/>
      <c r="AC1880" s="32">
        <v>19</v>
      </c>
      <c r="AD1880" s="28"/>
      <c r="AE1880" s="28">
        <v>19.2</v>
      </c>
      <c r="AF1880" s="33"/>
      <c r="AG1880" s="28">
        <v>2.5</v>
      </c>
      <c r="AH1880" s="31"/>
      <c r="AI1880" s="31"/>
      <c r="AJ1880" s="31"/>
      <c r="AK1880" s="75" t="str">
        <f t="shared" si="375"/>
        <v>1</v>
      </c>
      <c r="AL1880" s="75" t="str">
        <f t="shared" si="376"/>
        <v>1</v>
      </c>
      <c r="AM1880" s="75" t="str">
        <f t="shared" si="377"/>
        <v>1</v>
      </c>
      <c r="AN1880" s="75" t="str">
        <f t="shared" si="378"/>
        <v>1</v>
      </c>
      <c r="AO1880" s="75" t="str">
        <f t="shared" si="379"/>
        <v>5</v>
      </c>
      <c r="AP1880" s="75" t="str">
        <f t="shared" si="380"/>
        <v>1</v>
      </c>
      <c r="AQ1880" s="75" t="str">
        <f t="shared" si="371"/>
        <v>5</v>
      </c>
      <c r="AR1880" s="75" t="str">
        <f t="shared" si="372"/>
        <v>1</v>
      </c>
      <c r="AS1880" s="75">
        <f t="shared" si="381"/>
        <v>2.4545454545454546</v>
      </c>
      <c r="AT1880" s="75" t="str">
        <f t="shared" si="382"/>
        <v>6</v>
      </c>
      <c r="AU1880" s="48" t="e">
        <f>IF(OR(AQ1880="I",#REF!="I",AQ1880="C",#REF!="C"),"Termovacío",IF(OR(AO1880="I",AN1880="I",AP1880="I",AK1880="I",AL1880="I",AO1880="C",AN1880="C",AP1880="C",AK1880="C",AL1880="C"),"Regeneración",""))</f>
        <v>#REF!</v>
      </c>
    </row>
    <row r="1881" spans="1:47" s="10" customFormat="1" ht="15" customHeight="1" x14ac:dyDescent="0.2">
      <c r="A1881" s="4">
        <f t="shared" si="383"/>
        <v>93</v>
      </c>
      <c r="B1881" s="4">
        <v>500073</v>
      </c>
      <c r="C1881" s="4" t="s">
        <v>106</v>
      </c>
      <c r="D1881" s="4" t="s">
        <v>163</v>
      </c>
      <c r="E1881" s="3"/>
      <c r="F1881" s="4" t="s">
        <v>384</v>
      </c>
      <c r="G1881" s="4" t="s">
        <v>29</v>
      </c>
      <c r="H1881" s="4" t="s">
        <v>67</v>
      </c>
      <c r="I1881" s="4" t="s">
        <v>10</v>
      </c>
      <c r="J1881" s="4" t="s">
        <v>13</v>
      </c>
      <c r="K1881" s="4" t="s">
        <v>229</v>
      </c>
      <c r="L1881" s="4">
        <v>1984</v>
      </c>
      <c r="M1881" s="4" t="s">
        <v>266</v>
      </c>
      <c r="N1881" s="4" t="s">
        <v>304</v>
      </c>
      <c r="O1881" s="4" t="s">
        <v>39</v>
      </c>
      <c r="P1881" s="4"/>
      <c r="Q1881" s="4">
        <v>2019</v>
      </c>
      <c r="R1881" s="4" t="s">
        <v>119</v>
      </c>
      <c r="S1881" s="13"/>
      <c r="T1881" s="4"/>
      <c r="U1881" s="4"/>
      <c r="V1881" s="4"/>
      <c r="W1881" s="4">
        <v>60</v>
      </c>
      <c r="X1881" s="13">
        <v>37362</v>
      </c>
      <c r="Y1881" s="27"/>
      <c r="Z1881" s="27"/>
      <c r="AA1881" s="28"/>
      <c r="AB1881" s="31"/>
      <c r="AC1881" s="32"/>
      <c r="AD1881" s="28"/>
      <c r="AE1881" s="28">
        <v>18.8</v>
      </c>
      <c r="AF1881" s="33">
        <v>5.5410000000000001E-2</v>
      </c>
      <c r="AG1881" s="28">
        <v>3</v>
      </c>
      <c r="AH1881" s="31"/>
      <c r="AI1881" s="31"/>
      <c r="AJ1881" s="31"/>
      <c r="AK1881" s="75" t="str">
        <f t="shared" si="375"/>
        <v>1</v>
      </c>
      <c r="AL1881" s="75" t="str">
        <f t="shared" si="376"/>
        <v>1</v>
      </c>
      <c r="AM1881" s="75" t="str">
        <f t="shared" si="377"/>
        <v>1</v>
      </c>
      <c r="AN1881" s="75" t="str">
        <f t="shared" si="378"/>
        <v>3</v>
      </c>
      <c r="AO1881" s="75" t="str">
        <f t="shared" si="379"/>
        <v>5</v>
      </c>
      <c r="AP1881" s="75" t="str">
        <f t="shared" si="380"/>
        <v>1</v>
      </c>
      <c r="AQ1881" s="75" t="str">
        <f t="shared" si="371"/>
        <v>1</v>
      </c>
      <c r="AR1881" s="75" t="str">
        <f t="shared" si="372"/>
        <v>1</v>
      </c>
      <c r="AS1881" s="75">
        <f t="shared" si="381"/>
        <v>1.7272727272727273</v>
      </c>
      <c r="AT1881" s="75" t="str">
        <f t="shared" si="382"/>
        <v>3</v>
      </c>
      <c r="AU1881" s="48" t="e">
        <f>IF(OR(AQ1881="I",#REF!="I",AQ1881="C",#REF!="C"),"Termovacío",IF(OR(AO1881="I",AN1881="I",AP1881="I",AK1881="I",AL1881="I",AO1881="C",AN1881="C",AP1881="C",AK1881="C",AL1881="C"),"Regeneración",""))</f>
        <v>#REF!</v>
      </c>
    </row>
    <row r="1882" spans="1:47" s="10" customFormat="1" ht="15" customHeight="1" x14ac:dyDescent="0.2">
      <c r="A1882" s="4">
        <f t="shared" si="383"/>
        <v>93</v>
      </c>
      <c r="B1882" s="4">
        <v>500073</v>
      </c>
      <c r="C1882" s="4" t="s">
        <v>106</v>
      </c>
      <c r="D1882" s="4" t="s">
        <v>163</v>
      </c>
      <c r="E1882" s="3"/>
      <c r="F1882" s="4" t="s">
        <v>384</v>
      </c>
      <c r="G1882" s="4" t="s">
        <v>29</v>
      </c>
      <c r="H1882" s="4" t="s">
        <v>67</v>
      </c>
      <c r="I1882" s="4" t="s">
        <v>10</v>
      </c>
      <c r="J1882" s="4" t="s">
        <v>13</v>
      </c>
      <c r="K1882" s="4" t="s">
        <v>229</v>
      </c>
      <c r="L1882" s="4">
        <v>1984</v>
      </c>
      <c r="M1882" s="4" t="s">
        <v>266</v>
      </c>
      <c r="N1882" s="4" t="s">
        <v>304</v>
      </c>
      <c r="O1882" s="4" t="s">
        <v>39</v>
      </c>
      <c r="P1882" s="4"/>
      <c r="Q1882" s="4">
        <v>2019</v>
      </c>
      <c r="R1882" s="4" t="s">
        <v>119</v>
      </c>
      <c r="S1882" s="13"/>
      <c r="T1882" s="4"/>
      <c r="U1882" s="4"/>
      <c r="V1882" s="4"/>
      <c r="W1882" s="4">
        <v>60</v>
      </c>
      <c r="X1882" s="13">
        <v>36979</v>
      </c>
      <c r="Y1882" s="27"/>
      <c r="Z1882" s="27"/>
      <c r="AA1882" s="28"/>
      <c r="AB1882" s="31"/>
      <c r="AC1882" s="32">
        <v>68</v>
      </c>
      <c r="AD1882" s="28"/>
      <c r="AE1882" s="28">
        <v>19.7</v>
      </c>
      <c r="AF1882" s="33">
        <v>6.9959999999999994E-2</v>
      </c>
      <c r="AG1882" s="28">
        <v>3</v>
      </c>
      <c r="AH1882" s="31"/>
      <c r="AI1882" s="31"/>
      <c r="AJ1882" s="31"/>
      <c r="AK1882" s="75" t="str">
        <f t="shared" si="375"/>
        <v>1</v>
      </c>
      <c r="AL1882" s="75" t="str">
        <f t="shared" si="376"/>
        <v>1</v>
      </c>
      <c r="AM1882" s="75" t="str">
        <f t="shared" si="377"/>
        <v>1</v>
      </c>
      <c r="AN1882" s="75" t="str">
        <f t="shared" si="378"/>
        <v>3</v>
      </c>
      <c r="AO1882" s="75" t="str">
        <f t="shared" si="379"/>
        <v>5</v>
      </c>
      <c r="AP1882" s="75" t="str">
        <f t="shared" si="380"/>
        <v>1</v>
      </c>
      <c r="AQ1882" s="75" t="str">
        <f t="shared" si="371"/>
        <v>1</v>
      </c>
      <c r="AR1882" s="75" t="str">
        <f t="shared" si="372"/>
        <v>1</v>
      </c>
      <c r="AS1882" s="75">
        <f t="shared" si="381"/>
        <v>1.7272727272727273</v>
      </c>
      <c r="AT1882" s="75" t="str">
        <f t="shared" si="382"/>
        <v>3</v>
      </c>
      <c r="AU1882" s="48" t="e">
        <f>IF(OR(AQ1882="I",#REF!="I",AQ1882="C",#REF!="C"),"Termovacío",IF(OR(AO1882="I",AN1882="I",AP1882="I",AK1882="I",AL1882="I",AO1882="C",AN1882="C",AP1882="C",AK1882="C",AL1882="C"),"Regeneración",""))</f>
        <v>#REF!</v>
      </c>
    </row>
    <row r="1883" spans="1:47" s="10" customFormat="1" ht="15" customHeight="1" x14ac:dyDescent="0.2">
      <c r="A1883" s="4">
        <f t="shared" si="383"/>
        <v>93</v>
      </c>
      <c r="B1883" s="4">
        <v>500073</v>
      </c>
      <c r="C1883" s="4" t="s">
        <v>106</v>
      </c>
      <c r="D1883" s="4" t="s">
        <v>163</v>
      </c>
      <c r="E1883" s="3"/>
      <c r="F1883" s="4" t="s">
        <v>384</v>
      </c>
      <c r="G1883" s="4" t="s">
        <v>29</v>
      </c>
      <c r="H1883" s="4" t="s">
        <v>67</v>
      </c>
      <c r="I1883" s="4" t="s">
        <v>10</v>
      </c>
      <c r="J1883" s="4" t="s">
        <v>13</v>
      </c>
      <c r="K1883" s="4" t="s">
        <v>229</v>
      </c>
      <c r="L1883" s="4">
        <v>1984</v>
      </c>
      <c r="M1883" s="4" t="s">
        <v>266</v>
      </c>
      <c r="N1883" s="4" t="s">
        <v>304</v>
      </c>
      <c r="O1883" s="4" t="s">
        <v>39</v>
      </c>
      <c r="P1883" s="4"/>
      <c r="Q1883" s="4">
        <v>2019</v>
      </c>
      <c r="R1883" s="4" t="s">
        <v>119</v>
      </c>
      <c r="S1883" s="13"/>
      <c r="T1883" s="4"/>
      <c r="U1883" s="4"/>
      <c r="V1883" s="4"/>
      <c r="W1883" s="4">
        <v>60</v>
      </c>
      <c r="X1883" s="13">
        <v>36627</v>
      </c>
      <c r="Y1883" s="27"/>
      <c r="Z1883" s="27"/>
      <c r="AA1883" s="28"/>
      <c r="AB1883" s="31"/>
      <c r="AC1883" s="32"/>
      <c r="AD1883" s="28"/>
      <c r="AE1883" s="28">
        <v>20.8</v>
      </c>
      <c r="AF1883" s="33">
        <v>5.7000000000000002E-2</v>
      </c>
      <c r="AG1883" s="28">
        <v>3</v>
      </c>
      <c r="AH1883" s="31"/>
      <c r="AI1883" s="31"/>
      <c r="AJ1883" s="31"/>
      <c r="AK1883" s="75" t="str">
        <f t="shared" si="375"/>
        <v>1</v>
      </c>
      <c r="AL1883" s="75" t="str">
        <f t="shared" si="376"/>
        <v>1</v>
      </c>
      <c r="AM1883" s="75" t="str">
        <f t="shared" si="377"/>
        <v>1</v>
      </c>
      <c r="AN1883" s="75" t="str">
        <f t="shared" si="378"/>
        <v>3</v>
      </c>
      <c r="AO1883" s="75" t="str">
        <f t="shared" si="379"/>
        <v>5</v>
      </c>
      <c r="AP1883" s="75" t="str">
        <f t="shared" si="380"/>
        <v>1</v>
      </c>
      <c r="AQ1883" s="75" t="str">
        <f t="shared" si="371"/>
        <v>1</v>
      </c>
      <c r="AR1883" s="75" t="str">
        <f t="shared" si="372"/>
        <v>1</v>
      </c>
      <c r="AS1883" s="75">
        <f t="shared" si="381"/>
        <v>1.7272727272727273</v>
      </c>
      <c r="AT1883" s="75" t="str">
        <f t="shared" si="382"/>
        <v>3</v>
      </c>
      <c r="AU1883" s="48" t="e">
        <f>IF(OR(AQ1883="I",#REF!="I",AQ1883="C",#REF!="C"),"Termovacío",IF(OR(AO1883="I",AN1883="I",AP1883="I",AK1883="I",AL1883="I",AO1883="C",AN1883="C",AP1883="C",AK1883="C",AL1883="C"),"Regeneración",""))</f>
        <v>#REF!</v>
      </c>
    </row>
    <row r="1884" spans="1:47" s="10" customFormat="1" ht="15" customHeight="1" x14ac:dyDescent="0.2">
      <c r="A1884" s="4">
        <f t="shared" si="383"/>
        <v>93</v>
      </c>
      <c r="B1884" s="4">
        <v>500073</v>
      </c>
      <c r="C1884" s="4" t="s">
        <v>106</v>
      </c>
      <c r="D1884" s="4" t="s">
        <v>163</v>
      </c>
      <c r="E1884" s="3"/>
      <c r="F1884" s="4" t="s">
        <v>384</v>
      </c>
      <c r="G1884" s="4" t="s">
        <v>29</v>
      </c>
      <c r="H1884" s="4" t="s">
        <v>67</v>
      </c>
      <c r="I1884" s="4" t="s">
        <v>10</v>
      </c>
      <c r="J1884" s="4" t="s">
        <v>13</v>
      </c>
      <c r="K1884" s="4" t="s">
        <v>229</v>
      </c>
      <c r="L1884" s="4">
        <v>1984</v>
      </c>
      <c r="M1884" s="4" t="s">
        <v>266</v>
      </c>
      <c r="N1884" s="4" t="s">
        <v>304</v>
      </c>
      <c r="O1884" s="4" t="s">
        <v>39</v>
      </c>
      <c r="P1884" s="4"/>
      <c r="Q1884" s="4">
        <v>2019</v>
      </c>
      <c r="R1884" s="4" t="s">
        <v>119</v>
      </c>
      <c r="S1884" s="13"/>
      <c r="T1884" s="4"/>
      <c r="U1884" s="4"/>
      <c r="V1884" s="4"/>
      <c r="W1884" s="4">
        <v>60</v>
      </c>
      <c r="X1884" s="13">
        <v>36395</v>
      </c>
      <c r="Y1884" s="27"/>
      <c r="Z1884" s="27"/>
      <c r="AA1884" s="28"/>
      <c r="AB1884" s="31"/>
      <c r="AC1884" s="32"/>
      <c r="AD1884" s="28"/>
      <c r="AE1884" s="28">
        <v>18.8</v>
      </c>
      <c r="AF1884" s="33">
        <v>5.2310000000000002E-2</v>
      </c>
      <c r="AG1884" s="28">
        <v>3</v>
      </c>
      <c r="AH1884" s="31"/>
      <c r="AI1884" s="31"/>
      <c r="AJ1884" s="31"/>
      <c r="AK1884" s="75" t="str">
        <f t="shared" si="375"/>
        <v>1</v>
      </c>
      <c r="AL1884" s="75" t="str">
        <f t="shared" si="376"/>
        <v>1</v>
      </c>
      <c r="AM1884" s="75" t="str">
        <f t="shared" si="377"/>
        <v>1</v>
      </c>
      <c r="AN1884" s="75" t="str">
        <f t="shared" si="378"/>
        <v>3</v>
      </c>
      <c r="AO1884" s="75" t="str">
        <f t="shared" si="379"/>
        <v>5</v>
      </c>
      <c r="AP1884" s="75" t="str">
        <f t="shared" si="380"/>
        <v>1</v>
      </c>
      <c r="AQ1884" s="75" t="str">
        <f t="shared" si="371"/>
        <v>1</v>
      </c>
      <c r="AR1884" s="75" t="str">
        <f t="shared" si="372"/>
        <v>1</v>
      </c>
      <c r="AS1884" s="75">
        <f t="shared" si="381"/>
        <v>1.7272727272727273</v>
      </c>
      <c r="AT1884" s="75" t="str">
        <f t="shared" si="382"/>
        <v>3</v>
      </c>
      <c r="AU1884" s="48" t="e">
        <f>IF(OR(AQ1884="I",#REF!="I",AQ1884="C",#REF!="C"),"Termovacío",IF(OR(AO1884="I",AN1884="I",AP1884="I",AK1884="I",AL1884="I",AO1884="C",AN1884="C",AP1884="C",AK1884="C",AL1884="C"),"Regeneración",""))</f>
        <v>#REF!</v>
      </c>
    </row>
    <row r="1885" spans="1:47" s="10" customFormat="1" ht="15" customHeight="1" x14ac:dyDescent="0.2">
      <c r="A1885" s="4">
        <f t="shared" si="383"/>
        <v>93</v>
      </c>
      <c r="B1885" s="4">
        <v>500073</v>
      </c>
      <c r="C1885" s="4" t="s">
        <v>106</v>
      </c>
      <c r="D1885" s="4" t="s">
        <v>163</v>
      </c>
      <c r="E1885" s="3"/>
      <c r="F1885" s="4" t="s">
        <v>384</v>
      </c>
      <c r="G1885" s="4" t="s">
        <v>29</v>
      </c>
      <c r="H1885" s="4" t="s">
        <v>67</v>
      </c>
      <c r="I1885" s="4" t="s">
        <v>10</v>
      </c>
      <c r="J1885" s="4" t="s">
        <v>13</v>
      </c>
      <c r="K1885" s="4" t="s">
        <v>229</v>
      </c>
      <c r="L1885" s="4">
        <v>1984</v>
      </c>
      <c r="M1885" s="4" t="s">
        <v>266</v>
      </c>
      <c r="N1885" s="4" t="s">
        <v>304</v>
      </c>
      <c r="O1885" s="4" t="s">
        <v>39</v>
      </c>
      <c r="P1885" s="4"/>
      <c r="Q1885" s="4">
        <v>2019</v>
      </c>
      <c r="R1885" s="4" t="s">
        <v>119</v>
      </c>
      <c r="S1885" s="13"/>
      <c r="T1885" s="4"/>
      <c r="U1885" s="4"/>
      <c r="V1885" s="4"/>
      <c r="W1885" s="4">
        <v>60</v>
      </c>
      <c r="X1885" s="13">
        <v>36256</v>
      </c>
      <c r="Y1885" s="27"/>
      <c r="Z1885" s="27"/>
      <c r="AA1885" s="28"/>
      <c r="AB1885" s="31"/>
      <c r="AC1885" s="32">
        <v>69</v>
      </c>
      <c r="AD1885" s="28"/>
      <c r="AE1885" s="28">
        <v>19.600000000000001</v>
      </c>
      <c r="AF1885" s="33">
        <v>4.9702900000000001E-2</v>
      </c>
      <c r="AG1885" s="28">
        <v>3</v>
      </c>
      <c r="AH1885" s="31"/>
      <c r="AI1885" s="31"/>
      <c r="AJ1885" s="31"/>
      <c r="AK1885" s="75" t="str">
        <f t="shared" si="375"/>
        <v>1</v>
      </c>
      <c r="AL1885" s="75" t="str">
        <f t="shared" si="376"/>
        <v>1</v>
      </c>
      <c r="AM1885" s="75" t="str">
        <f t="shared" si="377"/>
        <v>1</v>
      </c>
      <c r="AN1885" s="75" t="str">
        <f t="shared" si="378"/>
        <v>1</v>
      </c>
      <c r="AO1885" s="75" t="str">
        <f t="shared" si="379"/>
        <v>5</v>
      </c>
      <c r="AP1885" s="75" t="str">
        <f t="shared" si="380"/>
        <v>1</v>
      </c>
      <c r="AQ1885" s="75" t="str">
        <f t="shared" si="371"/>
        <v>1</v>
      </c>
      <c r="AR1885" s="75" t="str">
        <f t="shared" si="372"/>
        <v>1</v>
      </c>
      <c r="AS1885" s="75">
        <f t="shared" si="381"/>
        <v>1.5454545454545454</v>
      </c>
      <c r="AT1885" s="75" t="str">
        <f t="shared" si="382"/>
        <v>3</v>
      </c>
      <c r="AU1885" s="48" t="e">
        <f>IF(OR(AQ1885="I",#REF!="I",AQ1885="C",#REF!="C"),"Termovacío",IF(OR(AO1885="I",AN1885="I",AP1885="I",AK1885="I",AL1885="I",AO1885="C",AN1885="C",AP1885="C",AK1885="C",AL1885="C"),"Regeneración",""))</f>
        <v>#REF!</v>
      </c>
    </row>
    <row r="1886" spans="1:47" s="10" customFormat="1" ht="15" customHeight="1" x14ac:dyDescent="0.2">
      <c r="A1886" s="4">
        <f t="shared" si="383"/>
        <v>93</v>
      </c>
      <c r="B1886" s="4">
        <v>500073</v>
      </c>
      <c r="C1886" s="4" t="s">
        <v>106</v>
      </c>
      <c r="D1886" s="4" t="s">
        <v>163</v>
      </c>
      <c r="E1886" s="3"/>
      <c r="F1886" s="4" t="s">
        <v>384</v>
      </c>
      <c r="G1886" s="4" t="s">
        <v>29</v>
      </c>
      <c r="H1886" s="4" t="s">
        <v>67</v>
      </c>
      <c r="I1886" s="4" t="s">
        <v>10</v>
      </c>
      <c r="J1886" s="4" t="s">
        <v>13</v>
      </c>
      <c r="K1886" s="4" t="s">
        <v>229</v>
      </c>
      <c r="L1886" s="4">
        <v>1984</v>
      </c>
      <c r="M1886" s="4" t="s">
        <v>266</v>
      </c>
      <c r="N1886" s="4" t="s">
        <v>304</v>
      </c>
      <c r="O1886" s="4" t="s">
        <v>39</v>
      </c>
      <c r="P1886" s="4"/>
      <c r="Q1886" s="4">
        <v>2019</v>
      </c>
      <c r="R1886" s="4" t="s">
        <v>119</v>
      </c>
      <c r="S1886" s="13"/>
      <c r="T1886" s="4"/>
      <c r="U1886" s="4"/>
      <c r="V1886" s="4"/>
      <c r="W1886" s="4">
        <v>60</v>
      </c>
      <c r="X1886" s="13">
        <v>35898</v>
      </c>
      <c r="Y1886" s="27"/>
      <c r="Z1886" s="27"/>
      <c r="AA1886" s="28"/>
      <c r="AB1886" s="31"/>
      <c r="AC1886" s="32">
        <v>63.3</v>
      </c>
      <c r="AD1886" s="28"/>
      <c r="AE1886" s="28">
        <v>19.399999999999999</v>
      </c>
      <c r="AF1886" s="33">
        <v>4.5769999999999998E-2</v>
      </c>
      <c r="AG1886" s="28">
        <v>3</v>
      </c>
      <c r="AH1886" s="31"/>
      <c r="AI1886" s="31"/>
      <c r="AJ1886" s="31"/>
      <c r="AK1886" s="75" t="str">
        <f t="shared" si="375"/>
        <v>1</v>
      </c>
      <c r="AL1886" s="75" t="str">
        <f t="shared" si="376"/>
        <v>1</v>
      </c>
      <c r="AM1886" s="75" t="str">
        <f t="shared" si="377"/>
        <v>1</v>
      </c>
      <c r="AN1886" s="75" t="str">
        <f t="shared" si="378"/>
        <v>1</v>
      </c>
      <c r="AO1886" s="75" t="str">
        <f t="shared" si="379"/>
        <v>5</v>
      </c>
      <c r="AP1886" s="75" t="str">
        <f t="shared" si="380"/>
        <v>1</v>
      </c>
      <c r="AQ1886" s="75" t="str">
        <f t="shared" si="371"/>
        <v>1</v>
      </c>
      <c r="AR1886" s="75" t="str">
        <f t="shared" si="372"/>
        <v>1</v>
      </c>
      <c r="AS1886" s="75">
        <f t="shared" si="381"/>
        <v>1.5454545454545454</v>
      </c>
      <c r="AT1886" s="75" t="str">
        <f t="shared" si="382"/>
        <v>3</v>
      </c>
      <c r="AU1886" s="48" t="e">
        <f>IF(OR(AQ1886="I",#REF!="I",AQ1886="C",#REF!="C"),"Termovacío",IF(OR(AO1886="I",AN1886="I",AP1886="I",AK1886="I",AL1886="I",AO1886="C",AN1886="C",AP1886="C",AK1886="C",AL1886="C"),"Regeneración",""))</f>
        <v>#REF!</v>
      </c>
    </row>
    <row r="1887" spans="1:47" s="10" customFormat="1" ht="15" customHeight="1" x14ac:dyDescent="0.2">
      <c r="A1887" s="4">
        <f t="shared" si="383"/>
        <v>93</v>
      </c>
      <c r="B1887" s="4">
        <v>500073</v>
      </c>
      <c r="C1887" s="4" t="s">
        <v>106</v>
      </c>
      <c r="D1887" s="4" t="s">
        <v>163</v>
      </c>
      <c r="E1887" s="3"/>
      <c r="F1887" s="4" t="s">
        <v>384</v>
      </c>
      <c r="G1887" s="4" t="s">
        <v>29</v>
      </c>
      <c r="H1887" s="4" t="s">
        <v>67</v>
      </c>
      <c r="I1887" s="4" t="s">
        <v>10</v>
      </c>
      <c r="J1887" s="4" t="s">
        <v>13</v>
      </c>
      <c r="K1887" s="4" t="s">
        <v>229</v>
      </c>
      <c r="L1887" s="4">
        <v>1984</v>
      </c>
      <c r="M1887" s="4" t="s">
        <v>266</v>
      </c>
      <c r="N1887" s="4" t="s">
        <v>304</v>
      </c>
      <c r="O1887" s="4" t="s">
        <v>39</v>
      </c>
      <c r="P1887" s="4"/>
      <c r="Q1887" s="4">
        <v>2019</v>
      </c>
      <c r="R1887" s="4" t="s">
        <v>119</v>
      </c>
      <c r="S1887" s="13"/>
      <c r="T1887" s="4"/>
      <c r="U1887" s="4"/>
      <c r="V1887" s="4"/>
      <c r="W1887" s="4">
        <v>60</v>
      </c>
      <c r="X1887" s="13">
        <v>35534</v>
      </c>
      <c r="Y1887" s="27"/>
      <c r="Z1887" s="27"/>
      <c r="AA1887" s="28"/>
      <c r="AB1887" s="31"/>
      <c r="AC1887" s="32">
        <v>54.3</v>
      </c>
      <c r="AD1887" s="28"/>
      <c r="AE1887" s="28">
        <v>19.399999999999999</v>
      </c>
      <c r="AF1887" s="33">
        <v>4.7699999999999999E-2</v>
      </c>
      <c r="AG1887" s="28">
        <v>2.5</v>
      </c>
      <c r="AH1887" s="31"/>
      <c r="AI1887" s="31"/>
      <c r="AJ1887" s="31"/>
      <c r="AK1887" s="75" t="str">
        <f t="shared" si="375"/>
        <v>1</v>
      </c>
      <c r="AL1887" s="75" t="str">
        <f t="shared" si="376"/>
        <v>1</v>
      </c>
      <c r="AM1887" s="75" t="str">
        <f t="shared" si="377"/>
        <v>1</v>
      </c>
      <c r="AN1887" s="75" t="str">
        <f t="shared" si="378"/>
        <v>1</v>
      </c>
      <c r="AO1887" s="75" t="str">
        <f t="shared" si="379"/>
        <v>5</v>
      </c>
      <c r="AP1887" s="75" t="str">
        <f t="shared" si="380"/>
        <v>1</v>
      </c>
      <c r="AQ1887" s="75" t="str">
        <f t="shared" si="371"/>
        <v>1</v>
      </c>
      <c r="AR1887" s="75" t="str">
        <f t="shared" si="372"/>
        <v>1</v>
      </c>
      <c r="AS1887" s="75">
        <f t="shared" si="381"/>
        <v>1.5454545454545454</v>
      </c>
      <c r="AT1887" s="75" t="str">
        <f t="shared" si="382"/>
        <v>3</v>
      </c>
      <c r="AU1887" s="48" t="e">
        <f>IF(OR(AQ1887="I",#REF!="I",AQ1887="C",#REF!="C"),"Termovacío",IF(OR(AO1887="I",AN1887="I",AP1887="I",AK1887="I",AL1887="I",AO1887="C",AN1887="C",AP1887="C",AK1887="C",AL1887="C"),"Regeneración",""))</f>
        <v>#REF!</v>
      </c>
    </row>
    <row r="1888" spans="1:47" s="10" customFormat="1" ht="15" customHeight="1" x14ac:dyDescent="0.2">
      <c r="A1888" s="4">
        <f t="shared" si="383"/>
        <v>93</v>
      </c>
      <c r="B1888" s="4">
        <v>500073</v>
      </c>
      <c r="C1888" s="4" t="s">
        <v>106</v>
      </c>
      <c r="D1888" s="4" t="s">
        <v>163</v>
      </c>
      <c r="E1888" s="3"/>
      <c r="F1888" s="4" t="s">
        <v>384</v>
      </c>
      <c r="G1888" s="4" t="s">
        <v>29</v>
      </c>
      <c r="H1888" s="4" t="s">
        <v>67</v>
      </c>
      <c r="I1888" s="4" t="s">
        <v>10</v>
      </c>
      <c r="J1888" s="4" t="s">
        <v>13</v>
      </c>
      <c r="K1888" s="4" t="s">
        <v>229</v>
      </c>
      <c r="L1888" s="4">
        <v>1984</v>
      </c>
      <c r="M1888" s="4" t="s">
        <v>266</v>
      </c>
      <c r="N1888" s="4" t="s">
        <v>304</v>
      </c>
      <c r="O1888" s="4" t="s">
        <v>39</v>
      </c>
      <c r="P1888" s="4"/>
      <c r="Q1888" s="4">
        <v>2019</v>
      </c>
      <c r="R1888" s="4" t="s">
        <v>119</v>
      </c>
      <c r="S1888" s="13"/>
      <c r="T1888" s="4"/>
      <c r="U1888" s="4"/>
      <c r="V1888" s="4"/>
      <c r="W1888" s="4">
        <v>60</v>
      </c>
      <c r="X1888" s="13">
        <v>35192</v>
      </c>
      <c r="Y1888" s="27"/>
      <c r="Z1888" s="27"/>
      <c r="AA1888" s="28"/>
      <c r="AB1888" s="31"/>
      <c r="AC1888" s="32">
        <v>63</v>
      </c>
      <c r="AD1888" s="28"/>
      <c r="AE1888" s="28"/>
      <c r="AF1888" s="33">
        <v>7.4999999999999997E-2</v>
      </c>
      <c r="AG1888" s="28">
        <v>2.5</v>
      </c>
      <c r="AH1888" s="31"/>
      <c r="AI1888" s="31"/>
      <c r="AJ1888" s="31"/>
      <c r="AK1888" s="75" t="str">
        <f t="shared" si="375"/>
        <v>1</v>
      </c>
      <c r="AL1888" s="75" t="str">
        <f t="shared" si="376"/>
        <v>1</v>
      </c>
      <c r="AM1888" s="75" t="str">
        <f t="shared" si="377"/>
        <v>1</v>
      </c>
      <c r="AN1888" s="75" t="str">
        <f t="shared" si="378"/>
        <v>3</v>
      </c>
      <c r="AO1888" s="75" t="str">
        <f t="shared" si="379"/>
        <v>1</v>
      </c>
      <c r="AP1888" s="75" t="str">
        <f t="shared" si="380"/>
        <v>1</v>
      </c>
      <c r="AQ1888" s="75" t="str">
        <f t="shared" si="371"/>
        <v>1</v>
      </c>
      <c r="AR1888" s="75" t="str">
        <f t="shared" si="372"/>
        <v>1</v>
      </c>
      <c r="AS1888" s="75">
        <f t="shared" si="381"/>
        <v>1.1818181818181819</v>
      </c>
      <c r="AT1888" s="75" t="str">
        <f t="shared" si="382"/>
        <v>3</v>
      </c>
      <c r="AU1888" s="48" t="e">
        <f>IF(OR(AQ1888="I",#REF!="I",AQ1888="C",#REF!="C"),"Termovacío",IF(OR(AO1888="I",AN1888="I",AP1888="I",AK1888="I",AL1888="I",AO1888="C",AN1888="C",AP1888="C",AK1888="C",AL1888="C"),"Regeneración",""))</f>
        <v>#REF!</v>
      </c>
    </row>
    <row r="1889" spans="1:47" s="10" customFormat="1" ht="15" customHeight="1" x14ac:dyDescent="0.2">
      <c r="A1889" s="4">
        <f t="shared" si="383"/>
        <v>93</v>
      </c>
      <c r="B1889" s="4">
        <v>500073</v>
      </c>
      <c r="C1889" s="4" t="s">
        <v>106</v>
      </c>
      <c r="D1889" s="4" t="s">
        <v>163</v>
      </c>
      <c r="E1889" s="3"/>
      <c r="F1889" s="4" t="s">
        <v>384</v>
      </c>
      <c r="G1889" s="4" t="s">
        <v>29</v>
      </c>
      <c r="H1889" s="4" t="s">
        <v>67</v>
      </c>
      <c r="I1889" s="4" t="s">
        <v>10</v>
      </c>
      <c r="J1889" s="4" t="s">
        <v>13</v>
      </c>
      <c r="K1889" s="4" t="s">
        <v>229</v>
      </c>
      <c r="L1889" s="4">
        <v>1984</v>
      </c>
      <c r="M1889" s="4" t="s">
        <v>266</v>
      </c>
      <c r="N1889" s="4" t="s">
        <v>304</v>
      </c>
      <c r="O1889" s="4" t="s">
        <v>39</v>
      </c>
      <c r="P1889" s="4"/>
      <c r="Q1889" s="4">
        <v>2019</v>
      </c>
      <c r="R1889" s="4" t="s">
        <v>119</v>
      </c>
      <c r="S1889" s="13"/>
      <c r="T1889" s="4"/>
      <c r="U1889" s="4"/>
      <c r="V1889" s="4"/>
      <c r="W1889" s="4">
        <v>60</v>
      </c>
      <c r="X1889" s="13">
        <v>34827</v>
      </c>
      <c r="Y1889" s="27"/>
      <c r="Z1889" s="27"/>
      <c r="AA1889" s="28"/>
      <c r="AB1889" s="31"/>
      <c r="AC1889" s="32">
        <v>17</v>
      </c>
      <c r="AD1889" s="28"/>
      <c r="AE1889" s="28"/>
      <c r="AF1889" s="33">
        <v>0.05</v>
      </c>
      <c r="AG1889" s="28"/>
      <c r="AH1889" s="31"/>
      <c r="AI1889" s="31"/>
      <c r="AJ1889" s="31"/>
      <c r="AK1889" s="75" t="str">
        <f t="shared" si="375"/>
        <v>1</v>
      </c>
      <c r="AL1889" s="75" t="str">
        <f t="shared" si="376"/>
        <v>1</v>
      </c>
      <c r="AM1889" s="75" t="str">
        <f t="shared" si="377"/>
        <v>1</v>
      </c>
      <c r="AN1889" s="75" t="str">
        <f t="shared" si="378"/>
        <v>1</v>
      </c>
      <c r="AO1889" s="75" t="str">
        <f t="shared" si="379"/>
        <v>1</v>
      </c>
      <c r="AP1889" s="75" t="str">
        <f t="shared" si="380"/>
        <v>1</v>
      </c>
      <c r="AQ1889" s="75" t="str">
        <f t="shared" si="371"/>
        <v>5</v>
      </c>
      <c r="AR1889" s="75" t="str">
        <f t="shared" si="372"/>
        <v>1</v>
      </c>
      <c r="AS1889" s="75">
        <f t="shared" si="381"/>
        <v>1.9090909090909092</v>
      </c>
      <c r="AT1889" s="75" t="str">
        <f t="shared" si="382"/>
        <v>3</v>
      </c>
      <c r="AU1889" s="48" t="e">
        <f>IF(OR(AQ1889="I",#REF!="I",AQ1889="C",#REF!="C"),"Termovacío",IF(OR(AO1889="I",AN1889="I",AP1889="I",AK1889="I",AL1889="I",AO1889="C",AN1889="C",AP1889="C",AK1889="C",AL1889="C"),"Regeneración",""))</f>
        <v>#REF!</v>
      </c>
    </row>
    <row r="1890" spans="1:47" s="10" customFormat="1" ht="15" customHeight="1" x14ac:dyDescent="0.2">
      <c r="A1890" s="4">
        <f t="shared" si="383"/>
        <v>93</v>
      </c>
      <c r="B1890" s="4">
        <v>500073</v>
      </c>
      <c r="C1890" s="4" t="s">
        <v>106</v>
      </c>
      <c r="D1890" s="4" t="s">
        <v>163</v>
      </c>
      <c r="E1890" s="3"/>
      <c r="F1890" s="4" t="s">
        <v>384</v>
      </c>
      <c r="G1890" s="4" t="s">
        <v>29</v>
      </c>
      <c r="H1890" s="4" t="s">
        <v>67</v>
      </c>
      <c r="I1890" s="4" t="s">
        <v>10</v>
      </c>
      <c r="J1890" s="4" t="s">
        <v>13</v>
      </c>
      <c r="K1890" s="4" t="s">
        <v>229</v>
      </c>
      <c r="L1890" s="4">
        <v>1984</v>
      </c>
      <c r="M1890" s="4" t="s">
        <v>266</v>
      </c>
      <c r="N1890" s="4" t="s">
        <v>304</v>
      </c>
      <c r="O1890" s="4" t="s">
        <v>39</v>
      </c>
      <c r="P1890" s="4"/>
      <c r="Q1890" s="4">
        <v>2019</v>
      </c>
      <c r="R1890" s="4" t="s">
        <v>119</v>
      </c>
      <c r="S1890" s="13"/>
      <c r="T1890" s="4"/>
      <c r="U1890" s="4"/>
      <c r="V1890" s="4"/>
      <c r="W1890" s="4">
        <v>60</v>
      </c>
      <c r="X1890" s="13">
        <v>33684</v>
      </c>
      <c r="Y1890" s="27"/>
      <c r="Z1890" s="27"/>
      <c r="AA1890" s="28"/>
      <c r="AB1890" s="31"/>
      <c r="AC1890" s="32">
        <v>26</v>
      </c>
      <c r="AD1890" s="28"/>
      <c r="AE1890" s="28"/>
      <c r="AF1890" s="33">
        <v>2.3E-2</v>
      </c>
      <c r="AG1890" s="28"/>
      <c r="AH1890" s="31"/>
      <c r="AI1890" s="31"/>
      <c r="AJ1890" s="31"/>
      <c r="AK1890" s="75" t="str">
        <f t="shared" si="375"/>
        <v>1</v>
      </c>
      <c r="AL1890" s="75" t="str">
        <f t="shared" si="376"/>
        <v>1</v>
      </c>
      <c r="AM1890" s="75" t="str">
        <f t="shared" si="377"/>
        <v>1</v>
      </c>
      <c r="AN1890" s="75" t="str">
        <f t="shared" si="378"/>
        <v>1</v>
      </c>
      <c r="AO1890" s="75" t="str">
        <f t="shared" si="379"/>
        <v>1</v>
      </c>
      <c r="AP1890" s="75" t="str">
        <f t="shared" si="380"/>
        <v>1</v>
      </c>
      <c r="AQ1890" s="75" t="str">
        <f t="shared" si="371"/>
        <v>5</v>
      </c>
      <c r="AR1890" s="75" t="str">
        <f t="shared" si="372"/>
        <v>1</v>
      </c>
      <c r="AS1890" s="75">
        <f t="shared" si="381"/>
        <v>1.9090909090909092</v>
      </c>
      <c r="AT1890" s="75" t="str">
        <f t="shared" si="382"/>
        <v>3</v>
      </c>
      <c r="AU1890" s="48" t="e">
        <f>IF(OR(AQ1890="I",#REF!="I",AQ1890="C",#REF!="C"),"Termovacío",IF(OR(AO1890="I",AN1890="I",AP1890="I",AK1890="I",AL1890="I",AO1890="C",AN1890="C",AP1890="C",AK1890="C",AL1890="C"),"Regeneración",""))</f>
        <v>#REF!</v>
      </c>
    </row>
    <row r="1891" spans="1:47" s="10" customFormat="1" ht="15" customHeight="1" x14ac:dyDescent="0.2">
      <c r="A1891" s="4">
        <f t="shared" si="383"/>
        <v>94</v>
      </c>
      <c r="B1891" s="36">
        <v>60003386</v>
      </c>
      <c r="C1891" s="36" t="s">
        <v>106</v>
      </c>
      <c r="D1891" s="36" t="s">
        <v>162</v>
      </c>
      <c r="E1891" s="37"/>
      <c r="F1891" s="36" t="s">
        <v>385</v>
      </c>
      <c r="G1891" s="36" t="s">
        <v>12</v>
      </c>
      <c r="H1891" s="36" t="s">
        <v>68</v>
      </c>
      <c r="I1891" s="36" t="s">
        <v>245</v>
      </c>
      <c r="J1891" s="36" t="s">
        <v>141</v>
      </c>
      <c r="K1891" s="36" t="s">
        <v>125</v>
      </c>
      <c r="L1891" s="36">
        <v>2007</v>
      </c>
      <c r="M1891" s="36" t="s">
        <v>267</v>
      </c>
      <c r="N1891" s="36" t="s">
        <v>153</v>
      </c>
      <c r="O1891" s="36" t="s">
        <v>135</v>
      </c>
      <c r="P1891" s="36">
        <v>2007</v>
      </c>
      <c r="Q1891" s="36"/>
      <c r="R1891" s="36" t="s">
        <v>119</v>
      </c>
      <c r="S1891" s="38"/>
      <c r="T1891" s="36"/>
      <c r="U1891" s="36"/>
      <c r="V1891" s="36" t="s">
        <v>448</v>
      </c>
      <c r="W1891" s="36">
        <v>60</v>
      </c>
      <c r="X1891" s="38">
        <v>45694</v>
      </c>
      <c r="Y1891" s="39">
        <v>61</v>
      </c>
      <c r="Z1891" s="39">
        <v>29</v>
      </c>
      <c r="AA1891" s="40" t="s">
        <v>665</v>
      </c>
      <c r="AB1891" s="41">
        <v>0.88600000000000001</v>
      </c>
      <c r="AC1891" s="42">
        <v>53</v>
      </c>
      <c r="AD1891" s="40">
        <v>11</v>
      </c>
      <c r="AE1891" s="40">
        <v>39</v>
      </c>
      <c r="AF1891" s="43">
        <v>0.01</v>
      </c>
      <c r="AG1891" s="40">
        <v>1</v>
      </c>
      <c r="AH1891" s="41">
        <v>3.0000000000000001E-3</v>
      </c>
      <c r="AI1891" s="41">
        <v>0.122</v>
      </c>
      <c r="AJ1891" s="41"/>
      <c r="AK1891" s="75" t="str">
        <f t="shared" si="375"/>
        <v>1</v>
      </c>
      <c r="AL1891" s="75" t="str">
        <f t="shared" si="376"/>
        <v>1</v>
      </c>
      <c r="AM1891" s="75" t="str">
        <f t="shared" si="377"/>
        <v>1</v>
      </c>
      <c r="AN1891" s="75" t="str">
        <f t="shared" si="378"/>
        <v>1</v>
      </c>
      <c r="AO1891" s="75" t="str">
        <f t="shared" si="379"/>
        <v>1</v>
      </c>
      <c r="AP1891" s="75" t="str">
        <f t="shared" si="380"/>
        <v>1</v>
      </c>
      <c r="AQ1891" s="75" t="str">
        <f t="shared" si="371"/>
        <v>1</v>
      </c>
      <c r="AR1891" s="75" t="str">
        <f t="shared" si="372"/>
        <v>1</v>
      </c>
      <c r="AS1891" s="75">
        <f t="shared" si="381"/>
        <v>1</v>
      </c>
      <c r="AT1891" s="75" t="str">
        <f t="shared" si="382"/>
        <v>1</v>
      </c>
      <c r="AU1891" s="48" t="e">
        <f>IF(OR(AQ1891="I",#REF!="I",AQ1891="C",#REF!="C"),"Termovacío",IF(OR(AO1891="I",AN1891="I",AP1891="I",AK1891="I",AL1891="I",AO1891="C",AN1891="C",AP1891="C",AK1891="C",AL1891="C"),"Regeneración",""))</f>
        <v>#REF!</v>
      </c>
    </row>
    <row r="1892" spans="1:47" s="10" customFormat="1" ht="15" customHeight="1" x14ac:dyDescent="0.2">
      <c r="A1892" s="4">
        <f t="shared" si="383"/>
        <v>94</v>
      </c>
      <c r="B1892" s="4">
        <v>60003386</v>
      </c>
      <c r="C1892" s="4" t="s">
        <v>106</v>
      </c>
      <c r="D1892" s="4" t="s">
        <v>162</v>
      </c>
      <c r="E1892" s="3"/>
      <c r="F1892" s="4" t="s">
        <v>385</v>
      </c>
      <c r="G1892" s="4" t="s">
        <v>12</v>
      </c>
      <c r="H1892" s="4" t="s">
        <v>68</v>
      </c>
      <c r="I1892" s="4" t="s">
        <v>245</v>
      </c>
      <c r="J1892" s="4" t="s">
        <v>141</v>
      </c>
      <c r="K1892" s="4" t="s">
        <v>125</v>
      </c>
      <c r="L1892" s="4">
        <v>2007</v>
      </c>
      <c r="M1892" s="4" t="s">
        <v>267</v>
      </c>
      <c r="N1892" s="4" t="s">
        <v>153</v>
      </c>
      <c r="O1892" s="4" t="s">
        <v>135</v>
      </c>
      <c r="P1892" s="4">
        <v>2007</v>
      </c>
      <c r="Q1892" s="4"/>
      <c r="R1892" s="4" t="s">
        <v>119</v>
      </c>
      <c r="S1892" s="13"/>
      <c r="T1892" s="4"/>
      <c r="U1892" s="4"/>
      <c r="V1892" s="4" t="s">
        <v>448</v>
      </c>
      <c r="W1892" s="4">
        <v>60</v>
      </c>
      <c r="X1892" s="13">
        <v>45138</v>
      </c>
      <c r="Y1892" s="27">
        <v>75</v>
      </c>
      <c r="Z1892" s="27">
        <v>59</v>
      </c>
      <c r="AA1892" s="28" t="s">
        <v>450</v>
      </c>
      <c r="AB1892" s="31">
        <v>0.88600000000000001</v>
      </c>
      <c r="AC1892" s="32">
        <v>75</v>
      </c>
      <c r="AD1892" s="28">
        <v>7</v>
      </c>
      <c r="AE1892" s="28">
        <v>39.799999999999997</v>
      </c>
      <c r="AF1892" s="33">
        <v>0.01</v>
      </c>
      <c r="AG1892" s="28">
        <v>1</v>
      </c>
      <c r="AH1892" s="31">
        <v>2E-3</v>
      </c>
      <c r="AI1892" s="31">
        <v>0.129</v>
      </c>
      <c r="AJ1892" s="31"/>
      <c r="AK1892" s="75" t="str">
        <f t="shared" si="375"/>
        <v>1</v>
      </c>
      <c r="AL1892" s="75" t="str">
        <f t="shared" si="376"/>
        <v>1</v>
      </c>
      <c r="AM1892" s="75" t="str">
        <f t="shared" si="377"/>
        <v>1</v>
      </c>
      <c r="AN1892" s="75" t="str">
        <f t="shared" si="378"/>
        <v>1</v>
      </c>
      <c r="AO1892" s="75" t="str">
        <f t="shared" si="379"/>
        <v>1</v>
      </c>
      <c r="AP1892" s="75" t="str">
        <f t="shared" si="380"/>
        <v>1</v>
      </c>
      <c r="AQ1892" s="75" t="str">
        <f t="shared" ref="AQ1892:AQ1955" si="384">IF(AC1892&lt;&gt;"",IF(AND(W1892=60,AC1892&gt;=40),"1",IF(AND(W1892=60,AC1892&gt;=35,AC1892&lt;40),"3",IF(AND(W1892=60,AC1892&lt;35),"5",IF(AND(W1892=220,AC1892&gt;=50),"1",IF(AND(W1892=220,AC1892&gt;=45,AC1892&lt;50),"2",IF(AND(W1892=220,AC1892&lt;45),"5","")))))),"1")</f>
        <v>1</v>
      </c>
      <c r="AR1892" s="75" t="str">
        <f t="shared" ref="AR1892:AR1955" si="385">IF(AJ1892&lt;&gt;"",IF(AJ1892&gt;=0.2,"1",IF(AND(AJ1892&gt;=0.1,AJ1892&lt;0.2),"3",IF(AJ1892&lt;0.1,"5",""))),"1")</f>
        <v>1</v>
      </c>
      <c r="AS1892" s="75">
        <f t="shared" si="381"/>
        <v>1</v>
      </c>
      <c r="AT1892" s="75" t="str">
        <f t="shared" si="382"/>
        <v>1</v>
      </c>
      <c r="AU1892" s="48" t="e">
        <f>IF(OR(AQ1892="I",#REF!="I",AQ1892="C",#REF!="C"),"Termovacío",IF(OR(AO1892="I",AN1892="I",AP1892="I",AK1892="I",AL1892="I",AO1892="C",AN1892="C",AP1892="C",AK1892="C",AL1892="C"),"Regeneración",""))</f>
        <v>#REF!</v>
      </c>
    </row>
    <row r="1893" spans="1:47" s="10" customFormat="1" ht="15" customHeight="1" x14ac:dyDescent="0.2">
      <c r="A1893" s="4">
        <f t="shared" si="383"/>
        <v>94</v>
      </c>
      <c r="B1893" s="4">
        <v>60003386</v>
      </c>
      <c r="C1893" s="4" t="s">
        <v>106</v>
      </c>
      <c r="D1893" s="4" t="s">
        <v>162</v>
      </c>
      <c r="E1893" s="3"/>
      <c r="F1893" s="4" t="s">
        <v>385</v>
      </c>
      <c r="G1893" s="4" t="s">
        <v>12</v>
      </c>
      <c r="H1893" s="4" t="s">
        <v>68</v>
      </c>
      <c r="I1893" s="4" t="s">
        <v>245</v>
      </c>
      <c r="J1893" s="4" t="s">
        <v>141</v>
      </c>
      <c r="K1893" s="4" t="s">
        <v>125</v>
      </c>
      <c r="L1893" s="4">
        <v>2007</v>
      </c>
      <c r="M1893" s="4" t="s">
        <v>267</v>
      </c>
      <c r="N1893" s="4" t="s">
        <v>153</v>
      </c>
      <c r="O1893" s="4" t="s">
        <v>135</v>
      </c>
      <c r="P1893" s="4">
        <v>2007</v>
      </c>
      <c r="Q1893" s="4"/>
      <c r="R1893" s="4" t="s">
        <v>119</v>
      </c>
      <c r="S1893" s="13"/>
      <c r="T1893" s="4"/>
      <c r="U1893" s="4"/>
      <c r="V1893" s="4"/>
      <c r="W1893" s="4">
        <v>60</v>
      </c>
      <c r="X1893" s="13" t="s">
        <v>286</v>
      </c>
      <c r="Y1893" s="27">
        <v>0</v>
      </c>
      <c r="Z1893" s="27">
        <v>59.8</v>
      </c>
      <c r="AA1893" s="28" t="s">
        <v>282</v>
      </c>
      <c r="AB1893" s="31">
        <v>0.88270000000000004</v>
      </c>
      <c r="AC1893" s="32">
        <v>72.2</v>
      </c>
      <c r="AD1893" s="28">
        <v>8</v>
      </c>
      <c r="AE1893" s="28">
        <v>40.1</v>
      </c>
      <c r="AF1893" s="33">
        <v>0.02</v>
      </c>
      <c r="AG1893" s="28">
        <v>1</v>
      </c>
      <c r="AH1893" s="31">
        <v>7.0000000000000001E-3</v>
      </c>
      <c r="AI1893" s="31">
        <v>0.16</v>
      </c>
      <c r="AJ1893" s="31"/>
      <c r="AK1893" s="75" t="str">
        <f t="shared" si="375"/>
        <v>1</v>
      </c>
      <c r="AL1893" s="75" t="str">
        <f t="shared" si="376"/>
        <v>1</v>
      </c>
      <c r="AM1893" s="75" t="str">
        <f t="shared" si="377"/>
        <v>1</v>
      </c>
      <c r="AN1893" s="75" t="str">
        <f t="shared" si="378"/>
        <v>1</v>
      </c>
      <c r="AO1893" s="75" t="str">
        <f t="shared" si="379"/>
        <v>1</v>
      </c>
      <c r="AP1893" s="75" t="str">
        <f t="shared" si="380"/>
        <v>1</v>
      </c>
      <c r="AQ1893" s="75" t="str">
        <f t="shared" si="384"/>
        <v>1</v>
      </c>
      <c r="AR1893" s="75" t="str">
        <f t="shared" si="385"/>
        <v>1</v>
      </c>
      <c r="AS1893" s="75">
        <f t="shared" si="381"/>
        <v>1</v>
      </c>
      <c r="AT1893" s="75" t="str">
        <f t="shared" si="382"/>
        <v>1</v>
      </c>
      <c r="AU1893" s="48" t="e">
        <f>IF(OR(AQ1893="I",#REF!="I",AQ1893="C",#REF!="C"),"Termovacío",IF(OR(AO1893="I",AN1893="I",AP1893="I",AK1893="I",AL1893="I",AO1893="C",AN1893="C",AP1893="C",AK1893="C",AL1893="C"),"Regeneración",""))</f>
        <v>#REF!</v>
      </c>
    </row>
    <row r="1894" spans="1:47" s="10" customFormat="1" ht="15" customHeight="1" x14ac:dyDescent="0.2">
      <c r="A1894" s="4">
        <f t="shared" si="383"/>
        <v>94</v>
      </c>
      <c r="B1894" s="4">
        <v>60003386</v>
      </c>
      <c r="C1894" s="4" t="s">
        <v>106</v>
      </c>
      <c r="D1894" s="4" t="s">
        <v>162</v>
      </c>
      <c r="E1894" s="3"/>
      <c r="F1894" s="4" t="s">
        <v>385</v>
      </c>
      <c r="G1894" s="4" t="s">
        <v>12</v>
      </c>
      <c r="H1894" s="4" t="s">
        <v>68</v>
      </c>
      <c r="I1894" s="4" t="s">
        <v>245</v>
      </c>
      <c r="J1894" s="4" t="s">
        <v>141</v>
      </c>
      <c r="K1894" s="4" t="s">
        <v>125</v>
      </c>
      <c r="L1894" s="4">
        <v>2007</v>
      </c>
      <c r="M1894" s="4" t="s">
        <v>267</v>
      </c>
      <c r="N1894" s="4" t="s">
        <v>153</v>
      </c>
      <c r="O1894" s="4" t="s">
        <v>135</v>
      </c>
      <c r="P1894" s="4">
        <v>2007</v>
      </c>
      <c r="Q1894" s="4"/>
      <c r="R1894" s="4" t="s">
        <v>119</v>
      </c>
      <c r="S1894" s="13"/>
      <c r="T1894" s="4"/>
      <c r="U1894" s="4"/>
      <c r="V1894" s="4" t="s">
        <v>301</v>
      </c>
      <c r="W1894" s="4">
        <v>60</v>
      </c>
      <c r="X1894" s="13">
        <v>44381</v>
      </c>
      <c r="Y1894" s="27">
        <v>68.8</v>
      </c>
      <c r="Z1894" s="27">
        <v>49.6</v>
      </c>
      <c r="AA1894" s="28" t="s">
        <v>283</v>
      </c>
      <c r="AB1894" s="31">
        <v>0.876</v>
      </c>
      <c r="AC1894" s="32">
        <v>34</v>
      </c>
      <c r="AD1894" s="28">
        <v>12</v>
      </c>
      <c r="AE1894" s="28">
        <v>40</v>
      </c>
      <c r="AF1894" s="33">
        <v>0.02</v>
      </c>
      <c r="AG1894" s="28">
        <v>1</v>
      </c>
      <c r="AH1894" s="31">
        <v>5.0000000000000001E-3</v>
      </c>
      <c r="AI1894" s="31">
        <v>0.40699999999999997</v>
      </c>
      <c r="AJ1894" s="31"/>
      <c r="AK1894" s="75" t="str">
        <f t="shared" si="375"/>
        <v>1</v>
      </c>
      <c r="AL1894" s="75" t="str">
        <f t="shared" si="376"/>
        <v>1</v>
      </c>
      <c r="AM1894" s="75" t="str">
        <f t="shared" si="377"/>
        <v>1</v>
      </c>
      <c r="AN1894" s="75" t="str">
        <f t="shared" si="378"/>
        <v>1</v>
      </c>
      <c r="AO1894" s="75" t="str">
        <f t="shared" si="379"/>
        <v>1</v>
      </c>
      <c r="AP1894" s="75" t="str">
        <f t="shared" si="380"/>
        <v>1</v>
      </c>
      <c r="AQ1894" s="75" t="str">
        <f t="shared" si="384"/>
        <v>5</v>
      </c>
      <c r="AR1894" s="75" t="str">
        <f t="shared" si="385"/>
        <v>1</v>
      </c>
      <c r="AS1894" s="75">
        <f t="shared" si="381"/>
        <v>1.9090909090909092</v>
      </c>
      <c r="AT1894" s="75" t="str">
        <f t="shared" si="382"/>
        <v>3</v>
      </c>
      <c r="AU1894" s="48" t="e">
        <f>IF(OR(AQ1894="I",#REF!="I",AQ1894="C",#REF!="C"),"Termovacío",IF(OR(AO1894="I",AN1894="I",AP1894="I",AK1894="I",AL1894="I",AO1894="C",AN1894="C",AP1894="C",AK1894="C",AL1894="C"),"Regeneración",""))</f>
        <v>#REF!</v>
      </c>
    </row>
    <row r="1895" spans="1:47" s="10" customFormat="1" ht="15" customHeight="1" x14ac:dyDescent="0.2">
      <c r="A1895" s="4">
        <f t="shared" si="383"/>
        <v>94</v>
      </c>
      <c r="B1895" s="4">
        <v>60003386</v>
      </c>
      <c r="C1895" s="4" t="s">
        <v>106</v>
      </c>
      <c r="D1895" s="4" t="s">
        <v>162</v>
      </c>
      <c r="E1895" s="3"/>
      <c r="F1895" s="4" t="s">
        <v>385</v>
      </c>
      <c r="G1895" s="4" t="s">
        <v>12</v>
      </c>
      <c r="H1895" s="4" t="s">
        <v>68</v>
      </c>
      <c r="I1895" s="4" t="s">
        <v>245</v>
      </c>
      <c r="J1895" s="4" t="s">
        <v>141</v>
      </c>
      <c r="K1895" s="4" t="s">
        <v>125</v>
      </c>
      <c r="L1895" s="4">
        <v>2007</v>
      </c>
      <c r="M1895" s="4" t="s">
        <v>267</v>
      </c>
      <c r="N1895" s="4" t="s">
        <v>153</v>
      </c>
      <c r="O1895" s="4" t="s">
        <v>135</v>
      </c>
      <c r="P1895" s="4">
        <v>2007</v>
      </c>
      <c r="Q1895" s="4"/>
      <c r="R1895" s="4" t="s">
        <v>119</v>
      </c>
      <c r="S1895" s="13"/>
      <c r="T1895" s="4"/>
      <c r="U1895" s="4"/>
      <c r="V1895" s="4"/>
      <c r="W1895" s="4">
        <v>60</v>
      </c>
      <c r="X1895" s="13">
        <v>43996</v>
      </c>
      <c r="Y1895" s="27"/>
      <c r="Z1895" s="27"/>
      <c r="AA1895" s="28"/>
      <c r="AB1895" s="31"/>
      <c r="AC1895" s="32">
        <v>47</v>
      </c>
      <c r="AD1895" s="28"/>
      <c r="AE1895" s="28">
        <v>41.7</v>
      </c>
      <c r="AF1895" s="33">
        <v>0.01</v>
      </c>
      <c r="AG1895" s="28">
        <v>1</v>
      </c>
      <c r="AH1895" s="31">
        <v>4.0000000000000001E-3</v>
      </c>
      <c r="AI1895" s="31">
        <v>0.12</v>
      </c>
      <c r="AJ1895" s="31"/>
      <c r="AK1895" s="75" t="str">
        <f t="shared" si="375"/>
        <v>1</v>
      </c>
      <c r="AL1895" s="75" t="str">
        <f t="shared" si="376"/>
        <v>1</v>
      </c>
      <c r="AM1895" s="75" t="str">
        <f t="shared" si="377"/>
        <v>1</v>
      </c>
      <c r="AN1895" s="75" t="str">
        <f t="shared" si="378"/>
        <v>1</v>
      </c>
      <c r="AO1895" s="75" t="str">
        <f t="shared" si="379"/>
        <v>1</v>
      </c>
      <c r="AP1895" s="75" t="str">
        <f t="shared" si="380"/>
        <v>1</v>
      </c>
      <c r="AQ1895" s="75" t="str">
        <f t="shared" si="384"/>
        <v>1</v>
      </c>
      <c r="AR1895" s="75" t="str">
        <f t="shared" si="385"/>
        <v>1</v>
      </c>
      <c r="AS1895" s="75">
        <f t="shared" si="381"/>
        <v>1</v>
      </c>
      <c r="AT1895" s="75" t="str">
        <f t="shared" si="382"/>
        <v>1</v>
      </c>
      <c r="AU1895" s="48" t="e">
        <f>IF(OR(AQ1895="I",#REF!="I",AQ1895="C",#REF!="C"),"Termovacío",IF(OR(AO1895="I",AN1895="I",AP1895="I",AK1895="I",AL1895="I",AO1895="C",AN1895="C",AP1895="C",AK1895="C",AL1895="C"),"Regeneración",""))</f>
        <v>#REF!</v>
      </c>
    </row>
    <row r="1896" spans="1:47" s="10" customFormat="1" ht="15" customHeight="1" x14ac:dyDescent="0.2">
      <c r="A1896" s="4">
        <f t="shared" si="383"/>
        <v>94</v>
      </c>
      <c r="B1896" s="4">
        <v>60003386</v>
      </c>
      <c r="C1896" s="4" t="s">
        <v>106</v>
      </c>
      <c r="D1896" s="4" t="s">
        <v>162</v>
      </c>
      <c r="E1896" s="3"/>
      <c r="F1896" s="4" t="s">
        <v>385</v>
      </c>
      <c r="G1896" s="4" t="s">
        <v>12</v>
      </c>
      <c r="H1896" s="4" t="s">
        <v>68</v>
      </c>
      <c r="I1896" s="4" t="s">
        <v>245</v>
      </c>
      <c r="J1896" s="4" t="s">
        <v>141</v>
      </c>
      <c r="K1896" s="4" t="s">
        <v>125</v>
      </c>
      <c r="L1896" s="4">
        <v>2007</v>
      </c>
      <c r="M1896" s="4" t="s">
        <v>267</v>
      </c>
      <c r="N1896" s="4" t="s">
        <v>153</v>
      </c>
      <c r="O1896" s="4" t="s">
        <v>135</v>
      </c>
      <c r="P1896" s="4">
        <v>2007</v>
      </c>
      <c r="Q1896" s="4"/>
      <c r="R1896" s="4" t="s">
        <v>119</v>
      </c>
      <c r="S1896" s="13"/>
      <c r="T1896" s="4"/>
      <c r="U1896" s="4"/>
      <c r="V1896" s="4"/>
      <c r="W1896" s="4">
        <v>60</v>
      </c>
      <c r="X1896" s="13">
        <v>43572</v>
      </c>
      <c r="Y1896" s="27"/>
      <c r="Z1896" s="27"/>
      <c r="AA1896" s="28"/>
      <c r="AB1896" s="31"/>
      <c r="AC1896" s="32">
        <v>39</v>
      </c>
      <c r="AD1896" s="28"/>
      <c r="AE1896" s="28">
        <v>41.1</v>
      </c>
      <c r="AF1896" s="33">
        <v>0.01</v>
      </c>
      <c r="AG1896" s="28">
        <v>1</v>
      </c>
      <c r="AH1896" s="31">
        <v>6.0000000000000001E-3</v>
      </c>
      <c r="AI1896" s="31">
        <v>0.1</v>
      </c>
      <c r="AJ1896" s="31"/>
      <c r="AK1896" s="75" t="str">
        <f t="shared" si="375"/>
        <v>1</v>
      </c>
      <c r="AL1896" s="75" t="str">
        <f t="shared" si="376"/>
        <v>1</v>
      </c>
      <c r="AM1896" s="75" t="str">
        <f t="shared" si="377"/>
        <v>1</v>
      </c>
      <c r="AN1896" s="75" t="str">
        <f t="shared" si="378"/>
        <v>1</v>
      </c>
      <c r="AO1896" s="75" t="str">
        <f t="shared" si="379"/>
        <v>1</v>
      </c>
      <c r="AP1896" s="75" t="str">
        <f t="shared" si="380"/>
        <v>1</v>
      </c>
      <c r="AQ1896" s="75" t="str">
        <f t="shared" si="384"/>
        <v>3</v>
      </c>
      <c r="AR1896" s="75" t="str">
        <f t="shared" si="385"/>
        <v>1</v>
      </c>
      <c r="AS1896" s="75">
        <f t="shared" si="381"/>
        <v>1.4545454545454546</v>
      </c>
      <c r="AT1896" s="75" t="str">
        <f t="shared" si="382"/>
        <v>3</v>
      </c>
      <c r="AU1896" s="48" t="e">
        <f>IF(OR(AQ1896="I",#REF!="I",AQ1896="C",#REF!="C"),"Termovacío",IF(OR(AO1896="I",AN1896="I",AP1896="I",AK1896="I",AL1896="I",AO1896="C",AN1896="C",AP1896="C",AK1896="C",AL1896="C"),"Regeneración",""))</f>
        <v>#REF!</v>
      </c>
    </row>
    <row r="1897" spans="1:47" s="10" customFormat="1" ht="15" customHeight="1" x14ac:dyDescent="0.2">
      <c r="A1897" s="4">
        <f t="shared" si="383"/>
        <v>94</v>
      </c>
      <c r="B1897" s="4">
        <v>60003386</v>
      </c>
      <c r="C1897" s="4" t="s">
        <v>106</v>
      </c>
      <c r="D1897" s="4" t="s">
        <v>162</v>
      </c>
      <c r="E1897" s="3"/>
      <c r="F1897" s="4" t="s">
        <v>385</v>
      </c>
      <c r="G1897" s="4" t="s">
        <v>12</v>
      </c>
      <c r="H1897" s="4" t="s">
        <v>68</v>
      </c>
      <c r="I1897" s="4" t="s">
        <v>245</v>
      </c>
      <c r="J1897" s="4" t="s">
        <v>141</v>
      </c>
      <c r="K1897" s="4" t="s">
        <v>125</v>
      </c>
      <c r="L1897" s="4">
        <v>2007</v>
      </c>
      <c r="M1897" s="4" t="s">
        <v>267</v>
      </c>
      <c r="N1897" s="4" t="s">
        <v>153</v>
      </c>
      <c r="O1897" s="4" t="s">
        <v>135</v>
      </c>
      <c r="P1897" s="4">
        <v>2007</v>
      </c>
      <c r="Q1897" s="4"/>
      <c r="R1897" s="4" t="s">
        <v>119</v>
      </c>
      <c r="S1897" s="13"/>
      <c r="T1897" s="4"/>
      <c r="U1897" s="4"/>
      <c r="V1897" s="4"/>
      <c r="W1897" s="4">
        <v>60</v>
      </c>
      <c r="X1897" s="13">
        <v>43312</v>
      </c>
      <c r="Y1897" s="27"/>
      <c r="Z1897" s="27"/>
      <c r="AA1897" s="28"/>
      <c r="AB1897" s="31"/>
      <c r="AC1897" s="32">
        <v>38.700000000000003</v>
      </c>
      <c r="AD1897" s="28"/>
      <c r="AE1897" s="28">
        <v>34.700000000000003</v>
      </c>
      <c r="AF1897" s="33">
        <v>0.01</v>
      </c>
      <c r="AG1897" s="28">
        <v>1</v>
      </c>
      <c r="AH1897" s="31">
        <v>6.0000000000000001E-3</v>
      </c>
      <c r="AI1897" s="31">
        <v>0.21</v>
      </c>
      <c r="AJ1897" s="31"/>
      <c r="AK1897" s="75" t="str">
        <f t="shared" si="375"/>
        <v>1</v>
      </c>
      <c r="AL1897" s="75" t="str">
        <f t="shared" si="376"/>
        <v>1</v>
      </c>
      <c r="AM1897" s="75" t="str">
        <f t="shared" si="377"/>
        <v>1</v>
      </c>
      <c r="AN1897" s="75" t="str">
        <f t="shared" si="378"/>
        <v>1</v>
      </c>
      <c r="AO1897" s="75" t="str">
        <f t="shared" si="379"/>
        <v>1</v>
      </c>
      <c r="AP1897" s="75" t="str">
        <f t="shared" si="380"/>
        <v>1</v>
      </c>
      <c r="AQ1897" s="75" t="str">
        <f t="shared" si="384"/>
        <v>3</v>
      </c>
      <c r="AR1897" s="75" t="str">
        <f t="shared" si="385"/>
        <v>1</v>
      </c>
      <c r="AS1897" s="75">
        <f t="shared" si="381"/>
        <v>1.4545454545454546</v>
      </c>
      <c r="AT1897" s="75" t="str">
        <f t="shared" si="382"/>
        <v>3</v>
      </c>
      <c r="AU1897" s="48" t="e">
        <f>IF(OR(AQ1897="I",#REF!="I",AQ1897="C",#REF!="C"),"Termovacío",IF(OR(AO1897="I",AN1897="I",AP1897="I",AK1897="I",AL1897="I",AO1897="C",AN1897="C",AP1897="C",AK1897="C",AL1897="C"),"Regeneración",""))</f>
        <v>#REF!</v>
      </c>
    </row>
    <row r="1898" spans="1:47" s="10" customFormat="1" ht="15" customHeight="1" x14ac:dyDescent="0.2">
      <c r="A1898" s="4">
        <f t="shared" si="383"/>
        <v>94</v>
      </c>
      <c r="B1898" s="4">
        <v>60003386</v>
      </c>
      <c r="C1898" s="4" t="s">
        <v>106</v>
      </c>
      <c r="D1898" s="4" t="s">
        <v>162</v>
      </c>
      <c r="E1898" s="3"/>
      <c r="F1898" s="4" t="s">
        <v>385</v>
      </c>
      <c r="G1898" s="4" t="s">
        <v>12</v>
      </c>
      <c r="H1898" s="4" t="s">
        <v>68</v>
      </c>
      <c r="I1898" s="4" t="s">
        <v>245</v>
      </c>
      <c r="J1898" s="4" t="s">
        <v>141</v>
      </c>
      <c r="K1898" s="4" t="s">
        <v>125</v>
      </c>
      <c r="L1898" s="4">
        <v>2007</v>
      </c>
      <c r="M1898" s="4" t="s">
        <v>267</v>
      </c>
      <c r="N1898" s="4" t="s">
        <v>153</v>
      </c>
      <c r="O1898" s="4" t="s">
        <v>135</v>
      </c>
      <c r="P1898" s="4">
        <v>2007</v>
      </c>
      <c r="Q1898" s="4"/>
      <c r="R1898" s="4" t="s">
        <v>119</v>
      </c>
      <c r="S1898" s="13"/>
      <c r="T1898" s="4"/>
      <c r="U1898" s="4"/>
      <c r="V1898" s="4"/>
      <c r="W1898" s="4">
        <v>60</v>
      </c>
      <c r="X1898" s="13">
        <v>42919</v>
      </c>
      <c r="Y1898" s="27"/>
      <c r="Z1898" s="27"/>
      <c r="AA1898" s="28"/>
      <c r="AB1898" s="31"/>
      <c r="AC1898" s="32"/>
      <c r="AD1898" s="28"/>
      <c r="AE1898" s="28">
        <v>40.4</v>
      </c>
      <c r="AF1898" s="33">
        <v>0.01</v>
      </c>
      <c r="AG1898" s="28">
        <v>1</v>
      </c>
      <c r="AH1898" s="31">
        <v>0.04</v>
      </c>
      <c r="AI1898" s="31">
        <v>0.3</v>
      </c>
      <c r="AJ1898" s="31"/>
      <c r="AK1898" s="75" t="str">
        <f t="shared" si="375"/>
        <v>1</v>
      </c>
      <c r="AL1898" s="75" t="str">
        <f t="shared" si="376"/>
        <v>1</v>
      </c>
      <c r="AM1898" s="75" t="str">
        <f t="shared" si="377"/>
        <v>1</v>
      </c>
      <c r="AN1898" s="75" t="str">
        <f t="shared" si="378"/>
        <v>1</v>
      </c>
      <c r="AO1898" s="75" t="str">
        <f t="shared" si="379"/>
        <v>1</v>
      </c>
      <c r="AP1898" s="75" t="str">
        <f t="shared" si="380"/>
        <v>1</v>
      </c>
      <c r="AQ1898" s="75" t="str">
        <f t="shared" si="384"/>
        <v>1</v>
      </c>
      <c r="AR1898" s="75" t="str">
        <f t="shared" si="385"/>
        <v>1</v>
      </c>
      <c r="AS1898" s="75">
        <f t="shared" si="381"/>
        <v>1</v>
      </c>
      <c r="AT1898" s="75" t="str">
        <f t="shared" si="382"/>
        <v>1</v>
      </c>
      <c r="AU1898" s="48" t="e">
        <f>IF(OR(AQ1898="I",#REF!="I",AQ1898="C",#REF!="C"),"Termovacío",IF(OR(AO1898="I",AN1898="I",AP1898="I",AK1898="I",AL1898="I",AO1898="C",AN1898="C",AP1898="C",AK1898="C",AL1898="C"),"Regeneración",""))</f>
        <v>#REF!</v>
      </c>
    </row>
    <row r="1899" spans="1:47" s="10" customFormat="1" ht="15" customHeight="1" x14ac:dyDescent="0.2">
      <c r="A1899" s="4">
        <f t="shared" si="383"/>
        <v>94</v>
      </c>
      <c r="B1899" s="4">
        <v>60003386</v>
      </c>
      <c r="C1899" s="4" t="s">
        <v>106</v>
      </c>
      <c r="D1899" s="4" t="s">
        <v>162</v>
      </c>
      <c r="E1899" s="3"/>
      <c r="F1899" s="4" t="s">
        <v>385</v>
      </c>
      <c r="G1899" s="4" t="s">
        <v>12</v>
      </c>
      <c r="H1899" s="4" t="s">
        <v>68</v>
      </c>
      <c r="I1899" s="4" t="s">
        <v>245</v>
      </c>
      <c r="J1899" s="4" t="s">
        <v>141</v>
      </c>
      <c r="K1899" s="4" t="s">
        <v>125</v>
      </c>
      <c r="L1899" s="4">
        <v>2007</v>
      </c>
      <c r="M1899" s="4" t="s">
        <v>267</v>
      </c>
      <c r="N1899" s="4" t="s">
        <v>153</v>
      </c>
      <c r="O1899" s="4" t="s">
        <v>135</v>
      </c>
      <c r="P1899" s="4">
        <v>2007</v>
      </c>
      <c r="Q1899" s="4"/>
      <c r="R1899" s="4" t="s">
        <v>119</v>
      </c>
      <c r="S1899" s="13"/>
      <c r="T1899" s="4"/>
      <c r="U1899" s="4"/>
      <c r="V1899" s="4"/>
      <c r="W1899" s="4">
        <v>60</v>
      </c>
      <c r="X1899" s="13">
        <v>42381</v>
      </c>
      <c r="Y1899" s="27"/>
      <c r="Z1899" s="27"/>
      <c r="AA1899" s="28"/>
      <c r="AB1899" s="31"/>
      <c r="AC1899" s="32">
        <v>54</v>
      </c>
      <c r="AD1899" s="28"/>
      <c r="AE1899" s="28">
        <v>40</v>
      </c>
      <c r="AF1899" s="33">
        <v>0.01</v>
      </c>
      <c r="AG1899" s="28">
        <v>0.5</v>
      </c>
      <c r="AH1899" s="31">
        <v>8.9999999999999993E-3</v>
      </c>
      <c r="AI1899" s="31">
        <v>0.106</v>
      </c>
      <c r="AJ1899" s="31"/>
      <c r="AK1899" s="75" t="str">
        <f t="shared" si="375"/>
        <v>1</v>
      </c>
      <c r="AL1899" s="75" t="str">
        <f t="shared" si="376"/>
        <v>1</v>
      </c>
      <c r="AM1899" s="75" t="str">
        <f t="shared" si="377"/>
        <v>1</v>
      </c>
      <c r="AN1899" s="75" t="str">
        <f t="shared" si="378"/>
        <v>1</v>
      </c>
      <c r="AO1899" s="75" t="str">
        <f t="shared" si="379"/>
        <v>1</v>
      </c>
      <c r="AP1899" s="75" t="str">
        <f t="shared" si="380"/>
        <v>1</v>
      </c>
      <c r="AQ1899" s="75" t="str">
        <f t="shared" si="384"/>
        <v>1</v>
      </c>
      <c r="AR1899" s="75" t="str">
        <f t="shared" si="385"/>
        <v>1</v>
      </c>
      <c r="AS1899" s="75">
        <f t="shared" si="381"/>
        <v>1</v>
      </c>
      <c r="AT1899" s="75" t="str">
        <f t="shared" si="382"/>
        <v>1</v>
      </c>
      <c r="AU1899" s="48" t="e">
        <f>IF(OR(AQ1899="I",#REF!="I",AQ1899="C",#REF!="C"),"Termovacío",IF(OR(AO1899="I",AN1899="I",AP1899="I",AK1899="I",AL1899="I",AO1899="C",AN1899="C",AP1899="C",AK1899="C",AL1899="C"),"Regeneración",""))</f>
        <v>#REF!</v>
      </c>
    </row>
    <row r="1900" spans="1:47" s="10" customFormat="1" ht="15" customHeight="1" x14ac:dyDescent="0.2">
      <c r="A1900" s="4">
        <f t="shared" si="383"/>
        <v>94</v>
      </c>
      <c r="B1900" s="4">
        <v>60003386</v>
      </c>
      <c r="C1900" s="4" t="s">
        <v>106</v>
      </c>
      <c r="D1900" s="4" t="s">
        <v>162</v>
      </c>
      <c r="E1900" s="3"/>
      <c r="F1900" s="4" t="s">
        <v>385</v>
      </c>
      <c r="G1900" s="4" t="s">
        <v>12</v>
      </c>
      <c r="H1900" s="4" t="s">
        <v>68</v>
      </c>
      <c r="I1900" s="4" t="s">
        <v>245</v>
      </c>
      <c r="J1900" s="4" t="s">
        <v>141</v>
      </c>
      <c r="K1900" s="4" t="s">
        <v>125</v>
      </c>
      <c r="L1900" s="4">
        <v>2007</v>
      </c>
      <c r="M1900" s="4" t="s">
        <v>267</v>
      </c>
      <c r="N1900" s="4" t="s">
        <v>153</v>
      </c>
      <c r="O1900" s="4" t="s">
        <v>135</v>
      </c>
      <c r="P1900" s="4">
        <v>2007</v>
      </c>
      <c r="Q1900" s="4"/>
      <c r="R1900" s="4" t="s">
        <v>119</v>
      </c>
      <c r="S1900" s="13"/>
      <c r="T1900" s="4"/>
      <c r="U1900" s="4"/>
      <c r="V1900" s="4"/>
      <c r="W1900" s="4">
        <v>60</v>
      </c>
      <c r="X1900" s="13">
        <v>41984</v>
      </c>
      <c r="Y1900" s="27"/>
      <c r="Z1900" s="27"/>
      <c r="AA1900" s="28"/>
      <c r="AB1900" s="31"/>
      <c r="AC1900" s="32">
        <v>63.3</v>
      </c>
      <c r="AD1900" s="28"/>
      <c r="AE1900" s="28">
        <v>42</v>
      </c>
      <c r="AF1900" s="33">
        <v>0.01</v>
      </c>
      <c r="AG1900" s="28">
        <v>0.5</v>
      </c>
      <c r="AH1900" s="31">
        <v>1.4E-2</v>
      </c>
      <c r="AI1900" s="31"/>
      <c r="AJ1900" s="31"/>
      <c r="AK1900" s="75" t="str">
        <f t="shared" si="375"/>
        <v>1</v>
      </c>
      <c r="AL1900" s="75" t="str">
        <f t="shared" si="376"/>
        <v>1</v>
      </c>
      <c r="AM1900" s="75" t="str">
        <f t="shared" si="377"/>
        <v>1</v>
      </c>
      <c r="AN1900" s="75" t="str">
        <f t="shared" si="378"/>
        <v>1</v>
      </c>
      <c r="AO1900" s="75" t="str">
        <f t="shared" si="379"/>
        <v>1</v>
      </c>
      <c r="AP1900" s="75" t="str">
        <f t="shared" si="380"/>
        <v>1</v>
      </c>
      <c r="AQ1900" s="75" t="str">
        <f t="shared" si="384"/>
        <v>1</v>
      </c>
      <c r="AR1900" s="75" t="str">
        <f t="shared" si="385"/>
        <v>1</v>
      </c>
      <c r="AS1900" s="75">
        <f t="shared" si="381"/>
        <v>1</v>
      </c>
      <c r="AT1900" s="75" t="str">
        <f t="shared" si="382"/>
        <v>1</v>
      </c>
      <c r="AU1900" s="48" t="e">
        <f>IF(OR(AQ1900="I",#REF!="I",AQ1900="C",#REF!="C"),"Termovacío",IF(OR(AO1900="I",AN1900="I",AP1900="I",AK1900="I",AL1900="I",AO1900="C",AN1900="C",AP1900="C",AK1900="C",AL1900="C"),"Regeneración",""))</f>
        <v>#REF!</v>
      </c>
    </row>
    <row r="1901" spans="1:47" s="10" customFormat="1" ht="15" customHeight="1" x14ac:dyDescent="0.2">
      <c r="A1901" s="4">
        <f t="shared" si="383"/>
        <v>94</v>
      </c>
      <c r="B1901" s="4">
        <v>60003386</v>
      </c>
      <c r="C1901" s="4" t="s">
        <v>106</v>
      </c>
      <c r="D1901" s="4" t="s">
        <v>162</v>
      </c>
      <c r="E1901" s="3"/>
      <c r="F1901" s="4" t="s">
        <v>385</v>
      </c>
      <c r="G1901" s="4" t="s">
        <v>12</v>
      </c>
      <c r="H1901" s="4" t="s">
        <v>68</v>
      </c>
      <c r="I1901" s="4" t="s">
        <v>245</v>
      </c>
      <c r="J1901" s="4" t="s">
        <v>141</v>
      </c>
      <c r="K1901" s="4" t="s">
        <v>125</v>
      </c>
      <c r="L1901" s="4">
        <v>2007</v>
      </c>
      <c r="M1901" s="4" t="s">
        <v>267</v>
      </c>
      <c r="N1901" s="4" t="s">
        <v>153</v>
      </c>
      <c r="O1901" s="4" t="s">
        <v>135</v>
      </c>
      <c r="P1901" s="4">
        <v>2007</v>
      </c>
      <c r="Q1901" s="4"/>
      <c r="R1901" s="4" t="s">
        <v>119</v>
      </c>
      <c r="S1901" s="13"/>
      <c r="T1901" s="4"/>
      <c r="U1901" s="4"/>
      <c r="V1901" s="4"/>
      <c r="W1901" s="4">
        <v>60</v>
      </c>
      <c r="X1901" s="13">
        <v>41919</v>
      </c>
      <c r="Y1901" s="27"/>
      <c r="Z1901" s="27"/>
      <c r="AA1901" s="28"/>
      <c r="AB1901" s="31"/>
      <c r="AC1901" s="32">
        <v>51.3</v>
      </c>
      <c r="AD1901" s="28"/>
      <c r="AE1901" s="28">
        <v>42.5</v>
      </c>
      <c r="AF1901" s="33">
        <v>0.01</v>
      </c>
      <c r="AG1901" s="28">
        <v>0.5</v>
      </c>
      <c r="AH1901" s="31"/>
      <c r="AI1901" s="31">
        <v>4.3E-3</v>
      </c>
      <c r="AJ1901" s="31"/>
      <c r="AK1901" s="75" t="str">
        <f t="shared" si="375"/>
        <v>1</v>
      </c>
      <c r="AL1901" s="75" t="str">
        <f t="shared" si="376"/>
        <v>1</v>
      </c>
      <c r="AM1901" s="75" t="str">
        <f t="shared" si="377"/>
        <v>1</v>
      </c>
      <c r="AN1901" s="75" t="str">
        <f t="shared" si="378"/>
        <v>1</v>
      </c>
      <c r="AO1901" s="75" t="str">
        <f t="shared" si="379"/>
        <v>1</v>
      </c>
      <c r="AP1901" s="75" t="str">
        <f t="shared" si="380"/>
        <v>1</v>
      </c>
      <c r="AQ1901" s="75" t="str">
        <f t="shared" si="384"/>
        <v>1</v>
      </c>
      <c r="AR1901" s="75" t="str">
        <f t="shared" si="385"/>
        <v>1</v>
      </c>
      <c r="AS1901" s="75">
        <f t="shared" si="381"/>
        <v>1</v>
      </c>
      <c r="AT1901" s="75" t="str">
        <f t="shared" si="382"/>
        <v>1</v>
      </c>
      <c r="AU1901" s="48" t="e">
        <f>IF(OR(AQ1901="I",#REF!="I",AQ1901="C",#REF!="C"),"Termovacío",IF(OR(AO1901="I",AN1901="I",AP1901="I",AK1901="I",AL1901="I",AO1901="C",AN1901="C",AP1901="C",AK1901="C",AL1901="C"),"Regeneración",""))</f>
        <v>#REF!</v>
      </c>
    </row>
    <row r="1902" spans="1:47" s="10" customFormat="1" ht="15" customHeight="1" x14ac:dyDescent="0.2">
      <c r="A1902" s="4">
        <f t="shared" si="383"/>
        <v>94</v>
      </c>
      <c r="B1902" s="4">
        <v>60003386</v>
      </c>
      <c r="C1902" s="4" t="s">
        <v>106</v>
      </c>
      <c r="D1902" s="4" t="s">
        <v>162</v>
      </c>
      <c r="E1902" s="3"/>
      <c r="F1902" s="4" t="s">
        <v>385</v>
      </c>
      <c r="G1902" s="4" t="s">
        <v>12</v>
      </c>
      <c r="H1902" s="4" t="s">
        <v>68</v>
      </c>
      <c r="I1902" s="4" t="s">
        <v>245</v>
      </c>
      <c r="J1902" s="4" t="s">
        <v>141</v>
      </c>
      <c r="K1902" s="4" t="s">
        <v>125</v>
      </c>
      <c r="L1902" s="4">
        <v>2007</v>
      </c>
      <c r="M1902" s="4" t="s">
        <v>267</v>
      </c>
      <c r="N1902" s="4" t="s">
        <v>153</v>
      </c>
      <c r="O1902" s="4" t="s">
        <v>135</v>
      </c>
      <c r="P1902" s="4">
        <v>2007</v>
      </c>
      <c r="Q1902" s="4"/>
      <c r="R1902" s="4" t="s">
        <v>119</v>
      </c>
      <c r="S1902" s="13"/>
      <c r="T1902" s="4"/>
      <c r="U1902" s="4"/>
      <c r="V1902" s="4"/>
      <c r="W1902" s="4">
        <v>60</v>
      </c>
      <c r="X1902" s="13">
        <v>41689</v>
      </c>
      <c r="Y1902" s="27"/>
      <c r="Z1902" s="27"/>
      <c r="AA1902" s="28"/>
      <c r="AB1902" s="31"/>
      <c r="AC1902" s="32">
        <v>63.8</v>
      </c>
      <c r="AD1902" s="28"/>
      <c r="AE1902" s="28">
        <v>36</v>
      </c>
      <c r="AF1902" s="33">
        <v>0.01</v>
      </c>
      <c r="AG1902" s="28">
        <v>0.5</v>
      </c>
      <c r="AH1902" s="31">
        <v>1.2999999999999999E-2</v>
      </c>
      <c r="AI1902" s="31">
        <v>0.24</v>
      </c>
      <c r="AJ1902" s="31"/>
      <c r="AK1902" s="75" t="str">
        <f t="shared" si="375"/>
        <v>1</v>
      </c>
      <c r="AL1902" s="75" t="str">
        <f t="shared" si="376"/>
        <v>1</v>
      </c>
      <c r="AM1902" s="75" t="str">
        <f t="shared" si="377"/>
        <v>1</v>
      </c>
      <c r="AN1902" s="75" t="str">
        <f t="shared" si="378"/>
        <v>1</v>
      </c>
      <c r="AO1902" s="75" t="str">
        <f t="shared" si="379"/>
        <v>1</v>
      </c>
      <c r="AP1902" s="75" t="str">
        <f t="shared" si="380"/>
        <v>1</v>
      </c>
      <c r="AQ1902" s="75" t="str">
        <f t="shared" si="384"/>
        <v>1</v>
      </c>
      <c r="AR1902" s="75" t="str">
        <f t="shared" si="385"/>
        <v>1</v>
      </c>
      <c r="AS1902" s="75">
        <f t="shared" si="381"/>
        <v>1</v>
      </c>
      <c r="AT1902" s="75" t="str">
        <f t="shared" si="382"/>
        <v>1</v>
      </c>
      <c r="AU1902" s="48" t="e">
        <f>IF(OR(AQ1902="I",#REF!="I",AQ1902="C",#REF!="C"),"Termovacío",IF(OR(AO1902="I",AN1902="I",AP1902="I",AK1902="I",AL1902="I",AO1902="C",AN1902="C",AP1902="C",AK1902="C",AL1902="C"),"Regeneración",""))</f>
        <v>#REF!</v>
      </c>
    </row>
    <row r="1903" spans="1:47" s="10" customFormat="1" ht="15" customHeight="1" x14ac:dyDescent="0.2">
      <c r="A1903" s="4">
        <f t="shared" si="383"/>
        <v>94</v>
      </c>
      <c r="B1903" s="4">
        <v>60003386</v>
      </c>
      <c r="C1903" s="4" t="s">
        <v>106</v>
      </c>
      <c r="D1903" s="4" t="s">
        <v>162</v>
      </c>
      <c r="E1903" s="3"/>
      <c r="F1903" s="4" t="s">
        <v>385</v>
      </c>
      <c r="G1903" s="4" t="s">
        <v>12</v>
      </c>
      <c r="H1903" s="4" t="s">
        <v>68</v>
      </c>
      <c r="I1903" s="4" t="s">
        <v>245</v>
      </c>
      <c r="J1903" s="4" t="s">
        <v>141</v>
      </c>
      <c r="K1903" s="4" t="s">
        <v>125</v>
      </c>
      <c r="L1903" s="4">
        <v>2007</v>
      </c>
      <c r="M1903" s="4" t="s">
        <v>267</v>
      </c>
      <c r="N1903" s="4" t="s">
        <v>153</v>
      </c>
      <c r="O1903" s="4" t="s">
        <v>135</v>
      </c>
      <c r="P1903" s="4">
        <v>2007</v>
      </c>
      <c r="Q1903" s="4"/>
      <c r="R1903" s="4" t="s">
        <v>119</v>
      </c>
      <c r="S1903" s="13"/>
      <c r="T1903" s="4"/>
      <c r="U1903" s="4"/>
      <c r="V1903" s="4"/>
      <c r="W1903" s="4">
        <v>60</v>
      </c>
      <c r="X1903" s="13">
        <v>41626</v>
      </c>
      <c r="Y1903" s="27"/>
      <c r="Z1903" s="27"/>
      <c r="AA1903" s="28"/>
      <c r="AB1903" s="31"/>
      <c r="AC1903" s="32">
        <v>74</v>
      </c>
      <c r="AD1903" s="28"/>
      <c r="AE1903" s="28">
        <v>36.700000000000003</v>
      </c>
      <c r="AF1903" s="33">
        <v>0.01</v>
      </c>
      <c r="AG1903" s="28">
        <v>0.5</v>
      </c>
      <c r="AH1903" s="31">
        <v>1.0999999999999999E-2</v>
      </c>
      <c r="AI1903" s="31">
        <v>0.16</v>
      </c>
      <c r="AJ1903" s="31"/>
      <c r="AK1903" s="75" t="str">
        <f t="shared" si="375"/>
        <v>1</v>
      </c>
      <c r="AL1903" s="75" t="str">
        <f t="shared" si="376"/>
        <v>1</v>
      </c>
      <c r="AM1903" s="75" t="str">
        <f t="shared" si="377"/>
        <v>1</v>
      </c>
      <c r="AN1903" s="75" t="str">
        <f t="shared" si="378"/>
        <v>1</v>
      </c>
      <c r="AO1903" s="75" t="str">
        <f t="shared" si="379"/>
        <v>1</v>
      </c>
      <c r="AP1903" s="75" t="str">
        <f t="shared" si="380"/>
        <v>1</v>
      </c>
      <c r="AQ1903" s="75" t="str">
        <f t="shared" si="384"/>
        <v>1</v>
      </c>
      <c r="AR1903" s="75" t="str">
        <f t="shared" si="385"/>
        <v>1</v>
      </c>
      <c r="AS1903" s="75">
        <f t="shared" si="381"/>
        <v>1</v>
      </c>
      <c r="AT1903" s="75" t="str">
        <f t="shared" si="382"/>
        <v>1</v>
      </c>
      <c r="AU1903" s="48" t="e">
        <f>IF(OR(AQ1903="I",#REF!="I",AQ1903="C",#REF!="C"),"Termovacío",IF(OR(AO1903="I",AN1903="I",AP1903="I",AK1903="I",AL1903="I",AO1903="C",AN1903="C",AP1903="C",AK1903="C",AL1903="C"),"Regeneración",""))</f>
        <v>#REF!</v>
      </c>
    </row>
    <row r="1904" spans="1:47" s="10" customFormat="1" ht="15" customHeight="1" x14ac:dyDescent="0.2">
      <c r="A1904" s="4">
        <f t="shared" si="383"/>
        <v>94</v>
      </c>
      <c r="B1904" s="4">
        <v>60003386</v>
      </c>
      <c r="C1904" s="4" t="s">
        <v>106</v>
      </c>
      <c r="D1904" s="4" t="s">
        <v>162</v>
      </c>
      <c r="E1904" s="3"/>
      <c r="F1904" s="4" t="s">
        <v>385</v>
      </c>
      <c r="G1904" s="4" t="s">
        <v>12</v>
      </c>
      <c r="H1904" s="4" t="s">
        <v>68</v>
      </c>
      <c r="I1904" s="4" t="s">
        <v>245</v>
      </c>
      <c r="J1904" s="4" t="s">
        <v>141</v>
      </c>
      <c r="K1904" s="4" t="s">
        <v>125</v>
      </c>
      <c r="L1904" s="4">
        <v>2007</v>
      </c>
      <c r="M1904" s="4" t="s">
        <v>267</v>
      </c>
      <c r="N1904" s="4" t="s">
        <v>153</v>
      </c>
      <c r="O1904" s="4" t="s">
        <v>135</v>
      </c>
      <c r="P1904" s="4">
        <v>2007</v>
      </c>
      <c r="Q1904" s="4"/>
      <c r="R1904" s="4" t="s">
        <v>119</v>
      </c>
      <c r="S1904" s="13"/>
      <c r="T1904" s="4"/>
      <c r="U1904" s="4"/>
      <c r="V1904" s="4"/>
      <c r="W1904" s="4">
        <v>60</v>
      </c>
      <c r="X1904" s="13">
        <v>41345</v>
      </c>
      <c r="Y1904" s="27"/>
      <c r="Z1904" s="27"/>
      <c r="AA1904" s="28"/>
      <c r="AB1904" s="31"/>
      <c r="AC1904" s="32">
        <v>66</v>
      </c>
      <c r="AD1904" s="28"/>
      <c r="AE1904" s="28">
        <v>37</v>
      </c>
      <c r="AF1904" s="33">
        <v>0.01</v>
      </c>
      <c r="AG1904" s="28">
        <v>0.5</v>
      </c>
      <c r="AH1904" s="31">
        <v>8.9999999999999993E-3</v>
      </c>
      <c r="AI1904" s="31">
        <v>0.129</v>
      </c>
      <c r="AJ1904" s="31"/>
      <c r="AK1904" s="75" t="str">
        <f t="shared" si="375"/>
        <v>1</v>
      </c>
      <c r="AL1904" s="75" t="str">
        <f t="shared" si="376"/>
        <v>1</v>
      </c>
      <c r="AM1904" s="75" t="str">
        <f t="shared" si="377"/>
        <v>1</v>
      </c>
      <c r="AN1904" s="75" t="str">
        <f t="shared" si="378"/>
        <v>1</v>
      </c>
      <c r="AO1904" s="75" t="str">
        <f t="shared" si="379"/>
        <v>1</v>
      </c>
      <c r="AP1904" s="75" t="str">
        <f t="shared" si="380"/>
        <v>1</v>
      </c>
      <c r="AQ1904" s="75" t="str">
        <f t="shared" si="384"/>
        <v>1</v>
      </c>
      <c r="AR1904" s="75" t="str">
        <f t="shared" si="385"/>
        <v>1</v>
      </c>
      <c r="AS1904" s="75">
        <f t="shared" si="381"/>
        <v>1</v>
      </c>
      <c r="AT1904" s="75" t="str">
        <f t="shared" si="382"/>
        <v>1</v>
      </c>
      <c r="AU1904" s="48" t="e">
        <f>IF(OR(AQ1904="I",#REF!="I",AQ1904="C",#REF!="C"),"Termovacío",IF(OR(AO1904="I",AN1904="I",AP1904="I",AK1904="I",AL1904="I",AO1904="C",AN1904="C",AP1904="C",AK1904="C",AL1904="C"),"Regeneración",""))</f>
        <v>#REF!</v>
      </c>
    </row>
    <row r="1905" spans="1:47" s="10" customFormat="1" ht="15" customHeight="1" x14ac:dyDescent="0.2">
      <c r="A1905" s="4">
        <f t="shared" si="383"/>
        <v>94</v>
      </c>
      <c r="B1905" s="4">
        <v>60003386</v>
      </c>
      <c r="C1905" s="4" t="s">
        <v>106</v>
      </c>
      <c r="D1905" s="4" t="s">
        <v>162</v>
      </c>
      <c r="E1905" s="3"/>
      <c r="F1905" s="4" t="s">
        <v>385</v>
      </c>
      <c r="G1905" s="4" t="s">
        <v>12</v>
      </c>
      <c r="H1905" s="4" t="s">
        <v>68</v>
      </c>
      <c r="I1905" s="4" t="s">
        <v>245</v>
      </c>
      <c r="J1905" s="4" t="s">
        <v>141</v>
      </c>
      <c r="K1905" s="4" t="s">
        <v>125</v>
      </c>
      <c r="L1905" s="4">
        <v>2007</v>
      </c>
      <c r="M1905" s="4" t="s">
        <v>267</v>
      </c>
      <c r="N1905" s="4" t="s">
        <v>153</v>
      </c>
      <c r="O1905" s="4" t="s">
        <v>135</v>
      </c>
      <c r="P1905" s="4">
        <v>2007</v>
      </c>
      <c r="Q1905" s="4"/>
      <c r="R1905" s="4" t="s">
        <v>119</v>
      </c>
      <c r="S1905" s="13"/>
      <c r="T1905" s="4"/>
      <c r="U1905" s="4"/>
      <c r="V1905" s="4"/>
      <c r="W1905" s="4">
        <v>60</v>
      </c>
      <c r="X1905" s="13">
        <v>40933</v>
      </c>
      <c r="Y1905" s="27"/>
      <c r="Z1905" s="27"/>
      <c r="AA1905" s="28"/>
      <c r="AB1905" s="31"/>
      <c r="AC1905" s="32">
        <v>54</v>
      </c>
      <c r="AD1905" s="28"/>
      <c r="AE1905" s="28">
        <v>40</v>
      </c>
      <c r="AF1905" s="33">
        <v>0.01</v>
      </c>
      <c r="AG1905" s="28">
        <v>0.5</v>
      </c>
      <c r="AH1905" s="31">
        <v>6.0000000000000001E-3</v>
      </c>
      <c r="AI1905" s="31">
        <v>0.126</v>
      </c>
      <c r="AJ1905" s="31"/>
      <c r="AK1905" s="75" t="str">
        <f t="shared" si="375"/>
        <v>1</v>
      </c>
      <c r="AL1905" s="75" t="str">
        <f t="shared" si="376"/>
        <v>1</v>
      </c>
      <c r="AM1905" s="75" t="str">
        <f t="shared" si="377"/>
        <v>1</v>
      </c>
      <c r="AN1905" s="75" t="str">
        <f t="shared" si="378"/>
        <v>1</v>
      </c>
      <c r="AO1905" s="75" t="str">
        <f t="shared" si="379"/>
        <v>1</v>
      </c>
      <c r="AP1905" s="75" t="str">
        <f t="shared" si="380"/>
        <v>1</v>
      </c>
      <c r="AQ1905" s="75" t="str">
        <f t="shared" si="384"/>
        <v>1</v>
      </c>
      <c r="AR1905" s="75" t="str">
        <f t="shared" si="385"/>
        <v>1</v>
      </c>
      <c r="AS1905" s="75">
        <f t="shared" si="381"/>
        <v>1</v>
      </c>
      <c r="AT1905" s="75" t="str">
        <f t="shared" si="382"/>
        <v>1</v>
      </c>
      <c r="AU1905" s="48" t="e">
        <f>IF(OR(AQ1905="I",#REF!="I",AQ1905="C",#REF!="C"),"Termovacío",IF(OR(AO1905="I",AN1905="I",AP1905="I",AK1905="I",AL1905="I",AO1905="C",AN1905="C",AP1905="C",AK1905="C",AL1905="C"),"Regeneración",""))</f>
        <v>#REF!</v>
      </c>
    </row>
    <row r="1906" spans="1:47" s="10" customFormat="1" ht="15" customHeight="1" x14ac:dyDescent="0.2">
      <c r="A1906" s="4">
        <f t="shared" si="383"/>
        <v>94</v>
      </c>
      <c r="B1906" s="4">
        <v>60003386</v>
      </c>
      <c r="C1906" s="4" t="s">
        <v>106</v>
      </c>
      <c r="D1906" s="4" t="s">
        <v>162</v>
      </c>
      <c r="E1906" s="3"/>
      <c r="F1906" s="4" t="s">
        <v>385</v>
      </c>
      <c r="G1906" s="4" t="s">
        <v>12</v>
      </c>
      <c r="H1906" s="4" t="s">
        <v>68</v>
      </c>
      <c r="I1906" s="4" t="s">
        <v>245</v>
      </c>
      <c r="J1906" s="4" t="s">
        <v>141</v>
      </c>
      <c r="K1906" s="4" t="s">
        <v>125</v>
      </c>
      <c r="L1906" s="4">
        <v>2007</v>
      </c>
      <c r="M1906" s="4" t="s">
        <v>267</v>
      </c>
      <c r="N1906" s="4" t="s">
        <v>153</v>
      </c>
      <c r="O1906" s="4" t="s">
        <v>135</v>
      </c>
      <c r="P1906" s="4">
        <v>2007</v>
      </c>
      <c r="Q1906" s="4"/>
      <c r="R1906" s="4" t="s">
        <v>119</v>
      </c>
      <c r="S1906" s="13"/>
      <c r="T1906" s="4"/>
      <c r="U1906" s="4"/>
      <c r="V1906" s="4"/>
      <c r="W1906" s="4">
        <v>60</v>
      </c>
      <c r="X1906" s="13">
        <v>40652</v>
      </c>
      <c r="Y1906" s="27"/>
      <c r="Z1906" s="27"/>
      <c r="AA1906" s="28"/>
      <c r="AB1906" s="31"/>
      <c r="AC1906" s="32">
        <v>41</v>
      </c>
      <c r="AD1906" s="28"/>
      <c r="AE1906" s="28">
        <v>44</v>
      </c>
      <c r="AF1906" s="33">
        <v>0.01</v>
      </c>
      <c r="AG1906" s="28">
        <v>0.5</v>
      </c>
      <c r="AH1906" s="31">
        <v>3.0000000000000001E-3</v>
      </c>
      <c r="AI1906" s="31">
        <v>7.6999999999999999E-2</v>
      </c>
      <c r="AJ1906" s="31"/>
      <c r="AK1906" s="75" t="str">
        <f t="shared" si="375"/>
        <v>1</v>
      </c>
      <c r="AL1906" s="75" t="str">
        <f t="shared" si="376"/>
        <v>1</v>
      </c>
      <c r="AM1906" s="75" t="str">
        <f t="shared" si="377"/>
        <v>1</v>
      </c>
      <c r="AN1906" s="75" t="str">
        <f t="shared" si="378"/>
        <v>1</v>
      </c>
      <c r="AO1906" s="75" t="str">
        <f t="shared" si="379"/>
        <v>1</v>
      </c>
      <c r="AP1906" s="75" t="str">
        <f t="shared" si="380"/>
        <v>1</v>
      </c>
      <c r="AQ1906" s="75" t="str">
        <f t="shared" si="384"/>
        <v>1</v>
      </c>
      <c r="AR1906" s="75" t="str">
        <f t="shared" si="385"/>
        <v>1</v>
      </c>
      <c r="AS1906" s="75">
        <f t="shared" si="381"/>
        <v>1</v>
      </c>
      <c r="AT1906" s="75" t="str">
        <f t="shared" si="382"/>
        <v>1</v>
      </c>
      <c r="AU1906" s="48" t="e">
        <f>IF(OR(AQ1906="I",#REF!="I",AQ1906="C",#REF!="C"),"Termovacío",IF(OR(AO1906="I",AN1906="I",AP1906="I",AK1906="I",AL1906="I",AO1906="C",AN1906="C",AP1906="C",AK1906="C",AL1906="C"),"Regeneración",""))</f>
        <v>#REF!</v>
      </c>
    </row>
    <row r="1907" spans="1:47" s="10" customFormat="1" ht="15" customHeight="1" x14ac:dyDescent="0.2">
      <c r="A1907" s="4">
        <f t="shared" si="383"/>
        <v>94</v>
      </c>
      <c r="B1907" s="4">
        <v>60003386</v>
      </c>
      <c r="C1907" s="4" t="s">
        <v>106</v>
      </c>
      <c r="D1907" s="4" t="s">
        <v>162</v>
      </c>
      <c r="E1907" s="3"/>
      <c r="F1907" s="4" t="s">
        <v>385</v>
      </c>
      <c r="G1907" s="4" t="s">
        <v>12</v>
      </c>
      <c r="H1907" s="4" t="s">
        <v>68</v>
      </c>
      <c r="I1907" s="4" t="s">
        <v>245</v>
      </c>
      <c r="J1907" s="4" t="s">
        <v>141</v>
      </c>
      <c r="K1907" s="4" t="s">
        <v>125</v>
      </c>
      <c r="L1907" s="4">
        <v>2007</v>
      </c>
      <c r="M1907" s="4" t="s">
        <v>267</v>
      </c>
      <c r="N1907" s="4" t="s">
        <v>153</v>
      </c>
      <c r="O1907" s="4" t="s">
        <v>135</v>
      </c>
      <c r="P1907" s="4">
        <v>2007</v>
      </c>
      <c r="Q1907" s="4"/>
      <c r="R1907" s="4" t="s">
        <v>119</v>
      </c>
      <c r="S1907" s="13"/>
      <c r="T1907" s="4"/>
      <c r="U1907" s="4"/>
      <c r="V1907" s="4"/>
      <c r="W1907" s="4">
        <v>60</v>
      </c>
      <c r="X1907" s="13">
        <v>40316</v>
      </c>
      <c r="Y1907" s="27"/>
      <c r="Z1907" s="27"/>
      <c r="AA1907" s="28"/>
      <c r="AB1907" s="31"/>
      <c r="AC1907" s="32">
        <v>65</v>
      </c>
      <c r="AD1907" s="28"/>
      <c r="AE1907" s="28">
        <v>41</v>
      </c>
      <c r="AF1907" s="33">
        <v>0.01</v>
      </c>
      <c r="AG1907" s="28">
        <v>0.5</v>
      </c>
      <c r="AH1907" s="31">
        <v>8.9999999999999993E-3</v>
      </c>
      <c r="AI1907" s="31">
        <v>0.42</v>
      </c>
      <c r="AJ1907" s="31"/>
      <c r="AK1907" s="75" t="str">
        <f t="shared" si="375"/>
        <v>1</v>
      </c>
      <c r="AL1907" s="75" t="str">
        <f t="shared" si="376"/>
        <v>1</v>
      </c>
      <c r="AM1907" s="75" t="str">
        <f t="shared" si="377"/>
        <v>1</v>
      </c>
      <c r="AN1907" s="75" t="str">
        <f t="shared" si="378"/>
        <v>1</v>
      </c>
      <c r="AO1907" s="75" t="str">
        <f t="shared" si="379"/>
        <v>1</v>
      </c>
      <c r="AP1907" s="75" t="str">
        <f t="shared" si="380"/>
        <v>1</v>
      </c>
      <c r="AQ1907" s="75" t="str">
        <f t="shared" si="384"/>
        <v>1</v>
      </c>
      <c r="AR1907" s="75" t="str">
        <f t="shared" si="385"/>
        <v>1</v>
      </c>
      <c r="AS1907" s="75">
        <f t="shared" si="381"/>
        <v>1</v>
      </c>
      <c r="AT1907" s="75" t="str">
        <f t="shared" si="382"/>
        <v>1</v>
      </c>
      <c r="AU1907" s="48" t="e">
        <f>IF(OR(AQ1907="I",#REF!="I",AQ1907="C",#REF!="C"),"Termovacío",IF(OR(AO1907="I",AN1907="I",AP1907="I",AK1907="I",AL1907="I",AO1907="C",AN1907="C",AP1907="C",AK1907="C",AL1907="C"),"Regeneración",""))</f>
        <v>#REF!</v>
      </c>
    </row>
    <row r="1908" spans="1:47" s="10" customFormat="1" ht="15" customHeight="1" x14ac:dyDescent="0.2">
      <c r="A1908" s="4">
        <f t="shared" si="383"/>
        <v>94</v>
      </c>
      <c r="B1908" s="4">
        <v>60003386</v>
      </c>
      <c r="C1908" s="4" t="s">
        <v>106</v>
      </c>
      <c r="D1908" s="4" t="s">
        <v>162</v>
      </c>
      <c r="E1908" s="3"/>
      <c r="F1908" s="4" t="s">
        <v>385</v>
      </c>
      <c r="G1908" s="4" t="s">
        <v>12</v>
      </c>
      <c r="H1908" s="4" t="s">
        <v>68</v>
      </c>
      <c r="I1908" s="4" t="s">
        <v>245</v>
      </c>
      <c r="J1908" s="4" t="s">
        <v>141</v>
      </c>
      <c r="K1908" s="4" t="s">
        <v>125</v>
      </c>
      <c r="L1908" s="4">
        <v>2007</v>
      </c>
      <c r="M1908" s="4" t="s">
        <v>267</v>
      </c>
      <c r="N1908" s="4" t="s">
        <v>153</v>
      </c>
      <c r="O1908" s="4" t="s">
        <v>135</v>
      </c>
      <c r="P1908" s="4">
        <v>2007</v>
      </c>
      <c r="Q1908" s="4"/>
      <c r="R1908" s="4" t="s">
        <v>119</v>
      </c>
      <c r="S1908" s="13"/>
      <c r="T1908" s="4"/>
      <c r="U1908" s="4"/>
      <c r="V1908" s="4"/>
      <c r="W1908" s="4">
        <v>60</v>
      </c>
      <c r="X1908" s="13">
        <v>40102</v>
      </c>
      <c r="Y1908" s="27"/>
      <c r="Z1908" s="27"/>
      <c r="AA1908" s="28"/>
      <c r="AB1908" s="31"/>
      <c r="AC1908" s="32">
        <v>62</v>
      </c>
      <c r="AD1908" s="28"/>
      <c r="AE1908" s="28">
        <v>43</v>
      </c>
      <c r="AF1908" s="33">
        <v>0.01</v>
      </c>
      <c r="AG1908" s="28">
        <v>0.5</v>
      </c>
      <c r="AH1908" s="31">
        <v>7.0000000000000001E-3</v>
      </c>
      <c r="AI1908" s="31">
        <v>0.30199999999999999</v>
      </c>
      <c r="AJ1908" s="31"/>
      <c r="AK1908" s="75" t="str">
        <f t="shared" si="375"/>
        <v>1</v>
      </c>
      <c r="AL1908" s="75" t="str">
        <f t="shared" si="376"/>
        <v>1</v>
      </c>
      <c r="AM1908" s="75" t="str">
        <f t="shared" si="377"/>
        <v>1</v>
      </c>
      <c r="AN1908" s="75" t="str">
        <f t="shared" si="378"/>
        <v>1</v>
      </c>
      <c r="AO1908" s="75" t="str">
        <f t="shared" si="379"/>
        <v>1</v>
      </c>
      <c r="AP1908" s="75" t="str">
        <f t="shared" si="380"/>
        <v>1</v>
      </c>
      <c r="AQ1908" s="75" t="str">
        <f t="shared" si="384"/>
        <v>1</v>
      </c>
      <c r="AR1908" s="75" t="str">
        <f t="shared" si="385"/>
        <v>1</v>
      </c>
      <c r="AS1908" s="75">
        <f t="shared" si="381"/>
        <v>1</v>
      </c>
      <c r="AT1908" s="75" t="str">
        <f t="shared" si="382"/>
        <v>1</v>
      </c>
      <c r="AU1908" s="48" t="e">
        <f>IF(OR(AQ1908="I",#REF!="I",AQ1908="C",#REF!="C"),"Termovacío",IF(OR(AO1908="I",AN1908="I",AP1908="I",AK1908="I",AL1908="I",AO1908="C",AN1908="C",AP1908="C",AK1908="C",AL1908="C"),"Regeneración",""))</f>
        <v>#REF!</v>
      </c>
    </row>
    <row r="1909" spans="1:47" s="10" customFormat="1" ht="15" customHeight="1" x14ac:dyDescent="0.2">
      <c r="A1909" s="4">
        <f t="shared" si="383"/>
        <v>94</v>
      </c>
      <c r="B1909" s="4">
        <v>60003386</v>
      </c>
      <c r="C1909" s="4" t="s">
        <v>106</v>
      </c>
      <c r="D1909" s="4" t="s">
        <v>162</v>
      </c>
      <c r="E1909" s="3"/>
      <c r="F1909" s="4" t="s">
        <v>385</v>
      </c>
      <c r="G1909" s="4" t="s">
        <v>12</v>
      </c>
      <c r="H1909" s="4" t="s">
        <v>68</v>
      </c>
      <c r="I1909" s="4" t="s">
        <v>245</v>
      </c>
      <c r="J1909" s="4" t="s">
        <v>141</v>
      </c>
      <c r="K1909" s="4" t="s">
        <v>125</v>
      </c>
      <c r="L1909" s="4">
        <v>2007</v>
      </c>
      <c r="M1909" s="4" t="s">
        <v>267</v>
      </c>
      <c r="N1909" s="4" t="s">
        <v>153</v>
      </c>
      <c r="O1909" s="4" t="s">
        <v>135</v>
      </c>
      <c r="P1909" s="4">
        <v>2007</v>
      </c>
      <c r="Q1909" s="4"/>
      <c r="R1909" s="4" t="s">
        <v>119</v>
      </c>
      <c r="S1909" s="13"/>
      <c r="T1909" s="4"/>
      <c r="U1909" s="4"/>
      <c r="V1909" s="4"/>
      <c r="W1909" s="4">
        <v>60</v>
      </c>
      <c r="X1909" s="13">
        <v>39680</v>
      </c>
      <c r="Y1909" s="27"/>
      <c r="Z1909" s="27"/>
      <c r="AA1909" s="28"/>
      <c r="AB1909" s="31"/>
      <c r="AC1909" s="32">
        <v>45</v>
      </c>
      <c r="AD1909" s="28"/>
      <c r="AE1909" s="28">
        <v>48.2</v>
      </c>
      <c r="AF1909" s="33">
        <v>0.01</v>
      </c>
      <c r="AG1909" s="28">
        <v>0.5</v>
      </c>
      <c r="AH1909" s="31">
        <v>5.3999999999999999E-2</v>
      </c>
      <c r="AI1909" s="31">
        <v>2.57</v>
      </c>
      <c r="AJ1909" s="31"/>
      <c r="AK1909" s="75" t="str">
        <f t="shared" si="375"/>
        <v>1</v>
      </c>
      <c r="AL1909" s="75" t="str">
        <f t="shared" si="376"/>
        <v>1</v>
      </c>
      <c r="AM1909" s="75" t="str">
        <f t="shared" si="377"/>
        <v>1</v>
      </c>
      <c r="AN1909" s="75" t="str">
        <f t="shared" si="378"/>
        <v>1</v>
      </c>
      <c r="AO1909" s="75" t="str">
        <f t="shared" si="379"/>
        <v>1</v>
      </c>
      <c r="AP1909" s="75" t="str">
        <f t="shared" si="380"/>
        <v>1</v>
      </c>
      <c r="AQ1909" s="75" t="str">
        <f t="shared" si="384"/>
        <v>1</v>
      </c>
      <c r="AR1909" s="75" t="str">
        <f t="shared" si="385"/>
        <v>1</v>
      </c>
      <c r="AS1909" s="75">
        <f t="shared" si="381"/>
        <v>1</v>
      </c>
      <c r="AT1909" s="75" t="str">
        <f t="shared" si="382"/>
        <v>1</v>
      </c>
      <c r="AU1909" s="48" t="e">
        <f>IF(OR(AQ1909="I",#REF!="I",AQ1909="C",#REF!="C"),"Termovacío",IF(OR(AO1909="I",AN1909="I",AP1909="I",AK1909="I",AL1909="I",AO1909="C",AN1909="C",AP1909="C",AK1909="C",AL1909="C"),"Regeneración",""))</f>
        <v>#REF!</v>
      </c>
    </row>
    <row r="1910" spans="1:47" s="10" customFormat="1" ht="15" customHeight="1" x14ac:dyDescent="0.2">
      <c r="A1910" s="4">
        <f t="shared" si="383"/>
        <v>94</v>
      </c>
      <c r="B1910" s="4">
        <v>60003386</v>
      </c>
      <c r="C1910" s="4" t="s">
        <v>106</v>
      </c>
      <c r="D1910" s="4" t="s">
        <v>162</v>
      </c>
      <c r="E1910" s="3"/>
      <c r="F1910" s="4" t="s">
        <v>385</v>
      </c>
      <c r="G1910" s="4" t="s">
        <v>12</v>
      </c>
      <c r="H1910" s="4" t="s">
        <v>68</v>
      </c>
      <c r="I1910" s="4" t="s">
        <v>245</v>
      </c>
      <c r="J1910" s="4" t="s">
        <v>141</v>
      </c>
      <c r="K1910" s="4" t="s">
        <v>125</v>
      </c>
      <c r="L1910" s="4">
        <v>2007</v>
      </c>
      <c r="M1910" s="4" t="s">
        <v>267</v>
      </c>
      <c r="N1910" s="4" t="s">
        <v>153</v>
      </c>
      <c r="O1910" s="4" t="s">
        <v>135</v>
      </c>
      <c r="P1910" s="4">
        <v>2007</v>
      </c>
      <c r="Q1910" s="4"/>
      <c r="R1910" s="4" t="s">
        <v>119</v>
      </c>
      <c r="S1910" s="13"/>
      <c r="T1910" s="4"/>
      <c r="U1910" s="4"/>
      <c r="V1910" s="4"/>
      <c r="W1910" s="4">
        <v>60</v>
      </c>
      <c r="X1910" s="13">
        <v>39308</v>
      </c>
      <c r="Y1910" s="27"/>
      <c r="Z1910" s="27"/>
      <c r="AA1910" s="28"/>
      <c r="AB1910" s="31"/>
      <c r="AC1910" s="32">
        <v>64</v>
      </c>
      <c r="AD1910" s="28"/>
      <c r="AE1910" s="28"/>
      <c r="AF1910" s="33"/>
      <c r="AG1910" s="28"/>
      <c r="AH1910" s="31"/>
      <c r="AI1910" s="31"/>
      <c r="AJ1910" s="31"/>
      <c r="AK1910" s="75" t="str">
        <f t="shared" si="375"/>
        <v>1</v>
      </c>
      <c r="AL1910" s="75" t="str">
        <f t="shared" si="376"/>
        <v>1</v>
      </c>
      <c r="AM1910" s="75" t="str">
        <f t="shared" si="377"/>
        <v>1</v>
      </c>
      <c r="AN1910" s="75" t="str">
        <f t="shared" si="378"/>
        <v>1</v>
      </c>
      <c r="AO1910" s="75" t="str">
        <f t="shared" si="379"/>
        <v>1</v>
      </c>
      <c r="AP1910" s="75" t="str">
        <f t="shared" si="380"/>
        <v>1</v>
      </c>
      <c r="AQ1910" s="75" t="str">
        <f t="shared" si="384"/>
        <v>1</v>
      </c>
      <c r="AR1910" s="75" t="str">
        <f t="shared" si="385"/>
        <v>1</v>
      </c>
      <c r="AS1910" s="75">
        <f t="shared" si="381"/>
        <v>1</v>
      </c>
      <c r="AT1910" s="75" t="str">
        <f t="shared" si="382"/>
        <v>1</v>
      </c>
      <c r="AU1910" s="48" t="e">
        <f>IF(OR(AQ1910="I",#REF!="I",AQ1910="C",#REF!="C"),"Termovacío",IF(OR(AO1910="I",AN1910="I",AP1910="I",AK1910="I",AL1910="I",AO1910="C",AN1910="C",AP1910="C",AK1910="C",AL1910="C"),"Regeneración",""))</f>
        <v>#REF!</v>
      </c>
    </row>
    <row r="1911" spans="1:47" s="10" customFormat="1" ht="15" customHeight="1" x14ac:dyDescent="0.2">
      <c r="A1911" s="4">
        <f t="shared" si="383"/>
        <v>94</v>
      </c>
      <c r="B1911" s="4">
        <v>60003386</v>
      </c>
      <c r="C1911" s="4" t="s">
        <v>106</v>
      </c>
      <c r="D1911" s="4" t="s">
        <v>162</v>
      </c>
      <c r="E1911" s="3"/>
      <c r="F1911" s="4" t="s">
        <v>385</v>
      </c>
      <c r="G1911" s="4" t="s">
        <v>12</v>
      </c>
      <c r="H1911" s="4" t="s">
        <v>68</v>
      </c>
      <c r="I1911" s="4" t="s">
        <v>245</v>
      </c>
      <c r="J1911" s="4" t="s">
        <v>141</v>
      </c>
      <c r="K1911" s="4" t="s">
        <v>125</v>
      </c>
      <c r="L1911" s="4">
        <v>2007</v>
      </c>
      <c r="M1911" s="4" t="s">
        <v>267</v>
      </c>
      <c r="N1911" s="4" t="s">
        <v>153</v>
      </c>
      <c r="O1911" s="4" t="s">
        <v>135</v>
      </c>
      <c r="P1911" s="4">
        <v>2007</v>
      </c>
      <c r="Q1911" s="4"/>
      <c r="R1911" s="4" t="s">
        <v>119</v>
      </c>
      <c r="S1911" s="13"/>
      <c r="T1911" s="4"/>
      <c r="U1911" s="4"/>
      <c r="V1911" s="4"/>
      <c r="W1911" s="4">
        <v>60</v>
      </c>
      <c r="X1911" s="13">
        <v>39272</v>
      </c>
      <c r="Y1911" s="27"/>
      <c r="Z1911" s="27"/>
      <c r="AA1911" s="28"/>
      <c r="AB1911" s="31"/>
      <c r="AC1911" s="32">
        <v>48</v>
      </c>
      <c r="AD1911" s="28"/>
      <c r="AE1911" s="28">
        <v>34.9</v>
      </c>
      <c r="AF1911" s="33">
        <v>3.0000000000000001E-3</v>
      </c>
      <c r="AG1911" s="28">
        <v>0.5</v>
      </c>
      <c r="AH1911" s="31">
        <v>1E-3</v>
      </c>
      <c r="AI1911" s="31">
        <v>0.111</v>
      </c>
      <c r="AJ1911" s="31"/>
      <c r="AK1911" s="75" t="str">
        <f t="shared" si="375"/>
        <v>1</v>
      </c>
      <c r="AL1911" s="75" t="str">
        <f t="shared" si="376"/>
        <v>1</v>
      </c>
      <c r="AM1911" s="75" t="str">
        <f t="shared" si="377"/>
        <v>1</v>
      </c>
      <c r="AN1911" s="75" t="str">
        <f t="shared" si="378"/>
        <v>1</v>
      </c>
      <c r="AO1911" s="75" t="str">
        <f t="shared" si="379"/>
        <v>1</v>
      </c>
      <c r="AP1911" s="75" t="str">
        <f t="shared" si="380"/>
        <v>1</v>
      </c>
      <c r="AQ1911" s="75" t="str">
        <f t="shared" si="384"/>
        <v>1</v>
      </c>
      <c r="AR1911" s="75" t="str">
        <f t="shared" si="385"/>
        <v>1</v>
      </c>
      <c r="AS1911" s="75">
        <f t="shared" si="381"/>
        <v>1</v>
      </c>
      <c r="AT1911" s="75" t="str">
        <f t="shared" si="382"/>
        <v>1</v>
      </c>
      <c r="AU1911" s="48" t="e">
        <f>IF(OR(AQ1911="I",#REF!="I",AQ1911="C",#REF!="C"),"Termovacío",IF(OR(AO1911="I",AN1911="I",AP1911="I",AK1911="I",AL1911="I",AO1911="C",AN1911="C",AP1911="C",AK1911="C",AL1911="C"),"Regeneración",""))</f>
        <v>#REF!</v>
      </c>
    </row>
    <row r="1912" spans="1:47" s="10" customFormat="1" ht="15" customHeight="1" x14ac:dyDescent="0.2">
      <c r="A1912" s="4">
        <f t="shared" si="383"/>
        <v>95</v>
      </c>
      <c r="B1912" s="36">
        <v>60003952</v>
      </c>
      <c r="C1912" s="36" t="s">
        <v>85</v>
      </c>
      <c r="D1912" s="36" t="s">
        <v>155</v>
      </c>
      <c r="E1912" s="37" t="s">
        <v>152</v>
      </c>
      <c r="F1912" s="36" t="s">
        <v>386</v>
      </c>
      <c r="G1912" s="36" t="s">
        <v>12</v>
      </c>
      <c r="H1912" s="36" t="s">
        <v>36</v>
      </c>
      <c r="I1912" s="36" t="s">
        <v>249</v>
      </c>
      <c r="J1912" s="36" t="s">
        <v>146</v>
      </c>
      <c r="K1912" s="36" t="s">
        <v>117</v>
      </c>
      <c r="L1912" s="36">
        <v>2009</v>
      </c>
      <c r="M1912" s="36" t="s">
        <v>267</v>
      </c>
      <c r="N1912" s="36" t="s">
        <v>153</v>
      </c>
      <c r="O1912" s="36" t="s">
        <v>135</v>
      </c>
      <c r="P1912" s="36">
        <v>2009</v>
      </c>
      <c r="Q1912" s="36"/>
      <c r="R1912" s="36" t="s">
        <v>119</v>
      </c>
      <c r="S1912" s="38"/>
      <c r="T1912" s="36"/>
      <c r="U1912" s="36"/>
      <c r="V1912" s="36" t="s">
        <v>448</v>
      </c>
      <c r="W1912" s="36">
        <v>220</v>
      </c>
      <c r="X1912" s="38">
        <v>45700</v>
      </c>
      <c r="Y1912" s="39">
        <v>72</v>
      </c>
      <c r="Z1912" s="39">
        <v>27</v>
      </c>
      <c r="AA1912" s="40" t="s">
        <v>665</v>
      </c>
      <c r="AB1912" s="41">
        <v>0.88500000000000001</v>
      </c>
      <c r="AC1912" s="42">
        <v>74</v>
      </c>
      <c r="AD1912" s="40">
        <v>5</v>
      </c>
      <c r="AE1912" s="40">
        <v>44.3</v>
      </c>
      <c r="AF1912" s="43">
        <v>2E-3</v>
      </c>
      <c r="AG1912" s="40">
        <v>0.5</v>
      </c>
      <c r="AH1912" s="41">
        <v>1E-3</v>
      </c>
      <c r="AI1912" s="41">
        <v>0.10199999999999999</v>
      </c>
      <c r="AJ1912" s="41"/>
      <c r="AK1912" s="75" t="str">
        <f t="shared" si="375"/>
        <v>1</v>
      </c>
      <c r="AL1912" s="75" t="str">
        <f t="shared" si="376"/>
        <v>1</v>
      </c>
      <c r="AM1912" s="75" t="str">
        <f t="shared" si="377"/>
        <v>1</v>
      </c>
      <c r="AN1912" s="75" t="str">
        <f t="shared" si="378"/>
        <v>1</v>
      </c>
      <c r="AO1912" s="75" t="str">
        <f t="shared" si="379"/>
        <v>1</v>
      </c>
      <c r="AP1912" s="75" t="str">
        <f t="shared" si="380"/>
        <v>1</v>
      </c>
      <c r="AQ1912" s="75" t="str">
        <f t="shared" si="384"/>
        <v>1</v>
      </c>
      <c r="AR1912" s="75" t="str">
        <f t="shared" si="385"/>
        <v>1</v>
      </c>
      <c r="AS1912" s="75">
        <f t="shared" si="381"/>
        <v>1</v>
      </c>
      <c r="AT1912" s="75" t="str">
        <f t="shared" si="382"/>
        <v>1</v>
      </c>
      <c r="AU1912" s="48" t="e">
        <f>IF(OR(AQ1912="I",#REF!="I",AQ1912="C",#REF!="C"),"Termovacío",IF(OR(AO1912="I",AN1912="I",AP1912="I",AK1912="I",AL1912="I",AO1912="C",AN1912="C",AP1912="C",AK1912="C",AL1912="C"),"Regeneración",""))</f>
        <v>#REF!</v>
      </c>
    </row>
    <row r="1913" spans="1:47" s="10" customFormat="1" ht="15" customHeight="1" x14ac:dyDescent="0.2">
      <c r="A1913" s="4">
        <f t="shared" si="383"/>
        <v>95</v>
      </c>
      <c r="B1913" s="4">
        <v>60003952</v>
      </c>
      <c r="C1913" s="4" t="s">
        <v>85</v>
      </c>
      <c r="D1913" s="4" t="s">
        <v>155</v>
      </c>
      <c r="E1913" s="3" t="s">
        <v>152</v>
      </c>
      <c r="F1913" s="4" t="s">
        <v>386</v>
      </c>
      <c r="G1913" s="4" t="s">
        <v>12</v>
      </c>
      <c r="H1913" s="4" t="s">
        <v>36</v>
      </c>
      <c r="I1913" s="4" t="s">
        <v>249</v>
      </c>
      <c r="J1913" s="4" t="s">
        <v>146</v>
      </c>
      <c r="K1913" s="4" t="s">
        <v>117</v>
      </c>
      <c r="L1913" s="4">
        <v>2009</v>
      </c>
      <c r="M1913" s="4" t="s">
        <v>267</v>
      </c>
      <c r="N1913" s="4" t="s">
        <v>153</v>
      </c>
      <c r="O1913" s="4" t="s">
        <v>135</v>
      </c>
      <c r="P1913" s="4">
        <v>2009</v>
      </c>
      <c r="Q1913" s="4"/>
      <c r="R1913" s="4" t="s">
        <v>119</v>
      </c>
      <c r="S1913" s="13"/>
      <c r="T1913" s="4"/>
      <c r="U1913" s="4"/>
      <c r="V1913" s="4" t="s">
        <v>448</v>
      </c>
      <c r="W1913" s="4">
        <v>220</v>
      </c>
      <c r="X1913" s="13">
        <v>45258</v>
      </c>
      <c r="Y1913" s="27">
        <v>58</v>
      </c>
      <c r="Z1913" s="27"/>
      <c r="AA1913" s="28" t="s">
        <v>450</v>
      </c>
      <c r="AB1913" s="31">
        <v>0.88500000000000001</v>
      </c>
      <c r="AC1913" s="32">
        <v>65</v>
      </c>
      <c r="AD1913" s="28">
        <v>5</v>
      </c>
      <c r="AE1913" s="28">
        <v>45</v>
      </c>
      <c r="AF1913" s="33">
        <v>0.01</v>
      </c>
      <c r="AG1913" s="28">
        <v>0.5</v>
      </c>
      <c r="AH1913" s="31">
        <v>1E-3</v>
      </c>
      <c r="AI1913" s="31">
        <v>7.8E-2</v>
      </c>
      <c r="AJ1913" s="31"/>
      <c r="AK1913" s="75" t="str">
        <f t="shared" si="375"/>
        <v>1</v>
      </c>
      <c r="AL1913" s="75" t="str">
        <f t="shared" si="376"/>
        <v>1</v>
      </c>
      <c r="AM1913" s="75" t="str">
        <f t="shared" si="377"/>
        <v>1</v>
      </c>
      <c r="AN1913" s="75" t="str">
        <f t="shared" si="378"/>
        <v>1</v>
      </c>
      <c r="AO1913" s="75" t="str">
        <f t="shared" si="379"/>
        <v>1</v>
      </c>
      <c r="AP1913" s="75" t="str">
        <f t="shared" si="380"/>
        <v>1</v>
      </c>
      <c r="AQ1913" s="75" t="str">
        <f t="shared" si="384"/>
        <v>1</v>
      </c>
      <c r="AR1913" s="75" t="str">
        <f t="shared" si="385"/>
        <v>1</v>
      </c>
      <c r="AS1913" s="75">
        <f t="shared" si="381"/>
        <v>1</v>
      </c>
      <c r="AT1913" s="75" t="str">
        <f t="shared" si="382"/>
        <v>1</v>
      </c>
      <c r="AU1913" s="48" t="e">
        <f>IF(OR(AQ1913="I",#REF!="I",AQ1913="C",#REF!="C"),"Termovacío",IF(OR(AO1913="I",AN1913="I",AP1913="I",AK1913="I",AL1913="I",AO1913="C",AN1913="C",AP1913="C",AK1913="C",AL1913="C"),"Regeneración",""))</f>
        <v>#REF!</v>
      </c>
    </row>
    <row r="1914" spans="1:47" s="10" customFormat="1" ht="15" customHeight="1" x14ac:dyDescent="0.2">
      <c r="A1914" s="4">
        <f t="shared" si="383"/>
        <v>95</v>
      </c>
      <c r="B1914" s="4">
        <v>60003952</v>
      </c>
      <c r="C1914" s="4" t="s">
        <v>85</v>
      </c>
      <c r="D1914" s="4" t="s">
        <v>155</v>
      </c>
      <c r="E1914" s="3" t="s">
        <v>152</v>
      </c>
      <c r="F1914" s="4" t="s">
        <v>386</v>
      </c>
      <c r="G1914" s="4" t="s">
        <v>12</v>
      </c>
      <c r="H1914" s="4" t="s">
        <v>36</v>
      </c>
      <c r="I1914" s="4" t="s">
        <v>249</v>
      </c>
      <c r="J1914" s="4" t="s">
        <v>146</v>
      </c>
      <c r="K1914" s="4" t="s">
        <v>117</v>
      </c>
      <c r="L1914" s="4">
        <v>2009</v>
      </c>
      <c r="M1914" s="4" t="s">
        <v>267</v>
      </c>
      <c r="N1914" s="4" t="s">
        <v>153</v>
      </c>
      <c r="O1914" s="4" t="s">
        <v>135</v>
      </c>
      <c r="P1914" s="4">
        <v>2009</v>
      </c>
      <c r="Q1914" s="4"/>
      <c r="R1914" s="4" t="s">
        <v>119</v>
      </c>
      <c r="S1914" s="13"/>
      <c r="T1914" s="4"/>
      <c r="U1914" s="4"/>
      <c r="V1914" s="4"/>
      <c r="W1914" s="4">
        <v>220</v>
      </c>
      <c r="X1914" s="13" t="s">
        <v>293</v>
      </c>
      <c r="Y1914" s="27">
        <v>0</v>
      </c>
      <c r="Z1914" s="27">
        <v>52</v>
      </c>
      <c r="AA1914" s="28" t="s">
        <v>282</v>
      </c>
      <c r="AB1914" s="31">
        <v>0.88380000000000003</v>
      </c>
      <c r="AC1914" s="32">
        <v>50.9</v>
      </c>
      <c r="AD1914" s="28">
        <v>8</v>
      </c>
      <c r="AE1914" s="28">
        <v>49.4</v>
      </c>
      <c r="AF1914" s="33">
        <v>0.02</v>
      </c>
      <c r="AG1914" s="28">
        <v>1</v>
      </c>
      <c r="AH1914" s="31">
        <v>3.0000000000000001E-3</v>
      </c>
      <c r="AI1914" s="31">
        <v>0.08</v>
      </c>
      <c r="AJ1914" s="31"/>
      <c r="AK1914" s="75" t="str">
        <f t="shared" si="375"/>
        <v>1</v>
      </c>
      <c r="AL1914" s="75" t="str">
        <f t="shared" si="376"/>
        <v>1</v>
      </c>
      <c r="AM1914" s="75" t="str">
        <f t="shared" si="377"/>
        <v>1</v>
      </c>
      <c r="AN1914" s="75" t="str">
        <f t="shared" si="378"/>
        <v>1</v>
      </c>
      <c r="AO1914" s="75" t="str">
        <f t="shared" si="379"/>
        <v>1</v>
      </c>
      <c r="AP1914" s="75" t="str">
        <f t="shared" si="380"/>
        <v>1</v>
      </c>
      <c r="AQ1914" s="75" t="str">
        <f t="shared" si="384"/>
        <v>1</v>
      </c>
      <c r="AR1914" s="75" t="str">
        <f t="shared" si="385"/>
        <v>1</v>
      </c>
      <c r="AS1914" s="75">
        <f t="shared" si="381"/>
        <v>1</v>
      </c>
      <c r="AT1914" s="75" t="str">
        <f t="shared" si="382"/>
        <v>1</v>
      </c>
      <c r="AU1914" s="48" t="e">
        <f>IF(OR(AQ1914="I",#REF!="I",AQ1914="C",#REF!="C"),"Termovacío",IF(OR(AO1914="I",AN1914="I",AP1914="I",AK1914="I",AL1914="I",AO1914="C",AN1914="C",AP1914="C",AK1914="C",AL1914="C"),"Regeneración",""))</f>
        <v>#REF!</v>
      </c>
    </row>
    <row r="1915" spans="1:47" s="10" customFormat="1" ht="15" customHeight="1" x14ac:dyDescent="0.2">
      <c r="A1915" s="4">
        <f t="shared" si="383"/>
        <v>95</v>
      </c>
      <c r="B1915" s="4">
        <v>60003952</v>
      </c>
      <c r="C1915" s="4" t="s">
        <v>85</v>
      </c>
      <c r="D1915" s="4" t="s">
        <v>155</v>
      </c>
      <c r="E1915" s="3" t="s">
        <v>152</v>
      </c>
      <c r="F1915" s="4" t="s">
        <v>386</v>
      </c>
      <c r="G1915" s="4" t="s">
        <v>12</v>
      </c>
      <c r="H1915" s="4" t="s">
        <v>36</v>
      </c>
      <c r="I1915" s="4" t="s">
        <v>249</v>
      </c>
      <c r="J1915" s="4" t="s">
        <v>146</v>
      </c>
      <c r="K1915" s="4" t="s">
        <v>117</v>
      </c>
      <c r="L1915" s="4">
        <v>2009</v>
      </c>
      <c r="M1915" s="4" t="s">
        <v>267</v>
      </c>
      <c r="N1915" s="4" t="s">
        <v>153</v>
      </c>
      <c r="O1915" s="4" t="s">
        <v>135</v>
      </c>
      <c r="P1915" s="4">
        <v>2009</v>
      </c>
      <c r="Q1915" s="4"/>
      <c r="R1915" s="4" t="s">
        <v>119</v>
      </c>
      <c r="S1915" s="13"/>
      <c r="T1915" s="4"/>
      <c r="U1915" s="4"/>
      <c r="V1915" s="4" t="s">
        <v>301</v>
      </c>
      <c r="W1915" s="4">
        <v>220</v>
      </c>
      <c r="X1915" s="13">
        <v>44446</v>
      </c>
      <c r="Y1915" s="27">
        <v>74.900000000000006</v>
      </c>
      <c r="Z1915" s="27">
        <v>50</v>
      </c>
      <c r="AA1915" s="28" t="s">
        <v>283</v>
      </c>
      <c r="AB1915" s="31">
        <v>0.875</v>
      </c>
      <c r="AC1915" s="32">
        <v>59</v>
      </c>
      <c r="AD1915" s="28">
        <v>11</v>
      </c>
      <c r="AE1915" s="28">
        <v>45</v>
      </c>
      <c r="AF1915" s="33">
        <v>0.02</v>
      </c>
      <c r="AG1915" s="28">
        <v>0.5</v>
      </c>
      <c r="AH1915" s="31">
        <v>5.0000000000000001E-3</v>
      </c>
      <c r="AI1915" s="31">
        <v>0.13100000000000001</v>
      </c>
      <c r="AJ1915" s="31"/>
      <c r="AK1915" s="75" t="str">
        <f t="shared" si="375"/>
        <v>1</v>
      </c>
      <c r="AL1915" s="75" t="str">
        <f t="shared" si="376"/>
        <v>1</v>
      </c>
      <c r="AM1915" s="75" t="str">
        <f t="shared" si="377"/>
        <v>1</v>
      </c>
      <c r="AN1915" s="75" t="str">
        <f t="shared" si="378"/>
        <v>1</v>
      </c>
      <c r="AO1915" s="75" t="str">
        <f t="shared" si="379"/>
        <v>1</v>
      </c>
      <c r="AP1915" s="75" t="str">
        <f t="shared" si="380"/>
        <v>1</v>
      </c>
      <c r="AQ1915" s="75" t="str">
        <f t="shared" si="384"/>
        <v>1</v>
      </c>
      <c r="AR1915" s="75" t="str">
        <f t="shared" si="385"/>
        <v>1</v>
      </c>
      <c r="AS1915" s="75">
        <f t="shared" si="381"/>
        <v>1</v>
      </c>
      <c r="AT1915" s="75" t="str">
        <f t="shared" si="382"/>
        <v>1</v>
      </c>
      <c r="AU1915" s="48" t="e">
        <f>IF(OR(AQ1915="I",#REF!="I",AQ1915="C",#REF!="C"),"Termovacío",IF(OR(AO1915="I",AN1915="I",AP1915="I",AK1915="I",AL1915="I",AO1915="C",AN1915="C",AP1915="C",AK1915="C",AL1915="C"),"Regeneración",""))</f>
        <v>#REF!</v>
      </c>
    </row>
    <row r="1916" spans="1:47" s="10" customFormat="1" ht="15" customHeight="1" x14ac:dyDescent="0.2">
      <c r="A1916" s="4">
        <f t="shared" si="383"/>
        <v>95</v>
      </c>
      <c r="B1916" s="4">
        <v>60003952</v>
      </c>
      <c r="C1916" s="4" t="s">
        <v>85</v>
      </c>
      <c r="D1916" s="4" t="s">
        <v>155</v>
      </c>
      <c r="E1916" s="3" t="s">
        <v>152</v>
      </c>
      <c r="F1916" s="4" t="s">
        <v>386</v>
      </c>
      <c r="G1916" s="4" t="s">
        <v>12</v>
      </c>
      <c r="H1916" s="4" t="s">
        <v>36</v>
      </c>
      <c r="I1916" s="4" t="s">
        <v>249</v>
      </c>
      <c r="J1916" s="4" t="s">
        <v>146</v>
      </c>
      <c r="K1916" s="4" t="s">
        <v>117</v>
      </c>
      <c r="L1916" s="4">
        <v>2009</v>
      </c>
      <c r="M1916" s="4" t="s">
        <v>267</v>
      </c>
      <c r="N1916" s="4" t="s">
        <v>153</v>
      </c>
      <c r="O1916" s="4" t="s">
        <v>135</v>
      </c>
      <c r="P1916" s="4">
        <v>2009</v>
      </c>
      <c r="Q1916" s="4"/>
      <c r="R1916" s="4" t="s">
        <v>119</v>
      </c>
      <c r="S1916" s="13"/>
      <c r="T1916" s="4"/>
      <c r="U1916" s="4"/>
      <c r="V1916" s="4"/>
      <c r="W1916" s="4">
        <v>220</v>
      </c>
      <c r="X1916" s="13">
        <v>43579</v>
      </c>
      <c r="Y1916" s="27"/>
      <c r="Z1916" s="27"/>
      <c r="AA1916" s="28"/>
      <c r="AB1916" s="31"/>
      <c r="AC1916" s="32">
        <v>73.5</v>
      </c>
      <c r="AD1916" s="28"/>
      <c r="AE1916" s="28">
        <v>46.6</v>
      </c>
      <c r="AF1916" s="33">
        <v>0.01</v>
      </c>
      <c r="AG1916" s="28">
        <v>1</v>
      </c>
      <c r="AH1916" s="31">
        <v>4.0000000000000001E-3</v>
      </c>
      <c r="AI1916" s="31">
        <v>0.13</v>
      </c>
      <c r="AJ1916" s="31"/>
      <c r="AK1916" s="75" t="str">
        <f t="shared" si="375"/>
        <v>1</v>
      </c>
      <c r="AL1916" s="75" t="str">
        <f t="shared" si="376"/>
        <v>1</v>
      </c>
      <c r="AM1916" s="75" t="str">
        <f t="shared" si="377"/>
        <v>1</v>
      </c>
      <c r="AN1916" s="75" t="str">
        <f t="shared" si="378"/>
        <v>1</v>
      </c>
      <c r="AO1916" s="75" t="str">
        <f t="shared" si="379"/>
        <v>1</v>
      </c>
      <c r="AP1916" s="75" t="str">
        <f t="shared" si="380"/>
        <v>1</v>
      </c>
      <c r="AQ1916" s="75" t="str">
        <f t="shared" si="384"/>
        <v>1</v>
      </c>
      <c r="AR1916" s="75" t="str">
        <f t="shared" si="385"/>
        <v>1</v>
      </c>
      <c r="AS1916" s="75">
        <f t="shared" si="381"/>
        <v>1</v>
      </c>
      <c r="AT1916" s="75" t="str">
        <f t="shared" si="382"/>
        <v>1</v>
      </c>
      <c r="AU1916" s="48" t="e">
        <f>IF(OR(AQ1916="I",#REF!="I",AQ1916="C",#REF!="C"),"Termovacío",IF(OR(AO1916="I",AN1916="I",AP1916="I",AK1916="I",AL1916="I",AO1916="C",AN1916="C",AP1916="C",AK1916="C",AL1916="C"),"Regeneración",""))</f>
        <v>#REF!</v>
      </c>
    </row>
    <row r="1917" spans="1:47" s="10" customFormat="1" ht="15" customHeight="1" x14ac:dyDescent="0.2">
      <c r="A1917" s="4">
        <f t="shared" si="383"/>
        <v>95</v>
      </c>
      <c r="B1917" s="4">
        <v>60003952</v>
      </c>
      <c r="C1917" s="4" t="s">
        <v>85</v>
      </c>
      <c r="D1917" s="4" t="s">
        <v>155</v>
      </c>
      <c r="E1917" s="3" t="s">
        <v>152</v>
      </c>
      <c r="F1917" s="4" t="s">
        <v>386</v>
      </c>
      <c r="G1917" s="4" t="s">
        <v>12</v>
      </c>
      <c r="H1917" s="4" t="s">
        <v>36</v>
      </c>
      <c r="I1917" s="4" t="s">
        <v>249</v>
      </c>
      <c r="J1917" s="4" t="s">
        <v>146</v>
      </c>
      <c r="K1917" s="4" t="s">
        <v>117</v>
      </c>
      <c r="L1917" s="4">
        <v>2009</v>
      </c>
      <c r="M1917" s="4" t="s">
        <v>267</v>
      </c>
      <c r="N1917" s="4" t="s">
        <v>153</v>
      </c>
      <c r="O1917" s="4" t="s">
        <v>135</v>
      </c>
      <c r="P1917" s="4">
        <v>2009</v>
      </c>
      <c r="Q1917" s="4"/>
      <c r="R1917" s="4" t="s">
        <v>119</v>
      </c>
      <c r="S1917" s="13"/>
      <c r="T1917" s="4"/>
      <c r="U1917" s="4"/>
      <c r="V1917" s="4"/>
      <c r="W1917" s="4">
        <v>220</v>
      </c>
      <c r="X1917" s="13">
        <v>43321</v>
      </c>
      <c r="Y1917" s="27"/>
      <c r="Z1917" s="27"/>
      <c r="AA1917" s="28"/>
      <c r="AB1917" s="31"/>
      <c r="AC1917" s="32">
        <v>60</v>
      </c>
      <c r="AD1917" s="28"/>
      <c r="AE1917" s="28">
        <v>42.9</v>
      </c>
      <c r="AF1917" s="33">
        <v>0.02</v>
      </c>
      <c r="AG1917" s="28">
        <v>1</v>
      </c>
      <c r="AH1917" s="31">
        <v>6.0000000000000001E-3</v>
      </c>
      <c r="AI1917" s="31">
        <v>0.2</v>
      </c>
      <c r="AJ1917" s="31"/>
      <c r="AK1917" s="75" t="str">
        <f t="shared" si="375"/>
        <v>1</v>
      </c>
      <c r="AL1917" s="75" t="str">
        <f t="shared" si="376"/>
        <v>1</v>
      </c>
      <c r="AM1917" s="75" t="str">
        <f t="shared" si="377"/>
        <v>1</v>
      </c>
      <c r="AN1917" s="75" t="str">
        <f t="shared" si="378"/>
        <v>1</v>
      </c>
      <c r="AO1917" s="75" t="str">
        <f t="shared" si="379"/>
        <v>1</v>
      </c>
      <c r="AP1917" s="75" t="str">
        <f t="shared" si="380"/>
        <v>1</v>
      </c>
      <c r="AQ1917" s="75" t="str">
        <f t="shared" si="384"/>
        <v>1</v>
      </c>
      <c r="AR1917" s="75" t="str">
        <f t="shared" si="385"/>
        <v>1</v>
      </c>
      <c r="AS1917" s="75">
        <f t="shared" si="381"/>
        <v>1</v>
      </c>
      <c r="AT1917" s="75" t="str">
        <f t="shared" si="382"/>
        <v>1</v>
      </c>
      <c r="AU1917" s="48" t="e">
        <f>IF(OR(AQ1917="I",#REF!="I",AQ1917="C",#REF!="C"),"Termovacío",IF(OR(AO1917="I",AN1917="I",AP1917="I",AK1917="I",AL1917="I",AO1917="C",AN1917="C",AP1917="C",AK1917="C",AL1917="C"),"Regeneración",""))</f>
        <v>#REF!</v>
      </c>
    </row>
    <row r="1918" spans="1:47" s="10" customFormat="1" ht="15" customHeight="1" x14ac:dyDescent="0.2">
      <c r="A1918" s="4">
        <f t="shared" si="383"/>
        <v>95</v>
      </c>
      <c r="B1918" s="4">
        <v>60003952</v>
      </c>
      <c r="C1918" s="4" t="s">
        <v>85</v>
      </c>
      <c r="D1918" s="4" t="s">
        <v>155</v>
      </c>
      <c r="E1918" s="3" t="s">
        <v>152</v>
      </c>
      <c r="F1918" s="4" t="s">
        <v>386</v>
      </c>
      <c r="G1918" s="4" t="s">
        <v>12</v>
      </c>
      <c r="H1918" s="4" t="s">
        <v>36</v>
      </c>
      <c r="I1918" s="4" t="s">
        <v>249</v>
      </c>
      <c r="J1918" s="4" t="s">
        <v>146</v>
      </c>
      <c r="K1918" s="4" t="s">
        <v>117</v>
      </c>
      <c r="L1918" s="4">
        <v>2009</v>
      </c>
      <c r="M1918" s="4" t="s">
        <v>267</v>
      </c>
      <c r="N1918" s="4" t="s">
        <v>153</v>
      </c>
      <c r="O1918" s="4" t="s">
        <v>135</v>
      </c>
      <c r="P1918" s="4">
        <v>2009</v>
      </c>
      <c r="Q1918" s="4"/>
      <c r="R1918" s="4" t="s">
        <v>119</v>
      </c>
      <c r="S1918" s="13"/>
      <c r="T1918" s="4"/>
      <c r="U1918" s="4"/>
      <c r="V1918" s="4"/>
      <c r="W1918" s="4">
        <v>220</v>
      </c>
      <c r="X1918" s="13">
        <v>42922</v>
      </c>
      <c r="Y1918" s="27"/>
      <c r="Z1918" s="27"/>
      <c r="AA1918" s="28"/>
      <c r="AB1918" s="31"/>
      <c r="AC1918" s="32">
        <v>42</v>
      </c>
      <c r="AD1918" s="28"/>
      <c r="AE1918" s="28">
        <v>46.8</v>
      </c>
      <c r="AF1918" s="33">
        <v>0.01</v>
      </c>
      <c r="AG1918" s="28">
        <v>0.5</v>
      </c>
      <c r="AH1918" s="31">
        <v>6.0000000000000001E-3</v>
      </c>
      <c r="AI1918" s="31">
        <v>0.1</v>
      </c>
      <c r="AJ1918" s="31"/>
      <c r="AK1918" s="75" t="str">
        <f t="shared" si="375"/>
        <v>1</v>
      </c>
      <c r="AL1918" s="75" t="str">
        <f t="shared" si="376"/>
        <v>1</v>
      </c>
      <c r="AM1918" s="75" t="str">
        <f t="shared" si="377"/>
        <v>1</v>
      </c>
      <c r="AN1918" s="75" t="str">
        <f t="shared" si="378"/>
        <v>1</v>
      </c>
      <c r="AO1918" s="75" t="str">
        <f t="shared" si="379"/>
        <v>1</v>
      </c>
      <c r="AP1918" s="75" t="str">
        <f t="shared" si="380"/>
        <v>1</v>
      </c>
      <c r="AQ1918" s="75" t="str">
        <f t="shared" si="384"/>
        <v>5</v>
      </c>
      <c r="AR1918" s="75" t="str">
        <f t="shared" si="385"/>
        <v>1</v>
      </c>
      <c r="AS1918" s="75">
        <f t="shared" si="381"/>
        <v>1.9090909090909092</v>
      </c>
      <c r="AT1918" s="75" t="str">
        <f t="shared" si="382"/>
        <v>3</v>
      </c>
      <c r="AU1918" s="48" t="e">
        <f>IF(OR(AQ1918="I",#REF!="I",AQ1918="C",#REF!="C"),"Termovacío",IF(OR(AO1918="I",AN1918="I",AP1918="I",AK1918="I",AL1918="I",AO1918="C",AN1918="C",AP1918="C",AK1918="C",AL1918="C"),"Regeneración",""))</f>
        <v>#REF!</v>
      </c>
    </row>
    <row r="1919" spans="1:47" s="10" customFormat="1" ht="15" customHeight="1" x14ac:dyDescent="0.2">
      <c r="A1919" s="4">
        <f t="shared" si="383"/>
        <v>95</v>
      </c>
      <c r="B1919" s="4">
        <v>60003952</v>
      </c>
      <c r="C1919" s="4" t="s">
        <v>85</v>
      </c>
      <c r="D1919" s="4" t="s">
        <v>155</v>
      </c>
      <c r="E1919" s="3" t="s">
        <v>152</v>
      </c>
      <c r="F1919" s="4" t="s">
        <v>386</v>
      </c>
      <c r="G1919" s="4" t="s">
        <v>12</v>
      </c>
      <c r="H1919" s="4" t="s">
        <v>36</v>
      </c>
      <c r="I1919" s="4" t="s">
        <v>249</v>
      </c>
      <c r="J1919" s="4" t="s">
        <v>146</v>
      </c>
      <c r="K1919" s="4" t="s">
        <v>117</v>
      </c>
      <c r="L1919" s="4">
        <v>2009</v>
      </c>
      <c r="M1919" s="4" t="s">
        <v>267</v>
      </c>
      <c r="N1919" s="4" t="s">
        <v>153</v>
      </c>
      <c r="O1919" s="4" t="s">
        <v>135</v>
      </c>
      <c r="P1919" s="4">
        <v>2009</v>
      </c>
      <c r="Q1919" s="4"/>
      <c r="R1919" s="4" t="s">
        <v>119</v>
      </c>
      <c r="S1919" s="13"/>
      <c r="T1919" s="4"/>
      <c r="U1919" s="4"/>
      <c r="V1919" s="4"/>
      <c r="W1919" s="4">
        <v>220</v>
      </c>
      <c r="X1919" s="13">
        <v>42383</v>
      </c>
      <c r="Y1919" s="27"/>
      <c r="Z1919" s="27"/>
      <c r="AA1919" s="28"/>
      <c r="AB1919" s="31"/>
      <c r="AC1919" s="32">
        <v>50.5</v>
      </c>
      <c r="AD1919" s="28"/>
      <c r="AE1919" s="28">
        <v>45</v>
      </c>
      <c r="AF1919" s="33">
        <v>0.01</v>
      </c>
      <c r="AG1919" s="28">
        <v>0.5</v>
      </c>
      <c r="AH1919" s="31">
        <v>2.1000000000000001E-2</v>
      </c>
      <c r="AI1919" s="31">
        <v>0.17699999999999999</v>
      </c>
      <c r="AJ1919" s="31"/>
      <c r="AK1919" s="75" t="str">
        <f t="shared" si="375"/>
        <v>1</v>
      </c>
      <c r="AL1919" s="75" t="str">
        <f t="shared" si="376"/>
        <v>1</v>
      </c>
      <c r="AM1919" s="75" t="str">
        <f t="shared" si="377"/>
        <v>1</v>
      </c>
      <c r="AN1919" s="75" t="str">
        <f t="shared" si="378"/>
        <v>1</v>
      </c>
      <c r="AO1919" s="75" t="str">
        <f t="shared" si="379"/>
        <v>1</v>
      </c>
      <c r="AP1919" s="75" t="str">
        <f t="shared" si="380"/>
        <v>1</v>
      </c>
      <c r="AQ1919" s="75" t="str">
        <f t="shared" si="384"/>
        <v>1</v>
      </c>
      <c r="AR1919" s="75" t="str">
        <f t="shared" si="385"/>
        <v>1</v>
      </c>
      <c r="AS1919" s="75">
        <f t="shared" si="381"/>
        <v>1</v>
      </c>
      <c r="AT1919" s="75" t="str">
        <f t="shared" si="382"/>
        <v>1</v>
      </c>
      <c r="AU1919" s="48" t="e">
        <f>IF(OR(AQ1919="I",#REF!="I",AQ1919="C",#REF!="C"),"Termovacío",IF(OR(AO1919="I",AN1919="I",AP1919="I",AK1919="I",AL1919="I",AO1919="C",AN1919="C",AP1919="C",AK1919="C",AL1919="C"),"Regeneración",""))</f>
        <v>#REF!</v>
      </c>
    </row>
    <row r="1920" spans="1:47" s="10" customFormat="1" ht="15" customHeight="1" x14ac:dyDescent="0.2">
      <c r="A1920" s="4">
        <f t="shared" si="383"/>
        <v>95</v>
      </c>
      <c r="B1920" s="4">
        <v>60003952</v>
      </c>
      <c r="C1920" s="4" t="s">
        <v>85</v>
      </c>
      <c r="D1920" s="4" t="s">
        <v>155</v>
      </c>
      <c r="E1920" s="3" t="s">
        <v>152</v>
      </c>
      <c r="F1920" s="4" t="s">
        <v>386</v>
      </c>
      <c r="G1920" s="4" t="s">
        <v>12</v>
      </c>
      <c r="H1920" s="4" t="s">
        <v>36</v>
      </c>
      <c r="I1920" s="4" t="s">
        <v>249</v>
      </c>
      <c r="J1920" s="4" t="s">
        <v>146</v>
      </c>
      <c r="K1920" s="4" t="s">
        <v>117</v>
      </c>
      <c r="L1920" s="4">
        <v>2009</v>
      </c>
      <c r="M1920" s="4" t="s">
        <v>267</v>
      </c>
      <c r="N1920" s="4" t="s">
        <v>153</v>
      </c>
      <c r="O1920" s="4" t="s">
        <v>135</v>
      </c>
      <c r="P1920" s="4">
        <v>2009</v>
      </c>
      <c r="Q1920" s="4"/>
      <c r="R1920" s="4" t="s">
        <v>119</v>
      </c>
      <c r="S1920" s="13"/>
      <c r="T1920" s="4"/>
      <c r="U1920" s="4"/>
      <c r="V1920" s="4"/>
      <c r="W1920" s="4">
        <v>220</v>
      </c>
      <c r="X1920" s="13">
        <v>41988</v>
      </c>
      <c r="Y1920" s="27"/>
      <c r="Z1920" s="27"/>
      <c r="AA1920" s="28"/>
      <c r="AB1920" s="31"/>
      <c r="AC1920" s="32">
        <v>53.3</v>
      </c>
      <c r="AD1920" s="28"/>
      <c r="AE1920" s="28">
        <v>45</v>
      </c>
      <c r="AF1920" s="33">
        <v>0.01</v>
      </c>
      <c r="AG1920" s="28">
        <v>0.5</v>
      </c>
      <c r="AH1920" s="31">
        <v>1.9E-2</v>
      </c>
      <c r="AI1920" s="31"/>
      <c r="AJ1920" s="31"/>
      <c r="AK1920" s="75" t="str">
        <f t="shared" si="375"/>
        <v>1</v>
      </c>
      <c r="AL1920" s="75" t="str">
        <f t="shared" si="376"/>
        <v>1</v>
      </c>
      <c r="AM1920" s="75" t="str">
        <f t="shared" si="377"/>
        <v>1</v>
      </c>
      <c r="AN1920" s="75" t="str">
        <f t="shared" si="378"/>
        <v>1</v>
      </c>
      <c r="AO1920" s="75" t="str">
        <f t="shared" si="379"/>
        <v>1</v>
      </c>
      <c r="AP1920" s="75" t="str">
        <f t="shared" si="380"/>
        <v>1</v>
      </c>
      <c r="AQ1920" s="75" t="str">
        <f t="shared" si="384"/>
        <v>1</v>
      </c>
      <c r="AR1920" s="75" t="str">
        <f t="shared" si="385"/>
        <v>1</v>
      </c>
      <c r="AS1920" s="75">
        <f t="shared" si="381"/>
        <v>1</v>
      </c>
      <c r="AT1920" s="75" t="str">
        <f t="shared" si="382"/>
        <v>1</v>
      </c>
      <c r="AU1920" s="48" t="e">
        <f>IF(OR(AQ1920="I",#REF!="I",AQ1920="C",#REF!="C"),"Termovacío",IF(OR(AO1920="I",AN1920="I",AP1920="I",AK1920="I",AL1920="I",AO1920="C",AN1920="C",AP1920="C",AK1920="C",AL1920="C"),"Regeneración",""))</f>
        <v>#REF!</v>
      </c>
    </row>
    <row r="1921" spans="1:47" s="10" customFormat="1" ht="15" customHeight="1" x14ac:dyDescent="0.2">
      <c r="A1921" s="4">
        <f t="shared" si="383"/>
        <v>95</v>
      </c>
      <c r="B1921" s="4">
        <v>60003952</v>
      </c>
      <c r="C1921" s="4" t="s">
        <v>85</v>
      </c>
      <c r="D1921" s="4" t="s">
        <v>155</v>
      </c>
      <c r="E1921" s="3" t="s">
        <v>152</v>
      </c>
      <c r="F1921" s="4" t="s">
        <v>386</v>
      </c>
      <c r="G1921" s="4" t="s">
        <v>12</v>
      </c>
      <c r="H1921" s="4" t="s">
        <v>36</v>
      </c>
      <c r="I1921" s="4" t="s">
        <v>249</v>
      </c>
      <c r="J1921" s="4" t="s">
        <v>146</v>
      </c>
      <c r="K1921" s="4" t="s">
        <v>117</v>
      </c>
      <c r="L1921" s="4">
        <v>2009</v>
      </c>
      <c r="M1921" s="4" t="s">
        <v>267</v>
      </c>
      <c r="N1921" s="4" t="s">
        <v>153</v>
      </c>
      <c r="O1921" s="4" t="s">
        <v>135</v>
      </c>
      <c r="P1921" s="4">
        <v>2009</v>
      </c>
      <c r="Q1921" s="4"/>
      <c r="R1921" s="4" t="s">
        <v>119</v>
      </c>
      <c r="S1921" s="13"/>
      <c r="T1921" s="4"/>
      <c r="U1921" s="4"/>
      <c r="V1921" s="4"/>
      <c r="W1921" s="4">
        <v>220</v>
      </c>
      <c r="X1921" s="13">
        <v>41628</v>
      </c>
      <c r="Y1921" s="27"/>
      <c r="Z1921" s="27"/>
      <c r="AA1921" s="28"/>
      <c r="AB1921" s="31"/>
      <c r="AC1921" s="32">
        <v>32.799999999999997</v>
      </c>
      <c r="AD1921" s="28"/>
      <c r="AE1921" s="28">
        <v>42.5</v>
      </c>
      <c r="AF1921" s="33">
        <v>0.01</v>
      </c>
      <c r="AG1921" s="28">
        <v>0.5</v>
      </c>
      <c r="AH1921" s="31">
        <v>1.2999999999999999E-2</v>
      </c>
      <c r="AI1921" s="31">
        <v>0.47</v>
      </c>
      <c r="AJ1921" s="31"/>
      <c r="AK1921" s="75" t="str">
        <f t="shared" si="375"/>
        <v>1</v>
      </c>
      <c r="AL1921" s="75" t="str">
        <f t="shared" si="376"/>
        <v>1</v>
      </c>
      <c r="AM1921" s="75" t="str">
        <f t="shared" si="377"/>
        <v>1</v>
      </c>
      <c r="AN1921" s="75" t="str">
        <f t="shared" si="378"/>
        <v>1</v>
      </c>
      <c r="AO1921" s="75" t="str">
        <f t="shared" si="379"/>
        <v>1</v>
      </c>
      <c r="AP1921" s="75" t="str">
        <f t="shared" si="380"/>
        <v>1</v>
      </c>
      <c r="AQ1921" s="75" t="str">
        <f t="shared" si="384"/>
        <v>5</v>
      </c>
      <c r="AR1921" s="75" t="str">
        <f t="shared" si="385"/>
        <v>1</v>
      </c>
      <c r="AS1921" s="75">
        <f t="shared" si="381"/>
        <v>1.9090909090909092</v>
      </c>
      <c r="AT1921" s="75" t="str">
        <f t="shared" si="382"/>
        <v>3</v>
      </c>
      <c r="AU1921" s="48" t="e">
        <f>IF(OR(AQ1921="I",#REF!="I",AQ1921="C",#REF!="C"),"Termovacío",IF(OR(AO1921="I",AN1921="I",AP1921="I",AK1921="I",AL1921="I",AO1921="C",AN1921="C",AP1921="C",AK1921="C",AL1921="C"),"Regeneración",""))</f>
        <v>#REF!</v>
      </c>
    </row>
    <row r="1922" spans="1:47" s="10" customFormat="1" ht="15" customHeight="1" x14ac:dyDescent="0.2">
      <c r="A1922" s="4">
        <f t="shared" si="383"/>
        <v>95</v>
      </c>
      <c r="B1922" s="4">
        <v>60003952</v>
      </c>
      <c r="C1922" s="4" t="s">
        <v>85</v>
      </c>
      <c r="D1922" s="4" t="s">
        <v>155</v>
      </c>
      <c r="E1922" s="3" t="s">
        <v>152</v>
      </c>
      <c r="F1922" s="4" t="s">
        <v>386</v>
      </c>
      <c r="G1922" s="4" t="s">
        <v>12</v>
      </c>
      <c r="H1922" s="4" t="s">
        <v>36</v>
      </c>
      <c r="I1922" s="4" t="s">
        <v>249</v>
      </c>
      <c r="J1922" s="4" t="s">
        <v>146</v>
      </c>
      <c r="K1922" s="4" t="s">
        <v>117</v>
      </c>
      <c r="L1922" s="4">
        <v>2009</v>
      </c>
      <c r="M1922" s="4" t="s">
        <v>267</v>
      </c>
      <c r="N1922" s="4" t="s">
        <v>153</v>
      </c>
      <c r="O1922" s="4" t="s">
        <v>135</v>
      </c>
      <c r="P1922" s="4">
        <v>2009</v>
      </c>
      <c r="Q1922" s="4"/>
      <c r="R1922" s="4" t="s">
        <v>119</v>
      </c>
      <c r="S1922" s="13"/>
      <c r="T1922" s="4"/>
      <c r="U1922" s="4"/>
      <c r="V1922" s="4"/>
      <c r="W1922" s="4">
        <v>220</v>
      </c>
      <c r="X1922" s="13">
        <v>41347</v>
      </c>
      <c r="Y1922" s="27"/>
      <c r="Z1922" s="27"/>
      <c r="AA1922" s="28"/>
      <c r="AB1922" s="31"/>
      <c r="AC1922" s="32">
        <v>55</v>
      </c>
      <c r="AD1922" s="28"/>
      <c r="AE1922" s="28">
        <v>44</v>
      </c>
      <c r="AF1922" s="33">
        <v>0.01</v>
      </c>
      <c r="AG1922" s="28">
        <v>0.5</v>
      </c>
      <c r="AH1922" s="31">
        <v>8.9999999999999993E-3</v>
      </c>
      <c r="AI1922" s="31">
        <v>0.42499999999999999</v>
      </c>
      <c r="AJ1922" s="31"/>
      <c r="AK1922" s="75" t="str">
        <f t="shared" si="375"/>
        <v>1</v>
      </c>
      <c r="AL1922" s="75" t="str">
        <f t="shared" si="376"/>
        <v>1</v>
      </c>
      <c r="AM1922" s="75" t="str">
        <f t="shared" si="377"/>
        <v>1</v>
      </c>
      <c r="AN1922" s="75" t="str">
        <f t="shared" si="378"/>
        <v>1</v>
      </c>
      <c r="AO1922" s="75" t="str">
        <f t="shared" si="379"/>
        <v>1</v>
      </c>
      <c r="AP1922" s="75" t="str">
        <f t="shared" si="380"/>
        <v>1</v>
      </c>
      <c r="AQ1922" s="75" t="str">
        <f t="shared" si="384"/>
        <v>1</v>
      </c>
      <c r="AR1922" s="75" t="str">
        <f t="shared" si="385"/>
        <v>1</v>
      </c>
      <c r="AS1922" s="75">
        <f t="shared" si="381"/>
        <v>1</v>
      </c>
      <c r="AT1922" s="75" t="str">
        <f t="shared" si="382"/>
        <v>1</v>
      </c>
      <c r="AU1922" s="48" t="e">
        <f>IF(OR(AQ1922="I",#REF!="I",AQ1922="C",#REF!="C"),"Termovacío",IF(OR(AO1922="I",AN1922="I",AP1922="I",AK1922="I",AL1922="I",AO1922="C",AN1922="C",AP1922="C",AK1922="C",AL1922="C"),"Regeneración",""))</f>
        <v>#REF!</v>
      </c>
    </row>
    <row r="1923" spans="1:47" s="10" customFormat="1" ht="15" customHeight="1" x14ac:dyDescent="0.2">
      <c r="A1923" s="4">
        <f t="shared" si="383"/>
        <v>95</v>
      </c>
      <c r="B1923" s="4">
        <v>60003952</v>
      </c>
      <c r="C1923" s="4" t="s">
        <v>85</v>
      </c>
      <c r="D1923" s="4" t="s">
        <v>155</v>
      </c>
      <c r="E1923" s="3" t="s">
        <v>152</v>
      </c>
      <c r="F1923" s="4" t="s">
        <v>386</v>
      </c>
      <c r="G1923" s="4" t="s">
        <v>12</v>
      </c>
      <c r="H1923" s="4" t="s">
        <v>36</v>
      </c>
      <c r="I1923" s="4" t="s">
        <v>249</v>
      </c>
      <c r="J1923" s="4" t="s">
        <v>146</v>
      </c>
      <c r="K1923" s="4" t="s">
        <v>117</v>
      </c>
      <c r="L1923" s="4">
        <v>2009</v>
      </c>
      <c r="M1923" s="4" t="s">
        <v>267</v>
      </c>
      <c r="N1923" s="4" t="s">
        <v>153</v>
      </c>
      <c r="O1923" s="4" t="s">
        <v>135</v>
      </c>
      <c r="P1923" s="4">
        <v>2009</v>
      </c>
      <c r="Q1923" s="4"/>
      <c r="R1923" s="4" t="s">
        <v>119</v>
      </c>
      <c r="S1923" s="13"/>
      <c r="T1923" s="4"/>
      <c r="U1923" s="4"/>
      <c r="V1923" s="4"/>
      <c r="W1923" s="4">
        <v>220</v>
      </c>
      <c r="X1923" s="13">
        <v>40884</v>
      </c>
      <c r="Y1923" s="27"/>
      <c r="Z1923" s="27"/>
      <c r="AA1923" s="28"/>
      <c r="AB1923" s="31"/>
      <c r="AC1923" s="32">
        <v>41</v>
      </c>
      <c r="AD1923" s="28"/>
      <c r="AE1923" s="28">
        <v>45</v>
      </c>
      <c r="AF1923" s="33">
        <v>0.01</v>
      </c>
      <c r="AG1923" s="28">
        <v>0.5</v>
      </c>
      <c r="AH1923" s="31">
        <v>1.4999999999999999E-2</v>
      </c>
      <c r="AI1923" s="31">
        <v>0.34300000000000003</v>
      </c>
      <c r="AJ1923" s="31"/>
      <c r="AK1923" s="75" t="str">
        <f t="shared" si="375"/>
        <v>1</v>
      </c>
      <c r="AL1923" s="75" t="str">
        <f t="shared" si="376"/>
        <v>1</v>
      </c>
      <c r="AM1923" s="75" t="str">
        <f t="shared" si="377"/>
        <v>1</v>
      </c>
      <c r="AN1923" s="75" t="str">
        <f t="shared" si="378"/>
        <v>1</v>
      </c>
      <c r="AO1923" s="75" t="str">
        <f t="shared" si="379"/>
        <v>1</v>
      </c>
      <c r="AP1923" s="75" t="str">
        <f t="shared" si="380"/>
        <v>1</v>
      </c>
      <c r="AQ1923" s="75" t="str">
        <f t="shared" si="384"/>
        <v>5</v>
      </c>
      <c r="AR1923" s="75" t="str">
        <f t="shared" si="385"/>
        <v>1</v>
      </c>
      <c r="AS1923" s="75">
        <f t="shared" si="381"/>
        <v>1.9090909090909092</v>
      </c>
      <c r="AT1923" s="75" t="str">
        <f t="shared" si="382"/>
        <v>3</v>
      </c>
      <c r="AU1923" s="48" t="e">
        <f>IF(OR(AQ1923="I",#REF!="I",AQ1923="C",#REF!="C"),"Termovacío",IF(OR(AO1923="I",AN1923="I",AP1923="I",AK1923="I",AL1923="I",AO1923="C",AN1923="C",AP1923="C",AK1923="C",AL1923="C"),"Regeneración",""))</f>
        <v>#REF!</v>
      </c>
    </row>
    <row r="1924" spans="1:47" s="10" customFormat="1" ht="15" customHeight="1" x14ac:dyDescent="0.2">
      <c r="A1924" s="4">
        <f t="shared" si="383"/>
        <v>95</v>
      </c>
      <c r="B1924" s="4">
        <v>60003952</v>
      </c>
      <c r="C1924" s="4" t="s">
        <v>85</v>
      </c>
      <c r="D1924" s="4" t="s">
        <v>155</v>
      </c>
      <c r="E1924" s="3" t="s">
        <v>152</v>
      </c>
      <c r="F1924" s="4" t="s">
        <v>386</v>
      </c>
      <c r="G1924" s="4" t="s">
        <v>12</v>
      </c>
      <c r="H1924" s="4" t="s">
        <v>36</v>
      </c>
      <c r="I1924" s="4" t="s">
        <v>249</v>
      </c>
      <c r="J1924" s="4" t="s">
        <v>146</v>
      </c>
      <c r="K1924" s="4" t="s">
        <v>117</v>
      </c>
      <c r="L1924" s="4">
        <v>2009</v>
      </c>
      <c r="M1924" s="4" t="s">
        <v>267</v>
      </c>
      <c r="N1924" s="4" t="s">
        <v>153</v>
      </c>
      <c r="O1924" s="4" t="s">
        <v>135</v>
      </c>
      <c r="P1924" s="4">
        <v>2009</v>
      </c>
      <c r="Q1924" s="4"/>
      <c r="R1924" s="4" t="s">
        <v>119</v>
      </c>
      <c r="S1924" s="13"/>
      <c r="T1924" s="4"/>
      <c r="U1924" s="4"/>
      <c r="V1924" s="4"/>
      <c r="W1924" s="4">
        <v>220</v>
      </c>
      <c r="X1924" s="13">
        <v>40625</v>
      </c>
      <c r="Y1924" s="27"/>
      <c r="Z1924" s="27"/>
      <c r="AA1924" s="28"/>
      <c r="AB1924" s="31"/>
      <c r="AC1924" s="32">
        <v>45</v>
      </c>
      <c r="AD1924" s="28"/>
      <c r="AE1924" s="28">
        <v>44</v>
      </c>
      <c r="AF1924" s="33">
        <v>0.01</v>
      </c>
      <c r="AG1924" s="28">
        <v>0.5</v>
      </c>
      <c r="AH1924" s="31">
        <v>1.7999999999999999E-2</v>
      </c>
      <c r="AI1924" s="31">
        <v>0.42799999999999999</v>
      </c>
      <c r="AJ1924" s="31"/>
      <c r="AK1924" s="75" t="str">
        <f t="shared" ref="AK1924:AK1987" si="386">IF(AH1924&lt;&gt;"",IF(AH1924&lt;=0.1,"1",IF(AND(AH1924&gt;0.1,AH1924&lt;=0.3),"3",IF(AH1924&gt;0.3,"5",""))),"1")</f>
        <v>1</v>
      </c>
      <c r="AL1924" s="75" t="str">
        <f t="shared" ref="AL1924:AL1987" si="387">IF(AI1924&lt;&gt;"",IF(AI1924&lt;=3,"1",IF(AND(AI1924&gt;3,AI1924&lt;=4),"3",IF(AI1924&gt;4,"5",""))),"1")</f>
        <v>1</v>
      </c>
      <c r="AM1924" s="75" t="str">
        <f t="shared" ref="AM1924:AM1987" si="388">IF(AD1924&lt;&gt;"",IF(AD1924&lt;=20,"1",IF(AND(AD1924&gt;20,AD1924&lt;=30),"3",IF(AD1924&gt;30,"5",""))),"1")</f>
        <v>1</v>
      </c>
      <c r="AN1924" s="75" t="str">
        <f t="shared" ref="AN1924:AN1987" si="389">IF(AF1924&lt;&gt;"",IF(AF1924&lt;=0.05,"1",IF(AND(AF1924&gt;0.05,AF1924&lt;=0.1),"3",IF(AF1924&gt;0.1,"5",""))),"1")</f>
        <v>1</v>
      </c>
      <c r="AO1924" s="75" t="str">
        <f t="shared" ref="AO1924:AO1987" si="390">IF(AE1924&lt;&gt;"",IF(AE1924&gt;=32,"1",IF(AND(AE1924&gt;=28,AE1924&lt;32),"3",IF(AE1924&lt;28,"5",""))),"1")</f>
        <v>1</v>
      </c>
      <c r="AP1924" s="75" t="str">
        <f t="shared" ref="AP1924:AP1987" si="391">IF(AG1924&lt;&gt;"",IF(AG1924&lt;=3.5,"1",IF(AG1924&gt;3.5,"5","")),"1")</f>
        <v>1</v>
      </c>
      <c r="AQ1924" s="75" t="str">
        <f t="shared" si="384"/>
        <v>2</v>
      </c>
      <c r="AR1924" s="75" t="str">
        <f t="shared" si="385"/>
        <v>1</v>
      </c>
      <c r="AS1924" s="75">
        <f t="shared" si="381"/>
        <v>1.2272727272727273</v>
      </c>
      <c r="AT1924" s="75" t="str">
        <f t="shared" si="382"/>
        <v>3</v>
      </c>
      <c r="AU1924" s="48" t="e">
        <f>IF(OR(AQ1924="I",#REF!="I",AQ1924="C",#REF!="C"),"Termovacío",IF(OR(AO1924="I",AN1924="I",AP1924="I",AK1924="I",AL1924="I",AO1924="C",AN1924="C",AP1924="C",AK1924="C",AL1924="C"),"Regeneración",""))</f>
        <v>#REF!</v>
      </c>
    </row>
    <row r="1925" spans="1:47" s="10" customFormat="1" ht="15" customHeight="1" x14ac:dyDescent="0.2">
      <c r="A1925" s="4">
        <f t="shared" si="383"/>
        <v>95</v>
      </c>
      <c r="B1925" s="4">
        <v>60003952</v>
      </c>
      <c r="C1925" s="4" t="s">
        <v>85</v>
      </c>
      <c r="D1925" s="4" t="s">
        <v>155</v>
      </c>
      <c r="E1925" s="3" t="s">
        <v>152</v>
      </c>
      <c r="F1925" s="4" t="s">
        <v>386</v>
      </c>
      <c r="G1925" s="4" t="s">
        <v>12</v>
      </c>
      <c r="H1925" s="4" t="s">
        <v>36</v>
      </c>
      <c r="I1925" s="4" t="s">
        <v>249</v>
      </c>
      <c r="J1925" s="4" t="s">
        <v>146</v>
      </c>
      <c r="K1925" s="4" t="s">
        <v>117</v>
      </c>
      <c r="L1925" s="4">
        <v>2009</v>
      </c>
      <c r="M1925" s="4" t="s">
        <v>267</v>
      </c>
      <c r="N1925" s="4" t="s">
        <v>153</v>
      </c>
      <c r="O1925" s="4" t="s">
        <v>135</v>
      </c>
      <c r="P1925" s="4">
        <v>2009</v>
      </c>
      <c r="Q1925" s="4"/>
      <c r="R1925" s="4" t="s">
        <v>119</v>
      </c>
      <c r="S1925" s="13"/>
      <c r="T1925" s="4"/>
      <c r="U1925" s="4"/>
      <c r="V1925" s="4"/>
      <c r="W1925" s="4">
        <v>220</v>
      </c>
      <c r="X1925" s="13">
        <v>40437</v>
      </c>
      <c r="Y1925" s="27"/>
      <c r="Z1925" s="27"/>
      <c r="AA1925" s="28"/>
      <c r="AB1925" s="31"/>
      <c r="AC1925" s="32">
        <v>64</v>
      </c>
      <c r="AD1925" s="28"/>
      <c r="AE1925" s="28">
        <v>46</v>
      </c>
      <c r="AF1925" s="33">
        <v>0.01</v>
      </c>
      <c r="AG1925" s="28">
        <v>0.5</v>
      </c>
      <c r="AH1925" s="31">
        <v>2.4E-2</v>
      </c>
      <c r="AI1925" s="31">
        <v>0.44600000000000001</v>
      </c>
      <c r="AJ1925" s="31"/>
      <c r="AK1925" s="75" t="str">
        <f t="shared" si="386"/>
        <v>1</v>
      </c>
      <c r="AL1925" s="75" t="str">
        <f t="shared" si="387"/>
        <v>1</v>
      </c>
      <c r="AM1925" s="75" t="str">
        <f t="shared" si="388"/>
        <v>1</v>
      </c>
      <c r="AN1925" s="75" t="str">
        <f t="shared" si="389"/>
        <v>1</v>
      </c>
      <c r="AO1925" s="75" t="str">
        <f t="shared" si="390"/>
        <v>1</v>
      </c>
      <c r="AP1925" s="75" t="str">
        <f t="shared" si="391"/>
        <v>1</v>
      </c>
      <c r="AQ1925" s="75" t="str">
        <f t="shared" si="384"/>
        <v>1</v>
      </c>
      <c r="AR1925" s="75" t="str">
        <f t="shared" si="385"/>
        <v>1</v>
      </c>
      <c r="AS1925" s="75">
        <f t="shared" ref="AS1925:AS1988" si="392">+(3*AK1925+3*AL1925+4*AM1925+2*AN1925+3*AO1925+1*AP1925+5*AQ1925+1*AR1925)/22</f>
        <v>1</v>
      </c>
      <c r="AT1925" s="75" t="str">
        <f t="shared" ref="AT1925:AT1988" si="393">IF(AND(AS1925&gt;0,AS1925&lt;=1),"1",IF(AND(AS1925&gt;1,AS1925&lt;=2),"3",IF(AND(AS1925&gt;2,AS1925&lt;=3),"6",IF(AND(AS1925&gt;3,AS1925&lt;=4),"8",IF(AND(AS1925&gt;4,AS1925&lt;=5),"10","")))))</f>
        <v>1</v>
      </c>
      <c r="AU1925" s="48" t="e">
        <f>IF(OR(AQ1925="I",#REF!="I",AQ1925="C",#REF!="C"),"Termovacío",IF(OR(AO1925="I",AN1925="I",AP1925="I",AK1925="I",AL1925="I",AO1925="C",AN1925="C",AP1925="C",AK1925="C",AL1925="C"),"Regeneración",""))</f>
        <v>#REF!</v>
      </c>
    </row>
    <row r="1926" spans="1:47" s="10" customFormat="1" ht="15" customHeight="1" x14ac:dyDescent="0.2">
      <c r="A1926" s="4">
        <f t="shared" si="383"/>
        <v>95</v>
      </c>
      <c r="B1926" s="4">
        <v>60003952</v>
      </c>
      <c r="C1926" s="4" t="s">
        <v>85</v>
      </c>
      <c r="D1926" s="4" t="s">
        <v>155</v>
      </c>
      <c r="E1926" s="3" t="s">
        <v>152</v>
      </c>
      <c r="F1926" s="4" t="s">
        <v>386</v>
      </c>
      <c r="G1926" s="4" t="s">
        <v>12</v>
      </c>
      <c r="H1926" s="4" t="s">
        <v>36</v>
      </c>
      <c r="I1926" s="4" t="s">
        <v>249</v>
      </c>
      <c r="J1926" s="4" t="s">
        <v>146</v>
      </c>
      <c r="K1926" s="4" t="s">
        <v>117</v>
      </c>
      <c r="L1926" s="4">
        <v>2009</v>
      </c>
      <c r="M1926" s="4" t="s">
        <v>267</v>
      </c>
      <c r="N1926" s="4" t="s">
        <v>153</v>
      </c>
      <c r="O1926" s="4" t="s">
        <v>135</v>
      </c>
      <c r="P1926" s="4">
        <v>2009</v>
      </c>
      <c r="Q1926" s="4"/>
      <c r="R1926" s="4" t="s">
        <v>119</v>
      </c>
      <c r="S1926" s="13"/>
      <c r="T1926" s="4"/>
      <c r="U1926" s="4"/>
      <c r="V1926" s="4"/>
      <c r="W1926" s="4">
        <v>220</v>
      </c>
      <c r="X1926" s="13">
        <v>40318</v>
      </c>
      <c r="Y1926" s="27"/>
      <c r="Z1926" s="27"/>
      <c r="AA1926" s="28"/>
      <c r="AB1926" s="31"/>
      <c r="AC1926" s="32">
        <v>34</v>
      </c>
      <c r="AD1926" s="28"/>
      <c r="AE1926" s="28">
        <v>47</v>
      </c>
      <c r="AF1926" s="33">
        <v>0.01</v>
      </c>
      <c r="AG1926" s="28">
        <v>0.5</v>
      </c>
      <c r="AH1926" s="31">
        <v>2.5999999999999999E-2</v>
      </c>
      <c r="AI1926" s="31">
        <v>0.33300000000000002</v>
      </c>
      <c r="AJ1926" s="31"/>
      <c r="AK1926" s="75" t="str">
        <f t="shared" si="386"/>
        <v>1</v>
      </c>
      <c r="AL1926" s="75" t="str">
        <f t="shared" si="387"/>
        <v>1</v>
      </c>
      <c r="AM1926" s="75" t="str">
        <f t="shared" si="388"/>
        <v>1</v>
      </c>
      <c r="AN1926" s="75" t="str">
        <f t="shared" si="389"/>
        <v>1</v>
      </c>
      <c r="AO1926" s="75" t="str">
        <f t="shared" si="390"/>
        <v>1</v>
      </c>
      <c r="AP1926" s="75" t="str">
        <f t="shared" si="391"/>
        <v>1</v>
      </c>
      <c r="AQ1926" s="75" t="str">
        <f t="shared" si="384"/>
        <v>5</v>
      </c>
      <c r="AR1926" s="75" t="str">
        <f t="shared" si="385"/>
        <v>1</v>
      </c>
      <c r="AS1926" s="75">
        <f t="shared" si="392"/>
        <v>1.9090909090909092</v>
      </c>
      <c r="AT1926" s="75" t="str">
        <f t="shared" si="393"/>
        <v>3</v>
      </c>
      <c r="AU1926" s="48" t="e">
        <f>IF(OR(AQ1926="I",#REF!="I",AQ1926="C",#REF!="C"),"Termovacío",IF(OR(AO1926="I",AN1926="I",AP1926="I",AK1926="I",AL1926="I",AO1926="C",AN1926="C",AP1926="C",AK1926="C",AL1926="C"),"Regeneración",""))</f>
        <v>#REF!</v>
      </c>
    </row>
    <row r="1927" spans="1:47" s="10" customFormat="1" ht="15" customHeight="1" x14ac:dyDescent="0.2">
      <c r="A1927" s="4">
        <f t="shared" si="383"/>
        <v>95</v>
      </c>
      <c r="B1927" s="4">
        <v>60003952</v>
      </c>
      <c r="C1927" s="4" t="s">
        <v>85</v>
      </c>
      <c r="D1927" s="4" t="s">
        <v>155</v>
      </c>
      <c r="E1927" s="3" t="s">
        <v>152</v>
      </c>
      <c r="F1927" s="4" t="s">
        <v>386</v>
      </c>
      <c r="G1927" s="4" t="s">
        <v>12</v>
      </c>
      <c r="H1927" s="4" t="s">
        <v>36</v>
      </c>
      <c r="I1927" s="4" t="s">
        <v>249</v>
      </c>
      <c r="J1927" s="4" t="s">
        <v>146</v>
      </c>
      <c r="K1927" s="4" t="s">
        <v>117</v>
      </c>
      <c r="L1927" s="4">
        <v>2009</v>
      </c>
      <c r="M1927" s="4" t="s">
        <v>267</v>
      </c>
      <c r="N1927" s="4" t="s">
        <v>153</v>
      </c>
      <c r="O1927" s="4" t="s">
        <v>135</v>
      </c>
      <c r="P1927" s="4">
        <v>2009</v>
      </c>
      <c r="Q1927" s="4"/>
      <c r="R1927" s="4" t="s">
        <v>119</v>
      </c>
      <c r="S1927" s="13"/>
      <c r="T1927" s="4"/>
      <c r="U1927" s="4"/>
      <c r="V1927" s="4"/>
      <c r="W1927" s="4">
        <v>220</v>
      </c>
      <c r="X1927" s="13">
        <v>39974</v>
      </c>
      <c r="Y1927" s="27"/>
      <c r="Z1927" s="27"/>
      <c r="AA1927" s="28"/>
      <c r="AB1927" s="31"/>
      <c r="AC1927" s="32">
        <v>66.400000000000006</v>
      </c>
      <c r="AD1927" s="28"/>
      <c r="AE1927" s="28">
        <v>47</v>
      </c>
      <c r="AF1927" s="33">
        <v>0.01</v>
      </c>
      <c r="AG1927" s="28"/>
      <c r="AH1927" s="31">
        <v>8.0000000000000002E-3</v>
      </c>
      <c r="AI1927" s="31"/>
      <c r="AJ1927" s="31"/>
      <c r="AK1927" s="75" t="str">
        <f t="shared" si="386"/>
        <v>1</v>
      </c>
      <c r="AL1927" s="75" t="str">
        <f t="shared" si="387"/>
        <v>1</v>
      </c>
      <c r="AM1927" s="75" t="str">
        <f t="shared" si="388"/>
        <v>1</v>
      </c>
      <c r="AN1927" s="75" t="str">
        <f t="shared" si="389"/>
        <v>1</v>
      </c>
      <c r="AO1927" s="75" t="str">
        <f t="shared" si="390"/>
        <v>1</v>
      </c>
      <c r="AP1927" s="75" t="str">
        <f t="shared" si="391"/>
        <v>1</v>
      </c>
      <c r="AQ1927" s="75" t="str">
        <f t="shared" si="384"/>
        <v>1</v>
      </c>
      <c r="AR1927" s="75" t="str">
        <f t="shared" si="385"/>
        <v>1</v>
      </c>
      <c r="AS1927" s="75">
        <f t="shared" si="392"/>
        <v>1</v>
      </c>
      <c r="AT1927" s="75" t="str">
        <f t="shared" si="393"/>
        <v>1</v>
      </c>
      <c r="AU1927" s="48" t="e">
        <f>IF(OR(AQ1927="I",#REF!="I",AQ1927="C",#REF!="C"),"Termovacío",IF(OR(AO1927="I",AN1927="I",AP1927="I",AK1927="I",AL1927="I",AO1927="C",AN1927="C",AP1927="C",AK1927="C",AL1927="C"),"Regeneración",""))</f>
        <v>#REF!</v>
      </c>
    </row>
    <row r="1928" spans="1:47" s="10" customFormat="1" ht="15" customHeight="1" x14ac:dyDescent="0.2">
      <c r="A1928" s="4">
        <f t="shared" si="383"/>
        <v>95</v>
      </c>
      <c r="B1928" s="4">
        <v>60003952</v>
      </c>
      <c r="C1928" s="4" t="s">
        <v>85</v>
      </c>
      <c r="D1928" s="4" t="s">
        <v>155</v>
      </c>
      <c r="E1928" s="3" t="s">
        <v>152</v>
      </c>
      <c r="F1928" s="4" t="s">
        <v>386</v>
      </c>
      <c r="G1928" s="4" t="s">
        <v>12</v>
      </c>
      <c r="H1928" s="4" t="s">
        <v>36</v>
      </c>
      <c r="I1928" s="4" t="s">
        <v>249</v>
      </c>
      <c r="J1928" s="4" t="s">
        <v>146</v>
      </c>
      <c r="K1928" s="4" t="s">
        <v>117</v>
      </c>
      <c r="L1928" s="4">
        <v>2009</v>
      </c>
      <c r="M1928" s="4" t="s">
        <v>267</v>
      </c>
      <c r="N1928" s="4" t="s">
        <v>153</v>
      </c>
      <c r="O1928" s="4" t="s">
        <v>135</v>
      </c>
      <c r="P1928" s="4">
        <v>2009</v>
      </c>
      <c r="Q1928" s="4"/>
      <c r="R1928" s="4" t="s">
        <v>119</v>
      </c>
      <c r="S1928" s="13"/>
      <c r="T1928" s="4"/>
      <c r="U1928" s="4"/>
      <c r="V1928" s="4"/>
      <c r="W1928" s="4">
        <v>220</v>
      </c>
      <c r="X1928" s="13">
        <v>39994</v>
      </c>
      <c r="Y1928" s="27"/>
      <c r="Z1928" s="27"/>
      <c r="AA1928" s="28"/>
      <c r="AB1928" s="31"/>
      <c r="AC1928" s="32">
        <v>39.9</v>
      </c>
      <c r="AD1928" s="28"/>
      <c r="AE1928" s="28"/>
      <c r="AF1928" s="33"/>
      <c r="AG1928" s="28"/>
      <c r="AH1928" s="31"/>
      <c r="AI1928" s="31"/>
      <c r="AJ1928" s="31"/>
      <c r="AK1928" s="75" t="str">
        <f t="shared" si="386"/>
        <v>1</v>
      </c>
      <c r="AL1928" s="75" t="str">
        <f t="shared" si="387"/>
        <v>1</v>
      </c>
      <c r="AM1928" s="75" t="str">
        <f t="shared" si="388"/>
        <v>1</v>
      </c>
      <c r="AN1928" s="75" t="str">
        <f t="shared" si="389"/>
        <v>1</v>
      </c>
      <c r="AO1928" s="75" t="str">
        <f t="shared" si="390"/>
        <v>1</v>
      </c>
      <c r="AP1928" s="75" t="str">
        <f t="shared" si="391"/>
        <v>1</v>
      </c>
      <c r="AQ1928" s="75" t="str">
        <f t="shared" si="384"/>
        <v>5</v>
      </c>
      <c r="AR1928" s="75" t="str">
        <f t="shared" si="385"/>
        <v>1</v>
      </c>
      <c r="AS1928" s="75">
        <f t="shared" si="392"/>
        <v>1.9090909090909092</v>
      </c>
      <c r="AT1928" s="75" t="str">
        <f t="shared" si="393"/>
        <v>3</v>
      </c>
      <c r="AU1928" s="48" t="e">
        <f>IF(OR(AQ1928="I",#REF!="I",AQ1928="C",#REF!="C"),"Termovacío",IF(OR(AO1928="I",AN1928="I",AP1928="I",AK1928="I",AL1928="I",AO1928="C",AN1928="C",AP1928="C",AK1928="C",AL1928="C"),"Regeneración",""))</f>
        <v>#REF!</v>
      </c>
    </row>
    <row r="1929" spans="1:47" s="10" customFormat="1" ht="15" customHeight="1" x14ac:dyDescent="0.2">
      <c r="A1929" s="4">
        <f t="shared" si="383"/>
        <v>96</v>
      </c>
      <c r="B1929" s="36">
        <v>60003953</v>
      </c>
      <c r="C1929" s="36" t="s">
        <v>85</v>
      </c>
      <c r="D1929" s="36" t="s">
        <v>155</v>
      </c>
      <c r="E1929" s="37" t="s">
        <v>153</v>
      </c>
      <c r="F1929" s="36" t="s">
        <v>387</v>
      </c>
      <c r="G1929" s="36" t="s">
        <v>12</v>
      </c>
      <c r="H1929" s="36" t="s">
        <v>37</v>
      </c>
      <c r="I1929" s="36" t="s">
        <v>249</v>
      </c>
      <c r="J1929" s="36" t="s">
        <v>146</v>
      </c>
      <c r="K1929" s="36" t="s">
        <v>117</v>
      </c>
      <c r="L1929" s="36">
        <v>2009</v>
      </c>
      <c r="M1929" s="36" t="s">
        <v>267</v>
      </c>
      <c r="N1929" s="36" t="s">
        <v>153</v>
      </c>
      <c r="O1929" s="36" t="s">
        <v>135</v>
      </c>
      <c r="P1929" s="36">
        <v>2009</v>
      </c>
      <c r="Q1929" s="36"/>
      <c r="R1929" s="36" t="s">
        <v>119</v>
      </c>
      <c r="S1929" s="38"/>
      <c r="T1929" s="36"/>
      <c r="U1929" s="36"/>
      <c r="V1929" s="36" t="s">
        <v>448</v>
      </c>
      <c r="W1929" s="36">
        <v>220</v>
      </c>
      <c r="X1929" s="38">
        <v>45700</v>
      </c>
      <c r="Y1929" s="39">
        <v>72</v>
      </c>
      <c r="Z1929" s="39">
        <v>27</v>
      </c>
      <c r="AA1929" s="40" t="s">
        <v>665</v>
      </c>
      <c r="AB1929" s="41">
        <v>0.88300000000000001</v>
      </c>
      <c r="AC1929" s="42">
        <v>73</v>
      </c>
      <c r="AD1929" s="40">
        <v>4</v>
      </c>
      <c r="AE1929" s="40">
        <v>44.9</v>
      </c>
      <c r="AF1929" s="43">
        <v>2E-3</v>
      </c>
      <c r="AG1929" s="40">
        <v>1</v>
      </c>
      <c r="AH1929" s="41">
        <v>1E-3</v>
      </c>
      <c r="AI1929" s="41">
        <v>0.10299999999999999</v>
      </c>
      <c r="AJ1929" s="41"/>
      <c r="AK1929" s="75" t="str">
        <f t="shared" si="386"/>
        <v>1</v>
      </c>
      <c r="AL1929" s="75" t="str">
        <f t="shared" si="387"/>
        <v>1</v>
      </c>
      <c r="AM1929" s="75" t="str">
        <f t="shared" si="388"/>
        <v>1</v>
      </c>
      <c r="AN1929" s="75" t="str">
        <f t="shared" si="389"/>
        <v>1</v>
      </c>
      <c r="AO1929" s="75" t="str">
        <f t="shared" si="390"/>
        <v>1</v>
      </c>
      <c r="AP1929" s="75" t="str">
        <f t="shared" si="391"/>
        <v>1</v>
      </c>
      <c r="AQ1929" s="75" t="str">
        <f t="shared" si="384"/>
        <v>1</v>
      </c>
      <c r="AR1929" s="75" t="str">
        <f t="shared" si="385"/>
        <v>1</v>
      </c>
      <c r="AS1929" s="75">
        <f t="shared" si="392"/>
        <v>1</v>
      </c>
      <c r="AT1929" s="75" t="str">
        <f t="shared" si="393"/>
        <v>1</v>
      </c>
      <c r="AU1929" s="48" t="e">
        <f>IF(OR(AQ1929="I",#REF!="I",AQ1929="C",#REF!="C"),"Termovacío",IF(OR(AO1929="I",AN1929="I",AP1929="I",AK1929="I",AL1929="I",AO1929="C",AN1929="C",AP1929="C",AK1929="C",AL1929="C"),"Regeneración",""))</f>
        <v>#REF!</v>
      </c>
    </row>
    <row r="1930" spans="1:47" s="10" customFormat="1" ht="15" customHeight="1" x14ac:dyDescent="0.2">
      <c r="A1930" s="4">
        <f t="shared" si="383"/>
        <v>96</v>
      </c>
      <c r="B1930" s="4">
        <v>60003953</v>
      </c>
      <c r="C1930" s="4" t="s">
        <v>85</v>
      </c>
      <c r="D1930" s="4" t="s">
        <v>155</v>
      </c>
      <c r="E1930" s="3" t="s">
        <v>153</v>
      </c>
      <c r="F1930" s="4" t="s">
        <v>387</v>
      </c>
      <c r="G1930" s="4" t="s">
        <v>12</v>
      </c>
      <c r="H1930" s="4" t="s">
        <v>37</v>
      </c>
      <c r="I1930" s="4" t="s">
        <v>249</v>
      </c>
      <c r="J1930" s="4" t="s">
        <v>146</v>
      </c>
      <c r="K1930" s="4" t="s">
        <v>117</v>
      </c>
      <c r="L1930" s="4">
        <v>2009</v>
      </c>
      <c r="M1930" s="4" t="s">
        <v>267</v>
      </c>
      <c r="N1930" s="4" t="s">
        <v>153</v>
      </c>
      <c r="O1930" s="4" t="s">
        <v>135</v>
      </c>
      <c r="P1930" s="4">
        <v>2009</v>
      </c>
      <c r="Q1930" s="4"/>
      <c r="R1930" s="4" t="s">
        <v>119</v>
      </c>
      <c r="S1930" s="13"/>
      <c r="T1930" s="4"/>
      <c r="U1930" s="4"/>
      <c r="V1930" s="4" t="s">
        <v>448</v>
      </c>
      <c r="W1930" s="4">
        <v>220</v>
      </c>
      <c r="X1930" s="13">
        <v>45265</v>
      </c>
      <c r="Y1930" s="27">
        <v>57</v>
      </c>
      <c r="Z1930" s="27"/>
      <c r="AA1930" s="28" t="s">
        <v>450</v>
      </c>
      <c r="AB1930" s="31">
        <v>0.88400000000000001</v>
      </c>
      <c r="AC1930" s="32">
        <v>60</v>
      </c>
      <c r="AD1930" s="28">
        <v>6</v>
      </c>
      <c r="AE1930" s="28">
        <v>45.9</v>
      </c>
      <c r="AF1930" s="33">
        <v>0.01</v>
      </c>
      <c r="AG1930" s="28">
        <v>1</v>
      </c>
      <c r="AH1930" s="31">
        <v>1E-3</v>
      </c>
      <c r="AI1930" s="31">
        <v>0.13400000000000001</v>
      </c>
      <c r="AJ1930" s="31"/>
      <c r="AK1930" s="75" t="str">
        <f t="shared" si="386"/>
        <v>1</v>
      </c>
      <c r="AL1930" s="75" t="str">
        <f t="shared" si="387"/>
        <v>1</v>
      </c>
      <c r="AM1930" s="75" t="str">
        <f t="shared" si="388"/>
        <v>1</v>
      </c>
      <c r="AN1930" s="75" t="str">
        <f t="shared" si="389"/>
        <v>1</v>
      </c>
      <c r="AO1930" s="75" t="str">
        <f t="shared" si="390"/>
        <v>1</v>
      </c>
      <c r="AP1930" s="75" t="str">
        <f t="shared" si="391"/>
        <v>1</v>
      </c>
      <c r="AQ1930" s="75" t="str">
        <f t="shared" si="384"/>
        <v>1</v>
      </c>
      <c r="AR1930" s="75" t="str">
        <f t="shared" si="385"/>
        <v>1</v>
      </c>
      <c r="AS1930" s="75">
        <f t="shared" si="392"/>
        <v>1</v>
      </c>
      <c r="AT1930" s="75" t="str">
        <f t="shared" si="393"/>
        <v>1</v>
      </c>
      <c r="AU1930" s="48" t="e">
        <f>IF(OR(AQ1930="I",#REF!="I",AQ1930="C",#REF!="C"),"Termovacío",IF(OR(AO1930="I",AN1930="I",AP1930="I",AK1930="I",AL1930="I",AO1930="C",AN1930="C",AP1930="C",AK1930="C",AL1930="C"),"Regeneración",""))</f>
        <v>#REF!</v>
      </c>
    </row>
    <row r="1931" spans="1:47" s="10" customFormat="1" ht="15" customHeight="1" x14ac:dyDescent="0.2">
      <c r="A1931" s="4">
        <f t="shared" si="383"/>
        <v>96</v>
      </c>
      <c r="B1931" s="4">
        <v>60003953</v>
      </c>
      <c r="C1931" s="4" t="s">
        <v>85</v>
      </c>
      <c r="D1931" s="4" t="s">
        <v>155</v>
      </c>
      <c r="E1931" s="3" t="s">
        <v>153</v>
      </c>
      <c r="F1931" s="4" t="s">
        <v>387</v>
      </c>
      <c r="G1931" s="4" t="s">
        <v>12</v>
      </c>
      <c r="H1931" s="4" t="s">
        <v>37</v>
      </c>
      <c r="I1931" s="4" t="s">
        <v>249</v>
      </c>
      <c r="J1931" s="4" t="s">
        <v>146</v>
      </c>
      <c r="K1931" s="4" t="s">
        <v>117</v>
      </c>
      <c r="L1931" s="4">
        <v>2009</v>
      </c>
      <c r="M1931" s="4" t="s">
        <v>267</v>
      </c>
      <c r="N1931" s="4" t="s">
        <v>153</v>
      </c>
      <c r="O1931" s="4" t="s">
        <v>135</v>
      </c>
      <c r="P1931" s="4">
        <v>2009</v>
      </c>
      <c r="Q1931" s="4"/>
      <c r="R1931" s="4" t="s">
        <v>119</v>
      </c>
      <c r="S1931" s="13"/>
      <c r="T1931" s="4"/>
      <c r="U1931" s="4"/>
      <c r="V1931" s="4"/>
      <c r="W1931" s="4">
        <v>220</v>
      </c>
      <c r="X1931" s="13" t="s">
        <v>293</v>
      </c>
      <c r="Y1931" s="27">
        <v>0</v>
      </c>
      <c r="Z1931" s="27">
        <v>60</v>
      </c>
      <c r="AA1931" s="28" t="s">
        <v>282</v>
      </c>
      <c r="AB1931" s="31">
        <v>0.88229999999999997</v>
      </c>
      <c r="AC1931" s="32">
        <v>74.2</v>
      </c>
      <c r="AD1931" s="28">
        <v>6</v>
      </c>
      <c r="AE1931" s="28">
        <v>47.8</v>
      </c>
      <c r="AF1931" s="33">
        <v>0.02</v>
      </c>
      <c r="AG1931" s="28">
        <v>1</v>
      </c>
      <c r="AH1931" s="31">
        <v>4.0000000000000001E-3</v>
      </c>
      <c r="AI1931" s="31">
        <v>0.11</v>
      </c>
      <c r="AJ1931" s="31"/>
      <c r="AK1931" s="75" t="str">
        <f t="shared" si="386"/>
        <v>1</v>
      </c>
      <c r="AL1931" s="75" t="str">
        <f t="shared" si="387"/>
        <v>1</v>
      </c>
      <c r="AM1931" s="75" t="str">
        <f t="shared" si="388"/>
        <v>1</v>
      </c>
      <c r="AN1931" s="75" t="str">
        <f t="shared" si="389"/>
        <v>1</v>
      </c>
      <c r="AO1931" s="75" t="str">
        <f t="shared" si="390"/>
        <v>1</v>
      </c>
      <c r="AP1931" s="75" t="str">
        <f t="shared" si="391"/>
        <v>1</v>
      </c>
      <c r="AQ1931" s="75" t="str">
        <f t="shared" si="384"/>
        <v>1</v>
      </c>
      <c r="AR1931" s="75" t="str">
        <f t="shared" si="385"/>
        <v>1</v>
      </c>
      <c r="AS1931" s="75">
        <f t="shared" si="392"/>
        <v>1</v>
      </c>
      <c r="AT1931" s="75" t="str">
        <f t="shared" si="393"/>
        <v>1</v>
      </c>
      <c r="AU1931" s="48" t="e">
        <f>IF(OR(AQ1931="I",#REF!="I",AQ1931="C",#REF!="C"),"Termovacío",IF(OR(AO1931="I",AN1931="I",AP1931="I",AK1931="I",AL1931="I",AO1931="C",AN1931="C",AP1931="C",AK1931="C",AL1931="C"),"Regeneración",""))</f>
        <v>#REF!</v>
      </c>
    </row>
    <row r="1932" spans="1:47" s="10" customFormat="1" ht="15" customHeight="1" x14ac:dyDescent="0.2">
      <c r="A1932" s="4">
        <f t="shared" si="383"/>
        <v>96</v>
      </c>
      <c r="B1932" s="4">
        <v>60003953</v>
      </c>
      <c r="C1932" s="4" t="s">
        <v>85</v>
      </c>
      <c r="D1932" s="4" t="s">
        <v>155</v>
      </c>
      <c r="E1932" s="3" t="s">
        <v>153</v>
      </c>
      <c r="F1932" s="4" t="s">
        <v>387</v>
      </c>
      <c r="G1932" s="4" t="s">
        <v>12</v>
      </c>
      <c r="H1932" s="4" t="s">
        <v>37</v>
      </c>
      <c r="I1932" s="4" t="s">
        <v>249</v>
      </c>
      <c r="J1932" s="4" t="s">
        <v>146</v>
      </c>
      <c r="K1932" s="4" t="s">
        <v>117</v>
      </c>
      <c r="L1932" s="4">
        <v>2009</v>
      </c>
      <c r="M1932" s="4" t="s">
        <v>267</v>
      </c>
      <c r="N1932" s="4" t="s">
        <v>153</v>
      </c>
      <c r="O1932" s="4" t="s">
        <v>135</v>
      </c>
      <c r="P1932" s="4">
        <v>2009</v>
      </c>
      <c r="Q1932" s="4"/>
      <c r="R1932" s="4" t="s">
        <v>119</v>
      </c>
      <c r="S1932" s="13"/>
      <c r="T1932" s="4"/>
      <c r="U1932" s="4"/>
      <c r="V1932" s="4" t="s">
        <v>301</v>
      </c>
      <c r="W1932" s="4">
        <v>220</v>
      </c>
      <c r="X1932" s="13">
        <v>44446</v>
      </c>
      <c r="Y1932" s="27">
        <v>79.900000000000006</v>
      </c>
      <c r="Z1932" s="27">
        <v>59</v>
      </c>
      <c r="AA1932" s="28" t="s">
        <v>283</v>
      </c>
      <c r="AB1932" s="31">
        <v>0.875</v>
      </c>
      <c r="AC1932" s="32">
        <v>35</v>
      </c>
      <c r="AD1932" s="28">
        <v>8</v>
      </c>
      <c r="AE1932" s="28">
        <v>46</v>
      </c>
      <c r="AF1932" s="33">
        <v>0.02</v>
      </c>
      <c r="AG1932" s="28">
        <v>1</v>
      </c>
      <c r="AH1932" s="31">
        <v>7.0000000000000001E-3</v>
      </c>
      <c r="AI1932" s="31">
        <v>0.501</v>
      </c>
      <c r="AJ1932" s="31"/>
      <c r="AK1932" s="75" t="str">
        <f t="shared" si="386"/>
        <v>1</v>
      </c>
      <c r="AL1932" s="75" t="str">
        <f t="shared" si="387"/>
        <v>1</v>
      </c>
      <c r="AM1932" s="75" t="str">
        <f t="shared" si="388"/>
        <v>1</v>
      </c>
      <c r="AN1932" s="75" t="str">
        <f t="shared" si="389"/>
        <v>1</v>
      </c>
      <c r="AO1932" s="75" t="str">
        <f t="shared" si="390"/>
        <v>1</v>
      </c>
      <c r="AP1932" s="75" t="str">
        <f t="shared" si="391"/>
        <v>1</v>
      </c>
      <c r="AQ1932" s="75" t="str">
        <f t="shared" si="384"/>
        <v>5</v>
      </c>
      <c r="AR1932" s="75" t="str">
        <f t="shared" si="385"/>
        <v>1</v>
      </c>
      <c r="AS1932" s="75">
        <f t="shared" si="392"/>
        <v>1.9090909090909092</v>
      </c>
      <c r="AT1932" s="75" t="str">
        <f t="shared" si="393"/>
        <v>3</v>
      </c>
      <c r="AU1932" s="48" t="e">
        <f>IF(OR(AQ1932="I",#REF!="I",AQ1932="C",#REF!="C"),"Termovacío",IF(OR(AO1932="I",AN1932="I",AP1932="I",AK1932="I",AL1932="I",AO1932="C",AN1932="C",AP1932="C",AK1932="C",AL1932="C"),"Regeneración",""))</f>
        <v>#REF!</v>
      </c>
    </row>
    <row r="1933" spans="1:47" s="10" customFormat="1" ht="15" customHeight="1" x14ac:dyDescent="0.2">
      <c r="A1933" s="4">
        <f t="shared" ref="A1933:A1996" si="394">+IF(B1932=B1933,A1932,A1932+1)</f>
        <v>96</v>
      </c>
      <c r="B1933" s="4">
        <v>60003953</v>
      </c>
      <c r="C1933" s="4" t="s">
        <v>85</v>
      </c>
      <c r="D1933" s="4" t="s">
        <v>155</v>
      </c>
      <c r="E1933" s="3" t="s">
        <v>153</v>
      </c>
      <c r="F1933" s="4" t="s">
        <v>387</v>
      </c>
      <c r="G1933" s="4" t="s">
        <v>12</v>
      </c>
      <c r="H1933" s="4" t="s">
        <v>37</v>
      </c>
      <c r="I1933" s="4" t="s">
        <v>249</v>
      </c>
      <c r="J1933" s="4" t="s">
        <v>146</v>
      </c>
      <c r="K1933" s="4" t="s">
        <v>117</v>
      </c>
      <c r="L1933" s="4">
        <v>2009</v>
      </c>
      <c r="M1933" s="4" t="s">
        <v>267</v>
      </c>
      <c r="N1933" s="4" t="s">
        <v>153</v>
      </c>
      <c r="O1933" s="4" t="s">
        <v>135</v>
      </c>
      <c r="P1933" s="4">
        <v>2009</v>
      </c>
      <c r="Q1933" s="4"/>
      <c r="R1933" s="4" t="s">
        <v>119</v>
      </c>
      <c r="S1933" s="13"/>
      <c r="T1933" s="4"/>
      <c r="U1933" s="4"/>
      <c r="V1933" s="4"/>
      <c r="W1933" s="4">
        <v>220</v>
      </c>
      <c r="X1933" s="13">
        <v>43579</v>
      </c>
      <c r="Y1933" s="27"/>
      <c r="Z1933" s="27"/>
      <c r="AA1933" s="28"/>
      <c r="AB1933" s="31"/>
      <c r="AC1933" s="32">
        <v>34.5</v>
      </c>
      <c r="AD1933" s="28"/>
      <c r="AE1933" s="28">
        <v>48.4</v>
      </c>
      <c r="AF1933" s="33">
        <v>0.01</v>
      </c>
      <c r="AG1933" s="28">
        <v>1</v>
      </c>
      <c r="AH1933" s="31">
        <v>4.0000000000000001E-3</v>
      </c>
      <c r="AI1933" s="31">
        <v>0.1</v>
      </c>
      <c r="AJ1933" s="31"/>
      <c r="AK1933" s="75" t="str">
        <f t="shared" si="386"/>
        <v>1</v>
      </c>
      <c r="AL1933" s="75" t="str">
        <f t="shared" si="387"/>
        <v>1</v>
      </c>
      <c r="AM1933" s="75" t="str">
        <f t="shared" si="388"/>
        <v>1</v>
      </c>
      <c r="AN1933" s="75" t="str">
        <f t="shared" si="389"/>
        <v>1</v>
      </c>
      <c r="AO1933" s="75" t="str">
        <f t="shared" si="390"/>
        <v>1</v>
      </c>
      <c r="AP1933" s="75" t="str">
        <f t="shared" si="391"/>
        <v>1</v>
      </c>
      <c r="AQ1933" s="75" t="str">
        <f t="shared" si="384"/>
        <v>5</v>
      </c>
      <c r="AR1933" s="75" t="str">
        <f t="shared" si="385"/>
        <v>1</v>
      </c>
      <c r="AS1933" s="75">
        <f t="shared" si="392"/>
        <v>1.9090909090909092</v>
      </c>
      <c r="AT1933" s="75" t="str">
        <f t="shared" si="393"/>
        <v>3</v>
      </c>
      <c r="AU1933" s="48" t="e">
        <f>IF(OR(AQ1933="I",#REF!="I",AQ1933="C",#REF!="C"),"Termovacío",IF(OR(AO1933="I",AN1933="I",AP1933="I",AK1933="I",AL1933="I",AO1933="C",AN1933="C",AP1933="C",AK1933="C",AL1933="C"),"Regeneración",""))</f>
        <v>#REF!</v>
      </c>
    </row>
    <row r="1934" spans="1:47" s="10" customFormat="1" ht="15" customHeight="1" x14ac:dyDescent="0.2">
      <c r="A1934" s="4">
        <f t="shared" si="394"/>
        <v>96</v>
      </c>
      <c r="B1934" s="4">
        <v>60003953</v>
      </c>
      <c r="C1934" s="4" t="s">
        <v>85</v>
      </c>
      <c r="D1934" s="4" t="s">
        <v>155</v>
      </c>
      <c r="E1934" s="3" t="s">
        <v>153</v>
      </c>
      <c r="F1934" s="4" t="s">
        <v>387</v>
      </c>
      <c r="G1934" s="4" t="s">
        <v>12</v>
      </c>
      <c r="H1934" s="4" t="s">
        <v>37</v>
      </c>
      <c r="I1934" s="4" t="s">
        <v>249</v>
      </c>
      <c r="J1934" s="4" t="s">
        <v>146</v>
      </c>
      <c r="K1934" s="4" t="s">
        <v>117</v>
      </c>
      <c r="L1934" s="4">
        <v>2009</v>
      </c>
      <c r="M1934" s="4" t="s">
        <v>267</v>
      </c>
      <c r="N1934" s="4" t="s">
        <v>153</v>
      </c>
      <c r="O1934" s="4" t="s">
        <v>135</v>
      </c>
      <c r="P1934" s="4">
        <v>2009</v>
      </c>
      <c r="Q1934" s="4"/>
      <c r="R1934" s="4" t="s">
        <v>119</v>
      </c>
      <c r="S1934" s="13"/>
      <c r="T1934" s="4"/>
      <c r="U1934" s="4"/>
      <c r="V1934" s="4"/>
      <c r="W1934" s="4">
        <v>220</v>
      </c>
      <c r="X1934" s="13">
        <v>43321</v>
      </c>
      <c r="Y1934" s="27"/>
      <c r="Z1934" s="27"/>
      <c r="AA1934" s="28"/>
      <c r="AB1934" s="31"/>
      <c r="AC1934" s="32">
        <v>41</v>
      </c>
      <c r="AD1934" s="28"/>
      <c r="AE1934" s="28">
        <v>43</v>
      </c>
      <c r="AF1934" s="33">
        <v>0.02</v>
      </c>
      <c r="AG1934" s="28">
        <v>1</v>
      </c>
      <c r="AH1934" s="31">
        <v>6.0000000000000001E-3</v>
      </c>
      <c r="AI1934" s="31">
        <v>0.12</v>
      </c>
      <c r="AJ1934" s="31"/>
      <c r="AK1934" s="75" t="str">
        <f t="shared" si="386"/>
        <v>1</v>
      </c>
      <c r="AL1934" s="75" t="str">
        <f t="shared" si="387"/>
        <v>1</v>
      </c>
      <c r="AM1934" s="75" t="str">
        <f t="shared" si="388"/>
        <v>1</v>
      </c>
      <c r="AN1934" s="75" t="str">
        <f t="shared" si="389"/>
        <v>1</v>
      </c>
      <c r="AO1934" s="75" t="str">
        <f t="shared" si="390"/>
        <v>1</v>
      </c>
      <c r="AP1934" s="75" t="str">
        <f t="shared" si="391"/>
        <v>1</v>
      </c>
      <c r="AQ1934" s="75" t="str">
        <f t="shared" si="384"/>
        <v>5</v>
      </c>
      <c r="AR1934" s="75" t="str">
        <f t="shared" si="385"/>
        <v>1</v>
      </c>
      <c r="AS1934" s="75">
        <f t="shared" si="392"/>
        <v>1.9090909090909092</v>
      </c>
      <c r="AT1934" s="75" t="str">
        <f t="shared" si="393"/>
        <v>3</v>
      </c>
      <c r="AU1934" s="48" t="e">
        <f>IF(OR(AQ1934="I",#REF!="I",AQ1934="C",#REF!="C"),"Termovacío",IF(OR(AO1934="I",AN1934="I",AP1934="I",AK1934="I",AL1934="I",AO1934="C",AN1934="C",AP1934="C",AK1934="C",AL1934="C"),"Regeneración",""))</f>
        <v>#REF!</v>
      </c>
    </row>
    <row r="1935" spans="1:47" s="10" customFormat="1" ht="15" customHeight="1" x14ac:dyDescent="0.2">
      <c r="A1935" s="4">
        <f t="shared" si="394"/>
        <v>96</v>
      </c>
      <c r="B1935" s="4">
        <v>60003953</v>
      </c>
      <c r="C1935" s="4" t="s">
        <v>85</v>
      </c>
      <c r="D1935" s="4" t="s">
        <v>155</v>
      </c>
      <c r="E1935" s="3" t="s">
        <v>153</v>
      </c>
      <c r="F1935" s="4" t="s">
        <v>387</v>
      </c>
      <c r="G1935" s="4" t="s">
        <v>12</v>
      </c>
      <c r="H1935" s="4" t="s">
        <v>37</v>
      </c>
      <c r="I1935" s="4" t="s">
        <v>249</v>
      </c>
      <c r="J1935" s="4" t="s">
        <v>146</v>
      </c>
      <c r="K1935" s="4" t="s">
        <v>117</v>
      </c>
      <c r="L1935" s="4">
        <v>2009</v>
      </c>
      <c r="M1935" s="4" t="s">
        <v>267</v>
      </c>
      <c r="N1935" s="4" t="s">
        <v>153</v>
      </c>
      <c r="O1935" s="4" t="s">
        <v>135</v>
      </c>
      <c r="P1935" s="4">
        <v>2009</v>
      </c>
      <c r="Q1935" s="4"/>
      <c r="R1935" s="4" t="s">
        <v>119</v>
      </c>
      <c r="S1935" s="13"/>
      <c r="T1935" s="4"/>
      <c r="U1935" s="4"/>
      <c r="V1935" s="4"/>
      <c r="W1935" s="4">
        <v>220</v>
      </c>
      <c r="X1935" s="13">
        <v>42922</v>
      </c>
      <c r="Y1935" s="27"/>
      <c r="Z1935" s="27"/>
      <c r="AA1935" s="28"/>
      <c r="AB1935" s="31"/>
      <c r="AC1935" s="32">
        <v>47.5</v>
      </c>
      <c r="AD1935" s="28"/>
      <c r="AE1935" s="28">
        <v>48.6</v>
      </c>
      <c r="AF1935" s="33">
        <v>0.01</v>
      </c>
      <c r="AG1935" s="28">
        <v>0.5</v>
      </c>
      <c r="AH1935" s="31">
        <v>0.01</v>
      </c>
      <c r="AI1935" s="31">
        <v>0.2</v>
      </c>
      <c r="AJ1935" s="31"/>
      <c r="AK1935" s="75" t="str">
        <f t="shared" si="386"/>
        <v>1</v>
      </c>
      <c r="AL1935" s="75" t="str">
        <f t="shared" si="387"/>
        <v>1</v>
      </c>
      <c r="AM1935" s="75" t="str">
        <f t="shared" si="388"/>
        <v>1</v>
      </c>
      <c r="AN1935" s="75" t="str">
        <f t="shared" si="389"/>
        <v>1</v>
      </c>
      <c r="AO1935" s="75" t="str">
        <f t="shared" si="390"/>
        <v>1</v>
      </c>
      <c r="AP1935" s="75" t="str">
        <f t="shared" si="391"/>
        <v>1</v>
      </c>
      <c r="AQ1935" s="75" t="str">
        <f t="shared" si="384"/>
        <v>2</v>
      </c>
      <c r="AR1935" s="75" t="str">
        <f t="shared" si="385"/>
        <v>1</v>
      </c>
      <c r="AS1935" s="75">
        <f t="shared" si="392"/>
        <v>1.2272727272727273</v>
      </c>
      <c r="AT1935" s="75" t="str">
        <f t="shared" si="393"/>
        <v>3</v>
      </c>
      <c r="AU1935" s="48" t="e">
        <f>IF(OR(AQ1935="I",#REF!="I",AQ1935="C",#REF!="C"),"Termovacío",IF(OR(AO1935="I",AN1935="I",AP1935="I",AK1935="I",AL1935="I",AO1935="C",AN1935="C",AP1935="C",AK1935="C",AL1935="C"),"Regeneración",""))</f>
        <v>#REF!</v>
      </c>
    </row>
    <row r="1936" spans="1:47" s="10" customFormat="1" ht="15" customHeight="1" x14ac:dyDescent="0.2">
      <c r="A1936" s="4">
        <f t="shared" si="394"/>
        <v>96</v>
      </c>
      <c r="B1936" s="4">
        <v>60003953</v>
      </c>
      <c r="C1936" s="4" t="s">
        <v>85</v>
      </c>
      <c r="D1936" s="4" t="s">
        <v>155</v>
      </c>
      <c r="E1936" s="3" t="s">
        <v>153</v>
      </c>
      <c r="F1936" s="4" t="s">
        <v>387</v>
      </c>
      <c r="G1936" s="4" t="s">
        <v>12</v>
      </c>
      <c r="H1936" s="4" t="s">
        <v>37</v>
      </c>
      <c r="I1936" s="4" t="s">
        <v>249</v>
      </c>
      <c r="J1936" s="4" t="s">
        <v>146</v>
      </c>
      <c r="K1936" s="4" t="s">
        <v>117</v>
      </c>
      <c r="L1936" s="4">
        <v>2009</v>
      </c>
      <c r="M1936" s="4" t="s">
        <v>267</v>
      </c>
      <c r="N1936" s="4" t="s">
        <v>153</v>
      </c>
      <c r="O1936" s="4" t="s">
        <v>135</v>
      </c>
      <c r="P1936" s="4">
        <v>2009</v>
      </c>
      <c r="Q1936" s="4"/>
      <c r="R1936" s="4" t="s">
        <v>119</v>
      </c>
      <c r="S1936" s="13"/>
      <c r="T1936" s="4"/>
      <c r="U1936" s="4"/>
      <c r="V1936" s="4"/>
      <c r="W1936" s="4">
        <v>220</v>
      </c>
      <c r="X1936" s="13">
        <v>42383</v>
      </c>
      <c r="Y1936" s="27"/>
      <c r="Z1936" s="27"/>
      <c r="AA1936" s="28"/>
      <c r="AB1936" s="31"/>
      <c r="AC1936" s="32">
        <v>44</v>
      </c>
      <c r="AD1936" s="28"/>
      <c r="AE1936" s="28">
        <v>47</v>
      </c>
      <c r="AF1936" s="33">
        <v>0.01</v>
      </c>
      <c r="AG1936" s="28">
        <v>0.5</v>
      </c>
      <c r="AH1936" s="31">
        <v>8.9999999999999993E-3</v>
      </c>
      <c r="AI1936" s="31">
        <v>0.246</v>
      </c>
      <c r="AJ1936" s="31"/>
      <c r="AK1936" s="75" t="str">
        <f t="shared" si="386"/>
        <v>1</v>
      </c>
      <c r="AL1936" s="75" t="str">
        <f t="shared" si="387"/>
        <v>1</v>
      </c>
      <c r="AM1936" s="75" t="str">
        <f t="shared" si="388"/>
        <v>1</v>
      </c>
      <c r="AN1936" s="75" t="str">
        <f t="shared" si="389"/>
        <v>1</v>
      </c>
      <c r="AO1936" s="75" t="str">
        <f t="shared" si="390"/>
        <v>1</v>
      </c>
      <c r="AP1936" s="75" t="str">
        <f t="shared" si="391"/>
        <v>1</v>
      </c>
      <c r="AQ1936" s="75" t="str">
        <f t="shared" si="384"/>
        <v>5</v>
      </c>
      <c r="AR1936" s="75" t="str">
        <f t="shared" si="385"/>
        <v>1</v>
      </c>
      <c r="AS1936" s="75">
        <f t="shared" si="392"/>
        <v>1.9090909090909092</v>
      </c>
      <c r="AT1936" s="75" t="str">
        <f t="shared" si="393"/>
        <v>3</v>
      </c>
      <c r="AU1936" s="48" t="e">
        <f>IF(OR(AQ1936="I",#REF!="I",AQ1936="C",#REF!="C"),"Termovacío",IF(OR(AO1936="I",AN1936="I",AP1936="I",AK1936="I",AL1936="I",AO1936="C",AN1936="C",AP1936="C",AK1936="C",AL1936="C"),"Regeneración",""))</f>
        <v>#REF!</v>
      </c>
    </row>
    <row r="1937" spans="1:47" s="10" customFormat="1" ht="15" customHeight="1" x14ac:dyDescent="0.2">
      <c r="A1937" s="4">
        <f t="shared" si="394"/>
        <v>96</v>
      </c>
      <c r="B1937" s="4">
        <v>60003953</v>
      </c>
      <c r="C1937" s="4" t="s">
        <v>85</v>
      </c>
      <c r="D1937" s="4" t="s">
        <v>155</v>
      </c>
      <c r="E1937" s="3" t="s">
        <v>153</v>
      </c>
      <c r="F1937" s="4" t="s">
        <v>387</v>
      </c>
      <c r="G1937" s="4" t="s">
        <v>12</v>
      </c>
      <c r="H1937" s="4" t="s">
        <v>37</v>
      </c>
      <c r="I1937" s="4" t="s">
        <v>249</v>
      </c>
      <c r="J1937" s="4" t="s">
        <v>146</v>
      </c>
      <c r="K1937" s="4" t="s">
        <v>117</v>
      </c>
      <c r="L1937" s="4">
        <v>2009</v>
      </c>
      <c r="M1937" s="4" t="s">
        <v>267</v>
      </c>
      <c r="N1937" s="4" t="s">
        <v>153</v>
      </c>
      <c r="O1937" s="4" t="s">
        <v>135</v>
      </c>
      <c r="P1937" s="4">
        <v>2009</v>
      </c>
      <c r="Q1937" s="4"/>
      <c r="R1937" s="4" t="s">
        <v>119</v>
      </c>
      <c r="S1937" s="13"/>
      <c r="T1937" s="4"/>
      <c r="U1937" s="4"/>
      <c r="V1937" s="4"/>
      <c r="W1937" s="4">
        <v>220</v>
      </c>
      <c r="X1937" s="13">
        <v>41988</v>
      </c>
      <c r="Y1937" s="27"/>
      <c r="Z1937" s="27"/>
      <c r="AA1937" s="28"/>
      <c r="AB1937" s="31"/>
      <c r="AC1937" s="32">
        <v>36</v>
      </c>
      <c r="AD1937" s="28"/>
      <c r="AE1937" s="28">
        <v>44</v>
      </c>
      <c r="AF1937" s="33">
        <v>0.01</v>
      </c>
      <c r="AG1937" s="28">
        <v>0.5</v>
      </c>
      <c r="AH1937" s="31">
        <v>0.01</v>
      </c>
      <c r="AI1937" s="31"/>
      <c r="AJ1937" s="31"/>
      <c r="AK1937" s="75" t="str">
        <f t="shared" si="386"/>
        <v>1</v>
      </c>
      <c r="AL1937" s="75" t="str">
        <f t="shared" si="387"/>
        <v>1</v>
      </c>
      <c r="AM1937" s="75" t="str">
        <f t="shared" si="388"/>
        <v>1</v>
      </c>
      <c r="AN1937" s="75" t="str">
        <f t="shared" si="389"/>
        <v>1</v>
      </c>
      <c r="AO1937" s="75" t="str">
        <f t="shared" si="390"/>
        <v>1</v>
      </c>
      <c r="AP1937" s="75" t="str">
        <f t="shared" si="391"/>
        <v>1</v>
      </c>
      <c r="AQ1937" s="75" t="str">
        <f t="shared" si="384"/>
        <v>5</v>
      </c>
      <c r="AR1937" s="75" t="str">
        <f t="shared" si="385"/>
        <v>1</v>
      </c>
      <c r="AS1937" s="75">
        <f t="shared" si="392"/>
        <v>1.9090909090909092</v>
      </c>
      <c r="AT1937" s="75" t="str">
        <f t="shared" si="393"/>
        <v>3</v>
      </c>
      <c r="AU1937" s="48" t="e">
        <f>IF(OR(AQ1937="I",#REF!="I",AQ1937="C",#REF!="C"),"Termovacío",IF(OR(AO1937="I",AN1937="I",AP1937="I",AK1937="I",AL1937="I",AO1937="C",AN1937="C",AP1937="C",AK1937="C",AL1937="C"),"Regeneración",""))</f>
        <v>#REF!</v>
      </c>
    </row>
    <row r="1938" spans="1:47" s="10" customFormat="1" ht="15" customHeight="1" x14ac:dyDescent="0.2">
      <c r="A1938" s="4">
        <f t="shared" si="394"/>
        <v>96</v>
      </c>
      <c r="B1938" s="4">
        <v>60003953</v>
      </c>
      <c r="C1938" s="4" t="s">
        <v>85</v>
      </c>
      <c r="D1938" s="4" t="s">
        <v>155</v>
      </c>
      <c r="E1938" s="3" t="s">
        <v>153</v>
      </c>
      <c r="F1938" s="4" t="s">
        <v>387</v>
      </c>
      <c r="G1938" s="4" t="s">
        <v>12</v>
      </c>
      <c r="H1938" s="4" t="s">
        <v>37</v>
      </c>
      <c r="I1938" s="4" t="s">
        <v>249</v>
      </c>
      <c r="J1938" s="4" t="s">
        <v>146</v>
      </c>
      <c r="K1938" s="4" t="s">
        <v>117</v>
      </c>
      <c r="L1938" s="4">
        <v>2009</v>
      </c>
      <c r="M1938" s="4" t="s">
        <v>267</v>
      </c>
      <c r="N1938" s="4" t="s">
        <v>153</v>
      </c>
      <c r="O1938" s="4" t="s">
        <v>135</v>
      </c>
      <c r="P1938" s="4">
        <v>2009</v>
      </c>
      <c r="Q1938" s="4"/>
      <c r="R1938" s="4" t="s">
        <v>119</v>
      </c>
      <c r="S1938" s="13"/>
      <c r="T1938" s="4"/>
      <c r="U1938" s="4"/>
      <c r="V1938" s="4"/>
      <c r="W1938" s="4">
        <v>220</v>
      </c>
      <c r="X1938" s="13">
        <v>41628</v>
      </c>
      <c r="Y1938" s="27"/>
      <c r="Z1938" s="27"/>
      <c r="AA1938" s="28"/>
      <c r="AB1938" s="31"/>
      <c r="AC1938" s="32">
        <v>43</v>
      </c>
      <c r="AD1938" s="28"/>
      <c r="AE1938" s="28">
        <v>41.2</v>
      </c>
      <c r="AF1938" s="33">
        <v>0</v>
      </c>
      <c r="AG1938" s="28">
        <v>0.5</v>
      </c>
      <c r="AH1938" s="31">
        <v>0.02</v>
      </c>
      <c r="AI1938" s="31">
        <v>0.47</v>
      </c>
      <c r="AJ1938" s="31"/>
      <c r="AK1938" s="75" t="str">
        <f t="shared" si="386"/>
        <v>1</v>
      </c>
      <c r="AL1938" s="75" t="str">
        <f t="shared" si="387"/>
        <v>1</v>
      </c>
      <c r="AM1938" s="75" t="str">
        <f t="shared" si="388"/>
        <v>1</v>
      </c>
      <c r="AN1938" s="75" t="str">
        <f t="shared" si="389"/>
        <v>1</v>
      </c>
      <c r="AO1938" s="75" t="str">
        <f t="shared" si="390"/>
        <v>1</v>
      </c>
      <c r="AP1938" s="75" t="str">
        <f t="shared" si="391"/>
        <v>1</v>
      </c>
      <c r="AQ1938" s="75" t="str">
        <f t="shared" si="384"/>
        <v>5</v>
      </c>
      <c r="AR1938" s="75" t="str">
        <f t="shared" si="385"/>
        <v>1</v>
      </c>
      <c r="AS1938" s="75">
        <f t="shared" si="392"/>
        <v>1.9090909090909092</v>
      </c>
      <c r="AT1938" s="75" t="str">
        <f t="shared" si="393"/>
        <v>3</v>
      </c>
      <c r="AU1938" s="48" t="e">
        <f>IF(OR(AQ1938="I",#REF!="I",AQ1938="C",#REF!="C"),"Termovacío",IF(OR(AO1938="I",AN1938="I",AP1938="I",AK1938="I",AL1938="I",AO1938="C",AN1938="C",AP1938="C",AK1938="C",AL1938="C"),"Regeneración",""))</f>
        <v>#REF!</v>
      </c>
    </row>
    <row r="1939" spans="1:47" s="10" customFormat="1" ht="15" customHeight="1" x14ac:dyDescent="0.2">
      <c r="A1939" s="4">
        <f t="shared" si="394"/>
        <v>96</v>
      </c>
      <c r="B1939" s="4">
        <v>60003953</v>
      </c>
      <c r="C1939" s="4" t="s">
        <v>85</v>
      </c>
      <c r="D1939" s="4" t="s">
        <v>155</v>
      </c>
      <c r="E1939" s="3" t="s">
        <v>153</v>
      </c>
      <c r="F1939" s="4" t="s">
        <v>387</v>
      </c>
      <c r="G1939" s="4" t="s">
        <v>12</v>
      </c>
      <c r="H1939" s="4" t="s">
        <v>37</v>
      </c>
      <c r="I1939" s="4" t="s">
        <v>249</v>
      </c>
      <c r="J1939" s="4" t="s">
        <v>146</v>
      </c>
      <c r="K1939" s="4" t="s">
        <v>117</v>
      </c>
      <c r="L1939" s="4">
        <v>2009</v>
      </c>
      <c r="M1939" s="4" t="s">
        <v>267</v>
      </c>
      <c r="N1939" s="4" t="s">
        <v>153</v>
      </c>
      <c r="O1939" s="4" t="s">
        <v>135</v>
      </c>
      <c r="P1939" s="4">
        <v>2009</v>
      </c>
      <c r="Q1939" s="4"/>
      <c r="R1939" s="4" t="s">
        <v>119</v>
      </c>
      <c r="S1939" s="13"/>
      <c r="T1939" s="4"/>
      <c r="U1939" s="4"/>
      <c r="V1939" s="4"/>
      <c r="W1939" s="4">
        <v>220</v>
      </c>
      <c r="X1939" s="13">
        <v>41347</v>
      </c>
      <c r="Y1939" s="27"/>
      <c r="Z1939" s="27"/>
      <c r="AA1939" s="28"/>
      <c r="AB1939" s="31"/>
      <c r="AC1939" s="32">
        <v>29</v>
      </c>
      <c r="AD1939" s="28"/>
      <c r="AE1939" s="28">
        <v>44</v>
      </c>
      <c r="AF1939" s="33">
        <v>0.01</v>
      </c>
      <c r="AG1939" s="28">
        <v>0.5</v>
      </c>
      <c r="AH1939" s="31">
        <v>7.0000000000000001E-3</v>
      </c>
      <c r="AI1939" s="31">
        <v>0.39900000000000002</v>
      </c>
      <c r="AJ1939" s="31"/>
      <c r="AK1939" s="75" t="str">
        <f t="shared" si="386"/>
        <v>1</v>
      </c>
      <c r="AL1939" s="75" t="str">
        <f t="shared" si="387"/>
        <v>1</v>
      </c>
      <c r="AM1939" s="75" t="str">
        <f t="shared" si="388"/>
        <v>1</v>
      </c>
      <c r="AN1939" s="75" t="str">
        <f t="shared" si="389"/>
        <v>1</v>
      </c>
      <c r="AO1939" s="75" t="str">
        <f t="shared" si="390"/>
        <v>1</v>
      </c>
      <c r="AP1939" s="75" t="str">
        <f t="shared" si="391"/>
        <v>1</v>
      </c>
      <c r="AQ1939" s="75" t="str">
        <f t="shared" si="384"/>
        <v>5</v>
      </c>
      <c r="AR1939" s="75" t="str">
        <f t="shared" si="385"/>
        <v>1</v>
      </c>
      <c r="AS1939" s="75">
        <f t="shared" si="392"/>
        <v>1.9090909090909092</v>
      </c>
      <c r="AT1939" s="75" t="str">
        <f t="shared" si="393"/>
        <v>3</v>
      </c>
      <c r="AU1939" s="48" t="e">
        <f>IF(OR(AQ1939="I",#REF!="I",AQ1939="C",#REF!="C"),"Termovacío",IF(OR(AO1939="I",AN1939="I",AP1939="I",AK1939="I",AL1939="I",AO1939="C",AN1939="C",AP1939="C",AK1939="C",AL1939="C"),"Regeneración",""))</f>
        <v>#REF!</v>
      </c>
    </row>
    <row r="1940" spans="1:47" s="10" customFormat="1" ht="15" customHeight="1" x14ac:dyDescent="0.2">
      <c r="A1940" s="4">
        <f t="shared" si="394"/>
        <v>96</v>
      </c>
      <c r="B1940" s="4">
        <v>60003953</v>
      </c>
      <c r="C1940" s="4" t="s">
        <v>85</v>
      </c>
      <c r="D1940" s="4" t="s">
        <v>155</v>
      </c>
      <c r="E1940" s="3" t="s">
        <v>153</v>
      </c>
      <c r="F1940" s="4" t="s">
        <v>387</v>
      </c>
      <c r="G1940" s="4" t="s">
        <v>12</v>
      </c>
      <c r="H1940" s="4" t="s">
        <v>37</v>
      </c>
      <c r="I1940" s="4" t="s">
        <v>249</v>
      </c>
      <c r="J1940" s="4" t="s">
        <v>146</v>
      </c>
      <c r="K1940" s="4" t="s">
        <v>117</v>
      </c>
      <c r="L1940" s="4">
        <v>2009</v>
      </c>
      <c r="M1940" s="4" t="s">
        <v>267</v>
      </c>
      <c r="N1940" s="4" t="s">
        <v>153</v>
      </c>
      <c r="O1940" s="4" t="s">
        <v>135</v>
      </c>
      <c r="P1940" s="4">
        <v>2009</v>
      </c>
      <c r="Q1940" s="4"/>
      <c r="R1940" s="4" t="s">
        <v>119</v>
      </c>
      <c r="S1940" s="13"/>
      <c r="T1940" s="4"/>
      <c r="U1940" s="4"/>
      <c r="V1940" s="4"/>
      <c r="W1940" s="4">
        <v>220</v>
      </c>
      <c r="X1940" s="13">
        <v>40884</v>
      </c>
      <c r="Y1940" s="27"/>
      <c r="Z1940" s="27"/>
      <c r="AA1940" s="28"/>
      <c r="AB1940" s="31"/>
      <c r="AC1940" s="32">
        <v>48.2</v>
      </c>
      <c r="AD1940" s="28"/>
      <c r="AE1940" s="28">
        <v>46</v>
      </c>
      <c r="AF1940" s="33">
        <v>0.01</v>
      </c>
      <c r="AG1940" s="28">
        <v>0.5</v>
      </c>
      <c r="AH1940" s="31">
        <v>1.0999999999999999E-2</v>
      </c>
      <c r="AI1940" s="31">
        <v>0.222</v>
      </c>
      <c r="AJ1940" s="31"/>
      <c r="AK1940" s="75" t="str">
        <f t="shared" si="386"/>
        <v>1</v>
      </c>
      <c r="AL1940" s="75" t="str">
        <f t="shared" si="387"/>
        <v>1</v>
      </c>
      <c r="AM1940" s="75" t="str">
        <f t="shared" si="388"/>
        <v>1</v>
      </c>
      <c r="AN1940" s="75" t="str">
        <f t="shared" si="389"/>
        <v>1</v>
      </c>
      <c r="AO1940" s="75" t="str">
        <f t="shared" si="390"/>
        <v>1</v>
      </c>
      <c r="AP1940" s="75" t="str">
        <f t="shared" si="391"/>
        <v>1</v>
      </c>
      <c r="AQ1940" s="75" t="str">
        <f t="shared" si="384"/>
        <v>2</v>
      </c>
      <c r="AR1940" s="75" t="str">
        <f t="shared" si="385"/>
        <v>1</v>
      </c>
      <c r="AS1940" s="75">
        <f t="shared" si="392"/>
        <v>1.2272727272727273</v>
      </c>
      <c r="AT1940" s="75" t="str">
        <f t="shared" si="393"/>
        <v>3</v>
      </c>
      <c r="AU1940" s="48" t="e">
        <f>IF(OR(AQ1940="I",#REF!="I",AQ1940="C",#REF!="C"),"Termovacío",IF(OR(AO1940="I",AN1940="I",AP1940="I",AK1940="I",AL1940="I",AO1940="C",AN1940="C",AP1940="C",AK1940="C",AL1940="C"),"Regeneración",""))</f>
        <v>#REF!</v>
      </c>
    </row>
    <row r="1941" spans="1:47" s="10" customFormat="1" ht="15" customHeight="1" x14ac:dyDescent="0.2">
      <c r="A1941" s="4">
        <f t="shared" si="394"/>
        <v>96</v>
      </c>
      <c r="B1941" s="4">
        <v>60003953</v>
      </c>
      <c r="C1941" s="4" t="s">
        <v>85</v>
      </c>
      <c r="D1941" s="4" t="s">
        <v>155</v>
      </c>
      <c r="E1941" s="3" t="s">
        <v>153</v>
      </c>
      <c r="F1941" s="4" t="s">
        <v>387</v>
      </c>
      <c r="G1941" s="4" t="s">
        <v>12</v>
      </c>
      <c r="H1941" s="4" t="s">
        <v>37</v>
      </c>
      <c r="I1941" s="4" t="s">
        <v>249</v>
      </c>
      <c r="J1941" s="4" t="s">
        <v>146</v>
      </c>
      <c r="K1941" s="4" t="s">
        <v>117</v>
      </c>
      <c r="L1941" s="4">
        <v>2009</v>
      </c>
      <c r="M1941" s="4" t="s">
        <v>267</v>
      </c>
      <c r="N1941" s="4" t="s">
        <v>153</v>
      </c>
      <c r="O1941" s="4" t="s">
        <v>135</v>
      </c>
      <c r="P1941" s="4">
        <v>2009</v>
      </c>
      <c r="Q1941" s="4"/>
      <c r="R1941" s="4" t="s">
        <v>119</v>
      </c>
      <c r="S1941" s="13"/>
      <c r="T1941" s="4"/>
      <c r="U1941" s="4"/>
      <c r="V1941" s="4"/>
      <c r="W1941" s="4">
        <v>220</v>
      </c>
      <c r="X1941" s="13">
        <v>40625</v>
      </c>
      <c r="Y1941" s="27"/>
      <c r="Z1941" s="27"/>
      <c r="AA1941" s="28"/>
      <c r="AB1941" s="31"/>
      <c r="AC1941" s="32">
        <v>45.2</v>
      </c>
      <c r="AD1941" s="28"/>
      <c r="AE1941" s="28">
        <v>44</v>
      </c>
      <c r="AF1941" s="33">
        <v>0.01</v>
      </c>
      <c r="AG1941" s="28">
        <v>0.5</v>
      </c>
      <c r="AH1941" s="31">
        <v>1.7999999999999999E-2</v>
      </c>
      <c r="AI1941" s="31">
        <v>0.34699999999999998</v>
      </c>
      <c r="AJ1941" s="31"/>
      <c r="AK1941" s="75" t="str">
        <f t="shared" si="386"/>
        <v>1</v>
      </c>
      <c r="AL1941" s="75" t="str">
        <f t="shared" si="387"/>
        <v>1</v>
      </c>
      <c r="AM1941" s="75" t="str">
        <f t="shared" si="388"/>
        <v>1</v>
      </c>
      <c r="AN1941" s="75" t="str">
        <f t="shared" si="389"/>
        <v>1</v>
      </c>
      <c r="AO1941" s="75" t="str">
        <f t="shared" si="390"/>
        <v>1</v>
      </c>
      <c r="AP1941" s="75" t="str">
        <f t="shared" si="391"/>
        <v>1</v>
      </c>
      <c r="AQ1941" s="75" t="str">
        <f t="shared" si="384"/>
        <v>2</v>
      </c>
      <c r="AR1941" s="75" t="str">
        <f t="shared" si="385"/>
        <v>1</v>
      </c>
      <c r="AS1941" s="75">
        <f t="shared" si="392"/>
        <v>1.2272727272727273</v>
      </c>
      <c r="AT1941" s="75" t="str">
        <f t="shared" si="393"/>
        <v>3</v>
      </c>
      <c r="AU1941" s="48" t="e">
        <f>IF(OR(AQ1941="I",#REF!="I",AQ1941="C",#REF!="C"),"Termovacío",IF(OR(AO1941="I",AN1941="I",AP1941="I",AK1941="I",AL1941="I",AO1941="C",AN1941="C",AP1941="C",AK1941="C",AL1941="C"),"Regeneración",""))</f>
        <v>#REF!</v>
      </c>
    </row>
    <row r="1942" spans="1:47" s="10" customFormat="1" ht="15" customHeight="1" x14ac:dyDescent="0.2">
      <c r="A1942" s="4">
        <f t="shared" si="394"/>
        <v>96</v>
      </c>
      <c r="B1942" s="4">
        <v>60003953</v>
      </c>
      <c r="C1942" s="4" t="s">
        <v>85</v>
      </c>
      <c r="D1942" s="4" t="s">
        <v>155</v>
      </c>
      <c r="E1942" s="3" t="s">
        <v>153</v>
      </c>
      <c r="F1942" s="4" t="s">
        <v>387</v>
      </c>
      <c r="G1942" s="4" t="s">
        <v>12</v>
      </c>
      <c r="H1942" s="4" t="s">
        <v>37</v>
      </c>
      <c r="I1942" s="4" t="s">
        <v>249</v>
      </c>
      <c r="J1942" s="4" t="s">
        <v>146</v>
      </c>
      <c r="K1942" s="4" t="s">
        <v>117</v>
      </c>
      <c r="L1942" s="4">
        <v>2009</v>
      </c>
      <c r="M1942" s="4" t="s">
        <v>267</v>
      </c>
      <c r="N1942" s="4" t="s">
        <v>153</v>
      </c>
      <c r="O1942" s="4" t="s">
        <v>135</v>
      </c>
      <c r="P1942" s="4">
        <v>2009</v>
      </c>
      <c r="Q1942" s="4"/>
      <c r="R1942" s="4" t="s">
        <v>119</v>
      </c>
      <c r="S1942" s="13"/>
      <c r="T1942" s="4"/>
      <c r="U1942" s="4"/>
      <c r="V1942" s="4"/>
      <c r="W1942" s="4">
        <v>220</v>
      </c>
      <c r="X1942" s="13">
        <v>40318</v>
      </c>
      <c r="Y1942" s="27"/>
      <c r="Z1942" s="27"/>
      <c r="AA1942" s="28"/>
      <c r="AB1942" s="31"/>
      <c r="AC1942" s="32">
        <v>28</v>
      </c>
      <c r="AD1942" s="28"/>
      <c r="AE1942" s="28">
        <v>47</v>
      </c>
      <c r="AF1942" s="33">
        <v>0.01</v>
      </c>
      <c r="AG1942" s="28">
        <v>0.5</v>
      </c>
      <c r="AH1942" s="31">
        <v>5.6000000000000001E-2</v>
      </c>
      <c r="AI1942" s="31">
        <v>0.81899999999999995</v>
      </c>
      <c r="AJ1942" s="31"/>
      <c r="AK1942" s="75" t="str">
        <f t="shared" si="386"/>
        <v>1</v>
      </c>
      <c r="AL1942" s="75" t="str">
        <f t="shared" si="387"/>
        <v>1</v>
      </c>
      <c r="AM1942" s="75" t="str">
        <f t="shared" si="388"/>
        <v>1</v>
      </c>
      <c r="AN1942" s="75" t="str">
        <f t="shared" si="389"/>
        <v>1</v>
      </c>
      <c r="AO1942" s="75" t="str">
        <f t="shared" si="390"/>
        <v>1</v>
      </c>
      <c r="AP1942" s="75" t="str">
        <f t="shared" si="391"/>
        <v>1</v>
      </c>
      <c r="AQ1942" s="75" t="str">
        <f t="shared" si="384"/>
        <v>5</v>
      </c>
      <c r="AR1942" s="75" t="str">
        <f t="shared" si="385"/>
        <v>1</v>
      </c>
      <c r="AS1942" s="75">
        <f t="shared" si="392"/>
        <v>1.9090909090909092</v>
      </c>
      <c r="AT1942" s="75" t="str">
        <f t="shared" si="393"/>
        <v>3</v>
      </c>
      <c r="AU1942" s="48" t="e">
        <f>IF(OR(AQ1942="I",#REF!="I",AQ1942="C",#REF!="C"),"Termovacío",IF(OR(AO1942="I",AN1942="I",AP1942="I",AK1942="I",AL1942="I",AO1942="C",AN1942="C",AP1942="C",AK1942="C",AL1942="C"),"Regeneración",""))</f>
        <v>#REF!</v>
      </c>
    </row>
    <row r="1943" spans="1:47" s="10" customFormat="1" ht="15" customHeight="1" x14ac:dyDescent="0.2">
      <c r="A1943" s="4">
        <f t="shared" si="394"/>
        <v>96</v>
      </c>
      <c r="B1943" s="4">
        <v>60003953</v>
      </c>
      <c r="C1943" s="4" t="s">
        <v>85</v>
      </c>
      <c r="D1943" s="4" t="s">
        <v>155</v>
      </c>
      <c r="E1943" s="3" t="s">
        <v>153</v>
      </c>
      <c r="F1943" s="4" t="s">
        <v>387</v>
      </c>
      <c r="G1943" s="4" t="s">
        <v>12</v>
      </c>
      <c r="H1943" s="4" t="s">
        <v>37</v>
      </c>
      <c r="I1943" s="4" t="s">
        <v>249</v>
      </c>
      <c r="J1943" s="4" t="s">
        <v>146</v>
      </c>
      <c r="K1943" s="4" t="s">
        <v>117</v>
      </c>
      <c r="L1943" s="4">
        <v>2009</v>
      </c>
      <c r="M1943" s="4" t="s">
        <v>267</v>
      </c>
      <c r="N1943" s="4" t="s">
        <v>153</v>
      </c>
      <c r="O1943" s="4" t="s">
        <v>135</v>
      </c>
      <c r="P1943" s="4">
        <v>2009</v>
      </c>
      <c r="Q1943" s="4"/>
      <c r="R1943" s="4" t="s">
        <v>119</v>
      </c>
      <c r="S1943" s="13"/>
      <c r="T1943" s="4"/>
      <c r="U1943" s="4"/>
      <c r="V1943" s="4"/>
      <c r="W1943" s="4">
        <v>220</v>
      </c>
      <c r="X1943" s="13">
        <v>39948</v>
      </c>
      <c r="Y1943" s="27"/>
      <c r="Z1943" s="27"/>
      <c r="AA1943" s="28"/>
      <c r="AB1943" s="31"/>
      <c r="AC1943" s="32">
        <v>47</v>
      </c>
      <c r="AD1943" s="28"/>
      <c r="AE1943" s="28">
        <v>47</v>
      </c>
      <c r="AF1943" s="33">
        <v>0.01</v>
      </c>
      <c r="AG1943" s="28"/>
      <c r="AH1943" s="31">
        <v>8.9999999999999993E-3</v>
      </c>
      <c r="AI1943" s="31"/>
      <c r="AJ1943" s="31"/>
      <c r="AK1943" s="75" t="str">
        <f t="shared" si="386"/>
        <v>1</v>
      </c>
      <c r="AL1943" s="75" t="str">
        <f t="shared" si="387"/>
        <v>1</v>
      </c>
      <c r="AM1943" s="75" t="str">
        <f t="shared" si="388"/>
        <v>1</v>
      </c>
      <c r="AN1943" s="75" t="str">
        <f t="shared" si="389"/>
        <v>1</v>
      </c>
      <c r="AO1943" s="75" t="str">
        <f t="shared" si="390"/>
        <v>1</v>
      </c>
      <c r="AP1943" s="75" t="str">
        <f t="shared" si="391"/>
        <v>1</v>
      </c>
      <c r="AQ1943" s="75" t="str">
        <f t="shared" si="384"/>
        <v>2</v>
      </c>
      <c r="AR1943" s="75" t="str">
        <f t="shared" si="385"/>
        <v>1</v>
      </c>
      <c r="AS1943" s="75">
        <f t="shared" si="392"/>
        <v>1.2272727272727273</v>
      </c>
      <c r="AT1943" s="75" t="str">
        <f t="shared" si="393"/>
        <v>3</v>
      </c>
      <c r="AU1943" s="48" t="e">
        <f>IF(OR(AQ1943="I",#REF!="I",AQ1943="C",#REF!="C"),"Termovacío",IF(OR(AO1943="I",AN1943="I",AP1943="I",AK1943="I",AL1943="I",AO1943="C",AN1943="C",AP1943="C",AK1943="C",AL1943="C"),"Regeneración",""))</f>
        <v>#REF!</v>
      </c>
    </row>
    <row r="1944" spans="1:47" s="10" customFormat="1" ht="15" customHeight="1" x14ac:dyDescent="0.2">
      <c r="A1944" s="4">
        <f t="shared" si="394"/>
        <v>97</v>
      </c>
      <c r="B1944" s="36">
        <v>60003954</v>
      </c>
      <c r="C1944" s="36" t="s">
        <v>85</v>
      </c>
      <c r="D1944" s="36" t="s">
        <v>155</v>
      </c>
      <c r="E1944" s="37" t="s">
        <v>154</v>
      </c>
      <c r="F1944" s="36" t="s">
        <v>388</v>
      </c>
      <c r="G1944" s="36" t="s">
        <v>12</v>
      </c>
      <c r="H1944" s="36" t="s">
        <v>38</v>
      </c>
      <c r="I1944" s="36" t="s">
        <v>249</v>
      </c>
      <c r="J1944" s="36" t="s">
        <v>146</v>
      </c>
      <c r="K1944" s="36" t="s">
        <v>117</v>
      </c>
      <c r="L1944" s="36">
        <v>2009</v>
      </c>
      <c r="M1944" s="36" t="s">
        <v>267</v>
      </c>
      <c r="N1944" s="36" t="s">
        <v>153</v>
      </c>
      <c r="O1944" s="36" t="s">
        <v>135</v>
      </c>
      <c r="P1944" s="36">
        <v>2009</v>
      </c>
      <c r="Q1944" s="36"/>
      <c r="R1944" s="36" t="s">
        <v>119</v>
      </c>
      <c r="S1944" s="38"/>
      <c r="T1944" s="36"/>
      <c r="U1944" s="36"/>
      <c r="V1944" s="36" t="s">
        <v>448</v>
      </c>
      <c r="W1944" s="36">
        <v>220</v>
      </c>
      <c r="X1944" s="38">
        <v>45700</v>
      </c>
      <c r="Y1944" s="39">
        <v>72</v>
      </c>
      <c r="Z1944" s="39">
        <v>27</v>
      </c>
      <c r="AA1944" s="40" t="s">
        <v>665</v>
      </c>
      <c r="AB1944" s="41">
        <v>0.88400000000000001</v>
      </c>
      <c r="AC1944" s="42">
        <v>75</v>
      </c>
      <c r="AD1944" s="40">
        <v>4</v>
      </c>
      <c r="AE1944" s="40">
        <v>45.1</v>
      </c>
      <c r="AF1944" s="43">
        <v>1E-3</v>
      </c>
      <c r="AG1944" s="40">
        <v>0.5</v>
      </c>
      <c r="AH1944" s="41">
        <v>1E-3</v>
      </c>
      <c r="AI1944" s="41">
        <v>9.8000000000000004E-2</v>
      </c>
      <c r="AJ1944" s="41"/>
      <c r="AK1944" s="75" t="str">
        <f t="shared" si="386"/>
        <v>1</v>
      </c>
      <c r="AL1944" s="75" t="str">
        <f t="shared" si="387"/>
        <v>1</v>
      </c>
      <c r="AM1944" s="75" t="str">
        <f t="shared" si="388"/>
        <v>1</v>
      </c>
      <c r="AN1944" s="75" t="str">
        <f t="shared" si="389"/>
        <v>1</v>
      </c>
      <c r="AO1944" s="75" t="str">
        <f t="shared" si="390"/>
        <v>1</v>
      </c>
      <c r="AP1944" s="75" t="str">
        <f t="shared" si="391"/>
        <v>1</v>
      </c>
      <c r="AQ1944" s="75" t="str">
        <f t="shared" si="384"/>
        <v>1</v>
      </c>
      <c r="AR1944" s="75" t="str">
        <f t="shared" si="385"/>
        <v>1</v>
      </c>
      <c r="AS1944" s="75">
        <f t="shared" si="392"/>
        <v>1</v>
      </c>
      <c r="AT1944" s="75" t="str">
        <f t="shared" si="393"/>
        <v>1</v>
      </c>
      <c r="AU1944" s="48" t="e">
        <f>IF(OR(AQ1944="I",#REF!="I",AQ1944="C",#REF!="C"),"Termovacío",IF(OR(AO1944="I",AN1944="I",AP1944="I",AK1944="I",AL1944="I",AO1944="C",AN1944="C",AP1944="C",AK1944="C",AL1944="C"),"Regeneración",""))</f>
        <v>#REF!</v>
      </c>
    </row>
    <row r="1945" spans="1:47" s="10" customFormat="1" ht="15" customHeight="1" x14ac:dyDescent="0.2">
      <c r="A1945" s="4">
        <f t="shared" si="394"/>
        <v>97</v>
      </c>
      <c r="B1945" s="4">
        <v>60003954</v>
      </c>
      <c r="C1945" s="4" t="s">
        <v>85</v>
      </c>
      <c r="D1945" s="4" t="s">
        <v>155</v>
      </c>
      <c r="E1945" s="3" t="s">
        <v>154</v>
      </c>
      <c r="F1945" s="4" t="s">
        <v>388</v>
      </c>
      <c r="G1945" s="4" t="s">
        <v>12</v>
      </c>
      <c r="H1945" s="4" t="s">
        <v>38</v>
      </c>
      <c r="I1945" s="4" t="s">
        <v>249</v>
      </c>
      <c r="J1945" s="4" t="s">
        <v>146</v>
      </c>
      <c r="K1945" s="4" t="s">
        <v>117</v>
      </c>
      <c r="L1945" s="4">
        <v>2009</v>
      </c>
      <c r="M1945" s="4" t="s">
        <v>267</v>
      </c>
      <c r="N1945" s="4" t="s">
        <v>153</v>
      </c>
      <c r="O1945" s="4" t="s">
        <v>135</v>
      </c>
      <c r="P1945" s="4">
        <v>2009</v>
      </c>
      <c r="Q1945" s="4"/>
      <c r="R1945" s="4" t="s">
        <v>119</v>
      </c>
      <c r="S1945" s="13"/>
      <c r="T1945" s="4"/>
      <c r="U1945" s="4"/>
      <c r="V1945" s="4" t="s">
        <v>448</v>
      </c>
      <c r="W1945" s="4">
        <v>220</v>
      </c>
      <c r="X1945" s="13">
        <v>45258</v>
      </c>
      <c r="Y1945" s="27">
        <v>56</v>
      </c>
      <c r="Z1945" s="27"/>
      <c r="AA1945" s="28" t="s">
        <v>450</v>
      </c>
      <c r="AB1945" s="31">
        <v>0.88400000000000001</v>
      </c>
      <c r="AC1945" s="32">
        <v>60</v>
      </c>
      <c r="AD1945" s="28">
        <v>7</v>
      </c>
      <c r="AE1945" s="28">
        <v>45.1</v>
      </c>
      <c r="AF1945" s="33">
        <v>0.01</v>
      </c>
      <c r="AG1945" s="28">
        <v>0.5</v>
      </c>
      <c r="AH1945" s="31">
        <v>2E-3</v>
      </c>
      <c r="AI1945" s="31">
        <v>9.9000000000000005E-2</v>
      </c>
      <c r="AJ1945" s="31"/>
      <c r="AK1945" s="75" t="str">
        <f t="shared" si="386"/>
        <v>1</v>
      </c>
      <c r="AL1945" s="75" t="str">
        <f t="shared" si="387"/>
        <v>1</v>
      </c>
      <c r="AM1945" s="75" t="str">
        <f t="shared" si="388"/>
        <v>1</v>
      </c>
      <c r="AN1945" s="75" t="str">
        <f t="shared" si="389"/>
        <v>1</v>
      </c>
      <c r="AO1945" s="75" t="str">
        <f t="shared" si="390"/>
        <v>1</v>
      </c>
      <c r="AP1945" s="75" t="str">
        <f t="shared" si="391"/>
        <v>1</v>
      </c>
      <c r="AQ1945" s="75" t="str">
        <f t="shared" si="384"/>
        <v>1</v>
      </c>
      <c r="AR1945" s="75" t="str">
        <f t="shared" si="385"/>
        <v>1</v>
      </c>
      <c r="AS1945" s="75">
        <f t="shared" si="392"/>
        <v>1</v>
      </c>
      <c r="AT1945" s="75" t="str">
        <f t="shared" si="393"/>
        <v>1</v>
      </c>
      <c r="AU1945" s="48" t="e">
        <f>IF(OR(AQ1945="I",#REF!="I",AQ1945="C",#REF!="C"),"Termovacío",IF(OR(AO1945="I",AN1945="I",AP1945="I",AK1945="I",AL1945="I",AO1945="C",AN1945="C",AP1945="C",AK1945="C",AL1945="C"),"Regeneración",""))</f>
        <v>#REF!</v>
      </c>
    </row>
    <row r="1946" spans="1:47" s="10" customFormat="1" ht="15" customHeight="1" x14ac:dyDescent="0.2">
      <c r="A1946" s="4">
        <f t="shared" si="394"/>
        <v>97</v>
      </c>
      <c r="B1946" s="4">
        <v>60003954</v>
      </c>
      <c r="C1946" s="4" t="s">
        <v>85</v>
      </c>
      <c r="D1946" s="4" t="s">
        <v>155</v>
      </c>
      <c r="E1946" s="3" t="s">
        <v>154</v>
      </c>
      <c r="F1946" s="4" t="s">
        <v>388</v>
      </c>
      <c r="G1946" s="4" t="s">
        <v>12</v>
      </c>
      <c r="H1946" s="4" t="s">
        <v>38</v>
      </c>
      <c r="I1946" s="4" t="s">
        <v>249</v>
      </c>
      <c r="J1946" s="4" t="s">
        <v>146</v>
      </c>
      <c r="K1946" s="4" t="s">
        <v>117</v>
      </c>
      <c r="L1946" s="4">
        <v>2009</v>
      </c>
      <c r="M1946" s="4" t="s">
        <v>267</v>
      </c>
      <c r="N1946" s="4" t="s">
        <v>153</v>
      </c>
      <c r="O1946" s="4" t="s">
        <v>135</v>
      </c>
      <c r="P1946" s="4">
        <v>2009</v>
      </c>
      <c r="Q1946" s="4"/>
      <c r="R1946" s="4" t="s">
        <v>119</v>
      </c>
      <c r="S1946" s="13"/>
      <c r="T1946" s="4"/>
      <c r="U1946" s="4"/>
      <c r="V1946" s="4"/>
      <c r="W1946" s="4">
        <v>220</v>
      </c>
      <c r="X1946" s="13" t="s">
        <v>293</v>
      </c>
      <c r="Y1946" s="27">
        <v>0</v>
      </c>
      <c r="Z1946" s="27">
        <v>59</v>
      </c>
      <c r="AA1946" s="28" t="s">
        <v>282</v>
      </c>
      <c r="AB1946" s="31">
        <v>0.88280000000000003</v>
      </c>
      <c r="AC1946" s="32">
        <v>64.400000000000006</v>
      </c>
      <c r="AD1946" s="28">
        <v>6</v>
      </c>
      <c r="AE1946" s="28">
        <v>48.7</v>
      </c>
      <c r="AF1946" s="33">
        <v>0.02</v>
      </c>
      <c r="AG1946" s="28">
        <v>1</v>
      </c>
      <c r="AH1946" s="31">
        <v>4.0000000000000001E-3</v>
      </c>
      <c r="AI1946" s="31">
        <v>0.1</v>
      </c>
      <c r="AJ1946" s="31"/>
      <c r="AK1946" s="75" t="str">
        <f t="shared" si="386"/>
        <v>1</v>
      </c>
      <c r="AL1946" s="75" t="str">
        <f t="shared" si="387"/>
        <v>1</v>
      </c>
      <c r="AM1946" s="75" t="str">
        <f t="shared" si="388"/>
        <v>1</v>
      </c>
      <c r="AN1946" s="75" t="str">
        <f t="shared" si="389"/>
        <v>1</v>
      </c>
      <c r="AO1946" s="75" t="str">
        <f t="shared" si="390"/>
        <v>1</v>
      </c>
      <c r="AP1946" s="75" t="str">
        <f t="shared" si="391"/>
        <v>1</v>
      </c>
      <c r="AQ1946" s="75" t="str">
        <f t="shared" si="384"/>
        <v>1</v>
      </c>
      <c r="AR1946" s="75" t="str">
        <f t="shared" si="385"/>
        <v>1</v>
      </c>
      <c r="AS1946" s="75">
        <f t="shared" si="392"/>
        <v>1</v>
      </c>
      <c r="AT1946" s="75" t="str">
        <f t="shared" si="393"/>
        <v>1</v>
      </c>
      <c r="AU1946" s="48" t="e">
        <f>IF(OR(AQ1946="I",#REF!="I",AQ1946="C",#REF!="C"),"Termovacío",IF(OR(AO1946="I",AN1946="I",AP1946="I",AK1946="I",AL1946="I",AO1946="C",AN1946="C",AP1946="C",AK1946="C",AL1946="C"),"Regeneración",""))</f>
        <v>#REF!</v>
      </c>
    </row>
    <row r="1947" spans="1:47" s="10" customFormat="1" ht="15" customHeight="1" x14ac:dyDescent="0.2">
      <c r="A1947" s="4">
        <f t="shared" si="394"/>
        <v>97</v>
      </c>
      <c r="B1947" s="4">
        <v>60003954</v>
      </c>
      <c r="C1947" s="4" t="s">
        <v>85</v>
      </c>
      <c r="D1947" s="4" t="s">
        <v>155</v>
      </c>
      <c r="E1947" s="3" t="s">
        <v>154</v>
      </c>
      <c r="F1947" s="4" t="s">
        <v>388</v>
      </c>
      <c r="G1947" s="4" t="s">
        <v>12</v>
      </c>
      <c r="H1947" s="4" t="s">
        <v>38</v>
      </c>
      <c r="I1947" s="4" t="s">
        <v>249</v>
      </c>
      <c r="J1947" s="4" t="s">
        <v>146</v>
      </c>
      <c r="K1947" s="4" t="s">
        <v>117</v>
      </c>
      <c r="L1947" s="4">
        <v>2009</v>
      </c>
      <c r="M1947" s="4" t="s">
        <v>267</v>
      </c>
      <c r="N1947" s="4" t="s">
        <v>153</v>
      </c>
      <c r="O1947" s="4" t="s">
        <v>135</v>
      </c>
      <c r="P1947" s="4">
        <v>2009</v>
      </c>
      <c r="Q1947" s="4"/>
      <c r="R1947" s="4" t="s">
        <v>119</v>
      </c>
      <c r="S1947" s="13"/>
      <c r="T1947" s="4"/>
      <c r="U1947" s="4"/>
      <c r="V1947" s="4" t="s">
        <v>301</v>
      </c>
      <c r="W1947" s="4">
        <v>220</v>
      </c>
      <c r="X1947" s="13">
        <v>44446</v>
      </c>
      <c r="Y1947" s="27">
        <v>75.400000000000006</v>
      </c>
      <c r="Z1947" s="27">
        <v>54</v>
      </c>
      <c r="AA1947" s="28" t="s">
        <v>283</v>
      </c>
      <c r="AB1947" s="31">
        <v>0.874</v>
      </c>
      <c r="AC1947" s="32">
        <v>62</v>
      </c>
      <c r="AD1947" s="28">
        <v>12</v>
      </c>
      <c r="AE1947" s="28">
        <v>47</v>
      </c>
      <c r="AF1947" s="33">
        <v>0.02</v>
      </c>
      <c r="AG1947" s="28">
        <v>1</v>
      </c>
      <c r="AH1947" s="31">
        <v>6.0000000000000001E-3</v>
      </c>
      <c r="AI1947" s="31">
        <v>0.19800000000000001</v>
      </c>
      <c r="AJ1947" s="31"/>
      <c r="AK1947" s="75" t="str">
        <f t="shared" si="386"/>
        <v>1</v>
      </c>
      <c r="AL1947" s="75" t="str">
        <f t="shared" si="387"/>
        <v>1</v>
      </c>
      <c r="AM1947" s="75" t="str">
        <f t="shared" si="388"/>
        <v>1</v>
      </c>
      <c r="AN1947" s="75" t="str">
        <f t="shared" si="389"/>
        <v>1</v>
      </c>
      <c r="AO1947" s="75" t="str">
        <f t="shared" si="390"/>
        <v>1</v>
      </c>
      <c r="AP1947" s="75" t="str">
        <f t="shared" si="391"/>
        <v>1</v>
      </c>
      <c r="AQ1947" s="75" t="str">
        <f t="shared" si="384"/>
        <v>1</v>
      </c>
      <c r="AR1947" s="75" t="str">
        <f t="shared" si="385"/>
        <v>1</v>
      </c>
      <c r="AS1947" s="75">
        <f t="shared" si="392"/>
        <v>1</v>
      </c>
      <c r="AT1947" s="75" t="str">
        <f t="shared" si="393"/>
        <v>1</v>
      </c>
      <c r="AU1947" s="48" t="e">
        <f>IF(OR(AQ1947="I",#REF!="I",AQ1947="C",#REF!="C"),"Termovacío",IF(OR(AO1947="I",AN1947="I",AP1947="I",AK1947="I",AL1947="I",AO1947="C",AN1947="C",AP1947="C",AK1947="C",AL1947="C"),"Regeneración",""))</f>
        <v>#REF!</v>
      </c>
    </row>
    <row r="1948" spans="1:47" s="10" customFormat="1" ht="15" customHeight="1" x14ac:dyDescent="0.2">
      <c r="A1948" s="4">
        <f t="shared" si="394"/>
        <v>97</v>
      </c>
      <c r="B1948" s="4">
        <v>60003954</v>
      </c>
      <c r="C1948" s="4" t="s">
        <v>85</v>
      </c>
      <c r="D1948" s="4" t="s">
        <v>155</v>
      </c>
      <c r="E1948" s="3" t="s">
        <v>154</v>
      </c>
      <c r="F1948" s="4" t="s">
        <v>388</v>
      </c>
      <c r="G1948" s="4" t="s">
        <v>12</v>
      </c>
      <c r="H1948" s="4" t="s">
        <v>38</v>
      </c>
      <c r="I1948" s="4" t="s">
        <v>249</v>
      </c>
      <c r="J1948" s="4" t="s">
        <v>146</v>
      </c>
      <c r="K1948" s="4" t="s">
        <v>117</v>
      </c>
      <c r="L1948" s="4">
        <v>2009</v>
      </c>
      <c r="M1948" s="4" t="s">
        <v>267</v>
      </c>
      <c r="N1948" s="4" t="s">
        <v>153</v>
      </c>
      <c r="O1948" s="4" t="s">
        <v>135</v>
      </c>
      <c r="P1948" s="4">
        <v>2009</v>
      </c>
      <c r="Q1948" s="4"/>
      <c r="R1948" s="4" t="s">
        <v>119</v>
      </c>
      <c r="S1948" s="13"/>
      <c r="T1948" s="4"/>
      <c r="U1948" s="4"/>
      <c r="V1948" s="4"/>
      <c r="W1948" s="4">
        <v>220</v>
      </c>
      <c r="X1948" s="13">
        <v>43579</v>
      </c>
      <c r="Y1948" s="27"/>
      <c r="Z1948" s="27"/>
      <c r="AA1948" s="28"/>
      <c r="AB1948" s="31"/>
      <c r="AC1948" s="32">
        <v>64.400000000000006</v>
      </c>
      <c r="AD1948" s="28"/>
      <c r="AE1948" s="28">
        <v>46.3</v>
      </c>
      <c r="AF1948" s="33">
        <v>0.01</v>
      </c>
      <c r="AG1948" s="28">
        <v>1</v>
      </c>
      <c r="AH1948" s="31">
        <v>8.0000000000000002E-3</v>
      </c>
      <c r="AI1948" s="31">
        <v>0.11</v>
      </c>
      <c r="AJ1948" s="31"/>
      <c r="AK1948" s="75" t="str">
        <f t="shared" si="386"/>
        <v>1</v>
      </c>
      <c r="AL1948" s="75" t="str">
        <f t="shared" si="387"/>
        <v>1</v>
      </c>
      <c r="AM1948" s="75" t="str">
        <f t="shared" si="388"/>
        <v>1</v>
      </c>
      <c r="AN1948" s="75" t="str">
        <f t="shared" si="389"/>
        <v>1</v>
      </c>
      <c r="AO1948" s="75" t="str">
        <f t="shared" si="390"/>
        <v>1</v>
      </c>
      <c r="AP1948" s="75" t="str">
        <f t="shared" si="391"/>
        <v>1</v>
      </c>
      <c r="AQ1948" s="75" t="str">
        <f t="shared" si="384"/>
        <v>1</v>
      </c>
      <c r="AR1948" s="75" t="str">
        <f t="shared" si="385"/>
        <v>1</v>
      </c>
      <c r="AS1948" s="75">
        <f t="shared" si="392"/>
        <v>1</v>
      </c>
      <c r="AT1948" s="75" t="str">
        <f t="shared" si="393"/>
        <v>1</v>
      </c>
      <c r="AU1948" s="48" t="e">
        <f>IF(OR(AQ1948="I",#REF!="I",AQ1948="C",#REF!="C"),"Termovacío",IF(OR(AO1948="I",AN1948="I",AP1948="I",AK1948="I",AL1948="I",AO1948="C",AN1948="C",AP1948="C",AK1948="C",AL1948="C"),"Regeneración",""))</f>
        <v>#REF!</v>
      </c>
    </row>
    <row r="1949" spans="1:47" s="10" customFormat="1" ht="15" customHeight="1" x14ac:dyDescent="0.2">
      <c r="A1949" s="4">
        <f t="shared" si="394"/>
        <v>97</v>
      </c>
      <c r="B1949" s="4">
        <v>60003954</v>
      </c>
      <c r="C1949" s="4" t="s">
        <v>85</v>
      </c>
      <c r="D1949" s="4" t="s">
        <v>155</v>
      </c>
      <c r="E1949" s="3" t="s">
        <v>154</v>
      </c>
      <c r="F1949" s="4" t="s">
        <v>388</v>
      </c>
      <c r="G1949" s="4" t="s">
        <v>12</v>
      </c>
      <c r="H1949" s="4" t="s">
        <v>38</v>
      </c>
      <c r="I1949" s="4" t="s">
        <v>249</v>
      </c>
      <c r="J1949" s="4" t="s">
        <v>146</v>
      </c>
      <c r="K1949" s="4" t="s">
        <v>117</v>
      </c>
      <c r="L1949" s="4">
        <v>2009</v>
      </c>
      <c r="M1949" s="4" t="s">
        <v>267</v>
      </c>
      <c r="N1949" s="4" t="s">
        <v>153</v>
      </c>
      <c r="O1949" s="4" t="s">
        <v>135</v>
      </c>
      <c r="P1949" s="4">
        <v>2009</v>
      </c>
      <c r="Q1949" s="4"/>
      <c r="R1949" s="4" t="s">
        <v>119</v>
      </c>
      <c r="S1949" s="13"/>
      <c r="T1949" s="4"/>
      <c r="U1949" s="4"/>
      <c r="V1949" s="4"/>
      <c r="W1949" s="4">
        <v>220</v>
      </c>
      <c r="X1949" s="13">
        <v>43321</v>
      </c>
      <c r="Y1949" s="27"/>
      <c r="Z1949" s="27"/>
      <c r="AA1949" s="28"/>
      <c r="AB1949" s="31"/>
      <c r="AC1949" s="32">
        <v>73.5</v>
      </c>
      <c r="AD1949" s="28"/>
      <c r="AE1949" s="28">
        <v>40.9</v>
      </c>
      <c r="AF1949" s="33">
        <v>0.01</v>
      </c>
      <c r="AG1949" s="28">
        <v>1</v>
      </c>
      <c r="AH1949" s="31">
        <v>3.0000000000000001E-3</v>
      </c>
      <c r="AI1949" s="31">
        <v>0.11</v>
      </c>
      <c r="AJ1949" s="31"/>
      <c r="AK1949" s="75" t="str">
        <f t="shared" si="386"/>
        <v>1</v>
      </c>
      <c r="AL1949" s="75" t="str">
        <f t="shared" si="387"/>
        <v>1</v>
      </c>
      <c r="AM1949" s="75" t="str">
        <f t="shared" si="388"/>
        <v>1</v>
      </c>
      <c r="AN1949" s="75" t="str">
        <f t="shared" si="389"/>
        <v>1</v>
      </c>
      <c r="AO1949" s="75" t="str">
        <f t="shared" si="390"/>
        <v>1</v>
      </c>
      <c r="AP1949" s="75" t="str">
        <f t="shared" si="391"/>
        <v>1</v>
      </c>
      <c r="AQ1949" s="75" t="str">
        <f t="shared" si="384"/>
        <v>1</v>
      </c>
      <c r="AR1949" s="75" t="str">
        <f t="shared" si="385"/>
        <v>1</v>
      </c>
      <c r="AS1949" s="75">
        <f t="shared" si="392"/>
        <v>1</v>
      </c>
      <c r="AT1949" s="75" t="str">
        <f t="shared" si="393"/>
        <v>1</v>
      </c>
      <c r="AU1949" s="48" t="e">
        <f>IF(OR(AQ1949="I",#REF!="I",AQ1949="C",#REF!="C"),"Termovacío",IF(OR(AO1949="I",AN1949="I",AP1949="I",AK1949="I",AL1949="I",AO1949="C",AN1949="C",AP1949="C",AK1949="C",AL1949="C"),"Regeneración",""))</f>
        <v>#REF!</v>
      </c>
    </row>
    <row r="1950" spans="1:47" s="10" customFormat="1" ht="15" customHeight="1" x14ac:dyDescent="0.2">
      <c r="A1950" s="4">
        <f t="shared" si="394"/>
        <v>97</v>
      </c>
      <c r="B1950" s="4">
        <v>60003954</v>
      </c>
      <c r="C1950" s="4" t="s">
        <v>85</v>
      </c>
      <c r="D1950" s="4" t="s">
        <v>155</v>
      </c>
      <c r="E1950" s="3" t="s">
        <v>154</v>
      </c>
      <c r="F1950" s="4" t="s">
        <v>388</v>
      </c>
      <c r="G1950" s="4" t="s">
        <v>12</v>
      </c>
      <c r="H1950" s="4" t="s">
        <v>38</v>
      </c>
      <c r="I1950" s="4" t="s">
        <v>249</v>
      </c>
      <c r="J1950" s="4" t="s">
        <v>146</v>
      </c>
      <c r="K1950" s="4" t="s">
        <v>117</v>
      </c>
      <c r="L1950" s="4">
        <v>2009</v>
      </c>
      <c r="M1950" s="4" t="s">
        <v>267</v>
      </c>
      <c r="N1950" s="4" t="s">
        <v>153</v>
      </c>
      <c r="O1950" s="4" t="s">
        <v>135</v>
      </c>
      <c r="P1950" s="4">
        <v>2009</v>
      </c>
      <c r="Q1950" s="4"/>
      <c r="R1950" s="4" t="s">
        <v>119</v>
      </c>
      <c r="S1950" s="13"/>
      <c r="T1950" s="4"/>
      <c r="U1950" s="4"/>
      <c r="V1950" s="4"/>
      <c r="W1950" s="4">
        <v>220</v>
      </c>
      <c r="X1950" s="13">
        <v>42922</v>
      </c>
      <c r="Y1950" s="27"/>
      <c r="Z1950" s="27"/>
      <c r="AA1950" s="28"/>
      <c r="AB1950" s="31"/>
      <c r="AC1950" s="32">
        <v>73</v>
      </c>
      <c r="AD1950" s="28"/>
      <c r="AE1950" s="28">
        <v>46.5</v>
      </c>
      <c r="AF1950" s="33">
        <v>0.01</v>
      </c>
      <c r="AG1950" s="28">
        <v>0.5</v>
      </c>
      <c r="AH1950" s="31">
        <v>0.09</v>
      </c>
      <c r="AI1950" s="31">
        <v>0.2</v>
      </c>
      <c r="AJ1950" s="31"/>
      <c r="AK1950" s="75" t="str">
        <f t="shared" si="386"/>
        <v>1</v>
      </c>
      <c r="AL1950" s="75" t="str">
        <f t="shared" si="387"/>
        <v>1</v>
      </c>
      <c r="AM1950" s="75" t="str">
        <f t="shared" si="388"/>
        <v>1</v>
      </c>
      <c r="AN1950" s="75" t="str">
        <f t="shared" si="389"/>
        <v>1</v>
      </c>
      <c r="AO1950" s="75" t="str">
        <f t="shared" si="390"/>
        <v>1</v>
      </c>
      <c r="AP1950" s="75" t="str">
        <f t="shared" si="391"/>
        <v>1</v>
      </c>
      <c r="AQ1950" s="75" t="str">
        <f t="shared" si="384"/>
        <v>1</v>
      </c>
      <c r="AR1950" s="75" t="str">
        <f t="shared" si="385"/>
        <v>1</v>
      </c>
      <c r="AS1950" s="75">
        <f t="shared" si="392"/>
        <v>1</v>
      </c>
      <c r="AT1950" s="75" t="str">
        <f t="shared" si="393"/>
        <v>1</v>
      </c>
      <c r="AU1950" s="48" t="e">
        <f>IF(OR(AQ1950="I",#REF!="I",AQ1950="C",#REF!="C"),"Termovacío",IF(OR(AO1950="I",AN1950="I",AP1950="I",AK1950="I",AL1950="I",AO1950="C",AN1950="C",AP1950="C",AK1950="C",AL1950="C"),"Regeneración",""))</f>
        <v>#REF!</v>
      </c>
    </row>
    <row r="1951" spans="1:47" s="10" customFormat="1" ht="15" customHeight="1" x14ac:dyDescent="0.2">
      <c r="A1951" s="4">
        <f t="shared" si="394"/>
        <v>97</v>
      </c>
      <c r="B1951" s="4">
        <v>60003954</v>
      </c>
      <c r="C1951" s="4" t="s">
        <v>85</v>
      </c>
      <c r="D1951" s="4" t="s">
        <v>155</v>
      </c>
      <c r="E1951" s="3" t="s">
        <v>154</v>
      </c>
      <c r="F1951" s="4" t="s">
        <v>388</v>
      </c>
      <c r="G1951" s="4" t="s">
        <v>12</v>
      </c>
      <c r="H1951" s="4" t="s">
        <v>38</v>
      </c>
      <c r="I1951" s="4" t="s">
        <v>249</v>
      </c>
      <c r="J1951" s="4" t="s">
        <v>146</v>
      </c>
      <c r="K1951" s="4" t="s">
        <v>117</v>
      </c>
      <c r="L1951" s="4">
        <v>2009</v>
      </c>
      <c r="M1951" s="4" t="s">
        <v>267</v>
      </c>
      <c r="N1951" s="4" t="s">
        <v>153</v>
      </c>
      <c r="O1951" s="4" t="s">
        <v>135</v>
      </c>
      <c r="P1951" s="4">
        <v>2009</v>
      </c>
      <c r="Q1951" s="4"/>
      <c r="R1951" s="4" t="s">
        <v>119</v>
      </c>
      <c r="S1951" s="13"/>
      <c r="T1951" s="4"/>
      <c r="U1951" s="4"/>
      <c r="V1951" s="4"/>
      <c r="W1951" s="4">
        <v>220</v>
      </c>
      <c r="X1951" s="13">
        <v>42383</v>
      </c>
      <c r="Y1951" s="27"/>
      <c r="Z1951" s="27"/>
      <c r="AA1951" s="28"/>
      <c r="AB1951" s="31"/>
      <c r="AC1951" s="32">
        <v>57</v>
      </c>
      <c r="AD1951" s="28"/>
      <c r="AE1951" s="28">
        <v>46</v>
      </c>
      <c r="AF1951" s="33">
        <v>0.01</v>
      </c>
      <c r="AG1951" s="28">
        <v>0.5</v>
      </c>
      <c r="AH1951" s="31">
        <v>7.0000000000000001E-3</v>
      </c>
      <c r="AI1951" s="31">
        <v>0.35799999999999998</v>
      </c>
      <c r="AJ1951" s="31"/>
      <c r="AK1951" s="75" t="str">
        <f t="shared" si="386"/>
        <v>1</v>
      </c>
      <c r="AL1951" s="75" t="str">
        <f t="shared" si="387"/>
        <v>1</v>
      </c>
      <c r="AM1951" s="75" t="str">
        <f t="shared" si="388"/>
        <v>1</v>
      </c>
      <c r="AN1951" s="75" t="str">
        <f t="shared" si="389"/>
        <v>1</v>
      </c>
      <c r="AO1951" s="75" t="str">
        <f t="shared" si="390"/>
        <v>1</v>
      </c>
      <c r="AP1951" s="75" t="str">
        <f t="shared" si="391"/>
        <v>1</v>
      </c>
      <c r="AQ1951" s="75" t="str">
        <f t="shared" si="384"/>
        <v>1</v>
      </c>
      <c r="AR1951" s="75" t="str">
        <f t="shared" si="385"/>
        <v>1</v>
      </c>
      <c r="AS1951" s="75">
        <f t="shared" si="392"/>
        <v>1</v>
      </c>
      <c r="AT1951" s="75" t="str">
        <f t="shared" si="393"/>
        <v>1</v>
      </c>
      <c r="AU1951" s="48" t="e">
        <f>IF(OR(AQ1951="I",#REF!="I",AQ1951="C",#REF!="C"),"Termovacío",IF(OR(AO1951="I",AN1951="I",AP1951="I",AK1951="I",AL1951="I",AO1951="C",AN1951="C",AP1951="C",AK1951="C",AL1951="C"),"Regeneración",""))</f>
        <v>#REF!</v>
      </c>
    </row>
    <row r="1952" spans="1:47" s="10" customFormat="1" ht="15" customHeight="1" x14ac:dyDescent="0.2">
      <c r="A1952" s="4">
        <f t="shared" si="394"/>
        <v>97</v>
      </c>
      <c r="B1952" s="4">
        <v>60003954</v>
      </c>
      <c r="C1952" s="4" t="s">
        <v>85</v>
      </c>
      <c r="D1952" s="4" t="s">
        <v>155</v>
      </c>
      <c r="E1952" s="3" t="s">
        <v>154</v>
      </c>
      <c r="F1952" s="4" t="s">
        <v>388</v>
      </c>
      <c r="G1952" s="4" t="s">
        <v>12</v>
      </c>
      <c r="H1952" s="4" t="s">
        <v>38</v>
      </c>
      <c r="I1952" s="4" t="s">
        <v>249</v>
      </c>
      <c r="J1952" s="4" t="s">
        <v>146</v>
      </c>
      <c r="K1952" s="4" t="s">
        <v>117</v>
      </c>
      <c r="L1952" s="4">
        <v>2009</v>
      </c>
      <c r="M1952" s="4" t="s">
        <v>267</v>
      </c>
      <c r="N1952" s="4" t="s">
        <v>153</v>
      </c>
      <c r="O1952" s="4" t="s">
        <v>135</v>
      </c>
      <c r="P1952" s="4">
        <v>2009</v>
      </c>
      <c r="Q1952" s="4"/>
      <c r="R1952" s="4" t="s">
        <v>119</v>
      </c>
      <c r="S1952" s="13"/>
      <c r="T1952" s="4"/>
      <c r="U1952" s="4"/>
      <c r="V1952" s="4"/>
      <c r="W1952" s="4">
        <v>220</v>
      </c>
      <c r="X1952" s="13">
        <v>41988</v>
      </c>
      <c r="Y1952" s="27"/>
      <c r="Z1952" s="27"/>
      <c r="AA1952" s="28"/>
      <c r="AB1952" s="31"/>
      <c r="AC1952" s="32">
        <v>61</v>
      </c>
      <c r="AD1952" s="28"/>
      <c r="AE1952" s="28">
        <v>44</v>
      </c>
      <c r="AF1952" s="33">
        <v>0.01</v>
      </c>
      <c r="AG1952" s="28">
        <v>0.5</v>
      </c>
      <c r="AH1952" s="31">
        <v>0.02</v>
      </c>
      <c r="AI1952" s="31"/>
      <c r="AJ1952" s="31"/>
      <c r="AK1952" s="75" t="str">
        <f t="shared" si="386"/>
        <v>1</v>
      </c>
      <c r="AL1952" s="75" t="str">
        <f t="shared" si="387"/>
        <v>1</v>
      </c>
      <c r="AM1952" s="75" t="str">
        <f t="shared" si="388"/>
        <v>1</v>
      </c>
      <c r="AN1952" s="75" t="str">
        <f t="shared" si="389"/>
        <v>1</v>
      </c>
      <c r="AO1952" s="75" t="str">
        <f t="shared" si="390"/>
        <v>1</v>
      </c>
      <c r="AP1952" s="75" t="str">
        <f t="shared" si="391"/>
        <v>1</v>
      </c>
      <c r="AQ1952" s="75" t="str">
        <f t="shared" si="384"/>
        <v>1</v>
      </c>
      <c r="AR1952" s="75" t="str">
        <f t="shared" si="385"/>
        <v>1</v>
      </c>
      <c r="AS1952" s="75">
        <f t="shared" si="392"/>
        <v>1</v>
      </c>
      <c r="AT1952" s="75" t="str">
        <f t="shared" si="393"/>
        <v>1</v>
      </c>
      <c r="AU1952" s="48" t="e">
        <f>IF(OR(AQ1952="I",#REF!="I",AQ1952="C",#REF!="C"),"Termovacío",IF(OR(AO1952="I",AN1952="I",AP1952="I",AK1952="I",AL1952="I",AO1952="C",AN1952="C",AP1952="C",AK1952="C",AL1952="C"),"Regeneración",""))</f>
        <v>#REF!</v>
      </c>
    </row>
    <row r="1953" spans="1:47" s="10" customFormat="1" ht="15" customHeight="1" x14ac:dyDescent="0.2">
      <c r="A1953" s="4">
        <f t="shared" si="394"/>
        <v>97</v>
      </c>
      <c r="B1953" s="4">
        <v>60003954</v>
      </c>
      <c r="C1953" s="4" t="s">
        <v>85</v>
      </c>
      <c r="D1953" s="4" t="s">
        <v>155</v>
      </c>
      <c r="E1953" s="3" t="s">
        <v>154</v>
      </c>
      <c r="F1953" s="4" t="s">
        <v>388</v>
      </c>
      <c r="G1953" s="4" t="s">
        <v>12</v>
      </c>
      <c r="H1953" s="4" t="s">
        <v>38</v>
      </c>
      <c r="I1953" s="4" t="s">
        <v>249</v>
      </c>
      <c r="J1953" s="4" t="s">
        <v>146</v>
      </c>
      <c r="K1953" s="4" t="s">
        <v>117</v>
      </c>
      <c r="L1953" s="4">
        <v>2009</v>
      </c>
      <c r="M1953" s="4" t="s">
        <v>267</v>
      </c>
      <c r="N1953" s="4" t="s">
        <v>153</v>
      </c>
      <c r="O1953" s="4" t="s">
        <v>135</v>
      </c>
      <c r="P1953" s="4">
        <v>2009</v>
      </c>
      <c r="Q1953" s="4"/>
      <c r="R1953" s="4" t="s">
        <v>119</v>
      </c>
      <c r="S1953" s="13"/>
      <c r="T1953" s="4"/>
      <c r="U1953" s="4"/>
      <c r="V1953" s="4"/>
      <c r="W1953" s="4">
        <v>220</v>
      </c>
      <c r="X1953" s="13">
        <v>41691</v>
      </c>
      <c r="Y1953" s="27"/>
      <c r="Z1953" s="27"/>
      <c r="AA1953" s="28"/>
      <c r="AB1953" s="31"/>
      <c r="AC1953" s="32">
        <v>72</v>
      </c>
      <c r="AD1953" s="28"/>
      <c r="AE1953" s="28">
        <v>42.1</v>
      </c>
      <c r="AF1953" s="33">
        <v>0.01</v>
      </c>
      <c r="AG1953" s="28">
        <v>0.5</v>
      </c>
      <c r="AH1953" s="31">
        <v>1.7999999999999999E-2</v>
      </c>
      <c r="AI1953" s="31">
        <v>1.29</v>
      </c>
      <c r="AJ1953" s="31"/>
      <c r="AK1953" s="75" t="str">
        <f t="shared" si="386"/>
        <v>1</v>
      </c>
      <c r="AL1953" s="75" t="str">
        <f t="shared" si="387"/>
        <v>1</v>
      </c>
      <c r="AM1953" s="75" t="str">
        <f t="shared" si="388"/>
        <v>1</v>
      </c>
      <c r="AN1953" s="75" t="str">
        <f t="shared" si="389"/>
        <v>1</v>
      </c>
      <c r="AO1953" s="75" t="str">
        <f t="shared" si="390"/>
        <v>1</v>
      </c>
      <c r="AP1953" s="75" t="str">
        <f t="shared" si="391"/>
        <v>1</v>
      </c>
      <c r="AQ1953" s="75" t="str">
        <f t="shared" si="384"/>
        <v>1</v>
      </c>
      <c r="AR1953" s="75" t="str">
        <f t="shared" si="385"/>
        <v>1</v>
      </c>
      <c r="AS1953" s="75">
        <f t="shared" si="392"/>
        <v>1</v>
      </c>
      <c r="AT1953" s="75" t="str">
        <f t="shared" si="393"/>
        <v>1</v>
      </c>
      <c r="AU1953" s="48" t="e">
        <f>IF(OR(AQ1953="I",#REF!="I",AQ1953="C",#REF!="C"),"Termovacío",IF(OR(AO1953="I",AN1953="I",AP1953="I",AK1953="I",AL1953="I",AO1953="C",AN1953="C",AP1953="C",AK1953="C",AL1953="C"),"Regeneración",""))</f>
        <v>#REF!</v>
      </c>
    </row>
    <row r="1954" spans="1:47" s="10" customFormat="1" ht="15" customHeight="1" x14ac:dyDescent="0.2">
      <c r="A1954" s="4">
        <f t="shared" si="394"/>
        <v>97</v>
      </c>
      <c r="B1954" s="4">
        <v>60003954</v>
      </c>
      <c r="C1954" s="4" t="s">
        <v>85</v>
      </c>
      <c r="D1954" s="4" t="s">
        <v>155</v>
      </c>
      <c r="E1954" s="3" t="s">
        <v>154</v>
      </c>
      <c r="F1954" s="4" t="s">
        <v>388</v>
      </c>
      <c r="G1954" s="4" t="s">
        <v>12</v>
      </c>
      <c r="H1954" s="4" t="s">
        <v>38</v>
      </c>
      <c r="I1954" s="4" t="s">
        <v>249</v>
      </c>
      <c r="J1954" s="4" t="s">
        <v>146</v>
      </c>
      <c r="K1954" s="4" t="s">
        <v>117</v>
      </c>
      <c r="L1954" s="4">
        <v>2009</v>
      </c>
      <c r="M1954" s="4" t="s">
        <v>267</v>
      </c>
      <c r="N1954" s="4" t="s">
        <v>153</v>
      </c>
      <c r="O1954" s="4" t="s">
        <v>135</v>
      </c>
      <c r="P1954" s="4">
        <v>2009</v>
      </c>
      <c r="Q1954" s="4"/>
      <c r="R1954" s="4" t="s">
        <v>119</v>
      </c>
      <c r="S1954" s="13"/>
      <c r="T1954" s="4"/>
      <c r="U1954" s="4"/>
      <c r="V1954" s="4"/>
      <c r="W1954" s="4">
        <v>220</v>
      </c>
      <c r="X1954" s="13">
        <v>41628</v>
      </c>
      <c r="Y1954" s="27"/>
      <c r="Z1954" s="27"/>
      <c r="AA1954" s="28"/>
      <c r="AB1954" s="31"/>
      <c r="AC1954" s="32">
        <v>61</v>
      </c>
      <c r="AD1954" s="28"/>
      <c r="AE1954" s="28">
        <v>42.5</v>
      </c>
      <c r="AF1954" s="33">
        <v>0.01</v>
      </c>
      <c r="AG1954" s="28">
        <v>0.5</v>
      </c>
      <c r="AH1954" s="31">
        <v>1.6E-2</v>
      </c>
      <c r="AI1954" s="31">
        <v>0.5</v>
      </c>
      <c r="AJ1954" s="31"/>
      <c r="AK1954" s="75" t="str">
        <f t="shared" si="386"/>
        <v>1</v>
      </c>
      <c r="AL1954" s="75" t="str">
        <f t="shared" si="387"/>
        <v>1</v>
      </c>
      <c r="AM1954" s="75" t="str">
        <f t="shared" si="388"/>
        <v>1</v>
      </c>
      <c r="AN1954" s="75" t="str">
        <f t="shared" si="389"/>
        <v>1</v>
      </c>
      <c r="AO1954" s="75" t="str">
        <f t="shared" si="390"/>
        <v>1</v>
      </c>
      <c r="AP1954" s="75" t="str">
        <f t="shared" si="391"/>
        <v>1</v>
      </c>
      <c r="AQ1954" s="75" t="str">
        <f t="shared" si="384"/>
        <v>1</v>
      </c>
      <c r="AR1954" s="75" t="str">
        <f t="shared" si="385"/>
        <v>1</v>
      </c>
      <c r="AS1954" s="75">
        <f t="shared" si="392"/>
        <v>1</v>
      </c>
      <c r="AT1954" s="75" t="str">
        <f t="shared" si="393"/>
        <v>1</v>
      </c>
      <c r="AU1954" s="48" t="e">
        <f>IF(OR(AQ1954="I",#REF!="I",AQ1954="C",#REF!="C"),"Termovacío",IF(OR(AO1954="I",AN1954="I",AP1954="I",AK1954="I",AL1954="I",AO1954="C",AN1954="C",AP1954="C",AK1954="C",AL1954="C"),"Regeneración",""))</f>
        <v>#REF!</v>
      </c>
    </row>
    <row r="1955" spans="1:47" s="10" customFormat="1" ht="15" customHeight="1" x14ac:dyDescent="0.2">
      <c r="A1955" s="4">
        <f t="shared" si="394"/>
        <v>97</v>
      </c>
      <c r="B1955" s="4">
        <v>60003954</v>
      </c>
      <c r="C1955" s="4" t="s">
        <v>85</v>
      </c>
      <c r="D1955" s="4" t="s">
        <v>155</v>
      </c>
      <c r="E1955" s="3" t="s">
        <v>154</v>
      </c>
      <c r="F1955" s="4" t="s">
        <v>388</v>
      </c>
      <c r="G1955" s="4" t="s">
        <v>12</v>
      </c>
      <c r="H1955" s="4" t="s">
        <v>38</v>
      </c>
      <c r="I1955" s="4" t="s">
        <v>249</v>
      </c>
      <c r="J1955" s="4" t="s">
        <v>146</v>
      </c>
      <c r="K1955" s="4" t="s">
        <v>117</v>
      </c>
      <c r="L1955" s="4">
        <v>2009</v>
      </c>
      <c r="M1955" s="4" t="s">
        <v>267</v>
      </c>
      <c r="N1955" s="4" t="s">
        <v>153</v>
      </c>
      <c r="O1955" s="4" t="s">
        <v>135</v>
      </c>
      <c r="P1955" s="4">
        <v>2009</v>
      </c>
      <c r="Q1955" s="4"/>
      <c r="R1955" s="4" t="s">
        <v>119</v>
      </c>
      <c r="S1955" s="13"/>
      <c r="T1955" s="4"/>
      <c r="U1955" s="4"/>
      <c r="V1955" s="4"/>
      <c r="W1955" s="4">
        <v>220</v>
      </c>
      <c r="X1955" s="13">
        <v>41347</v>
      </c>
      <c r="Y1955" s="27"/>
      <c r="Z1955" s="27"/>
      <c r="AA1955" s="28"/>
      <c r="AB1955" s="31"/>
      <c r="AC1955" s="32">
        <v>40</v>
      </c>
      <c r="AD1955" s="28"/>
      <c r="AE1955" s="28">
        <v>45</v>
      </c>
      <c r="AF1955" s="33">
        <v>0.01</v>
      </c>
      <c r="AG1955" s="28">
        <v>0.5</v>
      </c>
      <c r="AH1955" s="31">
        <v>8.9999999999999993E-3</v>
      </c>
      <c r="AI1955" s="31">
        <v>0.27300000000000002</v>
      </c>
      <c r="AJ1955" s="31"/>
      <c r="AK1955" s="75" t="str">
        <f t="shared" si="386"/>
        <v>1</v>
      </c>
      <c r="AL1955" s="75" t="str">
        <f t="shared" si="387"/>
        <v>1</v>
      </c>
      <c r="AM1955" s="75" t="str">
        <f t="shared" si="388"/>
        <v>1</v>
      </c>
      <c r="AN1955" s="75" t="str">
        <f t="shared" si="389"/>
        <v>1</v>
      </c>
      <c r="AO1955" s="75" t="str">
        <f t="shared" si="390"/>
        <v>1</v>
      </c>
      <c r="AP1955" s="75" t="str">
        <f t="shared" si="391"/>
        <v>1</v>
      </c>
      <c r="AQ1955" s="75" t="str">
        <f t="shared" si="384"/>
        <v>5</v>
      </c>
      <c r="AR1955" s="75" t="str">
        <f t="shared" si="385"/>
        <v>1</v>
      </c>
      <c r="AS1955" s="75">
        <f t="shared" si="392"/>
        <v>1.9090909090909092</v>
      </c>
      <c r="AT1955" s="75" t="str">
        <f t="shared" si="393"/>
        <v>3</v>
      </c>
      <c r="AU1955" s="48" t="e">
        <f>IF(OR(AQ1955="I",#REF!="I",AQ1955="C",#REF!="C"),"Termovacío",IF(OR(AO1955="I",AN1955="I",AP1955="I",AK1955="I",AL1955="I",AO1955="C",AN1955="C",AP1955="C",AK1955="C",AL1955="C"),"Regeneración",""))</f>
        <v>#REF!</v>
      </c>
    </row>
    <row r="1956" spans="1:47" s="10" customFormat="1" ht="15" customHeight="1" x14ac:dyDescent="0.2">
      <c r="A1956" s="4">
        <f t="shared" si="394"/>
        <v>97</v>
      </c>
      <c r="B1956" s="4">
        <v>60003954</v>
      </c>
      <c r="C1956" s="4" t="s">
        <v>85</v>
      </c>
      <c r="D1956" s="4" t="s">
        <v>155</v>
      </c>
      <c r="E1956" s="3" t="s">
        <v>154</v>
      </c>
      <c r="F1956" s="4" t="s">
        <v>388</v>
      </c>
      <c r="G1956" s="4" t="s">
        <v>12</v>
      </c>
      <c r="H1956" s="4" t="s">
        <v>38</v>
      </c>
      <c r="I1956" s="4" t="s">
        <v>249</v>
      </c>
      <c r="J1956" s="4" t="s">
        <v>146</v>
      </c>
      <c r="K1956" s="4" t="s">
        <v>117</v>
      </c>
      <c r="L1956" s="4">
        <v>2009</v>
      </c>
      <c r="M1956" s="4" t="s">
        <v>267</v>
      </c>
      <c r="N1956" s="4" t="s">
        <v>153</v>
      </c>
      <c r="O1956" s="4" t="s">
        <v>135</v>
      </c>
      <c r="P1956" s="4">
        <v>2009</v>
      </c>
      <c r="Q1956" s="4"/>
      <c r="R1956" s="4" t="s">
        <v>119</v>
      </c>
      <c r="S1956" s="13"/>
      <c r="T1956" s="4"/>
      <c r="U1956" s="4"/>
      <c r="V1956" s="4"/>
      <c r="W1956" s="4">
        <v>220</v>
      </c>
      <c r="X1956" s="13">
        <v>40884</v>
      </c>
      <c r="Y1956" s="27"/>
      <c r="Z1956" s="27"/>
      <c r="AA1956" s="28"/>
      <c r="AB1956" s="31"/>
      <c r="AC1956" s="32">
        <v>59</v>
      </c>
      <c r="AD1956" s="28"/>
      <c r="AE1956" s="28">
        <v>41</v>
      </c>
      <c r="AF1956" s="33">
        <v>0.01</v>
      </c>
      <c r="AG1956" s="28">
        <v>0.5</v>
      </c>
      <c r="AH1956" s="31">
        <v>0.02</v>
      </c>
      <c r="AI1956" s="31">
        <v>0.26900000000000002</v>
      </c>
      <c r="AJ1956" s="31"/>
      <c r="AK1956" s="75" t="str">
        <f t="shared" si="386"/>
        <v>1</v>
      </c>
      <c r="AL1956" s="75" t="str">
        <f t="shared" si="387"/>
        <v>1</v>
      </c>
      <c r="AM1956" s="75" t="str">
        <f t="shared" si="388"/>
        <v>1</v>
      </c>
      <c r="AN1956" s="75" t="str">
        <f t="shared" si="389"/>
        <v>1</v>
      </c>
      <c r="AO1956" s="75" t="str">
        <f t="shared" si="390"/>
        <v>1</v>
      </c>
      <c r="AP1956" s="75" t="str">
        <f t="shared" si="391"/>
        <v>1</v>
      </c>
      <c r="AQ1956" s="75" t="str">
        <f t="shared" ref="AQ1956:AQ2019" si="395">IF(AC1956&lt;&gt;"",IF(AND(W1956=60,AC1956&gt;=40),"1",IF(AND(W1956=60,AC1956&gt;=35,AC1956&lt;40),"3",IF(AND(W1956=60,AC1956&lt;35),"5",IF(AND(W1956=220,AC1956&gt;=50),"1",IF(AND(W1956=220,AC1956&gt;=45,AC1956&lt;50),"2",IF(AND(W1956=220,AC1956&lt;45),"5","")))))),"1")</f>
        <v>1</v>
      </c>
      <c r="AR1956" s="75" t="str">
        <f t="shared" ref="AR1956:AR2019" si="396">IF(AJ1956&lt;&gt;"",IF(AJ1956&gt;=0.2,"1",IF(AND(AJ1956&gt;=0.1,AJ1956&lt;0.2),"3",IF(AJ1956&lt;0.1,"5",""))),"1")</f>
        <v>1</v>
      </c>
      <c r="AS1956" s="75">
        <f t="shared" si="392"/>
        <v>1</v>
      </c>
      <c r="AT1956" s="75" t="str">
        <f t="shared" si="393"/>
        <v>1</v>
      </c>
      <c r="AU1956" s="48" t="e">
        <f>IF(OR(AQ1956="I",#REF!="I",AQ1956="C",#REF!="C"),"Termovacío",IF(OR(AO1956="I",AN1956="I",AP1956="I",AK1956="I",AL1956="I",AO1956="C",AN1956="C",AP1956="C",AK1956="C",AL1956="C"),"Regeneración",""))</f>
        <v>#REF!</v>
      </c>
    </row>
    <row r="1957" spans="1:47" s="10" customFormat="1" ht="15" customHeight="1" x14ac:dyDescent="0.2">
      <c r="A1957" s="4">
        <f t="shared" si="394"/>
        <v>97</v>
      </c>
      <c r="B1957" s="4">
        <v>60003954</v>
      </c>
      <c r="C1957" s="4" t="s">
        <v>85</v>
      </c>
      <c r="D1957" s="4" t="s">
        <v>155</v>
      </c>
      <c r="E1957" s="3" t="s">
        <v>154</v>
      </c>
      <c r="F1957" s="4" t="s">
        <v>388</v>
      </c>
      <c r="G1957" s="4" t="s">
        <v>12</v>
      </c>
      <c r="H1957" s="4" t="s">
        <v>38</v>
      </c>
      <c r="I1957" s="4" t="s">
        <v>249</v>
      </c>
      <c r="J1957" s="4" t="s">
        <v>146</v>
      </c>
      <c r="K1957" s="4" t="s">
        <v>117</v>
      </c>
      <c r="L1957" s="4">
        <v>2009</v>
      </c>
      <c r="M1957" s="4" t="s">
        <v>267</v>
      </c>
      <c r="N1957" s="4" t="s">
        <v>153</v>
      </c>
      <c r="O1957" s="4" t="s">
        <v>135</v>
      </c>
      <c r="P1957" s="4">
        <v>2009</v>
      </c>
      <c r="Q1957" s="4"/>
      <c r="R1957" s="4" t="s">
        <v>119</v>
      </c>
      <c r="S1957" s="13"/>
      <c r="T1957" s="4"/>
      <c r="U1957" s="4"/>
      <c r="V1957" s="4"/>
      <c r="W1957" s="4">
        <v>220</v>
      </c>
      <c r="X1957" s="13">
        <v>40625</v>
      </c>
      <c r="Y1957" s="27"/>
      <c r="Z1957" s="27"/>
      <c r="AA1957" s="28"/>
      <c r="AB1957" s="31"/>
      <c r="AC1957" s="32">
        <v>69</v>
      </c>
      <c r="AD1957" s="28"/>
      <c r="AE1957" s="28">
        <v>43</v>
      </c>
      <c r="AF1957" s="33">
        <v>0.01</v>
      </c>
      <c r="AG1957" s="28">
        <v>0.5</v>
      </c>
      <c r="AH1957" s="31">
        <v>2.5999999999999999E-2</v>
      </c>
      <c r="AI1957" s="31">
        <v>0.36199999999999999</v>
      </c>
      <c r="AJ1957" s="31"/>
      <c r="AK1957" s="75" t="str">
        <f t="shared" si="386"/>
        <v>1</v>
      </c>
      <c r="AL1957" s="75" t="str">
        <f t="shared" si="387"/>
        <v>1</v>
      </c>
      <c r="AM1957" s="75" t="str">
        <f t="shared" si="388"/>
        <v>1</v>
      </c>
      <c r="AN1957" s="75" t="str">
        <f t="shared" si="389"/>
        <v>1</v>
      </c>
      <c r="AO1957" s="75" t="str">
        <f t="shared" si="390"/>
        <v>1</v>
      </c>
      <c r="AP1957" s="75" t="str">
        <f t="shared" si="391"/>
        <v>1</v>
      </c>
      <c r="AQ1957" s="75" t="str">
        <f t="shared" si="395"/>
        <v>1</v>
      </c>
      <c r="AR1957" s="75" t="str">
        <f t="shared" si="396"/>
        <v>1</v>
      </c>
      <c r="AS1957" s="75">
        <f t="shared" si="392"/>
        <v>1</v>
      </c>
      <c r="AT1957" s="75" t="str">
        <f t="shared" si="393"/>
        <v>1</v>
      </c>
      <c r="AU1957" s="48" t="e">
        <f>IF(OR(AQ1957="I",#REF!="I",AQ1957="C",#REF!="C"),"Termovacío",IF(OR(AO1957="I",AN1957="I",AP1957="I",AK1957="I",AL1957="I",AO1957="C",AN1957="C",AP1957="C",AK1957="C",AL1957="C"),"Regeneración",""))</f>
        <v>#REF!</v>
      </c>
    </row>
    <row r="1958" spans="1:47" s="10" customFormat="1" ht="15" customHeight="1" x14ac:dyDescent="0.2">
      <c r="A1958" s="4">
        <f t="shared" si="394"/>
        <v>97</v>
      </c>
      <c r="B1958" s="4">
        <v>60003954</v>
      </c>
      <c r="C1958" s="4" t="s">
        <v>85</v>
      </c>
      <c r="D1958" s="4" t="s">
        <v>155</v>
      </c>
      <c r="E1958" s="3" t="s">
        <v>154</v>
      </c>
      <c r="F1958" s="4" t="s">
        <v>388</v>
      </c>
      <c r="G1958" s="4" t="s">
        <v>12</v>
      </c>
      <c r="H1958" s="4" t="s">
        <v>38</v>
      </c>
      <c r="I1958" s="4" t="s">
        <v>249</v>
      </c>
      <c r="J1958" s="4" t="s">
        <v>146</v>
      </c>
      <c r="K1958" s="4" t="s">
        <v>117</v>
      </c>
      <c r="L1958" s="4">
        <v>2009</v>
      </c>
      <c r="M1958" s="4" t="s">
        <v>267</v>
      </c>
      <c r="N1958" s="4" t="s">
        <v>153</v>
      </c>
      <c r="O1958" s="4" t="s">
        <v>135</v>
      </c>
      <c r="P1958" s="4">
        <v>2009</v>
      </c>
      <c r="Q1958" s="4"/>
      <c r="R1958" s="4" t="s">
        <v>119</v>
      </c>
      <c r="S1958" s="13"/>
      <c r="T1958" s="4"/>
      <c r="U1958" s="4"/>
      <c r="V1958" s="4"/>
      <c r="W1958" s="4">
        <v>220</v>
      </c>
      <c r="X1958" s="13">
        <v>40318</v>
      </c>
      <c r="Y1958" s="27"/>
      <c r="Z1958" s="27"/>
      <c r="AA1958" s="28"/>
      <c r="AB1958" s="31"/>
      <c r="AC1958" s="32">
        <v>70</v>
      </c>
      <c r="AD1958" s="28"/>
      <c r="AE1958" s="28">
        <v>47</v>
      </c>
      <c r="AF1958" s="33">
        <v>0.01</v>
      </c>
      <c r="AG1958" s="28">
        <v>0.5</v>
      </c>
      <c r="AH1958" s="31">
        <v>6.3E-2</v>
      </c>
      <c r="AI1958" s="31">
        <v>0.67200000000000004</v>
      </c>
      <c r="AJ1958" s="31"/>
      <c r="AK1958" s="75" t="str">
        <f t="shared" si="386"/>
        <v>1</v>
      </c>
      <c r="AL1958" s="75" t="str">
        <f t="shared" si="387"/>
        <v>1</v>
      </c>
      <c r="AM1958" s="75" t="str">
        <f t="shared" si="388"/>
        <v>1</v>
      </c>
      <c r="AN1958" s="75" t="str">
        <f t="shared" si="389"/>
        <v>1</v>
      </c>
      <c r="AO1958" s="75" t="str">
        <f t="shared" si="390"/>
        <v>1</v>
      </c>
      <c r="AP1958" s="75" t="str">
        <f t="shared" si="391"/>
        <v>1</v>
      </c>
      <c r="AQ1958" s="75" t="str">
        <f t="shared" si="395"/>
        <v>1</v>
      </c>
      <c r="AR1958" s="75" t="str">
        <f t="shared" si="396"/>
        <v>1</v>
      </c>
      <c r="AS1958" s="75">
        <f t="shared" si="392"/>
        <v>1</v>
      </c>
      <c r="AT1958" s="75" t="str">
        <f t="shared" si="393"/>
        <v>1</v>
      </c>
      <c r="AU1958" s="48" t="e">
        <f>IF(OR(AQ1958="I",#REF!="I",AQ1958="C",#REF!="C"),"Termovacío",IF(OR(AO1958="I",AN1958="I",AP1958="I",AK1958="I",AL1958="I",AO1958="C",AN1958="C",AP1958="C",AK1958="C",AL1958="C"),"Regeneración",""))</f>
        <v>#REF!</v>
      </c>
    </row>
    <row r="1959" spans="1:47" s="10" customFormat="1" ht="15" customHeight="1" x14ac:dyDescent="0.2">
      <c r="A1959" s="4">
        <f t="shared" si="394"/>
        <v>97</v>
      </c>
      <c r="B1959" s="4">
        <v>60003954</v>
      </c>
      <c r="C1959" s="4" t="s">
        <v>85</v>
      </c>
      <c r="D1959" s="4" t="s">
        <v>155</v>
      </c>
      <c r="E1959" s="3" t="s">
        <v>154</v>
      </c>
      <c r="F1959" s="4" t="s">
        <v>388</v>
      </c>
      <c r="G1959" s="4" t="s">
        <v>12</v>
      </c>
      <c r="H1959" s="4" t="s">
        <v>38</v>
      </c>
      <c r="I1959" s="4" t="s">
        <v>249</v>
      </c>
      <c r="J1959" s="4" t="s">
        <v>146</v>
      </c>
      <c r="K1959" s="4" t="s">
        <v>117</v>
      </c>
      <c r="L1959" s="4">
        <v>2009</v>
      </c>
      <c r="M1959" s="4" t="s">
        <v>267</v>
      </c>
      <c r="N1959" s="4" t="s">
        <v>153</v>
      </c>
      <c r="O1959" s="4" t="s">
        <v>135</v>
      </c>
      <c r="P1959" s="4">
        <v>2009</v>
      </c>
      <c r="Q1959" s="4"/>
      <c r="R1959" s="4" t="s">
        <v>119</v>
      </c>
      <c r="S1959" s="13"/>
      <c r="T1959" s="4"/>
      <c r="U1959" s="4"/>
      <c r="V1959" s="4"/>
      <c r="W1959" s="4">
        <v>220</v>
      </c>
      <c r="X1959" s="13">
        <v>39969</v>
      </c>
      <c r="Y1959" s="27"/>
      <c r="Z1959" s="27"/>
      <c r="AA1959" s="28"/>
      <c r="AB1959" s="31"/>
      <c r="AC1959" s="32">
        <v>71</v>
      </c>
      <c r="AD1959" s="28"/>
      <c r="AE1959" s="28">
        <v>44</v>
      </c>
      <c r="AF1959" s="33">
        <v>0.01</v>
      </c>
      <c r="AG1959" s="28"/>
      <c r="AH1959" s="31">
        <v>0.01</v>
      </c>
      <c r="AI1959" s="31"/>
      <c r="AJ1959" s="31"/>
      <c r="AK1959" s="75" t="str">
        <f t="shared" si="386"/>
        <v>1</v>
      </c>
      <c r="AL1959" s="75" t="str">
        <f t="shared" si="387"/>
        <v>1</v>
      </c>
      <c r="AM1959" s="75" t="str">
        <f t="shared" si="388"/>
        <v>1</v>
      </c>
      <c r="AN1959" s="75" t="str">
        <f t="shared" si="389"/>
        <v>1</v>
      </c>
      <c r="AO1959" s="75" t="str">
        <f t="shared" si="390"/>
        <v>1</v>
      </c>
      <c r="AP1959" s="75" t="str">
        <f t="shared" si="391"/>
        <v>1</v>
      </c>
      <c r="AQ1959" s="75" t="str">
        <f t="shared" si="395"/>
        <v>1</v>
      </c>
      <c r="AR1959" s="75" t="str">
        <f t="shared" si="396"/>
        <v>1</v>
      </c>
      <c r="AS1959" s="75">
        <f t="shared" si="392"/>
        <v>1</v>
      </c>
      <c r="AT1959" s="75" t="str">
        <f t="shared" si="393"/>
        <v>1</v>
      </c>
      <c r="AU1959" s="48" t="e">
        <f>IF(OR(AQ1959="I",#REF!="I",AQ1959="C",#REF!="C"),"Termovacío",IF(OR(AO1959="I",AN1959="I",AP1959="I",AK1959="I",AL1959="I",AO1959="C",AN1959="C",AP1959="C",AK1959="C",AL1959="C"),"Regeneración",""))</f>
        <v>#REF!</v>
      </c>
    </row>
    <row r="1960" spans="1:47" s="10" customFormat="1" ht="15" customHeight="1" x14ac:dyDescent="0.2">
      <c r="A1960" s="4">
        <f t="shared" si="394"/>
        <v>98</v>
      </c>
      <c r="B1960" s="36">
        <v>60003766</v>
      </c>
      <c r="C1960" s="36" t="s">
        <v>85</v>
      </c>
      <c r="D1960" s="36" t="s">
        <v>158</v>
      </c>
      <c r="E1960" s="37" t="s">
        <v>152</v>
      </c>
      <c r="F1960" s="36" t="s">
        <v>389</v>
      </c>
      <c r="G1960" s="36" t="s">
        <v>19</v>
      </c>
      <c r="H1960" s="36">
        <v>185767</v>
      </c>
      <c r="I1960" s="36" t="s">
        <v>249</v>
      </c>
      <c r="J1960" s="36" t="s">
        <v>146</v>
      </c>
      <c r="K1960" s="36" t="s">
        <v>117</v>
      </c>
      <c r="L1960" s="36">
        <v>2007</v>
      </c>
      <c r="M1960" s="36" t="s">
        <v>267</v>
      </c>
      <c r="N1960" s="36" t="s">
        <v>153</v>
      </c>
      <c r="O1960" s="36" t="s">
        <v>135</v>
      </c>
      <c r="P1960" s="36">
        <v>2008</v>
      </c>
      <c r="Q1960" s="36"/>
      <c r="R1960" s="36" t="s">
        <v>119</v>
      </c>
      <c r="S1960" s="38"/>
      <c r="T1960" s="36"/>
      <c r="U1960" s="36"/>
      <c r="V1960" s="36" t="s">
        <v>448</v>
      </c>
      <c r="W1960" s="36">
        <v>220</v>
      </c>
      <c r="X1960" s="38">
        <v>45700</v>
      </c>
      <c r="Y1960" s="39">
        <v>70</v>
      </c>
      <c r="Z1960" s="39">
        <v>28</v>
      </c>
      <c r="AA1960" s="40" t="s">
        <v>665</v>
      </c>
      <c r="AB1960" s="41">
        <v>0.88500000000000001</v>
      </c>
      <c r="AC1960" s="42">
        <v>72</v>
      </c>
      <c r="AD1960" s="40">
        <v>6</v>
      </c>
      <c r="AE1960" s="40">
        <v>36.6</v>
      </c>
      <c r="AF1960" s="43">
        <v>0.01</v>
      </c>
      <c r="AG1960" s="40">
        <v>1.5</v>
      </c>
      <c r="AH1960" s="41">
        <v>5.0000000000000001E-3</v>
      </c>
      <c r="AI1960" s="41">
        <v>0.96699999999999997</v>
      </c>
      <c r="AJ1960" s="41"/>
      <c r="AK1960" s="75" t="str">
        <f t="shared" si="386"/>
        <v>1</v>
      </c>
      <c r="AL1960" s="75" t="str">
        <f t="shared" si="387"/>
        <v>1</v>
      </c>
      <c r="AM1960" s="75" t="str">
        <f t="shared" si="388"/>
        <v>1</v>
      </c>
      <c r="AN1960" s="75" t="str">
        <f t="shared" si="389"/>
        <v>1</v>
      </c>
      <c r="AO1960" s="75" t="str">
        <f t="shared" si="390"/>
        <v>1</v>
      </c>
      <c r="AP1960" s="75" t="str">
        <f t="shared" si="391"/>
        <v>1</v>
      </c>
      <c r="AQ1960" s="75" t="str">
        <f t="shared" si="395"/>
        <v>1</v>
      </c>
      <c r="AR1960" s="75" t="str">
        <f t="shared" si="396"/>
        <v>1</v>
      </c>
      <c r="AS1960" s="75">
        <f t="shared" si="392"/>
        <v>1</v>
      </c>
      <c r="AT1960" s="75" t="str">
        <f t="shared" si="393"/>
        <v>1</v>
      </c>
      <c r="AU1960" s="48" t="e">
        <f>IF(OR(AQ1960="I",#REF!="I",AQ1960="C",#REF!="C"),"Termovacío",IF(OR(AO1960="I",AN1960="I",AP1960="I",AK1960="I",AL1960="I",AO1960="C",AN1960="C",AP1960="C",AK1960="C",AL1960="C"),"Regeneración",""))</f>
        <v>#REF!</v>
      </c>
    </row>
    <row r="1961" spans="1:47" s="10" customFormat="1" ht="15" customHeight="1" x14ac:dyDescent="0.2">
      <c r="A1961" s="4">
        <f t="shared" si="394"/>
        <v>98</v>
      </c>
      <c r="B1961" s="4">
        <v>60003766</v>
      </c>
      <c r="C1961" s="4" t="s">
        <v>85</v>
      </c>
      <c r="D1961" s="4" t="s">
        <v>158</v>
      </c>
      <c r="E1961" s="3" t="s">
        <v>152</v>
      </c>
      <c r="F1961" s="4" t="s">
        <v>389</v>
      </c>
      <c r="G1961" s="4" t="s">
        <v>19</v>
      </c>
      <c r="H1961" s="4">
        <v>185767</v>
      </c>
      <c r="I1961" s="4" t="s">
        <v>249</v>
      </c>
      <c r="J1961" s="4" t="s">
        <v>146</v>
      </c>
      <c r="K1961" s="4" t="s">
        <v>117</v>
      </c>
      <c r="L1961" s="4">
        <v>2007</v>
      </c>
      <c r="M1961" s="4" t="s">
        <v>267</v>
      </c>
      <c r="N1961" s="4" t="s">
        <v>153</v>
      </c>
      <c r="O1961" s="4" t="s">
        <v>135</v>
      </c>
      <c r="P1961" s="4">
        <v>2008</v>
      </c>
      <c r="Q1961" s="4"/>
      <c r="R1961" s="4" t="s">
        <v>119</v>
      </c>
      <c r="S1961" s="13"/>
      <c r="T1961" s="4"/>
      <c r="U1961" s="4"/>
      <c r="V1961" s="4" t="s">
        <v>448</v>
      </c>
      <c r="W1961" s="4">
        <v>220</v>
      </c>
      <c r="X1961" s="13">
        <v>45258</v>
      </c>
      <c r="Y1961" s="27">
        <v>58</v>
      </c>
      <c r="Z1961" s="27">
        <v>25</v>
      </c>
      <c r="AA1961" s="28" t="s">
        <v>450</v>
      </c>
      <c r="AB1961" s="31">
        <v>0.88500000000000001</v>
      </c>
      <c r="AC1961" s="32">
        <v>61</v>
      </c>
      <c r="AD1961" s="28">
        <v>7</v>
      </c>
      <c r="AE1961" s="28">
        <v>40.299999999999997</v>
      </c>
      <c r="AF1961" s="33">
        <v>0.01</v>
      </c>
      <c r="AG1961" s="28">
        <v>1.5</v>
      </c>
      <c r="AH1961" s="31">
        <v>6.0000000000000001E-3</v>
      </c>
      <c r="AI1961" s="31">
        <v>1.232</v>
      </c>
      <c r="AJ1961" s="31"/>
      <c r="AK1961" s="75" t="str">
        <f t="shared" si="386"/>
        <v>1</v>
      </c>
      <c r="AL1961" s="75" t="str">
        <f t="shared" si="387"/>
        <v>1</v>
      </c>
      <c r="AM1961" s="75" t="str">
        <f t="shared" si="388"/>
        <v>1</v>
      </c>
      <c r="AN1961" s="75" t="str">
        <f t="shared" si="389"/>
        <v>1</v>
      </c>
      <c r="AO1961" s="75" t="str">
        <f t="shared" si="390"/>
        <v>1</v>
      </c>
      <c r="AP1961" s="75" t="str">
        <f t="shared" si="391"/>
        <v>1</v>
      </c>
      <c r="AQ1961" s="75" t="str">
        <f t="shared" si="395"/>
        <v>1</v>
      </c>
      <c r="AR1961" s="75" t="str">
        <f t="shared" si="396"/>
        <v>1</v>
      </c>
      <c r="AS1961" s="75">
        <f t="shared" si="392"/>
        <v>1</v>
      </c>
      <c r="AT1961" s="75" t="str">
        <f t="shared" si="393"/>
        <v>1</v>
      </c>
      <c r="AU1961" s="48" t="e">
        <f>IF(OR(AQ1961="I",#REF!="I",AQ1961="C",#REF!="C"),"Termovacío",IF(OR(AO1961="I",AN1961="I",AP1961="I",AK1961="I",AL1961="I",AO1961="C",AN1961="C",AP1961="C",AK1961="C",AL1961="C"),"Regeneración",""))</f>
        <v>#REF!</v>
      </c>
    </row>
    <row r="1962" spans="1:47" s="10" customFormat="1" ht="15" customHeight="1" x14ac:dyDescent="0.2">
      <c r="A1962" s="4">
        <f t="shared" si="394"/>
        <v>98</v>
      </c>
      <c r="B1962" s="4">
        <v>60003766</v>
      </c>
      <c r="C1962" s="4" t="s">
        <v>85</v>
      </c>
      <c r="D1962" s="4" t="s">
        <v>158</v>
      </c>
      <c r="E1962" s="3" t="s">
        <v>152</v>
      </c>
      <c r="F1962" s="4" t="s">
        <v>389</v>
      </c>
      <c r="G1962" s="4" t="s">
        <v>19</v>
      </c>
      <c r="H1962" s="4">
        <v>185767</v>
      </c>
      <c r="I1962" s="4" t="s">
        <v>249</v>
      </c>
      <c r="J1962" s="4" t="s">
        <v>146</v>
      </c>
      <c r="K1962" s="4" t="s">
        <v>117</v>
      </c>
      <c r="L1962" s="4">
        <v>2007</v>
      </c>
      <c r="M1962" s="4" t="s">
        <v>267</v>
      </c>
      <c r="N1962" s="4" t="s">
        <v>153</v>
      </c>
      <c r="O1962" s="4" t="s">
        <v>135</v>
      </c>
      <c r="P1962" s="4">
        <v>2008</v>
      </c>
      <c r="Q1962" s="4"/>
      <c r="R1962" s="4" t="s">
        <v>119</v>
      </c>
      <c r="S1962" s="13"/>
      <c r="T1962" s="4"/>
      <c r="U1962" s="4"/>
      <c r="V1962" s="4"/>
      <c r="W1962" s="4">
        <v>220</v>
      </c>
      <c r="X1962" s="13" t="s">
        <v>293</v>
      </c>
      <c r="Y1962" s="27">
        <v>0</v>
      </c>
      <c r="Z1962" s="27">
        <v>53</v>
      </c>
      <c r="AA1962" s="28" t="s">
        <v>282</v>
      </c>
      <c r="AB1962" s="31">
        <v>0.88449999999999995</v>
      </c>
      <c r="AC1962" s="32">
        <v>50.6</v>
      </c>
      <c r="AD1962" s="28">
        <v>11</v>
      </c>
      <c r="AE1962" s="28">
        <v>39.799999999999997</v>
      </c>
      <c r="AF1962" s="33">
        <v>0.02</v>
      </c>
      <c r="AG1962" s="28">
        <v>2</v>
      </c>
      <c r="AH1962" s="31">
        <v>1.0999999999999999E-2</v>
      </c>
      <c r="AI1962" s="31">
        <v>0.24</v>
      </c>
      <c r="AJ1962" s="31"/>
      <c r="AK1962" s="75" t="str">
        <f t="shared" si="386"/>
        <v>1</v>
      </c>
      <c r="AL1962" s="75" t="str">
        <f t="shared" si="387"/>
        <v>1</v>
      </c>
      <c r="AM1962" s="75" t="str">
        <f t="shared" si="388"/>
        <v>1</v>
      </c>
      <c r="AN1962" s="75" t="str">
        <f t="shared" si="389"/>
        <v>1</v>
      </c>
      <c r="AO1962" s="75" t="str">
        <f t="shared" si="390"/>
        <v>1</v>
      </c>
      <c r="AP1962" s="75" t="str">
        <f t="shared" si="391"/>
        <v>1</v>
      </c>
      <c r="AQ1962" s="75" t="str">
        <f t="shared" si="395"/>
        <v>1</v>
      </c>
      <c r="AR1962" s="75" t="str">
        <f t="shared" si="396"/>
        <v>1</v>
      </c>
      <c r="AS1962" s="75">
        <f t="shared" si="392"/>
        <v>1</v>
      </c>
      <c r="AT1962" s="75" t="str">
        <f t="shared" si="393"/>
        <v>1</v>
      </c>
      <c r="AU1962" s="48" t="e">
        <f>IF(OR(AQ1962="I",#REF!="I",AQ1962="C",#REF!="C"),"Termovacío",IF(OR(AO1962="I",AN1962="I",AP1962="I",AK1962="I",AL1962="I",AO1962="C",AN1962="C",AP1962="C",AK1962="C",AL1962="C"),"Regeneración",""))</f>
        <v>#REF!</v>
      </c>
    </row>
    <row r="1963" spans="1:47" s="10" customFormat="1" ht="15" customHeight="1" x14ac:dyDescent="0.2">
      <c r="A1963" s="4">
        <f t="shared" si="394"/>
        <v>98</v>
      </c>
      <c r="B1963" s="4">
        <v>60003766</v>
      </c>
      <c r="C1963" s="4" t="s">
        <v>85</v>
      </c>
      <c r="D1963" s="4" t="s">
        <v>158</v>
      </c>
      <c r="E1963" s="3" t="s">
        <v>152</v>
      </c>
      <c r="F1963" s="4" t="s">
        <v>389</v>
      </c>
      <c r="G1963" s="4" t="s">
        <v>19</v>
      </c>
      <c r="H1963" s="4">
        <v>185767</v>
      </c>
      <c r="I1963" s="4" t="s">
        <v>249</v>
      </c>
      <c r="J1963" s="4" t="s">
        <v>146</v>
      </c>
      <c r="K1963" s="4" t="s">
        <v>117</v>
      </c>
      <c r="L1963" s="4">
        <v>2007</v>
      </c>
      <c r="M1963" s="4" t="s">
        <v>267</v>
      </c>
      <c r="N1963" s="4" t="s">
        <v>153</v>
      </c>
      <c r="O1963" s="4" t="s">
        <v>135</v>
      </c>
      <c r="P1963" s="4">
        <v>2008</v>
      </c>
      <c r="Q1963" s="4"/>
      <c r="R1963" s="4" t="s">
        <v>119</v>
      </c>
      <c r="S1963" s="13"/>
      <c r="T1963" s="4"/>
      <c r="U1963" s="4"/>
      <c r="V1963" s="4" t="s">
        <v>301</v>
      </c>
      <c r="W1963" s="4">
        <v>220</v>
      </c>
      <c r="X1963" s="13">
        <v>44448</v>
      </c>
      <c r="Y1963" s="27">
        <v>59.3</v>
      </c>
      <c r="Z1963" s="27">
        <v>56.5</v>
      </c>
      <c r="AA1963" s="28" t="s">
        <v>283</v>
      </c>
      <c r="AB1963" s="31">
        <v>0.875</v>
      </c>
      <c r="AC1963" s="32">
        <v>55</v>
      </c>
      <c r="AD1963" s="28">
        <v>12</v>
      </c>
      <c r="AE1963" s="28">
        <v>33</v>
      </c>
      <c r="AF1963" s="33">
        <v>0.02</v>
      </c>
      <c r="AG1963" s="28">
        <v>2</v>
      </c>
      <c r="AH1963" s="31">
        <v>0.01</v>
      </c>
      <c r="AI1963" s="31">
        <v>0.83499999999999996</v>
      </c>
      <c r="AJ1963" s="31"/>
      <c r="AK1963" s="75" t="str">
        <f t="shared" si="386"/>
        <v>1</v>
      </c>
      <c r="AL1963" s="75" t="str">
        <f t="shared" si="387"/>
        <v>1</v>
      </c>
      <c r="AM1963" s="75" t="str">
        <f t="shared" si="388"/>
        <v>1</v>
      </c>
      <c r="AN1963" s="75" t="str">
        <f t="shared" si="389"/>
        <v>1</v>
      </c>
      <c r="AO1963" s="75" t="str">
        <f t="shared" si="390"/>
        <v>1</v>
      </c>
      <c r="AP1963" s="75" t="str">
        <f t="shared" si="391"/>
        <v>1</v>
      </c>
      <c r="AQ1963" s="75" t="str">
        <f t="shared" si="395"/>
        <v>1</v>
      </c>
      <c r="AR1963" s="75" t="str">
        <f t="shared" si="396"/>
        <v>1</v>
      </c>
      <c r="AS1963" s="75">
        <f t="shared" si="392"/>
        <v>1</v>
      </c>
      <c r="AT1963" s="75" t="str">
        <f t="shared" si="393"/>
        <v>1</v>
      </c>
      <c r="AU1963" s="48" t="e">
        <f>IF(OR(AQ1963="I",#REF!="I",AQ1963="C",#REF!="C"),"Termovacío",IF(OR(AO1963="I",AN1963="I",AP1963="I",AK1963="I",AL1963="I",AO1963="C",AN1963="C",AP1963="C",AK1963="C",AL1963="C"),"Regeneración",""))</f>
        <v>#REF!</v>
      </c>
    </row>
    <row r="1964" spans="1:47" s="10" customFormat="1" ht="15" customHeight="1" x14ac:dyDescent="0.2">
      <c r="A1964" s="4">
        <f t="shared" si="394"/>
        <v>98</v>
      </c>
      <c r="B1964" s="4">
        <v>60003766</v>
      </c>
      <c r="C1964" s="4" t="s">
        <v>85</v>
      </c>
      <c r="D1964" s="4" t="s">
        <v>158</v>
      </c>
      <c r="E1964" s="3" t="s">
        <v>152</v>
      </c>
      <c r="F1964" s="4" t="s">
        <v>389</v>
      </c>
      <c r="G1964" s="4" t="s">
        <v>19</v>
      </c>
      <c r="H1964" s="4">
        <v>185767</v>
      </c>
      <c r="I1964" s="4" t="s">
        <v>249</v>
      </c>
      <c r="J1964" s="4" t="s">
        <v>146</v>
      </c>
      <c r="K1964" s="4" t="s">
        <v>117</v>
      </c>
      <c r="L1964" s="4">
        <v>2007</v>
      </c>
      <c r="M1964" s="4" t="s">
        <v>267</v>
      </c>
      <c r="N1964" s="4" t="s">
        <v>153</v>
      </c>
      <c r="O1964" s="4" t="s">
        <v>135</v>
      </c>
      <c r="P1964" s="4">
        <v>2008</v>
      </c>
      <c r="Q1964" s="4"/>
      <c r="R1964" s="4" t="s">
        <v>119</v>
      </c>
      <c r="S1964" s="13"/>
      <c r="T1964" s="4"/>
      <c r="U1964" s="4"/>
      <c r="V1964" s="4"/>
      <c r="W1964" s="4">
        <v>220</v>
      </c>
      <c r="X1964" s="13">
        <v>44008</v>
      </c>
      <c r="Y1964" s="27"/>
      <c r="Z1964" s="27"/>
      <c r="AA1964" s="28"/>
      <c r="AB1964" s="31"/>
      <c r="AC1964" s="32">
        <v>64</v>
      </c>
      <c r="AD1964" s="28"/>
      <c r="AE1964" s="28"/>
      <c r="AF1964" s="33"/>
      <c r="AG1964" s="28"/>
      <c r="AH1964" s="31"/>
      <c r="AI1964" s="31"/>
      <c r="AJ1964" s="31"/>
      <c r="AK1964" s="75" t="str">
        <f t="shared" si="386"/>
        <v>1</v>
      </c>
      <c r="AL1964" s="75" t="str">
        <f t="shared" si="387"/>
        <v>1</v>
      </c>
      <c r="AM1964" s="75" t="str">
        <f t="shared" si="388"/>
        <v>1</v>
      </c>
      <c r="AN1964" s="75" t="str">
        <f t="shared" si="389"/>
        <v>1</v>
      </c>
      <c r="AO1964" s="75" t="str">
        <f t="shared" si="390"/>
        <v>1</v>
      </c>
      <c r="AP1964" s="75" t="str">
        <f t="shared" si="391"/>
        <v>1</v>
      </c>
      <c r="AQ1964" s="75" t="str">
        <f t="shared" si="395"/>
        <v>1</v>
      </c>
      <c r="AR1964" s="75" t="str">
        <f t="shared" si="396"/>
        <v>1</v>
      </c>
      <c r="AS1964" s="75">
        <f t="shared" si="392"/>
        <v>1</v>
      </c>
      <c r="AT1964" s="75" t="str">
        <f t="shared" si="393"/>
        <v>1</v>
      </c>
      <c r="AU1964" s="48" t="e">
        <f>IF(OR(AQ1964="I",#REF!="I",AQ1964="C",#REF!="C"),"Termovacío",IF(OR(AO1964="I",AN1964="I",AP1964="I",AK1964="I",AL1964="I",AO1964="C",AN1964="C",AP1964="C",AK1964="C",AL1964="C"),"Regeneración",""))</f>
        <v>#REF!</v>
      </c>
    </row>
    <row r="1965" spans="1:47" s="10" customFormat="1" ht="15" customHeight="1" x14ac:dyDescent="0.2">
      <c r="A1965" s="4">
        <f t="shared" si="394"/>
        <v>98</v>
      </c>
      <c r="B1965" s="4">
        <v>60003766</v>
      </c>
      <c r="C1965" s="4" t="s">
        <v>85</v>
      </c>
      <c r="D1965" s="4" t="s">
        <v>158</v>
      </c>
      <c r="E1965" s="3" t="s">
        <v>152</v>
      </c>
      <c r="F1965" s="4" t="s">
        <v>389</v>
      </c>
      <c r="G1965" s="4" t="s">
        <v>19</v>
      </c>
      <c r="H1965" s="4">
        <v>185767</v>
      </c>
      <c r="I1965" s="4" t="s">
        <v>249</v>
      </c>
      <c r="J1965" s="4" t="s">
        <v>146</v>
      </c>
      <c r="K1965" s="4" t="s">
        <v>117</v>
      </c>
      <c r="L1965" s="4">
        <v>2007</v>
      </c>
      <c r="M1965" s="4" t="s">
        <v>267</v>
      </c>
      <c r="N1965" s="4" t="s">
        <v>153</v>
      </c>
      <c r="O1965" s="4" t="s">
        <v>135</v>
      </c>
      <c r="P1965" s="4">
        <v>2008</v>
      </c>
      <c r="Q1965" s="4"/>
      <c r="R1965" s="4" t="s">
        <v>119</v>
      </c>
      <c r="S1965" s="13"/>
      <c r="T1965" s="4"/>
      <c r="U1965" s="4"/>
      <c r="V1965" s="4"/>
      <c r="W1965" s="4">
        <v>220</v>
      </c>
      <c r="X1965" s="13">
        <v>43579</v>
      </c>
      <c r="Y1965" s="27"/>
      <c r="Z1965" s="27"/>
      <c r="AA1965" s="28"/>
      <c r="AB1965" s="31"/>
      <c r="AC1965" s="32">
        <v>51</v>
      </c>
      <c r="AD1965" s="28"/>
      <c r="AE1965" s="28">
        <v>42.1</v>
      </c>
      <c r="AF1965" s="33">
        <v>0.01</v>
      </c>
      <c r="AG1965" s="28">
        <v>2</v>
      </c>
      <c r="AH1965" s="31">
        <v>1.0999999999999999E-2</v>
      </c>
      <c r="AI1965" s="31">
        <v>0.88</v>
      </c>
      <c r="AJ1965" s="31"/>
      <c r="AK1965" s="75" t="str">
        <f t="shared" si="386"/>
        <v>1</v>
      </c>
      <c r="AL1965" s="75" t="str">
        <f t="shared" si="387"/>
        <v>1</v>
      </c>
      <c r="AM1965" s="75" t="str">
        <f t="shared" si="388"/>
        <v>1</v>
      </c>
      <c r="AN1965" s="75" t="str">
        <f t="shared" si="389"/>
        <v>1</v>
      </c>
      <c r="AO1965" s="75" t="str">
        <f t="shared" si="390"/>
        <v>1</v>
      </c>
      <c r="AP1965" s="75" t="str">
        <f t="shared" si="391"/>
        <v>1</v>
      </c>
      <c r="AQ1965" s="75" t="str">
        <f t="shared" si="395"/>
        <v>1</v>
      </c>
      <c r="AR1965" s="75" t="str">
        <f t="shared" si="396"/>
        <v>1</v>
      </c>
      <c r="AS1965" s="75">
        <f t="shared" si="392"/>
        <v>1</v>
      </c>
      <c r="AT1965" s="75" t="str">
        <f t="shared" si="393"/>
        <v>1</v>
      </c>
      <c r="AU1965" s="48" t="e">
        <f>IF(OR(AQ1965="I",#REF!="I",AQ1965="C",#REF!="C"),"Termovacío",IF(OR(AO1965="I",AN1965="I",AP1965="I",AK1965="I",AL1965="I",AO1965="C",AN1965="C",AP1965="C",AK1965="C",AL1965="C"),"Regeneración",""))</f>
        <v>#REF!</v>
      </c>
    </row>
    <row r="1966" spans="1:47" s="10" customFormat="1" ht="15" customHeight="1" x14ac:dyDescent="0.2">
      <c r="A1966" s="4">
        <f t="shared" si="394"/>
        <v>98</v>
      </c>
      <c r="B1966" s="4">
        <v>60003766</v>
      </c>
      <c r="C1966" s="4" t="s">
        <v>85</v>
      </c>
      <c r="D1966" s="4" t="s">
        <v>158</v>
      </c>
      <c r="E1966" s="3" t="s">
        <v>152</v>
      </c>
      <c r="F1966" s="4" t="s">
        <v>389</v>
      </c>
      <c r="G1966" s="4" t="s">
        <v>19</v>
      </c>
      <c r="H1966" s="4">
        <v>185767</v>
      </c>
      <c r="I1966" s="4" t="s">
        <v>249</v>
      </c>
      <c r="J1966" s="4" t="s">
        <v>146</v>
      </c>
      <c r="K1966" s="4" t="s">
        <v>117</v>
      </c>
      <c r="L1966" s="4">
        <v>2007</v>
      </c>
      <c r="M1966" s="4" t="s">
        <v>267</v>
      </c>
      <c r="N1966" s="4" t="s">
        <v>153</v>
      </c>
      <c r="O1966" s="4" t="s">
        <v>135</v>
      </c>
      <c r="P1966" s="4">
        <v>2008</v>
      </c>
      <c r="Q1966" s="4"/>
      <c r="R1966" s="4" t="s">
        <v>119</v>
      </c>
      <c r="S1966" s="13"/>
      <c r="T1966" s="4"/>
      <c r="U1966" s="4"/>
      <c r="V1966" s="4"/>
      <c r="W1966" s="4">
        <v>220</v>
      </c>
      <c r="X1966" s="13">
        <v>43321</v>
      </c>
      <c r="Y1966" s="27"/>
      <c r="Z1966" s="27"/>
      <c r="AA1966" s="28"/>
      <c r="AB1966" s="31"/>
      <c r="AC1966" s="32">
        <v>50</v>
      </c>
      <c r="AD1966" s="28"/>
      <c r="AE1966" s="28">
        <v>35.299999999999997</v>
      </c>
      <c r="AF1966" s="33">
        <v>0.02</v>
      </c>
      <c r="AG1966" s="28">
        <v>1</v>
      </c>
      <c r="AH1966" s="31">
        <v>8.0000000000000002E-3</v>
      </c>
      <c r="AI1966" s="31">
        <v>0.35</v>
      </c>
      <c r="AJ1966" s="31"/>
      <c r="AK1966" s="75" t="str">
        <f t="shared" si="386"/>
        <v>1</v>
      </c>
      <c r="AL1966" s="75" t="str">
        <f t="shared" si="387"/>
        <v>1</v>
      </c>
      <c r="AM1966" s="75" t="str">
        <f t="shared" si="388"/>
        <v>1</v>
      </c>
      <c r="AN1966" s="75" t="str">
        <f t="shared" si="389"/>
        <v>1</v>
      </c>
      <c r="AO1966" s="75" t="str">
        <f t="shared" si="390"/>
        <v>1</v>
      </c>
      <c r="AP1966" s="75" t="str">
        <f t="shared" si="391"/>
        <v>1</v>
      </c>
      <c r="AQ1966" s="75" t="str">
        <f t="shared" si="395"/>
        <v>1</v>
      </c>
      <c r="AR1966" s="75" t="str">
        <f t="shared" si="396"/>
        <v>1</v>
      </c>
      <c r="AS1966" s="75">
        <f t="shared" si="392"/>
        <v>1</v>
      </c>
      <c r="AT1966" s="75" t="str">
        <f t="shared" si="393"/>
        <v>1</v>
      </c>
      <c r="AU1966" s="48" t="e">
        <f>IF(OR(AQ1966="I",#REF!="I",AQ1966="C",#REF!="C"),"Termovacío",IF(OR(AO1966="I",AN1966="I",AP1966="I",AK1966="I",AL1966="I",AO1966="C",AN1966="C",AP1966="C",AK1966="C",AL1966="C"),"Regeneración",""))</f>
        <v>#REF!</v>
      </c>
    </row>
    <row r="1967" spans="1:47" s="10" customFormat="1" ht="15" customHeight="1" x14ac:dyDescent="0.2">
      <c r="A1967" s="4">
        <f t="shared" si="394"/>
        <v>98</v>
      </c>
      <c r="B1967" s="4">
        <v>60003766</v>
      </c>
      <c r="C1967" s="4" t="s">
        <v>85</v>
      </c>
      <c r="D1967" s="4" t="s">
        <v>158</v>
      </c>
      <c r="E1967" s="3" t="s">
        <v>152</v>
      </c>
      <c r="F1967" s="4" t="s">
        <v>389</v>
      </c>
      <c r="G1967" s="4" t="s">
        <v>19</v>
      </c>
      <c r="H1967" s="4">
        <v>185767</v>
      </c>
      <c r="I1967" s="4" t="s">
        <v>249</v>
      </c>
      <c r="J1967" s="4" t="s">
        <v>146</v>
      </c>
      <c r="K1967" s="4" t="s">
        <v>117</v>
      </c>
      <c r="L1967" s="4">
        <v>2007</v>
      </c>
      <c r="M1967" s="4" t="s">
        <v>267</v>
      </c>
      <c r="N1967" s="4" t="s">
        <v>153</v>
      </c>
      <c r="O1967" s="4" t="s">
        <v>135</v>
      </c>
      <c r="P1967" s="4">
        <v>2008</v>
      </c>
      <c r="Q1967" s="4"/>
      <c r="R1967" s="4" t="s">
        <v>119</v>
      </c>
      <c r="S1967" s="13"/>
      <c r="T1967" s="4"/>
      <c r="U1967" s="4"/>
      <c r="V1967" s="4"/>
      <c r="W1967" s="4">
        <v>220</v>
      </c>
      <c r="X1967" s="13">
        <v>42922</v>
      </c>
      <c r="Y1967" s="27"/>
      <c r="Z1967" s="27"/>
      <c r="AA1967" s="28"/>
      <c r="AB1967" s="31"/>
      <c r="AC1967" s="32"/>
      <c r="AD1967" s="28"/>
      <c r="AE1967" s="28">
        <v>40.9</v>
      </c>
      <c r="AF1967" s="33">
        <v>0.01</v>
      </c>
      <c r="AG1967" s="28">
        <v>2</v>
      </c>
      <c r="AH1967" s="31">
        <v>0.03</v>
      </c>
      <c r="AI1967" s="31">
        <v>3.9</v>
      </c>
      <c r="AJ1967" s="31"/>
      <c r="AK1967" s="75" t="str">
        <f t="shared" si="386"/>
        <v>1</v>
      </c>
      <c r="AL1967" s="75" t="str">
        <f t="shared" si="387"/>
        <v>3</v>
      </c>
      <c r="AM1967" s="75" t="str">
        <f t="shared" si="388"/>
        <v>1</v>
      </c>
      <c r="AN1967" s="75" t="str">
        <f t="shared" si="389"/>
        <v>1</v>
      </c>
      <c r="AO1967" s="75" t="str">
        <f t="shared" si="390"/>
        <v>1</v>
      </c>
      <c r="AP1967" s="75" t="str">
        <f t="shared" si="391"/>
        <v>1</v>
      </c>
      <c r="AQ1967" s="75" t="str">
        <f t="shared" si="395"/>
        <v>1</v>
      </c>
      <c r="AR1967" s="75" t="str">
        <f t="shared" si="396"/>
        <v>1</v>
      </c>
      <c r="AS1967" s="75">
        <f t="shared" si="392"/>
        <v>1.2727272727272727</v>
      </c>
      <c r="AT1967" s="75" t="str">
        <f t="shared" si="393"/>
        <v>3</v>
      </c>
      <c r="AU1967" s="48" t="e">
        <f>IF(OR(AQ1967="I",#REF!="I",AQ1967="C",#REF!="C"),"Termovacío",IF(OR(AO1967="I",AN1967="I",AP1967="I",AK1967="I",AL1967="I",AO1967="C",AN1967="C",AP1967="C",AK1967="C",AL1967="C"),"Regeneración",""))</f>
        <v>#REF!</v>
      </c>
    </row>
    <row r="1968" spans="1:47" s="10" customFormat="1" ht="15" customHeight="1" x14ac:dyDescent="0.2">
      <c r="A1968" s="4">
        <f t="shared" si="394"/>
        <v>98</v>
      </c>
      <c r="B1968" s="4">
        <v>60003766</v>
      </c>
      <c r="C1968" s="4" t="s">
        <v>85</v>
      </c>
      <c r="D1968" s="4" t="s">
        <v>158</v>
      </c>
      <c r="E1968" s="3" t="s">
        <v>152</v>
      </c>
      <c r="F1968" s="4" t="s">
        <v>389</v>
      </c>
      <c r="G1968" s="4" t="s">
        <v>19</v>
      </c>
      <c r="H1968" s="4">
        <v>185767</v>
      </c>
      <c r="I1968" s="4" t="s">
        <v>249</v>
      </c>
      <c r="J1968" s="4" t="s">
        <v>146</v>
      </c>
      <c r="K1968" s="4" t="s">
        <v>117</v>
      </c>
      <c r="L1968" s="4">
        <v>2007</v>
      </c>
      <c r="M1968" s="4" t="s">
        <v>267</v>
      </c>
      <c r="N1968" s="4" t="s">
        <v>153</v>
      </c>
      <c r="O1968" s="4" t="s">
        <v>135</v>
      </c>
      <c r="P1968" s="4">
        <v>2008</v>
      </c>
      <c r="Q1968" s="4"/>
      <c r="R1968" s="4" t="s">
        <v>119</v>
      </c>
      <c r="S1968" s="13"/>
      <c r="T1968" s="4"/>
      <c r="U1968" s="4"/>
      <c r="V1968" s="4"/>
      <c r="W1968" s="4">
        <v>220</v>
      </c>
      <c r="X1968" s="13">
        <v>42383</v>
      </c>
      <c r="Y1968" s="27"/>
      <c r="Z1968" s="27"/>
      <c r="AA1968" s="28"/>
      <c r="AB1968" s="31"/>
      <c r="AC1968" s="32">
        <v>68</v>
      </c>
      <c r="AD1968" s="28"/>
      <c r="AE1968" s="28">
        <v>39</v>
      </c>
      <c r="AF1968" s="33">
        <v>0.01</v>
      </c>
      <c r="AG1968" s="28">
        <v>1</v>
      </c>
      <c r="AH1968" s="31">
        <v>3.5999999999999997E-2</v>
      </c>
      <c r="AI1968" s="31">
        <v>0.52700000000000002</v>
      </c>
      <c r="AJ1968" s="31"/>
      <c r="AK1968" s="75" t="str">
        <f t="shared" si="386"/>
        <v>1</v>
      </c>
      <c r="AL1968" s="75" t="str">
        <f t="shared" si="387"/>
        <v>1</v>
      </c>
      <c r="AM1968" s="75" t="str">
        <f t="shared" si="388"/>
        <v>1</v>
      </c>
      <c r="AN1968" s="75" t="str">
        <f t="shared" si="389"/>
        <v>1</v>
      </c>
      <c r="AO1968" s="75" t="str">
        <f t="shared" si="390"/>
        <v>1</v>
      </c>
      <c r="AP1968" s="75" t="str">
        <f t="shared" si="391"/>
        <v>1</v>
      </c>
      <c r="AQ1968" s="75" t="str">
        <f t="shared" si="395"/>
        <v>1</v>
      </c>
      <c r="AR1968" s="75" t="str">
        <f t="shared" si="396"/>
        <v>1</v>
      </c>
      <c r="AS1968" s="75">
        <f t="shared" si="392"/>
        <v>1</v>
      </c>
      <c r="AT1968" s="75" t="str">
        <f t="shared" si="393"/>
        <v>1</v>
      </c>
      <c r="AU1968" s="48" t="e">
        <f>IF(OR(AQ1968="I",#REF!="I",AQ1968="C",#REF!="C"),"Termovacío",IF(OR(AO1968="I",AN1968="I",AP1968="I",AK1968="I",AL1968="I",AO1968="C",AN1968="C",AP1968="C",AK1968="C",AL1968="C"),"Regeneración",""))</f>
        <v>#REF!</v>
      </c>
    </row>
    <row r="1969" spans="1:47" s="10" customFormat="1" ht="15" customHeight="1" x14ac:dyDescent="0.2">
      <c r="A1969" s="4">
        <f t="shared" si="394"/>
        <v>98</v>
      </c>
      <c r="B1969" s="4">
        <v>60003766</v>
      </c>
      <c r="C1969" s="4" t="s">
        <v>85</v>
      </c>
      <c r="D1969" s="4" t="s">
        <v>158</v>
      </c>
      <c r="E1969" s="3" t="s">
        <v>152</v>
      </c>
      <c r="F1969" s="4" t="s">
        <v>389</v>
      </c>
      <c r="G1969" s="4" t="s">
        <v>19</v>
      </c>
      <c r="H1969" s="4">
        <v>185767</v>
      </c>
      <c r="I1969" s="4" t="s">
        <v>249</v>
      </c>
      <c r="J1969" s="4" t="s">
        <v>146</v>
      </c>
      <c r="K1969" s="4" t="s">
        <v>117</v>
      </c>
      <c r="L1969" s="4">
        <v>2007</v>
      </c>
      <c r="M1969" s="4" t="s">
        <v>267</v>
      </c>
      <c r="N1969" s="4" t="s">
        <v>153</v>
      </c>
      <c r="O1969" s="4" t="s">
        <v>135</v>
      </c>
      <c r="P1969" s="4">
        <v>2008</v>
      </c>
      <c r="Q1969" s="4"/>
      <c r="R1969" s="4" t="s">
        <v>119</v>
      </c>
      <c r="S1969" s="13"/>
      <c r="T1969" s="4"/>
      <c r="U1969" s="4"/>
      <c r="V1969" s="4"/>
      <c r="W1969" s="4">
        <v>220</v>
      </c>
      <c r="X1969" s="13">
        <v>42027</v>
      </c>
      <c r="Y1969" s="27"/>
      <c r="Z1969" s="27"/>
      <c r="AA1969" s="28"/>
      <c r="AB1969" s="31"/>
      <c r="AC1969" s="32">
        <v>55.7</v>
      </c>
      <c r="AD1969" s="28"/>
      <c r="AE1969" s="28">
        <v>38</v>
      </c>
      <c r="AF1969" s="33">
        <v>0.01</v>
      </c>
      <c r="AG1969" s="28"/>
      <c r="AH1969" s="31">
        <v>2.1999999999999999E-2</v>
      </c>
      <c r="AI1969" s="31"/>
      <c r="AJ1969" s="31"/>
      <c r="AK1969" s="75" t="str">
        <f t="shared" si="386"/>
        <v>1</v>
      </c>
      <c r="AL1969" s="75" t="str">
        <f t="shared" si="387"/>
        <v>1</v>
      </c>
      <c r="AM1969" s="75" t="str">
        <f t="shared" si="388"/>
        <v>1</v>
      </c>
      <c r="AN1969" s="75" t="str">
        <f t="shared" si="389"/>
        <v>1</v>
      </c>
      <c r="AO1969" s="75" t="str">
        <f t="shared" si="390"/>
        <v>1</v>
      </c>
      <c r="AP1969" s="75" t="str">
        <f t="shared" si="391"/>
        <v>1</v>
      </c>
      <c r="AQ1969" s="75" t="str">
        <f t="shared" si="395"/>
        <v>1</v>
      </c>
      <c r="AR1969" s="75" t="str">
        <f t="shared" si="396"/>
        <v>1</v>
      </c>
      <c r="AS1969" s="75">
        <f t="shared" si="392"/>
        <v>1</v>
      </c>
      <c r="AT1969" s="75" t="str">
        <f t="shared" si="393"/>
        <v>1</v>
      </c>
      <c r="AU1969" s="48" t="e">
        <f>IF(OR(AQ1969="I",#REF!="I",AQ1969="C",#REF!="C"),"Termovacío",IF(OR(AO1969="I",AN1969="I",AP1969="I",AK1969="I",AL1969="I",AO1969="C",AN1969="C",AP1969="C",AK1969="C",AL1969="C"),"Regeneración",""))</f>
        <v>#REF!</v>
      </c>
    </row>
    <row r="1970" spans="1:47" s="10" customFormat="1" ht="15" customHeight="1" x14ac:dyDescent="0.2">
      <c r="A1970" s="4">
        <f t="shared" si="394"/>
        <v>98</v>
      </c>
      <c r="B1970" s="4">
        <v>60003766</v>
      </c>
      <c r="C1970" s="4" t="s">
        <v>85</v>
      </c>
      <c r="D1970" s="4" t="s">
        <v>158</v>
      </c>
      <c r="E1970" s="3" t="s">
        <v>152</v>
      </c>
      <c r="F1970" s="4" t="s">
        <v>389</v>
      </c>
      <c r="G1970" s="4" t="s">
        <v>19</v>
      </c>
      <c r="H1970" s="4">
        <v>185767</v>
      </c>
      <c r="I1970" s="4" t="s">
        <v>249</v>
      </c>
      <c r="J1970" s="4" t="s">
        <v>146</v>
      </c>
      <c r="K1970" s="4" t="s">
        <v>117</v>
      </c>
      <c r="L1970" s="4">
        <v>2007</v>
      </c>
      <c r="M1970" s="4" t="s">
        <v>267</v>
      </c>
      <c r="N1970" s="4" t="s">
        <v>153</v>
      </c>
      <c r="O1970" s="4" t="s">
        <v>135</v>
      </c>
      <c r="P1970" s="4">
        <v>2008</v>
      </c>
      <c r="Q1970" s="4"/>
      <c r="R1970" s="4" t="s">
        <v>119</v>
      </c>
      <c r="S1970" s="13"/>
      <c r="T1970" s="4"/>
      <c r="U1970" s="4"/>
      <c r="V1970" s="4"/>
      <c r="W1970" s="4">
        <v>220</v>
      </c>
      <c r="X1970" s="13">
        <v>41997</v>
      </c>
      <c r="Y1970" s="27"/>
      <c r="Z1970" s="27"/>
      <c r="AA1970" s="28"/>
      <c r="AB1970" s="31"/>
      <c r="AC1970" s="32">
        <v>58.9</v>
      </c>
      <c r="AD1970" s="28"/>
      <c r="AE1970" s="28">
        <v>39</v>
      </c>
      <c r="AF1970" s="33">
        <v>0.01</v>
      </c>
      <c r="AG1970" s="28"/>
      <c r="AH1970" s="31">
        <v>1.7999999999999999E-2</v>
      </c>
      <c r="AI1970" s="31"/>
      <c r="AJ1970" s="31"/>
      <c r="AK1970" s="75" t="str">
        <f t="shared" si="386"/>
        <v>1</v>
      </c>
      <c r="AL1970" s="75" t="str">
        <f t="shared" si="387"/>
        <v>1</v>
      </c>
      <c r="AM1970" s="75" t="str">
        <f t="shared" si="388"/>
        <v>1</v>
      </c>
      <c r="AN1970" s="75" t="str">
        <f t="shared" si="389"/>
        <v>1</v>
      </c>
      <c r="AO1970" s="75" t="str">
        <f t="shared" si="390"/>
        <v>1</v>
      </c>
      <c r="AP1970" s="75" t="str">
        <f t="shared" si="391"/>
        <v>1</v>
      </c>
      <c r="AQ1970" s="75" t="str">
        <f t="shared" si="395"/>
        <v>1</v>
      </c>
      <c r="AR1970" s="75" t="str">
        <f t="shared" si="396"/>
        <v>1</v>
      </c>
      <c r="AS1970" s="75">
        <f t="shared" si="392"/>
        <v>1</v>
      </c>
      <c r="AT1970" s="75" t="str">
        <f t="shared" si="393"/>
        <v>1</v>
      </c>
      <c r="AU1970" s="48" t="e">
        <f>IF(OR(AQ1970="I",#REF!="I",AQ1970="C",#REF!="C"),"Termovacío",IF(OR(AO1970="I",AN1970="I",AP1970="I",AK1970="I",AL1970="I",AO1970="C",AN1970="C",AP1970="C",AK1970="C",AL1970="C"),"Regeneración",""))</f>
        <v>#REF!</v>
      </c>
    </row>
    <row r="1971" spans="1:47" s="10" customFormat="1" ht="15" customHeight="1" x14ac:dyDescent="0.2">
      <c r="A1971" s="4">
        <f t="shared" si="394"/>
        <v>98</v>
      </c>
      <c r="B1971" s="4">
        <v>60003766</v>
      </c>
      <c r="C1971" s="4" t="s">
        <v>85</v>
      </c>
      <c r="D1971" s="4" t="s">
        <v>158</v>
      </c>
      <c r="E1971" s="3" t="s">
        <v>152</v>
      </c>
      <c r="F1971" s="4" t="s">
        <v>389</v>
      </c>
      <c r="G1971" s="4" t="s">
        <v>19</v>
      </c>
      <c r="H1971" s="4">
        <v>185767</v>
      </c>
      <c r="I1971" s="4" t="s">
        <v>249</v>
      </c>
      <c r="J1971" s="4" t="s">
        <v>146</v>
      </c>
      <c r="K1971" s="4" t="s">
        <v>117</v>
      </c>
      <c r="L1971" s="4">
        <v>2007</v>
      </c>
      <c r="M1971" s="4" t="s">
        <v>267</v>
      </c>
      <c r="N1971" s="4" t="s">
        <v>153</v>
      </c>
      <c r="O1971" s="4" t="s">
        <v>135</v>
      </c>
      <c r="P1971" s="4">
        <v>2008</v>
      </c>
      <c r="Q1971" s="4"/>
      <c r="R1971" s="4" t="s">
        <v>119</v>
      </c>
      <c r="S1971" s="13"/>
      <c r="T1971" s="4"/>
      <c r="U1971" s="4"/>
      <c r="V1971" s="4"/>
      <c r="W1971" s="4">
        <v>220</v>
      </c>
      <c r="X1971" s="13">
        <v>41988</v>
      </c>
      <c r="Y1971" s="27"/>
      <c r="Z1971" s="27"/>
      <c r="AA1971" s="28"/>
      <c r="AB1971" s="31"/>
      <c r="AC1971" s="32">
        <v>66.8</v>
      </c>
      <c r="AD1971" s="28"/>
      <c r="AE1971" s="28">
        <v>40</v>
      </c>
      <c r="AF1971" s="33">
        <v>0.01</v>
      </c>
      <c r="AG1971" s="28">
        <v>0.5</v>
      </c>
      <c r="AH1971" s="31">
        <v>1.4999999999999999E-2</v>
      </c>
      <c r="AI1971" s="31"/>
      <c r="AJ1971" s="31"/>
      <c r="AK1971" s="75" t="str">
        <f t="shared" si="386"/>
        <v>1</v>
      </c>
      <c r="AL1971" s="75" t="str">
        <f t="shared" si="387"/>
        <v>1</v>
      </c>
      <c r="AM1971" s="75" t="str">
        <f t="shared" si="388"/>
        <v>1</v>
      </c>
      <c r="AN1971" s="75" t="str">
        <f t="shared" si="389"/>
        <v>1</v>
      </c>
      <c r="AO1971" s="75" t="str">
        <f t="shared" si="390"/>
        <v>1</v>
      </c>
      <c r="AP1971" s="75" t="str">
        <f t="shared" si="391"/>
        <v>1</v>
      </c>
      <c r="AQ1971" s="75" t="str">
        <f t="shared" si="395"/>
        <v>1</v>
      </c>
      <c r="AR1971" s="75" t="str">
        <f t="shared" si="396"/>
        <v>1</v>
      </c>
      <c r="AS1971" s="75">
        <f t="shared" si="392"/>
        <v>1</v>
      </c>
      <c r="AT1971" s="75" t="str">
        <f t="shared" si="393"/>
        <v>1</v>
      </c>
      <c r="AU1971" s="48" t="e">
        <f>IF(OR(AQ1971="I",#REF!="I",AQ1971="C",#REF!="C"),"Termovacío",IF(OR(AO1971="I",AN1971="I",AP1971="I",AK1971="I",AL1971="I",AO1971="C",AN1971="C",AP1971="C",AK1971="C",AL1971="C"),"Regeneración",""))</f>
        <v>#REF!</v>
      </c>
    </row>
    <row r="1972" spans="1:47" s="10" customFormat="1" ht="15" customHeight="1" x14ac:dyDescent="0.2">
      <c r="A1972" s="4">
        <f t="shared" si="394"/>
        <v>98</v>
      </c>
      <c r="B1972" s="4">
        <v>60003766</v>
      </c>
      <c r="C1972" s="4" t="s">
        <v>85</v>
      </c>
      <c r="D1972" s="4" t="s">
        <v>158</v>
      </c>
      <c r="E1972" s="3" t="s">
        <v>152</v>
      </c>
      <c r="F1972" s="4" t="s">
        <v>389</v>
      </c>
      <c r="G1972" s="4" t="s">
        <v>19</v>
      </c>
      <c r="H1972" s="4">
        <v>185767</v>
      </c>
      <c r="I1972" s="4" t="s">
        <v>249</v>
      </c>
      <c r="J1972" s="4" t="s">
        <v>146</v>
      </c>
      <c r="K1972" s="4" t="s">
        <v>117</v>
      </c>
      <c r="L1972" s="4">
        <v>2007</v>
      </c>
      <c r="M1972" s="4" t="s">
        <v>267</v>
      </c>
      <c r="N1972" s="4" t="s">
        <v>153</v>
      </c>
      <c r="O1972" s="4" t="s">
        <v>135</v>
      </c>
      <c r="P1972" s="4">
        <v>2008</v>
      </c>
      <c r="Q1972" s="4"/>
      <c r="R1972" s="4" t="s">
        <v>119</v>
      </c>
      <c r="S1972" s="13"/>
      <c r="T1972" s="4"/>
      <c r="U1972" s="4"/>
      <c r="V1972" s="4"/>
      <c r="W1972" s="4">
        <v>220</v>
      </c>
      <c r="X1972" s="13">
        <v>41634</v>
      </c>
      <c r="Y1972" s="27"/>
      <c r="Z1972" s="27"/>
      <c r="AA1972" s="28"/>
      <c r="AB1972" s="31"/>
      <c r="AC1972" s="32">
        <v>68</v>
      </c>
      <c r="AD1972" s="28"/>
      <c r="AE1972" s="28">
        <v>34.1</v>
      </c>
      <c r="AF1972" s="33">
        <v>0.01</v>
      </c>
      <c r="AG1972" s="28">
        <v>0.5</v>
      </c>
      <c r="AH1972" s="31">
        <v>1.2999999999999999E-2</v>
      </c>
      <c r="AI1972" s="31">
        <v>0.95</v>
      </c>
      <c r="AJ1972" s="31"/>
      <c r="AK1972" s="75" t="str">
        <f t="shared" si="386"/>
        <v>1</v>
      </c>
      <c r="AL1972" s="75" t="str">
        <f t="shared" si="387"/>
        <v>1</v>
      </c>
      <c r="AM1972" s="75" t="str">
        <f t="shared" si="388"/>
        <v>1</v>
      </c>
      <c r="AN1972" s="75" t="str">
        <f t="shared" si="389"/>
        <v>1</v>
      </c>
      <c r="AO1972" s="75" t="str">
        <f t="shared" si="390"/>
        <v>1</v>
      </c>
      <c r="AP1972" s="75" t="str">
        <f t="shared" si="391"/>
        <v>1</v>
      </c>
      <c r="AQ1972" s="75" t="str">
        <f t="shared" si="395"/>
        <v>1</v>
      </c>
      <c r="AR1972" s="75" t="str">
        <f t="shared" si="396"/>
        <v>1</v>
      </c>
      <c r="AS1972" s="75">
        <f t="shared" si="392"/>
        <v>1</v>
      </c>
      <c r="AT1972" s="75" t="str">
        <f t="shared" si="393"/>
        <v>1</v>
      </c>
      <c r="AU1972" s="48" t="e">
        <f>IF(OR(AQ1972="I",#REF!="I",AQ1972="C",#REF!="C"),"Termovacío",IF(OR(AO1972="I",AN1972="I",AP1972="I",AK1972="I",AL1972="I",AO1972="C",AN1972="C",AP1972="C",AK1972="C",AL1972="C"),"Regeneración",""))</f>
        <v>#REF!</v>
      </c>
    </row>
    <row r="1973" spans="1:47" s="10" customFormat="1" ht="15" customHeight="1" x14ac:dyDescent="0.2">
      <c r="A1973" s="4">
        <f t="shared" si="394"/>
        <v>98</v>
      </c>
      <c r="B1973" s="4">
        <v>60003766</v>
      </c>
      <c r="C1973" s="4" t="s">
        <v>85</v>
      </c>
      <c r="D1973" s="4" t="s">
        <v>158</v>
      </c>
      <c r="E1973" s="3" t="s">
        <v>152</v>
      </c>
      <c r="F1973" s="4" t="s">
        <v>389</v>
      </c>
      <c r="G1973" s="4" t="s">
        <v>19</v>
      </c>
      <c r="H1973" s="4">
        <v>185767</v>
      </c>
      <c r="I1973" s="4" t="s">
        <v>249</v>
      </c>
      <c r="J1973" s="4" t="s">
        <v>146</v>
      </c>
      <c r="K1973" s="4" t="s">
        <v>117</v>
      </c>
      <c r="L1973" s="4">
        <v>2007</v>
      </c>
      <c r="M1973" s="4" t="s">
        <v>267</v>
      </c>
      <c r="N1973" s="4" t="s">
        <v>153</v>
      </c>
      <c r="O1973" s="4" t="s">
        <v>135</v>
      </c>
      <c r="P1973" s="4">
        <v>2008</v>
      </c>
      <c r="Q1973" s="4"/>
      <c r="R1973" s="4" t="s">
        <v>119</v>
      </c>
      <c r="S1973" s="13"/>
      <c r="T1973" s="4"/>
      <c r="U1973" s="4"/>
      <c r="V1973" s="4"/>
      <c r="W1973" s="4">
        <v>220</v>
      </c>
      <c r="X1973" s="13">
        <v>41347</v>
      </c>
      <c r="Y1973" s="27"/>
      <c r="Z1973" s="27"/>
      <c r="AA1973" s="28"/>
      <c r="AB1973" s="31"/>
      <c r="AC1973" s="32">
        <v>73</v>
      </c>
      <c r="AD1973" s="28"/>
      <c r="AE1973" s="28">
        <v>38</v>
      </c>
      <c r="AF1973" s="33">
        <v>0.01</v>
      </c>
      <c r="AG1973" s="28">
        <v>0.5</v>
      </c>
      <c r="AH1973" s="31">
        <v>1.7000000000000001E-2</v>
      </c>
      <c r="AI1973" s="31">
        <v>0.67800000000000005</v>
      </c>
      <c r="AJ1973" s="31"/>
      <c r="AK1973" s="75" t="str">
        <f t="shared" si="386"/>
        <v>1</v>
      </c>
      <c r="AL1973" s="75" t="str">
        <f t="shared" si="387"/>
        <v>1</v>
      </c>
      <c r="AM1973" s="75" t="str">
        <f t="shared" si="388"/>
        <v>1</v>
      </c>
      <c r="AN1973" s="75" t="str">
        <f t="shared" si="389"/>
        <v>1</v>
      </c>
      <c r="AO1973" s="75" t="str">
        <f t="shared" si="390"/>
        <v>1</v>
      </c>
      <c r="AP1973" s="75" t="str">
        <f t="shared" si="391"/>
        <v>1</v>
      </c>
      <c r="AQ1973" s="75" t="str">
        <f t="shared" si="395"/>
        <v>1</v>
      </c>
      <c r="AR1973" s="75" t="str">
        <f t="shared" si="396"/>
        <v>1</v>
      </c>
      <c r="AS1973" s="75">
        <f t="shared" si="392"/>
        <v>1</v>
      </c>
      <c r="AT1973" s="75" t="str">
        <f t="shared" si="393"/>
        <v>1</v>
      </c>
      <c r="AU1973" s="48" t="e">
        <f>IF(OR(AQ1973="I",#REF!="I",AQ1973="C",#REF!="C"),"Termovacío",IF(OR(AO1973="I",AN1973="I",AP1973="I",AK1973="I",AL1973="I",AO1973="C",AN1973="C",AP1973="C",AK1973="C",AL1973="C"),"Regeneración",""))</f>
        <v>#REF!</v>
      </c>
    </row>
    <row r="1974" spans="1:47" s="10" customFormat="1" ht="15" customHeight="1" x14ac:dyDescent="0.2">
      <c r="A1974" s="4">
        <f t="shared" si="394"/>
        <v>98</v>
      </c>
      <c r="B1974" s="4">
        <v>60003766</v>
      </c>
      <c r="C1974" s="4" t="s">
        <v>85</v>
      </c>
      <c r="D1974" s="4" t="s">
        <v>158</v>
      </c>
      <c r="E1974" s="3" t="s">
        <v>152</v>
      </c>
      <c r="F1974" s="4" t="s">
        <v>389</v>
      </c>
      <c r="G1974" s="4" t="s">
        <v>19</v>
      </c>
      <c r="H1974" s="4">
        <v>185767</v>
      </c>
      <c r="I1974" s="4" t="s">
        <v>249</v>
      </c>
      <c r="J1974" s="4" t="s">
        <v>146</v>
      </c>
      <c r="K1974" s="4" t="s">
        <v>117</v>
      </c>
      <c r="L1974" s="4">
        <v>2007</v>
      </c>
      <c r="M1974" s="4" t="s">
        <v>267</v>
      </c>
      <c r="N1974" s="4" t="s">
        <v>153</v>
      </c>
      <c r="O1974" s="4" t="s">
        <v>135</v>
      </c>
      <c r="P1974" s="4">
        <v>2008</v>
      </c>
      <c r="Q1974" s="4"/>
      <c r="R1974" s="4" t="s">
        <v>119</v>
      </c>
      <c r="S1974" s="13"/>
      <c r="T1974" s="4"/>
      <c r="U1974" s="4"/>
      <c r="V1974" s="4"/>
      <c r="W1974" s="4">
        <v>220</v>
      </c>
      <c r="X1974" s="13">
        <v>40886</v>
      </c>
      <c r="Y1974" s="27"/>
      <c r="Z1974" s="27"/>
      <c r="AA1974" s="28"/>
      <c r="AB1974" s="31"/>
      <c r="AC1974" s="32">
        <v>67</v>
      </c>
      <c r="AD1974" s="28"/>
      <c r="AE1974" s="28">
        <v>41</v>
      </c>
      <c r="AF1974" s="33">
        <v>0.01</v>
      </c>
      <c r="AG1974" s="28">
        <v>0.5</v>
      </c>
      <c r="AH1974" s="31">
        <v>1.0999999999999999E-2</v>
      </c>
      <c r="AI1974" s="31">
        <v>0.53200000000000003</v>
      </c>
      <c r="AJ1974" s="31"/>
      <c r="AK1974" s="75" t="str">
        <f t="shared" si="386"/>
        <v>1</v>
      </c>
      <c r="AL1974" s="75" t="str">
        <f t="shared" si="387"/>
        <v>1</v>
      </c>
      <c r="AM1974" s="75" t="str">
        <f t="shared" si="388"/>
        <v>1</v>
      </c>
      <c r="AN1974" s="75" t="str">
        <f t="shared" si="389"/>
        <v>1</v>
      </c>
      <c r="AO1974" s="75" t="str">
        <f t="shared" si="390"/>
        <v>1</v>
      </c>
      <c r="AP1974" s="75" t="str">
        <f t="shared" si="391"/>
        <v>1</v>
      </c>
      <c r="AQ1974" s="75" t="str">
        <f t="shared" si="395"/>
        <v>1</v>
      </c>
      <c r="AR1974" s="75" t="str">
        <f t="shared" si="396"/>
        <v>1</v>
      </c>
      <c r="AS1974" s="75">
        <f t="shared" si="392"/>
        <v>1</v>
      </c>
      <c r="AT1974" s="75" t="str">
        <f t="shared" si="393"/>
        <v>1</v>
      </c>
      <c r="AU1974" s="48" t="e">
        <f>IF(OR(AQ1974="I",#REF!="I",AQ1974="C",#REF!="C"),"Termovacío",IF(OR(AO1974="I",AN1974="I",AP1974="I",AK1974="I",AL1974="I",AO1974="C",AN1974="C",AP1974="C",AK1974="C",AL1974="C"),"Regeneración",""))</f>
        <v>#REF!</v>
      </c>
    </row>
    <row r="1975" spans="1:47" s="10" customFormat="1" ht="15" customHeight="1" x14ac:dyDescent="0.2">
      <c r="A1975" s="4">
        <f t="shared" si="394"/>
        <v>98</v>
      </c>
      <c r="B1975" s="4">
        <v>60003766</v>
      </c>
      <c r="C1975" s="4" t="s">
        <v>85</v>
      </c>
      <c r="D1975" s="4" t="s">
        <v>158</v>
      </c>
      <c r="E1975" s="3" t="s">
        <v>152</v>
      </c>
      <c r="F1975" s="4" t="s">
        <v>389</v>
      </c>
      <c r="G1975" s="4" t="s">
        <v>19</v>
      </c>
      <c r="H1975" s="4">
        <v>185767</v>
      </c>
      <c r="I1975" s="4" t="s">
        <v>249</v>
      </c>
      <c r="J1975" s="4" t="s">
        <v>146</v>
      </c>
      <c r="K1975" s="4" t="s">
        <v>117</v>
      </c>
      <c r="L1975" s="4">
        <v>2007</v>
      </c>
      <c r="M1975" s="4" t="s">
        <v>267</v>
      </c>
      <c r="N1975" s="4" t="s">
        <v>153</v>
      </c>
      <c r="O1975" s="4" t="s">
        <v>135</v>
      </c>
      <c r="P1975" s="4">
        <v>2008</v>
      </c>
      <c r="Q1975" s="4"/>
      <c r="R1975" s="4" t="s">
        <v>119</v>
      </c>
      <c r="S1975" s="13"/>
      <c r="T1975" s="4"/>
      <c r="U1975" s="4"/>
      <c r="V1975" s="4"/>
      <c r="W1975" s="4">
        <v>220</v>
      </c>
      <c r="X1975" s="13">
        <v>40653</v>
      </c>
      <c r="Y1975" s="27"/>
      <c r="Z1975" s="27"/>
      <c r="AA1975" s="28"/>
      <c r="AB1975" s="31"/>
      <c r="AC1975" s="32">
        <v>57</v>
      </c>
      <c r="AD1975" s="28"/>
      <c r="AE1975" s="28">
        <v>38</v>
      </c>
      <c r="AF1975" s="33">
        <v>0.01</v>
      </c>
      <c r="AG1975" s="28">
        <v>0.5</v>
      </c>
      <c r="AH1975" s="31">
        <v>1.0999999999999999E-2</v>
      </c>
      <c r="AI1975" s="31">
        <v>0.373</v>
      </c>
      <c r="AJ1975" s="31"/>
      <c r="AK1975" s="75" t="str">
        <f t="shared" si="386"/>
        <v>1</v>
      </c>
      <c r="AL1975" s="75" t="str">
        <f t="shared" si="387"/>
        <v>1</v>
      </c>
      <c r="AM1975" s="75" t="str">
        <f t="shared" si="388"/>
        <v>1</v>
      </c>
      <c r="AN1975" s="75" t="str">
        <f t="shared" si="389"/>
        <v>1</v>
      </c>
      <c r="AO1975" s="75" t="str">
        <f t="shared" si="390"/>
        <v>1</v>
      </c>
      <c r="AP1975" s="75" t="str">
        <f t="shared" si="391"/>
        <v>1</v>
      </c>
      <c r="AQ1975" s="75" t="str">
        <f t="shared" si="395"/>
        <v>1</v>
      </c>
      <c r="AR1975" s="75" t="str">
        <f t="shared" si="396"/>
        <v>1</v>
      </c>
      <c r="AS1975" s="75">
        <f t="shared" si="392"/>
        <v>1</v>
      </c>
      <c r="AT1975" s="75" t="str">
        <f t="shared" si="393"/>
        <v>1</v>
      </c>
      <c r="AU1975" s="48" t="e">
        <f>IF(OR(AQ1975="I",#REF!="I",AQ1975="C",#REF!="C"),"Termovacío",IF(OR(AO1975="I",AN1975="I",AP1975="I",AK1975="I",AL1975="I",AO1975="C",AN1975="C",AP1975="C",AK1975="C",AL1975="C"),"Regeneración",""))</f>
        <v>#REF!</v>
      </c>
    </row>
    <row r="1976" spans="1:47" s="10" customFormat="1" ht="15" customHeight="1" x14ac:dyDescent="0.2">
      <c r="A1976" s="4">
        <f t="shared" si="394"/>
        <v>98</v>
      </c>
      <c r="B1976" s="4">
        <v>60003766</v>
      </c>
      <c r="C1976" s="4" t="s">
        <v>85</v>
      </c>
      <c r="D1976" s="4" t="s">
        <v>158</v>
      </c>
      <c r="E1976" s="3" t="s">
        <v>152</v>
      </c>
      <c r="F1976" s="4" t="s">
        <v>389</v>
      </c>
      <c r="G1976" s="4" t="s">
        <v>19</v>
      </c>
      <c r="H1976" s="4">
        <v>185767</v>
      </c>
      <c r="I1976" s="4" t="s">
        <v>249</v>
      </c>
      <c r="J1976" s="4" t="s">
        <v>146</v>
      </c>
      <c r="K1976" s="4" t="s">
        <v>117</v>
      </c>
      <c r="L1976" s="4">
        <v>2007</v>
      </c>
      <c r="M1976" s="4" t="s">
        <v>267</v>
      </c>
      <c r="N1976" s="4" t="s">
        <v>153</v>
      </c>
      <c r="O1976" s="4" t="s">
        <v>135</v>
      </c>
      <c r="P1976" s="4">
        <v>2008</v>
      </c>
      <c r="Q1976" s="4"/>
      <c r="R1976" s="4" t="s">
        <v>119</v>
      </c>
      <c r="S1976" s="13"/>
      <c r="T1976" s="4"/>
      <c r="U1976" s="4"/>
      <c r="V1976" s="4"/>
      <c r="W1976" s="4">
        <v>220</v>
      </c>
      <c r="X1976" s="13">
        <v>40597</v>
      </c>
      <c r="Y1976" s="27"/>
      <c r="Z1976" s="27"/>
      <c r="AA1976" s="28"/>
      <c r="AB1976" s="31"/>
      <c r="AC1976" s="32">
        <v>65</v>
      </c>
      <c r="AD1976" s="28"/>
      <c r="AE1976" s="28">
        <v>39</v>
      </c>
      <c r="AF1976" s="33">
        <v>0.01</v>
      </c>
      <c r="AG1976" s="28">
        <v>0.5</v>
      </c>
      <c r="AH1976" s="31">
        <v>1.2999999999999999E-2</v>
      </c>
      <c r="AI1976" s="31">
        <v>0.42299999999999999</v>
      </c>
      <c r="AJ1976" s="31"/>
      <c r="AK1976" s="75" t="str">
        <f t="shared" si="386"/>
        <v>1</v>
      </c>
      <c r="AL1976" s="75" t="str">
        <f t="shared" si="387"/>
        <v>1</v>
      </c>
      <c r="AM1976" s="75" t="str">
        <f t="shared" si="388"/>
        <v>1</v>
      </c>
      <c r="AN1976" s="75" t="str">
        <f t="shared" si="389"/>
        <v>1</v>
      </c>
      <c r="AO1976" s="75" t="str">
        <f t="shared" si="390"/>
        <v>1</v>
      </c>
      <c r="AP1976" s="75" t="str">
        <f t="shared" si="391"/>
        <v>1</v>
      </c>
      <c r="AQ1976" s="75" t="str">
        <f t="shared" si="395"/>
        <v>1</v>
      </c>
      <c r="AR1976" s="75" t="str">
        <f t="shared" si="396"/>
        <v>1</v>
      </c>
      <c r="AS1976" s="75">
        <f t="shared" si="392"/>
        <v>1</v>
      </c>
      <c r="AT1976" s="75" t="str">
        <f t="shared" si="393"/>
        <v>1</v>
      </c>
      <c r="AU1976" s="48" t="e">
        <f>IF(OR(AQ1976="I",#REF!="I",AQ1976="C",#REF!="C"),"Termovacío",IF(OR(AO1976="I",AN1976="I",AP1976="I",AK1976="I",AL1976="I",AO1976="C",AN1976="C",AP1976="C",AK1976="C",AL1976="C"),"Regeneración",""))</f>
        <v>#REF!</v>
      </c>
    </row>
    <row r="1977" spans="1:47" s="10" customFormat="1" ht="15" customHeight="1" x14ac:dyDescent="0.2">
      <c r="A1977" s="4">
        <f t="shared" si="394"/>
        <v>98</v>
      </c>
      <c r="B1977" s="4">
        <v>60003766</v>
      </c>
      <c r="C1977" s="4" t="s">
        <v>85</v>
      </c>
      <c r="D1977" s="4" t="s">
        <v>158</v>
      </c>
      <c r="E1977" s="3" t="s">
        <v>152</v>
      </c>
      <c r="F1977" s="4" t="s">
        <v>389</v>
      </c>
      <c r="G1977" s="4" t="s">
        <v>19</v>
      </c>
      <c r="H1977" s="4">
        <v>185767</v>
      </c>
      <c r="I1977" s="4" t="s">
        <v>249</v>
      </c>
      <c r="J1977" s="4" t="s">
        <v>146</v>
      </c>
      <c r="K1977" s="4" t="s">
        <v>117</v>
      </c>
      <c r="L1977" s="4">
        <v>2007</v>
      </c>
      <c r="M1977" s="4" t="s">
        <v>267</v>
      </c>
      <c r="N1977" s="4" t="s">
        <v>153</v>
      </c>
      <c r="O1977" s="4" t="s">
        <v>135</v>
      </c>
      <c r="P1977" s="4">
        <v>2008</v>
      </c>
      <c r="Q1977" s="4"/>
      <c r="R1977" s="4" t="s">
        <v>119</v>
      </c>
      <c r="S1977" s="13"/>
      <c r="T1977" s="4"/>
      <c r="U1977" s="4"/>
      <c r="V1977" s="4"/>
      <c r="W1977" s="4">
        <v>220</v>
      </c>
      <c r="X1977" s="13">
        <v>40318</v>
      </c>
      <c r="Y1977" s="27"/>
      <c r="Z1977" s="27"/>
      <c r="AA1977" s="28"/>
      <c r="AB1977" s="31"/>
      <c r="AC1977" s="32">
        <v>65</v>
      </c>
      <c r="AD1977" s="28"/>
      <c r="AE1977" s="28">
        <v>39</v>
      </c>
      <c r="AF1977" s="33">
        <v>0.01</v>
      </c>
      <c r="AG1977" s="28">
        <v>0.5</v>
      </c>
      <c r="AH1977" s="31">
        <v>1.4999999999999999E-2</v>
      </c>
      <c r="AI1977" s="31">
        <v>0.30299999999999999</v>
      </c>
      <c r="AJ1977" s="31"/>
      <c r="AK1977" s="75" t="str">
        <f t="shared" si="386"/>
        <v>1</v>
      </c>
      <c r="AL1977" s="75" t="str">
        <f t="shared" si="387"/>
        <v>1</v>
      </c>
      <c r="AM1977" s="75" t="str">
        <f t="shared" si="388"/>
        <v>1</v>
      </c>
      <c r="AN1977" s="75" t="str">
        <f t="shared" si="389"/>
        <v>1</v>
      </c>
      <c r="AO1977" s="75" t="str">
        <f t="shared" si="390"/>
        <v>1</v>
      </c>
      <c r="AP1977" s="75" t="str">
        <f t="shared" si="391"/>
        <v>1</v>
      </c>
      <c r="AQ1977" s="75" t="str">
        <f t="shared" si="395"/>
        <v>1</v>
      </c>
      <c r="AR1977" s="75" t="str">
        <f t="shared" si="396"/>
        <v>1</v>
      </c>
      <c r="AS1977" s="75">
        <f t="shared" si="392"/>
        <v>1</v>
      </c>
      <c r="AT1977" s="75" t="str">
        <f t="shared" si="393"/>
        <v>1</v>
      </c>
      <c r="AU1977" s="48" t="e">
        <f>IF(OR(AQ1977="I",#REF!="I",AQ1977="C",#REF!="C"),"Termovacío",IF(OR(AO1977="I",AN1977="I",AP1977="I",AK1977="I",AL1977="I",AO1977="C",AN1977="C",AP1977="C",AK1977="C",AL1977="C"),"Regeneración",""))</f>
        <v>#REF!</v>
      </c>
    </row>
    <row r="1978" spans="1:47" s="10" customFormat="1" ht="15" customHeight="1" x14ac:dyDescent="0.2">
      <c r="A1978" s="4">
        <f t="shared" si="394"/>
        <v>98</v>
      </c>
      <c r="B1978" s="4">
        <v>60003766</v>
      </c>
      <c r="C1978" s="4" t="s">
        <v>85</v>
      </c>
      <c r="D1978" s="4" t="s">
        <v>158</v>
      </c>
      <c r="E1978" s="3" t="s">
        <v>152</v>
      </c>
      <c r="F1978" s="4" t="s">
        <v>389</v>
      </c>
      <c r="G1978" s="4" t="s">
        <v>19</v>
      </c>
      <c r="H1978" s="4">
        <v>185767</v>
      </c>
      <c r="I1978" s="4" t="s">
        <v>249</v>
      </c>
      <c r="J1978" s="4" t="s">
        <v>146</v>
      </c>
      <c r="K1978" s="4" t="s">
        <v>117</v>
      </c>
      <c r="L1978" s="4">
        <v>2007</v>
      </c>
      <c r="M1978" s="4" t="s">
        <v>267</v>
      </c>
      <c r="N1978" s="4" t="s">
        <v>153</v>
      </c>
      <c r="O1978" s="4" t="s">
        <v>135</v>
      </c>
      <c r="P1978" s="4">
        <v>2008</v>
      </c>
      <c r="Q1978" s="4"/>
      <c r="R1978" s="4" t="s">
        <v>119</v>
      </c>
      <c r="S1978" s="13"/>
      <c r="T1978" s="4"/>
      <c r="U1978" s="4"/>
      <c r="V1978" s="4"/>
      <c r="W1978" s="4">
        <v>220</v>
      </c>
      <c r="X1978" s="13">
        <v>39954</v>
      </c>
      <c r="Y1978" s="27"/>
      <c r="Z1978" s="27"/>
      <c r="AA1978" s="28"/>
      <c r="AB1978" s="31"/>
      <c r="AC1978" s="32">
        <v>68</v>
      </c>
      <c r="AD1978" s="28"/>
      <c r="AE1978" s="28">
        <v>44</v>
      </c>
      <c r="AF1978" s="33">
        <v>0.01</v>
      </c>
      <c r="AG1978" s="28">
        <v>0.5</v>
      </c>
      <c r="AH1978" s="31">
        <v>1.7999999999999999E-2</v>
      </c>
      <c r="AI1978" s="31">
        <v>0.48499999999999999</v>
      </c>
      <c r="AJ1978" s="31"/>
      <c r="AK1978" s="75" t="str">
        <f t="shared" si="386"/>
        <v>1</v>
      </c>
      <c r="AL1978" s="75" t="str">
        <f t="shared" si="387"/>
        <v>1</v>
      </c>
      <c r="AM1978" s="75" t="str">
        <f t="shared" si="388"/>
        <v>1</v>
      </c>
      <c r="AN1978" s="75" t="str">
        <f t="shared" si="389"/>
        <v>1</v>
      </c>
      <c r="AO1978" s="75" t="str">
        <f t="shared" si="390"/>
        <v>1</v>
      </c>
      <c r="AP1978" s="75" t="str">
        <f t="shared" si="391"/>
        <v>1</v>
      </c>
      <c r="AQ1978" s="75" t="str">
        <f t="shared" si="395"/>
        <v>1</v>
      </c>
      <c r="AR1978" s="75" t="str">
        <f t="shared" si="396"/>
        <v>1</v>
      </c>
      <c r="AS1978" s="75">
        <f t="shared" si="392"/>
        <v>1</v>
      </c>
      <c r="AT1978" s="75" t="str">
        <f t="shared" si="393"/>
        <v>1</v>
      </c>
      <c r="AU1978" s="48" t="e">
        <f>IF(OR(AQ1978="I",#REF!="I",AQ1978="C",#REF!="C"),"Termovacío",IF(OR(AO1978="I",AN1978="I",AP1978="I",AK1978="I",AL1978="I",AO1978="C",AN1978="C",AP1978="C",AK1978="C",AL1978="C"),"Regeneración",""))</f>
        <v>#REF!</v>
      </c>
    </row>
    <row r="1979" spans="1:47" s="10" customFormat="1" ht="15" customHeight="1" x14ac:dyDescent="0.2">
      <c r="A1979" s="4">
        <f t="shared" si="394"/>
        <v>98</v>
      </c>
      <c r="B1979" s="4">
        <v>60003766</v>
      </c>
      <c r="C1979" s="4" t="s">
        <v>85</v>
      </c>
      <c r="D1979" s="4" t="s">
        <v>158</v>
      </c>
      <c r="E1979" s="3" t="s">
        <v>152</v>
      </c>
      <c r="F1979" s="4" t="s">
        <v>389</v>
      </c>
      <c r="G1979" s="4" t="s">
        <v>19</v>
      </c>
      <c r="H1979" s="4">
        <v>185767</v>
      </c>
      <c r="I1979" s="4" t="s">
        <v>249</v>
      </c>
      <c r="J1979" s="4" t="s">
        <v>146</v>
      </c>
      <c r="K1979" s="4" t="s">
        <v>117</v>
      </c>
      <c r="L1979" s="4">
        <v>2007</v>
      </c>
      <c r="M1979" s="4" t="s">
        <v>267</v>
      </c>
      <c r="N1979" s="4" t="s">
        <v>153</v>
      </c>
      <c r="O1979" s="4" t="s">
        <v>135</v>
      </c>
      <c r="P1979" s="4">
        <v>2008</v>
      </c>
      <c r="Q1979" s="4"/>
      <c r="R1979" s="4" t="s">
        <v>119</v>
      </c>
      <c r="S1979" s="13"/>
      <c r="T1979" s="4"/>
      <c r="U1979" s="4"/>
      <c r="V1979" s="4"/>
      <c r="W1979" s="4">
        <v>220</v>
      </c>
      <c r="X1979" s="13">
        <v>39446</v>
      </c>
      <c r="Y1979" s="27"/>
      <c r="Z1979" s="27"/>
      <c r="AA1979" s="28"/>
      <c r="AB1979" s="31"/>
      <c r="AC1979" s="32">
        <v>73</v>
      </c>
      <c r="AD1979" s="28"/>
      <c r="AE1979" s="28">
        <v>49.6</v>
      </c>
      <c r="AF1979" s="33">
        <v>0.01</v>
      </c>
      <c r="AG1979" s="28">
        <v>0.5</v>
      </c>
      <c r="AH1979" s="31">
        <v>2E-3</v>
      </c>
      <c r="AI1979" s="31">
        <v>0.16700000000000001</v>
      </c>
      <c r="AJ1979" s="31"/>
      <c r="AK1979" s="75" t="str">
        <f t="shared" si="386"/>
        <v>1</v>
      </c>
      <c r="AL1979" s="75" t="str">
        <f t="shared" si="387"/>
        <v>1</v>
      </c>
      <c r="AM1979" s="75" t="str">
        <f t="shared" si="388"/>
        <v>1</v>
      </c>
      <c r="AN1979" s="75" t="str">
        <f t="shared" si="389"/>
        <v>1</v>
      </c>
      <c r="AO1979" s="75" t="str">
        <f t="shared" si="390"/>
        <v>1</v>
      </c>
      <c r="AP1979" s="75" t="str">
        <f t="shared" si="391"/>
        <v>1</v>
      </c>
      <c r="AQ1979" s="75" t="str">
        <f t="shared" si="395"/>
        <v>1</v>
      </c>
      <c r="AR1979" s="75" t="str">
        <f t="shared" si="396"/>
        <v>1</v>
      </c>
      <c r="AS1979" s="75">
        <f t="shared" si="392"/>
        <v>1</v>
      </c>
      <c r="AT1979" s="75" t="str">
        <f t="shared" si="393"/>
        <v>1</v>
      </c>
      <c r="AU1979" s="48" t="e">
        <f>IF(OR(AQ1979="I",#REF!="I",AQ1979="C",#REF!="C"),"Termovacío",IF(OR(AO1979="I",AN1979="I",AP1979="I",AK1979="I",AL1979="I",AO1979="C",AN1979="C",AP1979="C",AK1979="C",AL1979="C"),"Regeneración",""))</f>
        <v>#REF!</v>
      </c>
    </row>
    <row r="1980" spans="1:47" s="10" customFormat="1" ht="15" customHeight="1" x14ac:dyDescent="0.2">
      <c r="A1980" s="4">
        <f t="shared" si="394"/>
        <v>99</v>
      </c>
      <c r="B1980" s="36">
        <v>60003764</v>
      </c>
      <c r="C1980" s="36" t="s">
        <v>85</v>
      </c>
      <c r="D1980" s="36" t="s">
        <v>158</v>
      </c>
      <c r="E1980" s="37" t="s">
        <v>153</v>
      </c>
      <c r="F1980" s="36" t="s">
        <v>390</v>
      </c>
      <c r="G1980" s="36" t="s">
        <v>19</v>
      </c>
      <c r="H1980" s="36">
        <v>185766</v>
      </c>
      <c r="I1980" s="36" t="s">
        <v>249</v>
      </c>
      <c r="J1980" s="36" t="s">
        <v>146</v>
      </c>
      <c r="K1980" s="36" t="s">
        <v>117</v>
      </c>
      <c r="L1980" s="36">
        <v>2007</v>
      </c>
      <c r="M1980" s="36" t="s">
        <v>267</v>
      </c>
      <c r="N1980" s="36" t="s">
        <v>153</v>
      </c>
      <c r="O1980" s="36" t="s">
        <v>135</v>
      </c>
      <c r="P1980" s="36">
        <v>2008</v>
      </c>
      <c r="Q1980" s="36"/>
      <c r="R1980" s="36" t="s">
        <v>119</v>
      </c>
      <c r="S1980" s="38"/>
      <c r="T1980" s="36"/>
      <c r="U1980" s="36"/>
      <c r="V1980" s="36" t="s">
        <v>448</v>
      </c>
      <c r="W1980" s="36">
        <v>220</v>
      </c>
      <c r="X1980" s="38">
        <v>45700</v>
      </c>
      <c r="Y1980" s="39">
        <v>72</v>
      </c>
      <c r="Z1980" s="39">
        <v>27</v>
      </c>
      <c r="AA1980" s="40" t="s">
        <v>665</v>
      </c>
      <c r="AB1980" s="41">
        <v>0.88500000000000001</v>
      </c>
      <c r="AC1980" s="42">
        <v>75</v>
      </c>
      <c r="AD1980" s="40">
        <v>7</v>
      </c>
      <c r="AE1980" s="40">
        <v>37.4</v>
      </c>
      <c r="AF1980" s="43">
        <v>0.01</v>
      </c>
      <c r="AG1980" s="40">
        <v>1.5</v>
      </c>
      <c r="AH1980" s="41">
        <v>6.0000000000000001E-3</v>
      </c>
      <c r="AI1980" s="41">
        <v>0.65900000000000003</v>
      </c>
      <c r="AJ1980" s="41"/>
      <c r="AK1980" s="75" t="str">
        <f t="shared" si="386"/>
        <v>1</v>
      </c>
      <c r="AL1980" s="75" t="str">
        <f t="shared" si="387"/>
        <v>1</v>
      </c>
      <c r="AM1980" s="75" t="str">
        <f t="shared" si="388"/>
        <v>1</v>
      </c>
      <c r="AN1980" s="75" t="str">
        <f t="shared" si="389"/>
        <v>1</v>
      </c>
      <c r="AO1980" s="75" t="str">
        <f t="shared" si="390"/>
        <v>1</v>
      </c>
      <c r="AP1980" s="75" t="str">
        <f t="shared" si="391"/>
        <v>1</v>
      </c>
      <c r="AQ1980" s="75" t="str">
        <f t="shared" si="395"/>
        <v>1</v>
      </c>
      <c r="AR1980" s="75" t="str">
        <f t="shared" si="396"/>
        <v>1</v>
      </c>
      <c r="AS1980" s="75">
        <f t="shared" si="392"/>
        <v>1</v>
      </c>
      <c r="AT1980" s="75" t="str">
        <f t="shared" si="393"/>
        <v>1</v>
      </c>
      <c r="AU1980" s="48" t="e">
        <f>IF(OR(AQ1980="I",#REF!="I",AQ1980="C",#REF!="C"),"Termovacío",IF(OR(AO1980="I",AN1980="I",AP1980="I",AK1980="I",AL1980="I",AO1980="C",AN1980="C",AP1980="C",AK1980="C",AL1980="C"),"Regeneración",""))</f>
        <v>#REF!</v>
      </c>
    </row>
    <row r="1981" spans="1:47" s="10" customFormat="1" ht="15" customHeight="1" x14ac:dyDescent="0.2">
      <c r="A1981" s="4">
        <f t="shared" si="394"/>
        <v>99</v>
      </c>
      <c r="B1981" s="4">
        <v>60003764</v>
      </c>
      <c r="C1981" s="4" t="s">
        <v>85</v>
      </c>
      <c r="D1981" s="4" t="s">
        <v>158</v>
      </c>
      <c r="E1981" s="3" t="s">
        <v>153</v>
      </c>
      <c r="F1981" s="4" t="s">
        <v>390</v>
      </c>
      <c r="G1981" s="4" t="s">
        <v>19</v>
      </c>
      <c r="H1981" s="4">
        <v>185766</v>
      </c>
      <c r="I1981" s="4" t="s">
        <v>249</v>
      </c>
      <c r="J1981" s="4" t="s">
        <v>146</v>
      </c>
      <c r="K1981" s="4" t="s">
        <v>117</v>
      </c>
      <c r="L1981" s="4">
        <v>2007</v>
      </c>
      <c r="M1981" s="4" t="s">
        <v>267</v>
      </c>
      <c r="N1981" s="4" t="s">
        <v>153</v>
      </c>
      <c r="O1981" s="4" t="s">
        <v>135</v>
      </c>
      <c r="P1981" s="4">
        <v>2008</v>
      </c>
      <c r="Q1981" s="4"/>
      <c r="R1981" s="4" t="s">
        <v>119</v>
      </c>
      <c r="S1981" s="13"/>
      <c r="T1981" s="4"/>
      <c r="U1981" s="4"/>
      <c r="V1981" s="4" t="s">
        <v>448</v>
      </c>
      <c r="W1981" s="4">
        <v>220</v>
      </c>
      <c r="X1981" s="13">
        <v>45258</v>
      </c>
      <c r="Y1981" s="27">
        <v>58</v>
      </c>
      <c r="Z1981" s="27">
        <v>28</v>
      </c>
      <c r="AA1981" s="28" t="s">
        <v>450</v>
      </c>
      <c r="AB1981" s="31">
        <v>0.88500000000000001</v>
      </c>
      <c r="AC1981" s="32">
        <v>60</v>
      </c>
      <c r="AD1981" s="28">
        <v>7</v>
      </c>
      <c r="AE1981" s="28">
        <v>38.4</v>
      </c>
      <c r="AF1981" s="33">
        <v>0.01</v>
      </c>
      <c r="AG1981" s="28">
        <v>1.5</v>
      </c>
      <c r="AH1981" s="31">
        <v>6.0000000000000001E-3</v>
      </c>
      <c r="AI1981" s="31">
        <v>0.60899999999999999</v>
      </c>
      <c r="AJ1981" s="31"/>
      <c r="AK1981" s="75" t="str">
        <f t="shared" si="386"/>
        <v>1</v>
      </c>
      <c r="AL1981" s="75" t="str">
        <f t="shared" si="387"/>
        <v>1</v>
      </c>
      <c r="AM1981" s="75" t="str">
        <f t="shared" si="388"/>
        <v>1</v>
      </c>
      <c r="AN1981" s="75" t="str">
        <f t="shared" si="389"/>
        <v>1</v>
      </c>
      <c r="AO1981" s="75" t="str">
        <f t="shared" si="390"/>
        <v>1</v>
      </c>
      <c r="AP1981" s="75" t="str">
        <f t="shared" si="391"/>
        <v>1</v>
      </c>
      <c r="AQ1981" s="75" t="str">
        <f t="shared" si="395"/>
        <v>1</v>
      </c>
      <c r="AR1981" s="75" t="str">
        <f t="shared" si="396"/>
        <v>1</v>
      </c>
      <c r="AS1981" s="75">
        <f t="shared" si="392"/>
        <v>1</v>
      </c>
      <c r="AT1981" s="75" t="str">
        <f t="shared" si="393"/>
        <v>1</v>
      </c>
      <c r="AU1981" s="48" t="e">
        <f>IF(OR(AQ1981="I",#REF!="I",AQ1981="C",#REF!="C"),"Termovacío",IF(OR(AO1981="I",AN1981="I",AP1981="I",AK1981="I",AL1981="I",AO1981="C",AN1981="C",AP1981="C",AK1981="C",AL1981="C"),"Regeneración",""))</f>
        <v>#REF!</v>
      </c>
    </row>
    <row r="1982" spans="1:47" s="10" customFormat="1" ht="15" customHeight="1" x14ac:dyDescent="0.2">
      <c r="A1982" s="4">
        <f t="shared" si="394"/>
        <v>99</v>
      </c>
      <c r="B1982" s="4">
        <v>60003764</v>
      </c>
      <c r="C1982" s="4" t="s">
        <v>85</v>
      </c>
      <c r="D1982" s="4" t="s">
        <v>158</v>
      </c>
      <c r="E1982" s="3" t="s">
        <v>153</v>
      </c>
      <c r="F1982" s="4" t="s">
        <v>390</v>
      </c>
      <c r="G1982" s="4" t="s">
        <v>19</v>
      </c>
      <c r="H1982" s="4">
        <v>185766</v>
      </c>
      <c r="I1982" s="4" t="s">
        <v>249</v>
      </c>
      <c r="J1982" s="4" t="s">
        <v>146</v>
      </c>
      <c r="K1982" s="4" t="s">
        <v>117</v>
      </c>
      <c r="L1982" s="4">
        <v>2007</v>
      </c>
      <c r="M1982" s="4" t="s">
        <v>267</v>
      </c>
      <c r="N1982" s="4" t="s">
        <v>153</v>
      </c>
      <c r="O1982" s="4" t="s">
        <v>135</v>
      </c>
      <c r="P1982" s="4">
        <v>2008</v>
      </c>
      <c r="Q1982" s="4"/>
      <c r="R1982" s="4" t="s">
        <v>119</v>
      </c>
      <c r="S1982" s="13"/>
      <c r="T1982" s="4"/>
      <c r="U1982" s="4"/>
      <c r="V1982" s="4"/>
      <c r="W1982" s="4">
        <v>220</v>
      </c>
      <c r="X1982" s="13" t="s">
        <v>293</v>
      </c>
      <c r="Y1982" s="27">
        <v>0</v>
      </c>
      <c r="Z1982" s="27">
        <v>55</v>
      </c>
      <c r="AA1982" s="28" t="s">
        <v>282</v>
      </c>
      <c r="AB1982" s="31">
        <v>0.88349999999999995</v>
      </c>
      <c r="AC1982" s="32">
        <v>47.7</v>
      </c>
      <c r="AD1982" s="28">
        <v>10</v>
      </c>
      <c r="AE1982" s="28">
        <v>40.9</v>
      </c>
      <c r="AF1982" s="33">
        <v>0.02</v>
      </c>
      <c r="AG1982" s="28">
        <v>2</v>
      </c>
      <c r="AH1982" s="31">
        <v>1.4E-2</v>
      </c>
      <c r="AI1982" s="31">
        <v>0.28999999999999998</v>
      </c>
      <c r="AJ1982" s="31"/>
      <c r="AK1982" s="75" t="str">
        <f t="shared" si="386"/>
        <v>1</v>
      </c>
      <c r="AL1982" s="75" t="str">
        <f t="shared" si="387"/>
        <v>1</v>
      </c>
      <c r="AM1982" s="75" t="str">
        <f t="shared" si="388"/>
        <v>1</v>
      </c>
      <c r="AN1982" s="75" t="str">
        <f t="shared" si="389"/>
        <v>1</v>
      </c>
      <c r="AO1982" s="75" t="str">
        <f t="shared" si="390"/>
        <v>1</v>
      </c>
      <c r="AP1982" s="75" t="str">
        <f t="shared" si="391"/>
        <v>1</v>
      </c>
      <c r="AQ1982" s="75" t="str">
        <f t="shared" si="395"/>
        <v>2</v>
      </c>
      <c r="AR1982" s="75" t="str">
        <f t="shared" si="396"/>
        <v>1</v>
      </c>
      <c r="AS1982" s="75">
        <f t="shared" si="392"/>
        <v>1.2272727272727273</v>
      </c>
      <c r="AT1982" s="75" t="str">
        <f t="shared" si="393"/>
        <v>3</v>
      </c>
      <c r="AU1982" s="48" t="e">
        <f>IF(OR(AQ1982="I",#REF!="I",AQ1982="C",#REF!="C"),"Termovacío",IF(OR(AO1982="I",AN1982="I",AP1982="I",AK1982="I",AL1982="I",AO1982="C",AN1982="C",AP1982="C",AK1982="C",AL1982="C"),"Regeneración",""))</f>
        <v>#REF!</v>
      </c>
    </row>
    <row r="1983" spans="1:47" s="10" customFormat="1" ht="15" customHeight="1" x14ac:dyDescent="0.2">
      <c r="A1983" s="4">
        <f t="shared" si="394"/>
        <v>99</v>
      </c>
      <c r="B1983" s="4">
        <v>60003764</v>
      </c>
      <c r="C1983" s="4" t="s">
        <v>85</v>
      </c>
      <c r="D1983" s="4" t="s">
        <v>158</v>
      </c>
      <c r="E1983" s="3" t="s">
        <v>153</v>
      </c>
      <c r="F1983" s="4" t="s">
        <v>390</v>
      </c>
      <c r="G1983" s="4" t="s">
        <v>19</v>
      </c>
      <c r="H1983" s="4">
        <v>185766</v>
      </c>
      <c r="I1983" s="4" t="s">
        <v>249</v>
      </c>
      <c r="J1983" s="4" t="s">
        <v>146</v>
      </c>
      <c r="K1983" s="4" t="s">
        <v>117</v>
      </c>
      <c r="L1983" s="4">
        <v>2007</v>
      </c>
      <c r="M1983" s="4" t="s">
        <v>267</v>
      </c>
      <c r="N1983" s="4" t="s">
        <v>153</v>
      </c>
      <c r="O1983" s="4" t="s">
        <v>135</v>
      </c>
      <c r="P1983" s="4">
        <v>2008</v>
      </c>
      <c r="Q1983" s="4"/>
      <c r="R1983" s="4" t="s">
        <v>119</v>
      </c>
      <c r="S1983" s="13"/>
      <c r="T1983" s="4"/>
      <c r="U1983" s="4"/>
      <c r="V1983" s="4" t="s">
        <v>301</v>
      </c>
      <c r="W1983" s="4">
        <v>220</v>
      </c>
      <c r="X1983" s="13">
        <v>44446</v>
      </c>
      <c r="Y1983" s="27">
        <v>79.7</v>
      </c>
      <c r="Z1983" s="27">
        <v>52</v>
      </c>
      <c r="AA1983" s="28" t="s">
        <v>283</v>
      </c>
      <c r="AB1983" s="31">
        <v>0.876</v>
      </c>
      <c r="AC1983" s="32">
        <v>49</v>
      </c>
      <c r="AD1983" s="28">
        <v>13</v>
      </c>
      <c r="AE1983" s="28">
        <v>36</v>
      </c>
      <c r="AF1983" s="33">
        <v>0.02</v>
      </c>
      <c r="AG1983" s="28">
        <v>2</v>
      </c>
      <c r="AH1983" s="31">
        <v>0.01</v>
      </c>
      <c r="AI1983" s="31">
        <v>0.64</v>
      </c>
      <c r="AJ1983" s="31"/>
      <c r="AK1983" s="75" t="str">
        <f t="shared" si="386"/>
        <v>1</v>
      </c>
      <c r="AL1983" s="75" t="str">
        <f t="shared" si="387"/>
        <v>1</v>
      </c>
      <c r="AM1983" s="75" t="str">
        <f t="shared" si="388"/>
        <v>1</v>
      </c>
      <c r="AN1983" s="75" t="str">
        <f t="shared" si="389"/>
        <v>1</v>
      </c>
      <c r="AO1983" s="75" t="str">
        <f t="shared" si="390"/>
        <v>1</v>
      </c>
      <c r="AP1983" s="75" t="str">
        <f t="shared" si="391"/>
        <v>1</v>
      </c>
      <c r="AQ1983" s="75" t="str">
        <f t="shared" si="395"/>
        <v>2</v>
      </c>
      <c r="AR1983" s="75" t="str">
        <f t="shared" si="396"/>
        <v>1</v>
      </c>
      <c r="AS1983" s="75">
        <f t="shared" si="392"/>
        <v>1.2272727272727273</v>
      </c>
      <c r="AT1983" s="75" t="str">
        <f t="shared" si="393"/>
        <v>3</v>
      </c>
      <c r="AU1983" s="48" t="e">
        <f>IF(OR(AQ1983="I",#REF!="I",AQ1983="C",#REF!="C"),"Termovacío",IF(OR(AO1983="I",AN1983="I",AP1983="I",AK1983="I",AL1983="I",AO1983="C",AN1983="C",AP1983="C",AK1983="C",AL1983="C"),"Regeneración",""))</f>
        <v>#REF!</v>
      </c>
    </row>
    <row r="1984" spans="1:47" s="10" customFormat="1" ht="15" customHeight="1" x14ac:dyDescent="0.2">
      <c r="A1984" s="4">
        <f t="shared" si="394"/>
        <v>99</v>
      </c>
      <c r="B1984" s="4">
        <v>60003764</v>
      </c>
      <c r="C1984" s="4" t="s">
        <v>85</v>
      </c>
      <c r="D1984" s="4" t="s">
        <v>158</v>
      </c>
      <c r="E1984" s="3" t="s">
        <v>153</v>
      </c>
      <c r="F1984" s="4" t="s">
        <v>390</v>
      </c>
      <c r="G1984" s="4" t="s">
        <v>19</v>
      </c>
      <c r="H1984" s="4">
        <v>185766</v>
      </c>
      <c r="I1984" s="4" t="s">
        <v>249</v>
      </c>
      <c r="J1984" s="4" t="s">
        <v>146</v>
      </c>
      <c r="K1984" s="4" t="s">
        <v>117</v>
      </c>
      <c r="L1984" s="4">
        <v>2007</v>
      </c>
      <c r="M1984" s="4" t="s">
        <v>267</v>
      </c>
      <c r="N1984" s="4" t="s">
        <v>153</v>
      </c>
      <c r="O1984" s="4" t="s">
        <v>135</v>
      </c>
      <c r="P1984" s="4">
        <v>2008</v>
      </c>
      <c r="Q1984" s="4"/>
      <c r="R1984" s="4" t="s">
        <v>119</v>
      </c>
      <c r="S1984" s="13"/>
      <c r="T1984" s="4"/>
      <c r="U1984" s="4"/>
      <c r="V1984" s="4"/>
      <c r="W1984" s="4">
        <v>220</v>
      </c>
      <c r="X1984" s="13">
        <v>43579</v>
      </c>
      <c r="Y1984" s="27"/>
      <c r="Z1984" s="27"/>
      <c r="AA1984" s="28"/>
      <c r="AB1984" s="31"/>
      <c r="AC1984" s="32">
        <v>49</v>
      </c>
      <c r="AD1984" s="28"/>
      <c r="AE1984" s="28">
        <v>42.8</v>
      </c>
      <c r="AF1984" s="33">
        <v>0.01</v>
      </c>
      <c r="AG1984" s="28">
        <v>2</v>
      </c>
      <c r="AH1984" s="31">
        <v>1.4E-2</v>
      </c>
      <c r="AI1984" s="31">
        <v>0.26</v>
      </c>
      <c r="AJ1984" s="31"/>
      <c r="AK1984" s="75" t="str">
        <f t="shared" si="386"/>
        <v>1</v>
      </c>
      <c r="AL1984" s="75" t="str">
        <f t="shared" si="387"/>
        <v>1</v>
      </c>
      <c r="AM1984" s="75" t="str">
        <f t="shared" si="388"/>
        <v>1</v>
      </c>
      <c r="AN1984" s="75" t="str">
        <f t="shared" si="389"/>
        <v>1</v>
      </c>
      <c r="AO1984" s="75" t="str">
        <f t="shared" si="390"/>
        <v>1</v>
      </c>
      <c r="AP1984" s="75" t="str">
        <f t="shared" si="391"/>
        <v>1</v>
      </c>
      <c r="AQ1984" s="75" t="str">
        <f t="shared" si="395"/>
        <v>2</v>
      </c>
      <c r="AR1984" s="75" t="str">
        <f t="shared" si="396"/>
        <v>1</v>
      </c>
      <c r="AS1984" s="75">
        <f t="shared" si="392"/>
        <v>1.2272727272727273</v>
      </c>
      <c r="AT1984" s="75" t="str">
        <f t="shared" si="393"/>
        <v>3</v>
      </c>
      <c r="AU1984" s="48" t="e">
        <f>IF(OR(AQ1984="I",#REF!="I",AQ1984="C",#REF!="C"),"Termovacío",IF(OR(AO1984="I",AN1984="I",AP1984="I",AK1984="I",AL1984="I",AO1984="C",AN1984="C",AP1984="C",AK1984="C",AL1984="C"),"Regeneración",""))</f>
        <v>#REF!</v>
      </c>
    </row>
    <row r="1985" spans="1:47" s="10" customFormat="1" ht="15" customHeight="1" x14ac:dyDescent="0.2">
      <c r="A1985" s="4">
        <f t="shared" si="394"/>
        <v>99</v>
      </c>
      <c r="B1985" s="4">
        <v>60003764</v>
      </c>
      <c r="C1985" s="4" t="s">
        <v>85</v>
      </c>
      <c r="D1985" s="4" t="s">
        <v>158</v>
      </c>
      <c r="E1985" s="3" t="s">
        <v>153</v>
      </c>
      <c r="F1985" s="4" t="s">
        <v>390</v>
      </c>
      <c r="G1985" s="4" t="s">
        <v>19</v>
      </c>
      <c r="H1985" s="4">
        <v>185766</v>
      </c>
      <c r="I1985" s="4" t="s">
        <v>249</v>
      </c>
      <c r="J1985" s="4" t="s">
        <v>146</v>
      </c>
      <c r="K1985" s="4" t="s">
        <v>117</v>
      </c>
      <c r="L1985" s="4">
        <v>2007</v>
      </c>
      <c r="M1985" s="4" t="s">
        <v>267</v>
      </c>
      <c r="N1985" s="4" t="s">
        <v>153</v>
      </c>
      <c r="O1985" s="4" t="s">
        <v>135</v>
      </c>
      <c r="P1985" s="4">
        <v>2008</v>
      </c>
      <c r="Q1985" s="4"/>
      <c r="R1985" s="4" t="s">
        <v>119</v>
      </c>
      <c r="S1985" s="13"/>
      <c r="T1985" s="4"/>
      <c r="U1985" s="4"/>
      <c r="V1985" s="4"/>
      <c r="W1985" s="4">
        <v>220</v>
      </c>
      <c r="X1985" s="13">
        <v>43321</v>
      </c>
      <c r="Y1985" s="27"/>
      <c r="Z1985" s="27"/>
      <c r="AA1985" s="28"/>
      <c r="AB1985" s="31"/>
      <c r="AC1985" s="32">
        <v>50</v>
      </c>
      <c r="AD1985" s="28"/>
      <c r="AE1985" s="28">
        <v>35.200000000000003</v>
      </c>
      <c r="AF1985" s="33">
        <v>0.02</v>
      </c>
      <c r="AG1985" s="28">
        <v>1</v>
      </c>
      <c r="AH1985" s="31">
        <v>8.0000000000000002E-3</v>
      </c>
      <c r="AI1985" s="31">
        <v>0.18</v>
      </c>
      <c r="AJ1985" s="31"/>
      <c r="AK1985" s="75" t="str">
        <f t="shared" si="386"/>
        <v>1</v>
      </c>
      <c r="AL1985" s="75" t="str">
        <f t="shared" si="387"/>
        <v>1</v>
      </c>
      <c r="AM1985" s="75" t="str">
        <f t="shared" si="388"/>
        <v>1</v>
      </c>
      <c r="AN1985" s="75" t="str">
        <f t="shared" si="389"/>
        <v>1</v>
      </c>
      <c r="AO1985" s="75" t="str">
        <f t="shared" si="390"/>
        <v>1</v>
      </c>
      <c r="AP1985" s="75" t="str">
        <f t="shared" si="391"/>
        <v>1</v>
      </c>
      <c r="AQ1985" s="75" t="str">
        <f t="shared" si="395"/>
        <v>1</v>
      </c>
      <c r="AR1985" s="75" t="str">
        <f t="shared" si="396"/>
        <v>1</v>
      </c>
      <c r="AS1985" s="75">
        <f t="shared" si="392"/>
        <v>1</v>
      </c>
      <c r="AT1985" s="75" t="str">
        <f t="shared" si="393"/>
        <v>1</v>
      </c>
      <c r="AU1985" s="48" t="e">
        <f>IF(OR(AQ1985="I",#REF!="I",AQ1985="C",#REF!="C"),"Termovacío",IF(OR(AO1985="I",AN1985="I",AP1985="I",AK1985="I",AL1985="I",AO1985="C",AN1985="C",AP1985="C",AK1985="C",AL1985="C"),"Regeneración",""))</f>
        <v>#REF!</v>
      </c>
    </row>
    <row r="1986" spans="1:47" s="10" customFormat="1" ht="15" customHeight="1" x14ac:dyDescent="0.2">
      <c r="A1986" s="4">
        <f t="shared" si="394"/>
        <v>99</v>
      </c>
      <c r="B1986" s="4">
        <v>60003764</v>
      </c>
      <c r="C1986" s="4" t="s">
        <v>85</v>
      </c>
      <c r="D1986" s="4" t="s">
        <v>158</v>
      </c>
      <c r="E1986" s="3" t="s">
        <v>153</v>
      </c>
      <c r="F1986" s="4" t="s">
        <v>390</v>
      </c>
      <c r="G1986" s="4" t="s">
        <v>19</v>
      </c>
      <c r="H1986" s="4">
        <v>185766</v>
      </c>
      <c r="I1986" s="4" t="s">
        <v>249</v>
      </c>
      <c r="J1986" s="4" t="s">
        <v>146</v>
      </c>
      <c r="K1986" s="4" t="s">
        <v>117</v>
      </c>
      <c r="L1986" s="4">
        <v>2007</v>
      </c>
      <c r="M1986" s="4" t="s">
        <v>267</v>
      </c>
      <c r="N1986" s="4" t="s">
        <v>153</v>
      </c>
      <c r="O1986" s="4" t="s">
        <v>135</v>
      </c>
      <c r="P1986" s="4">
        <v>2008</v>
      </c>
      <c r="Q1986" s="4"/>
      <c r="R1986" s="4" t="s">
        <v>119</v>
      </c>
      <c r="S1986" s="13"/>
      <c r="T1986" s="4"/>
      <c r="U1986" s="4"/>
      <c r="V1986" s="4"/>
      <c r="W1986" s="4">
        <v>220</v>
      </c>
      <c r="X1986" s="13">
        <v>42922</v>
      </c>
      <c r="Y1986" s="27"/>
      <c r="Z1986" s="27"/>
      <c r="AA1986" s="28"/>
      <c r="AB1986" s="31"/>
      <c r="AC1986" s="32">
        <v>64</v>
      </c>
      <c r="AD1986" s="28"/>
      <c r="AE1986" s="28">
        <v>40.700000000000003</v>
      </c>
      <c r="AF1986" s="33">
        <v>0.01</v>
      </c>
      <c r="AG1986" s="28">
        <v>2</v>
      </c>
      <c r="AH1986" s="31">
        <v>0.02</v>
      </c>
      <c r="AI1986" s="31">
        <v>2.9</v>
      </c>
      <c r="AJ1986" s="31"/>
      <c r="AK1986" s="75" t="str">
        <f t="shared" si="386"/>
        <v>1</v>
      </c>
      <c r="AL1986" s="75" t="str">
        <f t="shared" si="387"/>
        <v>1</v>
      </c>
      <c r="AM1986" s="75" t="str">
        <f t="shared" si="388"/>
        <v>1</v>
      </c>
      <c r="AN1986" s="75" t="str">
        <f t="shared" si="389"/>
        <v>1</v>
      </c>
      <c r="AO1986" s="75" t="str">
        <f t="shared" si="390"/>
        <v>1</v>
      </c>
      <c r="AP1986" s="75" t="str">
        <f t="shared" si="391"/>
        <v>1</v>
      </c>
      <c r="AQ1986" s="75" t="str">
        <f t="shared" si="395"/>
        <v>1</v>
      </c>
      <c r="AR1986" s="75" t="str">
        <f t="shared" si="396"/>
        <v>1</v>
      </c>
      <c r="AS1986" s="75">
        <f t="shared" si="392"/>
        <v>1</v>
      </c>
      <c r="AT1986" s="75" t="str">
        <f t="shared" si="393"/>
        <v>1</v>
      </c>
      <c r="AU1986" s="48" t="e">
        <f>IF(OR(AQ1986="I",#REF!="I",AQ1986="C",#REF!="C"),"Termovacío",IF(OR(AO1986="I",AN1986="I",AP1986="I",AK1986="I",AL1986="I",AO1986="C",AN1986="C",AP1986="C",AK1986="C",AL1986="C"),"Regeneración",""))</f>
        <v>#REF!</v>
      </c>
    </row>
    <row r="1987" spans="1:47" s="10" customFormat="1" ht="15" customHeight="1" x14ac:dyDescent="0.2">
      <c r="A1987" s="4">
        <f t="shared" si="394"/>
        <v>99</v>
      </c>
      <c r="B1987" s="4">
        <v>60003764</v>
      </c>
      <c r="C1987" s="4" t="s">
        <v>85</v>
      </c>
      <c r="D1987" s="4" t="s">
        <v>158</v>
      </c>
      <c r="E1987" s="3" t="s">
        <v>153</v>
      </c>
      <c r="F1987" s="4" t="s">
        <v>390</v>
      </c>
      <c r="G1987" s="4" t="s">
        <v>19</v>
      </c>
      <c r="H1987" s="4">
        <v>185766</v>
      </c>
      <c r="I1987" s="4" t="s">
        <v>249</v>
      </c>
      <c r="J1987" s="4" t="s">
        <v>146</v>
      </c>
      <c r="K1987" s="4" t="s">
        <v>117</v>
      </c>
      <c r="L1987" s="4">
        <v>2007</v>
      </c>
      <c r="M1987" s="4" t="s">
        <v>267</v>
      </c>
      <c r="N1987" s="4" t="s">
        <v>153</v>
      </c>
      <c r="O1987" s="4" t="s">
        <v>135</v>
      </c>
      <c r="P1987" s="4">
        <v>2008</v>
      </c>
      <c r="Q1987" s="4"/>
      <c r="R1987" s="4" t="s">
        <v>119</v>
      </c>
      <c r="S1987" s="13"/>
      <c r="T1987" s="4"/>
      <c r="U1987" s="4"/>
      <c r="V1987" s="4"/>
      <c r="W1987" s="4">
        <v>220</v>
      </c>
      <c r="X1987" s="13">
        <v>42383</v>
      </c>
      <c r="Y1987" s="27"/>
      <c r="Z1987" s="27"/>
      <c r="AA1987" s="28"/>
      <c r="AB1987" s="31"/>
      <c r="AC1987" s="32">
        <v>66.099999999999994</v>
      </c>
      <c r="AD1987" s="28"/>
      <c r="AE1987" s="28">
        <v>36</v>
      </c>
      <c r="AF1987" s="33">
        <v>0.01</v>
      </c>
      <c r="AG1987" s="28">
        <v>1</v>
      </c>
      <c r="AH1987" s="31">
        <v>2.1999999999999999E-2</v>
      </c>
      <c r="AI1987" s="31">
        <v>0.32900000000000001</v>
      </c>
      <c r="AJ1987" s="31"/>
      <c r="AK1987" s="75" t="str">
        <f t="shared" si="386"/>
        <v>1</v>
      </c>
      <c r="AL1987" s="75" t="str">
        <f t="shared" si="387"/>
        <v>1</v>
      </c>
      <c r="AM1987" s="75" t="str">
        <f t="shared" si="388"/>
        <v>1</v>
      </c>
      <c r="AN1987" s="75" t="str">
        <f t="shared" si="389"/>
        <v>1</v>
      </c>
      <c r="AO1987" s="75" t="str">
        <f t="shared" si="390"/>
        <v>1</v>
      </c>
      <c r="AP1987" s="75" t="str">
        <f t="shared" si="391"/>
        <v>1</v>
      </c>
      <c r="AQ1987" s="75" t="str">
        <f t="shared" si="395"/>
        <v>1</v>
      </c>
      <c r="AR1987" s="75" t="str">
        <f t="shared" si="396"/>
        <v>1</v>
      </c>
      <c r="AS1987" s="75">
        <f t="shared" si="392"/>
        <v>1</v>
      </c>
      <c r="AT1987" s="75" t="str">
        <f t="shared" si="393"/>
        <v>1</v>
      </c>
      <c r="AU1987" s="48" t="e">
        <f>IF(OR(AQ1987="I",#REF!="I",AQ1987="C",#REF!="C"),"Termovacío",IF(OR(AO1987="I",AN1987="I",AP1987="I",AK1987="I",AL1987="I",AO1987="C",AN1987="C",AP1987="C",AK1987="C",AL1987="C"),"Regeneración",""))</f>
        <v>#REF!</v>
      </c>
    </row>
    <row r="1988" spans="1:47" s="10" customFormat="1" ht="15" customHeight="1" x14ac:dyDescent="0.2">
      <c r="A1988" s="4">
        <f t="shared" si="394"/>
        <v>99</v>
      </c>
      <c r="B1988" s="4">
        <v>60003764</v>
      </c>
      <c r="C1988" s="4" t="s">
        <v>85</v>
      </c>
      <c r="D1988" s="4" t="s">
        <v>158</v>
      </c>
      <c r="E1988" s="3" t="s">
        <v>153</v>
      </c>
      <c r="F1988" s="4" t="s">
        <v>390</v>
      </c>
      <c r="G1988" s="4" t="s">
        <v>19</v>
      </c>
      <c r="H1988" s="4">
        <v>185766</v>
      </c>
      <c r="I1988" s="4" t="s">
        <v>249</v>
      </c>
      <c r="J1988" s="4" t="s">
        <v>146</v>
      </c>
      <c r="K1988" s="4" t="s">
        <v>117</v>
      </c>
      <c r="L1988" s="4">
        <v>2007</v>
      </c>
      <c r="M1988" s="4" t="s">
        <v>267</v>
      </c>
      <c r="N1988" s="4" t="s">
        <v>153</v>
      </c>
      <c r="O1988" s="4" t="s">
        <v>135</v>
      </c>
      <c r="P1988" s="4">
        <v>2008</v>
      </c>
      <c r="Q1988" s="4"/>
      <c r="R1988" s="4" t="s">
        <v>119</v>
      </c>
      <c r="S1988" s="13"/>
      <c r="T1988" s="4"/>
      <c r="U1988" s="4"/>
      <c r="V1988" s="4"/>
      <c r="W1988" s="4">
        <v>220</v>
      </c>
      <c r="X1988" s="13">
        <v>42027</v>
      </c>
      <c r="Y1988" s="27"/>
      <c r="Z1988" s="27"/>
      <c r="AA1988" s="28"/>
      <c r="AB1988" s="31"/>
      <c r="AC1988" s="32">
        <v>55.3</v>
      </c>
      <c r="AD1988" s="28"/>
      <c r="AE1988" s="28">
        <v>40</v>
      </c>
      <c r="AF1988" s="33">
        <v>0.01</v>
      </c>
      <c r="AG1988" s="28"/>
      <c r="AH1988" s="31">
        <v>1.9E-2</v>
      </c>
      <c r="AI1988" s="31"/>
      <c r="AJ1988" s="31"/>
      <c r="AK1988" s="75" t="str">
        <f t="shared" ref="AK1988:AK2051" si="397">IF(AH1988&lt;&gt;"",IF(AH1988&lt;=0.1,"1",IF(AND(AH1988&gt;0.1,AH1988&lt;=0.3),"3",IF(AH1988&gt;0.3,"5",""))),"1")</f>
        <v>1</v>
      </c>
      <c r="AL1988" s="75" t="str">
        <f t="shared" ref="AL1988:AL2051" si="398">IF(AI1988&lt;&gt;"",IF(AI1988&lt;=3,"1",IF(AND(AI1988&gt;3,AI1988&lt;=4),"3",IF(AI1988&gt;4,"5",""))),"1")</f>
        <v>1</v>
      </c>
      <c r="AM1988" s="75" t="str">
        <f t="shared" ref="AM1988:AM2051" si="399">IF(AD1988&lt;&gt;"",IF(AD1988&lt;=20,"1",IF(AND(AD1988&gt;20,AD1988&lt;=30),"3",IF(AD1988&gt;30,"5",""))),"1")</f>
        <v>1</v>
      </c>
      <c r="AN1988" s="75" t="str">
        <f t="shared" ref="AN1988:AN2051" si="400">IF(AF1988&lt;&gt;"",IF(AF1988&lt;=0.05,"1",IF(AND(AF1988&gt;0.05,AF1988&lt;=0.1),"3",IF(AF1988&gt;0.1,"5",""))),"1")</f>
        <v>1</v>
      </c>
      <c r="AO1988" s="75" t="str">
        <f t="shared" ref="AO1988:AO2051" si="401">IF(AE1988&lt;&gt;"",IF(AE1988&gt;=32,"1",IF(AND(AE1988&gt;=28,AE1988&lt;32),"3",IF(AE1988&lt;28,"5",""))),"1")</f>
        <v>1</v>
      </c>
      <c r="AP1988" s="75" t="str">
        <f t="shared" ref="AP1988:AP2051" si="402">IF(AG1988&lt;&gt;"",IF(AG1988&lt;=3.5,"1",IF(AG1988&gt;3.5,"5","")),"1")</f>
        <v>1</v>
      </c>
      <c r="AQ1988" s="75" t="str">
        <f t="shared" si="395"/>
        <v>1</v>
      </c>
      <c r="AR1988" s="75" t="str">
        <f t="shared" si="396"/>
        <v>1</v>
      </c>
      <c r="AS1988" s="75">
        <f t="shared" si="392"/>
        <v>1</v>
      </c>
      <c r="AT1988" s="75" t="str">
        <f t="shared" si="393"/>
        <v>1</v>
      </c>
      <c r="AU1988" s="48" t="e">
        <f>IF(OR(AQ1988="I",#REF!="I",AQ1988="C",#REF!="C"),"Termovacío",IF(OR(AO1988="I",AN1988="I",AP1988="I",AK1988="I",AL1988="I",AO1988="C",AN1988="C",AP1988="C",AK1988="C",AL1988="C"),"Regeneración",""))</f>
        <v>#REF!</v>
      </c>
    </row>
    <row r="1989" spans="1:47" s="10" customFormat="1" ht="15" customHeight="1" x14ac:dyDescent="0.2">
      <c r="A1989" s="4">
        <f t="shared" si="394"/>
        <v>99</v>
      </c>
      <c r="B1989" s="4">
        <v>60003764</v>
      </c>
      <c r="C1989" s="4" t="s">
        <v>85</v>
      </c>
      <c r="D1989" s="4" t="s">
        <v>158</v>
      </c>
      <c r="E1989" s="3" t="s">
        <v>153</v>
      </c>
      <c r="F1989" s="4" t="s">
        <v>390</v>
      </c>
      <c r="G1989" s="4" t="s">
        <v>19</v>
      </c>
      <c r="H1989" s="4">
        <v>185766</v>
      </c>
      <c r="I1989" s="4" t="s">
        <v>249</v>
      </c>
      <c r="J1989" s="4" t="s">
        <v>146</v>
      </c>
      <c r="K1989" s="4" t="s">
        <v>117</v>
      </c>
      <c r="L1989" s="4">
        <v>2007</v>
      </c>
      <c r="M1989" s="4" t="s">
        <v>267</v>
      </c>
      <c r="N1989" s="4" t="s">
        <v>153</v>
      </c>
      <c r="O1989" s="4" t="s">
        <v>135</v>
      </c>
      <c r="P1989" s="4">
        <v>2008</v>
      </c>
      <c r="Q1989" s="4"/>
      <c r="R1989" s="4" t="s">
        <v>119</v>
      </c>
      <c r="S1989" s="13"/>
      <c r="T1989" s="4"/>
      <c r="U1989" s="4"/>
      <c r="V1989" s="4"/>
      <c r="W1989" s="4">
        <v>220</v>
      </c>
      <c r="X1989" s="13">
        <v>41997</v>
      </c>
      <c r="Y1989" s="27"/>
      <c r="Z1989" s="27"/>
      <c r="AA1989" s="28"/>
      <c r="AB1989" s="31"/>
      <c r="AC1989" s="32">
        <v>67</v>
      </c>
      <c r="AD1989" s="28"/>
      <c r="AE1989" s="28">
        <v>38</v>
      </c>
      <c r="AF1989" s="33">
        <v>0.01</v>
      </c>
      <c r="AG1989" s="28"/>
      <c r="AH1989" s="31">
        <v>2.1999999999999999E-2</v>
      </c>
      <c r="AI1989" s="31"/>
      <c r="AJ1989" s="31"/>
      <c r="AK1989" s="75" t="str">
        <f t="shared" si="397"/>
        <v>1</v>
      </c>
      <c r="AL1989" s="75" t="str">
        <f t="shared" si="398"/>
        <v>1</v>
      </c>
      <c r="AM1989" s="75" t="str">
        <f t="shared" si="399"/>
        <v>1</v>
      </c>
      <c r="AN1989" s="75" t="str">
        <f t="shared" si="400"/>
        <v>1</v>
      </c>
      <c r="AO1989" s="75" t="str">
        <f t="shared" si="401"/>
        <v>1</v>
      </c>
      <c r="AP1989" s="75" t="str">
        <f t="shared" si="402"/>
        <v>1</v>
      </c>
      <c r="AQ1989" s="75" t="str">
        <f t="shared" si="395"/>
        <v>1</v>
      </c>
      <c r="AR1989" s="75" t="str">
        <f t="shared" si="396"/>
        <v>1</v>
      </c>
      <c r="AS1989" s="75">
        <f t="shared" ref="AS1989:AS2052" si="403">+(3*AK1989+3*AL1989+4*AM1989+2*AN1989+3*AO1989+1*AP1989+5*AQ1989+1*AR1989)/22</f>
        <v>1</v>
      </c>
      <c r="AT1989" s="75" t="str">
        <f t="shared" ref="AT1989:AT2052" si="404">IF(AND(AS1989&gt;0,AS1989&lt;=1),"1",IF(AND(AS1989&gt;1,AS1989&lt;=2),"3",IF(AND(AS1989&gt;2,AS1989&lt;=3),"6",IF(AND(AS1989&gt;3,AS1989&lt;=4),"8",IF(AND(AS1989&gt;4,AS1989&lt;=5),"10","")))))</f>
        <v>1</v>
      </c>
      <c r="AU1989" s="48" t="e">
        <f>IF(OR(AQ1989="I",#REF!="I",AQ1989="C",#REF!="C"),"Termovacío",IF(OR(AO1989="I",AN1989="I",AP1989="I",AK1989="I",AL1989="I",AO1989="C",AN1989="C",AP1989="C",AK1989="C",AL1989="C"),"Regeneración",""))</f>
        <v>#REF!</v>
      </c>
    </row>
    <row r="1990" spans="1:47" s="10" customFormat="1" ht="15" customHeight="1" x14ac:dyDescent="0.2">
      <c r="A1990" s="4">
        <f t="shared" si="394"/>
        <v>99</v>
      </c>
      <c r="B1990" s="4">
        <v>60003764</v>
      </c>
      <c r="C1990" s="4" t="s">
        <v>85</v>
      </c>
      <c r="D1990" s="4" t="s">
        <v>158</v>
      </c>
      <c r="E1990" s="3" t="s">
        <v>153</v>
      </c>
      <c r="F1990" s="4" t="s">
        <v>390</v>
      </c>
      <c r="G1990" s="4" t="s">
        <v>19</v>
      </c>
      <c r="H1990" s="4">
        <v>185766</v>
      </c>
      <c r="I1990" s="4" t="s">
        <v>249</v>
      </c>
      <c r="J1990" s="4" t="s">
        <v>146</v>
      </c>
      <c r="K1990" s="4" t="s">
        <v>117</v>
      </c>
      <c r="L1990" s="4">
        <v>2007</v>
      </c>
      <c r="M1990" s="4" t="s">
        <v>267</v>
      </c>
      <c r="N1990" s="4" t="s">
        <v>153</v>
      </c>
      <c r="O1990" s="4" t="s">
        <v>135</v>
      </c>
      <c r="P1990" s="4">
        <v>2008</v>
      </c>
      <c r="Q1990" s="4"/>
      <c r="R1990" s="4" t="s">
        <v>119</v>
      </c>
      <c r="S1990" s="13"/>
      <c r="T1990" s="4"/>
      <c r="U1990" s="4"/>
      <c r="V1990" s="4"/>
      <c r="W1990" s="4">
        <v>220</v>
      </c>
      <c r="X1990" s="13">
        <v>41988</v>
      </c>
      <c r="Y1990" s="27"/>
      <c r="Z1990" s="27"/>
      <c r="AA1990" s="28"/>
      <c r="AB1990" s="31"/>
      <c r="AC1990" s="32">
        <v>68</v>
      </c>
      <c r="AD1990" s="28"/>
      <c r="AE1990" s="28">
        <v>40</v>
      </c>
      <c r="AF1990" s="33">
        <v>0.01</v>
      </c>
      <c r="AG1990" s="28">
        <v>0.5</v>
      </c>
      <c r="AH1990" s="31">
        <v>2.5999999999999999E-2</v>
      </c>
      <c r="AI1990" s="31"/>
      <c r="AJ1990" s="31"/>
      <c r="AK1990" s="75" t="str">
        <f t="shared" si="397"/>
        <v>1</v>
      </c>
      <c r="AL1990" s="75" t="str">
        <f t="shared" si="398"/>
        <v>1</v>
      </c>
      <c r="AM1990" s="75" t="str">
        <f t="shared" si="399"/>
        <v>1</v>
      </c>
      <c r="AN1990" s="75" t="str">
        <f t="shared" si="400"/>
        <v>1</v>
      </c>
      <c r="AO1990" s="75" t="str">
        <f t="shared" si="401"/>
        <v>1</v>
      </c>
      <c r="AP1990" s="75" t="str">
        <f t="shared" si="402"/>
        <v>1</v>
      </c>
      <c r="AQ1990" s="75" t="str">
        <f t="shared" si="395"/>
        <v>1</v>
      </c>
      <c r="AR1990" s="75" t="str">
        <f t="shared" si="396"/>
        <v>1</v>
      </c>
      <c r="AS1990" s="75">
        <f t="shared" si="403"/>
        <v>1</v>
      </c>
      <c r="AT1990" s="75" t="str">
        <f t="shared" si="404"/>
        <v>1</v>
      </c>
      <c r="AU1990" s="48" t="e">
        <f>IF(OR(AQ1990="I",#REF!="I",AQ1990="C",#REF!="C"),"Termovacío",IF(OR(AO1990="I",AN1990="I",AP1990="I",AK1990="I",AL1990="I",AO1990="C",AN1990="C",AP1990="C",AK1990="C",AL1990="C"),"Regeneración",""))</f>
        <v>#REF!</v>
      </c>
    </row>
    <row r="1991" spans="1:47" s="10" customFormat="1" ht="15" customHeight="1" x14ac:dyDescent="0.2">
      <c r="A1991" s="4">
        <f t="shared" si="394"/>
        <v>99</v>
      </c>
      <c r="B1991" s="4">
        <v>60003764</v>
      </c>
      <c r="C1991" s="4" t="s">
        <v>85</v>
      </c>
      <c r="D1991" s="4" t="s">
        <v>158</v>
      </c>
      <c r="E1991" s="3" t="s">
        <v>153</v>
      </c>
      <c r="F1991" s="4" t="s">
        <v>390</v>
      </c>
      <c r="G1991" s="4" t="s">
        <v>19</v>
      </c>
      <c r="H1991" s="4">
        <v>185766</v>
      </c>
      <c r="I1991" s="4" t="s">
        <v>249</v>
      </c>
      <c r="J1991" s="4" t="s">
        <v>146</v>
      </c>
      <c r="K1991" s="4" t="s">
        <v>117</v>
      </c>
      <c r="L1991" s="4">
        <v>2007</v>
      </c>
      <c r="M1991" s="4" t="s">
        <v>267</v>
      </c>
      <c r="N1991" s="4" t="s">
        <v>153</v>
      </c>
      <c r="O1991" s="4" t="s">
        <v>135</v>
      </c>
      <c r="P1991" s="4">
        <v>2008</v>
      </c>
      <c r="Q1991" s="4"/>
      <c r="R1991" s="4" t="s">
        <v>119</v>
      </c>
      <c r="S1991" s="13"/>
      <c r="T1991" s="4"/>
      <c r="U1991" s="4"/>
      <c r="V1991" s="4"/>
      <c r="W1991" s="4">
        <v>220</v>
      </c>
      <c r="X1991" s="13">
        <v>41634</v>
      </c>
      <c r="Y1991" s="27"/>
      <c r="Z1991" s="27"/>
      <c r="AA1991" s="28"/>
      <c r="AB1991" s="31"/>
      <c r="AC1991" s="32">
        <v>56</v>
      </c>
      <c r="AD1991" s="28"/>
      <c r="AE1991" s="28">
        <v>34.5</v>
      </c>
      <c r="AF1991" s="33">
        <v>0.01</v>
      </c>
      <c r="AG1991" s="28">
        <v>1</v>
      </c>
      <c r="AH1991" s="31">
        <v>1.2999999999999999E-2</v>
      </c>
      <c r="AI1991" s="31">
        <v>0.44</v>
      </c>
      <c r="AJ1991" s="31"/>
      <c r="AK1991" s="75" t="str">
        <f t="shared" si="397"/>
        <v>1</v>
      </c>
      <c r="AL1991" s="75" t="str">
        <f t="shared" si="398"/>
        <v>1</v>
      </c>
      <c r="AM1991" s="75" t="str">
        <f t="shared" si="399"/>
        <v>1</v>
      </c>
      <c r="AN1991" s="75" t="str">
        <f t="shared" si="400"/>
        <v>1</v>
      </c>
      <c r="AO1991" s="75" t="str">
        <f t="shared" si="401"/>
        <v>1</v>
      </c>
      <c r="AP1991" s="75" t="str">
        <f t="shared" si="402"/>
        <v>1</v>
      </c>
      <c r="AQ1991" s="75" t="str">
        <f t="shared" si="395"/>
        <v>1</v>
      </c>
      <c r="AR1991" s="75" t="str">
        <f t="shared" si="396"/>
        <v>1</v>
      </c>
      <c r="AS1991" s="75">
        <f t="shared" si="403"/>
        <v>1</v>
      </c>
      <c r="AT1991" s="75" t="str">
        <f t="shared" si="404"/>
        <v>1</v>
      </c>
      <c r="AU1991" s="48" t="e">
        <f>IF(OR(AQ1991="I",#REF!="I",AQ1991="C",#REF!="C"),"Termovacío",IF(OR(AO1991="I",AN1991="I",AP1991="I",AK1991="I",AL1991="I",AO1991="C",AN1991="C",AP1991="C",AK1991="C",AL1991="C"),"Regeneración",""))</f>
        <v>#REF!</v>
      </c>
    </row>
    <row r="1992" spans="1:47" s="10" customFormat="1" ht="15" customHeight="1" x14ac:dyDescent="0.2">
      <c r="A1992" s="4">
        <f t="shared" si="394"/>
        <v>99</v>
      </c>
      <c r="B1992" s="4">
        <v>60003764</v>
      </c>
      <c r="C1992" s="4" t="s">
        <v>85</v>
      </c>
      <c r="D1992" s="4" t="s">
        <v>158</v>
      </c>
      <c r="E1992" s="3" t="s">
        <v>153</v>
      </c>
      <c r="F1992" s="4" t="s">
        <v>390</v>
      </c>
      <c r="G1992" s="4" t="s">
        <v>19</v>
      </c>
      <c r="H1992" s="4">
        <v>185766</v>
      </c>
      <c r="I1992" s="4" t="s">
        <v>249</v>
      </c>
      <c r="J1992" s="4" t="s">
        <v>146</v>
      </c>
      <c r="K1992" s="4" t="s">
        <v>117</v>
      </c>
      <c r="L1992" s="4">
        <v>2007</v>
      </c>
      <c r="M1992" s="4" t="s">
        <v>267</v>
      </c>
      <c r="N1992" s="4" t="s">
        <v>153</v>
      </c>
      <c r="O1992" s="4" t="s">
        <v>135</v>
      </c>
      <c r="P1992" s="4">
        <v>2008</v>
      </c>
      <c r="Q1992" s="4"/>
      <c r="R1992" s="4" t="s">
        <v>119</v>
      </c>
      <c r="S1992" s="13"/>
      <c r="T1992" s="4"/>
      <c r="U1992" s="4"/>
      <c r="V1992" s="4"/>
      <c r="W1992" s="4">
        <v>220</v>
      </c>
      <c r="X1992" s="13">
        <v>41347</v>
      </c>
      <c r="Y1992" s="27"/>
      <c r="Z1992" s="27"/>
      <c r="AA1992" s="28"/>
      <c r="AB1992" s="31"/>
      <c r="AC1992" s="32">
        <v>50</v>
      </c>
      <c r="AD1992" s="28"/>
      <c r="AE1992" s="28">
        <v>36</v>
      </c>
      <c r="AF1992" s="33">
        <v>0.01</v>
      </c>
      <c r="AG1992" s="28">
        <v>0.5</v>
      </c>
      <c r="AH1992" s="31">
        <v>1.9E-2</v>
      </c>
      <c r="AI1992" s="31">
        <v>0.61099999999999999</v>
      </c>
      <c r="AJ1992" s="31"/>
      <c r="AK1992" s="75" t="str">
        <f t="shared" si="397"/>
        <v>1</v>
      </c>
      <c r="AL1992" s="75" t="str">
        <f t="shared" si="398"/>
        <v>1</v>
      </c>
      <c r="AM1992" s="75" t="str">
        <f t="shared" si="399"/>
        <v>1</v>
      </c>
      <c r="AN1992" s="75" t="str">
        <f t="shared" si="400"/>
        <v>1</v>
      </c>
      <c r="AO1992" s="75" t="str">
        <f t="shared" si="401"/>
        <v>1</v>
      </c>
      <c r="AP1992" s="75" t="str">
        <f t="shared" si="402"/>
        <v>1</v>
      </c>
      <c r="AQ1992" s="75" t="str">
        <f t="shared" si="395"/>
        <v>1</v>
      </c>
      <c r="AR1992" s="75" t="str">
        <f t="shared" si="396"/>
        <v>1</v>
      </c>
      <c r="AS1992" s="75">
        <f t="shared" si="403"/>
        <v>1</v>
      </c>
      <c r="AT1992" s="75" t="str">
        <f t="shared" si="404"/>
        <v>1</v>
      </c>
      <c r="AU1992" s="48" t="e">
        <f>IF(OR(AQ1992="I",#REF!="I",AQ1992="C",#REF!="C"),"Termovacío",IF(OR(AO1992="I",AN1992="I",AP1992="I",AK1992="I",AL1992="I",AO1992="C",AN1992="C",AP1992="C",AK1992="C",AL1992="C"),"Regeneración",""))</f>
        <v>#REF!</v>
      </c>
    </row>
    <row r="1993" spans="1:47" s="10" customFormat="1" ht="15" customHeight="1" x14ac:dyDescent="0.2">
      <c r="A1993" s="4">
        <f t="shared" si="394"/>
        <v>99</v>
      </c>
      <c r="B1993" s="4">
        <v>60003764</v>
      </c>
      <c r="C1993" s="4" t="s">
        <v>85</v>
      </c>
      <c r="D1993" s="4" t="s">
        <v>158</v>
      </c>
      <c r="E1993" s="3" t="s">
        <v>153</v>
      </c>
      <c r="F1993" s="4" t="s">
        <v>390</v>
      </c>
      <c r="G1993" s="4" t="s">
        <v>19</v>
      </c>
      <c r="H1993" s="4">
        <v>185766</v>
      </c>
      <c r="I1993" s="4" t="s">
        <v>249</v>
      </c>
      <c r="J1993" s="4" t="s">
        <v>146</v>
      </c>
      <c r="K1993" s="4" t="s">
        <v>117</v>
      </c>
      <c r="L1993" s="4">
        <v>2007</v>
      </c>
      <c r="M1993" s="4" t="s">
        <v>267</v>
      </c>
      <c r="N1993" s="4" t="s">
        <v>153</v>
      </c>
      <c r="O1993" s="4" t="s">
        <v>135</v>
      </c>
      <c r="P1993" s="4">
        <v>2008</v>
      </c>
      <c r="Q1993" s="4"/>
      <c r="R1993" s="4" t="s">
        <v>119</v>
      </c>
      <c r="S1993" s="13"/>
      <c r="T1993" s="4"/>
      <c r="U1993" s="4"/>
      <c r="V1993" s="4"/>
      <c r="W1993" s="4">
        <v>220</v>
      </c>
      <c r="X1993" s="13">
        <v>40886</v>
      </c>
      <c r="Y1993" s="27"/>
      <c r="Z1993" s="27"/>
      <c r="AA1993" s="28"/>
      <c r="AB1993" s="31"/>
      <c r="AC1993" s="32">
        <v>69</v>
      </c>
      <c r="AD1993" s="28"/>
      <c r="AE1993" s="28">
        <v>40</v>
      </c>
      <c r="AF1993" s="33">
        <v>0.01</v>
      </c>
      <c r="AG1993" s="28">
        <v>0.5</v>
      </c>
      <c r="AH1993" s="31">
        <v>1.0999999999999999E-2</v>
      </c>
      <c r="AI1993" s="31">
        <v>0.28699999999999998</v>
      </c>
      <c r="AJ1993" s="31"/>
      <c r="AK1993" s="75" t="str">
        <f t="shared" si="397"/>
        <v>1</v>
      </c>
      <c r="AL1993" s="75" t="str">
        <f t="shared" si="398"/>
        <v>1</v>
      </c>
      <c r="AM1993" s="75" t="str">
        <f t="shared" si="399"/>
        <v>1</v>
      </c>
      <c r="AN1993" s="75" t="str">
        <f t="shared" si="400"/>
        <v>1</v>
      </c>
      <c r="AO1993" s="75" t="str">
        <f t="shared" si="401"/>
        <v>1</v>
      </c>
      <c r="AP1993" s="75" t="str">
        <f t="shared" si="402"/>
        <v>1</v>
      </c>
      <c r="AQ1993" s="75" t="str">
        <f t="shared" si="395"/>
        <v>1</v>
      </c>
      <c r="AR1993" s="75" t="str">
        <f t="shared" si="396"/>
        <v>1</v>
      </c>
      <c r="AS1993" s="75">
        <f t="shared" si="403"/>
        <v>1</v>
      </c>
      <c r="AT1993" s="75" t="str">
        <f t="shared" si="404"/>
        <v>1</v>
      </c>
      <c r="AU1993" s="48" t="e">
        <f>IF(OR(AQ1993="I",#REF!="I",AQ1993="C",#REF!="C"),"Termovacío",IF(OR(AO1993="I",AN1993="I",AP1993="I",AK1993="I",AL1993="I",AO1993="C",AN1993="C",AP1993="C",AK1993="C",AL1993="C"),"Regeneración",""))</f>
        <v>#REF!</v>
      </c>
    </row>
    <row r="1994" spans="1:47" s="10" customFormat="1" ht="15" customHeight="1" x14ac:dyDescent="0.2">
      <c r="A1994" s="4">
        <f t="shared" si="394"/>
        <v>99</v>
      </c>
      <c r="B1994" s="4">
        <v>60003764</v>
      </c>
      <c r="C1994" s="4" t="s">
        <v>85</v>
      </c>
      <c r="D1994" s="4" t="s">
        <v>158</v>
      </c>
      <c r="E1994" s="3" t="s">
        <v>153</v>
      </c>
      <c r="F1994" s="4" t="s">
        <v>390</v>
      </c>
      <c r="G1994" s="4" t="s">
        <v>19</v>
      </c>
      <c r="H1994" s="4">
        <v>185766</v>
      </c>
      <c r="I1994" s="4" t="s">
        <v>249</v>
      </c>
      <c r="J1994" s="4" t="s">
        <v>146</v>
      </c>
      <c r="K1994" s="4" t="s">
        <v>117</v>
      </c>
      <c r="L1994" s="4">
        <v>2007</v>
      </c>
      <c r="M1994" s="4" t="s">
        <v>267</v>
      </c>
      <c r="N1994" s="4" t="s">
        <v>153</v>
      </c>
      <c r="O1994" s="4" t="s">
        <v>135</v>
      </c>
      <c r="P1994" s="4">
        <v>2008</v>
      </c>
      <c r="Q1994" s="4"/>
      <c r="R1994" s="4" t="s">
        <v>119</v>
      </c>
      <c r="S1994" s="13"/>
      <c r="T1994" s="4"/>
      <c r="U1994" s="4"/>
      <c r="V1994" s="4"/>
      <c r="W1994" s="4">
        <v>220</v>
      </c>
      <c r="X1994" s="13">
        <v>40653</v>
      </c>
      <c r="Y1994" s="27"/>
      <c r="Z1994" s="27"/>
      <c r="AA1994" s="28"/>
      <c r="AB1994" s="31"/>
      <c r="AC1994" s="32">
        <v>53</v>
      </c>
      <c r="AD1994" s="28"/>
      <c r="AE1994" s="28">
        <v>36</v>
      </c>
      <c r="AF1994" s="33">
        <v>0.01</v>
      </c>
      <c r="AG1994" s="28">
        <v>0.5</v>
      </c>
      <c r="AH1994" s="31">
        <v>0.01</v>
      </c>
      <c r="AI1994" s="31">
        <v>0.25600000000000001</v>
      </c>
      <c r="AJ1994" s="31"/>
      <c r="AK1994" s="75" t="str">
        <f t="shared" si="397"/>
        <v>1</v>
      </c>
      <c r="AL1994" s="75" t="str">
        <f t="shared" si="398"/>
        <v>1</v>
      </c>
      <c r="AM1994" s="75" t="str">
        <f t="shared" si="399"/>
        <v>1</v>
      </c>
      <c r="AN1994" s="75" t="str">
        <f t="shared" si="400"/>
        <v>1</v>
      </c>
      <c r="AO1994" s="75" t="str">
        <f t="shared" si="401"/>
        <v>1</v>
      </c>
      <c r="AP1994" s="75" t="str">
        <f t="shared" si="402"/>
        <v>1</v>
      </c>
      <c r="AQ1994" s="75" t="str">
        <f t="shared" si="395"/>
        <v>1</v>
      </c>
      <c r="AR1994" s="75" t="str">
        <f t="shared" si="396"/>
        <v>1</v>
      </c>
      <c r="AS1994" s="75">
        <f t="shared" si="403"/>
        <v>1</v>
      </c>
      <c r="AT1994" s="75" t="str">
        <f t="shared" si="404"/>
        <v>1</v>
      </c>
      <c r="AU1994" s="48" t="e">
        <f>IF(OR(AQ1994="I",#REF!="I",AQ1994="C",#REF!="C"),"Termovacío",IF(OR(AO1994="I",AN1994="I",AP1994="I",AK1994="I",AL1994="I",AO1994="C",AN1994="C",AP1994="C",AK1994="C",AL1994="C"),"Regeneración",""))</f>
        <v>#REF!</v>
      </c>
    </row>
    <row r="1995" spans="1:47" s="10" customFormat="1" ht="15" customHeight="1" x14ac:dyDescent="0.2">
      <c r="A1995" s="4">
        <f t="shared" si="394"/>
        <v>99</v>
      </c>
      <c r="B1995" s="4">
        <v>60003764</v>
      </c>
      <c r="C1995" s="4" t="s">
        <v>85</v>
      </c>
      <c r="D1995" s="4" t="s">
        <v>158</v>
      </c>
      <c r="E1995" s="3" t="s">
        <v>153</v>
      </c>
      <c r="F1995" s="4" t="s">
        <v>390</v>
      </c>
      <c r="G1995" s="4" t="s">
        <v>19</v>
      </c>
      <c r="H1995" s="4">
        <v>185766</v>
      </c>
      <c r="I1995" s="4" t="s">
        <v>249</v>
      </c>
      <c r="J1995" s="4" t="s">
        <v>146</v>
      </c>
      <c r="K1995" s="4" t="s">
        <v>117</v>
      </c>
      <c r="L1995" s="4">
        <v>2007</v>
      </c>
      <c r="M1995" s="4" t="s">
        <v>267</v>
      </c>
      <c r="N1995" s="4" t="s">
        <v>153</v>
      </c>
      <c r="O1995" s="4" t="s">
        <v>135</v>
      </c>
      <c r="P1995" s="4">
        <v>2008</v>
      </c>
      <c r="Q1995" s="4"/>
      <c r="R1995" s="4" t="s">
        <v>119</v>
      </c>
      <c r="S1995" s="13"/>
      <c r="T1995" s="4"/>
      <c r="U1995" s="4"/>
      <c r="V1995" s="4"/>
      <c r="W1995" s="4">
        <v>220</v>
      </c>
      <c r="X1995" s="13">
        <v>40598</v>
      </c>
      <c r="Y1995" s="27"/>
      <c r="Z1995" s="27"/>
      <c r="AA1995" s="28"/>
      <c r="AB1995" s="31"/>
      <c r="AC1995" s="32">
        <v>67</v>
      </c>
      <c r="AD1995" s="28"/>
      <c r="AE1995" s="28">
        <v>38</v>
      </c>
      <c r="AF1995" s="33">
        <v>0.01</v>
      </c>
      <c r="AG1995" s="28">
        <v>0.5</v>
      </c>
      <c r="AH1995" s="31">
        <v>1.0999999999999999E-2</v>
      </c>
      <c r="AI1995" s="31">
        <v>0.33200000000000002</v>
      </c>
      <c r="AJ1995" s="31"/>
      <c r="AK1995" s="75" t="str">
        <f t="shared" si="397"/>
        <v>1</v>
      </c>
      <c r="AL1995" s="75" t="str">
        <f t="shared" si="398"/>
        <v>1</v>
      </c>
      <c r="AM1995" s="75" t="str">
        <f t="shared" si="399"/>
        <v>1</v>
      </c>
      <c r="AN1995" s="75" t="str">
        <f t="shared" si="400"/>
        <v>1</v>
      </c>
      <c r="AO1995" s="75" t="str">
        <f t="shared" si="401"/>
        <v>1</v>
      </c>
      <c r="AP1995" s="75" t="str">
        <f t="shared" si="402"/>
        <v>1</v>
      </c>
      <c r="AQ1995" s="75" t="str">
        <f t="shared" si="395"/>
        <v>1</v>
      </c>
      <c r="AR1995" s="75" t="str">
        <f t="shared" si="396"/>
        <v>1</v>
      </c>
      <c r="AS1995" s="75">
        <f t="shared" si="403"/>
        <v>1</v>
      </c>
      <c r="AT1995" s="75" t="str">
        <f t="shared" si="404"/>
        <v>1</v>
      </c>
      <c r="AU1995" s="48" t="e">
        <f>IF(OR(AQ1995="I",#REF!="I",AQ1995="C",#REF!="C"),"Termovacío",IF(OR(AO1995="I",AN1995="I",AP1995="I",AK1995="I",AL1995="I",AO1995="C",AN1995="C",AP1995="C",AK1995="C",AL1995="C"),"Regeneración",""))</f>
        <v>#REF!</v>
      </c>
    </row>
    <row r="1996" spans="1:47" s="10" customFormat="1" ht="15" customHeight="1" x14ac:dyDescent="0.2">
      <c r="A1996" s="4">
        <f t="shared" si="394"/>
        <v>99</v>
      </c>
      <c r="B1996" s="4">
        <v>60003764</v>
      </c>
      <c r="C1996" s="4" t="s">
        <v>85</v>
      </c>
      <c r="D1996" s="4" t="s">
        <v>158</v>
      </c>
      <c r="E1996" s="3" t="s">
        <v>153</v>
      </c>
      <c r="F1996" s="4" t="s">
        <v>390</v>
      </c>
      <c r="G1996" s="4" t="s">
        <v>19</v>
      </c>
      <c r="H1996" s="4">
        <v>185766</v>
      </c>
      <c r="I1996" s="4" t="s">
        <v>249</v>
      </c>
      <c r="J1996" s="4" t="s">
        <v>146</v>
      </c>
      <c r="K1996" s="4" t="s">
        <v>117</v>
      </c>
      <c r="L1996" s="4">
        <v>2007</v>
      </c>
      <c r="M1996" s="4" t="s">
        <v>267</v>
      </c>
      <c r="N1996" s="4" t="s">
        <v>153</v>
      </c>
      <c r="O1996" s="4" t="s">
        <v>135</v>
      </c>
      <c r="P1996" s="4">
        <v>2008</v>
      </c>
      <c r="Q1996" s="4"/>
      <c r="R1996" s="4" t="s">
        <v>119</v>
      </c>
      <c r="S1996" s="13"/>
      <c r="T1996" s="4"/>
      <c r="U1996" s="4"/>
      <c r="V1996" s="4"/>
      <c r="W1996" s="4">
        <v>220</v>
      </c>
      <c r="X1996" s="13">
        <v>40318</v>
      </c>
      <c r="Y1996" s="27"/>
      <c r="Z1996" s="27"/>
      <c r="AA1996" s="28"/>
      <c r="AB1996" s="31"/>
      <c r="AC1996" s="32">
        <v>68</v>
      </c>
      <c r="AD1996" s="28"/>
      <c r="AE1996" s="28">
        <v>40</v>
      </c>
      <c r="AF1996" s="33">
        <v>0.01</v>
      </c>
      <c r="AG1996" s="28">
        <v>0.5</v>
      </c>
      <c r="AH1996" s="31">
        <v>1.0999999999999999E-2</v>
      </c>
      <c r="AI1996" s="31">
        <v>0.46200000000000002</v>
      </c>
      <c r="AJ1996" s="31"/>
      <c r="AK1996" s="75" t="str">
        <f t="shared" si="397"/>
        <v>1</v>
      </c>
      <c r="AL1996" s="75" t="str">
        <f t="shared" si="398"/>
        <v>1</v>
      </c>
      <c r="AM1996" s="75" t="str">
        <f t="shared" si="399"/>
        <v>1</v>
      </c>
      <c r="AN1996" s="75" t="str">
        <f t="shared" si="400"/>
        <v>1</v>
      </c>
      <c r="AO1996" s="75" t="str">
        <f t="shared" si="401"/>
        <v>1</v>
      </c>
      <c r="AP1996" s="75" t="str">
        <f t="shared" si="402"/>
        <v>1</v>
      </c>
      <c r="AQ1996" s="75" t="str">
        <f t="shared" si="395"/>
        <v>1</v>
      </c>
      <c r="AR1996" s="75" t="str">
        <f t="shared" si="396"/>
        <v>1</v>
      </c>
      <c r="AS1996" s="75">
        <f t="shared" si="403"/>
        <v>1</v>
      </c>
      <c r="AT1996" s="75" t="str">
        <f t="shared" si="404"/>
        <v>1</v>
      </c>
      <c r="AU1996" s="48" t="e">
        <f>IF(OR(AQ1996="I",#REF!="I",AQ1996="C",#REF!="C"),"Termovacío",IF(OR(AO1996="I",AN1996="I",AP1996="I",AK1996="I",AL1996="I",AO1996="C",AN1996="C",AP1996="C",AK1996="C",AL1996="C"),"Regeneración",""))</f>
        <v>#REF!</v>
      </c>
    </row>
    <row r="1997" spans="1:47" s="10" customFormat="1" ht="15" customHeight="1" x14ac:dyDescent="0.2">
      <c r="A1997" s="4">
        <f t="shared" ref="A1997:A2060" si="405">+IF(B1996=B1997,A1996,A1996+1)</f>
        <v>99</v>
      </c>
      <c r="B1997" s="4">
        <v>60003764</v>
      </c>
      <c r="C1997" s="4" t="s">
        <v>85</v>
      </c>
      <c r="D1997" s="4" t="s">
        <v>158</v>
      </c>
      <c r="E1997" s="3" t="s">
        <v>153</v>
      </c>
      <c r="F1997" s="4" t="s">
        <v>390</v>
      </c>
      <c r="G1997" s="4" t="s">
        <v>19</v>
      </c>
      <c r="H1997" s="4">
        <v>185766</v>
      </c>
      <c r="I1997" s="4" t="s">
        <v>249</v>
      </c>
      <c r="J1997" s="4" t="s">
        <v>146</v>
      </c>
      <c r="K1997" s="4" t="s">
        <v>117</v>
      </c>
      <c r="L1997" s="4">
        <v>2007</v>
      </c>
      <c r="M1997" s="4" t="s">
        <v>267</v>
      </c>
      <c r="N1997" s="4" t="s">
        <v>153</v>
      </c>
      <c r="O1997" s="4" t="s">
        <v>135</v>
      </c>
      <c r="P1997" s="4">
        <v>2008</v>
      </c>
      <c r="Q1997" s="4"/>
      <c r="R1997" s="4" t="s">
        <v>119</v>
      </c>
      <c r="S1997" s="13"/>
      <c r="T1997" s="4"/>
      <c r="U1997" s="4"/>
      <c r="V1997" s="4"/>
      <c r="W1997" s="4">
        <v>220</v>
      </c>
      <c r="X1997" s="13">
        <v>39954</v>
      </c>
      <c r="Y1997" s="27"/>
      <c r="Z1997" s="27"/>
      <c r="AA1997" s="28"/>
      <c r="AB1997" s="31"/>
      <c r="AC1997" s="32">
        <v>36</v>
      </c>
      <c r="AD1997" s="28"/>
      <c r="AE1997" s="28">
        <v>39</v>
      </c>
      <c r="AF1997" s="33">
        <v>0.01</v>
      </c>
      <c r="AG1997" s="28">
        <v>0.5</v>
      </c>
      <c r="AH1997" s="31">
        <v>1.7999999999999999E-2</v>
      </c>
      <c r="AI1997" s="31">
        <v>0.60299999999999998</v>
      </c>
      <c r="AJ1997" s="31"/>
      <c r="AK1997" s="75" t="str">
        <f t="shared" si="397"/>
        <v>1</v>
      </c>
      <c r="AL1997" s="75" t="str">
        <f t="shared" si="398"/>
        <v>1</v>
      </c>
      <c r="AM1997" s="75" t="str">
        <f t="shared" si="399"/>
        <v>1</v>
      </c>
      <c r="AN1997" s="75" t="str">
        <f t="shared" si="400"/>
        <v>1</v>
      </c>
      <c r="AO1997" s="75" t="str">
        <f t="shared" si="401"/>
        <v>1</v>
      </c>
      <c r="AP1997" s="75" t="str">
        <f t="shared" si="402"/>
        <v>1</v>
      </c>
      <c r="AQ1997" s="75" t="str">
        <f t="shared" si="395"/>
        <v>5</v>
      </c>
      <c r="AR1997" s="75" t="str">
        <f t="shared" si="396"/>
        <v>1</v>
      </c>
      <c r="AS1997" s="75">
        <f t="shared" si="403"/>
        <v>1.9090909090909092</v>
      </c>
      <c r="AT1997" s="75" t="str">
        <f t="shared" si="404"/>
        <v>3</v>
      </c>
      <c r="AU1997" s="48" t="e">
        <f>IF(OR(AQ1997="I",#REF!="I",AQ1997="C",#REF!="C"),"Termovacío",IF(OR(AO1997="I",AN1997="I",AP1997="I",AK1997="I",AL1997="I",AO1997="C",AN1997="C",AP1997="C",AK1997="C",AL1997="C"),"Regeneración",""))</f>
        <v>#REF!</v>
      </c>
    </row>
    <row r="1998" spans="1:47" s="10" customFormat="1" ht="15" customHeight="1" x14ac:dyDescent="0.2">
      <c r="A1998" s="4">
        <f t="shared" si="405"/>
        <v>99</v>
      </c>
      <c r="B1998" s="4">
        <v>60003764</v>
      </c>
      <c r="C1998" s="4" t="s">
        <v>85</v>
      </c>
      <c r="D1998" s="4" t="s">
        <v>158</v>
      </c>
      <c r="E1998" s="3" t="s">
        <v>153</v>
      </c>
      <c r="F1998" s="4" t="s">
        <v>390</v>
      </c>
      <c r="G1998" s="4" t="s">
        <v>19</v>
      </c>
      <c r="H1998" s="4">
        <v>185766</v>
      </c>
      <c r="I1998" s="4" t="s">
        <v>249</v>
      </c>
      <c r="J1998" s="4" t="s">
        <v>146</v>
      </c>
      <c r="K1998" s="4" t="s">
        <v>117</v>
      </c>
      <c r="L1998" s="4">
        <v>2007</v>
      </c>
      <c r="M1998" s="4" t="s">
        <v>267</v>
      </c>
      <c r="N1998" s="4" t="s">
        <v>153</v>
      </c>
      <c r="O1998" s="4" t="s">
        <v>135</v>
      </c>
      <c r="P1998" s="4">
        <v>2008</v>
      </c>
      <c r="Q1998" s="4"/>
      <c r="R1998" s="4" t="s">
        <v>119</v>
      </c>
      <c r="S1998" s="13"/>
      <c r="T1998" s="4"/>
      <c r="U1998" s="4"/>
      <c r="V1998" s="4"/>
      <c r="W1998" s="4">
        <v>220</v>
      </c>
      <c r="X1998" s="13">
        <v>39406</v>
      </c>
      <c r="Y1998" s="27"/>
      <c r="Z1998" s="27"/>
      <c r="AA1998" s="28"/>
      <c r="AB1998" s="31"/>
      <c r="AC1998" s="32">
        <v>37.4</v>
      </c>
      <c r="AD1998" s="28"/>
      <c r="AE1998" s="28">
        <v>49.3</v>
      </c>
      <c r="AF1998" s="33">
        <v>0.01</v>
      </c>
      <c r="AG1998" s="28">
        <v>0.5</v>
      </c>
      <c r="AH1998" s="31">
        <v>2E-3</v>
      </c>
      <c r="AI1998" s="31">
        <v>0.17499999999999999</v>
      </c>
      <c r="AJ1998" s="31"/>
      <c r="AK1998" s="75" t="str">
        <f t="shared" si="397"/>
        <v>1</v>
      </c>
      <c r="AL1998" s="75" t="str">
        <f t="shared" si="398"/>
        <v>1</v>
      </c>
      <c r="AM1998" s="75" t="str">
        <f t="shared" si="399"/>
        <v>1</v>
      </c>
      <c r="AN1998" s="75" t="str">
        <f t="shared" si="400"/>
        <v>1</v>
      </c>
      <c r="AO1998" s="75" t="str">
        <f t="shared" si="401"/>
        <v>1</v>
      </c>
      <c r="AP1998" s="75" t="str">
        <f t="shared" si="402"/>
        <v>1</v>
      </c>
      <c r="AQ1998" s="75" t="str">
        <f t="shared" si="395"/>
        <v>5</v>
      </c>
      <c r="AR1998" s="75" t="str">
        <f t="shared" si="396"/>
        <v>1</v>
      </c>
      <c r="AS1998" s="75">
        <f t="shared" si="403"/>
        <v>1.9090909090909092</v>
      </c>
      <c r="AT1998" s="75" t="str">
        <f t="shared" si="404"/>
        <v>3</v>
      </c>
      <c r="AU1998" s="48" t="e">
        <f>IF(OR(AQ1998="I",#REF!="I",AQ1998="C",#REF!="C"),"Termovacío",IF(OR(AO1998="I",AN1998="I",AP1998="I",AK1998="I",AL1998="I",AO1998="C",AN1998="C",AP1998="C",AK1998="C",AL1998="C"),"Regeneración",""))</f>
        <v>#REF!</v>
      </c>
    </row>
    <row r="1999" spans="1:47" s="10" customFormat="1" ht="15" customHeight="1" x14ac:dyDescent="0.2">
      <c r="A1999" s="4">
        <f t="shared" si="405"/>
        <v>100</v>
      </c>
      <c r="B1999" s="36">
        <v>60003763</v>
      </c>
      <c r="C1999" s="36" t="s">
        <v>85</v>
      </c>
      <c r="D1999" s="36" t="s">
        <v>158</v>
      </c>
      <c r="E1999" s="37" t="s">
        <v>154</v>
      </c>
      <c r="F1999" s="36" t="s">
        <v>391</v>
      </c>
      <c r="G1999" s="36" t="s">
        <v>19</v>
      </c>
      <c r="H1999" s="36">
        <v>185765</v>
      </c>
      <c r="I1999" s="36" t="s">
        <v>249</v>
      </c>
      <c r="J1999" s="36" t="s">
        <v>146</v>
      </c>
      <c r="K1999" s="36" t="s">
        <v>117</v>
      </c>
      <c r="L1999" s="36">
        <v>2007</v>
      </c>
      <c r="M1999" s="36" t="s">
        <v>267</v>
      </c>
      <c r="N1999" s="36" t="s">
        <v>153</v>
      </c>
      <c r="O1999" s="36" t="s">
        <v>135</v>
      </c>
      <c r="P1999" s="36">
        <v>2008</v>
      </c>
      <c r="Q1999" s="36"/>
      <c r="R1999" s="36" t="s">
        <v>119</v>
      </c>
      <c r="S1999" s="38"/>
      <c r="T1999" s="36"/>
      <c r="U1999" s="36"/>
      <c r="V1999" s="36" t="s">
        <v>448</v>
      </c>
      <c r="W1999" s="36">
        <v>220</v>
      </c>
      <c r="X1999" s="38">
        <v>45700</v>
      </c>
      <c r="Y1999" s="39">
        <v>72</v>
      </c>
      <c r="Z1999" s="39">
        <v>27</v>
      </c>
      <c r="AA1999" s="40" t="s">
        <v>665</v>
      </c>
      <c r="AB1999" s="41">
        <v>0.88400000000000001</v>
      </c>
      <c r="AC1999" s="42">
        <v>72</v>
      </c>
      <c r="AD1999" s="40">
        <v>5</v>
      </c>
      <c r="AE1999" s="40">
        <v>37.6</v>
      </c>
      <c r="AF1999" s="43">
        <v>0.01</v>
      </c>
      <c r="AG1999" s="40">
        <v>1.5</v>
      </c>
      <c r="AH1999" s="41">
        <v>7.0000000000000001E-3</v>
      </c>
      <c r="AI1999" s="41">
        <v>0.434</v>
      </c>
      <c r="AJ1999" s="41"/>
      <c r="AK1999" s="75" t="str">
        <f t="shared" si="397"/>
        <v>1</v>
      </c>
      <c r="AL1999" s="75" t="str">
        <f t="shared" si="398"/>
        <v>1</v>
      </c>
      <c r="AM1999" s="75" t="str">
        <f t="shared" si="399"/>
        <v>1</v>
      </c>
      <c r="AN1999" s="75" t="str">
        <f t="shared" si="400"/>
        <v>1</v>
      </c>
      <c r="AO1999" s="75" t="str">
        <f t="shared" si="401"/>
        <v>1</v>
      </c>
      <c r="AP1999" s="75" t="str">
        <f t="shared" si="402"/>
        <v>1</v>
      </c>
      <c r="AQ1999" s="75" t="str">
        <f t="shared" si="395"/>
        <v>1</v>
      </c>
      <c r="AR1999" s="75" t="str">
        <f t="shared" si="396"/>
        <v>1</v>
      </c>
      <c r="AS1999" s="75">
        <f t="shared" si="403"/>
        <v>1</v>
      </c>
      <c r="AT1999" s="75" t="str">
        <f t="shared" si="404"/>
        <v>1</v>
      </c>
      <c r="AU1999" s="48" t="e">
        <f>IF(OR(AQ1999="I",#REF!="I",AQ1999="C",#REF!="C"),"Termovacío",IF(OR(AO1999="I",AN1999="I",AP1999="I",AK1999="I",AL1999="I",AO1999="C",AN1999="C",AP1999="C",AK1999="C",AL1999="C"),"Regeneración",""))</f>
        <v>#REF!</v>
      </c>
    </row>
    <row r="2000" spans="1:47" s="10" customFormat="1" ht="15" customHeight="1" x14ac:dyDescent="0.2">
      <c r="A2000" s="4">
        <f t="shared" si="405"/>
        <v>100</v>
      </c>
      <c r="B2000" s="4">
        <v>60003763</v>
      </c>
      <c r="C2000" s="4" t="s">
        <v>85</v>
      </c>
      <c r="D2000" s="4" t="s">
        <v>158</v>
      </c>
      <c r="E2000" s="3" t="s">
        <v>154</v>
      </c>
      <c r="F2000" s="4" t="s">
        <v>391</v>
      </c>
      <c r="G2000" s="4" t="s">
        <v>19</v>
      </c>
      <c r="H2000" s="4">
        <v>185765</v>
      </c>
      <c r="I2000" s="4" t="s">
        <v>249</v>
      </c>
      <c r="J2000" s="4" t="s">
        <v>146</v>
      </c>
      <c r="K2000" s="4" t="s">
        <v>117</v>
      </c>
      <c r="L2000" s="4">
        <v>2007</v>
      </c>
      <c r="M2000" s="4" t="s">
        <v>267</v>
      </c>
      <c r="N2000" s="4" t="s">
        <v>153</v>
      </c>
      <c r="O2000" s="4" t="s">
        <v>135</v>
      </c>
      <c r="P2000" s="4">
        <v>2008</v>
      </c>
      <c r="Q2000" s="4"/>
      <c r="R2000" s="4" t="s">
        <v>119</v>
      </c>
      <c r="S2000" s="13"/>
      <c r="T2000" s="4"/>
      <c r="U2000" s="4"/>
      <c r="V2000" s="4" t="s">
        <v>448</v>
      </c>
      <c r="W2000" s="4">
        <v>220</v>
      </c>
      <c r="X2000" s="13">
        <v>45258</v>
      </c>
      <c r="Y2000" s="27">
        <v>58</v>
      </c>
      <c r="Z2000" s="27">
        <v>25</v>
      </c>
      <c r="AA2000" s="28" t="s">
        <v>450</v>
      </c>
      <c r="AB2000" s="31">
        <v>0.88500000000000001</v>
      </c>
      <c r="AC2000" s="32">
        <v>61</v>
      </c>
      <c r="AD2000" s="28">
        <v>5</v>
      </c>
      <c r="AE2000" s="28">
        <v>38.6</v>
      </c>
      <c r="AF2000" s="33">
        <v>0.01</v>
      </c>
      <c r="AG2000" s="28">
        <v>1.5</v>
      </c>
      <c r="AH2000" s="31">
        <v>1.4999999999999999E-2</v>
      </c>
      <c r="AI2000" s="31">
        <v>0.39400000000000002</v>
      </c>
      <c r="AJ2000" s="31"/>
      <c r="AK2000" s="75" t="str">
        <f t="shared" si="397"/>
        <v>1</v>
      </c>
      <c r="AL2000" s="75" t="str">
        <f t="shared" si="398"/>
        <v>1</v>
      </c>
      <c r="AM2000" s="75" t="str">
        <f t="shared" si="399"/>
        <v>1</v>
      </c>
      <c r="AN2000" s="75" t="str">
        <f t="shared" si="400"/>
        <v>1</v>
      </c>
      <c r="AO2000" s="75" t="str">
        <f t="shared" si="401"/>
        <v>1</v>
      </c>
      <c r="AP2000" s="75" t="str">
        <f t="shared" si="402"/>
        <v>1</v>
      </c>
      <c r="AQ2000" s="75" t="str">
        <f t="shared" si="395"/>
        <v>1</v>
      </c>
      <c r="AR2000" s="75" t="str">
        <f t="shared" si="396"/>
        <v>1</v>
      </c>
      <c r="AS2000" s="75">
        <f t="shared" si="403"/>
        <v>1</v>
      </c>
      <c r="AT2000" s="75" t="str">
        <f t="shared" si="404"/>
        <v>1</v>
      </c>
      <c r="AU2000" s="48" t="e">
        <f>IF(OR(AQ2000="I",#REF!="I",AQ2000="C",#REF!="C"),"Termovacío",IF(OR(AO2000="I",AN2000="I",AP2000="I",AK2000="I",AL2000="I",AO2000="C",AN2000="C",AP2000="C",AK2000="C",AL2000="C"),"Regeneración",""))</f>
        <v>#REF!</v>
      </c>
    </row>
    <row r="2001" spans="1:47" s="10" customFormat="1" ht="15" customHeight="1" x14ac:dyDescent="0.2">
      <c r="A2001" s="4">
        <f t="shared" si="405"/>
        <v>100</v>
      </c>
      <c r="B2001" s="4">
        <v>60003763</v>
      </c>
      <c r="C2001" s="4" t="s">
        <v>85</v>
      </c>
      <c r="D2001" s="4" t="s">
        <v>158</v>
      </c>
      <c r="E2001" s="3" t="s">
        <v>154</v>
      </c>
      <c r="F2001" s="4" t="s">
        <v>391</v>
      </c>
      <c r="G2001" s="4" t="s">
        <v>19</v>
      </c>
      <c r="H2001" s="4">
        <v>185765</v>
      </c>
      <c r="I2001" s="4" t="s">
        <v>249</v>
      </c>
      <c r="J2001" s="4" t="s">
        <v>146</v>
      </c>
      <c r="K2001" s="4" t="s">
        <v>117</v>
      </c>
      <c r="L2001" s="4">
        <v>2007</v>
      </c>
      <c r="M2001" s="4" t="s">
        <v>267</v>
      </c>
      <c r="N2001" s="4" t="s">
        <v>153</v>
      </c>
      <c r="O2001" s="4" t="s">
        <v>135</v>
      </c>
      <c r="P2001" s="4">
        <v>2008</v>
      </c>
      <c r="Q2001" s="4"/>
      <c r="R2001" s="4" t="s">
        <v>119</v>
      </c>
      <c r="S2001" s="13"/>
      <c r="T2001" s="4"/>
      <c r="U2001" s="4"/>
      <c r="V2001" s="4"/>
      <c r="W2001" s="4">
        <v>220</v>
      </c>
      <c r="X2001" s="13" t="s">
        <v>293</v>
      </c>
      <c r="Y2001" s="27">
        <v>0</v>
      </c>
      <c r="Z2001" s="27">
        <v>54</v>
      </c>
      <c r="AA2001" s="28" t="s">
        <v>282</v>
      </c>
      <c r="AB2001" s="31">
        <v>0.88449999999999995</v>
      </c>
      <c r="AC2001" s="32">
        <v>69.5</v>
      </c>
      <c r="AD2001" s="28">
        <v>9</v>
      </c>
      <c r="AE2001" s="28">
        <v>41.7</v>
      </c>
      <c r="AF2001" s="33">
        <v>0.02</v>
      </c>
      <c r="AG2001" s="28">
        <v>2</v>
      </c>
      <c r="AH2001" s="31">
        <v>8.9999999999999993E-3</v>
      </c>
      <c r="AI2001" s="31">
        <v>0.27</v>
      </c>
      <c r="AJ2001" s="31"/>
      <c r="AK2001" s="75" t="str">
        <f t="shared" si="397"/>
        <v>1</v>
      </c>
      <c r="AL2001" s="75" t="str">
        <f t="shared" si="398"/>
        <v>1</v>
      </c>
      <c r="AM2001" s="75" t="str">
        <f t="shared" si="399"/>
        <v>1</v>
      </c>
      <c r="AN2001" s="75" t="str">
        <f t="shared" si="400"/>
        <v>1</v>
      </c>
      <c r="AO2001" s="75" t="str">
        <f t="shared" si="401"/>
        <v>1</v>
      </c>
      <c r="AP2001" s="75" t="str">
        <f t="shared" si="402"/>
        <v>1</v>
      </c>
      <c r="AQ2001" s="75" t="str">
        <f t="shared" si="395"/>
        <v>1</v>
      </c>
      <c r="AR2001" s="75" t="str">
        <f t="shared" si="396"/>
        <v>1</v>
      </c>
      <c r="AS2001" s="75">
        <f t="shared" si="403"/>
        <v>1</v>
      </c>
      <c r="AT2001" s="75" t="str">
        <f t="shared" si="404"/>
        <v>1</v>
      </c>
      <c r="AU2001" s="48" t="e">
        <f>IF(OR(AQ2001="I",#REF!="I",AQ2001="C",#REF!="C"),"Termovacío",IF(OR(AO2001="I",AN2001="I",AP2001="I",AK2001="I",AL2001="I",AO2001="C",AN2001="C",AP2001="C",AK2001="C",AL2001="C"),"Regeneración",""))</f>
        <v>#REF!</v>
      </c>
    </row>
    <row r="2002" spans="1:47" s="10" customFormat="1" ht="15" customHeight="1" x14ac:dyDescent="0.2">
      <c r="A2002" s="4">
        <f t="shared" si="405"/>
        <v>100</v>
      </c>
      <c r="B2002" s="4">
        <v>60003763</v>
      </c>
      <c r="C2002" s="4" t="s">
        <v>85</v>
      </c>
      <c r="D2002" s="4" t="s">
        <v>158</v>
      </c>
      <c r="E2002" s="3" t="s">
        <v>154</v>
      </c>
      <c r="F2002" s="4" t="s">
        <v>391</v>
      </c>
      <c r="G2002" s="4" t="s">
        <v>19</v>
      </c>
      <c r="H2002" s="4">
        <v>185765</v>
      </c>
      <c r="I2002" s="4" t="s">
        <v>249</v>
      </c>
      <c r="J2002" s="4" t="s">
        <v>146</v>
      </c>
      <c r="K2002" s="4" t="s">
        <v>117</v>
      </c>
      <c r="L2002" s="4">
        <v>2007</v>
      </c>
      <c r="M2002" s="4" t="s">
        <v>267</v>
      </c>
      <c r="N2002" s="4" t="s">
        <v>153</v>
      </c>
      <c r="O2002" s="4" t="s">
        <v>135</v>
      </c>
      <c r="P2002" s="4">
        <v>2008</v>
      </c>
      <c r="Q2002" s="4"/>
      <c r="R2002" s="4" t="s">
        <v>119</v>
      </c>
      <c r="S2002" s="13"/>
      <c r="T2002" s="4"/>
      <c r="U2002" s="4"/>
      <c r="V2002" s="4" t="s">
        <v>301</v>
      </c>
      <c r="W2002" s="4">
        <v>220</v>
      </c>
      <c r="X2002" s="13">
        <v>44446</v>
      </c>
      <c r="Y2002" s="27">
        <v>79.900000000000006</v>
      </c>
      <c r="Z2002" s="27">
        <v>50</v>
      </c>
      <c r="AA2002" s="28" t="s">
        <v>283</v>
      </c>
      <c r="AB2002" s="31">
        <v>0.875</v>
      </c>
      <c r="AC2002" s="32">
        <v>50</v>
      </c>
      <c r="AD2002" s="28">
        <v>12</v>
      </c>
      <c r="AE2002" s="28">
        <v>37</v>
      </c>
      <c r="AF2002" s="33">
        <v>0.02</v>
      </c>
      <c r="AG2002" s="28">
        <v>2</v>
      </c>
      <c r="AH2002" s="31">
        <v>1.0999999999999999E-2</v>
      </c>
      <c r="AI2002" s="31">
        <v>0.47799999999999998</v>
      </c>
      <c r="AJ2002" s="31"/>
      <c r="AK2002" s="75" t="str">
        <f t="shared" si="397"/>
        <v>1</v>
      </c>
      <c r="AL2002" s="75" t="str">
        <f t="shared" si="398"/>
        <v>1</v>
      </c>
      <c r="AM2002" s="75" t="str">
        <f t="shared" si="399"/>
        <v>1</v>
      </c>
      <c r="AN2002" s="75" t="str">
        <f t="shared" si="400"/>
        <v>1</v>
      </c>
      <c r="AO2002" s="75" t="str">
        <f t="shared" si="401"/>
        <v>1</v>
      </c>
      <c r="AP2002" s="75" t="str">
        <f t="shared" si="402"/>
        <v>1</v>
      </c>
      <c r="AQ2002" s="75" t="str">
        <f t="shared" si="395"/>
        <v>1</v>
      </c>
      <c r="AR2002" s="75" t="str">
        <f t="shared" si="396"/>
        <v>1</v>
      </c>
      <c r="AS2002" s="75">
        <f t="shared" si="403"/>
        <v>1</v>
      </c>
      <c r="AT2002" s="75" t="str">
        <f t="shared" si="404"/>
        <v>1</v>
      </c>
      <c r="AU2002" s="48" t="e">
        <f>IF(OR(AQ2002="I",#REF!="I",AQ2002="C",#REF!="C"),"Termovacío",IF(OR(AO2002="I",AN2002="I",AP2002="I",AK2002="I",AL2002="I",AO2002="C",AN2002="C",AP2002="C",AK2002="C",AL2002="C"),"Regeneración",""))</f>
        <v>#REF!</v>
      </c>
    </row>
    <row r="2003" spans="1:47" s="10" customFormat="1" ht="15" customHeight="1" x14ac:dyDescent="0.2">
      <c r="A2003" s="4">
        <f t="shared" si="405"/>
        <v>100</v>
      </c>
      <c r="B2003" s="4">
        <v>60003763</v>
      </c>
      <c r="C2003" s="4" t="s">
        <v>85</v>
      </c>
      <c r="D2003" s="4" t="s">
        <v>158</v>
      </c>
      <c r="E2003" s="3" t="s">
        <v>154</v>
      </c>
      <c r="F2003" s="4" t="s">
        <v>391</v>
      </c>
      <c r="G2003" s="4" t="s">
        <v>19</v>
      </c>
      <c r="H2003" s="4">
        <v>185765</v>
      </c>
      <c r="I2003" s="4" t="s">
        <v>249</v>
      </c>
      <c r="J2003" s="4" t="s">
        <v>146</v>
      </c>
      <c r="K2003" s="4" t="s">
        <v>117</v>
      </c>
      <c r="L2003" s="4">
        <v>2007</v>
      </c>
      <c r="M2003" s="4" t="s">
        <v>267</v>
      </c>
      <c r="N2003" s="4" t="s">
        <v>153</v>
      </c>
      <c r="O2003" s="4" t="s">
        <v>135</v>
      </c>
      <c r="P2003" s="4">
        <v>2008</v>
      </c>
      <c r="Q2003" s="4"/>
      <c r="R2003" s="4" t="s">
        <v>119</v>
      </c>
      <c r="S2003" s="13"/>
      <c r="T2003" s="4"/>
      <c r="U2003" s="4"/>
      <c r="V2003" s="4"/>
      <c r="W2003" s="4">
        <v>220</v>
      </c>
      <c r="X2003" s="13">
        <v>44008</v>
      </c>
      <c r="Y2003" s="27"/>
      <c r="Z2003" s="27"/>
      <c r="AA2003" s="28"/>
      <c r="AB2003" s="31"/>
      <c r="AC2003" s="32">
        <v>74</v>
      </c>
      <c r="AD2003" s="28"/>
      <c r="AE2003" s="28"/>
      <c r="AF2003" s="33"/>
      <c r="AG2003" s="28"/>
      <c r="AH2003" s="31"/>
      <c r="AI2003" s="31"/>
      <c r="AJ2003" s="31"/>
      <c r="AK2003" s="75" t="str">
        <f t="shared" si="397"/>
        <v>1</v>
      </c>
      <c r="AL2003" s="75" t="str">
        <f t="shared" si="398"/>
        <v>1</v>
      </c>
      <c r="AM2003" s="75" t="str">
        <f t="shared" si="399"/>
        <v>1</v>
      </c>
      <c r="AN2003" s="75" t="str">
        <f t="shared" si="400"/>
        <v>1</v>
      </c>
      <c r="AO2003" s="75" t="str">
        <f t="shared" si="401"/>
        <v>1</v>
      </c>
      <c r="AP2003" s="75" t="str">
        <f t="shared" si="402"/>
        <v>1</v>
      </c>
      <c r="AQ2003" s="75" t="str">
        <f t="shared" si="395"/>
        <v>1</v>
      </c>
      <c r="AR2003" s="75" t="str">
        <f t="shared" si="396"/>
        <v>1</v>
      </c>
      <c r="AS2003" s="75">
        <f t="shared" si="403"/>
        <v>1</v>
      </c>
      <c r="AT2003" s="75" t="str">
        <f t="shared" si="404"/>
        <v>1</v>
      </c>
      <c r="AU2003" s="48" t="e">
        <f>IF(OR(AQ2003="I",#REF!="I",AQ2003="C",#REF!="C"),"Termovacío",IF(OR(AO2003="I",AN2003="I",AP2003="I",AK2003="I",AL2003="I",AO2003="C",AN2003="C",AP2003="C",AK2003="C",AL2003="C"),"Regeneración",""))</f>
        <v>#REF!</v>
      </c>
    </row>
    <row r="2004" spans="1:47" s="10" customFormat="1" ht="15" customHeight="1" x14ac:dyDescent="0.2">
      <c r="A2004" s="4">
        <f t="shared" si="405"/>
        <v>100</v>
      </c>
      <c r="B2004" s="4">
        <v>60003763</v>
      </c>
      <c r="C2004" s="4" t="s">
        <v>85</v>
      </c>
      <c r="D2004" s="4" t="s">
        <v>158</v>
      </c>
      <c r="E2004" s="3" t="s">
        <v>154</v>
      </c>
      <c r="F2004" s="4" t="s">
        <v>391</v>
      </c>
      <c r="G2004" s="4" t="s">
        <v>19</v>
      </c>
      <c r="H2004" s="4">
        <v>185765</v>
      </c>
      <c r="I2004" s="4" t="s">
        <v>249</v>
      </c>
      <c r="J2004" s="4" t="s">
        <v>146</v>
      </c>
      <c r="K2004" s="4" t="s">
        <v>117</v>
      </c>
      <c r="L2004" s="4">
        <v>2007</v>
      </c>
      <c r="M2004" s="4" t="s">
        <v>267</v>
      </c>
      <c r="N2004" s="4" t="s">
        <v>153</v>
      </c>
      <c r="O2004" s="4" t="s">
        <v>135</v>
      </c>
      <c r="P2004" s="4">
        <v>2008</v>
      </c>
      <c r="Q2004" s="4"/>
      <c r="R2004" s="4" t="s">
        <v>119</v>
      </c>
      <c r="S2004" s="13"/>
      <c r="T2004" s="4"/>
      <c r="U2004" s="4"/>
      <c r="V2004" s="4"/>
      <c r="W2004" s="4">
        <v>220</v>
      </c>
      <c r="X2004" s="13">
        <v>43579</v>
      </c>
      <c r="Y2004" s="27"/>
      <c r="Z2004" s="27"/>
      <c r="AA2004" s="28"/>
      <c r="AB2004" s="31"/>
      <c r="AC2004" s="32">
        <v>55</v>
      </c>
      <c r="AD2004" s="28"/>
      <c r="AE2004" s="28">
        <v>42.8</v>
      </c>
      <c r="AF2004" s="33">
        <v>0.01</v>
      </c>
      <c r="AG2004" s="28">
        <v>2</v>
      </c>
      <c r="AH2004" s="31">
        <v>1.0999999999999999E-2</v>
      </c>
      <c r="AI2004" s="31">
        <v>0.28999999999999998</v>
      </c>
      <c r="AJ2004" s="31"/>
      <c r="AK2004" s="75" t="str">
        <f t="shared" si="397"/>
        <v>1</v>
      </c>
      <c r="AL2004" s="75" t="str">
        <f t="shared" si="398"/>
        <v>1</v>
      </c>
      <c r="AM2004" s="75" t="str">
        <f t="shared" si="399"/>
        <v>1</v>
      </c>
      <c r="AN2004" s="75" t="str">
        <f t="shared" si="400"/>
        <v>1</v>
      </c>
      <c r="AO2004" s="75" t="str">
        <f t="shared" si="401"/>
        <v>1</v>
      </c>
      <c r="AP2004" s="75" t="str">
        <f t="shared" si="402"/>
        <v>1</v>
      </c>
      <c r="AQ2004" s="75" t="str">
        <f t="shared" si="395"/>
        <v>1</v>
      </c>
      <c r="AR2004" s="75" t="str">
        <f t="shared" si="396"/>
        <v>1</v>
      </c>
      <c r="AS2004" s="75">
        <f t="shared" si="403"/>
        <v>1</v>
      </c>
      <c r="AT2004" s="75" t="str">
        <f t="shared" si="404"/>
        <v>1</v>
      </c>
      <c r="AU2004" s="48" t="e">
        <f>IF(OR(AQ2004="I",#REF!="I",AQ2004="C",#REF!="C"),"Termovacío",IF(OR(AO2004="I",AN2004="I",AP2004="I",AK2004="I",AL2004="I",AO2004="C",AN2004="C",AP2004="C",AK2004="C",AL2004="C"),"Regeneración",""))</f>
        <v>#REF!</v>
      </c>
    </row>
    <row r="2005" spans="1:47" s="10" customFormat="1" ht="15" customHeight="1" x14ac:dyDescent="0.2">
      <c r="A2005" s="4">
        <f t="shared" si="405"/>
        <v>100</v>
      </c>
      <c r="B2005" s="4">
        <v>60003763</v>
      </c>
      <c r="C2005" s="4" t="s">
        <v>85</v>
      </c>
      <c r="D2005" s="4" t="s">
        <v>158</v>
      </c>
      <c r="E2005" s="3" t="s">
        <v>154</v>
      </c>
      <c r="F2005" s="4" t="s">
        <v>391</v>
      </c>
      <c r="G2005" s="4" t="s">
        <v>19</v>
      </c>
      <c r="H2005" s="4">
        <v>185765</v>
      </c>
      <c r="I2005" s="4" t="s">
        <v>249</v>
      </c>
      <c r="J2005" s="4" t="s">
        <v>146</v>
      </c>
      <c r="K2005" s="4" t="s">
        <v>117</v>
      </c>
      <c r="L2005" s="4">
        <v>2007</v>
      </c>
      <c r="M2005" s="4" t="s">
        <v>267</v>
      </c>
      <c r="N2005" s="4" t="s">
        <v>153</v>
      </c>
      <c r="O2005" s="4" t="s">
        <v>135</v>
      </c>
      <c r="P2005" s="4">
        <v>2008</v>
      </c>
      <c r="Q2005" s="4"/>
      <c r="R2005" s="4" t="s">
        <v>119</v>
      </c>
      <c r="S2005" s="13"/>
      <c r="T2005" s="4"/>
      <c r="U2005" s="4"/>
      <c r="V2005" s="4"/>
      <c r="W2005" s="4">
        <v>220</v>
      </c>
      <c r="X2005" s="13">
        <v>43321</v>
      </c>
      <c r="Y2005" s="27"/>
      <c r="Z2005" s="27"/>
      <c r="AA2005" s="28"/>
      <c r="AB2005" s="31"/>
      <c r="AC2005" s="32">
        <v>50</v>
      </c>
      <c r="AD2005" s="28"/>
      <c r="AE2005" s="28">
        <v>37.299999999999997</v>
      </c>
      <c r="AF2005" s="33">
        <v>0.01</v>
      </c>
      <c r="AG2005" s="28">
        <v>1</v>
      </c>
      <c r="AH2005" s="31">
        <v>8.9999999999999993E-3</v>
      </c>
      <c r="AI2005" s="31">
        <v>0.23</v>
      </c>
      <c r="AJ2005" s="31"/>
      <c r="AK2005" s="75" t="str">
        <f t="shared" si="397"/>
        <v>1</v>
      </c>
      <c r="AL2005" s="75" t="str">
        <f t="shared" si="398"/>
        <v>1</v>
      </c>
      <c r="AM2005" s="75" t="str">
        <f t="shared" si="399"/>
        <v>1</v>
      </c>
      <c r="AN2005" s="75" t="str">
        <f t="shared" si="400"/>
        <v>1</v>
      </c>
      <c r="AO2005" s="75" t="str">
        <f t="shared" si="401"/>
        <v>1</v>
      </c>
      <c r="AP2005" s="75" t="str">
        <f t="shared" si="402"/>
        <v>1</v>
      </c>
      <c r="AQ2005" s="75" t="str">
        <f t="shared" si="395"/>
        <v>1</v>
      </c>
      <c r="AR2005" s="75" t="str">
        <f t="shared" si="396"/>
        <v>1</v>
      </c>
      <c r="AS2005" s="75">
        <f t="shared" si="403"/>
        <v>1</v>
      </c>
      <c r="AT2005" s="75" t="str">
        <f t="shared" si="404"/>
        <v>1</v>
      </c>
      <c r="AU2005" s="48" t="e">
        <f>IF(OR(AQ2005="I",#REF!="I",AQ2005="C",#REF!="C"),"Termovacío",IF(OR(AO2005="I",AN2005="I",AP2005="I",AK2005="I",AL2005="I",AO2005="C",AN2005="C",AP2005="C",AK2005="C",AL2005="C"),"Regeneración",""))</f>
        <v>#REF!</v>
      </c>
    </row>
    <row r="2006" spans="1:47" s="10" customFormat="1" ht="15" customHeight="1" x14ac:dyDescent="0.2">
      <c r="A2006" s="4">
        <f t="shared" si="405"/>
        <v>100</v>
      </c>
      <c r="B2006" s="4">
        <v>60003763</v>
      </c>
      <c r="C2006" s="4" t="s">
        <v>85</v>
      </c>
      <c r="D2006" s="4" t="s">
        <v>158</v>
      </c>
      <c r="E2006" s="3" t="s">
        <v>154</v>
      </c>
      <c r="F2006" s="4" t="s">
        <v>391</v>
      </c>
      <c r="G2006" s="4" t="s">
        <v>19</v>
      </c>
      <c r="H2006" s="4">
        <v>185765</v>
      </c>
      <c r="I2006" s="4" t="s">
        <v>249</v>
      </c>
      <c r="J2006" s="4" t="s">
        <v>146</v>
      </c>
      <c r="K2006" s="4" t="s">
        <v>117</v>
      </c>
      <c r="L2006" s="4">
        <v>2007</v>
      </c>
      <c r="M2006" s="4" t="s">
        <v>267</v>
      </c>
      <c r="N2006" s="4" t="s">
        <v>153</v>
      </c>
      <c r="O2006" s="4" t="s">
        <v>135</v>
      </c>
      <c r="P2006" s="4">
        <v>2008</v>
      </c>
      <c r="Q2006" s="4"/>
      <c r="R2006" s="4" t="s">
        <v>119</v>
      </c>
      <c r="S2006" s="13"/>
      <c r="T2006" s="4"/>
      <c r="U2006" s="4"/>
      <c r="V2006" s="4"/>
      <c r="W2006" s="4">
        <v>220</v>
      </c>
      <c r="X2006" s="13">
        <v>42922</v>
      </c>
      <c r="Y2006" s="27"/>
      <c r="Z2006" s="27"/>
      <c r="AA2006" s="28"/>
      <c r="AB2006" s="31"/>
      <c r="AC2006" s="32"/>
      <c r="AD2006" s="28"/>
      <c r="AE2006" s="28">
        <v>42</v>
      </c>
      <c r="AF2006" s="33">
        <v>0.01</v>
      </c>
      <c r="AG2006" s="28">
        <v>1</v>
      </c>
      <c r="AH2006" s="31">
        <v>0.02</v>
      </c>
      <c r="AI2006" s="31">
        <v>2.4</v>
      </c>
      <c r="AJ2006" s="31"/>
      <c r="AK2006" s="75" t="str">
        <f t="shared" si="397"/>
        <v>1</v>
      </c>
      <c r="AL2006" s="75" t="str">
        <f t="shared" si="398"/>
        <v>1</v>
      </c>
      <c r="AM2006" s="75" t="str">
        <f t="shared" si="399"/>
        <v>1</v>
      </c>
      <c r="AN2006" s="75" t="str">
        <f t="shared" si="400"/>
        <v>1</v>
      </c>
      <c r="AO2006" s="75" t="str">
        <f t="shared" si="401"/>
        <v>1</v>
      </c>
      <c r="AP2006" s="75" t="str">
        <f t="shared" si="402"/>
        <v>1</v>
      </c>
      <c r="AQ2006" s="75" t="str">
        <f t="shared" si="395"/>
        <v>1</v>
      </c>
      <c r="AR2006" s="75" t="str">
        <f t="shared" si="396"/>
        <v>1</v>
      </c>
      <c r="AS2006" s="75">
        <f t="shared" si="403"/>
        <v>1</v>
      </c>
      <c r="AT2006" s="75" t="str">
        <f t="shared" si="404"/>
        <v>1</v>
      </c>
      <c r="AU2006" s="48" t="e">
        <f>IF(OR(AQ2006="I",#REF!="I",AQ2006="C",#REF!="C"),"Termovacío",IF(OR(AO2006="I",AN2006="I",AP2006="I",AK2006="I",AL2006="I",AO2006="C",AN2006="C",AP2006="C",AK2006="C",AL2006="C"),"Regeneración",""))</f>
        <v>#REF!</v>
      </c>
    </row>
    <row r="2007" spans="1:47" s="10" customFormat="1" ht="15" customHeight="1" x14ac:dyDescent="0.2">
      <c r="A2007" s="4">
        <f t="shared" si="405"/>
        <v>100</v>
      </c>
      <c r="B2007" s="4">
        <v>60003763</v>
      </c>
      <c r="C2007" s="4" t="s">
        <v>85</v>
      </c>
      <c r="D2007" s="4" t="s">
        <v>158</v>
      </c>
      <c r="E2007" s="3" t="s">
        <v>154</v>
      </c>
      <c r="F2007" s="4" t="s">
        <v>391</v>
      </c>
      <c r="G2007" s="4" t="s">
        <v>19</v>
      </c>
      <c r="H2007" s="4">
        <v>185765</v>
      </c>
      <c r="I2007" s="4" t="s">
        <v>249</v>
      </c>
      <c r="J2007" s="4" t="s">
        <v>146</v>
      </c>
      <c r="K2007" s="4" t="s">
        <v>117</v>
      </c>
      <c r="L2007" s="4">
        <v>2007</v>
      </c>
      <c r="M2007" s="4" t="s">
        <v>267</v>
      </c>
      <c r="N2007" s="4" t="s">
        <v>153</v>
      </c>
      <c r="O2007" s="4" t="s">
        <v>135</v>
      </c>
      <c r="P2007" s="4">
        <v>2008</v>
      </c>
      <c r="Q2007" s="4"/>
      <c r="R2007" s="4" t="s">
        <v>119</v>
      </c>
      <c r="S2007" s="13"/>
      <c r="T2007" s="4"/>
      <c r="U2007" s="4"/>
      <c r="V2007" s="4"/>
      <c r="W2007" s="4">
        <v>220</v>
      </c>
      <c r="X2007" s="13">
        <v>42383</v>
      </c>
      <c r="Y2007" s="27"/>
      <c r="Z2007" s="27"/>
      <c r="AA2007" s="28"/>
      <c r="AB2007" s="31"/>
      <c r="AC2007" s="32">
        <v>67</v>
      </c>
      <c r="AD2007" s="28"/>
      <c r="AE2007" s="28">
        <v>42</v>
      </c>
      <c r="AF2007" s="33">
        <v>0.01</v>
      </c>
      <c r="AG2007" s="28">
        <v>1</v>
      </c>
      <c r="AH2007" s="31">
        <v>4.4999999999999998E-2</v>
      </c>
      <c r="AI2007" s="31">
        <v>0.38200000000000001</v>
      </c>
      <c r="AJ2007" s="31"/>
      <c r="AK2007" s="75" t="str">
        <f t="shared" si="397"/>
        <v>1</v>
      </c>
      <c r="AL2007" s="75" t="str">
        <f t="shared" si="398"/>
        <v>1</v>
      </c>
      <c r="AM2007" s="75" t="str">
        <f t="shared" si="399"/>
        <v>1</v>
      </c>
      <c r="AN2007" s="75" t="str">
        <f t="shared" si="400"/>
        <v>1</v>
      </c>
      <c r="AO2007" s="75" t="str">
        <f t="shared" si="401"/>
        <v>1</v>
      </c>
      <c r="AP2007" s="75" t="str">
        <f t="shared" si="402"/>
        <v>1</v>
      </c>
      <c r="AQ2007" s="75" t="str">
        <f t="shared" si="395"/>
        <v>1</v>
      </c>
      <c r="AR2007" s="75" t="str">
        <f t="shared" si="396"/>
        <v>1</v>
      </c>
      <c r="AS2007" s="75">
        <f t="shared" si="403"/>
        <v>1</v>
      </c>
      <c r="AT2007" s="75" t="str">
        <f t="shared" si="404"/>
        <v>1</v>
      </c>
      <c r="AU2007" s="48" t="e">
        <f>IF(OR(AQ2007="I",#REF!="I",AQ2007="C",#REF!="C"),"Termovacío",IF(OR(AO2007="I",AN2007="I",AP2007="I",AK2007="I",AL2007="I",AO2007="C",AN2007="C",AP2007="C",AK2007="C",AL2007="C"),"Regeneración",""))</f>
        <v>#REF!</v>
      </c>
    </row>
    <row r="2008" spans="1:47" s="10" customFormat="1" ht="15" customHeight="1" x14ac:dyDescent="0.2">
      <c r="A2008" s="4">
        <f t="shared" si="405"/>
        <v>100</v>
      </c>
      <c r="B2008" s="4">
        <v>60003763</v>
      </c>
      <c r="C2008" s="4" t="s">
        <v>85</v>
      </c>
      <c r="D2008" s="4" t="s">
        <v>158</v>
      </c>
      <c r="E2008" s="3" t="s">
        <v>154</v>
      </c>
      <c r="F2008" s="4" t="s">
        <v>391</v>
      </c>
      <c r="G2008" s="4" t="s">
        <v>19</v>
      </c>
      <c r="H2008" s="4">
        <v>185765</v>
      </c>
      <c r="I2008" s="4" t="s">
        <v>249</v>
      </c>
      <c r="J2008" s="4" t="s">
        <v>146</v>
      </c>
      <c r="K2008" s="4" t="s">
        <v>117</v>
      </c>
      <c r="L2008" s="4">
        <v>2007</v>
      </c>
      <c r="M2008" s="4" t="s">
        <v>267</v>
      </c>
      <c r="N2008" s="4" t="s">
        <v>153</v>
      </c>
      <c r="O2008" s="4" t="s">
        <v>135</v>
      </c>
      <c r="P2008" s="4">
        <v>2008</v>
      </c>
      <c r="Q2008" s="4"/>
      <c r="R2008" s="4" t="s">
        <v>119</v>
      </c>
      <c r="S2008" s="13"/>
      <c r="T2008" s="4"/>
      <c r="U2008" s="4"/>
      <c r="V2008" s="4"/>
      <c r="W2008" s="4">
        <v>220</v>
      </c>
      <c r="X2008" s="13">
        <v>42027</v>
      </c>
      <c r="Y2008" s="27"/>
      <c r="Z2008" s="27"/>
      <c r="AA2008" s="28"/>
      <c r="AB2008" s="31"/>
      <c r="AC2008" s="32">
        <v>73</v>
      </c>
      <c r="AD2008" s="28"/>
      <c r="AE2008" s="28">
        <v>41</v>
      </c>
      <c r="AF2008" s="33">
        <v>0.01</v>
      </c>
      <c r="AG2008" s="28"/>
      <c r="AH2008" s="31">
        <v>2.1000000000000001E-2</v>
      </c>
      <c r="AI2008" s="31"/>
      <c r="AJ2008" s="31"/>
      <c r="AK2008" s="75" t="str">
        <f t="shared" si="397"/>
        <v>1</v>
      </c>
      <c r="AL2008" s="75" t="str">
        <f t="shared" si="398"/>
        <v>1</v>
      </c>
      <c r="AM2008" s="75" t="str">
        <f t="shared" si="399"/>
        <v>1</v>
      </c>
      <c r="AN2008" s="75" t="str">
        <f t="shared" si="400"/>
        <v>1</v>
      </c>
      <c r="AO2008" s="75" t="str">
        <f t="shared" si="401"/>
        <v>1</v>
      </c>
      <c r="AP2008" s="75" t="str">
        <f t="shared" si="402"/>
        <v>1</v>
      </c>
      <c r="AQ2008" s="75" t="str">
        <f t="shared" si="395"/>
        <v>1</v>
      </c>
      <c r="AR2008" s="75" t="str">
        <f t="shared" si="396"/>
        <v>1</v>
      </c>
      <c r="AS2008" s="75">
        <f t="shared" si="403"/>
        <v>1</v>
      </c>
      <c r="AT2008" s="75" t="str">
        <f t="shared" si="404"/>
        <v>1</v>
      </c>
      <c r="AU2008" s="48" t="e">
        <f>IF(OR(AQ2008="I",#REF!="I",AQ2008="C",#REF!="C"),"Termovacío",IF(OR(AO2008="I",AN2008="I",AP2008="I",AK2008="I",AL2008="I",AO2008="C",AN2008="C",AP2008="C",AK2008="C",AL2008="C"),"Regeneración",""))</f>
        <v>#REF!</v>
      </c>
    </row>
    <row r="2009" spans="1:47" s="10" customFormat="1" ht="15" customHeight="1" x14ac:dyDescent="0.2">
      <c r="A2009" s="4">
        <f t="shared" si="405"/>
        <v>100</v>
      </c>
      <c r="B2009" s="4">
        <v>60003763</v>
      </c>
      <c r="C2009" s="4" t="s">
        <v>85</v>
      </c>
      <c r="D2009" s="4" t="s">
        <v>158</v>
      </c>
      <c r="E2009" s="3" t="s">
        <v>154</v>
      </c>
      <c r="F2009" s="4" t="s">
        <v>391</v>
      </c>
      <c r="G2009" s="4" t="s">
        <v>19</v>
      </c>
      <c r="H2009" s="4">
        <v>185765</v>
      </c>
      <c r="I2009" s="4" t="s">
        <v>249</v>
      </c>
      <c r="J2009" s="4" t="s">
        <v>146</v>
      </c>
      <c r="K2009" s="4" t="s">
        <v>117</v>
      </c>
      <c r="L2009" s="4">
        <v>2007</v>
      </c>
      <c r="M2009" s="4" t="s">
        <v>267</v>
      </c>
      <c r="N2009" s="4" t="s">
        <v>153</v>
      </c>
      <c r="O2009" s="4" t="s">
        <v>135</v>
      </c>
      <c r="P2009" s="4">
        <v>2008</v>
      </c>
      <c r="Q2009" s="4"/>
      <c r="R2009" s="4" t="s">
        <v>119</v>
      </c>
      <c r="S2009" s="13"/>
      <c r="T2009" s="4"/>
      <c r="U2009" s="4"/>
      <c r="V2009" s="4"/>
      <c r="W2009" s="4">
        <v>220</v>
      </c>
      <c r="X2009" s="13">
        <v>41997</v>
      </c>
      <c r="Y2009" s="27"/>
      <c r="Z2009" s="27"/>
      <c r="AA2009" s="28"/>
      <c r="AB2009" s="31"/>
      <c r="AC2009" s="32">
        <v>62.5</v>
      </c>
      <c r="AD2009" s="28"/>
      <c r="AE2009" s="28">
        <v>41</v>
      </c>
      <c r="AF2009" s="33">
        <v>0.01</v>
      </c>
      <c r="AG2009" s="28"/>
      <c r="AH2009" s="31">
        <v>1.7999999999999999E-2</v>
      </c>
      <c r="AI2009" s="31"/>
      <c r="AJ2009" s="31"/>
      <c r="AK2009" s="75" t="str">
        <f t="shared" si="397"/>
        <v>1</v>
      </c>
      <c r="AL2009" s="75" t="str">
        <f t="shared" si="398"/>
        <v>1</v>
      </c>
      <c r="AM2009" s="75" t="str">
        <f t="shared" si="399"/>
        <v>1</v>
      </c>
      <c r="AN2009" s="75" t="str">
        <f t="shared" si="400"/>
        <v>1</v>
      </c>
      <c r="AO2009" s="75" t="str">
        <f t="shared" si="401"/>
        <v>1</v>
      </c>
      <c r="AP2009" s="75" t="str">
        <f t="shared" si="402"/>
        <v>1</v>
      </c>
      <c r="AQ2009" s="75" t="str">
        <f t="shared" si="395"/>
        <v>1</v>
      </c>
      <c r="AR2009" s="75" t="str">
        <f t="shared" si="396"/>
        <v>1</v>
      </c>
      <c r="AS2009" s="75">
        <f t="shared" si="403"/>
        <v>1</v>
      </c>
      <c r="AT2009" s="75" t="str">
        <f t="shared" si="404"/>
        <v>1</v>
      </c>
      <c r="AU2009" s="48" t="e">
        <f>IF(OR(AQ2009="I",#REF!="I",AQ2009="C",#REF!="C"),"Termovacío",IF(OR(AO2009="I",AN2009="I",AP2009="I",AK2009="I",AL2009="I",AO2009="C",AN2009="C",AP2009="C",AK2009="C",AL2009="C"),"Regeneración",""))</f>
        <v>#REF!</v>
      </c>
    </row>
    <row r="2010" spans="1:47" s="10" customFormat="1" ht="15" customHeight="1" x14ac:dyDescent="0.2">
      <c r="A2010" s="4">
        <f t="shared" si="405"/>
        <v>100</v>
      </c>
      <c r="B2010" s="4">
        <v>60003763</v>
      </c>
      <c r="C2010" s="4" t="s">
        <v>85</v>
      </c>
      <c r="D2010" s="4" t="s">
        <v>158</v>
      </c>
      <c r="E2010" s="3" t="s">
        <v>154</v>
      </c>
      <c r="F2010" s="4" t="s">
        <v>391</v>
      </c>
      <c r="G2010" s="4" t="s">
        <v>19</v>
      </c>
      <c r="H2010" s="4">
        <v>185765</v>
      </c>
      <c r="I2010" s="4" t="s">
        <v>249</v>
      </c>
      <c r="J2010" s="4" t="s">
        <v>146</v>
      </c>
      <c r="K2010" s="4" t="s">
        <v>117</v>
      </c>
      <c r="L2010" s="4">
        <v>2007</v>
      </c>
      <c r="M2010" s="4" t="s">
        <v>267</v>
      </c>
      <c r="N2010" s="4" t="s">
        <v>153</v>
      </c>
      <c r="O2010" s="4" t="s">
        <v>135</v>
      </c>
      <c r="P2010" s="4">
        <v>2008</v>
      </c>
      <c r="Q2010" s="4"/>
      <c r="R2010" s="4" t="s">
        <v>119</v>
      </c>
      <c r="S2010" s="13"/>
      <c r="T2010" s="4"/>
      <c r="U2010" s="4"/>
      <c r="V2010" s="4"/>
      <c r="W2010" s="4">
        <v>220</v>
      </c>
      <c r="X2010" s="13">
        <v>41988</v>
      </c>
      <c r="Y2010" s="27"/>
      <c r="Z2010" s="27"/>
      <c r="AA2010" s="28"/>
      <c r="AB2010" s="31"/>
      <c r="AC2010" s="32">
        <v>62.7</v>
      </c>
      <c r="AD2010" s="28"/>
      <c r="AE2010" s="28">
        <v>40</v>
      </c>
      <c r="AF2010" s="33">
        <v>0.01</v>
      </c>
      <c r="AG2010" s="28">
        <v>0.5</v>
      </c>
      <c r="AH2010" s="31">
        <v>1.4999999999999999E-2</v>
      </c>
      <c r="AI2010" s="31"/>
      <c r="AJ2010" s="31"/>
      <c r="AK2010" s="75" t="str">
        <f t="shared" si="397"/>
        <v>1</v>
      </c>
      <c r="AL2010" s="75" t="str">
        <f t="shared" si="398"/>
        <v>1</v>
      </c>
      <c r="AM2010" s="75" t="str">
        <f t="shared" si="399"/>
        <v>1</v>
      </c>
      <c r="AN2010" s="75" t="str">
        <f t="shared" si="400"/>
        <v>1</v>
      </c>
      <c r="AO2010" s="75" t="str">
        <f t="shared" si="401"/>
        <v>1</v>
      </c>
      <c r="AP2010" s="75" t="str">
        <f t="shared" si="402"/>
        <v>1</v>
      </c>
      <c r="AQ2010" s="75" t="str">
        <f t="shared" si="395"/>
        <v>1</v>
      </c>
      <c r="AR2010" s="75" t="str">
        <f t="shared" si="396"/>
        <v>1</v>
      </c>
      <c r="AS2010" s="75">
        <f t="shared" si="403"/>
        <v>1</v>
      </c>
      <c r="AT2010" s="75" t="str">
        <f t="shared" si="404"/>
        <v>1</v>
      </c>
      <c r="AU2010" s="48" t="e">
        <f>IF(OR(AQ2010="I",#REF!="I",AQ2010="C",#REF!="C"),"Termovacío",IF(OR(AO2010="I",AN2010="I",AP2010="I",AK2010="I",AL2010="I",AO2010="C",AN2010="C",AP2010="C",AK2010="C",AL2010="C"),"Regeneración",""))</f>
        <v>#REF!</v>
      </c>
    </row>
    <row r="2011" spans="1:47" s="10" customFormat="1" ht="15" customHeight="1" x14ac:dyDescent="0.2">
      <c r="A2011" s="4">
        <f t="shared" si="405"/>
        <v>100</v>
      </c>
      <c r="B2011" s="4">
        <v>60003763</v>
      </c>
      <c r="C2011" s="4" t="s">
        <v>85</v>
      </c>
      <c r="D2011" s="4" t="s">
        <v>158</v>
      </c>
      <c r="E2011" s="3" t="s">
        <v>154</v>
      </c>
      <c r="F2011" s="4" t="s">
        <v>391</v>
      </c>
      <c r="G2011" s="4" t="s">
        <v>19</v>
      </c>
      <c r="H2011" s="4">
        <v>185765</v>
      </c>
      <c r="I2011" s="4" t="s">
        <v>249</v>
      </c>
      <c r="J2011" s="4" t="s">
        <v>146</v>
      </c>
      <c r="K2011" s="4" t="s">
        <v>117</v>
      </c>
      <c r="L2011" s="4">
        <v>2007</v>
      </c>
      <c r="M2011" s="4" t="s">
        <v>267</v>
      </c>
      <c r="N2011" s="4" t="s">
        <v>153</v>
      </c>
      <c r="O2011" s="4" t="s">
        <v>135</v>
      </c>
      <c r="P2011" s="4">
        <v>2008</v>
      </c>
      <c r="Q2011" s="4"/>
      <c r="R2011" s="4" t="s">
        <v>119</v>
      </c>
      <c r="S2011" s="13"/>
      <c r="T2011" s="4"/>
      <c r="U2011" s="4"/>
      <c r="V2011" s="4"/>
      <c r="W2011" s="4">
        <v>220</v>
      </c>
      <c r="X2011" s="13">
        <v>41634</v>
      </c>
      <c r="Y2011" s="27"/>
      <c r="Z2011" s="27"/>
      <c r="AA2011" s="28"/>
      <c r="AB2011" s="31"/>
      <c r="AC2011" s="32">
        <v>61.7</v>
      </c>
      <c r="AD2011" s="28"/>
      <c r="AE2011" s="28">
        <v>34.4</v>
      </c>
      <c r="AF2011" s="33">
        <v>0.01</v>
      </c>
      <c r="AG2011" s="28">
        <v>0.5</v>
      </c>
      <c r="AH2011" s="31">
        <v>1.4999999999999999E-2</v>
      </c>
      <c r="AI2011" s="31">
        <v>0.28999999999999998</v>
      </c>
      <c r="AJ2011" s="31"/>
      <c r="AK2011" s="75" t="str">
        <f t="shared" si="397"/>
        <v>1</v>
      </c>
      <c r="AL2011" s="75" t="str">
        <f t="shared" si="398"/>
        <v>1</v>
      </c>
      <c r="AM2011" s="75" t="str">
        <f t="shared" si="399"/>
        <v>1</v>
      </c>
      <c r="AN2011" s="75" t="str">
        <f t="shared" si="400"/>
        <v>1</v>
      </c>
      <c r="AO2011" s="75" t="str">
        <f t="shared" si="401"/>
        <v>1</v>
      </c>
      <c r="AP2011" s="75" t="str">
        <f t="shared" si="402"/>
        <v>1</v>
      </c>
      <c r="AQ2011" s="75" t="str">
        <f t="shared" si="395"/>
        <v>1</v>
      </c>
      <c r="AR2011" s="75" t="str">
        <f t="shared" si="396"/>
        <v>1</v>
      </c>
      <c r="AS2011" s="75">
        <f t="shared" si="403"/>
        <v>1</v>
      </c>
      <c r="AT2011" s="75" t="str">
        <f t="shared" si="404"/>
        <v>1</v>
      </c>
      <c r="AU2011" s="48" t="e">
        <f>IF(OR(AQ2011="I",#REF!="I",AQ2011="C",#REF!="C"),"Termovacío",IF(OR(AO2011="I",AN2011="I",AP2011="I",AK2011="I",AL2011="I",AO2011="C",AN2011="C",AP2011="C",AK2011="C",AL2011="C"),"Regeneración",""))</f>
        <v>#REF!</v>
      </c>
    </row>
    <row r="2012" spans="1:47" s="10" customFormat="1" ht="15" customHeight="1" x14ac:dyDescent="0.2">
      <c r="A2012" s="4">
        <f t="shared" si="405"/>
        <v>100</v>
      </c>
      <c r="B2012" s="4">
        <v>60003763</v>
      </c>
      <c r="C2012" s="4" t="s">
        <v>85</v>
      </c>
      <c r="D2012" s="4" t="s">
        <v>158</v>
      </c>
      <c r="E2012" s="3" t="s">
        <v>154</v>
      </c>
      <c r="F2012" s="4" t="s">
        <v>391</v>
      </c>
      <c r="G2012" s="4" t="s">
        <v>19</v>
      </c>
      <c r="H2012" s="4">
        <v>185765</v>
      </c>
      <c r="I2012" s="4" t="s">
        <v>249</v>
      </c>
      <c r="J2012" s="4" t="s">
        <v>146</v>
      </c>
      <c r="K2012" s="4" t="s">
        <v>117</v>
      </c>
      <c r="L2012" s="4">
        <v>2007</v>
      </c>
      <c r="M2012" s="4" t="s">
        <v>267</v>
      </c>
      <c r="N2012" s="4" t="s">
        <v>153</v>
      </c>
      <c r="O2012" s="4" t="s">
        <v>135</v>
      </c>
      <c r="P2012" s="4">
        <v>2008</v>
      </c>
      <c r="Q2012" s="4"/>
      <c r="R2012" s="4" t="s">
        <v>119</v>
      </c>
      <c r="S2012" s="13"/>
      <c r="T2012" s="4"/>
      <c r="U2012" s="4"/>
      <c r="V2012" s="4"/>
      <c r="W2012" s="4">
        <v>220</v>
      </c>
      <c r="X2012" s="13">
        <v>41347</v>
      </c>
      <c r="Y2012" s="27"/>
      <c r="Z2012" s="27"/>
      <c r="AA2012" s="28"/>
      <c r="AB2012" s="31"/>
      <c r="AC2012" s="32">
        <v>63</v>
      </c>
      <c r="AD2012" s="28"/>
      <c r="AE2012" s="28">
        <v>35</v>
      </c>
      <c r="AF2012" s="33">
        <v>0.01</v>
      </c>
      <c r="AG2012" s="28">
        <v>0.5</v>
      </c>
      <c r="AH2012" s="31">
        <v>2.3E-2</v>
      </c>
      <c r="AI2012" s="31">
        <v>0.89500000000000002</v>
      </c>
      <c r="AJ2012" s="31"/>
      <c r="AK2012" s="75" t="str">
        <f t="shared" si="397"/>
        <v>1</v>
      </c>
      <c r="AL2012" s="75" t="str">
        <f t="shared" si="398"/>
        <v>1</v>
      </c>
      <c r="AM2012" s="75" t="str">
        <f t="shared" si="399"/>
        <v>1</v>
      </c>
      <c r="AN2012" s="75" t="str">
        <f t="shared" si="400"/>
        <v>1</v>
      </c>
      <c r="AO2012" s="75" t="str">
        <f t="shared" si="401"/>
        <v>1</v>
      </c>
      <c r="AP2012" s="75" t="str">
        <f t="shared" si="402"/>
        <v>1</v>
      </c>
      <c r="AQ2012" s="75" t="str">
        <f t="shared" si="395"/>
        <v>1</v>
      </c>
      <c r="AR2012" s="75" t="str">
        <f t="shared" si="396"/>
        <v>1</v>
      </c>
      <c r="AS2012" s="75">
        <f t="shared" si="403"/>
        <v>1</v>
      </c>
      <c r="AT2012" s="75" t="str">
        <f t="shared" si="404"/>
        <v>1</v>
      </c>
      <c r="AU2012" s="48" t="e">
        <f>IF(OR(AQ2012="I",#REF!="I",AQ2012="C",#REF!="C"),"Termovacío",IF(OR(AO2012="I",AN2012="I",AP2012="I",AK2012="I",AL2012="I",AO2012="C",AN2012="C",AP2012="C",AK2012="C",AL2012="C"),"Regeneración",""))</f>
        <v>#REF!</v>
      </c>
    </row>
    <row r="2013" spans="1:47" s="10" customFormat="1" ht="15" customHeight="1" x14ac:dyDescent="0.2">
      <c r="A2013" s="4">
        <f t="shared" si="405"/>
        <v>100</v>
      </c>
      <c r="B2013" s="4">
        <v>60003763</v>
      </c>
      <c r="C2013" s="4" t="s">
        <v>85</v>
      </c>
      <c r="D2013" s="4" t="s">
        <v>158</v>
      </c>
      <c r="E2013" s="3" t="s">
        <v>154</v>
      </c>
      <c r="F2013" s="4" t="s">
        <v>391</v>
      </c>
      <c r="G2013" s="4" t="s">
        <v>19</v>
      </c>
      <c r="H2013" s="4">
        <v>185765</v>
      </c>
      <c r="I2013" s="4" t="s">
        <v>249</v>
      </c>
      <c r="J2013" s="4" t="s">
        <v>146</v>
      </c>
      <c r="K2013" s="4" t="s">
        <v>117</v>
      </c>
      <c r="L2013" s="4">
        <v>2007</v>
      </c>
      <c r="M2013" s="4" t="s">
        <v>267</v>
      </c>
      <c r="N2013" s="4" t="s">
        <v>153</v>
      </c>
      <c r="O2013" s="4" t="s">
        <v>135</v>
      </c>
      <c r="P2013" s="4">
        <v>2008</v>
      </c>
      <c r="Q2013" s="4"/>
      <c r="R2013" s="4" t="s">
        <v>119</v>
      </c>
      <c r="S2013" s="13"/>
      <c r="T2013" s="4"/>
      <c r="U2013" s="4"/>
      <c r="V2013" s="4"/>
      <c r="W2013" s="4">
        <v>220</v>
      </c>
      <c r="X2013" s="13">
        <v>40886</v>
      </c>
      <c r="Y2013" s="27"/>
      <c r="Z2013" s="27"/>
      <c r="AA2013" s="28"/>
      <c r="AB2013" s="31"/>
      <c r="AC2013" s="32">
        <v>71</v>
      </c>
      <c r="AD2013" s="28"/>
      <c r="AE2013" s="28">
        <v>35</v>
      </c>
      <c r="AF2013" s="33">
        <v>0.01</v>
      </c>
      <c r="AG2013" s="28">
        <v>0.5</v>
      </c>
      <c r="AH2013" s="31">
        <v>1.2999999999999999E-2</v>
      </c>
      <c r="AI2013" s="31">
        <v>0.69599999999999995</v>
      </c>
      <c r="AJ2013" s="31"/>
      <c r="AK2013" s="75" t="str">
        <f t="shared" si="397"/>
        <v>1</v>
      </c>
      <c r="AL2013" s="75" t="str">
        <f t="shared" si="398"/>
        <v>1</v>
      </c>
      <c r="AM2013" s="75" t="str">
        <f t="shared" si="399"/>
        <v>1</v>
      </c>
      <c r="AN2013" s="75" t="str">
        <f t="shared" si="400"/>
        <v>1</v>
      </c>
      <c r="AO2013" s="75" t="str">
        <f t="shared" si="401"/>
        <v>1</v>
      </c>
      <c r="AP2013" s="75" t="str">
        <f t="shared" si="402"/>
        <v>1</v>
      </c>
      <c r="AQ2013" s="75" t="str">
        <f t="shared" si="395"/>
        <v>1</v>
      </c>
      <c r="AR2013" s="75" t="str">
        <f t="shared" si="396"/>
        <v>1</v>
      </c>
      <c r="AS2013" s="75">
        <f t="shared" si="403"/>
        <v>1</v>
      </c>
      <c r="AT2013" s="75" t="str">
        <f t="shared" si="404"/>
        <v>1</v>
      </c>
      <c r="AU2013" s="48" t="e">
        <f>IF(OR(AQ2013="I",#REF!="I",AQ2013="C",#REF!="C"),"Termovacío",IF(OR(AO2013="I",AN2013="I",AP2013="I",AK2013="I",AL2013="I",AO2013="C",AN2013="C",AP2013="C",AK2013="C",AL2013="C"),"Regeneración",""))</f>
        <v>#REF!</v>
      </c>
    </row>
    <row r="2014" spans="1:47" s="10" customFormat="1" ht="15" customHeight="1" x14ac:dyDescent="0.2">
      <c r="A2014" s="4">
        <f t="shared" si="405"/>
        <v>100</v>
      </c>
      <c r="B2014" s="4">
        <v>60003763</v>
      </c>
      <c r="C2014" s="4" t="s">
        <v>85</v>
      </c>
      <c r="D2014" s="4" t="s">
        <v>158</v>
      </c>
      <c r="E2014" s="3" t="s">
        <v>154</v>
      </c>
      <c r="F2014" s="4" t="s">
        <v>391</v>
      </c>
      <c r="G2014" s="4" t="s">
        <v>19</v>
      </c>
      <c r="H2014" s="4">
        <v>185765</v>
      </c>
      <c r="I2014" s="4" t="s">
        <v>249</v>
      </c>
      <c r="J2014" s="4" t="s">
        <v>146</v>
      </c>
      <c r="K2014" s="4" t="s">
        <v>117</v>
      </c>
      <c r="L2014" s="4">
        <v>2007</v>
      </c>
      <c r="M2014" s="4" t="s">
        <v>267</v>
      </c>
      <c r="N2014" s="4" t="s">
        <v>153</v>
      </c>
      <c r="O2014" s="4" t="s">
        <v>135</v>
      </c>
      <c r="P2014" s="4">
        <v>2008</v>
      </c>
      <c r="Q2014" s="4"/>
      <c r="R2014" s="4" t="s">
        <v>119</v>
      </c>
      <c r="S2014" s="13"/>
      <c r="T2014" s="4"/>
      <c r="U2014" s="4"/>
      <c r="V2014" s="4"/>
      <c r="W2014" s="4">
        <v>220</v>
      </c>
      <c r="X2014" s="13">
        <v>40653</v>
      </c>
      <c r="Y2014" s="27"/>
      <c r="Z2014" s="27"/>
      <c r="AA2014" s="28"/>
      <c r="AB2014" s="31"/>
      <c r="AC2014" s="32">
        <v>67</v>
      </c>
      <c r="AD2014" s="28"/>
      <c r="AE2014" s="28">
        <v>37</v>
      </c>
      <c r="AF2014" s="33">
        <v>0.01</v>
      </c>
      <c r="AG2014" s="28">
        <v>0.5</v>
      </c>
      <c r="AH2014" s="31">
        <v>1.0999999999999999E-2</v>
      </c>
      <c r="AI2014" s="31">
        <v>0.373</v>
      </c>
      <c r="AJ2014" s="31"/>
      <c r="AK2014" s="75" t="str">
        <f t="shared" si="397"/>
        <v>1</v>
      </c>
      <c r="AL2014" s="75" t="str">
        <f t="shared" si="398"/>
        <v>1</v>
      </c>
      <c r="AM2014" s="75" t="str">
        <f t="shared" si="399"/>
        <v>1</v>
      </c>
      <c r="AN2014" s="75" t="str">
        <f t="shared" si="400"/>
        <v>1</v>
      </c>
      <c r="AO2014" s="75" t="str">
        <f t="shared" si="401"/>
        <v>1</v>
      </c>
      <c r="AP2014" s="75" t="str">
        <f t="shared" si="402"/>
        <v>1</v>
      </c>
      <c r="AQ2014" s="75" t="str">
        <f t="shared" si="395"/>
        <v>1</v>
      </c>
      <c r="AR2014" s="75" t="str">
        <f t="shared" si="396"/>
        <v>1</v>
      </c>
      <c r="AS2014" s="75">
        <f t="shared" si="403"/>
        <v>1</v>
      </c>
      <c r="AT2014" s="75" t="str">
        <f t="shared" si="404"/>
        <v>1</v>
      </c>
      <c r="AU2014" s="48" t="e">
        <f>IF(OR(AQ2014="I",#REF!="I",AQ2014="C",#REF!="C"),"Termovacío",IF(OR(AO2014="I",AN2014="I",AP2014="I",AK2014="I",AL2014="I",AO2014="C",AN2014="C",AP2014="C",AK2014="C",AL2014="C"),"Regeneración",""))</f>
        <v>#REF!</v>
      </c>
    </row>
    <row r="2015" spans="1:47" s="10" customFormat="1" ht="15" customHeight="1" x14ac:dyDescent="0.2">
      <c r="A2015" s="4">
        <f t="shared" si="405"/>
        <v>100</v>
      </c>
      <c r="B2015" s="4">
        <v>60003763</v>
      </c>
      <c r="C2015" s="4" t="s">
        <v>85</v>
      </c>
      <c r="D2015" s="4" t="s">
        <v>158</v>
      </c>
      <c r="E2015" s="3" t="s">
        <v>154</v>
      </c>
      <c r="F2015" s="4" t="s">
        <v>391</v>
      </c>
      <c r="G2015" s="4" t="s">
        <v>19</v>
      </c>
      <c r="H2015" s="4">
        <v>185765</v>
      </c>
      <c r="I2015" s="4" t="s">
        <v>249</v>
      </c>
      <c r="J2015" s="4" t="s">
        <v>146</v>
      </c>
      <c r="K2015" s="4" t="s">
        <v>117</v>
      </c>
      <c r="L2015" s="4">
        <v>2007</v>
      </c>
      <c r="M2015" s="4" t="s">
        <v>267</v>
      </c>
      <c r="N2015" s="4" t="s">
        <v>153</v>
      </c>
      <c r="O2015" s="4" t="s">
        <v>135</v>
      </c>
      <c r="P2015" s="4">
        <v>2008</v>
      </c>
      <c r="Q2015" s="4"/>
      <c r="R2015" s="4" t="s">
        <v>119</v>
      </c>
      <c r="S2015" s="13"/>
      <c r="T2015" s="4"/>
      <c r="U2015" s="4"/>
      <c r="V2015" s="4"/>
      <c r="W2015" s="4">
        <v>220</v>
      </c>
      <c r="X2015" s="13">
        <v>40602</v>
      </c>
      <c r="Y2015" s="27"/>
      <c r="Z2015" s="27"/>
      <c r="AA2015" s="28"/>
      <c r="AB2015" s="31"/>
      <c r="AC2015" s="32">
        <v>60</v>
      </c>
      <c r="AD2015" s="28"/>
      <c r="AE2015" s="28">
        <v>39</v>
      </c>
      <c r="AF2015" s="33"/>
      <c r="AG2015" s="28"/>
      <c r="AH2015" s="31">
        <v>1.0999999999999999E-2</v>
      </c>
      <c r="AI2015" s="31">
        <v>0.34599999999999997</v>
      </c>
      <c r="AJ2015" s="31"/>
      <c r="AK2015" s="75" t="str">
        <f t="shared" si="397"/>
        <v>1</v>
      </c>
      <c r="AL2015" s="75" t="str">
        <f t="shared" si="398"/>
        <v>1</v>
      </c>
      <c r="AM2015" s="75" t="str">
        <f t="shared" si="399"/>
        <v>1</v>
      </c>
      <c r="AN2015" s="75" t="str">
        <f t="shared" si="400"/>
        <v>1</v>
      </c>
      <c r="AO2015" s="75" t="str">
        <f t="shared" si="401"/>
        <v>1</v>
      </c>
      <c r="AP2015" s="75" t="str">
        <f t="shared" si="402"/>
        <v>1</v>
      </c>
      <c r="AQ2015" s="75" t="str">
        <f t="shared" si="395"/>
        <v>1</v>
      </c>
      <c r="AR2015" s="75" t="str">
        <f t="shared" si="396"/>
        <v>1</v>
      </c>
      <c r="AS2015" s="75">
        <f t="shared" si="403"/>
        <v>1</v>
      </c>
      <c r="AT2015" s="75" t="str">
        <f t="shared" si="404"/>
        <v>1</v>
      </c>
      <c r="AU2015" s="48" t="e">
        <f>IF(OR(AQ2015="I",#REF!="I",AQ2015="C",#REF!="C"),"Termovacío",IF(OR(AO2015="I",AN2015="I",AP2015="I",AK2015="I",AL2015="I",AO2015="C",AN2015="C",AP2015="C",AK2015="C",AL2015="C"),"Regeneración",""))</f>
        <v>#REF!</v>
      </c>
    </row>
    <row r="2016" spans="1:47" s="10" customFormat="1" ht="15" customHeight="1" x14ac:dyDescent="0.2">
      <c r="A2016" s="4">
        <f t="shared" si="405"/>
        <v>100</v>
      </c>
      <c r="B2016" s="4">
        <v>60003763</v>
      </c>
      <c r="C2016" s="4" t="s">
        <v>85</v>
      </c>
      <c r="D2016" s="4" t="s">
        <v>158</v>
      </c>
      <c r="E2016" s="3" t="s">
        <v>154</v>
      </c>
      <c r="F2016" s="4" t="s">
        <v>391</v>
      </c>
      <c r="G2016" s="4" t="s">
        <v>19</v>
      </c>
      <c r="H2016" s="4">
        <v>185765</v>
      </c>
      <c r="I2016" s="4" t="s">
        <v>249</v>
      </c>
      <c r="J2016" s="4" t="s">
        <v>146</v>
      </c>
      <c r="K2016" s="4" t="s">
        <v>117</v>
      </c>
      <c r="L2016" s="4">
        <v>2007</v>
      </c>
      <c r="M2016" s="4" t="s">
        <v>267</v>
      </c>
      <c r="N2016" s="4" t="s">
        <v>153</v>
      </c>
      <c r="O2016" s="4" t="s">
        <v>135</v>
      </c>
      <c r="P2016" s="4">
        <v>2008</v>
      </c>
      <c r="Q2016" s="4"/>
      <c r="R2016" s="4" t="s">
        <v>119</v>
      </c>
      <c r="S2016" s="13"/>
      <c r="T2016" s="4"/>
      <c r="U2016" s="4"/>
      <c r="V2016" s="4"/>
      <c r="W2016" s="4">
        <v>220</v>
      </c>
      <c r="X2016" s="13">
        <v>40598</v>
      </c>
      <c r="Y2016" s="27"/>
      <c r="Z2016" s="27"/>
      <c r="AA2016" s="28"/>
      <c r="AB2016" s="31"/>
      <c r="AC2016" s="32">
        <v>58</v>
      </c>
      <c r="AD2016" s="28"/>
      <c r="AE2016" s="28">
        <v>39</v>
      </c>
      <c r="AF2016" s="33">
        <v>0.01</v>
      </c>
      <c r="AG2016" s="28">
        <v>0.5</v>
      </c>
      <c r="AH2016" s="31">
        <v>1.0999999999999999E-2</v>
      </c>
      <c r="AI2016" s="31">
        <v>0.34599999999999997</v>
      </c>
      <c r="AJ2016" s="31"/>
      <c r="AK2016" s="75" t="str">
        <f t="shared" si="397"/>
        <v>1</v>
      </c>
      <c r="AL2016" s="75" t="str">
        <f t="shared" si="398"/>
        <v>1</v>
      </c>
      <c r="AM2016" s="75" t="str">
        <f t="shared" si="399"/>
        <v>1</v>
      </c>
      <c r="AN2016" s="75" t="str">
        <f t="shared" si="400"/>
        <v>1</v>
      </c>
      <c r="AO2016" s="75" t="str">
        <f t="shared" si="401"/>
        <v>1</v>
      </c>
      <c r="AP2016" s="75" t="str">
        <f t="shared" si="402"/>
        <v>1</v>
      </c>
      <c r="AQ2016" s="75" t="str">
        <f t="shared" si="395"/>
        <v>1</v>
      </c>
      <c r="AR2016" s="75" t="str">
        <f t="shared" si="396"/>
        <v>1</v>
      </c>
      <c r="AS2016" s="75">
        <f t="shared" si="403"/>
        <v>1</v>
      </c>
      <c r="AT2016" s="75" t="str">
        <f t="shared" si="404"/>
        <v>1</v>
      </c>
      <c r="AU2016" s="48" t="e">
        <f>IF(OR(AQ2016="I",#REF!="I",AQ2016="C",#REF!="C"),"Termovacío",IF(OR(AO2016="I",AN2016="I",AP2016="I",AK2016="I",AL2016="I",AO2016="C",AN2016="C",AP2016="C",AK2016="C",AL2016="C"),"Regeneración",""))</f>
        <v>#REF!</v>
      </c>
    </row>
    <row r="2017" spans="1:47" s="10" customFormat="1" ht="15" customHeight="1" x14ac:dyDescent="0.2">
      <c r="A2017" s="4">
        <f t="shared" si="405"/>
        <v>100</v>
      </c>
      <c r="B2017" s="4">
        <v>60003763</v>
      </c>
      <c r="C2017" s="4" t="s">
        <v>85</v>
      </c>
      <c r="D2017" s="4" t="s">
        <v>158</v>
      </c>
      <c r="E2017" s="3" t="s">
        <v>154</v>
      </c>
      <c r="F2017" s="4" t="s">
        <v>391</v>
      </c>
      <c r="G2017" s="4" t="s">
        <v>19</v>
      </c>
      <c r="H2017" s="4">
        <v>185765</v>
      </c>
      <c r="I2017" s="4" t="s">
        <v>249</v>
      </c>
      <c r="J2017" s="4" t="s">
        <v>146</v>
      </c>
      <c r="K2017" s="4" t="s">
        <v>117</v>
      </c>
      <c r="L2017" s="4">
        <v>2007</v>
      </c>
      <c r="M2017" s="4" t="s">
        <v>267</v>
      </c>
      <c r="N2017" s="4" t="s">
        <v>153</v>
      </c>
      <c r="O2017" s="4" t="s">
        <v>135</v>
      </c>
      <c r="P2017" s="4">
        <v>2008</v>
      </c>
      <c r="Q2017" s="4"/>
      <c r="R2017" s="4" t="s">
        <v>119</v>
      </c>
      <c r="S2017" s="13"/>
      <c r="T2017" s="4"/>
      <c r="U2017" s="4"/>
      <c r="V2017" s="4"/>
      <c r="W2017" s="4">
        <v>220</v>
      </c>
      <c r="X2017" s="13">
        <v>40318</v>
      </c>
      <c r="Y2017" s="27"/>
      <c r="Z2017" s="27"/>
      <c r="AA2017" s="28"/>
      <c r="AB2017" s="31"/>
      <c r="AC2017" s="32">
        <v>56.3</v>
      </c>
      <c r="AD2017" s="28"/>
      <c r="AE2017" s="28">
        <v>38</v>
      </c>
      <c r="AF2017" s="33">
        <v>0.01</v>
      </c>
      <c r="AG2017" s="28">
        <v>0.5</v>
      </c>
      <c r="AH2017" s="31">
        <v>1.4999999999999999E-2</v>
      </c>
      <c r="AI2017" s="31">
        <v>0.47599999999999998</v>
      </c>
      <c r="AJ2017" s="31"/>
      <c r="AK2017" s="75" t="str">
        <f t="shared" si="397"/>
        <v>1</v>
      </c>
      <c r="AL2017" s="75" t="str">
        <f t="shared" si="398"/>
        <v>1</v>
      </c>
      <c r="AM2017" s="75" t="str">
        <f t="shared" si="399"/>
        <v>1</v>
      </c>
      <c r="AN2017" s="75" t="str">
        <f t="shared" si="400"/>
        <v>1</v>
      </c>
      <c r="AO2017" s="75" t="str">
        <f t="shared" si="401"/>
        <v>1</v>
      </c>
      <c r="AP2017" s="75" t="str">
        <f t="shared" si="402"/>
        <v>1</v>
      </c>
      <c r="AQ2017" s="75" t="str">
        <f t="shared" si="395"/>
        <v>1</v>
      </c>
      <c r="AR2017" s="75" t="str">
        <f t="shared" si="396"/>
        <v>1</v>
      </c>
      <c r="AS2017" s="75">
        <f t="shared" si="403"/>
        <v>1</v>
      </c>
      <c r="AT2017" s="75" t="str">
        <f t="shared" si="404"/>
        <v>1</v>
      </c>
      <c r="AU2017" s="48" t="e">
        <f>IF(OR(AQ2017="I",#REF!="I",AQ2017="C",#REF!="C"),"Termovacío",IF(OR(AO2017="I",AN2017="I",AP2017="I",AK2017="I",AL2017="I",AO2017="C",AN2017="C",AP2017="C",AK2017="C",AL2017="C"),"Regeneración",""))</f>
        <v>#REF!</v>
      </c>
    </row>
    <row r="2018" spans="1:47" s="10" customFormat="1" ht="15" customHeight="1" x14ac:dyDescent="0.2">
      <c r="A2018" s="4">
        <f t="shared" si="405"/>
        <v>100</v>
      </c>
      <c r="B2018" s="4">
        <v>60003763</v>
      </c>
      <c r="C2018" s="4" t="s">
        <v>85</v>
      </c>
      <c r="D2018" s="4" t="s">
        <v>158</v>
      </c>
      <c r="E2018" s="3" t="s">
        <v>154</v>
      </c>
      <c r="F2018" s="4" t="s">
        <v>391</v>
      </c>
      <c r="G2018" s="4" t="s">
        <v>19</v>
      </c>
      <c r="H2018" s="4">
        <v>185765</v>
      </c>
      <c r="I2018" s="4" t="s">
        <v>249</v>
      </c>
      <c r="J2018" s="4" t="s">
        <v>146</v>
      </c>
      <c r="K2018" s="4" t="s">
        <v>117</v>
      </c>
      <c r="L2018" s="4">
        <v>2007</v>
      </c>
      <c r="M2018" s="4" t="s">
        <v>267</v>
      </c>
      <c r="N2018" s="4" t="s">
        <v>153</v>
      </c>
      <c r="O2018" s="4" t="s">
        <v>135</v>
      </c>
      <c r="P2018" s="4">
        <v>2008</v>
      </c>
      <c r="Q2018" s="4"/>
      <c r="R2018" s="4" t="s">
        <v>119</v>
      </c>
      <c r="S2018" s="13"/>
      <c r="T2018" s="4"/>
      <c r="U2018" s="4"/>
      <c r="V2018" s="4"/>
      <c r="W2018" s="4">
        <v>220</v>
      </c>
      <c r="X2018" s="13">
        <v>39954</v>
      </c>
      <c r="Y2018" s="27"/>
      <c r="Z2018" s="27"/>
      <c r="AA2018" s="28"/>
      <c r="AB2018" s="31"/>
      <c r="AC2018" s="32"/>
      <c r="AD2018" s="28"/>
      <c r="AE2018" s="28">
        <v>39</v>
      </c>
      <c r="AF2018" s="33">
        <v>0.01</v>
      </c>
      <c r="AG2018" s="28">
        <v>0.5</v>
      </c>
      <c r="AH2018" s="31">
        <v>1.6E-2</v>
      </c>
      <c r="AI2018" s="31">
        <v>0.629</v>
      </c>
      <c r="AJ2018" s="31"/>
      <c r="AK2018" s="75" t="str">
        <f t="shared" si="397"/>
        <v>1</v>
      </c>
      <c r="AL2018" s="75" t="str">
        <f t="shared" si="398"/>
        <v>1</v>
      </c>
      <c r="AM2018" s="75" t="str">
        <f t="shared" si="399"/>
        <v>1</v>
      </c>
      <c r="AN2018" s="75" t="str">
        <f t="shared" si="400"/>
        <v>1</v>
      </c>
      <c r="AO2018" s="75" t="str">
        <f t="shared" si="401"/>
        <v>1</v>
      </c>
      <c r="AP2018" s="75" t="str">
        <f t="shared" si="402"/>
        <v>1</v>
      </c>
      <c r="AQ2018" s="75" t="str">
        <f t="shared" si="395"/>
        <v>1</v>
      </c>
      <c r="AR2018" s="75" t="str">
        <f t="shared" si="396"/>
        <v>1</v>
      </c>
      <c r="AS2018" s="75">
        <f t="shared" si="403"/>
        <v>1</v>
      </c>
      <c r="AT2018" s="75" t="str">
        <f t="shared" si="404"/>
        <v>1</v>
      </c>
      <c r="AU2018" s="48" t="e">
        <f>IF(OR(AQ2018="I",#REF!="I",AQ2018="C",#REF!="C"),"Termovacío",IF(OR(AO2018="I",AN2018="I",AP2018="I",AK2018="I",AL2018="I",AO2018="C",AN2018="C",AP2018="C",AK2018="C",AL2018="C"),"Regeneración",""))</f>
        <v>#REF!</v>
      </c>
    </row>
    <row r="2019" spans="1:47" s="10" customFormat="1" ht="15" customHeight="1" x14ac:dyDescent="0.2">
      <c r="A2019" s="4">
        <f t="shared" si="405"/>
        <v>100</v>
      </c>
      <c r="B2019" s="4">
        <v>60003763</v>
      </c>
      <c r="C2019" s="4" t="s">
        <v>85</v>
      </c>
      <c r="D2019" s="4" t="s">
        <v>158</v>
      </c>
      <c r="E2019" s="3" t="s">
        <v>154</v>
      </c>
      <c r="F2019" s="4" t="s">
        <v>391</v>
      </c>
      <c r="G2019" s="4" t="s">
        <v>19</v>
      </c>
      <c r="H2019" s="4">
        <v>185765</v>
      </c>
      <c r="I2019" s="4" t="s">
        <v>249</v>
      </c>
      <c r="J2019" s="4" t="s">
        <v>146</v>
      </c>
      <c r="K2019" s="4" t="s">
        <v>117</v>
      </c>
      <c r="L2019" s="4">
        <v>2007</v>
      </c>
      <c r="M2019" s="4" t="s">
        <v>267</v>
      </c>
      <c r="N2019" s="4" t="s">
        <v>153</v>
      </c>
      <c r="O2019" s="4" t="s">
        <v>135</v>
      </c>
      <c r="P2019" s="4">
        <v>2008</v>
      </c>
      <c r="Q2019" s="4"/>
      <c r="R2019" s="4" t="s">
        <v>119</v>
      </c>
      <c r="S2019" s="13"/>
      <c r="T2019" s="4"/>
      <c r="U2019" s="4"/>
      <c r="V2019" s="4"/>
      <c r="W2019" s="4">
        <v>220</v>
      </c>
      <c r="X2019" s="13">
        <v>39336</v>
      </c>
      <c r="Y2019" s="27"/>
      <c r="Z2019" s="27"/>
      <c r="AA2019" s="28"/>
      <c r="AB2019" s="31"/>
      <c r="AC2019" s="32">
        <v>64.7</v>
      </c>
      <c r="AD2019" s="28"/>
      <c r="AE2019" s="28">
        <v>46.5</v>
      </c>
      <c r="AF2019" s="33">
        <v>0.01</v>
      </c>
      <c r="AG2019" s="28">
        <v>0.5</v>
      </c>
      <c r="AH2019" s="31">
        <v>2E-3</v>
      </c>
      <c r="AI2019" s="31">
        <v>0.16500000000000001</v>
      </c>
      <c r="AJ2019" s="31"/>
      <c r="AK2019" s="75" t="str">
        <f t="shared" si="397"/>
        <v>1</v>
      </c>
      <c r="AL2019" s="75" t="str">
        <f t="shared" si="398"/>
        <v>1</v>
      </c>
      <c r="AM2019" s="75" t="str">
        <f t="shared" si="399"/>
        <v>1</v>
      </c>
      <c r="AN2019" s="75" t="str">
        <f t="shared" si="400"/>
        <v>1</v>
      </c>
      <c r="AO2019" s="75" t="str">
        <f t="shared" si="401"/>
        <v>1</v>
      </c>
      <c r="AP2019" s="75" t="str">
        <f t="shared" si="402"/>
        <v>1</v>
      </c>
      <c r="AQ2019" s="75" t="str">
        <f t="shared" si="395"/>
        <v>1</v>
      </c>
      <c r="AR2019" s="75" t="str">
        <f t="shared" si="396"/>
        <v>1</v>
      </c>
      <c r="AS2019" s="75">
        <f t="shared" si="403"/>
        <v>1</v>
      </c>
      <c r="AT2019" s="75" t="str">
        <f t="shared" si="404"/>
        <v>1</v>
      </c>
      <c r="AU2019" s="48" t="e">
        <f>IF(OR(AQ2019="I",#REF!="I",AQ2019="C",#REF!="C"),"Termovacío",IF(OR(AO2019="I",AN2019="I",AP2019="I",AK2019="I",AL2019="I",AO2019="C",AN2019="C",AP2019="C",AK2019="C",AL2019="C"),"Regeneración",""))</f>
        <v>#REF!</v>
      </c>
    </row>
    <row r="2020" spans="1:47" s="10" customFormat="1" ht="15" customHeight="1" x14ac:dyDescent="0.2">
      <c r="A2020" s="4">
        <f t="shared" si="405"/>
        <v>101</v>
      </c>
      <c r="B2020" s="36">
        <v>60005611</v>
      </c>
      <c r="C2020" s="36" t="s">
        <v>85</v>
      </c>
      <c r="D2020" s="36" t="s">
        <v>156</v>
      </c>
      <c r="E2020" s="37"/>
      <c r="F2020" s="36" t="s">
        <v>392</v>
      </c>
      <c r="G2020" s="36" t="s">
        <v>19</v>
      </c>
      <c r="H2020" s="36">
        <v>364078</v>
      </c>
      <c r="I2020" s="36" t="s">
        <v>10</v>
      </c>
      <c r="J2020" s="36">
        <v>50</v>
      </c>
      <c r="K2020" s="36" t="s">
        <v>214</v>
      </c>
      <c r="L2020" s="36">
        <v>2013</v>
      </c>
      <c r="M2020" s="36" t="s">
        <v>267</v>
      </c>
      <c r="N2020" s="36" t="s">
        <v>153</v>
      </c>
      <c r="O2020" s="36" t="s">
        <v>118</v>
      </c>
      <c r="P2020" s="36">
        <v>2022</v>
      </c>
      <c r="Q2020" s="36"/>
      <c r="R2020" s="36" t="s">
        <v>119</v>
      </c>
      <c r="S2020" s="38"/>
      <c r="T2020" s="36"/>
      <c r="U2020" s="36"/>
      <c r="V2020" s="36" t="s">
        <v>448</v>
      </c>
      <c r="W2020" s="36">
        <v>60</v>
      </c>
      <c r="X2020" s="38">
        <v>45700</v>
      </c>
      <c r="Y2020" s="39">
        <v>76</v>
      </c>
      <c r="Z2020" s="39">
        <v>28</v>
      </c>
      <c r="AA2020" s="40" t="s">
        <v>665</v>
      </c>
      <c r="AB2020" s="41">
        <v>0.88300000000000001</v>
      </c>
      <c r="AC2020" s="42">
        <v>74</v>
      </c>
      <c r="AD2020" s="40">
        <v>5</v>
      </c>
      <c r="AE2020" s="40">
        <v>45.9</v>
      </c>
      <c r="AF2020" s="43">
        <v>1E-3</v>
      </c>
      <c r="AG2020" s="40">
        <v>0.5</v>
      </c>
      <c r="AH2020" s="41">
        <v>5.0000000000000001E-3</v>
      </c>
      <c r="AI2020" s="41">
        <v>0.46</v>
      </c>
      <c r="AJ2020" s="41"/>
      <c r="AK2020" s="75" t="str">
        <f t="shared" si="397"/>
        <v>1</v>
      </c>
      <c r="AL2020" s="75" t="str">
        <f t="shared" si="398"/>
        <v>1</v>
      </c>
      <c r="AM2020" s="75" t="str">
        <f t="shared" si="399"/>
        <v>1</v>
      </c>
      <c r="AN2020" s="75" t="str">
        <f t="shared" si="400"/>
        <v>1</v>
      </c>
      <c r="AO2020" s="75" t="str">
        <f t="shared" si="401"/>
        <v>1</v>
      </c>
      <c r="AP2020" s="75" t="str">
        <f t="shared" si="402"/>
        <v>1</v>
      </c>
      <c r="AQ2020" s="75" t="str">
        <f t="shared" ref="AQ2020:AQ2083" si="406">IF(AC2020&lt;&gt;"",IF(AND(W2020=60,AC2020&gt;=40),"1",IF(AND(W2020=60,AC2020&gt;=35,AC2020&lt;40),"3",IF(AND(W2020=60,AC2020&lt;35),"5",IF(AND(W2020=220,AC2020&gt;=50),"1",IF(AND(W2020=220,AC2020&gt;=45,AC2020&lt;50),"2",IF(AND(W2020=220,AC2020&lt;45),"5","")))))),"1")</f>
        <v>1</v>
      </c>
      <c r="AR2020" s="75" t="str">
        <f t="shared" ref="AR2020:AR2083" si="407">IF(AJ2020&lt;&gt;"",IF(AJ2020&gt;=0.2,"1",IF(AND(AJ2020&gt;=0.1,AJ2020&lt;0.2),"3",IF(AJ2020&lt;0.1,"5",""))),"1")</f>
        <v>1</v>
      </c>
      <c r="AS2020" s="75">
        <f t="shared" si="403"/>
        <v>1</v>
      </c>
      <c r="AT2020" s="75" t="str">
        <f t="shared" si="404"/>
        <v>1</v>
      </c>
      <c r="AU2020" s="48" t="e">
        <f>IF(OR(AQ2020="I",#REF!="I",AQ2020="C",#REF!="C"),"Termovacío",IF(OR(AO2020="I",AN2020="I",AP2020="I",AK2020="I",AL2020="I",AO2020="C",AN2020="C",AP2020="C",AK2020="C",AL2020="C"),"Regeneración",""))</f>
        <v>#REF!</v>
      </c>
    </row>
    <row r="2021" spans="1:47" s="10" customFormat="1" ht="15" customHeight="1" x14ac:dyDescent="0.2">
      <c r="A2021" s="4">
        <f t="shared" si="405"/>
        <v>101</v>
      </c>
      <c r="B2021" s="4">
        <v>60005611</v>
      </c>
      <c r="C2021" s="4" t="s">
        <v>85</v>
      </c>
      <c r="D2021" s="4" t="s">
        <v>156</v>
      </c>
      <c r="E2021" s="3"/>
      <c r="F2021" s="4" t="s">
        <v>392</v>
      </c>
      <c r="G2021" s="4" t="s">
        <v>19</v>
      </c>
      <c r="H2021" s="4">
        <v>364078</v>
      </c>
      <c r="I2021" s="4" t="s">
        <v>10</v>
      </c>
      <c r="J2021" s="4">
        <v>50</v>
      </c>
      <c r="K2021" s="4" t="s">
        <v>214</v>
      </c>
      <c r="L2021" s="4">
        <v>2013</v>
      </c>
      <c r="M2021" s="4" t="s">
        <v>267</v>
      </c>
      <c r="N2021" s="4" t="s">
        <v>153</v>
      </c>
      <c r="O2021" s="4" t="s">
        <v>118</v>
      </c>
      <c r="P2021" s="4">
        <v>2022</v>
      </c>
      <c r="Q2021" s="4"/>
      <c r="R2021" s="4" t="s">
        <v>119</v>
      </c>
      <c r="S2021" s="13"/>
      <c r="T2021" s="4"/>
      <c r="U2021" s="4"/>
      <c r="V2021" s="4" t="s">
        <v>448</v>
      </c>
      <c r="W2021" s="4">
        <v>60</v>
      </c>
      <c r="X2021" s="13">
        <v>45265</v>
      </c>
      <c r="Y2021" s="27">
        <v>50</v>
      </c>
      <c r="Z2021" s="27"/>
      <c r="AA2021" s="28" t="s">
        <v>450</v>
      </c>
      <c r="AB2021" s="31">
        <v>0.88300000000000001</v>
      </c>
      <c r="AC2021" s="32">
        <v>65</v>
      </c>
      <c r="AD2021" s="28">
        <v>7</v>
      </c>
      <c r="AE2021" s="28">
        <v>46.9</v>
      </c>
      <c r="AF2021" s="33">
        <v>0.01</v>
      </c>
      <c r="AG2021" s="28">
        <v>0.5</v>
      </c>
      <c r="AH2021" s="31">
        <v>4.0000000000000001E-3</v>
      </c>
      <c r="AI2021" s="31">
        <v>0.28699999999999998</v>
      </c>
      <c r="AJ2021" s="31"/>
      <c r="AK2021" s="75" t="str">
        <f t="shared" si="397"/>
        <v>1</v>
      </c>
      <c r="AL2021" s="75" t="str">
        <f t="shared" si="398"/>
        <v>1</v>
      </c>
      <c r="AM2021" s="75" t="str">
        <f t="shared" si="399"/>
        <v>1</v>
      </c>
      <c r="AN2021" s="75" t="str">
        <f t="shared" si="400"/>
        <v>1</v>
      </c>
      <c r="AO2021" s="75" t="str">
        <f t="shared" si="401"/>
        <v>1</v>
      </c>
      <c r="AP2021" s="75" t="str">
        <f t="shared" si="402"/>
        <v>1</v>
      </c>
      <c r="AQ2021" s="75" t="str">
        <f t="shared" si="406"/>
        <v>1</v>
      </c>
      <c r="AR2021" s="75" t="str">
        <f t="shared" si="407"/>
        <v>1</v>
      </c>
      <c r="AS2021" s="75">
        <f t="shared" si="403"/>
        <v>1</v>
      </c>
      <c r="AT2021" s="75" t="str">
        <f t="shared" si="404"/>
        <v>1</v>
      </c>
      <c r="AU2021" s="48" t="e">
        <f>IF(OR(AQ2021="I",#REF!="I",AQ2021="C",#REF!="C"),"Termovacío",IF(OR(AO2021="I",AN2021="I",AP2021="I",AK2021="I",AL2021="I",AO2021="C",AN2021="C",AP2021="C",AK2021="C",AL2021="C"),"Regeneración",""))</f>
        <v>#REF!</v>
      </c>
    </row>
    <row r="2022" spans="1:47" s="10" customFormat="1" ht="15" customHeight="1" x14ac:dyDescent="0.2">
      <c r="A2022" s="4">
        <f t="shared" si="405"/>
        <v>101</v>
      </c>
      <c r="B2022" s="4">
        <v>60005611</v>
      </c>
      <c r="C2022" s="4" t="s">
        <v>85</v>
      </c>
      <c r="D2022" s="4" t="s">
        <v>156</v>
      </c>
      <c r="E2022" s="3"/>
      <c r="F2022" s="4" t="s">
        <v>392</v>
      </c>
      <c r="G2022" s="4" t="s">
        <v>19</v>
      </c>
      <c r="H2022" s="4">
        <v>364078</v>
      </c>
      <c r="I2022" s="4" t="s">
        <v>10</v>
      </c>
      <c r="J2022" s="4">
        <v>50</v>
      </c>
      <c r="K2022" s="4" t="s">
        <v>214</v>
      </c>
      <c r="L2022" s="4">
        <v>2013</v>
      </c>
      <c r="M2022" s="4" t="s">
        <v>267</v>
      </c>
      <c r="N2022" s="4" t="s">
        <v>153</v>
      </c>
      <c r="O2022" s="4" t="s">
        <v>118</v>
      </c>
      <c r="P2022" s="4">
        <v>2022</v>
      </c>
      <c r="Q2022" s="4"/>
      <c r="R2022" s="4" t="s">
        <v>119</v>
      </c>
      <c r="S2022" s="13"/>
      <c r="T2022" s="4"/>
      <c r="U2022" s="4"/>
      <c r="V2022" s="4"/>
      <c r="W2022" s="4">
        <v>60</v>
      </c>
      <c r="X2022" s="13" t="s">
        <v>294</v>
      </c>
      <c r="Y2022" s="27">
        <v>0</v>
      </c>
      <c r="Z2022" s="27">
        <v>58</v>
      </c>
      <c r="AA2022" s="28" t="s">
        <v>282</v>
      </c>
      <c r="AB2022" s="31">
        <v>0</v>
      </c>
      <c r="AC2022" s="32">
        <v>51.1</v>
      </c>
      <c r="AD2022" s="28">
        <v>10</v>
      </c>
      <c r="AE2022" s="28">
        <v>46.5</v>
      </c>
      <c r="AF2022" s="33">
        <v>0.02</v>
      </c>
      <c r="AG2022" s="28">
        <v>1</v>
      </c>
      <c r="AH2022" s="31">
        <v>1.4E-2</v>
      </c>
      <c r="AI2022" s="31">
        <v>0.33</v>
      </c>
      <c r="AJ2022" s="31"/>
      <c r="AK2022" s="75" t="str">
        <f t="shared" si="397"/>
        <v>1</v>
      </c>
      <c r="AL2022" s="75" t="str">
        <f t="shared" si="398"/>
        <v>1</v>
      </c>
      <c r="AM2022" s="75" t="str">
        <f t="shared" si="399"/>
        <v>1</v>
      </c>
      <c r="AN2022" s="75" t="str">
        <f t="shared" si="400"/>
        <v>1</v>
      </c>
      <c r="AO2022" s="75" t="str">
        <f t="shared" si="401"/>
        <v>1</v>
      </c>
      <c r="AP2022" s="75" t="str">
        <f t="shared" si="402"/>
        <v>1</v>
      </c>
      <c r="AQ2022" s="75" t="str">
        <f t="shared" si="406"/>
        <v>1</v>
      </c>
      <c r="AR2022" s="75" t="str">
        <f t="shared" si="407"/>
        <v>1</v>
      </c>
      <c r="AS2022" s="75">
        <f t="shared" si="403"/>
        <v>1</v>
      </c>
      <c r="AT2022" s="75" t="str">
        <f t="shared" si="404"/>
        <v>1</v>
      </c>
      <c r="AU2022" s="48" t="e">
        <f>IF(OR(AQ2022="I",#REF!="I",AQ2022="C",#REF!="C"),"Termovacío",IF(OR(AO2022="I",AN2022="I",AP2022="I",AK2022="I",AL2022="I",AO2022="C",AN2022="C",AP2022="C",AK2022="C",AL2022="C"),"Regeneración",""))</f>
        <v>#REF!</v>
      </c>
    </row>
    <row r="2023" spans="1:47" s="10" customFormat="1" ht="15" customHeight="1" x14ac:dyDescent="0.2">
      <c r="A2023" s="4">
        <f t="shared" si="405"/>
        <v>101</v>
      </c>
      <c r="B2023" s="4">
        <v>60005611</v>
      </c>
      <c r="C2023" s="4" t="s">
        <v>85</v>
      </c>
      <c r="D2023" s="4" t="s">
        <v>156</v>
      </c>
      <c r="E2023" s="3"/>
      <c r="F2023" s="4" t="s">
        <v>392</v>
      </c>
      <c r="G2023" s="4" t="s">
        <v>19</v>
      </c>
      <c r="H2023" s="4">
        <v>364078</v>
      </c>
      <c r="I2023" s="4" t="s">
        <v>10</v>
      </c>
      <c r="J2023" s="4">
        <v>50</v>
      </c>
      <c r="K2023" s="4" t="s">
        <v>214</v>
      </c>
      <c r="L2023" s="4">
        <v>2013</v>
      </c>
      <c r="M2023" s="4" t="s">
        <v>267</v>
      </c>
      <c r="N2023" s="4" t="s">
        <v>153</v>
      </c>
      <c r="O2023" s="4" t="s">
        <v>118</v>
      </c>
      <c r="P2023" s="4">
        <v>2022</v>
      </c>
      <c r="Q2023" s="4"/>
      <c r="R2023" s="4" t="s">
        <v>119</v>
      </c>
      <c r="S2023" s="13"/>
      <c r="T2023" s="4"/>
      <c r="U2023" s="4"/>
      <c r="V2023" s="4"/>
      <c r="W2023" s="4">
        <v>60</v>
      </c>
      <c r="X2023" s="13">
        <v>43994</v>
      </c>
      <c r="Y2023" s="27"/>
      <c r="Z2023" s="27"/>
      <c r="AA2023" s="28"/>
      <c r="AB2023" s="31"/>
      <c r="AC2023" s="32">
        <v>61</v>
      </c>
      <c r="AD2023" s="28"/>
      <c r="AE2023" s="28">
        <v>41.4</v>
      </c>
      <c r="AF2023" s="33">
        <v>0.01</v>
      </c>
      <c r="AG2023" s="28">
        <v>0.5</v>
      </c>
      <c r="AH2023" s="31">
        <v>1.4E-2</v>
      </c>
      <c r="AI2023" s="31">
        <v>0.34</v>
      </c>
      <c r="AJ2023" s="31"/>
      <c r="AK2023" s="75" t="str">
        <f t="shared" si="397"/>
        <v>1</v>
      </c>
      <c r="AL2023" s="75" t="str">
        <f t="shared" si="398"/>
        <v>1</v>
      </c>
      <c r="AM2023" s="75" t="str">
        <f t="shared" si="399"/>
        <v>1</v>
      </c>
      <c r="AN2023" s="75" t="str">
        <f t="shared" si="400"/>
        <v>1</v>
      </c>
      <c r="AO2023" s="75" t="str">
        <f t="shared" si="401"/>
        <v>1</v>
      </c>
      <c r="AP2023" s="75" t="str">
        <f t="shared" si="402"/>
        <v>1</v>
      </c>
      <c r="AQ2023" s="75" t="str">
        <f t="shared" si="406"/>
        <v>1</v>
      </c>
      <c r="AR2023" s="75" t="str">
        <f t="shared" si="407"/>
        <v>1</v>
      </c>
      <c r="AS2023" s="75">
        <f t="shared" si="403"/>
        <v>1</v>
      </c>
      <c r="AT2023" s="75" t="str">
        <f t="shared" si="404"/>
        <v>1</v>
      </c>
      <c r="AU2023" s="48" t="e">
        <f>IF(OR(AQ2023="I",#REF!="I",AQ2023="C",#REF!="C"),"Termovacío",IF(OR(AO2023="I",AN2023="I",AP2023="I",AK2023="I",AL2023="I",AO2023="C",AN2023="C",AP2023="C",AK2023="C",AL2023="C"),"Regeneración",""))</f>
        <v>#REF!</v>
      </c>
    </row>
    <row r="2024" spans="1:47" s="10" customFormat="1" ht="15" customHeight="1" x14ac:dyDescent="0.2">
      <c r="A2024" s="4">
        <f t="shared" si="405"/>
        <v>101</v>
      </c>
      <c r="B2024" s="4">
        <v>60005611</v>
      </c>
      <c r="C2024" s="4" t="s">
        <v>85</v>
      </c>
      <c r="D2024" s="4" t="s">
        <v>156</v>
      </c>
      <c r="E2024" s="3"/>
      <c r="F2024" s="4" t="s">
        <v>392</v>
      </c>
      <c r="G2024" s="4" t="s">
        <v>19</v>
      </c>
      <c r="H2024" s="4">
        <v>364078</v>
      </c>
      <c r="I2024" s="4" t="s">
        <v>10</v>
      </c>
      <c r="J2024" s="4">
        <v>50</v>
      </c>
      <c r="K2024" s="4" t="s">
        <v>214</v>
      </c>
      <c r="L2024" s="4">
        <v>2013</v>
      </c>
      <c r="M2024" s="4" t="s">
        <v>267</v>
      </c>
      <c r="N2024" s="4" t="s">
        <v>153</v>
      </c>
      <c r="O2024" s="4" t="s">
        <v>118</v>
      </c>
      <c r="P2024" s="4">
        <v>2022</v>
      </c>
      <c r="Q2024" s="4"/>
      <c r="R2024" s="4" t="s">
        <v>119</v>
      </c>
      <c r="S2024" s="13"/>
      <c r="T2024" s="4"/>
      <c r="U2024" s="4"/>
      <c r="V2024" s="4"/>
      <c r="W2024" s="4">
        <v>60</v>
      </c>
      <c r="X2024" s="13">
        <v>43571</v>
      </c>
      <c r="Y2024" s="27"/>
      <c r="Z2024" s="27"/>
      <c r="AA2024" s="28"/>
      <c r="AB2024" s="31"/>
      <c r="AC2024" s="32">
        <v>52</v>
      </c>
      <c r="AD2024" s="28"/>
      <c r="AE2024" s="28">
        <v>49.9</v>
      </c>
      <c r="AF2024" s="33">
        <v>0.01</v>
      </c>
      <c r="AG2024" s="28">
        <v>0.5</v>
      </c>
      <c r="AH2024" s="31">
        <v>1.7000000000000001E-2</v>
      </c>
      <c r="AI2024" s="31">
        <v>0.51</v>
      </c>
      <c r="AJ2024" s="31"/>
      <c r="AK2024" s="75" t="str">
        <f t="shared" si="397"/>
        <v>1</v>
      </c>
      <c r="AL2024" s="75" t="str">
        <f t="shared" si="398"/>
        <v>1</v>
      </c>
      <c r="AM2024" s="75" t="str">
        <f t="shared" si="399"/>
        <v>1</v>
      </c>
      <c r="AN2024" s="75" t="str">
        <f t="shared" si="400"/>
        <v>1</v>
      </c>
      <c r="AO2024" s="75" t="str">
        <f t="shared" si="401"/>
        <v>1</v>
      </c>
      <c r="AP2024" s="75" t="str">
        <f t="shared" si="402"/>
        <v>1</v>
      </c>
      <c r="AQ2024" s="75" t="str">
        <f t="shared" si="406"/>
        <v>1</v>
      </c>
      <c r="AR2024" s="75" t="str">
        <f t="shared" si="407"/>
        <v>1</v>
      </c>
      <c r="AS2024" s="75">
        <f t="shared" si="403"/>
        <v>1</v>
      </c>
      <c r="AT2024" s="75" t="str">
        <f t="shared" si="404"/>
        <v>1</v>
      </c>
      <c r="AU2024" s="48" t="e">
        <f>IF(OR(AQ2024="I",#REF!="I",AQ2024="C",#REF!="C"),"Termovacío",IF(OR(AO2024="I",AN2024="I",AP2024="I",AK2024="I",AL2024="I",AO2024="C",AN2024="C",AP2024="C",AK2024="C",AL2024="C"),"Regeneración",""))</f>
        <v>#REF!</v>
      </c>
    </row>
    <row r="2025" spans="1:47" s="10" customFormat="1" ht="15" customHeight="1" x14ac:dyDescent="0.2">
      <c r="A2025" s="4">
        <f t="shared" si="405"/>
        <v>101</v>
      </c>
      <c r="B2025" s="4">
        <v>60005611</v>
      </c>
      <c r="C2025" s="4" t="s">
        <v>85</v>
      </c>
      <c r="D2025" s="4" t="s">
        <v>156</v>
      </c>
      <c r="E2025" s="3"/>
      <c r="F2025" s="4" t="s">
        <v>392</v>
      </c>
      <c r="G2025" s="4" t="s">
        <v>19</v>
      </c>
      <c r="H2025" s="4">
        <v>364078</v>
      </c>
      <c r="I2025" s="4" t="s">
        <v>10</v>
      </c>
      <c r="J2025" s="4">
        <v>50</v>
      </c>
      <c r="K2025" s="4" t="s">
        <v>214</v>
      </c>
      <c r="L2025" s="4">
        <v>2013</v>
      </c>
      <c r="M2025" s="4" t="s">
        <v>267</v>
      </c>
      <c r="N2025" s="4" t="s">
        <v>153</v>
      </c>
      <c r="O2025" s="4" t="s">
        <v>118</v>
      </c>
      <c r="P2025" s="4">
        <v>2022</v>
      </c>
      <c r="Q2025" s="4"/>
      <c r="R2025" s="4" t="s">
        <v>119</v>
      </c>
      <c r="S2025" s="13"/>
      <c r="T2025" s="4"/>
      <c r="U2025" s="4"/>
      <c r="V2025" s="4"/>
      <c r="W2025" s="4">
        <v>60</v>
      </c>
      <c r="X2025" s="13">
        <v>43325</v>
      </c>
      <c r="Y2025" s="27"/>
      <c r="Z2025" s="27"/>
      <c r="AA2025" s="28"/>
      <c r="AB2025" s="31"/>
      <c r="AC2025" s="32">
        <v>65.2</v>
      </c>
      <c r="AD2025" s="28"/>
      <c r="AE2025" s="28">
        <v>43.5</v>
      </c>
      <c r="AF2025" s="33">
        <v>0.02</v>
      </c>
      <c r="AG2025" s="28">
        <v>1</v>
      </c>
      <c r="AH2025" s="31">
        <v>3.2000000000000001E-2</v>
      </c>
      <c r="AI2025" s="31">
        <v>0.33</v>
      </c>
      <c r="AJ2025" s="31"/>
      <c r="AK2025" s="75" t="str">
        <f t="shared" si="397"/>
        <v>1</v>
      </c>
      <c r="AL2025" s="75" t="str">
        <f t="shared" si="398"/>
        <v>1</v>
      </c>
      <c r="AM2025" s="75" t="str">
        <f t="shared" si="399"/>
        <v>1</v>
      </c>
      <c r="AN2025" s="75" t="str">
        <f t="shared" si="400"/>
        <v>1</v>
      </c>
      <c r="AO2025" s="75" t="str">
        <f t="shared" si="401"/>
        <v>1</v>
      </c>
      <c r="AP2025" s="75" t="str">
        <f t="shared" si="402"/>
        <v>1</v>
      </c>
      <c r="AQ2025" s="75" t="str">
        <f t="shared" si="406"/>
        <v>1</v>
      </c>
      <c r="AR2025" s="75" t="str">
        <f t="shared" si="407"/>
        <v>1</v>
      </c>
      <c r="AS2025" s="75">
        <f t="shared" si="403"/>
        <v>1</v>
      </c>
      <c r="AT2025" s="75" t="str">
        <f t="shared" si="404"/>
        <v>1</v>
      </c>
      <c r="AU2025" s="48" t="e">
        <f>IF(OR(AQ2025="I",#REF!="I",AQ2025="C",#REF!="C"),"Termovacío",IF(OR(AO2025="I",AN2025="I",AP2025="I",AK2025="I",AL2025="I",AO2025="C",AN2025="C",AP2025="C",AK2025="C",AL2025="C"),"Regeneración",""))</f>
        <v>#REF!</v>
      </c>
    </row>
    <row r="2026" spans="1:47" s="10" customFormat="1" ht="15" customHeight="1" x14ac:dyDescent="0.2">
      <c r="A2026" s="4">
        <f t="shared" si="405"/>
        <v>101</v>
      </c>
      <c r="B2026" s="4">
        <v>60005611</v>
      </c>
      <c r="C2026" s="4" t="s">
        <v>85</v>
      </c>
      <c r="D2026" s="4" t="s">
        <v>156</v>
      </c>
      <c r="E2026" s="3"/>
      <c r="F2026" s="4" t="s">
        <v>392</v>
      </c>
      <c r="G2026" s="4" t="s">
        <v>19</v>
      </c>
      <c r="H2026" s="4">
        <v>364078</v>
      </c>
      <c r="I2026" s="4" t="s">
        <v>10</v>
      </c>
      <c r="J2026" s="4">
        <v>50</v>
      </c>
      <c r="K2026" s="4" t="s">
        <v>214</v>
      </c>
      <c r="L2026" s="4">
        <v>2013</v>
      </c>
      <c r="M2026" s="4" t="s">
        <v>267</v>
      </c>
      <c r="N2026" s="4" t="s">
        <v>153</v>
      </c>
      <c r="O2026" s="4" t="s">
        <v>118</v>
      </c>
      <c r="P2026" s="4">
        <v>2022</v>
      </c>
      <c r="Q2026" s="4"/>
      <c r="R2026" s="4" t="s">
        <v>119</v>
      </c>
      <c r="S2026" s="13"/>
      <c r="T2026" s="4"/>
      <c r="U2026" s="4"/>
      <c r="V2026" s="4"/>
      <c r="W2026" s="4">
        <v>60</v>
      </c>
      <c r="X2026" s="13">
        <v>42919</v>
      </c>
      <c r="Y2026" s="27"/>
      <c r="Z2026" s="27"/>
      <c r="AA2026" s="28"/>
      <c r="AB2026" s="31"/>
      <c r="AC2026" s="32">
        <v>63</v>
      </c>
      <c r="AD2026" s="28"/>
      <c r="AE2026" s="28">
        <v>46.4</v>
      </c>
      <c r="AF2026" s="33">
        <v>0.01</v>
      </c>
      <c r="AG2026" s="28">
        <v>0.5</v>
      </c>
      <c r="AH2026" s="31">
        <v>0.02</v>
      </c>
      <c r="AI2026" s="31">
        <v>0.6</v>
      </c>
      <c r="AJ2026" s="31"/>
      <c r="AK2026" s="75" t="str">
        <f t="shared" si="397"/>
        <v>1</v>
      </c>
      <c r="AL2026" s="75" t="str">
        <f t="shared" si="398"/>
        <v>1</v>
      </c>
      <c r="AM2026" s="75" t="str">
        <f t="shared" si="399"/>
        <v>1</v>
      </c>
      <c r="AN2026" s="75" t="str">
        <f t="shared" si="400"/>
        <v>1</v>
      </c>
      <c r="AO2026" s="75" t="str">
        <f t="shared" si="401"/>
        <v>1</v>
      </c>
      <c r="AP2026" s="75" t="str">
        <f t="shared" si="402"/>
        <v>1</v>
      </c>
      <c r="AQ2026" s="75" t="str">
        <f t="shared" si="406"/>
        <v>1</v>
      </c>
      <c r="AR2026" s="75" t="str">
        <f t="shared" si="407"/>
        <v>1</v>
      </c>
      <c r="AS2026" s="75">
        <f t="shared" si="403"/>
        <v>1</v>
      </c>
      <c r="AT2026" s="75" t="str">
        <f t="shared" si="404"/>
        <v>1</v>
      </c>
      <c r="AU2026" s="48" t="e">
        <f>IF(OR(AQ2026="I",#REF!="I",AQ2026="C",#REF!="C"),"Termovacío",IF(OR(AO2026="I",AN2026="I",AP2026="I",AK2026="I",AL2026="I",AO2026="C",AN2026="C",AP2026="C",AK2026="C",AL2026="C"),"Regeneración",""))</f>
        <v>#REF!</v>
      </c>
    </row>
    <row r="2027" spans="1:47" s="10" customFormat="1" ht="15" customHeight="1" x14ac:dyDescent="0.2">
      <c r="A2027" s="4">
        <f t="shared" si="405"/>
        <v>101</v>
      </c>
      <c r="B2027" s="4">
        <v>60005611</v>
      </c>
      <c r="C2027" s="4" t="s">
        <v>85</v>
      </c>
      <c r="D2027" s="4" t="s">
        <v>156</v>
      </c>
      <c r="E2027" s="3"/>
      <c r="F2027" s="4" t="s">
        <v>392</v>
      </c>
      <c r="G2027" s="4" t="s">
        <v>19</v>
      </c>
      <c r="H2027" s="4">
        <v>364078</v>
      </c>
      <c r="I2027" s="4" t="s">
        <v>10</v>
      </c>
      <c r="J2027" s="4">
        <v>50</v>
      </c>
      <c r="K2027" s="4" t="s">
        <v>214</v>
      </c>
      <c r="L2027" s="4">
        <v>2013</v>
      </c>
      <c r="M2027" s="4" t="s">
        <v>267</v>
      </c>
      <c r="N2027" s="4" t="s">
        <v>153</v>
      </c>
      <c r="O2027" s="4" t="s">
        <v>118</v>
      </c>
      <c r="P2027" s="4">
        <v>2022</v>
      </c>
      <c r="Q2027" s="4"/>
      <c r="R2027" s="4" t="s">
        <v>119</v>
      </c>
      <c r="S2027" s="13"/>
      <c r="T2027" s="4"/>
      <c r="U2027" s="4"/>
      <c r="V2027" s="4"/>
      <c r="W2027" s="4">
        <v>60</v>
      </c>
      <c r="X2027" s="13">
        <v>42380</v>
      </c>
      <c r="Y2027" s="27"/>
      <c r="Z2027" s="27"/>
      <c r="AA2027" s="28"/>
      <c r="AB2027" s="31"/>
      <c r="AC2027" s="32">
        <v>67</v>
      </c>
      <c r="AD2027" s="28"/>
      <c r="AE2027" s="28">
        <v>48</v>
      </c>
      <c r="AF2027" s="33">
        <v>0.01</v>
      </c>
      <c r="AG2027" s="28">
        <v>0.5</v>
      </c>
      <c r="AH2027" s="31">
        <v>2.3E-2</v>
      </c>
      <c r="AI2027" s="31">
        <v>0.14699999999999999</v>
      </c>
      <c r="AJ2027" s="31"/>
      <c r="AK2027" s="75" t="str">
        <f t="shared" si="397"/>
        <v>1</v>
      </c>
      <c r="AL2027" s="75" t="str">
        <f t="shared" si="398"/>
        <v>1</v>
      </c>
      <c r="AM2027" s="75" t="str">
        <f t="shared" si="399"/>
        <v>1</v>
      </c>
      <c r="AN2027" s="75" t="str">
        <f t="shared" si="400"/>
        <v>1</v>
      </c>
      <c r="AO2027" s="75" t="str">
        <f t="shared" si="401"/>
        <v>1</v>
      </c>
      <c r="AP2027" s="75" t="str">
        <f t="shared" si="402"/>
        <v>1</v>
      </c>
      <c r="AQ2027" s="75" t="str">
        <f t="shared" si="406"/>
        <v>1</v>
      </c>
      <c r="AR2027" s="75" t="str">
        <f t="shared" si="407"/>
        <v>1</v>
      </c>
      <c r="AS2027" s="75">
        <f t="shared" si="403"/>
        <v>1</v>
      </c>
      <c r="AT2027" s="75" t="str">
        <f t="shared" si="404"/>
        <v>1</v>
      </c>
      <c r="AU2027" s="48" t="e">
        <f>IF(OR(AQ2027="I",#REF!="I",AQ2027="C",#REF!="C"),"Termovacío",IF(OR(AO2027="I",AN2027="I",AP2027="I",AK2027="I",AL2027="I",AO2027="C",AN2027="C",AP2027="C",AK2027="C",AL2027="C"),"Regeneración",""))</f>
        <v>#REF!</v>
      </c>
    </row>
    <row r="2028" spans="1:47" s="10" customFormat="1" ht="15" customHeight="1" x14ac:dyDescent="0.2">
      <c r="A2028" s="4">
        <f t="shared" si="405"/>
        <v>101</v>
      </c>
      <c r="B2028" s="4">
        <v>60005611</v>
      </c>
      <c r="C2028" s="4" t="s">
        <v>85</v>
      </c>
      <c r="D2028" s="4" t="s">
        <v>156</v>
      </c>
      <c r="E2028" s="3"/>
      <c r="F2028" s="4" t="s">
        <v>392</v>
      </c>
      <c r="G2028" s="4" t="s">
        <v>19</v>
      </c>
      <c r="H2028" s="4">
        <v>364078</v>
      </c>
      <c r="I2028" s="4" t="s">
        <v>10</v>
      </c>
      <c r="J2028" s="4">
        <v>50</v>
      </c>
      <c r="K2028" s="4" t="s">
        <v>214</v>
      </c>
      <c r="L2028" s="4">
        <v>2013</v>
      </c>
      <c r="M2028" s="4" t="s">
        <v>267</v>
      </c>
      <c r="N2028" s="4" t="s">
        <v>153</v>
      </c>
      <c r="O2028" s="4" t="s">
        <v>118</v>
      </c>
      <c r="P2028" s="4">
        <v>2022</v>
      </c>
      <c r="Q2028" s="4"/>
      <c r="R2028" s="4" t="s">
        <v>119</v>
      </c>
      <c r="S2028" s="13"/>
      <c r="T2028" s="4"/>
      <c r="U2028" s="4"/>
      <c r="V2028" s="4"/>
      <c r="W2028" s="4">
        <v>60</v>
      </c>
      <c r="X2028" s="13">
        <v>41983</v>
      </c>
      <c r="Y2028" s="27"/>
      <c r="Z2028" s="27"/>
      <c r="AA2028" s="28"/>
      <c r="AB2028" s="31"/>
      <c r="AC2028" s="32">
        <v>46.7</v>
      </c>
      <c r="AD2028" s="28"/>
      <c r="AE2028" s="28">
        <v>51</v>
      </c>
      <c r="AF2028" s="33">
        <v>0.01</v>
      </c>
      <c r="AG2028" s="28">
        <v>0.5</v>
      </c>
      <c r="AH2028" s="31">
        <v>0.02</v>
      </c>
      <c r="AI2028" s="31"/>
      <c r="AJ2028" s="31"/>
      <c r="AK2028" s="75" t="str">
        <f t="shared" si="397"/>
        <v>1</v>
      </c>
      <c r="AL2028" s="75" t="str">
        <f t="shared" si="398"/>
        <v>1</v>
      </c>
      <c r="AM2028" s="75" t="str">
        <f t="shared" si="399"/>
        <v>1</v>
      </c>
      <c r="AN2028" s="75" t="str">
        <f t="shared" si="400"/>
        <v>1</v>
      </c>
      <c r="AO2028" s="75" t="str">
        <f t="shared" si="401"/>
        <v>1</v>
      </c>
      <c r="AP2028" s="75" t="str">
        <f t="shared" si="402"/>
        <v>1</v>
      </c>
      <c r="AQ2028" s="75" t="str">
        <f t="shared" si="406"/>
        <v>1</v>
      </c>
      <c r="AR2028" s="75" t="str">
        <f t="shared" si="407"/>
        <v>1</v>
      </c>
      <c r="AS2028" s="75">
        <f t="shared" si="403"/>
        <v>1</v>
      </c>
      <c r="AT2028" s="75" t="str">
        <f t="shared" si="404"/>
        <v>1</v>
      </c>
      <c r="AU2028" s="48" t="e">
        <f>IF(OR(AQ2028="I",#REF!="I",AQ2028="C",#REF!="C"),"Termovacío",IF(OR(AO2028="I",AN2028="I",AP2028="I",AK2028="I",AL2028="I",AO2028="C",AN2028="C",AP2028="C",AK2028="C",AL2028="C"),"Regeneración",""))</f>
        <v>#REF!</v>
      </c>
    </row>
    <row r="2029" spans="1:47" s="10" customFormat="1" ht="15" customHeight="1" x14ac:dyDescent="0.2">
      <c r="A2029" s="4">
        <f t="shared" si="405"/>
        <v>101</v>
      </c>
      <c r="B2029" s="4">
        <v>60005611</v>
      </c>
      <c r="C2029" s="4" t="s">
        <v>85</v>
      </c>
      <c r="D2029" s="4" t="s">
        <v>156</v>
      </c>
      <c r="E2029" s="3"/>
      <c r="F2029" s="4" t="s">
        <v>392</v>
      </c>
      <c r="G2029" s="4" t="s">
        <v>19</v>
      </c>
      <c r="H2029" s="4">
        <v>364078</v>
      </c>
      <c r="I2029" s="4" t="s">
        <v>10</v>
      </c>
      <c r="J2029" s="4">
        <v>50</v>
      </c>
      <c r="K2029" s="4" t="s">
        <v>214</v>
      </c>
      <c r="L2029" s="4">
        <v>2013</v>
      </c>
      <c r="M2029" s="4" t="s">
        <v>267</v>
      </c>
      <c r="N2029" s="4" t="s">
        <v>153</v>
      </c>
      <c r="O2029" s="4" t="s">
        <v>118</v>
      </c>
      <c r="P2029" s="4">
        <v>2022</v>
      </c>
      <c r="Q2029" s="4"/>
      <c r="R2029" s="4" t="s">
        <v>119</v>
      </c>
      <c r="S2029" s="13"/>
      <c r="T2029" s="4"/>
      <c r="U2029" s="4"/>
      <c r="V2029" s="4"/>
      <c r="W2029" s="4">
        <v>60</v>
      </c>
      <c r="X2029" s="13">
        <v>41335</v>
      </c>
      <c r="Y2029" s="27"/>
      <c r="Z2029" s="27"/>
      <c r="AA2029" s="28"/>
      <c r="AB2029" s="31"/>
      <c r="AC2029" s="32">
        <v>71</v>
      </c>
      <c r="AD2029" s="28"/>
      <c r="AE2029" s="28">
        <v>48.4</v>
      </c>
      <c r="AF2029" s="33">
        <v>8.0000000000000002E-3</v>
      </c>
      <c r="AG2029" s="28">
        <v>0.5</v>
      </c>
      <c r="AH2029" s="31">
        <v>3.0000000000000001E-3</v>
      </c>
      <c r="AI2029" s="31">
        <v>8.0000000000000002E-3</v>
      </c>
      <c r="AJ2029" s="31"/>
      <c r="AK2029" s="75" t="str">
        <f t="shared" si="397"/>
        <v>1</v>
      </c>
      <c r="AL2029" s="75" t="str">
        <f t="shared" si="398"/>
        <v>1</v>
      </c>
      <c r="AM2029" s="75" t="str">
        <f t="shared" si="399"/>
        <v>1</v>
      </c>
      <c r="AN2029" s="75" t="str">
        <f t="shared" si="400"/>
        <v>1</v>
      </c>
      <c r="AO2029" s="75" t="str">
        <f t="shared" si="401"/>
        <v>1</v>
      </c>
      <c r="AP2029" s="75" t="str">
        <f t="shared" si="402"/>
        <v>1</v>
      </c>
      <c r="AQ2029" s="75" t="str">
        <f t="shared" si="406"/>
        <v>1</v>
      </c>
      <c r="AR2029" s="75" t="str">
        <f t="shared" si="407"/>
        <v>1</v>
      </c>
      <c r="AS2029" s="75">
        <f t="shared" si="403"/>
        <v>1</v>
      </c>
      <c r="AT2029" s="75" t="str">
        <f t="shared" si="404"/>
        <v>1</v>
      </c>
      <c r="AU2029" s="48" t="e">
        <f>IF(OR(AQ2029="I",#REF!="I",AQ2029="C",#REF!="C"),"Termovacío",IF(OR(AO2029="I",AN2029="I",AP2029="I",AK2029="I",AL2029="I",AO2029="C",AN2029="C",AP2029="C",AK2029="C",AL2029="C"),"Regeneración",""))</f>
        <v>#REF!</v>
      </c>
    </row>
    <row r="2030" spans="1:47" s="10" customFormat="1" ht="15" customHeight="1" x14ac:dyDescent="0.2">
      <c r="A2030" s="4">
        <f t="shared" si="405"/>
        <v>102</v>
      </c>
      <c r="B2030" s="36">
        <v>60007001</v>
      </c>
      <c r="C2030" s="36" t="s">
        <v>104</v>
      </c>
      <c r="D2030" s="36" t="s">
        <v>155</v>
      </c>
      <c r="E2030" s="36" t="s">
        <v>152</v>
      </c>
      <c r="F2030" s="36" t="str">
        <f t="shared" ref="F2030" si="408">+C2030&amp;" "&amp;D2030&amp;" "&amp;E2030</f>
        <v>SAN LUIS TRA1 R</v>
      </c>
      <c r="G2030" s="36" t="s">
        <v>19</v>
      </c>
      <c r="H2030" s="36" t="s">
        <v>164</v>
      </c>
      <c r="I2030" s="36" t="s">
        <v>249</v>
      </c>
      <c r="J2030" s="36" t="s">
        <v>116</v>
      </c>
      <c r="K2030" s="36" t="s">
        <v>117</v>
      </c>
      <c r="L2030" s="36">
        <v>2016</v>
      </c>
      <c r="M2030" s="36" t="s">
        <v>267</v>
      </c>
      <c r="N2030" s="36" t="str">
        <f t="shared" ref="N2030" si="409">+IF(L2030&lt;2005,"L","S")</f>
        <v>S</v>
      </c>
      <c r="O2030" s="36" t="s">
        <v>20</v>
      </c>
      <c r="P2030" s="36">
        <v>2016</v>
      </c>
      <c r="Q2030" s="36"/>
      <c r="R2030" s="36" t="s">
        <v>119</v>
      </c>
      <c r="S2030" s="36"/>
      <c r="T2030" s="36"/>
      <c r="U2030" s="36"/>
      <c r="V2030" s="36" t="s">
        <v>448</v>
      </c>
      <c r="W2030" s="36">
        <v>220</v>
      </c>
      <c r="X2030" s="38">
        <v>45694</v>
      </c>
      <c r="Y2030" s="39">
        <v>55.6</v>
      </c>
      <c r="Z2030" s="39" t="s">
        <v>664</v>
      </c>
      <c r="AA2030" s="40" t="s">
        <v>665</v>
      </c>
      <c r="AB2030" s="41">
        <v>0.875</v>
      </c>
      <c r="AC2030" s="42">
        <v>74</v>
      </c>
      <c r="AD2030" s="40">
        <v>6</v>
      </c>
      <c r="AE2030" s="40">
        <v>41.3</v>
      </c>
      <c r="AF2030" s="43">
        <v>3.0000000000000001E-3</v>
      </c>
      <c r="AG2030" s="40">
        <v>0.5</v>
      </c>
      <c r="AH2030" s="41">
        <v>3.0000000000000001E-3</v>
      </c>
      <c r="AI2030" s="41">
        <v>0.184</v>
      </c>
      <c r="AJ2030" s="41"/>
      <c r="AK2030" s="75" t="str">
        <f t="shared" si="397"/>
        <v>1</v>
      </c>
      <c r="AL2030" s="75" t="str">
        <f t="shared" si="398"/>
        <v>1</v>
      </c>
      <c r="AM2030" s="75" t="str">
        <f t="shared" si="399"/>
        <v>1</v>
      </c>
      <c r="AN2030" s="75" t="str">
        <f t="shared" si="400"/>
        <v>1</v>
      </c>
      <c r="AO2030" s="75" t="str">
        <f t="shared" si="401"/>
        <v>1</v>
      </c>
      <c r="AP2030" s="75" t="str">
        <f t="shared" si="402"/>
        <v>1</v>
      </c>
      <c r="AQ2030" s="75" t="str">
        <f t="shared" si="406"/>
        <v>1</v>
      </c>
      <c r="AR2030" s="75" t="str">
        <f t="shared" si="407"/>
        <v>1</v>
      </c>
      <c r="AS2030" s="75">
        <f t="shared" si="403"/>
        <v>1</v>
      </c>
      <c r="AT2030" s="75" t="str">
        <f t="shared" si="404"/>
        <v>1</v>
      </c>
      <c r="AU2030" s="48" t="e">
        <f>IF(OR(AQ2030="I",#REF!="I",AQ2030="C",#REF!="C"),"Termovacío",IF(OR(AO2030="I",AN2030="I",AP2030="I",AK2030="I",AL2030="I",AO2030="C",AN2030="C",AP2030="C",AK2030="C",AL2030="C"),"Regeneración",""))</f>
        <v>#REF!</v>
      </c>
    </row>
    <row r="2031" spans="1:47" s="10" customFormat="1" ht="15" customHeight="1" x14ac:dyDescent="0.2">
      <c r="A2031" s="4">
        <f t="shared" si="405"/>
        <v>102</v>
      </c>
      <c r="B2031" s="4">
        <v>60007001</v>
      </c>
      <c r="C2031" s="4" t="s">
        <v>104</v>
      </c>
      <c r="D2031" s="4" t="s">
        <v>155</v>
      </c>
      <c r="E2031" s="4" t="s">
        <v>152</v>
      </c>
      <c r="F2031" s="4" t="str">
        <f t="shared" ref="F2031" si="410">+C2031&amp;" "&amp;D2031&amp;" "&amp;E2031</f>
        <v>SAN LUIS TRA1 R</v>
      </c>
      <c r="G2031" s="4" t="s">
        <v>19</v>
      </c>
      <c r="H2031" s="4" t="s">
        <v>164</v>
      </c>
      <c r="I2031" s="4" t="s">
        <v>249</v>
      </c>
      <c r="J2031" s="4" t="s">
        <v>116</v>
      </c>
      <c r="K2031" s="4" t="s">
        <v>117</v>
      </c>
      <c r="L2031" s="4">
        <v>2016</v>
      </c>
      <c r="M2031" s="4" t="s">
        <v>267</v>
      </c>
      <c r="N2031" s="4" t="str">
        <f t="shared" ref="N2031" si="411">+IF(L2031&lt;2005,"L","S")</f>
        <v>S</v>
      </c>
      <c r="O2031" s="4" t="s">
        <v>20</v>
      </c>
      <c r="P2031" s="4">
        <v>2016</v>
      </c>
      <c r="Q2031" s="4"/>
      <c r="R2031" s="4" t="s">
        <v>119</v>
      </c>
      <c r="S2031" s="4"/>
      <c r="T2031" s="4"/>
      <c r="U2031" s="4"/>
      <c r="V2031" s="4" t="s">
        <v>448</v>
      </c>
      <c r="W2031" s="4">
        <v>220</v>
      </c>
      <c r="X2031" s="13">
        <v>45197</v>
      </c>
      <c r="Y2031" s="27">
        <v>65</v>
      </c>
      <c r="Z2031" s="27">
        <v>50</v>
      </c>
      <c r="AA2031" s="28" t="s">
        <v>450</v>
      </c>
      <c r="AB2031" s="31">
        <v>0.874</v>
      </c>
      <c r="AC2031" s="32">
        <v>59</v>
      </c>
      <c r="AD2031" s="28">
        <v>8</v>
      </c>
      <c r="AE2031" s="28">
        <v>41.5</v>
      </c>
      <c r="AF2031" s="33">
        <v>0.01</v>
      </c>
      <c r="AG2031" s="28">
        <v>0.5</v>
      </c>
      <c r="AH2031" s="31">
        <v>2.4E-2</v>
      </c>
      <c r="AI2031" s="31">
        <v>0.248</v>
      </c>
      <c r="AJ2031" s="31"/>
      <c r="AK2031" s="75" t="str">
        <f t="shared" si="397"/>
        <v>1</v>
      </c>
      <c r="AL2031" s="75" t="str">
        <f t="shared" si="398"/>
        <v>1</v>
      </c>
      <c r="AM2031" s="75" t="str">
        <f t="shared" si="399"/>
        <v>1</v>
      </c>
      <c r="AN2031" s="75" t="str">
        <f t="shared" si="400"/>
        <v>1</v>
      </c>
      <c r="AO2031" s="75" t="str">
        <f t="shared" si="401"/>
        <v>1</v>
      </c>
      <c r="AP2031" s="75" t="str">
        <f t="shared" si="402"/>
        <v>1</v>
      </c>
      <c r="AQ2031" s="75" t="str">
        <f t="shared" si="406"/>
        <v>1</v>
      </c>
      <c r="AR2031" s="75" t="str">
        <f t="shared" si="407"/>
        <v>1</v>
      </c>
      <c r="AS2031" s="75">
        <f t="shared" si="403"/>
        <v>1</v>
      </c>
      <c r="AT2031" s="75" t="str">
        <f t="shared" si="404"/>
        <v>1</v>
      </c>
      <c r="AU2031" s="48" t="e">
        <f>IF(OR(AQ2031="I",#REF!="I",AQ2031="C",#REF!="C"),"Termovacío",IF(OR(AO2031="I",AN2031="I",AP2031="I",AK2031="I",AL2031="I",AO2031="C",AN2031="C",AP2031="C",AK2031="C",AL2031="C"),"Regeneración",""))</f>
        <v>#REF!</v>
      </c>
    </row>
    <row r="2032" spans="1:47" s="10" customFormat="1" ht="15" customHeight="1" x14ac:dyDescent="0.2">
      <c r="A2032" s="4">
        <f t="shared" si="405"/>
        <v>102</v>
      </c>
      <c r="B2032" s="4">
        <v>60007001</v>
      </c>
      <c r="C2032" s="4" t="s">
        <v>104</v>
      </c>
      <c r="D2032" s="4" t="s">
        <v>155</v>
      </c>
      <c r="E2032" s="3" t="s">
        <v>152</v>
      </c>
      <c r="F2032" s="4" t="s">
        <v>393</v>
      </c>
      <c r="G2032" s="4" t="s">
        <v>19</v>
      </c>
      <c r="H2032" s="4" t="s">
        <v>164</v>
      </c>
      <c r="I2032" s="4" t="s">
        <v>249</v>
      </c>
      <c r="J2032" s="4" t="s">
        <v>116</v>
      </c>
      <c r="K2032" s="4" t="s">
        <v>117</v>
      </c>
      <c r="L2032" s="4">
        <v>2016</v>
      </c>
      <c r="M2032" s="4" t="s">
        <v>267</v>
      </c>
      <c r="N2032" s="4" t="s">
        <v>153</v>
      </c>
      <c r="O2032" s="4" t="s">
        <v>118</v>
      </c>
      <c r="P2032" s="4"/>
      <c r="Q2032" s="4"/>
      <c r="R2032" s="4" t="s">
        <v>119</v>
      </c>
      <c r="S2032" s="13"/>
      <c r="T2032" s="4"/>
      <c r="U2032" s="4"/>
      <c r="V2032" s="4"/>
      <c r="W2032" s="4">
        <v>220</v>
      </c>
      <c r="X2032" s="13" t="s">
        <v>288</v>
      </c>
      <c r="Y2032" s="27">
        <v>0</v>
      </c>
      <c r="Z2032" s="27">
        <v>53</v>
      </c>
      <c r="AA2032" s="28" t="s">
        <v>282</v>
      </c>
      <c r="AB2032" s="31">
        <v>0.87250000000000005</v>
      </c>
      <c r="AC2032" s="32">
        <v>54.2</v>
      </c>
      <c r="AD2032" s="28">
        <v>8</v>
      </c>
      <c r="AE2032" s="28">
        <v>42.5</v>
      </c>
      <c r="AF2032" s="33">
        <v>0.02</v>
      </c>
      <c r="AG2032" s="28">
        <v>1</v>
      </c>
      <c r="AH2032" s="31">
        <v>4.0000000000000001E-3</v>
      </c>
      <c r="AI2032" s="31">
        <v>0.1</v>
      </c>
      <c r="AJ2032" s="31"/>
      <c r="AK2032" s="75" t="str">
        <f t="shared" si="397"/>
        <v>1</v>
      </c>
      <c r="AL2032" s="75" t="str">
        <f t="shared" si="398"/>
        <v>1</v>
      </c>
      <c r="AM2032" s="75" t="str">
        <f t="shared" si="399"/>
        <v>1</v>
      </c>
      <c r="AN2032" s="75" t="str">
        <f t="shared" si="400"/>
        <v>1</v>
      </c>
      <c r="AO2032" s="75" t="str">
        <f t="shared" si="401"/>
        <v>1</v>
      </c>
      <c r="AP2032" s="75" t="str">
        <f t="shared" si="402"/>
        <v>1</v>
      </c>
      <c r="AQ2032" s="75" t="str">
        <f t="shared" si="406"/>
        <v>1</v>
      </c>
      <c r="AR2032" s="75" t="str">
        <f t="shared" si="407"/>
        <v>1</v>
      </c>
      <c r="AS2032" s="75">
        <f t="shared" si="403"/>
        <v>1</v>
      </c>
      <c r="AT2032" s="75" t="str">
        <f t="shared" si="404"/>
        <v>1</v>
      </c>
      <c r="AU2032" s="48" t="e">
        <f>IF(OR(AQ2032="I",#REF!="I",AQ2032="C",#REF!="C"),"Termovacío",IF(OR(AO2032="I",AN2032="I",AP2032="I",AK2032="I",AL2032="I",AO2032="C",AN2032="C",AP2032="C",AK2032="C",AL2032="C"),"Regeneración",""))</f>
        <v>#REF!</v>
      </c>
    </row>
    <row r="2033" spans="1:47" s="10" customFormat="1" ht="15" customHeight="1" x14ac:dyDescent="0.2">
      <c r="A2033" s="4">
        <f t="shared" si="405"/>
        <v>102</v>
      </c>
      <c r="B2033" s="4">
        <v>60007001</v>
      </c>
      <c r="C2033" s="4" t="s">
        <v>104</v>
      </c>
      <c r="D2033" s="4" t="s">
        <v>155</v>
      </c>
      <c r="E2033" s="3" t="s">
        <v>152</v>
      </c>
      <c r="F2033" s="4" t="s">
        <v>393</v>
      </c>
      <c r="G2033" s="4" t="s">
        <v>19</v>
      </c>
      <c r="H2033" s="4" t="s">
        <v>164</v>
      </c>
      <c r="I2033" s="4" t="s">
        <v>249</v>
      </c>
      <c r="J2033" s="4" t="s">
        <v>116</v>
      </c>
      <c r="K2033" s="4" t="s">
        <v>117</v>
      </c>
      <c r="L2033" s="4">
        <v>2016</v>
      </c>
      <c r="M2033" s="4" t="s">
        <v>267</v>
      </c>
      <c r="N2033" s="4" t="s">
        <v>153</v>
      </c>
      <c r="O2033" s="4" t="s">
        <v>118</v>
      </c>
      <c r="P2033" s="4"/>
      <c r="Q2033" s="4"/>
      <c r="R2033" s="4" t="s">
        <v>119</v>
      </c>
      <c r="S2033" s="13"/>
      <c r="T2033" s="4"/>
      <c r="U2033" s="4"/>
      <c r="V2033" s="4" t="s">
        <v>301</v>
      </c>
      <c r="W2033" s="4">
        <v>220</v>
      </c>
      <c r="X2033" s="13">
        <v>44390</v>
      </c>
      <c r="Y2033" s="27">
        <v>77.599999999999994</v>
      </c>
      <c r="Z2033" s="27">
        <v>46</v>
      </c>
      <c r="AA2033" s="28" t="s">
        <v>283</v>
      </c>
      <c r="AB2033" s="31">
        <v>0.86499999999999999</v>
      </c>
      <c r="AC2033" s="32">
        <v>34</v>
      </c>
      <c r="AD2033" s="28">
        <v>18</v>
      </c>
      <c r="AE2033" s="28">
        <v>41</v>
      </c>
      <c r="AF2033" s="33">
        <v>0.02</v>
      </c>
      <c r="AG2033" s="28">
        <v>0.5</v>
      </c>
      <c r="AH2033" s="31">
        <v>0.01</v>
      </c>
      <c r="AI2033" s="31">
        <v>0.52200000000000002</v>
      </c>
      <c r="AJ2033" s="31"/>
      <c r="AK2033" s="75" t="str">
        <f t="shared" si="397"/>
        <v>1</v>
      </c>
      <c r="AL2033" s="75" t="str">
        <f t="shared" si="398"/>
        <v>1</v>
      </c>
      <c r="AM2033" s="75" t="str">
        <f t="shared" si="399"/>
        <v>1</v>
      </c>
      <c r="AN2033" s="75" t="str">
        <f t="shared" si="400"/>
        <v>1</v>
      </c>
      <c r="AO2033" s="75" t="str">
        <f t="shared" si="401"/>
        <v>1</v>
      </c>
      <c r="AP2033" s="75" t="str">
        <f t="shared" si="402"/>
        <v>1</v>
      </c>
      <c r="AQ2033" s="75" t="str">
        <f t="shared" si="406"/>
        <v>5</v>
      </c>
      <c r="AR2033" s="75" t="str">
        <f t="shared" si="407"/>
        <v>1</v>
      </c>
      <c r="AS2033" s="75">
        <f t="shared" si="403"/>
        <v>1.9090909090909092</v>
      </c>
      <c r="AT2033" s="75" t="str">
        <f t="shared" si="404"/>
        <v>3</v>
      </c>
      <c r="AU2033" s="48" t="e">
        <f>IF(OR(AQ2033="I",#REF!="I",AQ2033="C",#REF!="C"),"Termovacío",IF(OR(AO2033="I",AN2033="I",AP2033="I",AK2033="I",AL2033="I",AO2033="C",AN2033="C",AP2033="C",AK2033="C",AL2033="C"),"Regeneración",""))</f>
        <v>#REF!</v>
      </c>
    </row>
    <row r="2034" spans="1:47" s="10" customFormat="1" ht="15" customHeight="1" x14ac:dyDescent="0.2">
      <c r="A2034" s="4">
        <f t="shared" si="405"/>
        <v>102</v>
      </c>
      <c r="B2034" s="4">
        <v>60007001</v>
      </c>
      <c r="C2034" s="4" t="s">
        <v>104</v>
      </c>
      <c r="D2034" s="4" t="s">
        <v>155</v>
      </c>
      <c r="E2034" s="3" t="s">
        <v>152</v>
      </c>
      <c r="F2034" s="4" t="s">
        <v>393</v>
      </c>
      <c r="G2034" s="4" t="s">
        <v>19</v>
      </c>
      <c r="H2034" s="4" t="s">
        <v>164</v>
      </c>
      <c r="I2034" s="4" t="s">
        <v>249</v>
      </c>
      <c r="J2034" s="4" t="s">
        <v>116</v>
      </c>
      <c r="K2034" s="4" t="s">
        <v>117</v>
      </c>
      <c r="L2034" s="4">
        <v>2016</v>
      </c>
      <c r="M2034" s="4" t="s">
        <v>267</v>
      </c>
      <c r="N2034" s="4" t="s">
        <v>153</v>
      </c>
      <c r="O2034" s="4" t="s">
        <v>118</v>
      </c>
      <c r="P2034" s="4"/>
      <c r="Q2034" s="4"/>
      <c r="R2034" s="4" t="s">
        <v>119</v>
      </c>
      <c r="S2034" s="13"/>
      <c r="T2034" s="4"/>
      <c r="U2034" s="4"/>
      <c r="V2034" s="4"/>
      <c r="W2034" s="4">
        <v>220</v>
      </c>
      <c r="X2034" s="13">
        <v>43996</v>
      </c>
      <c r="Y2034" s="27"/>
      <c r="Z2034" s="27"/>
      <c r="AA2034" s="28"/>
      <c r="AB2034" s="31"/>
      <c r="AC2034" s="32">
        <v>62</v>
      </c>
      <c r="AD2034" s="28"/>
      <c r="AE2034" s="28">
        <v>42.3</v>
      </c>
      <c r="AF2034" s="33">
        <v>0.01</v>
      </c>
      <c r="AG2034" s="28">
        <v>0.5</v>
      </c>
      <c r="AH2034" s="31">
        <v>6.0000000000000001E-3</v>
      </c>
      <c r="AI2034" s="31">
        <v>0.19</v>
      </c>
      <c r="AJ2034" s="31"/>
      <c r="AK2034" s="75" t="str">
        <f t="shared" si="397"/>
        <v>1</v>
      </c>
      <c r="AL2034" s="75" t="str">
        <f t="shared" si="398"/>
        <v>1</v>
      </c>
      <c r="AM2034" s="75" t="str">
        <f t="shared" si="399"/>
        <v>1</v>
      </c>
      <c r="AN2034" s="75" t="str">
        <f t="shared" si="400"/>
        <v>1</v>
      </c>
      <c r="AO2034" s="75" t="str">
        <f t="shared" si="401"/>
        <v>1</v>
      </c>
      <c r="AP2034" s="75" t="str">
        <f t="shared" si="402"/>
        <v>1</v>
      </c>
      <c r="AQ2034" s="75" t="str">
        <f t="shared" si="406"/>
        <v>1</v>
      </c>
      <c r="AR2034" s="75" t="str">
        <f t="shared" si="407"/>
        <v>1</v>
      </c>
      <c r="AS2034" s="75">
        <f t="shared" si="403"/>
        <v>1</v>
      </c>
      <c r="AT2034" s="75" t="str">
        <f t="shared" si="404"/>
        <v>1</v>
      </c>
      <c r="AU2034" s="48" t="e">
        <f>IF(OR(AQ2034="I",#REF!="I",AQ2034="C",#REF!="C"),"Termovacío",IF(OR(AO2034="I",AN2034="I",AP2034="I",AK2034="I",AL2034="I",AO2034="C",AN2034="C",AP2034="C",AK2034="C",AL2034="C"),"Regeneración",""))</f>
        <v>#REF!</v>
      </c>
    </row>
    <row r="2035" spans="1:47" s="10" customFormat="1" ht="15" customHeight="1" x14ac:dyDescent="0.2">
      <c r="A2035" s="4">
        <f t="shared" si="405"/>
        <v>102</v>
      </c>
      <c r="B2035" s="4">
        <v>60007001</v>
      </c>
      <c r="C2035" s="4" t="s">
        <v>104</v>
      </c>
      <c r="D2035" s="4" t="s">
        <v>155</v>
      </c>
      <c r="E2035" s="3" t="s">
        <v>152</v>
      </c>
      <c r="F2035" s="4" t="s">
        <v>393</v>
      </c>
      <c r="G2035" s="4" t="s">
        <v>19</v>
      </c>
      <c r="H2035" s="4" t="s">
        <v>164</v>
      </c>
      <c r="I2035" s="4" t="s">
        <v>249</v>
      </c>
      <c r="J2035" s="4" t="s">
        <v>116</v>
      </c>
      <c r="K2035" s="4" t="s">
        <v>117</v>
      </c>
      <c r="L2035" s="4">
        <v>2016</v>
      </c>
      <c r="M2035" s="4" t="s">
        <v>267</v>
      </c>
      <c r="N2035" s="4" t="s">
        <v>153</v>
      </c>
      <c r="O2035" s="4" t="s">
        <v>118</v>
      </c>
      <c r="P2035" s="4"/>
      <c r="Q2035" s="4"/>
      <c r="R2035" s="4" t="s">
        <v>119</v>
      </c>
      <c r="S2035" s="13"/>
      <c r="T2035" s="4"/>
      <c r="U2035" s="4"/>
      <c r="V2035" s="4"/>
      <c r="W2035" s="4">
        <v>220</v>
      </c>
      <c r="X2035" s="13">
        <v>43577</v>
      </c>
      <c r="Y2035" s="27"/>
      <c r="Z2035" s="27"/>
      <c r="AA2035" s="28"/>
      <c r="AB2035" s="31"/>
      <c r="AC2035" s="32">
        <v>46</v>
      </c>
      <c r="AD2035" s="28"/>
      <c r="AE2035" s="28">
        <v>45.3</v>
      </c>
      <c r="AF2035" s="33">
        <v>0.01</v>
      </c>
      <c r="AG2035" s="28">
        <v>0.5</v>
      </c>
      <c r="AH2035" s="31">
        <v>7.0000000000000001E-3</v>
      </c>
      <c r="AI2035" s="31">
        <v>0.19</v>
      </c>
      <c r="AJ2035" s="31"/>
      <c r="AK2035" s="75" t="str">
        <f t="shared" si="397"/>
        <v>1</v>
      </c>
      <c r="AL2035" s="75" t="str">
        <f t="shared" si="398"/>
        <v>1</v>
      </c>
      <c r="AM2035" s="75" t="str">
        <f t="shared" si="399"/>
        <v>1</v>
      </c>
      <c r="AN2035" s="75" t="str">
        <f t="shared" si="400"/>
        <v>1</v>
      </c>
      <c r="AO2035" s="75" t="str">
        <f t="shared" si="401"/>
        <v>1</v>
      </c>
      <c r="AP2035" s="75" t="str">
        <f t="shared" si="402"/>
        <v>1</v>
      </c>
      <c r="AQ2035" s="75" t="str">
        <f t="shared" si="406"/>
        <v>2</v>
      </c>
      <c r="AR2035" s="75" t="str">
        <f t="shared" si="407"/>
        <v>1</v>
      </c>
      <c r="AS2035" s="75">
        <f t="shared" si="403"/>
        <v>1.2272727272727273</v>
      </c>
      <c r="AT2035" s="75" t="str">
        <f t="shared" si="404"/>
        <v>3</v>
      </c>
      <c r="AU2035" s="48" t="e">
        <f>IF(OR(AQ2035="I",#REF!="I",AQ2035="C",#REF!="C"),"Termovacío",IF(OR(AO2035="I",AN2035="I",AP2035="I",AK2035="I",AL2035="I",AO2035="C",AN2035="C",AP2035="C",AK2035="C",AL2035="C"),"Regeneración",""))</f>
        <v>#REF!</v>
      </c>
    </row>
    <row r="2036" spans="1:47" s="10" customFormat="1" ht="15" customHeight="1" x14ac:dyDescent="0.2">
      <c r="A2036" s="4">
        <f t="shared" si="405"/>
        <v>102</v>
      </c>
      <c r="B2036" s="4">
        <v>60007001</v>
      </c>
      <c r="C2036" s="4" t="s">
        <v>104</v>
      </c>
      <c r="D2036" s="4" t="s">
        <v>155</v>
      </c>
      <c r="E2036" s="3" t="s">
        <v>152</v>
      </c>
      <c r="F2036" s="4" t="s">
        <v>393</v>
      </c>
      <c r="G2036" s="4" t="s">
        <v>19</v>
      </c>
      <c r="H2036" s="4" t="s">
        <v>164</v>
      </c>
      <c r="I2036" s="4" t="s">
        <v>249</v>
      </c>
      <c r="J2036" s="4" t="s">
        <v>116</v>
      </c>
      <c r="K2036" s="4" t="s">
        <v>117</v>
      </c>
      <c r="L2036" s="4">
        <v>2016</v>
      </c>
      <c r="M2036" s="4" t="s">
        <v>267</v>
      </c>
      <c r="N2036" s="4" t="s">
        <v>153</v>
      </c>
      <c r="O2036" s="4" t="s">
        <v>118</v>
      </c>
      <c r="P2036" s="4"/>
      <c r="Q2036" s="4"/>
      <c r="R2036" s="4" t="s">
        <v>119</v>
      </c>
      <c r="S2036" s="13"/>
      <c r="T2036" s="4"/>
      <c r="U2036" s="4"/>
      <c r="V2036" s="4"/>
      <c r="W2036" s="4">
        <v>220</v>
      </c>
      <c r="X2036" s="13">
        <v>43313</v>
      </c>
      <c r="Y2036" s="27"/>
      <c r="Z2036" s="27"/>
      <c r="AA2036" s="28"/>
      <c r="AB2036" s="31"/>
      <c r="AC2036" s="32">
        <v>52</v>
      </c>
      <c r="AD2036" s="28"/>
      <c r="AE2036" s="28">
        <v>44.2</v>
      </c>
      <c r="AF2036" s="33">
        <v>0.01</v>
      </c>
      <c r="AG2036" s="28">
        <v>0.5</v>
      </c>
      <c r="AH2036" s="31">
        <v>2.1000000000000001E-2</v>
      </c>
      <c r="AI2036" s="31">
        <v>0.27</v>
      </c>
      <c r="AJ2036" s="31"/>
      <c r="AK2036" s="75" t="str">
        <f t="shared" si="397"/>
        <v>1</v>
      </c>
      <c r="AL2036" s="75" t="str">
        <f t="shared" si="398"/>
        <v>1</v>
      </c>
      <c r="AM2036" s="75" t="str">
        <f t="shared" si="399"/>
        <v>1</v>
      </c>
      <c r="AN2036" s="75" t="str">
        <f t="shared" si="400"/>
        <v>1</v>
      </c>
      <c r="AO2036" s="75" t="str">
        <f t="shared" si="401"/>
        <v>1</v>
      </c>
      <c r="AP2036" s="75" t="str">
        <f t="shared" si="402"/>
        <v>1</v>
      </c>
      <c r="AQ2036" s="75" t="str">
        <f t="shared" si="406"/>
        <v>1</v>
      </c>
      <c r="AR2036" s="75" t="str">
        <f t="shared" si="407"/>
        <v>1</v>
      </c>
      <c r="AS2036" s="75">
        <f t="shared" si="403"/>
        <v>1</v>
      </c>
      <c r="AT2036" s="75" t="str">
        <f t="shared" si="404"/>
        <v>1</v>
      </c>
      <c r="AU2036" s="48" t="e">
        <f>IF(OR(AQ2036="I",#REF!="I",AQ2036="C",#REF!="C"),"Termovacío",IF(OR(AO2036="I",AN2036="I",AP2036="I",AK2036="I",AL2036="I",AO2036="C",AN2036="C",AP2036="C",AK2036="C",AL2036="C"),"Regeneración",""))</f>
        <v>#REF!</v>
      </c>
    </row>
    <row r="2037" spans="1:47" s="10" customFormat="1" ht="15" customHeight="1" x14ac:dyDescent="0.2">
      <c r="A2037" s="4">
        <f t="shared" si="405"/>
        <v>102</v>
      </c>
      <c r="B2037" s="4">
        <v>60007001</v>
      </c>
      <c r="C2037" s="4" t="s">
        <v>104</v>
      </c>
      <c r="D2037" s="4" t="s">
        <v>155</v>
      </c>
      <c r="E2037" s="3" t="s">
        <v>152</v>
      </c>
      <c r="F2037" s="4" t="s">
        <v>393</v>
      </c>
      <c r="G2037" s="4" t="s">
        <v>19</v>
      </c>
      <c r="H2037" s="4" t="s">
        <v>164</v>
      </c>
      <c r="I2037" s="4" t="s">
        <v>249</v>
      </c>
      <c r="J2037" s="4" t="s">
        <v>116</v>
      </c>
      <c r="K2037" s="4" t="s">
        <v>117</v>
      </c>
      <c r="L2037" s="4">
        <v>2016</v>
      </c>
      <c r="M2037" s="4" t="s">
        <v>267</v>
      </c>
      <c r="N2037" s="4" t="s">
        <v>153</v>
      </c>
      <c r="O2037" s="4" t="s">
        <v>118</v>
      </c>
      <c r="P2037" s="4"/>
      <c r="Q2037" s="4"/>
      <c r="R2037" s="4" t="s">
        <v>119</v>
      </c>
      <c r="S2037" s="13"/>
      <c r="T2037" s="4"/>
      <c r="U2037" s="4"/>
      <c r="V2037" s="4"/>
      <c r="W2037" s="4">
        <v>220</v>
      </c>
      <c r="X2037" s="13">
        <v>42970</v>
      </c>
      <c r="Y2037" s="27"/>
      <c r="Z2037" s="27"/>
      <c r="AA2037" s="28"/>
      <c r="AB2037" s="31"/>
      <c r="AC2037" s="32">
        <v>40</v>
      </c>
      <c r="AD2037" s="28"/>
      <c r="AE2037" s="28">
        <v>46.1</v>
      </c>
      <c r="AF2037" s="33">
        <v>0.01</v>
      </c>
      <c r="AG2037" s="28">
        <v>0.5</v>
      </c>
      <c r="AH2037" s="31">
        <v>0.02</v>
      </c>
      <c r="AI2037" s="31">
        <v>0.3</v>
      </c>
      <c r="AJ2037" s="31"/>
      <c r="AK2037" s="75" t="str">
        <f t="shared" si="397"/>
        <v>1</v>
      </c>
      <c r="AL2037" s="75" t="str">
        <f t="shared" si="398"/>
        <v>1</v>
      </c>
      <c r="AM2037" s="75" t="str">
        <f t="shared" si="399"/>
        <v>1</v>
      </c>
      <c r="AN2037" s="75" t="str">
        <f t="shared" si="400"/>
        <v>1</v>
      </c>
      <c r="AO2037" s="75" t="str">
        <f t="shared" si="401"/>
        <v>1</v>
      </c>
      <c r="AP2037" s="75" t="str">
        <f t="shared" si="402"/>
        <v>1</v>
      </c>
      <c r="AQ2037" s="75" t="str">
        <f t="shared" si="406"/>
        <v>5</v>
      </c>
      <c r="AR2037" s="75" t="str">
        <f t="shared" si="407"/>
        <v>1</v>
      </c>
      <c r="AS2037" s="75">
        <f t="shared" si="403"/>
        <v>1.9090909090909092</v>
      </c>
      <c r="AT2037" s="75" t="str">
        <f t="shared" si="404"/>
        <v>3</v>
      </c>
      <c r="AU2037" s="48" t="e">
        <f>IF(OR(AQ2037="I",#REF!="I",AQ2037="C",#REF!="C"),"Termovacío",IF(OR(AO2037="I",AN2037="I",AP2037="I",AK2037="I",AL2037="I",AO2037="C",AN2037="C",AP2037="C",AK2037="C",AL2037="C"),"Regeneración",""))</f>
        <v>#REF!</v>
      </c>
    </row>
    <row r="2038" spans="1:47" s="10" customFormat="1" ht="15" customHeight="1" x14ac:dyDescent="0.2">
      <c r="A2038" s="4">
        <f t="shared" si="405"/>
        <v>102</v>
      </c>
      <c r="B2038" s="4">
        <v>60007001</v>
      </c>
      <c r="C2038" s="4" t="s">
        <v>104</v>
      </c>
      <c r="D2038" s="4" t="s">
        <v>155</v>
      </c>
      <c r="E2038" s="3" t="s">
        <v>152</v>
      </c>
      <c r="F2038" s="4" t="s">
        <v>393</v>
      </c>
      <c r="G2038" s="4" t="s">
        <v>19</v>
      </c>
      <c r="H2038" s="4" t="s">
        <v>164</v>
      </c>
      <c r="I2038" s="4" t="s">
        <v>249</v>
      </c>
      <c r="J2038" s="4" t="s">
        <v>116</v>
      </c>
      <c r="K2038" s="4" t="s">
        <v>117</v>
      </c>
      <c r="L2038" s="4">
        <v>2016</v>
      </c>
      <c r="M2038" s="4" t="s">
        <v>267</v>
      </c>
      <c r="N2038" s="4" t="s">
        <v>153</v>
      </c>
      <c r="O2038" s="4" t="s">
        <v>118</v>
      </c>
      <c r="P2038" s="4"/>
      <c r="Q2038" s="4"/>
      <c r="R2038" s="4" t="s">
        <v>119</v>
      </c>
      <c r="S2038" s="13"/>
      <c r="T2038" s="4"/>
      <c r="U2038" s="4"/>
      <c r="V2038" s="4"/>
      <c r="W2038" s="4">
        <v>220</v>
      </c>
      <c r="X2038" s="13">
        <v>42738</v>
      </c>
      <c r="Y2038" s="27"/>
      <c r="Z2038" s="27"/>
      <c r="AA2038" s="28"/>
      <c r="AB2038" s="31"/>
      <c r="AC2038" s="32">
        <v>66.400000000000006</v>
      </c>
      <c r="AD2038" s="28"/>
      <c r="AE2038" s="28">
        <v>41.2</v>
      </c>
      <c r="AF2038" s="33">
        <v>0.01</v>
      </c>
      <c r="AG2038" s="28">
        <v>0.5</v>
      </c>
      <c r="AH2038" s="31"/>
      <c r="AI2038" s="31"/>
      <c r="AJ2038" s="31"/>
      <c r="AK2038" s="75" t="str">
        <f t="shared" si="397"/>
        <v>1</v>
      </c>
      <c r="AL2038" s="75" t="str">
        <f t="shared" si="398"/>
        <v>1</v>
      </c>
      <c r="AM2038" s="75" t="str">
        <f t="shared" si="399"/>
        <v>1</v>
      </c>
      <c r="AN2038" s="75" t="str">
        <f t="shared" si="400"/>
        <v>1</v>
      </c>
      <c r="AO2038" s="75" t="str">
        <f t="shared" si="401"/>
        <v>1</v>
      </c>
      <c r="AP2038" s="75" t="str">
        <f t="shared" si="402"/>
        <v>1</v>
      </c>
      <c r="AQ2038" s="75" t="str">
        <f t="shared" si="406"/>
        <v>1</v>
      </c>
      <c r="AR2038" s="75" t="str">
        <f t="shared" si="407"/>
        <v>1</v>
      </c>
      <c r="AS2038" s="75">
        <f t="shared" si="403"/>
        <v>1</v>
      </c>
      <c r="AT2038" s="75" t="str">
        <f t="shared" si="404"/>
        <v>1</v>
      </c>
      <c r="AU2038" s="48" t="e">
        <f>IF(OR(AQ2038="I",#REF!="I",AQ2038="C",#REF!="C"),"Termovacío",IF(OR(AO2038="I",AN2038="I",AP2038="I",AK2038="I",AL2038="I",AO2038="C",AN2038="C",AP2038="C",AK2038="C",AL2038="C"),"Regeneración",""))</f>
        <v>#REF!</v>
      </c>
    </row>
    <row r="2039" spans="1:47" s="10" customFormat="1" ht="15" customHeight="1" x14ac:dyDescent="0.2">
      <c r="A2039" s="4">
        <f t="shared" si="405"/>
        <v>102</v>
      </c>
      <c r="B2039" s="4">
        <v>60007001</v>
      </c>
      <c r="C2039" s="4" t="s">
        <v>104</v>
      </c>
      <c r="D2039" s="4" t="s">
        <v>155</v>
      </c>
      <c r="E2039" s="3" t="s">
        <v>152</v>
      </c>
      <c r="F2039" s="4" t="s">
        <v>393</v>
      </c>
      <c r="G2039" s="4" t="s">
        <v>19</v>
      </c>
      <c r="H2039" s="4" t="s">
        <v>164</v>
      </c>
      <c r="I2039" s="4" t="s">
        <v>249</v>
      </c>
      <c r="J2039" s="4" t="s">
        <v>116</v>
      </c>
      <c r="K2039" s="4" t="s">
        <v>117</v>
      </c>
      <c r="L2039" s="4">
        <v>2016</v>
      </c>
      <c r="M2039" s="4" t="s">
        <v>267</v>
      </c>
      <c r="N2039" s="4" t="s">
        <v>153</v>
      </c>
      <c r="O2039" s="4" t="s">
        <v>118</v>
      </c>
      <c r="P2039" s="4"/>
      <c r="Q2039" s="4"/>
      <c r="R2039" s="4" t="s">
        <v>119</v>
      </c>
      <c r="S2039" s="13"/>
      <c r="T2039" s="4"/>
      <c r="U2039" s="4"/>
      <c r="V2039" s="4"/>
      <c r="W2039" s="4">
        <v>220</v>
      </c>
      <c r="X2039" s="13">
        <v>42731</v>
      </c>
      <c r="Y2039" s="27"/>
      <c r="Z2039" s="27"/>
      <c r="AA2039" s="28"/>
      <c r="AB2039" s="31"/>
      <c r="AC2039" s="32">
        <v>39.9</v>
      </c>
      <c r="AD2039" s="28"/>
      <c r="AE2039" s="28">
        <v>41.2</v>
      </c>
      <c r="AF2039" s="33">
        <v>0.01</v>
      </c>
      <c r="AG2039" s="28">
        <v>0.5</v>
      </c>
      <c r="AH2039" s="31">
        <v>3.0000000000000001E-3</v>
      </c>
      <c r="AI2039" s="31"/>
      <c r="AJ2039" s="31"/>
      <c r="AK2039" s="75" t="str">
        <f t="shared" si="397"/>
        <v>1</v>
      </c>
      <c r="AL2039" s="75" t="str">
        <f t="shared" si="398"/>
        <v>1</v>
      </c>
      <c r="AM2039" s="75" t="str">
        <f t="shared" si="399"/>
        <v>1</v>
      </c>
      <c r="AN2039" s="75" t="str">
        <f t="shared" si="400"/>
        <v>1</v>
      </c>
      <c r="AO2039" s="75" t="str">
        <f t="shared" si="401"/>
        <v>1</v>
      </c>
      <c r="AP2039" s="75" t="str">
        <f t="shared" si="402"/>
        <v>1</v>
      </c>
      <c r="AQ2039" s="75" t="str">
        <f t="shared" si="406"/>
        <v>5</v>
      </c>
      <c r="AR2039" s="75" t="str">
        <f t="shared" si="407"/>
        <v>1</v>
      </c>
      <c r="AS2039" s="75">
        <f t="shared" si="403"/>
        <v>1.9090909090909092</v>
      </c>
      <c r="AT2039" s="75" t="str">
        <f t="shared" si="404"/>
        <v>3</v>
      </c>
      <c r="AU2039" s="48" t="e">
        <f>IF(OR(AQ2039="I",#REF!="I",AQ2039="C",#REF!="C"),"Termovacío",IF(OR(AO2039="I",AN2039="I",AP2039="I",AK2039="I",AL2039="I",AO2039="C",AN2039="C",AP2039="C",AK2039="C",AL2039="C"),"Regeneración",""))</f>
        <v>#REF!</v>
      </c>
    </row>
    <row r="2040" spans="1:47" s="10" customFormat="1" ht="15" customHeight="1" x14ac:dyDescent="0.2">
      <c r="A2040" s="4">
        <f t="shared" si="405"/>
        <v>103</v>
      </c>
      <c r="B2040" s="36">
        <v>60007002</v>
      </c>
      <c r="C2040" s="36" t="s">
        <v>104</v>
      </c>
      <c r="D2040" s="36" t="s">
        <v>155</v>
      </c>
      <c r="E2040" s="36" t="s">
        <v>153</v>
      </c>
      <c r="F2040" s="36" t="str">
        <f t="shared" ref="F2040" si="412">+C2040&amp;" "&amp;D2040&amp;" "&amp;E2040</f>
        <v>SAN LUIS TRA1 S</v>
      </c>
      <c r="G2040" s="36" t="s">
        <v>19</v>
      </c>
      <c r="H2040" s="36" t="s">
        <v>165</v>
      </c>
      <c r="I2040" s="36" t="s">
        <v>249</v>
      </c>
      <c r="J2040" s="36" t="s">
        <v>116</v>
      </c>
      <c r="K2040" s="36" t="s">
        <v>117</v>
      </c>
      <c r="L2040" s="36">
        <v>2016</v>
      </c>
      <c r="M2040" s="36" t="s">
        <v>267</v>
      </c>
      <c r="N2040" s="36" t="str">
        <f t="shared" ref="N2040" si="413">+IF(L2040&lt;2005,"L","S")</f>
        <v>S</v>
      </c>
      <c r="O2040" s="36" t="s">
        <v>20</v>
      </c>
      <c r="P2040" s="36">
        <v>2016</v>
      </c>
      <c r="Q2040" s="36"/>
      <c r="R2040" s="36" t="s">
        <v>119</v>
      </c>
      <c r="S2040" s="36"/>
      <c r="T2040" s="36"/>
      <c r="U2040" s="36"/>
      <c r="V2040" s="36" t="s">
        <v>448</v>
      </c>
      <c r="W2040" s="36">
        <v>220</v>
      </c>
      <c r="X2040" s="38">
        <v>45694</v>
      </c>
      <c r="Y2040" s="39">
        <v>56.1</v>
      </c>
      <c r="Z2040" s="39" t="s">
        <v>664</v>
      </c>
      <c r="AA2040" s="40" t="s">
        <v>665</v>
      </c>
      <c r="AB2040" s="41">
        <v>0.874</v>
      </c>
      <c r="AC2040" s="42">
        <v>73</v>
      </c>
      <c r="AD2040" s="40">
        <v>4</v>
      </c>
      <c r="AE2040" s="40">
        <v>41.6</v>
      </c>
      <c r="AF2040" s="43">
        <v>3.0000000000000001E-3</v>
      </c>
      <c r="AG2040" s="40">
        <v>0.5</v>
      </c>
      <c r="AH2040" s="41">
        <v>3.0000000000000001E-3</v>
      </c>
      <c r="AI2040" s="41">
        <v>0.27600000000000002</v>
      </c>
      <c r="AJ2040" s="41"/>
      <c r="AK2040" s="75" t="str">
        <f t="shared" si="397"/>
        <v>1</v>
      </c>
      <c r="AL2040" s="75" t="str">
        <f t="shared" si="398"/>
        <v>1</v>
      </c>
      <c r="AM2040" s="75" t="str">
        <f t="shared" si="399"/>
        <v>1</v>
      </c>
      <c r="AN2040" s="75" t="str">
        <f t="shared" si="400"/>
        <v>1</v>
      </c>
      <c r="AO2040" s="75" t="str">
        <f t="shared" si="401"/>
        <v>1</v>
      </c>
      <c r="AP2040" s="75" t="str">
        <f t="shared" si="402"/>
        <v>1</v>
      </c>
      <c r="AQ2040" s="75" t="str">
        <f t="shared" si="406"/>
        <v>1</v>
      </c>
      <c r="AR2040" s="75" t="str">
        <f t="shared" si="407"/>
        <v>1</v>
      </c>
      <c r="AS2040" s="75">
        <f t="shared" si="403"/>
        <v>1</v>
      </c>
      <c r="AT2040" s="75" t="str">
        <f t="shared" si="404"/>
        <v>1</v>
      </c>
      <c r="AU2040" s="48" t="e">
        <f>IF(OR(AQ2040="I",#REF!="I",AQ2040="C",#REF!="C"),"Termovacío",IF(OR(AO2040="I",AN2040="I",AP2040="I",AK2040="I",AL2040="I",AO2040="C",AN2040="C",AP2040="C",AK2040="C",AL2040="C"),"Regeneración",""))</f>
        <v>#REF!</v>
      </c>
    </row>
    <row r="2041" spans="1:47" s="10" customFormat="1" ht="15" customHeight="1" x14ac:dyDescent="0.2">
      <c r="A2041" s="4">
        <f t="shared" si="405"/>
        <v>103</v>
      </c>
      <c r="B2041" s="4">
        <v>60007002</v>
      </c>
      <c r="C2041" s="4" t="s">
        <v>104</v>
      </c>
      <c r="D2041" s="4" t="s">
        <v>155</v>
      </c>
      <c r="E2041" s="4" t="s">
        <v>153</v>
      </c>
      <c r="F2041" s="4" t="str">
        <f t="shared" ref="F2041" si="414">+C2041&amp;" "&amp;D2041&amp;" "&amp;E2041</f>
        <v>SAN LUIS TRA1 S</v>
      </c>
      <c r="G2041" s="4" t="s">
        <v>19</v>
      </c>
      <c r="H2041" s="4" t="s">
        <v>165</v>
      </c>
      <c r="I2041" s="4" t="s">
        <v>249</v>
      </c>
      <c r="J2041" s="4" t="s">
        <v>116</v>
      </c>
      <c r="K2041" s="4" t="s">
        <v>117</v>
      </c>
      <c r="L2041" s="4">
        <v>2016</v>
      </c>
      <c r="M2041" s="4" t="s">
        <v>267</v>
      </c>
      <c r="N2041" s="4" t="str">
        <f t="shared" ref="N2041" si="415">+IF(L2041&lt;2005,"L","S")</f>
        <v>S</v>
      </c>
      <c r="O2041" s="4" t="s">
        <v>20</v>
      </c>
      <c r="P2041" s="4">
        <v>2016</v>
      </c>
      <c r="Q2041" s="4"/>
      <c r="R2041" s="4" t="s">
        <v>119</v>
      </c>
      <c r="S2041" s="4"/>
      <c r="T2041" s="4"/>
      <c r="U2041" s="4"/>
      <c r="V2041" s="4" t="s">
        <v>448</v>
      </c>
      <c r="W2041" s="4">
        <v>220</v>
      </c>
      <c r="X2041" s="13">
        <v>45200</v>
      </c>
      <c r="Y2041" s="27">
        <v>71</v>
      </c>
      <c r="Z2041" s="27">
        <v>50</v>
      </c>
      <c r="AA2041" s="28" t="s">
        <v>450</v>
      </c>
      <c r="AB2041" s="31">
        <v>0.874</v>
      </c>
      <c r="AC2041" s="32">
        <v>69</v>
      </c>
      <c r="AD2041" s="28">
        <v>11</v>
      </c>
      <c r="AE2041" s="28">
        <v>42</v>
      </c>
      <c r="AF2041" s="33">
        <v>0.01</v>
      </c>
      <c r="AG2041" s="28">
        <v>0.5</v>
      </c>
      <c r="AH2041" s="31">
        <v>7.0000000000000001E-3</v>
      </c>
      <c r="AI2041" s="31">
        <v>0.27900000000000003</v>
      </c>
      <c r="AJ2041" s="31"/>
      <c r="AK2041" s="75" t="str">
        <f t="shared" si="397"/>
        <v>1</v>
      </c>
      <c r="AL2041" s="75" t="str">
        <f t="shared" si="398"/>
        <v>1</v>
      </c>
      <c r="AM2041" s="75" t="str">
        <f t="shared" si="399"/>
        <v>1</v>
      </c>
      <c r="AN2041" s="75" t="str">
        <f t="shared" si="400"/>
        <v>1</v>
      </c>
      <c r="AO2041" s="75" t="str">
        <f t="shared" si="401"/>
        <v>1</v>
      </c>
      <c r="AP2041" s="75" t="str">
        <f t="shared" si="402"/>
        <v>1</v>
      </c>
      <c r="AQ2041" s="75" t="str">
        <f t="shared" si="406"/>
        <v>1</v>
      </c>
      <c r="AR2041" s="75" t="str">
        <f t="shared" si="407"/>
        <v>1</v>
      </c>
      <c r="AS2041" s="75">
        <f t="shared" si="403"/>
        <v>1</v>
      </c>
      <c r="AT2041" s="75" t="str">
        <f t="shared" si="404"/>
        <v>1</v>
      </c>
      <c r="AU2041" s="48" t="e">
        <f>IF(OR(AQ2041="I",#REF!="I",AQ2041="C",#REF!="C"),"Termovacío",IF(OR(AO2041="I",AN2041="I",AP2041="I",AK2041="I",AL2041="I",AO2041="C",AN2041="C",AP2041="C",AK2041="C",AL2041="C"),"Regeneración",""))</f>
        <v>#REF!</v>
      </c>
    </row>
    <row r="2042" spans="1:47" s="10" customFormat="1" ht="15" customHeight="1" x14ac:dyDescent="0.2">
      <c r="A2042" s="4">
        <f t="shared" si="405"/>
        <v>103</v>
      </c>
      <c r="B2042" s="4">
        <v>60007002</v>
      </c>
      <c r="C2042" s="4" t="s">
        <v>104</v>
      </c>
      <c r="D2042" s="4" t="s">
        <v>155</v>
      </c>
      <c r="E2042" s="3" t="s">
        <v>153</v>
      </c>
      <c r="F2042" s="4" t="s">
        <v>394</v>
      </c>
      <c r="G2042" s="4" t="s">
        <v>19</v>
      </c>
      <c r="H2042" s="4" t="s">
        <v>165</v>
      </c>
      <c r="I2042" s="4" t="s">
        <v>249</v>
      </c>
      <c r="J2042" s="4" t="s">
        <v>116</v>
      </c>
      <c r="K2042" s="4" t="s">
        <v>117</v>
      </c>
      <c r="L2042" s="4">
        <v>2016</v>
      </c>
      <c r="M2042" s="4" t="s">
        <v>267</v>
      </c>
      <c r="N2042" s="4" t="s">
        <v>153</v>
      </c>
      <c r="O2042" s="4" t="s">
        <v>118</v>
      </c>
      <c r="P2042" s="4"/>
      <c r="Q2042" s="4"/>
      <c r="R2042" s="4" t="s">
        <v>119</v>
      </c>
      <c r="S2042" s="13"/>
      <c r="T2042" s="4"/>
      <c r="U2042" s="4"/>
      <c r="V2042" s="4"/>
      <c r="W2042" s="4">
        <v>220</v>
      </c>
      <c r="X2042" s="13" t="s">
        <v>288</v>
      </c>
      <c r="Y2042" s="27">
        <v>0</v>
      </c>
      <c r="Z2042" s="27">
        <v>56</v>
      </c>
      <c r="AA2042" s="28" t="s">
        <v>282</v>
      </c>
      <c r="AB2042" s="31">
        <v>0.873</v>
      </c>
      <c r="AC2042" s="32">
        <v>54.6</v>
      </c>
      <c r="AD2042" s="28">
        <v>4</v>
      </c>
      <c r="AE2042" s="28">
        <v>42.4</v>
      </c>
      <c r="AF2042" s="33">
        <v>0.02</v>
      </c>
      <c r="AG2042" s="28">
        <v>1</v>
      </c>
      <c r="AH2042" s="31">
        <v>3.0000000000000001E-3</v>
      </c>
      <c r="AI2042" s="31">
        <v>7.0000000000000007E-2</v>
      </c>
      <c r="AJ2042" s="31"/>
      <c r="AK2042" s="75" t="str">
        <f t="shared" si="397"/>
        <v>1</v>
      </c>
      <c r="AL2042" s="75" t="str">
        <f t="shared" si="398"/>
        <v>1</v>
      </c>
      <c r="AM2042" s="75" t="str">
        <f t="shared" si="399"/>
        <v>1</v>
      </c>
      <c r="AN2042" s="75" t="str">
        <f t="shared" si="400"/>
        <v>1</v>
      </c>
      <c r="AO2042" s="75" t="str">
        <f t="shared" si="401"/>
        <v>1</v>
      </c>
      <c r="AP2042" s="75" t="str">
        <f t="shared" si="402"/>
        <v>1</v>
      </c>
      <c r="AQ2042" s="75" t="str">
        <f t="shared" si="406"/>
        <v>1</v>
      </c>
      <c r="AR2042" s="75" t="str">
        <f t="shared" si="407"/>
        <v>1</v>
      </c>
      <c r="AS2042" s="75">
        <f t="shared" si="403"/>
        <v>1</v>
      </c>
      <c r="AT2042" s="75" t="str">
        <f t="shared" si="404"/>
        <v>1</v>
      </c>
      <c r="AU2042" s="48" t="e">
        <f>IF(OR(AQ2042="I",#REF!="I",AQ2042="C",#REF!="C"),"Termovacío",IF(OR(AO2042="I",AN2042="I",AP2042="I",AK2042="I",AL2042="I",AO2042="C",AN2042="C",AP2042="C",AK2042="C",AL2042="C"),"Regeneración",""))</f>
        <v>#REF!</v>
      </c>
    </row>
    <row r="2043" spans="1:47" s="10" customFormat="1" ht="15" customHeight="1" x14ac:dyDescent="0.2">
      <c r="A2043" s="4">
        <f t="shared" si="405"/>
        <v>103</v>
      </c>
      <c r="B2043" s="4">
        <v>60007002</v>
      </c>
      <c r="C2043" s="4" t="s">
        <v>104</v>
      </c>
      <c r="D2043" s="4" t="s">
        <v>155</v>
      </c>
      <c r="E2043" s="3" t="s">
        <v>153</v>
      </c>
      <c r="F2043" s="4" t="s">
        <v>394</v>
      </c>
      <c r="G2043" s="4" t="s">
        <v>19</v>
      </c>
      <c r="H2043" s="4" t="s">
        <v>165</v>
      </c>
      <c r="I2043" s="4" t="s">
        <v>249</v>
      </c>
      <c r="J2043" s="4" t="s">
        <v>116</v>
      </c>
      <c r="K2043" s="4" t="s">
        <v>117</v>
      </c>
      <c r="L2043" s="4">
        <v>2016</v>
      </c>
      <c r="M2043" s="4" t="s">
        <v>267</v>
      </c>
      <c r="N2043" s="4" t="s">
        <v>153</v>
      </c>
      <c r="O2043" s="4" t="s">
        <v>118</v>
      </c>
      <c r="P2043" s="4"/>
      <c r="Q2043" s="4"/>
      <c r="R2043" s="4" t="s">
        <v>119</v>
      </c>
      <c r="S2043" s="13"/>
      <c r="T2043" s="4"/>
      <c r="U2043" s="4"/>
      <c r="V2043" s="4" t="s">
        <v>301</v>
      </c>
      <c r="W2043" s="4">
        <v>220</v>
      </c>
      <c r="X2043" s="13">
        <v>44390</v>
      </c>
      <c r="Y2043" s="27">
        <v>79.7</v>
      </c>
      <c r="Z2043" s="27">
        <v>46</v>
      </c>
      <c r="AA2043" s="28" t="s">
        <v>283</v>
      </c>
      <c r="AB2043" s="31">
        <v>0.86599999999999999</v>
      </c>
      <c r="AC2043" s="32">
        <v>42</v>
      </c>
      <c r="AD2043" s="28">
        <v>15</v>
      </c>
      <c r="AE2043" s="28">
        <v>42</v>
      </c>
      <c r="AF2043" s="33">
        <v>0.02</v>
      </c>
      <c r="AG2043" s="28">
        <v>0.5</v>
      </c>
      <c r="AH2043" s="31">
        <v>1.2E-2</v>
      </c>
      <c r="AI2043" s="31">
        <v>1.01</v>
      </c>
      <c r="AJ2043" s="31"/>
      <c r="AK2043" s="75" t="str">
        <f t="shared" si="397"/>
        <v>1</v>
      </c>
      <c r="AL2043" s="75" t="str">
        <f t="shared" si="398"/>
        <v>1</v>
      </c>
      <c r="AM2043" s="75" t="str">
        <f t="shared" si="399"/>
        <v>1</v>
      </c>
      <c r="AN2043" s="75" t="str">
        <f t="shared" si="400"/>
        <v>1</v>
      </c>
      <c r="AO2043" s="75" t="str">
        <f t="shared" si="401"/>
        <v>1</v>
      </c>
      <c r="AP2043" s="75" t="str">
        <f t="shared" si="402"/>
        <v>1</v>
      </c>
      <c r="AQ2043" s="75" t="str">
        <f t="shared" si="406"/>
        <v>5</v>
      </c>
      <c r="AR2043" s="75" t="str">
        <f t="shared" si="407"/>
        <v>1</v>
      </c>
      <c r="AS2043" s="75">
        <f t="shared" si="403"/>
        <v>1.9090909090909092</v>
      </c>
      <c r="AT2043" s="75" t="str">
        <f t="shared" si="404"/>
        <v>3</v>
      </c>
      <c r="AU2043" s="48" t="e">
        <f>IF(OR(AQ2043="I",#REF!="I",AQ2043="C",#REF!="C"),"Termovacío",IF(OR(AO2043="I",AN2043="I",AP2043="I",AK2043="I",AL2043="I",AO2043="C",AN2043="C",AP2043="C",AK2043="C",AL2043="C"),"Regeneración",""))</f>
        <v>#REF!</v>
      </c>
    </row>
    <row r="2044" spans="1:47" s="10" customFormat="1" ht="15" customHeight="1" x14ac:dyDescent="0.2">
      <c r="A2044" s="4">
        <f t="shared" si="405"/>
        <v>103</v>
      </c>
      <c r="B2044" s="4">
        <v>60007002</v>
      </c>
      <c r="C2044" s="4" t="s">
        <v>104</v>
      </c>
      <c r="D2044" s="4" t="s">
        <v>155</v>
      </c>
      <c r="E2044" s="3" t="s">
        <v>153</v>
      </c>
      <c r="F2044" s="4" t="s">
        <v>394</v>
      </c>
      <c r="G2044" s="4" t="s">
        <v>19</v>
      </c>
      <c r="H2044" s="4" t="s">
        <v>165</v>
      </c>
      <c r="I2044" s="4" t="s">
        <v>249</v>
      </c>
      <c r="J2044" s="4" t="s">
        <v>116</v>
      </c>
      <c r="K2044" s="4" t="s">
        <v>117</v>
      </c>
      <c r="L2044" s="4">
        <v>2016</v>
      </c>
      <c r="M2044" s="4" t="s">
        <v>267</v>
      </c>
      <c r="N2044" s="4" t="s">
        <v>153</v>
      </c>
      <c r="O2044" s="4" t="s">
        <v>118</v>
      </c>
      <c r="P2044" s="4"/>
      <c r="Q2044" s="4"/>
      <c r="R2044" s="4" t="s">
        <v>119</v>
      </c>
      <c r="S2044" s="13"/>
      <c r="T2044" s="4"/>
      <c r="U2044" s="4"/>
      <c r="V2044" s="4"/>
      <c r="W2044" s="4">
        <v>220</v>
      </c>
      <c r="X2044" s="13">
        <v>43996</v>
      </c>
      <c r="Y2044" s="27"/>
      <c r="Z2044" s="27"/>
      <c r="AA2044" s="28"/>
      <c r="AB2044" s="31"/>
      <c r="AC2044" s="32">
        <v>62.8</v>
      </c>
      <c r="AD2044" s="28"/>
      <c r="AE2044" s="28">
        <v>41.8</v>
      </c>
      <c r="AF2044" s="33">
        <v>0.01</v>
      </c>
      <c r="AG2044" s="28">
        <v>0.5</v>
      </c>
      <c r="AH2044" s="31">
        <v>3.0000000000000001E-3</v>
      </c>
      <c r="AI2044" s="31">
        <v>0.08</v>
      </c>
      <c r="AJ2044" s="31"/>
      <c r="AK2044" s="75" t="str">
        <f t="shared" si="397"/>
        <v>1</v>
      </c>
      <c r="AL2044" s="75" t="str">
        <f t="shared" si="398"/>
        <v>1</v>
      </c>
      <c r="AM2044" s="75" t="str">
        <f t="shared" si="399"/>
        <v>1</v>
      </c>
      <c r="AN2044" s="75" t="str">
        <f t="shared" si="400"/>
        <v>1</v>
      </c>
      <c r="AO2044" s="75" t="str">
        <f t="shared" si="401"/>
        <v>1</v>
      </c>
      <c r="AP2044" s="75" t="str">
        <f t="shared" si="402"/>
        <v>1</v>
      </c>
      <c r="AQ2044" s="75" t="str">
        <f t="shared" si="406"/>
        <v>1</v>
      </c>
      <c r="AR2044" s="75" t="str">
        <f t="shared" si="407"/>
        <v>1</v>
      </c>
      <c r="AS2044" s="75">
        <f t="shared" si="403"/>
        <v>1</v>
      </c>
      <c r="AT2044" s="75" t="str">
        <f t="shared" si="404"/>
        <v>1</v>
      </c>
      <c r="AU2044" s="48" t="e">
        <f>IF(OR(AQ2044="I",#REF!="I",AQ2044="C",#REF!="C"),"Termovacío",IF(OR(AO2044="I",AN2044="I",AP2044="I",AK2044="I",AL2044="I",AO2044="C",AN2044="C",AP2044="C",AK2044="C",AL2044="C"),"Regeneración",""))</f>
        <v>#REF!</v>
      </c>
    </row>
    <row r="2045" spans="1:47" s="10" customFormat="1" ht="15" customHeight="1" x14ac:dyDescent="0.2">
      <c r="A2045" s="4">
        <f t="shared" si="405"/>
        <v>103</v>
      </c>
      <c r="B2045" s="4">
        <v>60007002</v>
      </c>
      <c r="C2045" s="4" t="s">
        <v>104</v>
      </c>
      <c r="D2045" s="4" t="s">
        <v>155</v>
      </c>
      <c r="E2045" s="3" t="s">
        <v>153</v>
      </c>
      <c r="F2045" s="4" t="s">
        <v>394</v>
      </c>
      <c r="G2045" s="4" t="s">
        <v>19</v>
      </c>
      <c r="H2045" s="4" t="s">
        <v>165</v>
      </c>
      <c r="I2045" s="4" t="s">
        <v>249</v>
      </c>
      <c r="J2045" s="4" t="s">
        <v>116</v>
      </c>
      <c r="K2045" s="4" t="s">
        <v>117</v>
      </c>
      <c r="L2045" s="4">
        <v>2016</v>
      </c>
      <c r="M2045" s="4" t="s">
        <v>267</v>
      </c>
      <c r="N2045" s="4" t="s">
        <v>153</v>
      </c>
      <c r="O2045" s="4" t="s">
        <v>118</v>
      </c>
      <c r="P2045" s="4"/>
      <c r="Q2045" s="4"/>
      <c r="R2045" s="4" t="s">
        <v>119</v>
      </c>
      <c r="S2045" s="13"/>
      <c r="T2045" s="4"/>
      <c r="U2045" s="4"/>
      <c r="V2045" s="4"/>
      <c r="W2045" s="4">
        <v>220</v>
      </c>
      <c r="X2045" s="13">
        <v>43577</v>
      </c>
      <c r="Y2045" s="27"/>
      <c r="Z2045" s="27"/>
      <c r="AA2045" s="28"/>
      <c r="AB2045" s="31"/>
      <c r="AC2045" s="32">
        <v>68.3</v>
      </c>
      <c r="AD2045" s="28"/>
      <c r="AE2045" s="28">
        <v>45.9</v>
      </c>
      <c r="AF2045" s="33">
        <v>0.01</v>
      </c>
      <c r="AG2045" s="28">
        <v>0.5</v>
      </c>
      <c r="AH2045" s="31">
        <v>5.0000000000000001E-3</v>
      </c>
      <c r="AI2045" s="31">
        <v>0.13</v>
      </c>
      <c r="AJ2045" s="31"/>
      <c r="AK2045" s="75" t="str">
        <f t="shared" si="397"/>
        <v>1</v>
      </c>
      <c r="AL2045" s="75" t="str">
        <f t="shared" si="398"/>
        <v>1</v>
      </c>
      <c r="AM2045" s="75" t="str">
        <f t="shared" si="399"/>
        <v>1</v>
      </c>
      <c r="AN2045" s="75" t="str">
        <f t="shared" si="400"/>
        <v>1</v>
      </c>
      <c r="AO2045" s="75" t="str">
        <f t="shared" si="401"/>
        <v>1</v>
      </c>
      <c r="AP2045" s="75" t="str">
        <f t="shared" si="402"/>
        <v>1</v>
      </c>
      <c r="AQ2045" s="75" t="str">
        <f t="shared" si="406"/>
        <v>1</v>
      </c>
      <c r="AR2045" s="75" t="str">
        <f t="shared" si="407"/>
        <v>1</v>
      </c>
      <c r="AS2045" s="75">
        <f t="shared" si="403"/>
        <v>1</v>
      </c>
      <c r="AT2045" s="75" t="str">
        <f t="shared" si="404"/>
        <v>1</v>
      </c>
      <c r="AU2045" s="48" t="e">
        <f>IF(OR(AQ2045="I",#REF!="I",AQ2045="C",#REF!="C"),"Termovacío",IF(OR(AO2045="I",AN2045="I",AP2045="I",AK2045="I",AL2045="I",AO2045="C",AN2045="C",AP2045="C",AK2045="C",AL2045="C"),"Regeneración",""))</f>
        <v>#REF!</v>
      </c>
    </row>
    <row r="2046" spans="1:47" s="10" customFormat="1" ht="15" customHeight="1" x14ac:dyDescent="0.2">
      <c r="A2046" s="4">
        <f t="shared" si="405"/>
        <v>103</v>
      </c>
      <c r="B2046" s="4">
        <v>60007002</v>
      </c>
      <c r="C2046" s="4" t="s">
        <v>104</v>
      </c>
      <c r="D2046" s="4" t="s">
        <v>155</v>
      </c>
      <c r="E2046" s="3" t="s">
        <v>153</v>
      </c>
      <c r="F2046" s="4" t="s">
        <v>394</v>
      </c>
      <c r="G2046" s="4" t="s">
        <v>19</v>
      </c>
      <c r="H2046" s="4" t="s">
        <v>165</v>
      </c>
      <c r="I2046" s="4" t="s">
        <v>249</v>
      </c>
      <c r="J2046" s="4" t="s">
        <v>116</v>
      </c>
      <c r="K2046" s="4" t="s">
        <v>117</v>
      </c>
      <c r="L2046" s="4">
        <v>2016</v>
      </c>
      <c r="M2046" s="4" t="s">
        <v>267</v>
      </c>
      <c r="N2046" s="4" t="s">
        <v>153</v>
      </c>
      <c r="O2046" s="4" t="s">
        <v>118</v>
      </c>
      <c r="P2046" s="4"/>
      <c r="Q2046" s="4"/>
      <c r="R2046" s="4" t="s">
        <v>119</v>
      </c>
      <c r="S2046" s="13"/>
      <c r="T2046" s="4"/>
      <c r="U2046" s="4"/>
      <c r="V2046" s="4"/>
      <c r="W2046" s="4">
        <v>220</v>
      </c>
      <c r="X2046" s="13">
        <v>43313</v>
      </c>
      <c r="Y2046" s="27"/>
      <c r="Z2046" s="27"/>
      <c r="AA2046" s="28"/>
      <c r="AB2046" s="31"/>
      <c r="AC2046" s="32">
        <v>61.7</v>
      </c>
      <c r="AD2046" s="28"/>
      <c r="AE2046" s="28">
        <v>40.1</v>
      </c>
      <c r="AF2046" s="33">
        <v>0.01</v>
      </c>
      <c r="AG2046" s="28">
        <v>0.5</v>
      </c>
      <c r="AH2046" s="31">
        <v>3.6999999999999998E-2</v>
      </c>
      <c r="AI2046" s="31">
        <v>0.33</v>
      </c>
      <c r="AJ2046" s="31"/>
      <c r="AK2046" s="75" t="str">
        <f t="shared" si="397"/>
        <v>1</v>
      </c>
      <c r="AL2046" s="75" t="str">
        <f t="shared" si="398"/>
        <v>1</v>
      </c>
      <c r="AM2046" s="75" t="str">
        <f t="shared" si="399"/>
        <v>1</v>
      </c>
      <c r="AN2046" s="75" t="str">
        <f t="shared" si="400"/>
        <v>1</v>
      </c>
      <c r="AO2046" s="75" t="str">
        <f t="shared" si="401"/>
        <v>1</v>
      </c>
      <c r="AP2046" s="75" t="str">
        <f t="shared" si="402"/>
        <v>1</v>
      </c>
      <c r="AQ2046" s="75" t="str">
        <f t="shared" si="406"/>
        <v>1</v>
      </c>
      <c r="AR2046" s="75" t="str">
        <f t="shared" si="407"/>
        <v>1</v>
      </c>
      <c r="AS2046" s="75">
        <f t="shared" si="403"/>
        <v>1</v>
      </c>
      <c r="AT2046" s="75" t="str">
        <f t="shared" si="404"/>
        <v>1</v>
      </c>
      <c r="AU2046" s="48" t="e">
        <f>IF(OR(AQ2046="I",#REF!="I",AQ2046="C",#REF!="C"),"Termovacío",IF(OR(AO2046="I",AN2046="I",AP2046="I",AK2046="I",AL2046="I",AO2046="C",AN2046="C",AP2046="C",AK2046="C",AL2046="C"),"Regeneración",""))</f>
        <v>#REF!</v>
      </c>
    </row>
    <row r="2047" spans="1:47" s="10" customFormat="1" ht="15" customHeight="1" x14ac:dyDescent="0.2">
      <c r="A2047" s="4">
        <f t="shared" si="405"/>
        <v>103</v>
      </c>
      <c r="B2047" s="4">
        <v>60007002</v>
      </c>
      <c r="C2047" s="4" t="s">
        <v>104</v>
      </c>
      <c r="D2047" s="4" t="s">
        <v>155</v>
      </c>
      <c r="E2047" s="3" t="s">
        <v>153</v>
      </c>
      <c r="F2047" s="4" t="s">
        <v>394</v>
      </c>
      <c r="G2047" s="4" t="s">
        <v>19</v>
      </c>
      <c r="H2047" s="4" t="s">
        <v>165</v>
      </c>
      <c r="I2047" s="4" t="s">
        <v>249</v>
      </c>
      <c r="J2047" s="4" t="s">
        <v>116</v>
      </c>
      <c r="K2047" s="4" t="s">
        <v>117</v>
      </c>
      <c r="L2047" s="4">
        <v>2016</v>
      </c>
      <c r="M2047" s="4" t="s">
        <v>267</v>
      </c>
      <c r="N2047" s="4" t="s">
        <v>153</v>
      </c>
      <c r="O2047" s="4" t="s">
        <v>118</v>
      </c>
      <c r="P2047" s="4"/>
      <c r="Q2047" s="4"/>
      <c r="R2047" s="4" t="s">
        <v>119</v>
      </c>
      <c r="S2047" s="13"/>
      <c r="T2047" s="4"/>
      <c r="U2047" s="4"/>
      <c r="V2047" s="4"/>
      <c r="W2047" s="4">
        <v>220</v>
      </c>
      <c r="X2047" s="13">
        <v>42970</v>
      </c>
      <c r="Y2047" s="27"/>
      <c r="Z2047" s="27"/>
      <c r="AA2047" s="28"/>
      <c r="AB2047" s="31"/>
      <c r="AC2047" s="32">
        <v>64.599999999999994</v>
      </c>
      <c r="AD2047" s="28"/>
      <c r="AE2047" s="28">
        <v>46.8</v>
      </c>
      <c r="AF2047" s="33">
        <v>0.01</v>
      </c>
      <c r="AG2047" s="28">
        <v>0.5</v>
      </c>
      <c r="AH2047" s="31">
        <v>0.01</v>
      </c>
      <c r="AI2047" s="31">
        <v>0.3</v>
      </c>
      <c r="AJ2047" s="31"/>
      <c r="AK2047" s="75" t="str">
        <f t="shared" si="397"/>
        <v>1</v>
      </c>
      <c r="AL2047" s="75" t="str">
        <f t="shared" si="398"/>
        <v>1</v>
      </c>
      <c r="AM2047" s="75" t="str">
        <f t="shared" si="399"/>
        <v>1</v>
      </c>
      <c r="AN2047" s="75" t="str">
        <f t="shared" si="400"/>
        <v>1</v>
      </c>
      <c r="AO2047" s="75" t="str">
        <f t="shared" si="401"/>
        <v>1</v>
      </c>
      <c r="AP2047" s="75" t="str">
        <f t="shared" si="402"/>
        <v>1</v>
      </c>
      <c r="AQ2047" s="75" t="str">
        <f t="shared" si="406"/>
        <v>1</v>
      </c>
      <c r="AR2047" s="75" t="str">
        <f t="shared" si="407"/>
        <v>1</v>
      </c>
      <c r="AS2047" s="75">
        <f t="shared" si="403"/>
        <v>1</v>
      </c>
      <c r="AT2047" s="75" t="str">
        <f t="shared" si="404"/>
        <v>1</v>
      </c>
      <c r="AU2047" s="48" t="e">
        <f>IF(OR(AQ2047="I",#REF!="I",AQ2047="C",#REF!="C"),"Termovacío",IF(OR(AO2047="I",AN2047="I",AP2047="I",AK2047="I",AL2047="I",AO2047="C",AN2047="C",AP2047="C",AK2047="C",AL2047="C"),"Regeneración",""))</f>
        <v>#REF!</v>
      </c>
    </row>
    <row r="2048" spans="1:47" s="10" customFormat="1" ht="15" customHeight="1" x14ac:dyDescent="0.2">
      <c r="A2048" s="4">
        <f t="shared" si="405"/>
        <v>103</v>
      </c>
      <c r="B2048" s="4">
        <v>60007002</v>
      </c>
      <c r="C2048" s="4" t="s">
        <v>104</v>
      </c>
      <c r="D2048" s="4" t="s">
        <v>155</v>
      </c>
      <c r="E2048" s="3" t="s">
        <v>153</v>
      </c>
      <c r="F2048" s="4" t="s">
        <v>394</v>
      </c>
      <c r="G2048" s="4" t="s">
        <v>19</v>
      </c>
      <c r="H2048" s="4" t="s">
        <v>165</v>
      </c>
      <c r="I2048" s="4" t="s">
        <v>249</v>
      </c>
      <c r="J2048" s="4" t="s">
        <v>116</v>
      </c>
      <c r="K2048" s="4" t="s">
        <v>117</v>
      </c>
      <c r="L2048" s="4">
        <v>2016</v>
      </c>
      <c r="M2048" s="4" t="s">
        <v>267</v>
      </c>
      <c r="N2048" s="4" t="s">
        <v>153</v>
      </c>
      <c r="O2048" s="4" t="s">
        <v>118</v>
      </c>
      <c r="P2048" s="4"/>
      <c r="Q2048" s="4"/>
      <c r="R2048" s="4" t="s">
        <v>119</v>
      </c>
      <c r="S2048" s="13"/>
      <c r="T2048" s="4"/>
      <c r="U2048" s="4"/>
      <c r="V2048" s="4"/>
      <c r="W2048" s="4">
        <v>220</v>
      </c>
      <c r="X2048" s="13">
        <v>42738</v>
      </c>
      <c r="Y2048" s="27"/>
      <c r="Z2048" s="27"/>
      <c r="AA2048" s="28"/>
      <c r="AB2048" s="31"/>
      <c r="AC2048" s="32">
        <v>66.3</v>
      </c>
      <c r="AD2048" s="28"/>
      <c r="AE2048" s="28">
        <v>42.4</v>
      </c>
      <c r="AF2048" s="33">
        <v>0.01</v>
      </c>
      <c r="AG2048" s="28">
        <v>0.5</v>
      </c>
      <c r="AH2048" s="31">
        <v>7.0000000000000001E-3</v>
      </c>
      <c r="AI2048" s="31"/>
      <c r="AJ2048" s="31"/>
      <c r="AK2048" s="75" t="str">
        <f t="shared" si="397"/>
        <v>1</v>
      </c>
      <c r="AL2048" s="75" t="str">
        <f t="shared" si="398"/>
        <v>1</v>
      </c>
      <c r="AM2048" s="75" t="str">
        <f t="shared" si="399"/>
        <v>1</v>
      </c>
      <c r="AN2048" s="75" t="str">
        <f t="shared" si="400"/>
        <v>1</v>
      </c>
      <c r="AO2048" s="75" t="str">
        <f t="shared" si="401"/>
        <v>1</v>
      </c>
      <c r="AP2048" s="75" t="str">
        <f t="shared" si="402"/>
        <v>1</v>
      </c>
      <c r="AQ2048" s="75" t="str">
        <f t="shared" si="406"/>
        <v>1</v>
      </c>
      <c r="AR2048" s="75" t="str">
        <f t="shared" si="407"/>
        <v>1</v>
      </c>
      <c r="AS2048" s="75">
        <f t="shared" si="403"/>
        <v>1</v>
      </c>
      <c r="AT2048" s="75" t="str">
        <f t="shared" si="404"/>
        <v>1</v>
      </c>
      <c r="AU2048" s="48" t="e">
        <f>IF(OR(AQ2048="I",#REF!="I",AQ2048="C",#REF!="C"),"Termovacío",IF(OR(AO2048="I",AN2048="I",AP2048="I",AK2048="I",AL2048="I",AO2048="C",AN2048="C",AP2048="C",AK2048="C",AL2048="C"),"Regeneración",""))</f>
        <v>#REF!</v>
      </c>
    </row>
    <row r="2049" spans="1:47" s="10" customFormat="1" ht="15" customHeight="1" x14ac:dyDescent="0.2">
      <c r="A2049" s="4">
        <f t="shared" si="405"/>
        <v>103</v>
      </c>
      <c r="B2049" s="4">
        <v>60007002</v>
      </c>
      <c r="C2049" s="4" t="s">
        <v>104</v>
      </c>
      <c r="D2049" s="4" t="s">
        <v>155</v>
      </c>
      <c r="E2049" s="3" t="s">
        <v>153</v>
      </c>
      <c r="F2049" s="4" t="s">
        <v>394</v>
      </c>
      <c r="G2049" s="4" t="s">
        <v>19</v>
      </c>
      <c r="H2049" s="4" t="s">
        <v>165</v>
      </c>
      <c r="I2049" s="4" t="s">
        <v>249</v>
      </c>
      <c r="J2049" s="4" t="s">
        <v>116</v>
      </c>
      <c r="K2049" s="4" t="s">
        <v>117</v>
      </c>
      <c r="L2049" s="4">
        <v>2016</v>
      </c>
      <c r="M2049" s="4" t="s">
        <v>267</v>
      </c>
      <c r="N2049" s="4" t="s">
        <v>153</v>
      </c>
      <c r="O2049" s="4" t="s">
        <v>118</v>
      </c>
      <c r="P2049" s="4"/>
      <c r="Q2049" s="4"/>
      <c r="R2049" s="4" t="s">
        <v>119</v>
      </c>
      <c r="S2049" s="13"/>
      <c r="T2049" s="4"/>
      <c r="U2049" s="4"/>
      <c r="V2049" s="4"/>
      <c r="W2049" s="4">
        <v>220</v>
      </c>
      <c r="X2049" s="13">
        <v>42731</v>
      </c>
      <c r="Y2049" s="27"/>
      <c r="Z2049" s="27"/>
      <c r="AA2049" s="28"/>
      <c r="AB2049" s="31"/>
      <c r="AC2049" s="32">
        <v>66</v>
      </c>
      <c r="AD2049" s="28"/>
      <c r="AE2049" s="28">
        <v>39.9</v>
      </c>
      <c r="AF2049" s="33">
        <v>0.01</v>
      </c>
      <c r="AG2049" s="28">
        <v>0.5</v>
      </c>
      <c r="AH2049" s="31">
        <v>0.02</v>
      </c>
      <c r="AI2049" s="31"/>
      <c r="AJ2049" s="31"/>
      <c r="AK2049" s="75" t="str">
        <f t="shared" si="397"/>
        <v>1</v>
      </c>
      <c r="AL2049" s="75" t="str">
        <f t="shared" si="398"/>
        <v>1</v>
      </c>
      <c r="AM2049" s="75" t="str">
        <f t="shared" si="399"/>
        <v>1</v>
      </c>
      <c r="AN2049" s="75" t="str">
        <f t="shared" si="400"/>
        <v>1</v>
      </c>
      <c r="AO2049" s="75" t="str">
        <f t="shared" si="401"/>
        <v>1</v>
      </c>
      <c r="AP2049" s="75" t="str">
        <f t="shared" si="402"/>
        <v>1</v>
      </c>
      <c r="AQ2049" s="75" t="str">
        <f t="shared" si="406"/>
        <v>1</v>
      </c>
      <c r="AR2049" s="75" t="str">
        <f t="shared" si="407"/>
        <v>1</v>
      </c>
      <c r="AS2049" s="75">
        <f t="shared" si="403"/>
        <v>1</v>
      </c>
      <c r="AT2049" s="75" t="str">
        <f t="shared" si="404"/>
        <v>1</v>
      </c>
      <c r="AU2049" s="48" t="e">
        <f>IF(OR(AQ2049="I",#REF!="I",AQ2049="C",#REF!="C"),"Termovacío",IF(OR(AO2049="I",AN2049="I",AP2049="I",AK2049="I",AL2049="I",AO2049="C",AN2049="C",AP2049="C",AK2049="C",AL2049="C"),"Regeneración",""))</f>
        <v>#REF!</v>
      </c>
    </row>
    <row r="2050" spans="1:47" s="10" customFormat="1" ht="15" customHeight="1" x14ac:dyDescent="0.2">
      <c r="A2050" s="4">
        <f t="shared" si="405"/>
        <v>104</v>
      </c>
      <c r="B2050" s="36">
        <v>60007003</v>
      </c>
      <c r="C2050" s="36" t="s">
        <v>104</v>
      </c>
      <c r="D2050" s="36" t="s">
        <v>155</v>
      </c>
      <c r="E2050" s="36" t="s">
        <v>154</v>
      </c>
      <c r="F2050" s="36" t="str">
        <f t="shared" ref="F2050" si="416">+C2050&amp;" "&amp;D2050&amp;" "&amp;E2050</f>
        <v>SAN LUIS TRA1 T</v>
      </c>
      <c r="G2050" s="36" t="s">
        <v>19</v>
      </c>
      <c r="H2050" s="36" t="s">
        <v>166</v>
      </c>
      <c r="I2050" s="36" t="s">
        <v>249</v>
      </c>
      <c r="J2050" s="36" t="s">
        <v>116</v>
      </c>
      <c r="K2050" s="36" t="s">
        <v>117</v>
      </c>
      <c r="L2050" s="36">
        <v>2016</v>
      </c>
      <c r="M2050" s="36" t="s">
        <v>267</v>
      </c>
      <c r="N2050" s="36" t="str">
        <f t="shared" ref="N2050" si="417">+IF(L2050&lt;2005,"L","S")</f>
        <v>S</v>
      </c>
      <c r="O2050" s="36" t="s">
        <v>20</v>
      </c>
      <c r="P2050" s="36">
        <v>2016</v>
      </c>
      <c r="Q2050" s="36"/>
      <c r="R2050" s="36" t="s">
        <v>119</v>
      </c>
      <c r="S2050" s="36"/>
      <c r="T2050" s="36"/>
      <c r="U2050" s="36"/>
      <c r="V2050" s="36" t="s">
        <v>448</v>
      </c>
      <c r="W2050" s="36">
        <v>220</v>
      </c>
      <c r="X2050" s="38">
        <v>45694</v>
      </c>
      <c r="Y2050" s="39">
        <v>46.1</v>
      </c>
      <c r="Z2050" s="39" t="s">
        <v>664</v>
      </c>
      <c r="AA2050" s="40" t="s">
        <v>665</v>
      </c>
      <c r="AB2050" s="41">
        <v>0.875</v>
      </c>
      <c r="AC2050" s="42">
        <v>74</v>
      </c>
      <c r="AD2050" s="40">
        <v>5</v>
      </c>
      <c r="AE2050" s="40">
        <v>41.3</v>
      </c>
      <c r="AF2050" s="43">
        <v>1E-3</v>
      </c>
      <c r="AG2050" s="40">
        <v>0.5</v>
      </c>
      <c r="AH2050" s="41">
        <v>7.0000000000000001E-3</v>
      </c>
      <c r="AI2050" s="41">
        <v>0.16800000000000001</v>
      </c>
      <c r="AJ2050" s="41"/>
      <c r="AK2050" s="75" t="str">
        <f t="shared" si="397"/>
        <v>1</v>
      </c>
      <c r="AL2050" s="75" t="str">
        <f t="shared" si="398"/>
        <v>1</v>
      </c>
      <c r="AM2050" s="75" t="str">
        <f t="shared" si="399"/>
        <v>1</v>
      </c>
      <c r="AN2050" s="75" t="str">
        <f t="shared" si="400"/>
        <v>1</v>
      </c>
      <c r="AO2050" s="75" t="str">
        <f t="shared" si="401"/>
        <v>1</v>
      </c>
      <c r="AP2050" s="75" t="str">
        <f t="shared" si="402"/>
        <v>1</v>
      </c>
      <c r="AQ2050" s="75" t="str">
        <f t="shared" si="406"/>
        <v>1</v>
      </c>
      <c r="AR2050" s="75" t="str">
        <f t="shared" si="407"/>
        <v>1</v>
      </c>
      <c r="AS2050" s="75">
        <f t="shared" si="403"/>
        <v>1</v>
      </c>
      <c r="AT2050" s="75" t="str">
        <f t="shared" si="404"/>
        <v>1</v>
      </c>
      <c r="AU2050" s="48" t="e">
        <f>IF(OR(AQ2050="I",#REF!="I",AQ2050="C",#REF!="C"),"Termovacío",IF(OR(AO2050="I",AN2050="I",AP2050="I",AK2050="I",AL2050="I",AO2050="C",AN2050="C",AP2050="C",AK2050="C",AL2050="C"),"Regeneración",""))</f>
        <v>#REF!</v>
      </c>
    </row>
    <row r="2051" spans="1:47" s="10" customFormat="1" ht="15" customHeight="1" x14ac:dyDescent="0.2">
      <c r="A2051" s="4">
        <f t="shared" si="405"/>
        <v>104</v>
      </c>
      <c r="B2051" s="4">
        <v>60007003</v>
      </c>
      <c r="C2051" s="4" t="s">
        <v>104</v>
      </c>
      <c r="D2051" s="4" t="s">
        <v>155</v>
      </c>
      <c r="E2051" s="4" t="s">
        <v>154</v>
      </c>
      <c r="F2051" s="4" t="str">
        <f t="shared" ref="F2051" si="418">+C2051&amp;" "&amp;D2051&amp;" "&amp;E2051</f>
        <v>SAN LUIS TRA1 T</v>
      </c>
      <c r="G2051" s="4" t="s">
        <v>19</v>
      </c>
      <c r="H2051" s="4" t="s">
        <v>166</v>
      </c>
      <c r="I2051" s="4" t="s">
        <v>249</v>
      </c>
      <c r="J2051" s="4" t="s">
        <v>116</v>
      </c>
      <c r="K2051" s="4" t="s">
        <v>117</v>
      </c>
      <c r="L2051" s="4">
        <v>2016</v>
      </c>
      <c r="M2051" s="4" t="s">
        <v>267</v>
      </c>
      <c r="N2051" s="4" t="str">
        <f t="shared" ref="N2051" si="419">+IF(L2051&lt;2005,"L","S")</f>
        <v>S</v>
      </c>
      <c r="O2051" s="4" t="s">
        <v>20</v>
      </c>
      <c r="P2051" s="4">
        <v>2016</v>
      </c>
      <c r="Q2051" s="4"/>
      <c r="R2051" s="4" t="s">
        <v>119</v>
      </c>
      <c r="S2051" s="4"/>
      <c r="T2051" s="4"/>
      <c r="U2051" s="4"/>
      <c r="V2051" s="4" t="s">
        <v>448</v>
      </c>
      <c r="W2051" s="4">
        <v>220</v>
      </c>
      <c r="X2051" s="13">
        <v>45200</v>
      </c>
      <c r="Y2051" s="27">
        <v>71</v>
      </c>
      <c r="Z2051" s="27">
        <v>50</v>
      </c>
      <c r="AA2051" s="28" t="s">
        <v>450</v>
      </c>
      <c r="AB2051" s="31">
        <v>0.874</v>
      </c>
      <c r="AC2051" s="32">
        <v>71</v>
      </c>
      <c r="AD2051" s="28">
        <v>9</v>
      </c>
      <c r="AE2051" s="28">
        <v>41.5</v>
      </c>
      <c r="AF2051" s="33">
        <v>0.01</v>
      </c>
      <c r="AG2051" s="28">
        <v>0.5</v>
      </c>
      <c r="AH2051" s="31">
        <v>1.7000000000000001E-2</v>
      </c>
      <c r="AI2051" s="31">
        <v>0.214</v>
      </c>
      <c r="AJ2051" s="31"/>
      <c r="AK2051" s="75" t="str">
        <f t="shared" si="397"/>
        <v>1</v>
      </c>
      <c r="AL2051" s="75" t="str">
        <f t="shared" si="398"/>
        <v>1</v>
      </c>
      <c r="AM2051" s="75" t="str">
        <f t="shared" si="399"/>
        <v>1</v>
      </c>
      <c r="AN2051" s="75" t="str">
        <f t="shared" si="400"/>
        <v>1</v>
      </c>
      <c r="AO2051" s="75" t="str">
        <f t="shared" si="401"/>
        <v>1</v>
      </c>
      <c r="AP2051" s="75" t="str">
        <f t="shared" si="402"/>
        <v>1</v>
      </c>
      <c r="AQ2051" s="75" t="str">
        <f t="shared" si="406"/>
        <v>1</v>
      </c>
      <c r="AR2051" s="75" t="str">
        <f t="shared" si="407"/>
        <v>1</v>
      </c>
      <c r="AS2051" s="75">
        <f t="shared" si="403"/>
        <v>1</v>
      </c>
      <c r="AT2051" s="75" t="str">
        <f t="shared" si="404"/>
        <v>1</v>
      </c>
      <c r="AU2051" s="48" t="e">
        <f>IF(OR(AQ2051="I",#REF!="I",AQ2051="C",#REF!="C"),"Termovacío",IF(OR(AO2051="I",AN2051="I",AP2051="I",AK2051="I",AL2051="I",AO2051="C",AN2051="C",AP2051="C",AK2051="C",AL2051="C"),"Regeneración",""))</f>
        <v>#REF!</v>
      </c>
    </row>
    <row r="2052" spans="1:47" s="10" customFormat="1" ht="15" customHeight="1" x14ac:dyDescent="0.2">
      <c r="A2052" s="4">
        <f t="shared" si="405"/>
        <v>104</v>
      </c>
      <c r="B2052" s="4">
        <v>60007003</v>
      </c>
      <c r="C2052" s="4" t="s">
        <v>104</v>
      </c>
      <c r="D2052" s="4" t="s">
        <v>155</v>
      </c>
      <c r="E2052" s="3" t="s">
        <v>154</v>
      </c>
      <c r="F2052" s="4" t="s">
        <v>395</v>
      </c>
      <c r="G2052" s="4" t="s">
        <v>19</v>
      </c>
      <c r="H2052" s="4" t="s">
        <v>166</v>
      </c>
      <c r="I2052" s="4" t="s">
        <v>249</v>
      </c>
      <c r="J2052" s="4" t="s">
        <v>116</v>
      </c>
      <c r="K2052" s="4" t="s">
        <v>117</v>
      </c>
      <c r="L2052" s="4">
        <v>2016</v>
      </c>
      <c r="M2052" s="4" t="s">
        <v>267</v>
      </c>
      <c r="N2052" s="4" t="s">
        <v>153</v>
      </c>
      <c r="O2052" s="4" t="s">
        <v>118</v>
      </c>
      <c r="P2052" s="4"/>
      <c r="Q2052" s="4"/>
      <c r="R2052" s="4" t="s">
        <v>119</v>
      </c>
      <c r="S2052" s="13"/>
      <c r="T2052" s="4"/>
      <c r="U2052" s="4"/>
      <c r="V2052" s="4"/>
      <c r="W2052" s="4">
        <v>220</v>
      </c>
      <c r="X2052" s="13" t="s">
        <v>288</v>
      </c>
      <c r="Y2052" s="27">
        <v>0</v>
      </c>
      <c r="Z2052" s="27">
        <v>53</v>
      </c>
      <c r="AA2052" s="28" t="s">
        <v>282</v>
      </c>
      <c r="AB2052" s="31">
        <v>0.87260000000000004</v>
      </c>
      <c r="AC2052" s="32">
        <v>54.6</v>
      </c>
      <c r="AD2052" s="28">
        <v>8</v>
      </c>
      <c r="AE2052" s="28">
        <v>42.5</v>
      </c>
      <c r="AF2052" s="33">
        <v>0.02</v>
      </c>
      <c r="AG2052" s="28">
        <v>1</v>
      </c>
      <c r="AH2052" s="31">
        <v>3.0000000000000001E-3</v>
      </c>
      <c r="AI2052" s="31">
        <v>0.09</v>
      </c>
      <c r="AJ2052" s="31"/>
      <c r="AK2052" s="75" t="str">
        <f t="shared" ref="AK2052:AK2115" si="420">IF(AH2052&lt;&gt;"",IF(AH2052&lt;=0.1,"1",IF(AND(AH2052&gt;0.1,AH2052&lt;=0.3),"3",IF(AH2052&gt;0.3,"5",""))),"1")</f>
        <v>1</v>
      </c>
      <c r="AL2052" s="75" t="str">
        <f t="shared" ref="AL2052:AL2115" si="421">IF(AI2052&lt;&gt;"",IF(AI2052&lt;=3,"1",IF(AND(AI2052&gt;3,AI2052&lt;=4),"3",IF(AI2052&gt;4,"5",""))),"1")</f>
        <v>1</v>
      </c>
      <c r="AM2052" s="75" t="str">
        <f t="shared" ref="AM2052:AM2115" si="422">IF(AD2052&lt;&gt;"",IF(AD2052&lt;=20,"1",IF(AND(AD2052&gt;20,AD2052&lt;=30),"3",IF(AD2052&gt;30,"5",""))),"1")</f>
        <v>1</v>
      </c>
      <c r="AN2052" s="75" t="str">
        <f t="shared" ref="AN2052:AN2115" si="423">IF(AF2052&lt;&gt;"",IF(AF2052&lt;=0.05,"1",IF(AND(AF2052&gt;0.05,AF2052&lt;=0.1),"3",IF(AF2052&gt;0.1,"5",""))),"1")</f>
        <v>1</v>
      </c>
      <c r="AO2052" s="75" t="str">
        <f t="shared" ref="AO2052:AO2115" si="424">IF(AE2052&lt;&gt;"",IF(AE2052&gt;=32,"1",IF(AND(AE2052&gt;=28,AE2052&lt;32),"3",IF(AE2052&lt;28,"5",""))),"1")</f>
        <v>1</v>
      </c>
      <c r="AP2052" s="75" t="str">
        <f t="shared" ref="AP2052:AP2115" si="425">IF(AG2052&lt;&gt;"",IF(AG2052&lt;=3.5,"1",IF(AG2052&gt;3.5,"5","")),"1")</f>
        <v>1</v>
      </c>
      <c r="AQ2052" s="75" t="str">
        <f t="shared" si="406"/>
        <v>1</v>
      </c>
      <c r="AR2052" s="75" t="str">
        <f t="shared" si="407"/>
        <v>1</v>
      </c>
      <c r="AS2052" s="75">
        <f t="shared" si="403"/>
        <v>1</v>
      </c>
      <c r="AT2052" s="75" t="str">
        <f t="shared" si="404"/>
        <v>1</v>
      </c>
      <c r="AU2052" s="48" t="e">
        <f>IF(OR(AQ2052="I",#REF!="I",AQ2052="C",#REF!="C"),"Termovacío",IF(OR(AO2052="I",AN2052="I",AP2052="I",AK2052="I",AL2052="I",AO2052="C",AN2052="C",AP2052="C",AK2052="C",AL2052="C"),"Regeneración",""))</f>
        <v>#REF!</v>
      </c>
    </row>
    <row r="2053" spans="1:47" s="10" customFormat="1" ht="15" customHeight="1" x14ac:dyDescent="0.2">
      <c r="A2053" s="4">
        <f t="shared" si="405"/>
        <v>104</v>
      </c>
      <c r="B2053" s="4">
        <v>60007003</v>
      </c>
      <c r="C2053" s="4" t="s">
        <v>104</v>
      </c>
      <c r="D2053" s="4" t="s">
        <v>155</v>
      </c>
      <c r="E2053" s="3" t="s">
        <v>154</v>
      </c>
      <c r="F2053" s="4" t="s">
        <v>395</v>
      </c>
      <c r="G2053" s="4" t="s">
        <v>19</v>
      </c>
      <c r="H2053" s="4" t="s">
        <v>166</v>
      </c>
      <c r="I2053" s="4" t="s">
        <v>249</v>
      </c>
      <c r="J2053" s="4" t="s">
        <v>116</v>
      </c>
      <c r="K2053" s="4" t="s">
        <v>117</v>
      </c>
      <c r="L2053" s="4">
        <v>2016</v>
      </c>
      <c r="M2053" s="4" t="s">
        <v>267</v>
      </c>
      <c r="N2053" s="4" t="s">
        <v>153</v>
      </c>
      <c r="O2053" s="4" t="s">
        <v>118</v>
      </c>
      <c r="P2053" s="4"/>
      <c r="Q2053" s="4"/>
      <c r="R2053" s="4" t="s">
        <v>119</v>
      </c>
      <c r="S2053" s="13"/>
      <c r="T2053" s="4"/>
      <c r="U2053" s="4"/>
      <c r="V2053" s="4" t="s">
        <v>301</v>
      </c>
      <c r="W2053" s="4">
        <v>220</v>
      </c>
      <c r="X2053" s="13">
        <v>44390</v>
      </c>
      <c r="Y2053" s="27">
        <v>79.8</v>
      </c>
      <c r="Z2053" s="27">
        <v>48</v>
      </c>
      <c r="AA2053" s="28" t="s">
        <v>283</v>
      </c>
      <c r="AB2053" s="31">
        <v>0.86499999999999999</v>
      </c>
      <c r="AC2053" s="32">
        <v>38</v>
      </c>
      <c r="AD2053" s="28">
        <v>16</v>
      </c>
      <c r="AE2053" s="28">
        <v>40</v>
      </c>
      <c r="AF2053" s="33">
        <v>0.02</v>
      </c>
      <c r="AG2053" s="28">
        <v>0.5</v>
      </c>
      <c r="AH2053" s="31">
        <v>1.2E-2</v>
      </c>
      <c r="AI2053" s="31">
        <v>0.51100000000000001</v>
      </c>
      <c r="AJ2053" s="31"/>
      <c r="AK2053" s="75" t="str">
        <f t="shared" si="420"/>
        <v>1</v>
      </c>
      <c r="AL2053" s="75" t="str">
        <f t="shared" si="421"/>
        <v>1</v>
      </c>
      <c r="AM2053" s="75" t="str">
        <f t="shared" si="422"/>
        <v>1</v>
      </c>
      <c r="AN2053" s="75" t="str">
        <f t="shared" si="423"/>
        <v>1</v>
      </c>
      <c r="AO2053" s="75" t="str">
        <f t="shared" si="424"/>
        <v>1</v>
      </c>
      <c r="AP2053" s="75" t="str">
        <f t="shared" si="425"/>
        <v>1</v>
      </c>
      <c r="AQ2053" s="75" t="str">
        <f t="shared" si="406"/>
        <v>5</v>
      </c>
      <c r="AR2053" s="75" t="str">
        <f t="shared" si="407"/>
        <v>1</v>
      </c>
      <c r="AS2053" s="75">
        <f t="shared" ref="AS2053:AS2116" si="426">+(3*AK2053+3*AL2053+4*AM2053+2*AN2053+3*AO2053+1*AP2053+5*AQ2053+1*AR2053)/22</f>
        <v>1.9090909090909092</v>
      </c>
      <c r="AT2053" s="75" t="str">
        <f t="shared" ref="AT2053:AT2116" si="427">IF(AND(AS2053&gt;0,AS2053&lt;=1),"1",IF(AND(AS2053&gt;1,AS2053&lt;=2),"3",IF(AND(AS2053&gt;2,AS2053&lt;=3),"6",IF(AND(AS2053&gt;3,AS2053&lt;=4),"8",IF(AND(AS2053&gt;4,AS2053&lt;=5),"10","")))))</f>
        <v>3</v>
      </c>
      <c r="AU2053" s="48" t="e">
        <f>IF(OR(AQ2053="I",#REF!="I",AQ2053="C",#REF!="C"),"Termovacío",IF(OR(AO2053="I",AN2053="I",AP2053="I",AK2053="I",AL2053="I",AO2053="C",AN2053="C",AP2053="C",AK2053="C",AL2053="C"),"Regeneración",""))</f>
        <v>#REF!</v>
      </c>
    </row>
    <row r="2054" spans="1:47" s="10" customFormat="1" ht="15" customHeight="1" x14ac:dyDescent="0.2">
      <c r="A2054" s="4">
        <f t="shared" si="405"/>
        <v>104</v>
      </c>
      <c r="B2054" s="4">
        <v>60007003</v>
      </c>
      <c r="C2054" s="4" t="s">
        <v>104</v>
      </c>
      <c r="D2054" s="4" t="s">
        <v>155</v>
      </c>
      <c r="E2054" s="3" t="s">
        <v>154</v>
      </c>
      <c r="F2054" s="4" t="s">
        <v>395</v>
      </c>
      <c r="G2054" s="4" t="s">
        <v>19</v>
      </c>
      <c r="H2054" s="4" t="s">
        <v>166</v>
      </c>
      <c r="I2054" s="4" t="s">
        <v>249</v>
      </c>
      <c r="J2054" s="4" t="s">
        <v>116</v>
      </c>
      <c r="K2054" s="4" t="s">
        <v>117</v>
      </c>
      <c r="L2054" s="4">
        <v>2016</v>
      </c>
      <c r="M2054" s="4" t="s">
        <v>267</v>
      </c>
      <c r="N2054" s="4" t="s">
        <v>153</v>
      </c>
      <c r="O2054" s="4" t="s">
        <v>118</v>
      </c>
      <c r="P2054" s="4"/>
      <c r="Q2054" s="4"/>
      <c r="R2054" s="4" t="s">
        <v>119</v>
      </c>
      <c r="S2054" s="13"/>
      <c r="T2054" s="4"/>
      <c r="U2054" s="4"/>
      <c r="V2054" s="4"/>
      <c r="W2054" s="4">
        <v>220</v>
      </c>
      <c r="X2054" s="13">
        <v>43996</v>
      </c>
      <c r="Y2054" s="27"/>
      <c r="Z2054" s="27"/>
      <c r="AA2054" s="28"/>
      <c r="AB2054" s="31"/>
      <c r="AC2054" s="32">
        <v>67.599999999999994</v>
      </c>
      <c r="AD2054" s="28"/>
      <c r="AE2054" s="28">
        <v>38.9</v>
      </c>
      <c r="AF2054" s="33">
        <v>0.01</v>
      </c>
      <c r="AG2054" s="28">
        <v>0.5</v>
      </c>
      <c r="AH2054" s="31">
        <v>6.0000000000000001E-3</v>
      </c>
      <c r="AI2054" s="31">
        <v>0.09</v>
      </c>
      <c r="AJ2054" s="31"/>
      <c r="AK2054" s="75" t="str">
        <f t="shared" si="420"/>
        <v>1</v>
      </c>
      <c r="AL2054" s="75" t="str">
        <f t="shared" si="421"/>
        <v>1</v>
      </c>
      <c r="AM2054" s="75" t="str">
        <f t="shared" si="422"/>
        <v>1</v>
      </c>
      <c r="AN2054" s="75" t="str">
        <f t="shared" si="423"/>
        <v>1</v>
      </c>
      <c r="AO2054" s="75" t="str">
        <f t="shared" si="424"/>
        <v>1</v>
      </c>
      <c r="AP2054" s="75" t="str">
        <f t="shared" si="425"/>
        <v>1</v>
      </c>
      <c r="AQ2054" s="75" t="str">
        <f t="shared" si="406"/>
        <v>1</v>
      </c>
      <c r="AR2054" s="75" t="str">
        <f t="shared" si="407"/>
        <v>1</v>
      </c>
      <c r="AS2054" s="75">
        <f t="shared" si="426"/>
        <v>1</v>
      </c>
      <c r="AT2054" s="75" t="str">
        <f t="shared" si="427"/>
        <v>1</v>
      </c>
      <c r="AU2054" s="48" t="e">
        <f>IF(OR(AQ2054="I",#REF!="I",AQ2054="C",#REF!="C"),"Termovacío",IF(OR(AO2054="I",AN2054="I",AP2054="I",AK2054="I",AL2054="I",AO2054="C",AN2054="C",AP2054="C",AK2054="C",AL2054="C"),"Regeneración",""))</f>
        <v>#REF!</v>
      </c>
    </row>
    <row r="2055" spans="1:47" s="10" customFormat="1" ht="15" customHeight="1" x14ac:dyDescent="0.2">
      <c r="A2055" s="4">
        <f t="shared" si="405"/>
        <v>104</v>
      </c>
      <c r="B2055" s="4">
        <v>60007003</v>
      </c>
      <c r="C2055" s="4" t="s">
        <v>104</v>
      </c>
      <c r="D2055" s="4" t="s">
        <v>155</v>
      </c>
      <c r="E2055" s="3" t="s">
        <v>154</v>
      </c>
      <c r="F2055" s="4" t="s">
        <v>395</v>
      </c>
      <c r="G2055" s="4" t="s">
        <v>19</v>
      </c>
      <c r="H2055" s="4" t="s">
        <v>166</v>
      </c>
      <c r="I2055" s="4" t="s">
        <v>249</v>
      </c>
      <c r="J2055" s="4" t="s">
        <v>116</v>
      </c>
      <c r="K2055" s="4" t="s">
        <v>117</v>
      </c>
      <c r="L2055" s="4">
        <v>2016</v>
      </c>
      <c r="M2055" s="4" t="s">
        <v>267</v>
      </c>
      <c r="N2055" s="4" t="s">
        <v>153</v>
      </c>
      <c r="O2055" s="4" t="s">
        <v>118</v>
      </c>
      <c r="P2055" s="4"/>
      <c r="Q2055" s="4"/>
      <c r="R2055" s="4" t="s">
        <v>119</v>
      </c>
      <c r="S2055" s="13"/>
      <c r="T2055" s="4"/>
      <c r="U2055" s="4"/>
      <c r="V2055" s="4"/>
      <c r="W2055" s="4">
        <v>220</v>
      </c>
      <c r="X2055" s="13">
        <v>43577</v>
      </c>
      <c r="Y2055" s="27"/>
      <c r="Z2055" s="27"/>
      <c r="AA2055" s="28"/>
      <c r="AB2055" s="31"/>
      <c r="AC2055" s="32">
        <v>67</v>
      </c>
      <c r="AD2055" s="28"/>
      <c r="AE2055" s="28">
        <v>47.1</v>
      </c>
      <c r="AF2055" s="33">
        <v>0.01</v>
      </c>
      <c r="AG2055" s="28">
        <v>0.5</v>
      </c>
      <c r="AH2055" s="31">
        <v>1.4E-2</v>
      </c>
      <c r="AI2055" s="31">
        <v>0.25</v>
      </c>
      <c r="AJ2055" s="31"/>
      <c r="AK2055" s="75" t="str">
        <f t="shared" si="420"/>
        <v>1</v>
      </c>
      <c r="AL2055" s="75" t="str">
        <f t="shared" si="421"/>
        <v>1</v>
      </c>
      <c r="AM2055" s="75" t="str">
        <f t="shared" si="422"/>
        <v>1</v>
      </c>
      <c r="AN2055" s="75" t="str">
        <f t="shared" si="423"/>
        <v>1</v>
      </c>
      <c r="AO2055" s="75" t="str">
        <f t="shared" si="424"/>
        <v>1</v>
      </c>
      <c r="AP2055" s="75" t="str">
        <f t="shared" si="425"/>
        <v>1</v>
      </c>
      <c r="AQ2055" s="75" t="str">
        <f t="shared" si="406"/>
        <v>1</v>
      </c>
      <c r="AR2055" s="75" t="str">
        <f t="shared" si="407"/>
        <v>1</v>
      </c>
      <c r="AS2055" s="75">
        <f t="shared" si="426"/>
        <v>1</v>
      </c>
      <c r="AT2055" s="75" t="str">
        <f t="shared" si="427"/>
        <v>1</v>
      </c>
      <c r="AU2055" s="48" t="e">
        <f>IF(OR(AQ2055="I",#REF!="I",AQ2055="C",#REF!="C"),"Termovacío",IF(OR(AO2055="I",AN2055="I",AP2055="I",AK2055="I",AL2055="I",AO2055="C",AN2055="C",AP2055="C",AK2055="C",AL2055="C"),"Regeneración",""))</f>
        <v>#REF!</v>
      </c>
    </row>
    <row r="2056" spans="1:47" s="10" customFormat="1" ht="15" customHeight="1" x14ac:dyDescent="0.2">
      <c r="A2056" s="4">
        <f t="shared" si="405"/>
        <v>104</v>
      </c>
      <c r="B2056" s="4">
        <v>60007003</v>
      </c>
      <c r="C2056" s="4" t="s">
        <v>104</v>
      </c>
      <c r="D2056" s="4" t="s">
        <v>155</v>
      </c>
      <c r="E2056" s="3" t="s">
        <v>154</v>
      </c>
      <c r="F2056" s="4" t="s">
        <v>395</v>
      </c>
      <c r="G2056" s="4" t="s">
        <v>19</v>
      </c>
      <c r="H2056" s="4" t="s">
        <v>166</v>
      </c>
      <c r="I2056" s="4" t="s">
        <v>249</v>
      </c>
      <c r="J2056" s="4" t="s">
        <v>116</v>
      </c>
      <c r="K2056" s="4" t="s">
        <v>117</v>
      </c>
      <c r="L2056" s="4">
        <v>2016</v>
      </c>
      <c r="M2056" s="4" t="s">
        <v>267</v>
      </c>
      <c r="N2056" s="4" t="s">
        <v>153</v>
      </c>
      <c r="O2056" s="4" t="s">
        <v>118</v>
      </c>
      <c r="P2056" s="4"/>
      <c r="Q2056" s="4"/>
      <c r="R2056" s="4" t="s">
        <v>119</v>
      </c>
      <c r="S2056" s="13"/>
      <c r="T2056" s="4"/>
      <c r="U2056" s="4"/>
      <c r="V2056" s="4"/>
      <c r="W2056" s="4">
        <v>220</v>
      </c>
      <c r="X2056" s="13">
        <v>43313</v>
      </c>
      <c r="Y2056" s="27"/>
      <c r="Z2056" s="27"/>
      <c r="AA2056" s="28"/>
      <c r="AB2056" s="31"/>
      <c r="AC2056" s="32">
        <v>54</v>
      </c>
      <c r="AD2056" s="28"/>
      <c r="AE2056" s="28">
        <v>44.2</v>
      </c>
      <c r="AF2056" s="33">
        <v>0.01</v>
      </c>
      <c r="AG2056" s="28">
        <v>0.5</v>
      </c>
      <c r="AH2056" s="31">
        <v>3.0000000000000001E-3</v>
      </c>
      <c r="AI2056" s="31">
        <v>0.12</v>
      </c>
      <c r="AJ2056" s="31"/>
      <c r="AK2056" s="75" t="str">
        <f t="shared" si="420"/>
        <v>1</v>
      </c>
      <c r="AL2056" s="75" t="str">
        <f t="shared" si="421"/>
        <v>1</v>
      </c>
      <c r="AM2056" s="75" t="str">
        <f t="shared" si="422"/>
        <v>1</v>
      </c>
      <c r="AN2056" s="75" t="str">
        <f t="shared" si="423"/>
        <v>1</v>
      </c>
      <c r="AO2056" s="75" t="str">
        <f t="shared" si="424"/>
        <v>1</v>
      </c>
      <c r="AP2056" s="75" t="str">
        <f t="shared" si="425"/>
        <v>1</v>
      </c>
      <c r="AQ2056" s="75" t="str">
        <f t="shared" si="406"/>
        <v>1</v>
      </c>
      <c r="AR2056" s="75" t="str">
        <f t="shared" si="407"/>
        <v>1</v>
      </c>
      <c r="AS2056" s="75">
        <f t="shared" si="426"/>
        <v>1</v>
      </c>
      <c r="AT2056" s="75" t="str">
        <f t="shared" si="427"/>
        <v>1</v>
      </c>
      <c r="AU2056" s="48" t="e">
        <f>IF(OR(AQ2056="I",#REF!="I",AQ2056="C",#REF!="C"),"Termovacío",IF(OR(AO2056="I",AN2056="I",AP2056="I",AK2056="I",AL2056="I",AO2056="C",AN2056="C",AP2056="C",AK2056="C",AL2056="C"),"Regeneración",""))</f>
        <v>#REF!</v>
      </c>
    </row>
    <row r="2057" spans="1:47" s="10" customFormat="1" ht="15" customHeight="1" x14ac:dyDescent="0.2">
      <c r="A2057" s="4">
        <f t="shared" si="405"/>
        <v>104</v>
      </c>
      <c r="B2057" s="4">
        <v>60007003</v>
      </c>
      <c r="C2057" s="4" t="s">
        <v>104</v>
      </c>
      <c r="D2057" s="4" t="s">
        <v>155</v>
      </c>
      <c r="E2057" s="3" t="s">
        <v>154</v>
      </c>
      <c r="F2057" s="4" t="s">
        <v>395</v>
      </c>
      <c r="G2057" s="4" t="s">
        <v>19</v>
      </c>
      <c r="H2057" s="4" t="s">
        <v>166</v>
      </c>
      <c r="I2057" s="4" t="s">
        <v>249</v>
      </c>
      <c r="J2057" s="4" t="s">
        <v>116</v>
      </c>
      <c r="K2057" s="4" t="s">
        <v>117</v>
      </c>
      <c r="L2057" s="4">
        <v>2016</v>
      </c>
      <c r="M2057" s="4" t="s">
        <v>267</v>
      </c>
      <c r="N2057" s="4" t="s">
        <v>153</v>
      </c>
      <c r="O2057" s="4" t="s">
        <v>118</v>
      </c>
      <c r="P2057" s="4"/>
      <c r="Q2057" s="4"/>
      <c r="R2057" s="4" t="s">
        <v>119</v>
      </c>
      <c r="S2057" s="13"/>
      <c r="T2057" s="4"/>
      <c r="U2057" s="4"/>
      <c r="V2057" s="4"/>
      <c r="W2057" s="4">
        <v>220</v>
      </c>
      <c r="X2057" s="13">
        <v>42970</v>
      </c>
      <c r="Y2057" s="27"/>
      <c r="Z2057" s="27"/>
      <c r="AA2057" s="28"/>
      <c r="AB2057" s="31"/>
      <c r="AC2057" s="32">
        <v>53</v>
      </c>
      <c r="AD2057" s="28"/>
      <c r="AE2057" s="28">
        <v>47.9</v>
      </c>
      <c r="AF2057" s="33">
        <v>0.01</v>
      </c>
      <c r="AG2057" s="28">
        <v>0.5</v>
      </c>
      <c r="AH2057" s="31">
        <v>0.01</v>
      </c>
      <c r="AI2057" s="31">
        <v>0.2</v>
      </c>
      <c r="AJ2057" s="31"/>
      <c r="AK2057" s="75" t="str">
        <f t="shared" si="420"/>
        <v>1</v>
      </c>
      <c r="AL2057" s="75" t="str">
        <f t="shared" si="421"/>
        <v>1</v>
      </c>
      <c r="AM2057" s="75" t="str">
        <f t="shared" si="422"/>
        <v>1</v>
      </c>
      <c r="AN2057" s="75" t="str">
        <f t="shared" si="423"/>
        <v>1</v>
      </c>
      <c r="AO2057" s="75" t="str">
        <f t="shared" si="424"/>
        <v>1</v>
      </c>
      <c r="AP2057" s="75" t="str">
        <f t="shared" si="425"/>
        <v>1</v>
      </c>
      <c r="AQ2057" s="75" t="str">
        <f t="shared" si="406"/>
        <v>1</v>
      </c>
      <c r="AR2057" s="75" t="str">
        <f t="shared" si="407"/>
        <v>1</v>
      </c>
      <c r="AS2057" s="75">
        <f t="shared" si="426"/>
        <v>1</v>
      </c>
      <c r="AT2057" s="75" t="str">
        <f t="shared" si="427"/>
        <v>1</v>
      </c>
      <c r="AU2057" s="48" t="e">
        <f>IF(OR(AQ2057="I",#REF!="I",AQ2057="C",#REF!="C"),"Termovacío",IF(OR(AO2057="I",AN2057="I",AP2057="I",AK2057="I",AL2057="I",AO2057="C",AN2057="C",AP2057="C",AK2057="C",AL2057="C"),"Regeneración",""))</f>
        <v>#REF!</v>
      </c>
    </row>
    <row r="2058" spans="1:47" s="10" customFormat="1" ht="15" customHeight="1" x14ac:dyDescent="0.2">
      <c r="A2058" s="4">
        <f t="shared" si="405"/>
        <v>104</v>
      </c>
      <c r="B2058" s="4">
        <v>60007003</v>
      </c>
      <c r="C2058" s="4" t="s">
        <v>104</v>
      </c>
      <c r="D2058" s="4" t="s">
        <v>155</v>
      </c>
      <c r="E2058" s="3" t="s">
        <v>154</v>
      </c>
      <c r="F2058" s="4" t="s">
        <v>395</v>
      </c>
      <c r="G2058" s="4" t="s">
        <v>19</v>
      </c>
      <c r="H2058" s="4" t="s">
        <v>166</v>
      </c>
      <c r="I2058" s="4" t="s">
        <v>249</v>
      </c>
      <c r="J2058" s="4" t="s">
        <v>116</v>
      </c>
      <c r="K2058" s="4" t="s">
        <v>117</v>
      </c>
      <c r="L2058" s="4">
        <v>2016</v>
      </c>
      <c r="M2058" s="4" t="s">
        <v>267</v>
      </c>
      <c r="N2058" s="4" t="s">
        <v>153</v>
      </c>
      <c r="O2058" s="4" t="s">
        <v>118</v>
      </c>
      <c r="P2058" s="4"/>
      <c r="Q2058" s="4"/>
      <c r="R2058" s="4" t="s">
        <v>119</v>
      </c>
      <c r="S2058" s="13"/>
      <c r="T2058" s="4"/>
      <c r="U2058" s="4"/>
      <c r="V2058" s="4"/>
      <c r="W2058" s="4">
        <v>220</v>
      </c>
      <c r="X2058" s="13">
        <v>42738</v>
      </c>
      <c r="Y2058" s="27"/>
      <c r="Z2058" s="27"/>
      <c r="AA2058" s="28"/>
      <c r="AB2058" s="31"/>
      <c r="AC2058" s="32">
        <v>58</v>
      </c>
      <c r="AD2058" s="28"/>
      <c r="AE2058" s="28">
        <v>40.799999999999997</v>
      </c>
      <c r="AF2058" s="33">
        <v>0.01</v>
      </c>
      <c r="AG2058" s="28">
        <v>0.5</v>
      </c>
      <c r="AH2058" s="31">
        <v>8.0000000000000002E-3</v>
      </c>
      <c r="AI2058" s="31"/>
      <c r="AJ2058" s="31"/>
      <c r="AK2058" s="75" t="str">
        <f t="shared" si="420"/>
        <v>1</v>
      </c>
      <c r="AL2058" s="75" t="str">
        <f t="shared" si="421"/>
        <v>1</v>
      </c>
      <c r="AM2058" s="75" t="str">
        <f t="shared" si="422"/>
        <v>1</v>
      </c>
      <c r="AN2058" s="75" t="str">
        <f t="shared" si="423"/>
        <v>1</v>
      </c>
      <c r="AO2058" s="75" t="str">
        <f t="shared" si="424"/>
        <v>1</v>
      </c>
      <c r="AP2058" s="75" t="str">
        <f t="shared" si="425"/>
        <v>1</v>
      </c>
      <c r="AQ2058" s="75" t="str">
        <f t="shared" si="406"/>
        <v>1</v>
      </c>
      <c r="AR2058" s="75" t="str">
        <f t="shared" si="407"/>
        <v>1</v>
      </c>
      <c r="AS2058" s="75">
        <f t="shared" si="426"/>
        <v>1</v>
      </c>
      <c r="AT2058" s="75" t="str">
        <f t="shared" si="427"/>
        <v>1</v>
      </c>
      <c r="AU2058" s="48" t="e">
        <f>IF(OR(AQ2058="I",#REF!="I",AQ2058="C",#REF!="C"),"Termovacío",IF(OR(AO2058="I",AN2058="I",AP2058="I",AK2058="I",AL2058="I",AO2058="C",AN2058="C",AP2058="C",AK2058="C",AL2058="C"),"Regeneración",""))</f>
        <v>#REF!</v>
      </c>
    </row>
    <row r="2059" spans="1:47" s="10" customFormat="1" ht="15" customHeight="1" x14ac:dyDescent="0.2">
      <c r="A2059" s="4">
        <f t="shared" si="405"/>
        <v>104</v>
      </c>
      <c r="B2059" s="4">
        <v>60007003</v>
      </c>
      <c r="C2059" s="4" t="s">
        <v>104</v>
      </c>
      <c r="D2059" s="4" t="s">
        <v>155</v>
      </c>
      <c r="E2059" s="3" t="s">
        <v>154</v>
      </c>
      <c r="F2059" s="4" t="s">
        <v>395</v>
      </c>
      <c r="G2059" s="4" t="s">
        <v>19</v>
      </c>
      <c r="H2059" s="4" t="s">
        <v>166</v>
      </c>
      <c r="I2059" s="4" t="s">
        <v>249</v>
      </c>
      <c r="J2059" s="4" t="s">
        <v>116</v>
      </c>
      <c r="K2059" s="4" t="s">
        <v>117</v>
      </c>
      <c r="L2059" s="4">
        <v>2016</v>
      </c>
      <c r="M2059" s="4" t="s">
        <v>267</v>
      </c>
      <c r="N2059" s="4" t="s">
        <v>153</v>
      </c>
      <c r="O2059" s="4" t="s">
        <v>118</v>
      </c>
      <c r="P2059" s="4"/>
      <c r="Q2059" s="4"/>
      <c r="R2059" s="4" t="s">
        <v>119</v>
      </c>
      <c r="S2059" s="13"/>
      <c r="T2059" s="4"/>
      <c r="U2059" s="4"/>
      <c r="V2059" s="4"/>
      <c r="W2059" s="4">
        <v>220</v>
      </c>
      <c r="X2059" s="13">
        <v>42731</v>
      </c>
      <c r="Y2059" s="27"/>
      <c r="Z2059" s="27"/>
      <c r="AA2059" s="28"/>
      <c r="AB2059" s="31"/>
      <c r="AC2059" s="32">
        <v>65</v>
      </c>
      <c r="AD2059" s="28"/>
      <c r="AE2059" s="28">
        <v>42.6</v>
      </c>
      <c r="AF2059" s="33">
        <v>0.01</v>
      </c>
      <c r="AG2059" s="28">
        <v>0.5</v>
      </c>
      <c r="AH2059" s="31">
        <v>5.0000000000000001E-3</v>
      </c>
      <c r="AI2059" s="31"/>
      <c r="AJ2059" s="31"/>
      <c r="AK2059" s="75" t="str">
        <f t="shared" si="420"/>
        <v>1</v>
      </c>
      <c r="AL2059" s="75" t="str">
        <f t="shared" si="421"/>
        <v>1</v>
      </c>
      <c r="AM2059" s="75" t="str">
        <f t="shared" si="422"/>
        <v>1</v>
      </c>
      <c r="AN2059" s="75" t="str">
        <f t="shared" si="423"/>
        <v>1</v>
      </c>
      <c r="AO2059" s="75" t="str">
        <f t="shared" si="424"/>
        <v>1</v>
      </c>
      <c r="AP2059" s="75" t="str">
        <f t="shared" si="425"/>
        <v>1</v>
      </c>
      <c r="AQ2059" s="75" t="str">
        <f t="shared" si="406"/>
        <v>1</v>
      </c>
      <c r="AR2059" s="75" t="str">
        <f t="shared" si="407"/>
        <v>1</v>
      </c>
      <c r="AS2059" s="75">
        <f t="shared" si="426"/>
        <v>1</v>
      </c>
      <c r="AT2059" s="75" t="str">
        <f t="shared" si="427"/>
        <v>1</v>
      </c>
      <c r="AU2059" s="48" t="e">
        <f>IF(OR(AQ2059="I",#REF!="I",AQ2059="C",#REF!="C"),"Termovacío",IF(OR(AO2059="I",AN2059="I",AP2059="I",AK2059="I",AL2059="I",AO2059="C",AN2059="C",AP2059="C",AK2059="C",AL2059="C"),"Regeneración",""))</f>
        <v>#REF!</v>
      </c>
    </row>
    <row r="2060" spans="1:47" s="10" customFormat="1" ht="15" customHeight="1" x14ac:dyDescent="0.2">
      <c r="A2060" s="4">
        <f t="shared" si="405"/>
        <v>105</v>
      </c>
      <c r="B2060" s="36">
        <v>60008969</v>
      </c>
      <c r="C2060" s="36" t="s">
        <v>104</v>
      </c>
      <c r="D2060" s="36" t="s">
        <v>158</v>
      </c>
      <c r="E2060" s="37"/>
      <c r="F2060" s="36" t="s">
        <v>396</v>
      </c>
      <c r="G2060" s="36" t="s">
        <v>19</v>
      </c>
      <c r="H2060" s="36" t="s">
        <v>211</v>
      </c>
      <c r="I2060" s="36" t="s">
        <v>249</v>
      </c>
      <c r="J2060" s="36">
        <v>50</v>
      </c>
      <c r="K2060" s="36" t="s">
        <v>217</v>
      </c>
      <c r="L2060" s="36">
        <v>2020</v>
      </c>
      <c r="M2060" s="36" t="s">
        <v>267</v>
      </c>
      <c r="N2060" s="36" t="s">
        <v>153</v>
      </c>
      <c r="O2060" s="36"/>
      <c r="P2060" s="36"/>
      <c r="Q2060" s="36"/>
      <c r="R2060" s="36" t="s">
        <v>119</v>
      </c>
      <c r="S2060" s="38"/>
      <c r="T2060" s="36"/>
      <c r="U2060" s="36"/>
      <c r="V2060" s="36" t="s">
        <v>448</v>
      </c>
      <c r="W2060" s="36">
        <v>220</v>
      </c>
      <c r="X2060" s="38">
        <v>45694</v>
      </c>
      <c r="Y2060" s="39">
        <v>54.2</v>
      </c>
      <c r="Z2060" s="39" t="s">
        <v>664</v>
      </c>
      <c r="AA2060" s="40" t="s">
        <v>665</v>
      </c>
      <c r="AB2060" s="41">
        <v>0.88500000000000001</v>
      </c>
      <c r="AC2060" s="42">
        <v>70</v>
      </c>
      <c r="AD2060" s="40">
        <v>4</v>
      </c>
      <c r="AE2060" s="40">
        <v>42.5</v>
      </c>
      <c r="AF2060" s="43">
        <v>2E-3</v>
      </c>
      <c r="AG2060" s="40">
        <v>0.5</v>
      </c>
      <c r="AH2060" s="41">
        <v>1.0999999999999999E-2</v>
      </c>
      <c r="AI2060" s="41">
        <v>0.16</v>
      </c>
      <c r="AJ2060" s="41"/>
      <c r="AK2060" s="75" t="str">
        <f t="shared" si="420"/>
        <v>1</v>
      </c>
      <c r="AL2060" s="75" t="str">
        <f t="shared" si="421"/>
        <v>1</v>
      </c>
      <c r="AM2060" s="75" t="str">
        <f t="shared" si="422"/>
        <v>1</v>
      </c>
      <c r="AN2060" s="75" t="str">
        <f t="shared" si="423"/>
        <v>1</v>
      </c>
      <c r="AO2060" s="75" t="str">
        <f t="shared" si="424"/>
        <v>1</v>
      </c>
      <c r="AP2060" s="75" t="str">
        <f t="shared" si="425"/>
        <v>1</v>
      </c>
      <c r="AQ2060" s="75" t="str">
        <f t="shared" si="406"/>
        <v>1</v>
      </c>
      <c r="AR2060" s="75" t="str">
        <f t="shared" si="407"/>
        <v>1</v>
      </c>
      <c r="AS2060" s="75">
        <f t="shared" si="426"/>
        <v>1</v>
      </c>
      <c r="AT2060" s="75" t="str">
        <f t="shared" si="427"/>
        <v>1</v>
      </c>
      <c r="AU2060" s="48" t="e">
        <f>IF(OR(AQ2060="I",#REF!="I",AQ2060="C",#REF!="C"),"Termovacío",IF(OR(AO2060="I",AN2060="I",AP2060="I",AK2060="I",AL2060="I",AO2060="C",AN2060="C",AP2060="C",AK2060="C",AL2060="C"),"Regeneración",""))</f>
        <v>#REF!</v>
      </c>
    </row>
    <row r="2061" spans="1:47" s="10" customFormat="1" ht="15" customHeight="1" x14ac:dyDescent="0.2">
      <c r="A2061" s="4">
        <f t="shared" ref="A2061:A2124" si="428">+IF(B2060=B2061,A2060,A2060+1)</f>
        <v>105</v>
      </c>
      <c r="B2061" s="4">
        <v>60008969</v>
      </c>
      <c r="C2061" s="4" t="s">
        <v>104</v>
      </c>
      <c r="D2061" s="4" t="s">
        <v>158</v>
      </c>
      <c r="E2061" s="3"/>
      <c r="F2061" s="4" t="s">
        <v>396</v>
      </c>
      <c r="G2061" s="4" t="s">
        <v>19</v>
      </c>
      <c r="H2061" s="4" t="s">
        <v>211</v>
      </c>
      <c r="I2061" s="4" t="s">
        <v>249</v>
      </c>
      <c r="J2061" s="4">
        <v>50</v>
      </c>
      <c r="K2061" s="4" t="s">
        <v>217</v>
      </c>
      <c r="L2061" s="4">
        <v>2020</v>
      </c>
      <c r="M2061" s="4" t="s">
        <v>267</v>
      </c>
      <c r="N2061" s="4" t="s">
        <v>153</v>
      </c>
      <c r="O2061" s="4"/>
      <c r="P2061" s="4"/>
      <c r="Q2061" s="4"/>
      <c r="R2061" s="4" t="s">
        <v>119</v>
      </c>
      <c r="S2061" s="13"/>
      <c r="T2061" s="4"/>
      <c r="U2061" s="4"/>
      <c r="V2061" s="4" t="s">
        <v>448</v>
      </c>
      <c r="W2061" s="4">
        <v>220</v>
      </c>
      <c r="X2061" s="13">
        <v>45200</v>
      </c>
      <c r="Y2061" s="27">
        <v>70</v>
      </c>
      <c r="Z2061" s="27">
        <v>40</v>
      </c>
      <c r="AA2061" s="28" t="s">
        <v>450</v>
      </c>
      <c r="AB2061" s="31">
        <v>0.88400000000000001</v>
      </c>
      <c r="AC2061" s="32">
        <v>74</v>
      </c>
      <c r="AD2061" s="28">
        <v>5</v>
      </c>
      <c r="AE2061" s="28">
        <v>43.1</v>
      </c>
      <c r="AF2061" s="33">
        <v>0.01</v>
      </c>
      <c r="AG2061" s="28">
        <v>0.5</v>
      </c>
      <c r="AH2061" s="31">
        <v>5.0000000000000001E-3</v>
      </c>
      <c r="AI2061" s="31">
        <v>0.129</v>
      </c>
      <c r="AJ2061" s="31"/>
      <c r="AK2061" s="75" t="str">
        <f t="shared" si="420"/>
        <v>1</v>
      </c>
      <c r="AL2061" s="75" t="str">
        <f t="shared" si="421"/>
        <v>1</v>
      </c>
      <c r="AM2061" s="75" t="str">
        <f t="shared" si="422"/>
        <v>1</v>
      </c>
      <c r="AN2061" s="75" t="str">
        <f t="shared" si="423"/>
        <v>1</v>
      </c>
      <c r="AO2061" s="75" t="str">
        <f t="shared" si="424"/>
        <v>1</v>
      </c>
      <c r="AP2061" s="75" t="str">
        <f t="shared" si="425"/>
        <v>1</v>
      </c>
      <c r="AQ2061" s="75" t="str">
        <f t="shared" si="406"/>
        <v>1</v>
      </c>
      <c r="AR2061" s="75" t="str">
        <f t="shared" si="407"/>
        <v>1</v>
      </c>
      <c r="AS2061" s="75">
        <f t="shared" si="426"/>
        <v>1</v>
      </c>
      <c r="AT2061" s="75" t="str">
        <f t="shared" si="427"/>
        <v>1</v>
      </c>
      <c r="AU2061" s="48" t="e">
        <f>IF(OR(AQ2061="I",#REF!="I",AQ2061="C",#REF!="C"),"Termovacío",IF(OR(AO2061="I",AN2061="I",AP2061="I",AK2061="I",AL2061="I",AO2061="C",AN2061="C",AP2061="C",AK2061="C",AL2061="C"),"Regeneración",""))</f>
        <v>#REF!</v>
      </c>
    </row>
    <row r="2062" spans="1:47" s="10" customFormat="1" ht="15" customHeight="1" x14ac:dyDescent="0.2">
      <c r="A2062" s="4">
        <f t="shared" si="428"/>
        <v>105</v>
      </c>
      <c r="B2062" s="4">
        <v>60008969</v>
      </c>
      <c r="C2062" s="4" t="s">
        <v>104</v>
      </c>
      <c r="D2062" s="4" t="s">
        <v>158</v>
      </c>
      <c r="E2062" s="3"/>
      <c r="F2062" s="4" t="s">
        <v>396</v>
      </c>
      <c r="G2062" s="4" t="s">
        <v>19</v>
      </c>
      <c r="H2062" s="4" t="s">
        <v>211</v>
      </c>
      <c r="I2062" s="4" t="s">
        <v>249</v>
      </c>
      <c r="J2062" s="4">
        <v>50</v>
      </c>
      <c r="K2062" s="4" t="s">
        <v>217</v>
      </c>
      <c r="L2062" s="4">
        <v>2020</v>
      </c>
      <c r="M2062" s="4" t="s">
        <v>267</v>
      </c>
      <c r="N2062" s="4" t="s">
        <v>153</v>
      </c>
      <c r="O2062" s="4"/>
      <c r="P2062" s="4"/>
      <c r="Q2062" s="4"/>
      <c r="R2062" s="4" t="s">
        <v>119</v>
      </c>
      <c r="S2062" s="13"/>
      <c r="T2062" s="4"/>
      <c r="U2062" s="4"/>
      <c r="V2062" s="4"/>
      <c r="W2062" s="4">
        <v>220</v>
      </c>
      <c r="X2062" s="13" t="s">
        <v>295</v>
      </c>
      <c r="Y2062" s="27">
        <v>0</v>
      </c>
      <c r="Z2062" s="27">
        <v>35</v>
      </c>
      <c r="AA2062" s="28" t="s">
        <v>282</v>
      </c>
      <c r="AB2062" s="31">
        <v>0.88370000000000004</v>
      </c>
      <c r="AC2062" s="32">
        <v>52.5</v>
      </c>
      <c r="AD2062" s="28">
        <v>8</v>
      </c>
      <c r="AE2062" s="28">
        <v>47.6</v>
      </c>
      <c r="AF2062" s="33">
        <v>0.02</v>
      </c>
      <c r="AG2062" s="28">
        <v>1</v>
      </c>
      <c r="AH2062" s="31">
        <v>1.4E-2</v>
      </c>
      <c r="AI2062" s="31">
        <v>0.19</v>
      </c>
      <c r="AJ2062" s="31"/>
      <c r="AK2062" s="75" t="str">
        <f t="shared" si="420"/>
        <v>1</v>
      </c>
      <c r="AL2062" s="75" t="str">
        <f t="shared" si="421"/>
        <v>1</v>
      </c>
      <c r="AM2062" s="75" t="str">
        <f t="shared" si="422"/>
        <v>1</v>
      </c>
      <c r="AN2062" s="75" t="str">
        <f t="shared" si="423"/>
        <v>1</v>
      </c>
      <c r="AO2062" s="75" t="str">
        <f t="shared" si="424"/>
        <v>1</v>
      </c>
      <c r="AP2062" s="75" t="str">
        <f t="shared" si="425"/>
        <v>1</v>
      </c>
      <c r="AQ2062" s="75" t="str">
        <f t="shared" si="406"/>
        <v>1</v>
      </c>
      <c r="AR2062" s="75" t="str">
        <f t="shared" si="407"/>
        <v>1</v>
      </c>
      <c r="AS2062" s="75">
        <f t="shared" si="426"/>
        <v>1</v>
      </c>
      <c r="AT2062" s="75" t="str">
        <f t="shared" si="427"/>
        <v>1</v>
      </c>
      <c r="AU2062" s="48" t="e">
        <f>IF(OR(AQ2062="I",#REF!="I",AQ2062="C",#REF!="C"),"Termovacío",IF(OR(AO2062="I",AN2062="I",AP2062="I",AK2062="I",AL2062="I",AO2062="C",AN2062="C",AP2062="C",AK2062="C",AL2062="C"),"Regeneración",""))</f>
        <v>#REF!</v>
      </c>
    </row>
    <row r="2063" spans="1:47" s="10" customFormat="1" ht="15" customHeight="1" x14ac:dyDescent="0.2">
      <c r="A2063" s="4">
        <f t="shared" si="428"/>
        <v>105</v>
      </c>
      <c r="B2063" s="4">
        <v>60008969</v>
      </c>
      <c r="C2063" s="4" t="s">
        <v>104</v>
      </c>
      <c r="D2063" s="4" t="s">
        <v>158</v>
      </c>
      <c r="E2063" s="3"/>
      <c r="F2063" s="4" t="s">
        <v>396</v>
      </c>
      <c r="G2063" s="4" t="s">
        <v>19</v>
      </c>
      <c r="H2063" s="4" t="s">
        <v>211</v>
      </c>
      <c r="I2063" s="4" t="s">
        <v>249</v>
      </c>
      <c r="J2063" s="4">
        <v>50</v>
      </c>
      <c r="K2063" s="4" t="s">
        <v>217</v>
      </c>
      <c r="L2063" s="4">
        <v>2020</v>
      </c>
      <c r="M2063" s="4" t="s">
        <v>267</v>
      </c>
      <c r="N2063" s="4" t="s">
        <v>153</v>
      </c>
      <c r="O2063" s="4"/>
      <c r="P2063" s="4"/>
      <c r="Q2063" s="4"/>
      <c r="R2063" s="4" t="s">
        <v>119</v>
      </c>
      <c r="S2063" s="13"/>
      <c r="T2063" s="4"/>
      <c r="U2063" s="4"/>
      <c r="V2063" s="4" t="s">
        <v>301</v>
      </c>
      <c r="W2063" s="4">
        <v>220</v>
      </c>
      <c r="X2063" s="13">
        <v>44390</v>
      </c>
      <c r="Y2063" s="27">
        <v>85.4</v>
      </c>
      <c r="Z2063" s="27">
        <v>32</v>
      </c>
      <c r="AA2063" s="28" t="s">
        <v>283</v>
      </c>
      <c r="AB2063" s="31">
        <v>0.876</v>
      </c>
      <c r="AC2063" s="32">
        <v>33</v>
      </c>
      <c r="AD2063" s="28">
        <v>16</v>
      </c>
      <c r="AE2063" s="28">
        <v>39</v>
      </c>
      <c r="AF2063" s="33">
        <v>0.02</v>
      </c>
      <c r="AG2063" s="28">
        <v>0.5</v>
      </c>
      <c r="AH2063" s="31">
        <v>2.1000000000000001E-2</v>
      </c>
      <c r="AI2063" s="31">
        <v>0.26900000000000002</v>
      </c>
      <c r="AJ2063" s="31"/>
      <c r="AK2063" s="75" t="str">
        <f t="shared" si="420"/>
        <v>1</v>
      </c>
      <c r="AL2063" s="75" t="str">
        <f t="shared" si="421"/>
        <v>1</v>
      </c>
      <c r="AM2063" s="75" t="str">
        <f t="shared" si="422"/>
        <v>1</v>
      </c>
      <c r="AN2063" s="75" t="str">
        <f t="shared" si="423"/>
        <v>1</v>
      </c>
      <c r="AO2063" s="75" t="str">
        <f t="shared" si="424"/>
        <v>1</v>
      </c>
      <c r="AP2063" s="75" t="str">
        <f t="shared" si="425"/>
        <v>1</v>
      </c>
      <c r="AQ2063" s="75" t="str">
        <f t="shared" si="406"/>
        <v>5</v>
      </c>
      <c r="AR2063" s="75" t="str">
        <f t="shared" si="407"/>
        <v>1</v>
      </c>
      <c r="AS2063" s="75">
        <f t="shared" si="426"/>
        <v>1.9090909090909092</v>
      </c>
      <c r="AT2063" s="75" t="str">
        <f t="shared" si="427"/>
        <v>3</v>
      </c>
      <c r="AU2063" s="48" t="e">
        <f>IF(OR(AQ2063="I",#REF!="I",AQ2063="C",#REF!="C"),"Termovacío",IF(OR(AO2063="I",AN2063="I",AP2063="I",AK2063="I",AL2063="I",AO2063="C",AN2063="C",AP2063="C",AK2063="C",AL2063="C"),"Regeneración",""))</f>
        <v>#REF!</v>
      </c>
    </row>
    <row r="2064" spans="1:47" s="10" customFormat="1" ht="15" customHeight="1" x14ac:dyDescent="0.2">
      <c r="A2064" s="4">
        <f t="shared" si="428"/>
        <v>106</v>
      </c>
      <c r="B2064" s="44">
        <v>60010334</v>
      </c>
      <c r="C2064" s="36" t="s">
        <v>104</v>
      </c>
      <c r="D2064" s="44" t="s">
        <v>159</v>
      </c>
      <c r="E2064" s="44"/>
      <c r="F2064" s="36" t="str">
        <f t="shared" ref="F2064:F2066" si="429">+C2064&amp;" "&amp;D2064&amp;" "&amp;E2064</f>
        <v xml:space="preserve">SAN LUIS TRA3 </v>
      </c>
      <c r="G2064" s="44" t="s">
        <v>19</v>
      </c>
      <c r="H2064" s="44" t="s">
        <v>596</v>
      </c>
      <c r="I2064" s="36" t="s">
        <v>249</v>
      </c>
      <c r="J2064" s="44" t="s">
        <v>116</v>
      </c>
      <c r="K2064" s="44" t="s">
        <v>470</v>
      </c>
      <c r="L2064" s="44">
        <v>2023</v>
      </c>
      <c r="M2064" s="36" t="s">
        <v>267</v>
      </c>
      <c r="N2064" s="36" t="str">
        <f t="shared" ref="N2064:N2066" si="430">+IF(L2064&lt;2005,"L","S")</f>
        <v>S</v>
      </c>
      <c r="O2064" s="36" t="s">
        <v>597</v>
      </c>
      <c r="P2064" s="44">
        <v>2024</v>
      </c>
      <c r="Q2064" s="44"/>
      <c r="R2064" s="36" t="s">
        <v>119</v>
      </c>
      <c r="S2064" s="36"/>
      <c r="T2064" s="36"/>
      <c r="U2064" s="36"/>
      <c r="V2064" s="36" t="s">
        <v>448</v>
      </c>
      <c r="W2064" s="36">
        <v>220</v>
      </c>
      <c r="X2064" s="38">
        <v>45694</v>
      </c>
      <c r="Y2064" s="126">
        <v>52.4</v>
      </c>
      <c r="Z2064" s="126" t="s">
        <v>664</v>
      </c>
      <c r="AA2064" s="126" t="s">
        <v>665</v>
      </c>
      <c r="AB2064" s="126">
        <v>0.88400000000000001</v>
      </c>
      <c r="AC2064" s="126">
        <v>72</v>
      </c>
      <c r="AD2064" s="126">
        <v>4</v>
      </c>
      <c r="AE2064" s="126">
        <v>44.7</v>
      </c>
      <c r="AF2064" s="126">
        <v>2E-3</v>
      </c>
      <c r="AG2064" s="40">
        <v>0.5</v>
      </c>
      <c r="AH2064" s="41">
        <v>3.0000000000000001E-3</v>
      </c>
      <c r="AI2064" s="41">
        <v>5.2999999999999999E-2</v>
      </c>
      <c r="AJ2064" s="41"/>
      <c r="AK2064" s="75" t="str">
        <f t="shared" si="420"/>
        <v>1</v>
      </c>
      <c r="AL2064" s="75" t="str">
        <f t="shared" si="421"/>
        <v>1</v>
      </c>
      <c r="AM2064" s="75" t="str">
        <f t="shared" si="422"/>
        <v>1</v>
      </c>
      <c r="AN2064" s="75" t="str">
        <f t="shared" si="423"/>
        <v>1</v>
      </c>
      <c r="AO2064" s="75" t="str">
        <f t="shared" si="424"/>
        <v>1</v>
      </c>
      <c r="AP2064" s="75" t="str">
        <f t="shared" si="425"/>
        <v>1</v>
      </c>
      <c r="AQ2064" s="75" t="str">
        <f t="shared" si="406"/>
        <v>1</v>
      </c>
      <c r="AR2064" s="75" t="str">
        <f t="shared" si="407"/>
        <v>1</v>
      </c>
      <c r="AS2064" s="75">
        <f t="shared" si="426"/>
        <v>1</v>
      </c>
      <c r="AT2064" s="75" t="str">
        <f t="shared" si="427"/>
        <v>1</v>
      </c>
      <c r="AU2064" s="48"/>
    </row>
    <row r="2065" spans="1:47" s="10" customFormat="1" ht="15" customHeight="1" x14ac:dyDescent="0.2">
      <c r="A2065" s="4">
        <f t="shared" si="428"/>
        <v>107</v>
      </c>
      <c r="B2065" s="44">
        <v>60010335</v>
      </c>
      <c r="C2065" s="36" t="s">
        <v>104</v>
      </c>
      <c r="D2065" s="44" t="s">
        <v>159</v>
      </c>
      <c r="E2065" s="44"/>
      <c r="F2065" s="36" t="str">
        <f t="shared" si="429"/>
        <v xml:space="preserve">SAN LUIS TRA3 </v>
      </c>
      <c r="G2065" s="44" t="s">
        <v>19</v>
      </c>
      <c r="H2065" s="44" t="s">
        <v>598</v>
      </c>
      <c r="I2065" s="36" t="s">
        <v>249</v>
      </c>
      <c r="J2065" s="44" t="s">
        <v>116</v>
      </c>
      <c r="K2065" s="44" t="s">
        <v>470</v>
      </c>
      <c r="L2065" s="44">
        <v>2023</v>
      </c>
      <c r="M2065" s="36" t="s">
        <v>267</v>
      </c>
      <c r="N2065" s="36" t="str">
        <f t="shared" si="430"/>
        <v>S</v>
      </c>
      <c r="O2065" s="36" t="s">
        <v>597</v>
      </c>
      <c r="P2065" s="44">
        <v>2024</v>
      </c>
      <c r="Q2065" s="44"/>
      <c r="R2065" s="36" t="s">
        <v>119</v>
      </c>
      <c r="S2065" s="36"/>
      <c r="T2065" s="36"/>
      <c r="U2065" s="36"/>
      <c r="V2065" s="36" t="s">
        <v>448</v>
      </c>
      <c r="W2065" s="36">
        <v>220</v>
      </c>
      <c r="X2065" s="38">
        <v>45694</v>
      </c>
      <c r="Y2065" s="126">
        <v>52.5</v>
      </c>
      <c r="Z2065" s="126" t="s">
        <v>664</v>
      </c>
      <c r="AA2065" s="126" t="s">
        <v>665</v>
      </c>
      <c r="AB2065" s="126">
        <v>0.88400000000000001</v>
      </c>
      <c r="AC2065" s="126">
        <v>69</v>
      </c>
      <c r="AD2065" s="126">
        <v>3</v>
      </c>
      <c r="AE2065" s="126">
        <v>43.6</v>
      </c>
      <c r="AF2065" s="126">
        <v>3.0000000000000001E-3</v>
      </c>
      <c r="AG2065" s="40">
        <v>0.5</v>
      </c>
      <c r="AH2065" s="41">
        <v>1E-3</v>
      </c>
      <c r="AI2065" s="41">
        <v>5.1999999999999998E-2</v>
      </c>
      <c r="AJ2065" s="41"/>
      <c r="AK2065" s="75" t="str">
        <f t="shared" si="420"/>
        <v>1</v>
      </c>
      <c r="AL2065" s="75" t="str">
        <f t="shared" si="421"/>
        <v>1</v>
      </c>
      <c r="AM2065" s="75" t="str">
        <f t="shared" si="422"/>
        <v>1</v>
      </c>
      <c r="AN2065" s="75" t="str">
        <f t="shared" si="423"/>
        <v>1</v>
      </c>
      <c r="AO2065" s="75" t="str">
        <f t="shared" si="424"/>
        <v>1</v>
      </c>
      <c r="AP2065" s="75" t="str">
        <f t="shared" si="425"/>
        <v>1</v>
      </c>
      <c r="AQ2065" s="75" t="str">
        <f t="shared" si="406"/>
        <v>1</v>
      </c>
      <c r="AR2065" s="75" t="str">
        <f t="shared" si="407"/>
        <v>1</v>
      </c>
      <c r="AS2065" s="75">
        <f t="shared" si="426"/>
        <v>1</v>
      </c>
      <c r="AT2065" s="75" t="str">
        <f t="shared" si="427"/>
        <v>1</v>
      </c>
      <c r="AU2065" s="48"/>
    </row>
    <row r="2066" spans="1:47" s="10" customFormat="1" ht="15" customHeight="1" x14ac:dyDescent="0.2">
      <c r="A2066" s="4">
        <f t="shared" si="428"/>
        <v>108</v>
      </c>
      <c r="B2066" s="44">
        <v>60010336</v>
      </c>
      <c r="C2066" s="36" t="s">
        <v>104</v>
      </c>
      <c r="D2066" s="44" t="s">
        <v>159</v>
      </c>
      <c r="E2066" s="44"/>
      <c r="F2066" s="36" t="str">
        <f t="shared" si="429"/>
        <v xml:space="preserve">SAN LUIS TRA3 </v>
      </c>
      <c r="G2066" s="44" t="s">
        <v>19</v>
      </c>
      <c r="H2066" s="44" t="s">
        <v>599</v>
      </c>
      <c r="I2066" s="36" t="s">
        <v>249</v>
      </c>
      <c r="J2066" s="44" t="s">
        <v>116</v>
      </c>
      <c r="K2066" s="44" t="s">
        <v>470</v>
      </c>
      <c r="L2066" s="44">
        <v>2023</v>
      </c>
      <c r="M2066" s="36" t="s">
        <v>267</v>
      </c>
      <c r="N2066" s="36" t="str">
        <f t="shared" si="430"/>
        <v>S</v>
      </c>
      <c r="O2066" s="36" t="s">
        <v>597</v>
      </c>
      <c r="P2066" s="44">
        <v>2024</v>
      </c>
      <c r="Q2066" s="44"/>
      <c r="R2066" s="36" t="s">
        <v>119</v>
      </c>
      <c r="S2066" s="36"/>
      <c r="T2066" s="36"/>
      <c r="U2066" s="36"/>
      <c r="V2066" s="36" t="s">
        <v>448</v>
      </c>
      <c r="W2066" s="36">
        <v>220</v>
      </c>
      <c r="X2066" s="38">
        <v>45694</v>
      </c>
      <c r="Y2066" s="126">
        <v>52.4</v>
      </c>
      <c r="Z2066" s="126" t="s">
        <v>664</v>
      </c>
      <c r="AA2066" s="126" t="s">
        <v>665</v>
      </c>
      <c r="AB2066" s="126">
        <v>0.88400000000000001</v>
      </c>
      <c r="AC2066" s="126">
        <v>75</v>
      </c>
      <c r="AD2066" s="126">
        <v>3</v>
      </c>
      <c r="AE2066" s="126">
        <v>42.8</v>
      </c>
      <c r="AF2066" s="126">
        <v>3.0000000000000001E-3</v>
      </c>
      <c r="AG2066" s="40">
        <v>0.5</v>
      </c>
      <c r="AH2066" s="41">
        <v>1E-3</v>
      </c>
      <c r="AI2066" s="41">
        <v>6.9000000000000006E-2</v>
      </c>
      <c r="AJ2066" s="41"/>
      <c r="AK2066" s="75" t="str">
        <f t="shared" si="420"/>
        <v>1</v>
      </c>
      <c r="AL2066" s="75" t="str">
        <f t="shared" si="421"/>
        <v>1</v>
      </c>
      <c r="AM2066" s="75" t="str">
        <f t="shared" si="422"/>
        <v>1</v>
      </c>
      <c r="AN2066" s="75" t="str">
        <f t="shared" si="423"/>
        <v>1</v>
      </c>
      <c r="AO2066" s="75" t="str">
        <f t="shared" si="424"/>
        <v>1</v>
      </c>
      <c r="AP2066" s="75" t="str">
        <f t="shared" si="425"/>
        <v>1</v>
      </c>
      <c r="AQ2066" s="75" t="str">
        <f t="shared" si="406"/>
        <v>1</v>
      </c>
      <c r="AR2066" s="75" t="str">
        <f t="shared" si="407"/>
        <v>1</v>
      </c>
      <c r="AS2066" s="75">
        <f t="shared" si="426"/>
        <v>1</v>
      </c>
      <c r="AT2066" s="75" t="str">
        <f t="shared" si="427"/>
        <v>1</v>
      </c>
      <c r="AU2066" s="48"/>
    </row>
    <row r="2067" spans="1:47" s="10" customFormat="1" ht="15" customHeight="1" x14ac:dyDescent="0.2">
      <c r="A2067" s="4">
        <f t="shared" si="428"/>
        <v>109</v>
      </c>
      <c r="B2067" s="36">
        <v>60000504</v>
      </c>
      <c r="C2067" s="36" t="s">
        <v>220</v>
      </c>
      <c r="D2067" s="36" t="s">
        <v>156</v>
      </c>
      <c r="E2067" s="37"/>
      <c r="F2067" s="36" t="s">
        <v>397</v>
      </c>
      <c r="G2067" s="36" t="s">
        <v>29</v>
      </c>
      <c r="H2067" s="36" t="s">
        <v>149</v>
      </c>
      <c r="I2067" s="36" t="s">
        <v>245</v>
      </c>
      <c r="J2067" s="36">
        <v>10</v>
      </c>
      <c r="K2067" s="36" t="s">
        <v>218</v>
      </c>
      <c r="L2067" s="36">
        <v>1998</v>
      </c>
      <c r="M2067" s="36" t="s">
        <v>266</v>
      </c>
      <c r="N2067" s="36" t="s">
        <v>304</v>
      </c>
      <c r="O2067" s="36"/>
      <c r="P2067" s="36"/>
      <c r="Q2067" s="36"/>
      <c r="R2067" s="36" t="s">
        <v>123</v>
      </c>
      <c r="S2067" s="38"/>
      <c r="T2067" s="36"/>
      <c r="U2067" s="36"/>
      <c r="V2067" s="36" t="s">
        <v>448</v>
      </c>
      <c r="W2067" s="36">
        <v>60</v>
      </c>
      <c r="X2067" s="38">
        <v>45706</v>
      </c>
      <c r="Y2067" s="39">
        <v>78</v>
      </c>
      <c r="Z2067" s="39">
        <v>25</v>
      </c>
      <c r="AA2067" s="40" t="s">
        <v>665</v>
      </c>
      <c r="AB2067" s="41">
        <v>0.88200000000000001</v>
      </c>
      <c r="AC2067" s="42">
        <v>75</v>
      </c>
      <c r="AD2067" s="40">
        <v>5</v>
      </c>
      <c r="AE2067" s="40">
        <v>27.1</v>
      </c>
      <c r="AF2067" s="43">
        <v>0.02</v>
      </c>
      <c r="AG2067" s="40">
        <v>1.5</v>
      </c>
      <c r="AH2067" s="41">
        <v>3.6999999999999998E-2</v>
      </c>
      <c r="AI2067" s="41">
        <v>1.3540000000000001</v>
      </c>
      <c r="AJ2067" s="41">
        <v>5.6000000000000001E-2</v>
      </c>
      <c r="AK2067" s="75" t="str">
        <f t="shared" si="420"/>
        <v>1</v>
      </c>
      <c r="AL2067" s="75" t="str">
        <f t="shared" si="421"/>
        <v>1</v>
      </c>
      <c r="AM2067" s="75" t="str">
        <f t="shared" si="422"/>
        <v>1</v>
      </c>
      <c r="AN2067" s="75" t="str">
        <f t="shared" si="423"/>
        <v>1</v>
      </c>
      <c r="AO2067" s="75" t="str">
        <f t="shared" si="424"/>
        <v>5</v>
      </c>
      <c r="AP2067" s="75" t="str">
        <f t="shared" si="425"/>
        <v>1</v>
      </c>
      <c r="AQ2067" s="75" t="str">
        <f t="shared" si="406"/>
        <v>1</v>
      </c>
      <c r="AR2067" s="75" t="str">
        <f t="shared" si="407"/>
        <v>5</v>
      </c>
      <c r="AS2067" s="75">
        <f t="shared" si="426"/>
        <v>1.7272727272727273</v>
      </c>
      <c r="AT2067" s="75" t="str">
        <f t="shared" si="427"/>
        <v>3</v>
      </c>
      <c r="AU2067" s="48" t="e">
        <f>IF(OR(AQ2067="I",#REF!="I",AQ2067="C",#REF!="C"),"Termovacío",IF(OR(AO2067="I",AN2067="I",AP2067="I",AK2067="I",AL2067="I",AO2067="C",AN2067="C",AP2067="C",AK2067="C",AL2067="C"),"Regeneración",""))</f>
        <v>#REF!</v>
      </c>
    </row>
    <row r="2068" spans="1:47" s="10" customFormat="1" ht="15" customHeight="1" x14ac:dyDescent="0.2">
      <c r="A2068" s="4">
        <f t="shared" si="428"/>
        <v>109</v>
      </c>
      <c r="B2068" s="4">
        <v>60000504</v>
      </c>
      <c r="C2068" s="4" t="s">
        <v>220</v>
      </c>
      <c r="D2068" s="4" t="s">
        <v>156</v>
      </c>
      <c r="E2068" s="3"/>
      <c r="F2068" s="4" t="s">
        <v>397</v>
      </c>
      <c r="G2068" s="4" t="s">
        <v>29</v>
      </c>
      <c r="H2068" s="4" t="s">
        <v>149</v>
      </c>
      <c r="I2068" s="4" t="s">
        <v>245</v>
      </c>
      <c r="J2068" s="4">
        <v>10</v>
      </c>
      <c r="K2068" s="4" t="s">
        <v>218</v>
      </c>
      <c r="L2068" s="4">
        <v>1998</v>
      </c>
      <c r="M2068" s="4" t="s">
        <v>266</v>
      </c>
      <c r="N2068" s="4" t="s">
        <v>304</v>
      </c>
      <c r="O2068" s="4"/>
      <c r="P2068" s="4"/>
      <c r="Q2068" s="4"/>
      <c r="R2068" s="4" t="s">
        <v>123</v>
      </c>
      <c r="S2068" s="13"/>
      <c r="T2068" s="4"/>
      <c r="U2068" s="4"/>
      <c r="V2068" s="4" t="s">
        <v>448</v>
      </c>
      <c r="W2068" s="4">
        <v>60</v>
      </c>
      <c r="X2068" s="13">
        <v>45251</v>
      </c>
      <c r="Y2068" s="27">
        <v>41</v>
      </c>
      <c r="Z2068" s="27"/>
      <c r="AA2068" s="28" t="s">
        <v>450</v>
      </c>
      <c r="AB2068" s="31">
        <v>0.88200000000000001</v>
      </c>
      <c r="AC2068" s="32">
        <v>53</v>
      </c>
      <c r="AD2068" s="28">
        <v>9</v>
      </c>
      <c r="AE2068" s="28">
        <v>28.1</v>
      </c>
      <c r="AF2068" s="33">
        <v>0.02</v>
      </c>
      <c r="AG2068" s="28">
        <v>1.5</v>
      </c>
      <c r="AH2068" s="31">
        <v>4.2999999999999997E-2</v>
      </c>
      <c r="AI2068" s="31">
        <v>1.2</v>
      </c>
      <c r="AJ2068" s="31"/>
      <c r="AK2068" s="75" t="str">
        <f t="shared" si="420"/>
        <v>1</v>
      </c>
      <c r="AL2068" s="75" t="str">
        <f t="shared" si="421"/>
        <v>1</v>
      </c>
      <c r="AM2068" s="75" t="str">
        <f t="shared" si="422"/>
        <v>1</v>
      </c>
      <c r="AN2068" s="75" t="str">
        <f t="shared" si="423"/>
        <v>1</v>
      </c>
      <c r="AO2068" s="75" t="str">
        <f t="shared" si="424"/>
        <v>3</v>
      </c>
      <c r="AP2068" s="75" t="str">
        <f t="shared" si="425"/>
        <v>1</v>
      </c>
      <c r="AQ2068" s="75" t="str">
        <f t="shared" si="406"/>
        <v>1</v>
      </c>
      <c r="AR2068" s="75" t="str">
        <f t="shared" si="407"/>
        <v>1</v>
      </c>
      <c r="AS2068" s="75">
        <f t="shared" si="426"/>
        <v>1.2727272727272727</v>
      </c>
      <c r="AT2068" s="75" t="str">
        <f t="shared" si="427"/>
        <v>3</v>
      </c>
      <c r="AU2068" s="48" t="e">
        <f>IF(OR(AQ2068="I",#REF!="I",AQ2068="C",#REF!="C"),"Termovacío",IF(OR(AO2068="I",AN2068="I",AP2068="I",AK2068="I",AL2068="I",AO2068="C",AN2068="C",AP2068="C",AK2068="C",AL2068="C"),"Regeneración",""))</f>
        <v>#REF!</v>
      </c>
    </row>
    <row r="2069" spans="1:47" s="10" customFormat="1" ht="15" customHeight="1" x14ac:dyDescent="0.2">
      <c r="A2069" s="4">
        <f t="shared" si="428"/>
        <v>109</v>
      </c>
      <c r="B2069" s="4">
        <v>60000504</v>
      </c>
      <c r="C2069" s="4" t="s">
        <v>220</v>
      </c>
      <c r="D2069" s="4" t="s">
        <v>156</v>
      </c>
      <c r="E2069" s="3"/>
      <c r="F2069" s="4" t="s">
        <v>397</v>
      </c>
      <c r="G2069" s="4" t="s">
        <v>29</v>
      </c>
      <c r="H2069" s="4" t="s">
        <v>149</v>
      </c>
      <c r="I2069" s="4" t="s">
        <v>245</v>
      </c>
      <c r="J2069" s="4">
        <v>10</v>
      </c>
      <c r="K2069" s="4" t="s">
        <v>218</v>
      </c>
      <c r="L2069" s="4">
        <v>1998</v>
      </c>
      <c r="M2069" s="4" t="s">
        <v>266</v>
      </c>
      <c r="N2069" s="4" t="s">
        <v>304</v>
      </c>
      <c r="O2069" s="4"/>
      <c r="P2069" s="4"/>
      <c r="Q2069" s="4"/>
      <c r="R2069" s="4" t="s">
        <v>123</v>
      </c>
      <c r="S2069" s="13"/>
      <c r="T2069" s="4"/>
      <c r="U2069" s="4"/>
      <c r="V2069" s="4"/>
      <c r="W2069" s="4">
        <v>60</v>
      </c>
      <c r="X2069" s="13" t="s">
        <v>296</v>
      </c>
      <c r="Y2069" s="27">
        <v>0</v>
      </c>
      <c r="Z2069" s="27">
        <v>40</v>
      </c>
      <c r="AA2069" s="28" t="s">
        <v>282</v>
      </c>
      <c r="AB2069" s="31">
        <v>0.88149999999999995</v>
      </c>
      <c r="AC2069" s="32">
        <v>62.6</v>
      </c>
      <c r="AD2069" s="28">
        <v>10</v>
      </c>
      <c r="AE2069" s="28">
        <v>29</v>
      </c>
      <c r="AF2069" s="33">
        <v>0.02</v>
      </c>
      <c r="AG2069" s="28">
        <v>2</v>
      </c>
      <c r="AH2069" s="31">
        <v>0.08</v>
      </c>
      <c r="AI2069" s="31">
        <v>1.86</v>
      </c>
      <c r="AJ2069" s="31"/>
      <c r="AK2069" s="75" t="str">
        <f t="shared" si="420"/>
        <v>1</v>
      </c>
      <c r="AL2069" s="75" t="str">
        <f t="shared" si="421"/>
        <v>1</v>
      </c>
      <c r="AM2069" s="75" t="str">
        <f t="shared" si="422"/>
        <v>1</v>
      </c>
      <c r="AN2069" s="75" t="str">
        <f t="shared" si="423"/>
        <v>1</v>
      </c>
      <c r="AO2069" s="75" t="str">
        <f t="shared" si="424"/>
        <v>3</v>
      </c>
      <c r="AP2069" s="75" t="str">
        <f t="shared" si="425"/>
        <v>1</v>
      </c>
      <c r="AQ2069" s="75" t="str">
        <f t="shared" si="406"/>
        <v>1</v>
      </c>
      <c r="AR2069" s="75" t="str">
        <f t="shared" si="407"/>
        <v>1</v>
      </c>
      <c r="AS2069" s="75">
        <f t="shared" si="426"/>
        <v>1.2727272727272727</v>
      </c>
      <c r="AT2069" s="75" t="str">
        <f t="shared" si="427"/>
        <v>3</v>
      </c>
      <c r="AU2069" s="48" t="e">
        <f>IF(OR(AQ2069="I",#REF!="I",AQ2069="C",#REF!="C"),"Termovacío",IF(OR(AO2069="I",AN2069="I",AP2069="I",AK2069="I",AL2069="I",AO2069="C",AN2069="C",AP2069="C",AK2069="C",AL2069="C"),"Regeneración",""))</f>
        <v>#REF!</v>
      </c>
    </row>
    <row r="2070" spans="1:47" s="10" customFormat="1" ht="15" customHeight="1" x14ac:dyDescent="0.2">
      <c r="A2070" s="4">
        <f t="shared" si="428"/>
        <v>109</v>
      </c>
      <c r="B2070" s="4">
        <v>60000504</v>
      </c>
      <c r="C2070" s="4" t="s">
        <v>220</v>
      </c>
      <c r="D2070" s="4" t="s">
        <v>156</v>
      </c>
      <c r="E2070" s="3"/>
      <c r="F2070" s="4" t="s">
        <v>397</v>
      </c>
      <c r="G2070" s="4" t="s">
        <v>29</v>
      </c>
      <c r="H2070" s="4" t="s">
        <v>149</v>
      </c>
      <c r="I2070" s="4" t="s">
        <v>245</v>
      </c>
      <c r="J2070" s="4">
        <v>10</v>
      </c>
      <c r="K2070" s="4" t="s">
        <v>218</v>
      </c>
      <c r="L2070" s="4">
        <v>1998</v>
      </c>
      <c r="M2070" s="4" t="s">
        <v>266</v>
      </c>
      <c r="N2070" s="4" t="s">
        <v>304</v>
      </c>
      <c r="O2070" s="4"/>
      <c r="P2070" s="4"/>
      <c r="Q2070" s="4"/>
      <c r="R2070" s="4" t="s">
        <v>123</v>
      </c>
      <c r="S2070" s="13"/>
      <c r="T2070" s="4"/>
      <c r="U2070" s="4"/>
      <c r="V2070" s="4" t="s">
        <v>301</v>
      </c>
      <c r="W2070" s="4">
        <v>60</v>
      </c>
      <c r="X2070" s="13">
        <v>44392</v>
      </c>
      <c r="Y2070" s="27">
        <v>18</v>
      </c>
      <c r="Z2070" s="27">
        <v>42</v>
      </c>
      <c r="AA2070" s="28" t="s">
        <v>283</v>
      </c>
      <c r="AB2070" s="31">
        <v>0.873</v>
      </c>
      <c r="AC2070" s="32">
        <v>31</v>
      </c>
      <c r="AD2070" s="28">
        <v>17</v>
      </c>
      <c r="AE2070" s="28">
        <v>27</v>
      </c>
      <c r="AF2070" s="33">
        <v>0.02</v>
      </c>
      <c r="AG2070" s="28">
        <v>2.5</v>
      </c>
      <c r="AH2070" s="31">
        <v>3.5999999999999997E-2</v>
      </c>
      <c r="AI2070" s="31">
        <v>1.3160000000000001</v>
      </c>
      <c r="AJ2070" s="31"/>
      <c r="AK2070" s="75" t="str">
        <f t="shared" si="420"/>
        <v>1</v>
      </c>
      <c r="AL2070" s="75" t="str">
        <f t="shared" si="421"/>
        <v>1</v>
      </c>
      <c r="AM2070" s="75" t="str">
        <f t="shared" si="422"/>
        <v>1</v>
      </c>
      <c r="AN2070" s="75" t="str">
        <f t="shared" si="423"/>
        <v>1</v>
      </c>
      <c r="AO2070" s="75" t="str">
        <f t="shared" si="424"/>
        <v>5</v>
      </c>
      <c r="AP2070" s="75" t="str">
        <f t="shared" si="425"/>
        <v>1</v>
      </c>
      <c r="AQ2070" s="75" t="str">
        <f t="shared" si="406"/>
        <v>5</v>
      </c>
      <c r="AR2070" s="75" t="str">
        <f t="shared" si="407"/>
        <v>1</v>
      </c>
      <c r="AS2070" s="75">
        <f t="shared" si="426"/>
        <v>2.4545454545454546</v>
      </c>
      <c r="AT2070" s="75" t="str">
        <f t="shared" si="427"/>
        <v>6</v>
      </c>
      <c r="AU2070" s="48" t="e">
        <f>IF(OR(AQ2070="I",#REF!="I",AQ2070="C",#REF!="C"),"Termovacío",IF(OR(AO2070="I",AN2070="I",AP2070="I",AK2070="I",AL2070="I",AO2070="C",AN2070="C",AP2070="C",AK2070="C",AL2070="C"),"Regeneración",""))</f>
        <v>#REF!</v>
      </c>
    </row>
    <row r="2071" spans="1:47" s="10" customFormat="1" ht="15" customHeight="1" x14ac:dyDescent="0.2">
      <c r="A2071" s="4">
        <f t="shared" si="428"/>
        <v>109</v>
      </c>
      <c r="B2071" s="4">
        <v>60000504</v>
      </c>
      <c r="C2071" s="4" t="s">
        <v>220</v>
      </c>
      <c r="D2071" s="4" t="s">
        <v>156</v>
      </c>
      <c r="E2071" s="3"/>
      <c r="F2071" s="4" t="s">
        <v>397</v>
      </c>
      <c r="G2071" s="4" t="s">
        <v>29</v>
      </c>
      <c r="H2071" s="4" t="s">
        <v>149</v>
      </c>
      <c r="I2071" s="4" t="s">
        <v>245</v>
      </c>
      <c r="J2071" s="4">
        <v>10</v>
      </c>
      <c r="K2071" s="4" t="s">
        <v>218</v>
      </c>
      <c r="L2071" s="4">
        <v>1998</v>
      </c>
      <c r="M2071" s="4" t="s">
        <v>266</v>
      </c>
      <c r="N2071" s="4" t="s">
        <v>304</v>
      </c>
      <c r="O2071" s="4"/>
      <c r="P2071" s="4"/>
      <c r="Q2071" s="4"/>
      <c r="R2071" s="4" t="s">
        <v>123</v>
      </c>
      <c r="S2071" s="13"/>
      <c r="T2071" s="4"/>
      <c r="U2071" s="4"/>
      <c r="V2071" s="4"/>
      <c r="W2071" s="4">
        <v>60</v>
      </c>
      <c r="X2071" s="13">
        <v>43585</v>
      </c>
      <c r="Y2071" s="27"/>
      <c r="Z2071" s="27"/>
      <c r="AA2071" s="28"/>
      <c r="AB2071" s="31"/>
      <c r="AC2071" s="32">
        <v>59.9</v>
      </c>
      <c r="AD2071" s="28"/>
      <c r="AE2071" s="28">
        <v>34.4</v>
      </c>
      <c r="AF2071" s="33">
        <v>0.02</v>
      </c>
      <c r="AG2071" s="28">
        <v>2</v>
      </c>
      <c r="AH2071" s="31">
        <v>6.5000000000000002E-2</v>
      </c>
      <c r="AI2071" s="31">
        <v>1.56</v>
      </c>
      <c r="AJ2071" s="31"/>
      <c r="AK2071" s="75" t="str">
        <f t="shared" si="420"/>
        <v>1</v>
      </c>
      <c r="AL2071" s="75" t="str">
        <f t="shared" si="421"/>
        <v>1</v>
      </c>
      <c r="AM2071" s="75" t="str">
        <f t="shared" si="422"/>
        <v>1</v>
      </c>
      <c r="AN2071" s="75" t="str">
        <f t="shared" si="423"/>
        <v>1</v>
      </c>
      <c r="AO2071" s="75" t="str">
        <f t="shared" si="424"/>
        <v>1</v>
      </c>
      <c r="AP2071" s="75" t="str">
        <f t="shared" si="425"/>
        <v>1</v>
      </c>
      <c r="AQ2071" s="75" t="str">
        <f t="shared" si="406"/>
        <v>1</v>
      </c>
      <c r="AR2071" s="75" t="str">
        <f t="shared" si="407"/>
        <v>1</v>
      </c>
      <c r="AS2071" s="75">
        <f t="shared" si="426"/>
        <v>1</v>
      </c>
      <c r="AT2071" s="75" t="str">
        <f t="shared" si="427"/>
        <v>1</v>
      </c>
      <c r="AU2071" s="48" t="e">
        <f>IF(OR(AQ2071="I",#REF!="I",AQ2071="C",#REF!="C"),"Termovacío",IF(OR(AO2071="I",AN2071="I",AP2071="I",AK2071="I",AL2071="I",AO2071="C",AN2071="C",AP2071="C",AK2071="C",AL2071="C"),"Regeneración",""))</f>
        <v>#REF!</v>
      </c>
    </row>
    <row r="2072" spans="1:47" s="10" customFormat="1" ht="15" customHeight="1" x14ac:dyDescent="0.2">
      <c r="A2072" s="4">
        <f t="shared" si="428"/>
        <v>109</v>
      </c>
      <c r="B2072" s="4">
        <v>60000504</v>
      </c>
      <c r="C2072" s="4" t="s">
        <v>220</v>
      </c>
      <c r="D2072" s="4" t="s">
        <v>156</v>
      </c>
      <c r="E2072" s="3"/>
      <c r="F2072" s="4" t="s">
        <v>397</v>
      </c>
      <c r="G2072" s="4" t="s">
        <v>29</v>
      </c>
      <c r="H2072" s="4" t="s">
        <v>149</v>
      </c>
      <c r="I2072" s="4" t="s">
        <v>245</v>
      </c>
      <c r="J2072" s="4">
        <v>10</v>
      </c>
      <c r="K2072" s="4" t="s">
        <v>218</v>
      </c>
      <c r="L2072" s="4">
        <v>1998</v>
      </c>
      <c r="M2072" s="4" t="s">
        <v>266</v>
      </c>
      <c r="N2072" s="4" t="s">
        <v>304</v>
      </c>
      <c r="O2072" s="4"/>
      <c r="P2072" s="4"/>
      <c r="Q2072" s="4"/>
      <c r="R2072" s="4" t="s">
        <v>123</v>
      </c>
      <c r="S2072" s="13"/>
      <c r="T2072" s="4"/>
      <c r="U2072" s="4"/>
      <c r="V2072" s="4"/>
      <c r="W2072" s="4">
        <v>60</v>
      </c>
      <c r="X2072" s="13">
        <v>43320</v>
      </c>
      <c r="Y2072" s="27"/>
      <c r="Z2072" s="27"/>
      <c r="AA2072" s="28"/>
      <c r="AB2072" s="31"/>
      <c r="AC2072" s="32">
        <v>54.5</v>
      </c>
      <c r="AD2072" s="28"/>
      <c r="AE2072" s="28">
        <v>30.7</v>
      </c>
      <c r="AF2072" s="33">
        <v>0.03</v>
      </c>
      <c r="AG2072" s="28">
        <v>2</v>
      </c>
      <c r="AH2072" s="31">
        <v>5.1999999999999998E-2</v>
      </c>
      <c r="AI2072" s="31">
        <v>1.29</v>
      </c>
      <c r="AJ2072" s="31"/>
      <c r="AK2072" s="75" t="str">
        <f t="shared" si="420"/>
        <v>1</v>
      </c>
      <c r="AL2072" s="75" t="str">
        <f t="shared" si="421"/>
        <v>1</v>
      </c>
      <c r="AM2072" s="75" t="str">
        <f t="shared" si="422"/>
        <v>1</v>
      </c>
      <c r="AN2072" s="75" t="str">
        <f t="shared" si="423"/>
        <v>1</v>
      </c>
      <c r="AO2072" s="75" t="str">
        <f t="shared" si="424"/>
        <v>3</v>
      </c>
      <c r="AP2072" s="75" t="str">
        <f t="shared" si="425"/>
        <v>1</v>
      </c>
      <c r="AQ2072" s="75" t="str">
        <f t="shared" si="406"/>
        <v>1</v>
      </c>
      <c r="AR2072" s="75" t="str">
        <f t="shared" si="407"/>
        <v>1</v>
      </c>
      <c r="AS2072" s="75">
        <f t="shared" si="426"/>
        <v>1.2727272727272727</v>
      </c>
      <c r="AT2072" s="75" t="str">
        <f t="shared" si="427"/>
        <v>3</v>
      </c>
      <c r="AU2072" s="48" t="e">
        <f>IF(OR(AQ2072="I",#REF!="I",AQ2072="C",#REF!="C"),"Termovacío",IF(OR(AO2072="I",AN2072="I",AP2072="I",AK2072="I",AL2072="I",AO2072="C",AN2072="C",AP2072="C",AK2072="C",AL2072="C"),"Regeneración",""))</f>
        <v>#REF!</v>
      </c>
    </row>
    <row r="2073" spans="1:47" s="10" customFormat="1" ht="15" customHeight="1" x14ac:dyDescent="0.2">
      <c r="A2073" s="4">
        <f t="shared" si="428"/>
        <v>109</v>
      </c>
      <c r="B2073" s="4">
        <v>60000504</v>
      </c>
      <c r="C2073" s="4" t="s">
        <v>220</v>
      </c>
      <c r="D2073" s="4" t="s">
        <v>156</v>
      </c>
      <c r="E2073" s="3"/>
      <c r="F2073" s="4" t="s">
        <v>397</v>
      </c>
      <c r="G2073" s="4" t="s">
        <v>29</v>
      </c>
      <c r="H2073" s="4" t="s">
        <v>149</v>
      </c>
      <c r="I2073" s="4" t="s">
        <v>245</v>
      </c>
      <c r="J2073" s="4">
        <v>10</v>
      </c>
      <c r="K2073" s="4" t="s">
        <v>218</v>
      </c>
      <c r="L2073" s="4">
        <v>1998</v>
      </c>
      <c r="M2073" s="4" t="s">
        <v>266</v>
      </c>
      <c r="N2073" s="4" t="s">
        <v>304</v>
      </c>
      <c r="O2073" s="4"/>
      <c r="P2073" s="4"/>
      <c r="Q2073" s="4"/>
      <c r="R2073" s="4" t="s">
        <v>123</v>
      </c>
      <c r="S2073" s="13"/>
      <c r="T2073" s="4"/>
      <c r="U2073" s="4"/>
      <c r="V2073" s="4"/>
      <c r="W2073" s="4">
        <v>60</v>
      </c>
      <c r="X2073" s="13">
        <v>42928</v>
      </c>
      <c r="Y2073" s="27"/>
      <c r="Z2073" s="27"/>
      <c r="AA2073" s="28"/>
      <c r="AB2073" s="31"/>
      <c r="AC2073" s="32"/>
      <c r="AD2073" s="28"/>
      <c r="AE2073" s="28">
        <v>31.6</v>
      </c>
      <c r="AF2073" s="33">
        <v>0.05</v>
      </c>
      <c r="AG2073" s="28">
        <v>2</v>
      </c>
      <c r="AH2073" s="31">
        <v>0.09</v>
      </c>
      <c r="AI2073" s="31">
        <v>1.8</v>
      </c>
      <c r="AJ2073" s="31"/>
      <c r="AK2073" s="75" t="str">
        <f t="shared" si="420"/>
        <v>1</v>
      </c>
      <c r="AL2073" s="75" t="str">
        <f t="shared" si="421"/>
        <v>1</v>
      </c>
      <c r="AM2073" s="75" t="str">
        <f t="shared" si="422"/>
        <v>1</v>
      </c>
      <c r="AN2073" s="75" t="str">
        <f t="shared" si="423"/>
        <v>1</v>
      </c>
      <c r="AO2073" s="75" t="str">
        <f t="shared" si="424"/>
        <v>3</v>
      </c>
      <c r="AP2073" s="75" t="str">
        <f t="shared" si="425"/>
        <v>1</v>
      </c>
      <c r="AQ2073" s="75" t="str">
        <f t="shared" si="406"/>
        <v>1</v>
      </c>
      <c r="AR2073" s="75" t="str">
        <f t="shared" si="407"/>
        <v>1</v>
      </c>
      <c r="AS2073" s="75">
        <f t="shared" si="426"/>
        <v>1.2727272727272727</v>
      </c>
      <c r="AT2073" s="75" t="str">
        <f t="shared" si="427"/>
        <v>3</v>
      </c>
      <c r="AU2073" s="48" t="e">
        <f>IF(OR(AQ2073="I",#REF!="I",AQ2073="C",#REF!="C"),"Termovacío",IF(OR(AO2073="I",AN2073="I",AP2073="I",AK2073="I",AL2073="I",AO2073="C",AN2073="C",AP2073="C",AK2073="C",AL2073="C"),"Regeneración",""))</f>
        <v>#REF!</v>
      </c>
    </row>
    <row r="2074" spans="1:47" s="10" customFormat="1" ht="15" customHeight="1" x14ac:dyDescent="0.2">
      <c r="A2074" s="4">
        <f t="shared" si="428"/>
        <v>109</v>
      </c>
      <c r="B2074" s="4">
        <v>60000504</v>
      </c>
      <c r="C2074" s="4" t="s">
        <v>220</v>
      </c>
      <c r="D2074" s="4" t="s">
        <v>156</v>
      </c>
      <c r="E2074" s="3"/>
      <c r="F2074" s="4" t="s">
        <v>397</v>
      </c>
      <c r="G2074" s="4" t="s">
        <v>29</v>
      </c>
      <c r="H2074" s="4" t="s">
        <v>149</v>
      </c>
      <c r="I2074" s="4" t="s">
        <v>245</v>
      </c>
      <c r="J2074" s="4">
        <v>10</v>
      </c>
      <c r="K2074" s="4" t="s">
        <v>218</v>
      </c>
      <c r="L2074" s="4">
        <v>1998</v>
      </c>
      <c r="M2074" s="4" t="s">
        <v>266</v>
      </c>
      <c r="N2074" s="4" t="s">
        <v>304</v>
      </c>
      <c r="O2074" s="4"/>
      <c r="P2074" s="4"/>
      <c r="Q2074" s="4"/>
      <c r="R2074" s="4" t="s">
        <v>123</v>
      </c>
      <c r="S2074" s="13"/>
      <c r="T2074" s="4"/>
      <c r="U2074" s="4"/>
      <c r="V2074" s="4"/>
      <c r="W2074" s="4">
        <v>60</v>
      </c>
      <c r="X2074" s="13">
        <v>42388</v>
      </c>
      <c r="Y2074" s="27"/>
      <c r="Z2074" s="27"/>
      <c r="AA2074" s="28"/>
      <c r="AB2074" s="31"/>
      <c r="AC2074" s="32"/>
      <c r="AD2074" s="28"/>
      <c r="AE2074" s="28">
        <v>30</v>
      </c>
      <c r="AF2074" s="33">
        <v>0.01</v>
      </c>
      <c r="AG2074" s="28">
        <v>1.5</v>
      </c>
      <c r="AH2074" s="31">
        <v>4.5999999999999999E-2</v>
      </c>
      <c r="AI2074" s="31">
        <v>1.1060000000000001</v>
      </c>
      <c r="AJ2074" s="31"/>
      <c r="AK2074" s="75" t="str">
        <f t="shared" si="420"/>
        <v>1</v>
      </c>
      <c r="AL2074" s="75" t="str">
        <f t="shared" si="421"/>
        <v>1</v>
      </c>
      <c r="AM2074" s="75" t="str">
        <f t="shared" si="422"/>
        <v>1</v>
      </c>
      <c r="AN2074" s="75" t="str">
        <f t="shared" si="423"/>
        <v>1</v>
      </c>
      <c r="AO2074" s="75" t="str">
        <f t="shared" si="424"/>
        <v>3</v>
      </c>
      <c r="AP2074" s="75" t="str">
        <f t="shared" si="425"/>
        <v>1</v>
      </c>
      <c r="AQ2074" s="75" t="str">
        <f t="shared" si="406"/>
        <v>1</v>
      </c>
      <c r="AR2074" s="75" t="str">
        <f t="shared" si="407"/>
        <v>1</v>
      </c>
      <c r="AS2074" s="75">
        <f t="shared" si="426"/>
        <v>1.2727272727272727</v>
      </c>
      <c r="AT2074" s="75" t="str">
        <f t="shared" si="427"/>
        <v>3</v>
      </c>
      <c r="AU2074" s="48" t="e">
        <f>IF(OR(AQ2074="I",#REF!="I",AQ2074="C",#REF!="C"),"Termovacío",IF(OR(AO2074="I",AN2074="I",AP2074="I",AK2074="I",AL2074="I",AO2074="C",AN2074="C",AP2074="C",AK2074="C",AL2074="C"),"Regeneración",""))</f>
        <v>#REF!</v>
      </c>
    </row>
    <row r="2075" spans="1:47" s="10" customFormat="1" ht="15" customHeight="1" x14ac:dyDescent="0.2">
      <c r="A2075" s="4">
        <f t="shared" si="428"/>
        <v>109</v>
      </c>
      <c r="B2075" s="4">
        <v>60000504</v>
      </c>
      <c r="C2075" s="4" t="s">
        <v>220</v>
      </c>
      <c r="D2075" s="4" t="s">
        <v>156</v>
      </c>
      <c r="E2075" s="3"/>
      <c r="F2075" s="4" t="s">
        <v>397</v>
      </c>
      <c r="G2075" s="4" t="s">
        <v>29</v>
      </c>
      <c r="H2075" s="4" t="s">
        <v>149</v>
      </c>
      <c r="I2075" s="4" t="s">
        <v>245</v>
      </c>
      <c r="J2075" s="4">
        <v>10</v>
      </c>
      <c r="K2075" s="4" t="s">
        <v>218</v>
      </c>
      <c r="L2075" s="4">
        <v>1998</v>
      </c>
      <c r="M2075" s="4" t="s">
        <v>266</v>
      </c>
      <c r="N2075" s="4" t="s">
        <v>304</v>
      </c>
      <c r="O2075" s="4"/>
      <c r="P2075" s="4"/>
      <c r="Q2075" s="4"/>
      <c r="R2075" s="4" t="s">
        <v>123</v>
      </c>
      <c r="S2075" s="13"/>
      <c r="T2075" s="4"/>
      <c r="U2075" s="4"/>
      <c r="V2075" s="4"/>
      <c r="W2075" s="4">
        <v>60</v>
      </c>
      <c r="X2075" s="13">
        <v>42011</v>
      </c>
      <c r="Y2075" s="27"/>
      <c r="Z2075" s="27"/>
      <c r="AA2075" s="28"/>
      <c r="AB2075" s="31"/>
      <c r="AC2075" s="32"/>
      <c r="AD2075" s="28"/>
      <c r="AE2075" s="28">
        <v>31</v>
      </c>
      <c r="AF2075" s="33">
        <v>0.01</v>
      </c>
      <c r="AG2075" s="28">
        <v>1</v>
      </c>
      <c r="AH2075" s="31">
        <v>3.5000000000000003E-2</v>
      </c>
      <c r="AI2075" s="31"/>
      <c r="AJ2075" s="31"/>
      <c r="AK2075" s="75" t="str">
        <f t="shared" si="420"/>
        <v>1</v>
      </c>
      <c r="AL2075" s="75" t="str">
        <f t="shared" si="421"/>
        <v>1</v>
      </c>
      <c r="AM2075" s="75" t="str">
        <f t="shared" si="422"/>
        <v>1</v>
      </c>
      <c r="AN2075" s="75" t="str">
        <f t="shared" si="423"/>
        <v>1</v>
      </c>
      <c r="AO2075" s="75" t="str">
        <f t="shared" si="424"/>
        <v>3</v>
      </c>
      <c r="AP2075" s="75" t="str">
        <f t="shared" si="425"/>
        <v>1</v>
      </c>
      <c r="AQ2075" s="75" t="str">
        <f t="shared" si="406"/>
        <v>1</v>
      </c>
      <c r="AR2075" s="75" t="str">
        <f t="shared" si="407"/>
        <v>1</v>
      </c>
      <c r="AS2075" s="75">
        <f t="shared" si="426"/>
        <v>1.2727272727272727</v>
      </c>
      <c r="AT2075" s="75" t="str">
        <f t="shared" si="427"/>
        <v>3</v>
      </c>
      <c r="AU2075" s="48" t="e">
        <f>IF(OR(AQ2075="I",#REF!="I",AQ2075="C",#REF!="C"),"Termovacío",IF(OR(AO2075="I",AN2075="I",AP2075="I",AK2075="I",AL2075="I",AO2075="C",AN2075="C",AP2075="C",AK2075="C",AL2075="C"),"Regeneración",""))</f>
        <v>#REF!</v>
      </c>
    </row>
    <row r="2076" spans="1:47" s="10" customFormat="1" ht="15" customHeight="1" x14ac:dyDescent="0.2">
      <c r="A2076" s="4">
        <f t="shared" si="428"/>
        <v>109</v>
      </c>
      <c r="B2076" s="4">
        <v>60000504</v>
      </c>
      <c r="C2076" s="4" t="s">
        <v>220</v>
      </c>
      <c r="D2076" s="4" t="s">
        <v>156</v>
      </c>
      <c r="E2076" s="3"/>
      <c r="F2076" s="4" t="s">
        <v>397</v>
      </c>
      <c r="G2076" s="4" t="s">
        <v>29</v>
      </c>
      <c r="H2076" s="4" t="s">
        <v>149</v>
      </c>
      <c r="I2076" s="4" t="s">
        <v>245</v>
      </c>
      <c r="J2076" s="4">
        <v>10</v>
      </c>
      <c r="K2076" s="4" t="s">
        <v>218</v>
      </c>
      <c r="L2076" s="4">
        <v>1998</v>
      </c>
      <c r="M2076" s="4" t="s">
        <v>266</v>
      </c>
      <c r="N2076" s="4" t="s">
        <v>304</v>
      </c>
      <c r="O2076" s="4"/>
      <c r="P2076" s="4"/>
      <c r="Q2076" s="4"/>
      <c r="R2076" s="4" t="s">
        <v>123</v>
      </c>
      <c r="S2076" s="13"/>
      <c r="T2076" s="4"/>
      <c r="U2076" s="4"/>
      <c r="V2076" s="4"/>
      <c r="W2076" s="4">
        <v>60</v>
      </c>
      <c r="X2076" s="13">
        <v>41642</v>
      </c>
      <c r="Y2076" s="27"/>
      <c r="Z2076" s="27"/>
      <c r="AA2076" s="28"/>
      <c r="AB2076" s="31"/>
      <c r="AC2076" s="32"/>
      <c r="AD2076" s="28"/>
      <c r="AE2076" s="28">
        <v>28</v>
      </c>
      <c r="AF2076" s="33">
        <v>0.01</v>
      </c>
      <c r="AG2076" s="28">
        <v>1.5</v>
      </c>
      <c r="AH2076" s="31">
        <v>3.9E-2</v>
      </c>
      <c r="AI2076" s="31">
        <v>0.88</v>
      </c>
      <c r="AJ2076" s="31"/>
      <c r="AK2076" s="75" t="str">
        <f t="shared" si="420"/>
        <v>1</v>
      </c>
      <c r="AL2076" s="75" t="str">
        <f t="shared" si="421"/>
        <v>1</v>
      </c>
      <c r="AM2076" s="75" t="str">
        <f t="shared" si="422"/>
        <v>1</v>
      </c>
      <c r="AN2076" s="75" t="str">
        <f t="shared" si="423"/>
        <v>1</v>
      </c>
      <c r="AO2076" s="75" t="str">
        <f t="shared" si="424"/>
        <v>3</v>
      </c>
      <c r="AP2076" s="75" t="str">
        <f t="shared" si="425"/>
        <v>1</v>
      </c>
      <c r="AQ2076" s="75" t="str">
        <f t="shared" si="406"/>
        <v>1</v>
      </c>
      <c r="AR2076" s="75" t="str">
        <f t="shared" si="407"/>
        <v>1</v>
      </c>
      <c r="AS2076" s="75">
        <f t="shared" si="426"/>
        <v>1.2727272727272727</v>
      </c>
      <c r="AT2076" s="75" t="str">
        <f t="shared" si="427"/>
        <v>3</v>
      </c>
      <c r="AU2076" s="48" t="e">
        <f>IF(OR(AQ2076="I",#REF!="I",AQ2076="C",#REF!="C"),"Termovacío",IF(OR(AO2076="I",AN2076="I",AP2076="I",AK2076="I",AL2076="I",AO2076="C",AN2076="C",AP2076="C",AK2076="C",AL2076="C"),"Regeneración",""))</f>
        <v>#REF!</v>
      </c>
    </row>
    <row r="2077" spans="1:47" s="10" customFormat="1" ht="15" customHeight="1" x14ac:dyDescent="0.2">
      <c r="A2077" s="4">
        <f t="shared" si="428"/>
        <v>109</v>
      </c>
      <c r="B2077" s="4">
        <v>60000504</v>
      </c>
      <c r="C2077" s="4" t="s">
        <v>220</v>
      </c>
      <c r="D2077" s="4" t="s">
        <v>156</v>
      </c>
      <c r="E2077" s="3"/>
      <c r="F2077" s="4" t="s">
        <v>397</v>
      </c>
      <c r="G2077" s="4" t="s">
        <v>29</v>
      </c>
      <c r="H2077" s="4" t="s">
        <v>149</v>
      </c>
      <c r="I2077" s="4" t="s">
        <v>245</v>
      </c>
      <c r="J2077" s="4">
        <v>10</v>
      </c>
      <c r="K2077" s="4" t="s">
        <v>218</v>
      </c>
      <c r="L2077" s="4">
        <v>1998</v>
      </c>
      <c r="M2077" s="4" t="s">
        <v>266</v>
      </c>
      <c r="N2077" s="4" t="s">
        <v>304</v>
      </c>
      <c r="O2077" s="4"/>
      <c r="P2077" s="4"/>
      <c r="Q2077" s="4"/>
      <c r="R2077" s="4" t="s">
        <v>123</v>
      </c>
      <c r="S2077" s="13"/>
      <c r="T2077" s="4"/>
      <c r="U2077" s="4"/>
      <c r="V2077" s="4"/>
      <c r="W2077" s="4">
        <v>60</v>
      </c>
      <c r="X2077" s="13">
        <v>41351</v>
      </c>
      <c r="Y2077" s="27"/>
      <c r="Z2077" s="27"/>
      <c r="AA2077" s="28"/>
      <c r="AB2077" s="31"/>
      <c r="AC2077" s="32"/>
      <c r="AD2077" s="28"/>
      <c r="AE2077" s="28">
        <v>34</v>
      </c>
      <c r="AF2077" s="33">
        <v>0.01</v>
      </c>
      <c r="AG2077" s="28">
        <v>1</v>
      </c>
      <c r="AH2077" s="31">
        <v>4.2999999999999997E-2</v>
      </c>
      <c r="AI2077" s="31">
        <v>1.2689999999999999</v>
      </c>
      <c r="AJ2077" s="31"/>
      <c r="AK2077" s="75" t="str">
        <f t="shared" si="420"/>
        <v>1</v>
      </c>
      <c r="AL2077" s="75" t="str">
        <f t="shared" si="421"/>
        <v>1</v>
      </c>
      <c r="AM2077" s="75" t="str">
        <f t="shared" si="422"/>
        <v>1</v>
      </c>
      <c r="AN2077" s="75" t="str">
        <f t="shared" si="423"/>
        <v>1</v>
      </c>
      <c r="AO2077" s="75" t="str">
        <f t="shared" si="424"/>
        <v>1</v>
      </c>
      <c r="AP2077" s="75" t="str">
        <f t="shared" si="425"/>
        <v>1</v>
      </c>
      <c r="AQ2077" s="75" t="str">
        <f t="shared" si="406"/>
        <v>1</v>
      </c>
      <c r="AR2077" s="75" t="str">
        <f t="shared" si="407"/>
        <v>1</v>
      </c>
      <c r="AS2077" s="75">
        <f t="shared" si="426"/>
        <v>1</v>
      </c>
      <c r="AT2077" s="75" t="str">
        <f t="shared" si="427"/>
        <v>1</v>
      </c>
      <c r="AU2077" s="48" t="e">
        <f>IF(OR(AQ2077="I",#REF!="I",AQ2077="C",#REF!="C"),"Termovacío",IF(OR(AO2077="I",AN2077="I",AP2077="I",AK2077="I",AL2077="I",AO2077="C",AN2077="C",AP2077="C",AK2077="C",AL2077="C"),"Regeneración",""))</f>
        <v>#REF!</v>
      </c>
    </row>
    <row r="2078" spans="1:47" s="10" customFormat="1" ht="15" customHeight="1" x14ac:dyDescent="0.2">
      <c r="A2078" s="4">
        <f t="shared" si="428"/>
        <v>109</v>
      </c>
      <c r="B2078" s="4">
        <v>60000504</v>
      </c>
      <c r="C2078" s="4" t="s">
        <v>220</v>
      </c>
      <c r="D2078" s="4" t="s">
        <v>156</v>
      </c>
      <c r="E2078" s="3"/>
      <c r="F2078" s="4" t="s">
        <v>397</v>
      </c>
      <c r="G2078" s="4" t="s">
        <v>29</v>
      </c>
      <c r="H2078" s="4" t="s">
        <v>149</v>
      </c>
      <c r="I2078" s="4" t="s">
        <v>245</v>
      </c>
      <c r="J2078" s="4">
        <v>10</v>
      </c>
      <c r="K2078" s="4" t="s">
        <v>218</v>
      </c>
      <c r="L2078" s="4">
        <v>1998</v>
      </c>
      <c r="M2078" s="4" t="s">
        <v>266</v>
      </c>
      <c r="N2078" s="4" t="s">
        <v>304</v>
      </c>
      <c r="O2078" s="4"/>
      <c r="P2078" s="4"/>
      <c r="Q2078" s="4"/>
      <c r="R2078" s="4" t="s">
        <v>123</v>
      </c>
      <c r="S2078" s="13"/>
      <c r="T2078" s="4"/>
      <c r="U2078" s="4"/>
      <c r="V2078" s="4"/>
      <c r="W2078" s="4">
        <v>60</v>
      </c>
      <c r="X2078" s="13">
        <v>40935</v>
      </c>
      <c r="Y2078" s="27"/>
      <c r="Z2078" s="27"/>
      <c r="AA2078" s="28"/>
      <c r="AB2078" s="31"/>
      <c r="AC2078" s="32"/>
      <c r="AD2078" s="28"/>
      <c r="AE2078" s="28">
        <v>32</v>
      </c>
      <c r="AF2078" s="33">
        <v>0.01</v>
      </c>
      <c r="AG2078" s="28">
        <v>1.5</v>
      </c>
      <c r="AH2078" s="31">
        <v>3.9E-2</v>
      </c>
      <c r="AI2078" s="31">
        <v>1.1970000000000001</v>
      </c>
      <c r="AJ2078" s="31"/>
      <c r="AK2078" s="75" t="str">
        <f t="shared" si="420"/>
        <v>1</v>
      </c>
      <c r="AL2078" s="75" t="str">
        <f t="shared" si="421"/>
        <v>1</v>
      </c>
      <c r="AM2078" s="75" t="str">
        <f t="shared" si="422"/>
        <v>1</v>
      </c>
      <c r="AN2078" s="75" t="str">
        <f t="shared" si="423"/>
        <v>1</v>
      </c>
      <c r="AO2078" s="75" t="str">
        <f t="shared" si="424"/>
        <v>1</v>
      </c>
      <c r="AP2078" s="75" t="str">
        <f t="shared" si="425"/>
        <v>1</v>
      </c>
      <c r="AQ2078" s="75" t="str">
        <f t="shared" si="406"/>
        <v>1</v>
      </c>
      <c r="AR2078" s="75" t="str">
        <f t="shared" si="407"/>
        <v>1</v>
      </c>
      <c r="AS2078" s="75">
        <f t="shared" si="426"/>
        <v>1</v>
      </c>
      <c r="AT2078" s="75" t="str">
        <f t="shared" si="427"/>
        <v>1</v>
      </c>
      <c r="AU2078" s="48" t="e">
        <f>IF(OR(AQ2078="I",#REF!="I",AQ2078="C",#REF!="C"),"Termovacío",IF(OR(AO2078="I",AN2078="I",AP2078="I",AK2078="I",AL2078="I",AO2078="C",AN2078="C",AP2078="C",AK2078="C",AL2078="C"),"Regeneración",""))</f>
        <v>#REF!</v>
      </c>
    </row>
    <row r="2079" spans="1:47" s="10" customFormat="1" ht="15" customHeight="1" x14ac:dyDescent="0.2">
      <c r="A2079" s="4">
        <f t="shared" si="428"/>
        <v>109</v>
      </c>
      <c r="B2079" s="4">
        <v>60000504</v>
      </c>
      <c r="C2079" s="4" t="s">
        <v>220</v>
      </c>
      <c r="D2079" s="4" t="s">
        <v>156</v>
      </c>
      <c r="E2079" s="3"/>
      <c r="F2079" s="4" t="s">
        <v>397</v>
      </c>
      <c r="G2079" s="4" t="s">
        <v>29</v>
      </c>
      <c r="H2079" s="4" t="s">
        <v>149</v>
      </c>
      <c r="I2079" s="4" t="s">
        <v>245</v>
      </c>
      <c r="J2079" s="4">
        <v>10</v>
      </c>
      <c r="K2079" s="4" t="s">
        <v>218</v>
      </c>
      <c r="L2079" s="4">
        <v>1998</v>
      </c>
      <c r="M2079" s="4" t="s">
        <v>266</v>
      </c>
      <c r="N2079" s="4" t="s">
        <v>304</v>
      </c>
      <c r="O2079" s="4"/>
      <c r="P2079" s="4"/>
      <c r="Q2079" s="4"/>
      <c r="R2079" s="4" t="s">
        <v>123</v>
      </c>
      <c r="S2079" s="13"/>
      <c r="T2079" s="4"/>
      <c r="U2079" s="4"/>
      <c r="V2079" s="4"/>
      <c r="W2079" s="4">
        <v>60</v>
      </c>
      <c r="X2079" s="13">
        <v>40657</v>
      </c>
      <c r="Y2079" s="27"/>
      <c r="Z2079" s="27"/>
      <c r="AA2079" s="28"/>
      <c r="AB2079" s="31"/>
      <c r="AC2079" s="32"/>
      <c r="AD2079" s="28"/>
      <c r="AE2079" s="28">
        <v>31</v>
      </c>
      <c r="AF2079" s="33">
        <v>0.01</v>
      </c>
      <c r="AG2079" s="28">
        <v>1.5</v>
      </c>
      <c r="AH2079" s="31">
        <v>3.5000000000000003E-2</v>
      </c>
      <c r="AI2079" s="31">
        <v>1.0249999999999999</v>
      </c>
      <c r="AJ2079" s="31"/>
      <c r="AK2079" s="75" t="str">
        <f t="shared" si="420"/>
        <v>1</v>
      </c>
      <c r="AL2079" s="75" t="str">
        <f t="shared" si="421"/>
        <v>1</v>
      </c>
      <c r="AM2079" s="75" t="str">
        <f t="shared" si="422"/>
        <v>1</v>
      </c>
      <c r="AN2079" s="75" t="str">
        <f t="shared" si="423"/>
        <v>1</v>
      </c>
      <c r="AO2079" s="75" t="str">
        <f t="shared" si="424"/>
        <v>3</v>
      </c>
      <c r="AP2079" s="75" t="str">
        <f t="shared" si="425"/>
        <v>1</v>
      </c>
      <c r="AQ2079" s="75" t="str">
        <f t="shared" si="406"/>
        <v>1</v>
      </c>
      <c r="AR2079" s="75" t="str">
        <f t="shared" si="407"/>
        <v>1</v>
      </c>
      <c r="AS2079" s="75">
        <f t="shared" si="426"/>
        <v>1.2727272727272727</v>
      </c>
      <c r="AT2079" s="75" t="str">
        <f t="shared" si="427"/>
        <v>3</v>
      </c>
      <c r="AU2079" s="48" t="e">
        <f>IF(OR(AQ2079="I",#REF!="I",AQ2079="C",#REF!="C"),"Termovacío",IF(OR(AO2079="I",AN2079="I",AP2079="I",AK2079="I",AL2079="I",AO2079="C",AN2079="C",AP2079="C",AK2079="C",AL2079="C"),"Regeneración",""))</f>
        <v>#REF!</v>
      </c>
    </row>
    <row r="2080" spans="1:47" s="10" customFormat="1" ht="15" customHeight="1" x14ac:dyDescent="0.2">
      <c r="A2080" s="4">
        <f t="shared" si="428"/>
        <v>109</v>
      </c>
      <c r="B2080" s="4">
        <v>60000504</v>
      </c>
      <c r="C2080" s="4" t="s">
        <v>220</v>
      </c>
      <c r="D2080" s="4" t="s">
        <v>156</v>
      </c>
      <c r="E2080" s="3"/>
      <c r="F2080" s="4" t="s">
        <v>397</v>
      </c>
      <c r="G2080" s="4" t="s">
        <v>29</v>
      </c>
      <c r="H2080" s="4" t="s">
        <v>149</v>
      </c>
      <c r="I2080" s="4" t="s">
        <v>245</v>
      </c>
      <c r="J2080" s="4">
        <v>10</v>
      </c>
      <c r="K2080" s="4" t="s">
        <v>218</v>
      </c>
      <c r="L2080" s="4">
        <v>1998</v>
      </c>
      <c r="M2080" s="4" t="s">
        <v>266</v>
      </c>
      <c r="N2080" s="4" t="s">
        <v>304</v>
      </c>
      <c r="O2080" s="4"/>
      <c r="P2080" s="4"/>
      <c r="Q2080" s="4"/>
      <c r="R2080" s="4" t="s">
        <v>123</v>
      </c>
      <c r="S2080" s="13"/>
      <c r="T2080" s="4"/>
      <c r="U2080" s="4"/>
      <c r="V2080" s="4"/>
      <c r="W2080" s="4">
        <v>60</v>
      </c>
      <c r="X2080" s="13">
        <v>40319</v>
      </c>
      <c r="Y2080" s="27"/>
      <c r="Z2080" s="27"/>
      <c r="AA2080" s="28"/>
      <c r="AB2080" s="31"/>
      <c r="AC2080" s="32">
        <v>63.3</v>
      </c>
      <c r="AD2080" s="28"/>
      <c r="AE2080" s="28">
        <v>32</v>
      </c>
      <c r="AF2080" s="33">
        <v>0.01</v>
      </c>
      <c r="AG2080" s="28">
        <v>1</v>
      </c>
      <c r="AH2080" s="31">
        <v>8.5000000000000006E-2</v>
      </c>
      <c r="AI2080" s="31">
        <v>1.7909999999999999</v>
      </c>
      <c r="AJ2080" s="31"/>
      <c r="AK2080" s="75" t="str">
        <f t="shared" si="420"/>
        <v>1</v>
      </c>
      <c r="AL2080" s="75" t="str">
        <f t="shared" si="421"/>
        <v>1</v>
      </c>
      <c r="AM2080" s="75" t="str">
        <f t="shared" si="422"/>
        <v>1</v>
      </c>
      <c r="AN2080" s="75" t="str">
        <f t="shared" si="423"/>
        <v>1</v>
      </c>
      <c r="AO2080" s="75" t="str">
        <f t="shared" si="424"/>
        <v>1</v>
      </c>
      <c r="AP2080" s="75" t="str">
        <f t="shared" si="425"/>
        <v>1</v>
      </c>
      <c r="AQ2080" s="75" t="str">
        <f t="shared" si="406"/>
        <v>1</v>
      </c>
      <c r="AR2080" s="75" t="str">
        <f t="shared" si="407"/>
        <v>1</v>
      </c>
      <c r="AS2080" s="75">
        <f t="shared" si="426"/>
        <v>1</v>
      </c>
      <c r="AT2080" s="75" t="str">
        <f t="shared" si="427"/>
        <v>1</v>
      </c>
      <c r="AU2080" s="48" t="e">
        <f>IF(OR(AQ2080="I",#REF!="I",AQ2080="C",#REF!="C"),"Termovacío",IF(OR(AO2080="I",AN2080="I",AP2080="I",AK2080="I",AL2080="I",AO2080="C",AN2080="C",AP2080="C",AK2080="C",AL2080="C"),"Regeneración",""))</f>
        <v>#REF!</v>
      </c>
    </row>
    <row r="2081" spans="1:47" s="10" customFormat="1" ht="15" customHeight="1" x14ac:dyDescent="0.2">
      <c r="A2081" s="4">
        <f t="shared" si="428"/>
        <v>109</v>
      </c>
      <c r="B2081" s="4">
        <v>60000504</v>
      </c>
      <c r="C2081" s="4" t="s">
        <v>220</v>
      </c>
      <c r="D2081" s="4" t="s">
        <v>156</v>
      </c>
      <c r="E2081" s="3"/>
      <c r="F2081" s="4" t="s">
        <v>397</v>
      </c>
      <c r="G2081" s="4" t="s">
        <v>29</v>
      </c>
      <c r="H2081" s="4" t="s">
        <v>149</v>
      </c>
      <c r="I2081" s="4" t="s">
        <v>245</v>
      </c>
      <c r="J2081" s="4">
        <v>10</v>
      </c>
      <c r="K2081" s="4" t="s">
        <v>218</v>
      </c>
      <c r="L2081" s="4">
        <v>1998</v>
      </c>
      <c r="M2081" s="4" t="s">
        <v>266</v>
      </c>
      <c r="N2081" s="4" t="s">
        <v>304</v>
      </c>
      <c r="O2081" s="4"/>
      <c r="P2081" s="4"/>
      <c r="Q2081" s="4"/>
      <c r="R2081" s="4" t="s">
        <v>123</v>
      </c>
      <c r="S2081" s="13"/>
      <c r="T2081" s="4"/>
      <c r="U2081" s="4"/>
      <c r="V2081" s="4"/>
      <c r="W2081" s="4">
        <v>60</v>
      </c>
      <c r="X2081" s="13">
        <v>40100</v>
      </c>
      <c r="Y2081" s="27"/>
      <c r="Z2081" s="27"/>
      <c r="AA2081" s="28"/>
      <c r="AB2081" s="31"/>
      <c r="AC2081" s="32"/>
      <c r="AD2081" s="28"/>
      <c r="AE2081" s="28">
        <v>34</v>
      </c>
      <c r="AF2081" s="33">
        <v>0.01</v>
      </c>
      <c r="AG2081" s="28">
        <v>15</v>
      </c>
      <c r="AH2081" s="31">
        <v>4.2000000000000003E-2</v>
      </c>
      <c r="AI2081" s="31">
        <v>1.133</v>
      </c>
      <c r="AJ2081" s="31"/>
      <c r="AK2081" s="75" t="str">
        <f t="shared" si="420"/>
        <v>1</v>
      </c>
      <c r="AL2081" s="75" t="str">
        <f t="shared" si="421"/>
        <v>1</v>
      </c>
      <c r="AM2081" s="75" t="str">
        <f t="shared" si="422"/>
        <v>1</v>
      </c>
      <c r="AN2081" s="75" t="str">
        <f t="shared" si="423"/>
        <v>1</v>
      </c>
      <c r="AO2081" s="75" t="str">
        <f t="shared" si="424"/>
        <v>1</v>
      </c>
      <c r="AP2081" s="75" t="str">
        <f t="shared" si="425"/>
        <v>5</v>
      </c>
      <c r="AQ2081" s="75" t="str">
        <f t="shared" si="406"/>
        <v>1</v>
      </c>
      <c r="AR2081" s="75" t="str">
        <f t="shared" si="407"/>
        <v>1</v>
      </c>
      <c r="AS2081" s="75">
        <f t="shared" si="426"/>
        <v>1.1818181818181819</v>
      </c>
      <c r="AT2081" s="75" t="str">
        <f t="shared" si="427"/>
        <v>3</v>
      </c>
      <c r="AU2081" s="48" t="e">
        <f>IF(OR(AQ2081="I",#REF!="I",AQ2081="C",#REF!="C"),"Termovacío",IF(OR(AO2081="I",AN2081="I",AP2081="I",AK2081="I",AL2081="I",AO2081="C",AN2081="C",AP2081="C",AK2081="C",AL2081="C"),"Regeneración",""))</f>
        <v>#REF!</v>
      </c>
    </row>
    <row r="2082" spans="1:47" s="10" customFormat="1" ht="15" customHeight="1" x14ac:dyDescent="0.2">
      <c r="A2082" s="4">
        <f t="shared" si="428"/>
        <v>109</v>
      </c>
      <c r="B2082" s="4">
        <v>60000504</v>
      </c>
      <c r="C2082" s="4" t="s">
        <v>220</v>
      </c>
      <c r="D2082" s="4" t="s">
        <v>156</v>
      </c>
      <c r="E2082" s="3"/>
      <c r="F2082" s="4" t="s">
        <v>397</v>
      </c>
      <c r="G2082" s="4" t="s">
        <v>29</v>
      </c>
      <c r="H2082" s="4" t="s">
        <v>149</v>
      </c>
      <c r="I2082" s="4" t="s">
        <v>245</v>
      </c>
      <c r="J2082" s="4">
        <v>10</v>
      </c>
      <c r="K2082" s="4" t="s">
        <v>218</v>
      </c>
      <c r="L2082" s="4">
        <v>1998</v>
      </c>
      <c r="M2082" s="4" t="s">
        <v>266</v>
      </c>
      <c r="N2082" s="4" t="s">
        <v>304</v>
      </c>
      <c r="O2082" s="4"/>
      <c r="P2082" s="4"/>
      <c r="Q2082" s="4"/>
      <c r="R2082" s="4" t="s">
        <v>123</v>
      </c>
      <c r="S2082" s="13"/>
      <c r="T2082" s="4"/>
      <c r="U2082" s="4"/>
      <c r="V2082" s="4"/>
      <c r="W2082" s="4">
        <v>60</v>
      </c>
      <c r="X2082" s="13">
        <v>39721</v>
      </c>
      <c r="Y2082" s="27"/>
      <c r="Z2082" s="27"/>
      <c r="AA2082" s="28"/>
      <c r="AB2082" s="31"/>
      <c r="AC2082" s="32"/>
      <c r="AD2082" s="28"/>
      <c r="AE2082" s="28">
        <v>33.700000000000003</v>
      </c>
      <c r="AF2082" s="33">
        <v>0.01</v>
      </c>
      <c r="AG2082" s="28">
        <v>1</v>
      </c>
      <c r="AH2082" s="31">
        <v>1.7999999999999999E-2</v>
      </c>
      <c r="AI2082" s="31">
        <v>0.74199999999999999</v>
      </c>
      <c r="AJ2082" s="31"/>
      <c r="AK2082" s="75" t="str">
        <f t="shared" si="420"/>
        <v>1</v>
      </c>
      <c r="AL2082" s="75" t="str">
        <f t="shared" si="421"/>
        <v>1</v>
      </c>
      <c r="AM2082" s="75" t="str">
        <f t="shared" si="422"/>
        <v>1</v>
      </c>
      <c r="AN2082" s="75" t="str">
        <f t="shared" si="423"/>
        <v>1</v>
      </c>
      <c r="AO2082" s="75" t="str">
        <f t="shared" si="424"/>
        <v>1</v>
      </c>
      <c r="AP2082" s="75" t="str">
        <f t="shared" si="425"/>
        <v>1</v>
      </c>
      <c r="AQ2082" s="75" t="str">
        <f t="shared" si="406"/>
        <v>1</v>
      </c>
      <c r="AR2082" s="75" t="str">
        <f t="shared" si="407"/>
        <v>1</v>
      </c>
      <c r="AS2082" s="75">
        <f t="shared" si="426"/>
        <v>1</v>
      </c>
      <c r="AT2082" s="75" t="str">
        <f t="shared" si="427"/>
        <v>1</v>
      </c>
      <c r="AU2082" s="48" t="e">
        <f>IF(OR(AQ2082="I",#REF!="I",AQ2082="C",#REF!="C"),"Termovacío",IF(OR(AO2082="I",AN2082="I",AP2082="I",AK2082="I",AL2082="I",AO2082="C",AN2082="C",AP2082="C",AK2082="C",AL2082="C"),"Regeneración",""))</f>
        <v>#REF!</v>
      </c>
    </row>
    <row r="2083" spans="1:47" s="10" customFormat="1" ht="15" customHeight="1" x14ac:dyDescent="0.2">
      <c r="A2083" s="4">
        <f t="shared" si="428"/>
        <v>109</v>
      </c>
      <c r="B2083" s="4">
        <v>60000504</v>
      </c>
      <c r="C2083" s="4" t="s">
        <v>220</v>
      </c>
      <c r="D2083" s="4" t="s">
        <v>156</v>
      </c>
      <c r="E2083" s="3"/>
      <c r="F2083" s="4" t="s">
        <v>397</v>
      </c>
      <c r="G2083" s="4" t="s">
        <v>29</v>
      </c>
      <c r="H2083" s="4" t="s">
        <v>149</v>
      </c>
      <c r="I2083" s="4" t="s">
        <v>245</v>
      </c>
      <c r="J2083" s="4">
        <v>10</v>
      </c>
      <c r="K2083" s="4" t="s">
        <v>218</v>
      </c>
      <c r="L2083" s="4">
        <v>1998</v>
      </c>
      <c r="M2083" s="4" t="s">
        <v>266</v>
      </c>
      <c r="N2083" s="4" t="s">
        <v>304</v>
      </c>
      <c r="O2083" s="4"/>
      <c r="P2083" s="4"/>
      <c r="Q2083" s="4"/>
      <c r="R2083" s="4" t="s">
        <v>123</v>
      </c>
      <c r="S2083" s="13"/>
      <c r="T2083" s="4"/>
      <c r="U2083" s="4"/>
      <c r="V2083" s="4"/>
      <c r="W2083" s="4">
        <v>60</v>
      </c>
      <c r="X2083" s="13">
        <v>39595</v>
      </c>
      <c r="Y2083" s="27"/>
      <c r="Z2083" s="27"/>
      <c r="AA2083" s="28"/>
      <c r="AB2083" s="31"/>
      <c r="AC2083" s="32">
        <v>61.1</v>
      </c>
      <c r="AD2083" s="28"/>
      <c r="AE2083" s="28">
        <v>34</v>
      </c>
      <c r="AF2083" s="33">
        <v>0.01</v>
      </c>
      <c r="AG2083" s="28">
        <v>2</v>
      </c>
      <c r="AH2083" s="31">
        <v>3.3000000000000002E-2</v>
      </c>
      <c r="AI2083" s="31">
        <v>1.3420000000000001</v>
      </c>
      <c r="AJ2083" s="31"/>
      <c r="AK2083" s="75" t="str">
        <f t="shared" si="420"/>
        <v>1</v>
      </c>
      <c r="AL2083" s="75" t="str">
        <f t="shared" si="421"/>
        <v>1</v>
      </c>
      <c r="AM2083" s="75" t="str">
        <f t="shared" si="422"/>
        <v>1</v>
      </c>
      <c r="AN2083" s="75" t="str">
        <f t="shared" si="423"/>
        <v>1</v>
      </c>
      <c r="AO2083" s="75" t="str">
        <f t="shared" si="424"/>
        <v>1</v>
      </c>
      <c r="AP2083" s="75" t="str">
        <f t="shared" si="425"/>
        <v>1</v>
      </c>
      <c r="AQ2083" s="75" t="str">
        <f t="shared" si="406"/>
        <v>1</v>
      </c>
      <c r="AR2083" s="75" t="str">
        <f t="shared" si="407"/>
        <v>1</v>
      </c>
      <c r="AS2083" s="75">
        <f t="shared" si="426"/>
        <v>1</v>
      </c>
      <c r="AT2083" s="75" t="str">
        <f t="shared" si="427"/>
        <v>1</v>
      </c>
      <c r="AU2083" s="48" t="e">
        <f>IF(OR(AQ2083="I",#REF!="I",AQ2083="C",#REF!="C"),"Termovacío",IF(OR(AO2083="I",AN2083="I",AP2083="I",AK2083="I",AL2083="I",AO2083="C",AN2083="C",AP2083="C",AK2083="C",AL2083="C"),"Regeneración",""))</f>
        <v>#REF!</v>
      </c>
    </row>
    <row r="2084" spans="1:47" s="10" customFormat="1" ht="15" customHeight="1" x14ac:dyDescent="0.2">
      <c r="A2084" s="4">
        <f t="shared" si="428"/>
        <v>109</v>
      </c>
      <c r="B2084" s="4">
        <v>60000504</v>
      </c>
      <c r="C2084" s="4" t="s">
        <v>220</v>
      </c>
      <c r="D2084" s="4" t="s">
        <v>156</v>
      </c>
      <c r="E2084" s="3"/>
      <c r="F2084" s="4" t="s">
        <v>397</v>
      </c>
      <c r="G2084" s="4" t="s">
        <v>29</v>
      </c>
      <c r="H2084" s="4" t="s">
        <v>149</v>
      </c>
      <c r="I2084" s="4" t="s">
        <v>245</v>
      </c>
      <c r="J2084" s="4">
        <v>10</v>
      </c>
      <c r="K2084" s="4" t="s">
        <v>218</v>
      </c>
      <c r="L2084" s="4">
        <v>1998</v>
      </c>
      <c r="M2084" s="4" t="s">
        <v>266</v>
      </c>
      <c r="N2084" s="4" t="s">
        <v>304</v>
      </c>
      <c r="O2084" s="4"/>
      <c r="P2084" s="4"/>
      <c r="Q2084" s="4"/>
      <c r="R2084" s="4" t="s">
        <v>123</v>
      </c>
      <c r="S2084" s="13"/>
      <c r="T2084" s="4"/>
      <c r="U2084" s="4"/>
      <c r="V2084" s="4"/>
      <c r="W2084" s="4">
        <v>60</v>
      </c>
      <c r="X2084" s="13">
        <v>39037</v>
      </c>
      <c r="Y2084" s="27"/>
      <c r="Z2084" s="27"/>
      <c r="AA2084" s="28"/>
      <c r="AB2084" s="31"/>
      <c r="AC2084" s="32">
        <v>65.599999999999994</v>
      </c>
      <c r="AD2084" s="28"/>
      <c r="AE2084" s="28">
        <v>28</v>
      </c>
      <c r="AF2084" s="33">
        <v>8.0000000000000002E-3</v>
      </c>
      <c r="AG2084" s="28">
        <v>1.5</v>
      </c>
      <c r="AH2084" s="31">
        <v>3.1E-2</v>
      </c>
      <c r="AI2084" s="31">
        <v>0.89400000000000002</v>
      </c>
      <c r="AJ2084" s="31"/>
      <c r="AK2084" s="75" t="str">
        <f t="shared" si="420"/>
        <v>1</v>
      </c>
      <c r="AL2084" s="75" t="str">
        <f t="shared" si="421"/>
        <v>1</v>
      </c>
      <c r="AM2084" s="75" t="str">
        <f t="shared" si="422"/>
        <v>1</v>
      </c>
      <c r="AN2084" s="75" t="str">
        <f t="shared" si="423"/>
        <v>1</v>
      </c>
      <c r="AO2084" s="75" t="str">
        <f t="shared" si="424"/>
        <v>3</v>
      </c>
      <c r="AP2084" s="75" t="str">
        <f t="shared" si="425"/>
        <v>1</v>
      </c>
      <c r="AQ2084" s="75" t="str">
        <f t="shared" ref="AQ2084:AQ2147" si="431">IF(AC2084&lt;&gt;"",IF(AND(W2084=60,AC2084&gt;=40),"1",IF(AND(W2084=60,AC2084&gt;=35,AC2084&lt;40),"3",IF(AND(W2084=60,AC2084&lt;35),"5",IF(AND(W2084=220,AC2084&gt;=50),"1",IF(AND(W2084=220,AC2084&gt;=45,AC2084&lt;50),"2",IF(AND(W2084=220,AC2084&lt;45),"5","")))))),"1")</f>
        <v>1</v>
      </c>
      <c r="AR2084" s="75" t="str">
        <f t="shared" ref="AR2084:AR2147" si="432">IF(AJ2084&lt;&gt;"",IF(AJ2084&gt;=0.2,"1",IF(AND(AJ2084&gt;=0.1,AJ2084&lt;0.2),"3",IF(AJ2084&lt;0.1,"5",""))),"1")</f>
        <v>1</v>
      </c>
      <c r="AS2084" s="75">
        <f t="shared" si="426"/>
        <v>1.2727272727272727</v>
      </c>
      <c r="AT2084" s="75" t="str">
        <f t="shared" si="427"/>
        <v>3</v>
      </c>
      <c r="AU2084" s="48" t="e">
        <f>IF(OR(AQ2084="I",#REF!="I",AQ2084="C",#REF!="C"),"Termovacío",IF(OR(AO2084="I",AN2084="I",AP2084="I",AK2084="I",AL2084="I",AO2084="C",AN2084="C",AP2084="C",AK2084="C",AL2084="C"),"Regeneración",""))</f>
        <v>#REF!</v>
      </c>
    </row>
    <row r="2085" spans="1:47" s="10" customFormat="1" ht="15" customHeight="1" x14ac:dyDescent="0.2">
      <c r="A2085" s="4">
        <f t="shared" si="428"/>
        <v>109</v>
      </c>
      <c r="B2085" s="4">
        <v>60000504</v>
      </c>
      <c r="C2085" s="4" t="s">
        <v>220</v>
      </c>
      <c r="D2085" s="4" t="s">
        <v>156</v>
      </c>
      <c r="E2085" s="3"/>
      <c r="F2085" s="4" t="s">
        <v>397</v>
      </c>
      <c r="G2085" s="4" t="s">
        <v>29</v>
      </c>
      <c r="H2085" s="4" t="s">
        <v>149</v>
      </c>
      <c r="I2085" s="4" t="s">
        <v>245</v>
      </c>
      <c r="J2085" s="4">
        <v>10</v>
      </c>
      <c r="K2085" s="4" t="s">
        <v>218</v>
      </c>
      <c r="L2085" s="4">
        <v>1998</v>
      </c>
      <c r="M2085" s="4" t="s">
        <v>266</v>
      </c>
      <c r="N2085" s="4" t="s">
        <v>304</v>
      </c>
      <c r="O2085" s="4"/>
      <c r="P2085" s="4"/>
      <c r="Q2085" s="4"/>
      <c r="R2085" s="4" t="s">
        <v>123</v>
      </c>
      <c r="S2085" s="13"/>
      <c r="T2085" s="4"/>
      <c r="U2085" s="4"/>
      <c r="V2085" s="4"/>
      <c r="W2085" s="4">
        <v>60</v>
      </c>
      <c r="X2085" s="13">
        <v>38938</v>
      </c>
      <c r="Y2085" s="27"/>
      <c r="Z2085" s="27"/>
      <c r="AA2085" s="28"/>
      <c r="AB2085" s="31"/>
      <c r="AC2085" s="32">
        <v>63</v>
      </c>
      <c r="AD2085" s="28"/>
      <c r="AE2085" s="28">
        <v>33.4</v>
      </c>
      <c r="AF2085" s="33"/>
      <c r="AG2085" s="28">
        <v>1</v>
      </c>
      <c r="AH2085" s="31"/>
      <c r="AI2085" s="31"/>
      <c r="AJ2085" s="31"/>
      <c r="AK2085" s="75" t="str">
        <f t="shared" si="420"/>
        <v>1</v>
      </c>
      <c r="AL2085" s="75" t="str">
        <f t="shared" si="421"/>
        <v>1</v>
      </c>
      <c r="AM2085" s="75" t="str">
        <f t="shared" si="422"/>
        <v>1</v>
      </c>
      <c r="AN2085" s="75" t="str">
        <f t="shared" si="423"/>
        <v>1</v>
      </c>
      <c r="AO2085" s="75" t="str">
        <f t="shared" si="424"/>
        <v>1</v>
      </c>
      <c r="AP2085" s="75" t="str">
        <f t="shared" si="425"/>
        <v>1</v>
      </c>
      <c r="AQ2085" s="75" t="str">
        <f t="shared" si="431"/>
        <v>1</v>
      </c>
      <c r="AR2085" s="75" t="str">
        <f t="shared" si="432"/>
        <v>1</v>
      </c>
      <c r="AS2085" s="75">
        <f t="shared" si="426"/>
        <v>1</v>
      </c>
      <c r="AT2085" s="75" t="str">
        <f t="shared" si="427"/>
        <v>1</v>
      </c>
      <c r="AU2085" s="48" t="e">
        <f>IF(OR(AQ2085="I",#REF!="I",AQ2085="C",#REF!="C"),"Termovacío",IF(OR(AO2085="I",AN2085="I",AP2085="I",AK2085="I",AL2085="I",AO2085="C",AN2085="C",AP2085="C",AK2085="C",AL2085="C"),"Regeneración",""))</f>
        <v>#REF!</v>
      </c>
    </row>
    <row r="2086" spans="1:47" s="10" customFormat="1" ht="15" customHeight="1" x14ac:dyDescent="0.2">
      <c r="A2086" s="4">
        <f t="shared" si="428"/>
        <v>109</v>
      </c>
      <c r="B2086" s="4">
        <v>60000504</v>
      </c>
      <c r="C2086" s="4" t="s">
        <v>220</v>
      </c>
      <c r="D2086" s="4" t="s">
        <v>156</v>
      </c>
      <c r="E2086" s="3"/>
      <c r="F2086" s="4" t="s">
        <v>397</v>
      </c>
      <c r="G2086" s="4" t="s">
        <v>29</v>
      </c>
      <c r="H2086" s="4" t="s">
        <v>149</v>
      </c>
      <c r="I2086" s="4" t="s">
        <v>245</v>
      </c>
      <c r="J2086" s="4">
        <v>10</v>
      </c>
      <c r="K2086" s="4" t="s">
        <v>218</v>
      </c>
      <c r="L2086" s="4">
        <v>1998</v>
      </c>
      <c r="M2086" s="4" t="s">
        <v>266</v>
      </c>
      <c r="N2086" s="4" t="s">
        <v>304</v>
      </c>
      <c r="O2086" s="4"/>
      <c r="P2086" s="4"/>
      <c r="Q2086" s="4"/>
      <c r="R2086" s="4" t="s">
        <v>123</v>
      </c>
      <c r="S2086" s="13"/>
      <c r="T2086" s="4"/>
      <c r="U2086" s="4"/>
      <c r="V2086" s="4"/>
      <c r="W2086" s="4">
        <v>60</v>
      </c>
      <c r="X2086" s="13">
        <v>38685</v>
      </c>
      <c r="Y2086" s="27"/>
      <c r="Z2086" s="27"/>
      <c r="AA2086" s="28"/>
      <c r="AB2086" s="31"/>
      <c r="AC2086" s="32">
        <v>56.8</v>
      </c>
      <c r="AD2086" s="28"/>
      <c r="AE2086" s="28">
        <v>31.8</v>
      </c>
      <c r="AF2086" s="33">
        <v>1.0999999999999999E-2</v>
      </c>
      <c r="AG2086" s="28">
        <v>1</v>
      </c>
      <c r="AH2086" s="31"/>
      <c r="AI2086" s="31"/>
      <c r="AJ2086" s="31"/>
      <c r="AK2086" s="75" t="str">
        <f t="shared" si="420"/>
        <v>1</v>
      </c>
      <c r="AL2086" s="75" t="str">
        <f t="shared" si="421"/>
        <v>1</v>
      </c>
      <c r="AM2086" s="75" t="str">
        <f t="shared" si="422"/>
        <v>1</v>
      </c>
      <c r="AN2086" s="75" t="str">
        <f t="shared" si="423"/>
        <v>1</v>
      </c>
      <c r="AO2086" s="75" t="str">
        <f t="shared" si="424"/>
        <v>3</v>
      </c>
      <c r="AP2086" s="75" t="str">
        <f t="shared" si="425"/>
        <v>1</v>
      </c>
      <c r="AQ2086" s="75" t="str">
        <f t="shared" si="431"/>
        <v>1</v>
      </c>
      <c r="AR2086" s="75" t="str">
        <f t="shared" si="432"/>
        <v>1</v>
      </c>
      <c r="AS2086" s="75">
        <f t="shared" si="426"/>
        <v>1.2727272727272727</v>
      </c>
      <c r="AT2086" s="75" t="str">
        <f t="shared" si="427"/>
        <v>3</v>
      </c>
      <c r="AU2086" s="48" t="e">
        <f>IF(OR(AQ2086="I",#REF!="I",AQ2086="C",#REF!="C"),"Termovacío",IF(OR(AO2086="I",AN2086="I",AP2086="I",AK2086="I",AL2086="I",AO2086="C",AN2086="C",AP2086="C",AK2086="C",AL2086="C"),"Regeneración",""))</f>
        <v>#REF!</v>
      </c>
    </row>
    <row r="2087" spans="1:47" s="10" customFormat="1" ht="15" customHeight="1" x14ac:dyDescent="0.2">
      <c r="A2087" s="4">
        <f t="shared" si="428"/>
        <v>109</v>
      </c>
      <c r="B2087" s="4">
        <v>60000504</v>
      </c>
      <c r="C2087" s="4" t="s">
        <v>220</v>
      </c>
      <c r="D2087" s="4" t="s">
        <v>156</v>
      </c>
      <c r="E2087" s="3"/>
      <c r="F2087" s="4" t="s">
        <v>397</v>
      </c>
      <c r="G2087" s="4" t="s">
        <v>29</v>
      </c>
      <c r="H2087" s="4" t="s">
        <v>149</v>
      </c>
      <c r="I2087" s="4" t="s">
        <v>245</v>
      </c>
      <c r="J2087" s="4">
        <v>10</v>
      </c>
      <c r="K2087" s="4" t="s">
        <v>218</v>
      </c>
      <c r="L2087" s="4">
        <v>1998</v>
      </c>
      <c r="M2087" s="4" t="s">
        <v>266</v>
      </c>
      <c r="N2087" s="4" t="s">
        <v>304</v>
      </c>
      <c r="O2087" s="4"/>
      <c r="P2087" s="4"/>
      <c r="Q2087" s="4"/>
      <c r="R2087" s="4" t="s">
        <v>123</v>
      </c>
      <c r="S2087" s="13"/>
      <c r="T2087" s="4"/>
      <c r="U2087" s="4"/>
      <c r="V2087" s="4"/>
      <c r="W2087" s="4">
        <v>60</v>
      </c>
      <c r="X2087" s="13">
        <v>38517</v>
      </c>
      <c r="Y2087" s="27"/>
      <c r="Z2087" s="27"/>
      <c r="AA2087" s="28"/>
      <c r="AB2087" s="31"/>
      <c r="AC2087" s="32">
        <v>72</v>
      </c>
      <c r="AD2087" s="28"/>
      <c r="AE2087" s="28"/>
      <c r="AF2087" s="33"/>
      <c r="AG2087" s="28"/>
      <c r="AH2087" s="31"/>
      <c r="AI2087" s="31"/>
      <c r="AJ2087" s="31"/>
      <c r="AK2087" s="75" t="str">
        <f t="shared" si="420"/>
        <v>1</v>
      </c>
      <c r="AL2087" s="75" t="str">
        <f t="shared" si="421"/>
        <v>1</v>
      </c>
      <c r="AM2087" s="75" t="str">
        <f t="shared" si="422"/>
        <v>1</v>
      </c>
      <c r="AN2087" s="75" t="str">
        <f t="shared" si="423"/>
        <v>1</v>
      </c>
      <c r="AO2087" s="75" t="str">
        <f t="shared" si="424"/>
        <v>1</v>
      </c>
      <c r="AP2087" s="75" t="str">
        <f t="shared" si="425"/>
        <v>1</v>
      </c>
      <c r="AQ2087" s="75" t="str">
        <f t="shared" si="431"/>
        <v>1</v>
      </c>
      <c r="AR2087" s="75" t="str">
        <f t="shared" si="432"/>
        <v>1</v>
      </c>
      <c r="AS2087" s="75">
        <f t="shared" si="426"/>
        <v>1</v>
      </c>
      <c r="AT2087" s="75" t="str">
        <f t="shared" si="427"/>
        <v>1</v>
      </c>
      <c r="AU2087" s="48" t="e">
        <f>IF(OR(AQ2087="I",#REF!="I",AQ2087="C",#REF!="C"),"Termovacío",IF(OR(AO2087="I",AN2087="I",AP2087="I",AK2087="I",AL2087="I",AO2087="C",AN2087="C",AP2087="C",AK2087="C",AL2087="C"),"Regeneración",""))</f>
        <v>#REF!</v>
      </c>
    </row>
    <row r="2088" spans="1:47" s="10" customFormat="1" ht="15" customHeight="1" x14ac:dyDescent="0.2">
      <c r="A2088" s="4">
        <f t="shared" si="428"/>
        <v>109</v>
      </c>
      <c r="B2088" s="4">
        <v>60000504</v>
      </c>
      <c r="C2088" s="4" t="s">
        <v>220</v>
      </c>
      <c r="D2088" s="4" t="s">
        <v>156</v>
      </c>
      <c r="E2088" s="3"/>
      <c r="F2088" s="4" t="s">
        <v>397</v>
      </c>
      <c r="G2088" s="4" t="s">
        <v>29</v>
      </c>
      <c r="H2088" s="4" t="s">
        <v>149</v>
      </c>
      <c r="I2088" s="4" t="s">
        <v>245</v>
      </c>
      <c r="J2088" s="4">
        <v>10</v>
      </c>
      <c r="K2088" s="4" t="s">
        <v>218</v>
      </c>
      <c r="L2088" s="4">
        <v>1998</v>
      </c>
      <c r="M2088" s="4" t="s">
        <v>266</v>
      </c>
      <c r="N2088" s="4" t="s">
        <v>304</v>
      </c>
      <c r="O2088" s="4"/>
      <c r="P2088" s="4"/>
      <c r="Q2088" s="4"/>
      <c r="R2088" s="4" t="s">
        <v>123</v>
      </c>
      <c r="S2088" s="13"/>
      <c r="T2088" s="4"/>
      <c r="U2088" s="4"/>
      <c r="V2088" s="4"/>
      <c r="W2088" s="4">
        <v>60</v>
      </c>
      <c r="X2088" s="13">
        <v>38243</v>
      </c>
      <c r="Y2088" s="27"/>
      <c r="Z2088" s="27"/>
      <c r="AA2088" s="28"/>
      <c r="AB2088" s="31"/>
      <c r="AC2088" s="32">
        <v>63</v>
      </c>
      <c r="AD2088" s="28"/>
      <c r="AE2088" s="28">
        <v>33.1</v>
      </c>
      <c r="AF2088" s="33"/>
      <c r="AG2088" s="28">
        <v>1</v>
      </c>
      <c r="AH2088" s="31"/>
      <c r="AI2088" s="31"/>
      <c r="AJ2088" s="31"/>
      <c r="AK2088" s="75" t="str">
        <f t="shared" si="420"/>
        <v>1</v>
      </c>
      <c r="AL2088" s="75" t="str">
        <f t="shared" si="421"/>
        <v>1</v>
      </c>
      <c r="AM2088" s="75" t="str">
        <f t="shared" si="422"/>
        <v>1</v>
      </c>
      <c r="AN2088" s="75" t="str">
        <f t="shared" si="423"/>
        <v>1</v>
      </c>
      <c r="AO2088" s="75" t="str">
        <f t="shared" si="424"/>
        <v>1</v>
      </c>
      <c r="AP2088" s="75" t="str">
        <f t="shared" si="425"/>
        <v>1</v>
      </c>
      <c r="AQ2088" s="75" t="str">
        <f t="shared" si="431"/>
        <v>1</v>
      </c>
      <c r="AR2088" s="75" t="str">
        <f t="shared" si="432"/>
        <v>1</v>
      </c>
      <c r="AS2088" s="75">
        <f t="shared" si="426"/>
        <v>1</v>
      </c>
      <c r="AT2088" s="75" t="str">
        <f t="shared" si="427"/>
        <v>1</v>
      </c>
      <c r="AU2088" s="48" t="e">
        <f>IF(OR(AQ2088="I",#REF!="I",AQ2088="C",#REF!="C"),"Termovacío",IF(OR(AO2088="I",AN2088="I",AP2088="I",AK2088="I",AL2088="I",AO2088="C",AN2088="C",AP2088="C",AK2088="C",AL2088="C"),"Regeneración",""))</f>
        <v>#REF!</v>
      </c>
    </row>
    <row r="2089" spans="1:47" s="10" customFormat="1" ht="15" customHeight="1" x14ac:dyDescent="0.2">
      <c r="A2089" s="4">
        <f t="shared" si="428"/>
        <v>109</v>
      </c>
      <c r="B2089" s="4">
        <v>60000504</v>
      </c>
      <c r="C2089" s="4" t="s">
        <v>220</v>
      </c>
      <c r="D2089" s="4" t="s">
        <v>156</v>
      </c>
      <c r="E2089" s="3"/>
      <c r="F2089" s="4" t="s">
        <v>397</v>
      </c>
      <c r="G2089" s="4" t="s">
        <v>29</v>
      </c>
      <c r="H2089" s="4" t="s">
        <v>149</v>
      </c>
      <c r="I2089" s="4" t="s">
        <v>245</v>
      </c>
      <c r="J2089" s="4">
        <v>10</v>
      </c>
      <c r="K2089" s="4" t="s">
        <v>218</v>
      </c>
      <c r="L2089" s="4">
        <v>1998</v>
      </c>
      <c r="M2089" s="4" t="s">
        <v>266</v>
      </c>
      <c r="N2089" s="4" t="s">
        <v>304</v>
      </c>
      <c r="O2089" s="4"/>
      <c r="P2089" s="4"/>
      <c r="Q2089" s="4"/>
      <c r="R2089" s="4" t="s">
        <v>123</v>
      </c>
      <c r="S2089" s="13"/>
      <c r="T2089" s="4"/>
      <c r="U2089" s="4"/>
      <c r="V2089" s="4"/>
      <c r="W2089" s="4">
        <v>60</v>
      </c>
      <c r="X2089" s="13">
        <v>37928</v>
      </c>
      <c r="Y2089" s="27"/>
      <c r="Z2089" s="27"/>
      <c r="AA2089" s="28"/>
      <c r="AB2089" s="31"/>
      <c r="AC2089" s="32">
        <v>65</v>
      </c>
      <c r="AD2089" s="28"/>
      <c r="AE2089" s="28">
        <v>34.6</v>
      </c>
      <c r="AF2089" s="33">
        <v>1.55E-2</v>
      </c>
      <c r="AG2089" s="28">
        <v>1.1000000000000001</v>
      </c>
      <c r="AH2089" s="31"/>
      <c r="AI2089" s="31"/>
      <c r="AJ2089" s="31"/>
      <c r="AK2089" s="75" t="str">
        <f t="shared" si="420"/>
        <v>1</v>
      </c>
      <c r="AL2089" s="75" t="str">
        <f t="shared" si="421"/>
        <v>1</v>
      </c>
      <c r="AM2089" s="75" t="str">
        <f t="shared" si="422"/>
        <v>1</v>
      </c>
      <c r="AN2089" s="75" t="str">
        <f t="shared" si="423"/>
        <v>1</v>
      </c>
      <c r="AO2089" s="75" t="str">
        <f t="shared" si="424"/>
        <v>1</v>
      </c>
      <c r="AP2089" s="75" t="str">
        <f t="shared" si="425"/>
        <v>1</v>
      </c>
      <c r="AQ2089" s="75" t="str">
        <f t="shared" si="431"/>
        <v>1</v>
      </c>
      <c r="AR2089" s="75" t="str">
        <f t="shared" si="432"/>
        <v>1</v>
      </c>
      <c r="AS2089" s="75">
        <f t="shared" si="426"/>
        <v>1</v>
      </c>
      <c r="AT2089" s="75" t="str">
        <f t="shared" si="427"/>
        <v>1</v>
      </c>
      <c r="AU2089" s="48" t="e">
        <f>IF(OR(AQ2089="I",#REF!="I",AQ2089="C",#REF!="C"),"Termovacío",IF(OR(AO2089="I",AN2089="I",AP2089="I",AK2089="I",AL2089="I",AO2089="C",AN2089="C",AP2089="C",AK2089="C",AL2089="C"),"Regeneración",""))</f>
        <v>#REF!</v>
      </c>
    </row>
    <row r="2090" spans="1:47" s="10" customFormat="1" ht="15" customHeight="1" x14ac:dyDescent="0.2">
      <c r="A2090" s="4">
        <f t="shared" si="428"/>
        <v>109</v>
      </c>
      <c r="B2090" s="4">
        <v>60000504</v>
      </c>
      <c r="C2090" s="4" t="s">
        <v>220</v>
      </c>
      <c r="D2090" s="4" t="s">
        <v>156</v>
      </c>
      <c r="E2090" s="3"/>
      <c r="F2090" s="4" t="s">
        <v>397</v>
      </c>
      <c r="G2090" s="4" t="s">
        <v>29</v>
      </c>
      <c r="H2090" s="4" t="s">
        <v>149</v>
      </c>
      <c r="I2090" s="4" t="s">
        <v>245</v>
      </c>
      <c r="J2090" s="4">
        <v>10</v>
      </c>
      <c r="K2090" s="4" t="s">
        <v>218</v>
      </c>
      <c r="L2090" s="4">
        <v>1998</v>
      </c>
      <c r="M2090" s="4" t="s">
        <v>266</v>
      </c>
      <c r="N2090" s="4" t="s">
        <v>304</v>
      </c>
      <c r="O2090" s="4"/>
      <c r="P2090" s="4"/>
      <c r="Q2090" s="4"/>
      <c r="R2090" s="4" t="s">
        <v>123</v>
      </c>
      <c r="S2090" s="13"/>
      <c r="T2090" s="4"/>
      <c r="U2090" s="4"/>
      <c r="V2090" s="4"/>
      <c r="W2090" s="4">
        <v>60</v>
      </c>
      <c r="X2090" s="13">
        <v>37401</v>
      </c>
      <c r="Y2090" s="27"/>
      <c r="Z2090" s="27"/>
      <c r="AA2090" s="28"/>
      <c r="AB2090" s="31"/>
      <c r="AC2090" s="32">
        <v>67</v>
      </c>
      <c r="AD2090" s="28"/>
      <c r="AE2090" s="28">
        <v>34.299999999999997</v>
      </c>
      <c r="AF2090" s="33">
        <v>1.8620000000000001E-2</v>
      </c>
      <c r="AG2090" s="28">
        <v>0.5</v>
      </c>
      <c r="AH2090" s="31"/>
      <c r="AI2090" s="31"/>
      <c r="AJ2090" s="31"/>
      <c r="AK2090" s="75" t="str">
        <f t="shared" si="420"/>
        <v>1</v>
      </c>
      <c r="AL2090" s="75" t="str">
        <f t="shared" si="421"/>
        <v>1</v>
      </c>
      <c r="AM2090" s="75" t="str">
        <f t="shared" si="422"/>
        <v>1</v>
      </c>
      <c r="AN2090" s="75" t="str">
        <f t="shared" si="423"/>
        <v>1</v>
      </c>
      <c r="AO2090" s="75" t="str">
        <f t="shared" si="424"/>
        <v>1</v>
      </c>
      <c r="AP2090" s="75" t="str">
        <f t="shared" si="425"/>
        <v>1</v>
      </c>
      <c r="AQ2090" s="75" t="str">
        <f t="shared" si="431"/>
        <v>1</v>
      </c>
      <c r="AR2090" s="75" t="str">
        <f t="shared" si="432"/>
        <v>1</v>
      </c>
      <c r="AS2090" s="75">
        <f t="shared" si="426"/>
        <v>1</v>
      </c>
      <c r="AT2090" s="75" t="str">
        <f t="shared" si="427"/>
        <v>1</v>
      </c>
      <c r="AU2090" s="48" t="e">
        <f>IF(OR(AQ2090="I",#REF!="I",AQ2090="C",#REF!="C"),"Termovacío",IF(OR(AO2090="I",AN2090="I",AP2090="I",AK2090="I",AL2090="I",AO2090="C",AN2090="C",AP2090="C",AK2090="C",AL2090="C"),"Regeneración",""))</f>
        <v>#REF!</v>
      </c>
    </row>
    <row r="2091" spans="1:47" s="10" customFormat="1" ht="15" customHeight="1" x14ac:dyDescent="0.2">
      <c r="A2091" s="4">
        <f t="shared" si="428"/>
        <v>109</v>
      </c>
      <c r="B2091" s="4">
        <v>60000504</v>
      </c>
      <c r="C2091" s="4" t="s">
        <v>220</v>
      </c>
      <c r="D2091" s="4" t="s">
        <v>156</v>
      </c>
      <c r="E2091" s="3"/>
      <c r="F2091" s="4" t="s">
        <v>397</v>
      </c>
      <c r="G2091" s="4" t="s">
        <v>29</v>
      </c>
      <c r="H2091" s="4" t="s">
        <v>149</v>
      </c>
      <c r="I2091" s="4" t="s">
        <v>245</v>
      </c>
      <c r="J2091" s="4">
        <v>10</v>
      </c>
      <c r="K2091" s="4" t="s">
        <v>218</v>
      </c>
      <c r="L2091" s="4">
        <v>1998</v>
      </c>
      <c r="M2091" s="4" t="s">
        <v>266</v>
      </c>
      <c r="N2091" s="4" t="s">
        <v>304</v>
      </c>
      <c r="O2091" s="4"/>
      <c r="P2091" s="4"/>
      <c r="Q2091" s="4"/>
      <c r="R2091" s="4" t="s">
        <v>123</v>
      </c>
      <c r="S2091" s="13"/>
      <c r="T2091" s="4"/>
      <c r="U2091" s="4"/>
      <c r="V2091" s="4"/>
      <c r="W2091" s="4">
        <v>60</v>
      </c>
      <c r="X2091" s="13">
        <v>37007</v>
      </c>
      <c r="Y2091" s="27"/>
      <c r="Z2091" s="27"/>
      <c r="AA2091" s="28"/>
      <c r="AB2091" s="31"/>
      <c r="AC2091" s="32">
        <v>60</v>
      </c>
      <c r="AD2091" s="28"/>
      <c r="AE2091" s="28">
        <v>37</v>
      </c>
      <c r="AF2091" s="33">
        <v>3.3680000000000002E-2</v>
      </c>
      <c r="AG2091" s="28">
        <v>0.5</v>
      </c>
      <c r="AH2091" s="31"/>
      <c r="AI2091" s="31"/>
      <c r="AJ2091" s="31"/>
      <c r="AK2091" s="75" t="str">
        <f t="shared" si="420"/>
        <v>1</v>
      </c>
      <c r="AL2091" s="75" t="str">
        <f t="shared" si="421"/>
        <v>1</v>
      </c>
      <c r="AM2091" s="75" t="str">
        <f t="shared" si="422"/>
        <v>1</v>
      </c>
      <c r="AN2091" s="75" t="str">
        <f t="shared" si="423"/>
        <v>1</v>
      </c>
      <c r="AO2091" s="75" t="str">
        <f t="shared" si="424"/>
        <v>1</v>
      </c>
      <c r="AP2091" s="75" t="str">
        <f t="shared" si="425"/>
        <v>1</v>
      </c>
      <c r="AQ2091" s="75" t="str">
        <f t="shared" si="431"/>
        <v>1</v>
      </c>
      <c r="AR2091" s="75" t="str">
        <f t="shared" si="432"/>
        <v>1</v>
      </c>
      <c r="AS2091" s="75">
        <f t="shared" si="426"/>
        <v>1</v>
      </c>
      <c r="AT2091" s="75" t="str">
        <f t="shared" si="427"/>
        <v>1</v>
      </c>
      <c r="AU2091" s="48" t="e">
        <f>IF(OR(AQ2091="I",#REF!="I",AQ2091="C",#REF!="C"),"Termovacío",IF(OR(AO2091="I",AN2091="I",AP2091="I",AK2091="I",AL2091="I",AO2091="C",AN2091="C",AP2091="C",AK2091="C",AL2091="C"),"Regeneración",""))</f>
        <v>#REF!</v>
      </c>
    </row>
    <row r="2092" spans="1:47" s="10" customFormat="1" ht="15" customHeight="1" x14ac:dyDescent="0.2">
      <c r="A2092" s="4">
        <f t="shared" si="428"/>
        <v>109</v>
      </c>
      <c r="B2092" s="4">
        <v>60000504</v>
      </c>
      <c r="C2092" s="4" t="s">
        <v>220</v>
      </c>
      <c r="D2092" s="4" t="s">
        <v>156</v>
      </c>
      <c r="E2092" s="3"/>
      <c r="F2092" s="4" t="s">
        <v>397</v>
      </c>
      <c r="G2092" s="4" t="s">
        <v>29</v>
      </c>
      <c r="H2092" s="4" t="s">
        <v>149</v>
      </c>
      <c r="I2092" s="4" t="s">
        <v>245</v>
      </c>
      <c r="J2092" s="4">
        <v>10</v>
      </c>
      <c r="K2092" s="4" t="s">
        <v>218</v>
      </c>
      <c r="L2092" s="4">
        <v>1998</v>
      </c>
      <c r="M2092" s="4" t="s">
        <v>266</v>
      </c>
      <c r="N2092" s="4" t="s">
        <v>304</v>
      </c>
      <c r="O2092" s="4"/>
      <c r="P2092" s="4"/>
      <c r="Q2092" s="4"/>
      <c r="R2092" s="4" t="s">
        <v>123</v>
      </c>
      <c r="S2092" s="13"/>
      <c r="T2092" s="4"/>
      <c r="U2092" s="4"/>
      <c r="V2092" s="4"/>
      <c r="W2092" s="4">
        <v>60</v>
      </c>
      <c r="X2092" s="13">
        <v>36629</v>
      </c>
      <c r="Y2092" s="27"/>
      <c r="Z2092" s="27"/>
      <c r="AA2092" s="28"/>
      <c r="AB2092" s="31"/>
      <c r="AC2092" s="32">
        <v>38</v>
      </c>
      <c r="AD2092" s="28"/>
      <c r="AE2092" s="28">
        <v>38.299999999999997</v>
      </c>
      <c r="AF2092" s="33">
        <v>1.813E-2</v>
      </c>
      <c r="AG2092" s="28">
        <v>0.4</v>
      </c>
      <c r="AH2092" s="31"/>
      <c r="AI2092" s="31"/>
      <c r="AJ2092" s="31"/>
      <c r="AK2092" s="75" t="str">
        <f t="shared" si="420"/>
        <v>1</v>
      </c>
      <c r="AL2092" s="75" t="str">
        <f t="shared" si="421"/>
        <v>1</v>
      </c>
      <c r="AM2092" s="75" t="str">
        <f t="shared" si="422"/>
        <v>1</v>
      </c>
      <c r="AN2092" s="75" t="str">
        <f t="shared" si="423"/>
        <v>1</v>
      </c>
      <c r="AO2092" s="75" t="str">
        <f t="shared" si="424"/>
        <v>1</v>
      </c>
      <c r="AP2092" s="75" t="str">
        <f t="shared" si="425"/>
        <v>1</v>
      </c>
      <c r="AQ2092" s="75" t="str">
        <f t="shared" si="431"/>
        <v>3</v>
      </c>
      <c r="AR2092" s="75" t="str">
        <f t="shared" si="432"/>
        <v>1</v>
      </c>
      <c r="AS2092" s="75">
        <f t="shared" si="426"/>
        <v>1.4545454545454546</v>
      </c>
      <c r="AT2092" s="75" t="str">
        <f t="shared" si="427"/>
        <v>3</v>
      </c>
      <c r="AU2092" s="48" t="e">
        <f>IF(OR(AQ2092="I",#REF!="I",AQ2092="C",#REF!="C"),"Termovacío",IF(OR(AO2092="I",AN2092="I",AP2092="I",AK2092="I",AL2092="I",AO2092="C",AN2092="C",AP2092="C",AK2092="C",AL2092="C"),"Regeneración",""))</f>
        <v>#REF!</v>
      </c>
    </row>
    <row r="2093" spans="1:47" s="10" customFormat="1" ht="15" customHeight="1" x14ac:dyDescent="0.2">
      <c r="A2093" s="4">
        <f t="shared" si="428"/>
        <v>109</v>
      </c>
      <c r="B2093" s="4">
        <v>60000504</v>
      </c>
      <c r="C2093" s="4" t="s">
        <v>220</v>
      </c>
      <c r="D2093" s="4" t="s">
        <v>156</v>
      </c>
      <c r="E2093" s="3"/>
      <c r="F2093" s="4" t="s">
        <v>397</v>
      </c>
      <c r="G2093" s="4" t="s">
        <v>29</v>
      </c>
      <c r="H2093" s="4" t="s">
        <v>149</v>
      </c>
      <c r="I2093" s="4" t="s">
        <v>245</v>
      </c>
      <c r="J2093" s="4">
        <v>10</v>
      </c>
      <c r="K2093" s="4" t="s">
        <v>218</v>
      </c>
      <c r="L2093" s="4">
        <v>1998</v>
      </c>
      <c r="M2093" s="4" t="s">
        <v>266</v>
      </c>
      <c r="N2093" s="4" t="s">
        <v>304</v>
      </c>
      <c r="O2093" s="4"/>
      <c r="P2093" s="4"/>
      <c r="Q2093" s="4"/>
      <c r="R2093" s="4" t="s">
        <v>123</v>
      </c>
      <c r="S2093" s="13"/>
      <c r="T2093" s="4"/>
      <c r="U2093" s="4"/>
      <c r="V2093" s="4"/>
      <c r="W2093" s="4">
        <v>60</v>
      </c>
      <c r="X2093" s="13">
        <v>36480</v>
      </c>
      <c r="Y2093" s="27"/>
      <c r="Z2093" s="27"/>
      <c r="AA2093" s="28"/>
      <c r="AB2093" s="31"/>
      <c r="AC2093" s="32">
        <v>51</v>
      </c>
      <c r="AD2093" s="28"/>
      <c r="AE2093" s="28">
        <v>39.200000000000003</v>
      </c>
      <c r="AF2093" s="33">
        <v>1.307E-2</v>
      </c>
      <c r="AG2093" s="28">
        <v>0.4</v>
      </c>
      <c r="AH2093" s="31"/>
      <c r="AI2093" s="31"/>
      <c r="AJ2093" s="31"/>
      <c r="AK2093" s="75" t="str">
        <f t="shared" si="420"/>
        <v>1</v>
      </c>
      <c r="AL2093" s="75" t="str">
        <f t="shared" si="421"/>
        <v>1</v>
      </c>
      <c r="AM2093" s="75" t="str">
        <f t="shared" si="422"/>
        <v>1</v>
      </c>
      <c r="AN2093" s="75" t="str">
        <f t="shared" si="423"/>
        <v>1</v>
      </c>
      <c r="AO2093" s="75" t="str">
        <f t="shared" si="424"/>
        <v>1</v>
      </c>
      <c r="AP2093" s="75" t="str">
        <f t="shared" si="425"/>
        <v>1</v>
      </c>
      <c r="AQ2093" s="75" t="str">
        <f t="shared" si="431"/>
        <v>1</v>
      </c>
      <c r="AR2093" s="75" t="str">
        <f t="shared" si="432"/>
        <v>1</v>
      </c>
      <c r="AS2093" s="75">
        <f t="shared" si="426"/>
        <v>1</v>
      </c>
      <c r="AT2093" s="75" t="str">
        <f t="shared" si="427"/>
        <v>1</v>
      </c>
      <c r="AU2093" s="48" t="e">
        <f>IF(OR(AQ2093="I",#REF!="I",AQ2093="C",#REF!="C"),"Termovacío",IF(OR(AO2093="I",AN2093="I",AP2093="I",AK2093="I",AL2093="I",AO2093="C",AN2093="C",AP2093="C",AK2093="C",AL2093="C"),"Regeneración",""))</f>
        <v>#REF!</v>
      </c>
    </row>
    <row r="2094" spans="1:47" s="10" customFormat="1" ht="15" customHeight="1" x14ac:dyDescent="0.2">
      <c r="A2094" s="4">
        <f t="shared" si="428"/>
        <v>109</v>
      </c>
      <c r="B2094" s="4">
        <v>60000504</v>
      </c>
      <c r="C2094" s="4" t="s">
        <v>220</v>
      </c>
      <c r="D2094" s="4" t="s">
        <v>156</v>
      </c>
      <c r="E2094" s="3"/>
      <c r="F2094" s="4" t="s">
        <v>397</v>
      </c>
      <c r="G2094" s="4" t="s">
        <v>29</v>
      </c>
      <c r="H2094" s="4" t="s">
        <v>149</v>
      </c>
      <c r="I2094" s="4" t="s">
        <v>245</v>
      </c>
      <c r="J2094" s="4">
        <v>10</v>
      </c>
      <c r="K2094" s="4" t="s">
        <v>218</v>
      </c>
      <c r="L2094" s="4">
        <v>1998</v>
      </c>
      <c r="M2094" s="4" t="s">
        <v>266</v>
      </c>
      <c r="N2094" s="4" t="s">
        <v>304</v>
      </c>
      <c r="O2094" s="4"/>
      <c r="P2094" s="4"/>
      <c r="Q2094" s="4"/>
      <c r="R2094" s="4" t="s">
        <v>123</v>
      </c>
      <c r="S2094" s="13"/>
      <c r="T2094" s="4"/>
      <c r="U2094" s="4"/>
      <c r="V2094" s="4"/>
      <c r="W2094" s="4">
        <v>60</v>
      </c>
      <c r="X2094" s="13">
        <v>36257</v>
      </c>
      <c r="Y2094" s="27"/>
      <c r="Z2094" s="27"/>
      <c r="AA2094" s="28"/>
      <c r="AB2094" s="31"/>
      <c r="AC2094" s="32">
        <v>58</v>
      </c>
      <c r="AD2094" s="28"/>
      <c r="AE2094" s="28">
        <v>40.4</v>
      </c>
      <c r="AF2094" s="33">
        <v>1.8311600000000001E-2</v>
      </c>
      <c r="AG2094" s="28">
        <v>0.4</v>
      </c>
      <c r="AH2094" s="31"/>
      <c r="AI2094" s="31"/>
      <c r="AJ2094" s="31"/>
      <c r="AK2094" s="75" t="str">
        <f t="shared" si="420"/>
        <v>1</v>
      </c>
      <c r="AL2094" s="75" t="str">
        <f t="shared" si="421"/>
        <v>1</v>
      </c>
      <c r="AM2094" s="75" t="str">
        <f t="shared" si="422"/>
        <v>1</v>
      </c>
      <c r="AN2094" s="75" t="str">
        <f t="shared" si="423"/>
        <v>1</v>
      </c>
      <c r="AO2094" s="75" t="str">
        <f t="shared" si="424"/>
        <v>1</v>
      </c>
      <c r="AP2094" s="75" t="str">
        <f t="shared" si="425"/>
        <v>1</v>
      </c>
      <c r="AQ2094" s="75" t="str">
        <f t="shared" si="431"/>
        <v>1</v>
      </c>
      <c r="AR2094" s="75" t="str">
        <f t="shared" si="432"/>
        <v>1</v>
      </c>
      <c r="AS2094" s="75">
        <f t="shared" si="426"/>
        <v>1</v>
      </c>
      <c r="AT2094" s="75" t="str">
        <f t="shared" si="427"/>
        <v>1</v>
      </c>
      <c r="AU2094" s="48" t="e">
        <f>IF(OR(AQ2094="I",#REF!="I",AQ2094="C",#REF!="C"),"Termovacío",IF(OR(AO2094="I",AN2094="I",AP2094="I",AK2094="I",AL2094="I",AO2094="C",AN2094="C",AP2094="C",AK2094="C",AL2094="C"),"Regeneración",""))</f>
        <v>#REF!</v>
      </c>
    </row>
    <row r="2095" spans="1:47" s="10" customFormat="1" ht="15" customHeight="1" x14ac:dyDescent="0.2">
      <c r="A2095" s="4">
        <f t="shared" si="428"/>
        <v>109</v>
      </c>
      <c r="B2095" s="4">
        <v>60000504</v>
      </c>
      <c r="C2095" s="4" t="s">
        <v>220</v>
      </c>
      <c r="D2095" s="4" t="s">
        <v>156</v>
      </c>
      <c r="E2095" s="3"/>
      <c r="F2095" s="4" t="s">
        <v>397</v>
      </c>
      <c r="G2095" s="4" t="s">
        <v>29</v>
      </c>
      <c r="H2095" s="4" t="s">
        <v>149</v>
      </c>
      <c r="I2095" s="4" t="s">
        <v>245</v>
      </c>
      <c r="J2095" s="4">
        <v>10</v>
      </c>
      <c r="K2095" s="4" t="s">
        <v>218</v>
      </c>
      <c r="L2095" s="4">
        <v>1998</v>
      </c>
      <c r="M2095" s="4" t="s">
        <v>266</v>
      </c>
      <c r="N2095" s="4" t="s">
        <v>304</v>
      </c>
      <c r="O2095" s="4"/>
      <c r="P2095" s="4"/>
      <c r="Q2095" s="4"/>
      <c r="R2095" s="4" t="s">
        <v>123</v>
      </c>
      <c r="S2095" s="13"/>
      <c r="T2095" s="4"/>
      <c r="U2095" s="4"/>
      <c r="V2095" s="4"/>
      <c r="W2095" s="4">
        <v>60</v>
      </c>
      <c r="X2095" s="13">
        <v>36042</v>
      </c>
      <c r="Y2095" s="27"/>
      <c r="Z2095" s="27"/>
      <c r="AA2095" s="28"/>
      <c r="AB2095" s="31"/>
      <c r="AC2095" s="32">
        <v>50</v>
      </c>
      <c r="AD2095" s="28"/>
      <c r="AE2095" s="28">
        <v>40.9</v>
      </c>
      <c r="AF2095" s="33">
        <v>2.6919999999999999E-2</v>
      </c>
      <c r="AG2095" s="28">
        <v>0.4</v>
      </c>
      <c r="AH2095" s="31"/>
      <c r="AI2095" s="31"/>
      <c r="AJ2095" s="31"/>
      <c r="AK2095" s="75" t="str">
        <f t="shared" si="420"/>
        <v>1</v>
      </c>
      <c r="AL2095" s="75" t="str">
        <f t="shared" si="421"/>
        <v>1</v>
      </c>
      <c r="AM2095" s="75" t="str">
        <f t="shared" si="422"/>
        <v>1</v>
      </c>
      <c r="AN2095" s="75" t="str">
        <f t="shared" si="423"/>
        <v>1</v>
      </c>
      <c r="AO2095" s="75" t="str">
        <f t="shared" si="424"/>
        <v>1</v>
      </c>
      <c r="AP2095" s="75" t="str">
        <f t="shared" si="425"/>
        <v>1</v>
      </c>
      <c r="AQ2095" s="75" t="str">
        <f t="shared" si="431"/>
        <v>1</v>
      </c>
      <c r="AR2095" s="75" t="str">
        <f t="shared" si="432"/>
        <v>1</v>
      </c>
      <c r="AS2095" s="75">
        <f t="shared" si="426"/>
        <v>1</v>
      </c>
      <c r="AT2095" s="75" t="str">
        <f t="shared" si="427"/>
        <v>1</v>
      </c>
      <c r="AU2095" s="48" t="e">
        <f>IF(OR(AQ2095="I",#REF!="I",AQ2095="C",#REF!="C"),"Termovacío",IF(OR(AO2095="I",AN2095="I",AP2095="I",AK2095="I",AL2095="I",AO2095="C",AN2095="C",AP2095="C",AK2095="C",AL2095="C"),"Regeneración",""))</f>
        <v>#REF!</v>
      </c>
    </row>
    <row r="2096" spans="1:47" s="10" customFormat="1" ht="15" customHeight="1" x14ac:dyDescent="0.2">
      <c r="A2096" s="4">
        <f t="shared" si="428"/>
        <v>110</v>
      </c>
      <c r="B2096" s="36">
        <v>500089</v>
      </c>
      <c r="C2096" s="36" t="s">
        <v>98</v>
      </c>
      <c r="D2096" s="36" t="s">
        <v>158</v>
      </c>
      <c r="E2096" s="37" t="s">
        <v>152</v>
      </c>
      <c r="F2096" s="36" t="s">
        <v>398</v>
      </c>
      <c r="G2096" s="36" t="s">
        <v>53</v>
      </c>
      <c r="H2096" s="36" t="s">
        <v>52</v>
      </c>
      <c r="I2096" s="36" t="s">
        <v>249</v>
      </c>
      <c r="J2096" s="36" t="s">
        <v>116</v>
      </c>
      <c r="K2096" s="36" t="s">
        <v>117</v>
      </c>
      <c r="L2096" s="36">
        <v>2018</v>
      </c>
      <c r="M2096" s="36" t="s">
        <v>267</v>
      </c>
      <c r="N2096" s="36" t="s">
        <v>153</v>
      </c>
      <c r="O2096" s="36" t="s">
        <v>118</v>
      </c>
      <c r="P2096" s="36"/>
      <c r="Q2096" s="36"/>
      <c r="R2096" s="36" t="s">
        <v>119</v>
      </c>
      <c r="S2096" s="38"/>
      <c r="T2096" s="36"/>
      <c r="U2096" s="36"/>
      <c r="V2096" s="36" t="s">
        <v>448</v>
      </c>
      <c r="W2096" s="36">
        <v>220</v>
      </c>
      <c r="X2096" s="38">
        <v>45700</v>
      </c>
      <c r="Y2096" s="39">
        <v>78</v>
      </c>
      <c r="Z2096" s="39" t="s">
        <v>664</v>
      </c>
      <c r="AA2096" s="40" t="s">
        <v>665</v>
      </c>
      <c r="AB2096" s="41">
        <v>0.873</v>
      </c>
      <c r="AC2096" s="42">
        <v>75</v>
      </c>
      <c r="AD2096" s="40">
        <v>6</v>
      </c>
      <c r="AE2096" s="40">
        <v>41</v>
      </c>
      <c r="AF2096" s="43">
        <v>1E-3</v>
      </c>
      <c r="AG2096" s="40">
        <v>0.5</v>
      </c>
      <c r="AH2096" s="41">
        <v>1E-3</v>
      </c>
      <c r="AI2096" s="41">
        <v>7.8E-2</v>
      </c>
      <c r="AJ2096" s="41"/>
      <c r="AK2096" s="75" t="str">
        <f t="shared" si="420"/>
        <v>1</v>
      </c>
      <c r="AL2096" s="75" t="str">
        <f t="shared" si="421"/>
        <v>1</v>
      </c>
      <c r="AM2096" s="75" t="str">
        <f t="shared" si="422"/>
        <v>1</v>
      </c>
      <c r="AN2096" s="75" t="str">
        <f t="shared" si="423"/>
        <v>1</v>
      </c>
      <c r="AO2096" s="75" t="str">
        <f t="shared" si="424"/>
        <v>1</v>
      </c>
      <c r="AP2096" s="75" t="str">
        <f t="shared" si="425"/>
        <v>1</v>
      </c>
      <c r="AQ2096" s="75" t="str">
        <f t="shared" si="431"/>
        <v>1</v>
      </c>
      <c r="AR2096" s="75" t="str">
        <f t="shared" si="432"/>
        <v>1</v>
      </c>
      <c r="AS2096" s="75">
        <f t="shared" si="426"/>
        <v>1</v>
      </c>
      <c r="AT2096" s="75" t="str">
        <f t="shared" si="427"/>
        <v>1</v>
      </c>
      <c r="AU2096" s="48" t="e">
        <f>IF(OR(AQ2096="I",#REF!="I",AQ2096="C",#REF!="C"),"Termovacío",IF(OR(AO2096="I",AN2096="I",AP2096="I",AK2096="I",AL2096="I",AO2096="C",AN2096="C",AP2096="C",AK2096="C",AL2096="C"),"Regeneración",""))</f>
        <v>#REF!</v>
      </c>
    </row>
    <row r="2097" spans="1:47" s="10" customFormat="1" ht="15" customHeight="1" x14ac:dyDescent="0.2">
      <c r="A2097" s="4">
        <f t="shared" si="428"/>
        <v>110</v>
      </c>
      <c r="B2097" s="4">
        <v>500089</v>
      </c>
      <c r="C2097" s="4" t="s">
        <v>98</v>
      </c>
      <c r="D2097" s="4" t="s">
        <v>158</v>
      </c>
      <c r="E2097" s="3" t="s">
        <v>152</v>
      </c>
      <c r="F2097" s="4" t="s">
        <v>398</v>
      </c>
      <c r="G2097" s="4" t="s">
        <v>53</v>
      </c>
      <c r="H2097" s="4" t="s">
        <v>52</v>
      </c>
      <c r="I2097" s="4" t="s">
        <v>249</v>
      </c>
      <c r="J2097" s="4" t="s">
        <v>116</v>
      </c>
      <c r="K2097" s="4" t="s">
        <v>117</v>
      </c>
      <c r="L2097" s="4">
        <v>2018</v>
      </c>
      <c r="M2097" s="4" t="s">
        <v>267</v>
      </c>
      <c r="N2097" s="4" t="s">
        <v>153</v>
      </c>
      <c r="O2097" s="4" t="s">
        <v>118</v>
      </c>
      <c r="P2097" s="4"/>
      <c r="Q2097" s="4"/>
      <c r="R2097" s="4" t="s">
        <v>119</v>
      </c>
      <c r="S2097" s="13"/>
      <c r="T2097" s="4"/>
      <c r="U2097" s="4"/>
      <c r="V2097" s="4" t="s">
        <v>448</v>
      </c>
      <c r="W2097" s="4">
        <v>220</v>
      </c>
      <c r="X2097" s="13">
        <v>45214</v>
      </c>
      <c r="Y2097" s="27">
        <v>58</v>
      </c>
      <c r="Z2097" s="27"/>
      <c r="AA2097" s="28" t="s">
        <v>450</v>
      </c>
      <c r="AB2097" s="31">
        <v>0.873</v>
      </c>
      <c r="AC2097" s="32">
        <v>72</v>
      </c>
      <c r="AD2097" s="28">
        <v>8</v>
      </c>
      <c r="AE2097" s="28">
        <v>42.1</v>
      </c>
      <c r="AF2097" s="33">
        <v>0.01</v>
      </c>
      <c r="AG2097" s="28">
        <v>0.5</v>
      </c>
      <c r="AH2097" s="31">
        <v>2E-3</v>
      </c>
      <c r="AI2097" s="31">
        <v>8.4000000000000005E-2</v>
      </c>
      <c r="AJ2097" s="31"/>
      <c r="AK2097" s="75" t="str">
        <f t="shared" si="420"/>
        <v>1</v>
      </c>
      <c r="AL2097" s="75" t="str">
        <f t="shared" si="421"/>
        <v>1</v>
      </c>
      <c r="AM2097" s="75" t="str">
        <f t="shared" si="422"/>
        <v>1</v>
      </c>
      <c r="AN2097" s="75" t="str">
        <f t="shared" si="423"/>
        <v>1</v>
      </c>
      <c r="AO2097" s="75" t="str">
        <f t="shared" si="424"/>
        <v>1</v>
      </c>
      <c r="AP2097" s="75" t="str">
        <f t="shared" si="425"/>
        <v>1</v>
      </c>
      <c r="AQ2097" s="75" t="str">
        <f t="shared" si="431"/>
        <v>1</v>
      </c>
      <c r="AR2097" s="75" t="str">
        <f t="shared" si="432"/>
        <v>1</v>
      </c>
      <c r="AS2097" s="75">
        <f t="shared" si="426"/>
        <v>1</v>
      </c>
      <c r="AT2097" s="75" t="str">
        <f t="shared" si="427"/>
        <v>1</v>
      </c>
      <c r="AU2097" s="48" t="e">
        <f>IF(OR(AQ2097="I",#REF!="I",AQ2097="C",#REF!="C"),"Termovacío",IF(OR(AO2097="I",AN2097="I",AP2097="I",AK2097="I",AL2097="I",AO2097="C",AN2097="C",AP2097="C",AK2097="C",AL2097="C"),"Regeneración",""))</f>
        <v>#REF!</v>
      </c>
    </row>
    <row r="2098" spans="1:47" s="10" customFormat="1" ht="15" customHeight="1" x14ac:dyDescent="0.2">
      <c r="A2098" s="4">
        <f t="shared" si="428"/>
        <v>110</v>
      </c>
      <c r="B2098" s="4">
        <v>500089</v>
      </c>
      <c r="C2098" s="4" t="s">
        <v>98</v>
      </c>
      <c r="D2098" s="4" t="s">
        <v>158</v>
      </c>
      <c r="E2098" s="3" t="s">
        <v>152</v>
      </c>
      <c r="F2098" s="4" t="s">
        <v>398</v>
      </c>
      <c r="G2098" s="4" t="s">
        <v>53</v>
      </c>
      <c r="H2098" s="4" t="s">
        <v>52</v>
      </c>
      <c r="I2098" s="4" t="s">
        <v>249</v>
      </c>
      <c r="J2098" s="4" t="s">
        <v>116</v>
      </c>
      <c r="K2098" s="4" t="s">
        <v>117</v>
      </c>
      <c r="L2098" s="4">
        <v>2018</v>
      </c>
      <c r="M2098" s="4" t="s">
        <v>267</v>
      </c>
      <c r="N2098" s="4" t="s">
        <v>153</v>
      </c>
      <c r="O2098" s="4" t="s">
        <v>118</v>
      </c>
      <c r="P2098" s="4"/>
      <c r="Q2098" s="4"/>
      <c r="R2098" s="4" t="s">
        <v>119</v>
      </c>
      <c r="S2098" s="13"/>
      <c r="T2098" s="4"/>
      <c r="U2098" s="4"/>
      <c r="V2098" s="4"/>
      <c r="W2098" s="4">
        <v>220</v>
      </c>
      <c r="X2098" s="13" t="s">
        <v>287</v>
      </c>
      <c r="Y2098" s="27">
        <v>0</v>
      </c>
      <c r="Z2098" s="27">
        <v>48</v>
      </c>
      <c r="AA2098" s="28" t="s">
        <v>282</v>
      </c>
      <c r="AB2098" s="31">
        <v>0.87409999999999999</v>
      </c>
      <c r="AC2098" s="32">
        <v>57.2</v>
      </c>
      <c r="AD2098" s="28">
        <v>7</v>
      </c>
      <c r="AE2098" s="28">
        <v>43.8</v>
      </c>
      <c r="AF2098" s="33">
        <v>0.02</v>
      </c>
      <c r="AG2098" s="28">
        <v>1</v>
      </c>
      <c r="AH2098" s="31">
        <v>7.0000000000000001E-3</v>
      </c>
      <c r="AI2098" s="31">
        <v>0.22</v>
      </c>
      <c r="AJ2098" s="31"/>
      <c r="AK2098" s="75" t="str">
        <f t="shared" si="420"/>
        <v>1</v>
      </c>
      <c r="AL2098" s="75" t="str">
        <f t="shared" si="421"/>
        <v>1</v>
      </c>
      <c r="AM2098" s="75" t="str">
        <f t="shared" si="422"/>
        <v>1</v>
      </c>
      <c r="AN2098" s="75" t="str">
        <f t="shared" si="423"/>
        <v>1</v>
      </c>
      <c r="AO2098" s="75" t="str">
        <f t="shared" si="424"/>
        <v>1</v>
      </c>
      <c r="AP2098" s="75" t="str">
        <f t="shared" si="425"/>
        <v>1</v>
      </c>
      <c r="AQ2098" s="75" t="str">
        <f t="shared" si="431"/>
        <v>1</v>
      </c>
      <c r="AR2098" s="75" t="str">
        <f t="shared" si="432"/>
        <v>1</v>
      </c>
      <c r="AS2098" s="75">
        <f t="shared" si="426"/>
        <v>1</v>
      </c>
      <c r="AT2098" s="75" t="str">
        <f t="shared" si="427"/>
        <v>1</v>
      </c>
      <c r="AU2098" s="48" t="e">
        <f>IF(OR(AQ2098="I",#REF!="I",AQ2098="C",#REF!="C"),"Termovacío",IF(OR(AO2098="I",AN2098="I",AP2098="I",AK2098="I",AL2098="I",AO2098="C",AN2098="C",AP2098="C",AK2098="C",AL2098="C"),"Regeneración",""))</f>
        <v>#REF!</v>
      </c>
    </row>
    <row r="2099" spans="1:47" s="10" customFormat="1" ht="15" customHeight="1" x14ac:dyDescent="0.2">
      <c r="A2099" s="4">
        <f t="shared" si="428"/>
        <v>110</v>
      </c>
      <c r="B2099" s="4">
        <v>500089</v>
      </c>
      <c r="C2099" s="4" t="s">
        <v>98</v>
      </c>
      <c r="D2099" s="4" t="s">
        <v>158</v>
      </c>
      <c r="E2099" s="3" t="s">
        <v>152</v>
      </c>
      <c r="F2099" s="4" t="s">
        <v>398</v>
      </c>
      <c r="G2099" s="4" t="s">
        <v>53</v>
      </c>
      <c r="H2099" s="4" t="s">
        <v>52</v>
      </c>
      <c r="I2099" s="4" t="s">
        <v>249</v>
      </c>
      <c r="J2099" s="4" t="s">
        <v>116</v>
      </c>
      <c r="K2099" s="4" t="s">
        <v>117</v>
      </c>
      <c r="L2099" s="4">
        <v>2018</v>
      </c>
      <c r="M2099" s="4" t="s">
        <v>267</v>
      </c>
      <c r="N2099" s="4" t="s">
        <v>153</v>
      </c>
      <c r="O2099" s="4" t="s">
        <v>118</v>
      </c>
      <c r="P2099" s="4"/>
      <c r="Q2099" s="4"/>
      <c r="R2099" s="4" t="s">
        <v>119</v>
      </c>
      <c r="S2099" s="13"/>
      <c r="T2099" s="4"/>
      <c r="U2099" s="4"/>
      <c r="V2099" s="4" t="s">
        <v>301</v>
      </c>
      <c r="W2099" s="4">
        <v>220</v>
      </c>
      <c r="X2099" s="13">
        <v>44424</v>
      </c>
      <c r="Y2099" s="27">
        <v>78</v>
      </c>
      <c r="Z2099" s="27">
        <v>44</v>
      </c>
      <c r="AA2099" s="28" t="s">
        <v>300</v>
      </c>
      <c r="AB2099" s="31">
        <v>0.86399999999999999</v>
      </c>
      <c r="AC2099" s="32">
        <v>45</v>
      </c>
      <c r="AD2099" s="28">
        <v>17</v>
      </c>
      <c r="AE2099" s="28">
        <v>42</v>
      </c>
      <c r="AF2099" s="33">
        <v>0.02</v>
      </c>
      <c r="AG2099" s="28">
        <v>0.5</v>
      </c>
      <c r="AH2099" s="31">
        <v>5.6000000000000001E-2</v>
      </c>
      <c r="AI2099" s="31">
        <v>0.39900000000000002</v>
      </c>
      <c r="AJ2099" s="31"/>
      <c r="AK2099" s="75" t="str">
        <f t="shared" si="420"/>
        <v>1</v>
      </c>
      <c r="AL2099" s="75" t="str">
        <f t="shared" si="421"/>
        <v>1</v>
      </c>
      <c r="AM2099" s="75" t="str">
        <f t="shared" si="422"/>
        <v>1</v>
      </c>
      <c r="AN2099" s="75" t="str">
        <f t="shared" si="423"/>
        <v>1</v>
      </c>
      <c r="AO2099" s="75" t="str">
        <f t="shared" si="424"/>
        <v>1</v>
      </c>
      <c r="AP2099" s="75" t="str">
        <f t="shared" si="425"/>
        <v>1</v>
      </c>
      <c r="AQ2099" s="75" t="str">
        <f t="shared" si="431"/>
        <v>2</v>
      </c>
      <c r="AR2099" s="75" t="str">
        <f t="shared" si="432"/>
        <v>1</v>
      </c>
      <c r="AS2099" s="75">
        <f t="shared" si="426"/>
        <v>1.2272727272727273</v>
      </c>
      <c r="AT2099" s="75" t="str">
        <f t="shared" si="427"/>
        <v>3</v>
      </c>
      <c r="AU2099" s="48" t="e">
        <f>IF(OR(AQ2099="I",#REF!="I",AQ2099="C",#REF!="C"),"Termovacío",IF(OR(AO2099="I",AN2099="I",AP2099="I",AK2099="I",AL2099="I",AO2099="C",AN2099="C",AP2099="C",AK2099="C",AL2099="C"),"Regeneración",""))</f>
        <v>#REF!</v>
      </c>
    </row>
    <row r="2100" spans="1:47" s="10" customFormat="1" ht="15" customHeight="1" x14ac:dyDescent="0.2">
      <c r="A2100" s="4">
        <f t="shared" si="428"/>
        <v>110</v>
      </c>
      <c r="B2100" s="4">
        <v>500089</v>
      </c>
      <c r="C2100" s="4" t="s">
        <v>98</v>
      </c>
      <c r="D2100" s="4" t="s">
        <v>158</v>
      </c>
      <c r="E2100" s="3" t="s">
        <v>152</v>
      </c>
      <c r="F2100" s="4" t="s">
        <v>398</v>
      </c>
      <c r="G2100" s="4" t="s">
        <v>53</v>
      </c>
      <c r="H2100" s="4" t="s">
        <v>52</v>
      </c>
      <c r="I2100" s="4" t="s">
        <v>249</v>
      </c>
      <c r="J2100" s="4" t="s">
        <v>116</v>
      </c>
      <c r="K2100" s="4" t="s">
        <v>117</v>
      </c>
      <c r="L2100" s="4">
        <v>2018</v>
      </c>
      <c r="M2100" s="4" t="s">
        <v>267</v>
      </c>
      <c r="N2100" s="4" t="s">
        <v>153</v>
      </c>
      <c r="O2100" s="4" t="s">
        <v>118</v>
      </c>
      <c r="P2100" s="4"/>
      <c r="Q2100" s="4"/>
      <c r="R2100" s="4" t="s">
        <v>119</v>
      </c>
      <c r="S2100" s="13"/>
      <c r="T2100" s="4"/>
      <c r="U2100" s="4"/>
      <c r="V2100" s="4"/>
      <c r="W2100" s="4">
        <v>220</v>
      </c>
      <c r="X2100" s="13"/>
      <c r="Y2100" s="27"/>
      <c r="Z2100" s="27"/>
      <c r="AA2100" s="28"/>
      <c r="AB2100" s="31"/>
      <c r="AC2100" s="32">
        <v>70</v>
      </c>
      <c r="AD2100" s="28"/>
      <c r="AE2100" s="28"/>
      <c r="AF2100" s="33"/>
      <c r="AG2100" s="28"/>
      <c r="AH2100" s="31"/>
      <c r="AI2100" s="31"/>
      <c r="AJ2100" s="31"/>
      <c r="AK2100" s="75" t="str">
        <f t="shared" si="420"/>
        <v>1</v>
      </c>
      <c r="AL2100" s="75" t="str">
        <f t="shared" si="421"/>
        <v>1</v>
      </c>
      <c r="AM2100" s="75" t="str">
        <f t="shared" si="422"/>
        <v>1</v>
      </c>
      <c r="AN2100" s="75" t="str">
        <f t="shared" si="423"/>
        <v>1</v>
      </c>
      <c r="AO2100" s="75" t="str">
        <f t="shared" si="424"/>
        <v>1</v>
      </c>
      <c r="AP2100" s="75" t="str">
        <f t="shared" si="425"/>
        <v>1</v>
      </c>
      <c r="AQ2100" s="75" t="str">
        <f t="shared" si="431"/>
        <v>1</v>
      </c>
      <c r="AR2100" s="75" t="str">
        <f t="shared" si="432"/>
        <v>1</v>
      </c>
      <c r="AS2100" s="75">
        <f t="shared" si="426"/>
        <v>1</v>
      </c>
      <c r="AT2100" s="75" t="str">
        <f t="shared" si="427"/>
        <v>1</v>
      </c>
      <c r="AU2100" s="48" t="e">
        <f>IF(OR(AQ2100="I",#REF!="I",AQ2100="C",#REF!="C"),"Termovacío",IF(OR(AO2100="I",AN2100="I",AP2100="I",AK2100="I",AL2100="I",AO2100="C",AN2100="C",AP2100="C",AK2100="C",AL2100="C"),"Regeneración",""))</f>
        <v>#REF!</v>
      </c>
    </row>
    <row r="2101" spans="1:47" s="10" customFormat="1" ht="15" customHeight="1" x14ac:dyDescent="0.2">
      <c r="A2101" s="4">
        <f t="shared" si="428"/>
        <v>111</v>
      </c>
      <c r="B2101" s="36">
        <v>500059</v>
      </c>
      <c r="C2101" s="36" t="s">
        <v>98</v>
      </c>
      <c r="D2101" s="36" t="s">
        <v>158</v>
      </c>
      <c r="E2101" s="37" t="s">
        <v>153</v>
      </c>
      <c r="F2101" s="36" t="s">
        <v>399</v>
      </c>
      <c r="G2101" s="36" t="s">
        <v>53</v>
      </c>
      <c r="H2101" s="36" t="s">
        <v>54</v>
      </c>
      <c r="I2101" s="36" t="s">
        <v>249</v>
      </c>
      <c r="J2101" s="36" t="s">
        <v>116</v>
      </c>
      <c r="K2101" s="36" t="s">
        <v>117</v>
      </c>
      <c r="L2101" s="36">
        <v>2018</v>
      </c>
      <c r="M2101" s="36" t="s">
        <v>267</v>
      </c>
      <c r="N2101" s="36" t="s">
        <v>153</v>
      </c>
      <c r="O2101" s="36" t="s">
        <v>118</v>
      </c>
      <c r="P2101" s="36"/>
      <c r="Q2101" s="36"/>
      <c r="R2101" s="36" t="s">
        <v>119</v>
      </c>
      <c r="S2101" s="38"/>
      <c r="T2101" s="36"/>
      <c r="U2101" s="36"/>
      <c r="V2101" s="36" t="s">
        <v>448</v>
      </c>
      <c r="W2101" s="36">
        <v>220</v>
      </c>
      <c r="X2101" s="38">
        <v>45700</v>
      </c>
      <c r="Y2101" s="39">
        <v>78</v>
      </c>
      <c r="Z2101" s="39" t="s">
        <v>664</v>
      </c>
      <c r="AA2101" s="40" t="s">
        <v>665</v>
      </c>
      <c r="AB2101" s="41">
        <v>0.873</v>
      </c>
      <c r="AC2101" s="42">
        <v>75</v>
      </c>
      <c r="AD2101" s="40">
        <v>7</v>
      </c>
      <c r="AE2101" s="40">
        <v>40.4</v>
      </c>
      <c r="AF2101" s="43">
        <v>1E-3</v>
      </c>
      <c r="AG2101" s="40">
        <v>0.5</v>
      </c>
      <c r="AH2101" s="41">
        <v>7.0000000000000001E-3</v>
      </c>
      <c r="AI2101" s="41">
        <v>0.08</v>
      </c>
      <c r="AJ2101" s="41"/>
      <c r="AK2101" s="75" t="str">
        <f t="shared" si="420"/>
        <v>1</v>
      </c>
      <c r="AL2101" s="75" t="str">
        <f t="shared" si="421"/>
        <v>1</v>
      </c>
      <c r="AM2101" s="75" t="str">
        <f t="shared" si="422"/>
        <v>1</v>
      </c>
      <c r="AN2101" s="75" t="str">
        <f t="shared" si="423"/>
        <v>1</v>
      </c>
      <c r="AO2101" s="75" t="str">
        <f t="shared" si="424"/>
        <v>1</v>
      </c>
      <c r="AP2101" s="75" t="str">
        <f t="shared" si="425"/>
        <v>1</v>
      </c>
      <c r="AQ2101" s="75" t="str">
        <f t="shared" si="431"/>
        <v>1</v>
      </c>
      <c r="AR2101" s="75" t="str">
        <f t="shared" si="432"/>
        <v>1</v>
      </c>
      <c r="AS2101" s="75">
        <f t="shared" si="426"/>
        <v>1</v>
      </c>
      <c r="AT2101" s="75" t="str">
        <f t="shared" si="427"/>
        <v>1</v>
      </c>
      <c r="AU2101" s="48" t="e">
        <f>IF(OR(AQ2101="I",#REF!="I",AQ2101="C",#REF!="C"),"Termovacío",IF(OR(AO2101="I",AN2101="I",AP2101="I",AK2101="I",AL2101="I",AO2101="C",AN2101="C",AP2101="C",AK2101="C",AL2101="C"),"Regeneración",""))</f>
        <v>#REF!</v>
      </c>
    </row>
    <row r="2102" spans="1:47" s="10" customFormat="1" ht="15" customHeight="1" x14ac:dyDescent="0.2">
      <c r="A2102" s="4">
        <f t="shared" si="428"/>
        <v>111</v>
      </c>
      <c r="B2102" s="4">
        <v>500059</v>
      </c>
      <c r="C2102" s="4" t="s">
        <v>98</v>
      </c>
      <c r="D2102" s="4" t="s">
        <v>158</v>
      </c>
      <c r="E2102" s="3" t="s">
        <v>153</v>
      </c>
      <c r="F2102" s="4" t="s">
        <v>399</v>
      </c>
      <c r="G2102" s="4" t="s">
        <v>53</v>
      </c>
      <c r="H2102" s="4" t="s">
        <v>54</v>
      </c>
      <c r="I2102" s="4" t="s">
        <v>249</v>
      </c>
      <c r="J2102" s="4" t="s">
        <v>116</v>
      </c>
      <c r="K2102" s="4" t="s">
        <v>117</v>
      </c>
      <c r="L2102" s="4">
        <v>2018</v>
      </c>
      <c r="M2102" s="4" t="s">
        <v>267</v>
      </c>
      <c r="N2102" s="4" t="s">
        <v>153</v>
      </c>
      <c r="O2102" s="4" t="s">
        <v>118</v>
      </c>
      <c r="P2102" s="4"/>
      <c r="Q2102" s="4"/>
      <c r="R2102" s="4" t="s">
        <v>119</v>
      </c>
      <c r="S2102" s="13"/>
      <c r="T2102" s="4"/>
      <c r="U2102" s="4"/>
      <c r="V2102" s="4" t="s">
        <v>448</v>
      </c>
      <c r="W2102" s="4">
        <v>220</v>
      </c>
      <c r="X2102" s="13">
        <v>45214</v>
      </c>
      <c r="Y2102" s="27">
        <v>52</v>
      </c>
      <c r="Z2102" s="27"/>
      <c r="AA2102" s="28" t="s">
        <v>450</v>
      </c>
      <c r="AB2102" s="31">
        <v>0.873</v>
      </c>
      <c r="AC2102" s="32">
        <v>73</v>
      </c>
      <c r="AD2102" s="28">
        <v>7</v>
      </c>
      <c r="AE2102" s="28">
        <v>41.2</v>
      </c>
      <c r="AF2102" s="33">
        <v>0.01</v>
      </c>
      <c r="AG2102" s="28">
        <v>0.5</v>
      </c>
      <c r="AH2102" s="31">
        <v>3.0000000000000001E-3</v>
      </c>
      <c r="AI2102" s="31">
        <v>7.8E-2</v>
      </c>
      <c r="AJ2102" s="31"/>
      <c r="AK2102" s="75" t="str">
        <f t="shared" si="420"/>
        <v>1</v>
      </c>
      <c r="AL2102" s="75" t="str">
        <f t="shared" si="421"/>
        <v>1</v>
      </c>
      <c r="AM2102" s="75" t="str">
        <f t="shared" si="422"/>
        <v>1</v>
      </c>
      <c r="AN2102" s="75" t="str">
        <f t="shared" si="423"/>
        <v>1</v>
      </c>
      <c r="AO2102" s="75" t="str">
        <f t="shared" si="424"/>
        <v>1</v>
      </c>
      <c r="AP2102" s="75" t="str">
        <f t="shared" si="425"/>
        <v>1</v>
      </c>
      <c r="AQ2102" s="75" t="str">
        <f t="shared" si="431"/>
        <v>1</v>
      </c>
      <c r="AR2102" s="75" t="str">
        <f t="shared" si="432"/>
        <v>1</v>
      </c>
      <c r="AS2102" s="75">
        <f t="shared" si="426"/>
        <v>1</v>
      </c>
      <c r="AT2102" s="75" t="str">
        <f t="shared" si="427"/>
        <v>1</v>
      </c>
      <c r="AU2102" s="48" t="e">
        <f>IF(OR(AQ2102="I",#REF!="I",AQ2102="C",#REF!="C"),"Termovacío",IF(OR(AO2102="I",AN2102="I",AP2102="I",AK2102="I",AL2102="I",AO2102="C",AN2102="C",AP2102="C",AK2102="C",AL2102="C"),"Regeneración",""))</f>
        <v>#REF!</v>
      </c>
    </row>
    <row r="2103" spans="1:47" s="10" customFormat="1" ht="15" customHeight="1" x14ac:dyDescent="0.2">
      <c r="A2103" s="4">
        <f t="shared" si="428"/>
        <v>111</v>
      </c>
      <c r="B2103" s="4">
        <v>500059</v>
      </c>
      <c r="C2103" s="4" t="s">
        <v>98</v>
      </c>
      <c r="D2103" s="4" t="s">
        <v>158</v>
      </c>
      <c r="E2103" s="3" t="s">
        <v>153</v>
      </c>
      <c r="F2103" s="4" t="s">
        <v>399</v>
      </c>
      <c r="G2103" s="4" t="s">
        <v>53</v>
      </c>
      <c r="H2103" s="4" t="s">
        <v>54</v>
      </c>
      <c r="I2103" s="4" t="s">
        <v>249</v>
      </c>
      <c r="J2103" s="4" t="s">
        <v>116</v>
      </c>
      <c r="K2103" s="4" t="s">
        <v>117</v>
      </c>
      <c r="L2103" s="4">
        <v>2018</v>
      </c>
      <c r="M2103" s="4" t="s">
        <v>267</v>
      </c>
      <c r="N2103" s="4" t="s">
        <v>153</v>
      </c>
      <c r="O2103" s="4" t="s">
        <v>118</v>
      </c>
      <c r="P2103" s="4"/>
      <c r="Q2103" s="4"/>
      <c r="R2103" s="4" t="s">
        <v>119</v>
      </c>
      <c r="S2103" s="13"/>
      <c r="T2103" s="4"/>
      <c r="U2103" s="4"/>
      <c r="V2103" s="4"/>
      <c r="W2103" s="4">
        <v>220</v>
      </c>
      <c r="X2103" s="13" t="s">
        <v>287</v>
      </c>
      <c r="Y2103" s="27">
        <v>0</v>
      </c>
      <c r="Z2103" s="27">
        <v>48</v>
      </c>
      <c r="AA2103" s="28" t="s">
        <v>282</v>
      </c>
      <c r="AB2103" s="31">
        <v>0.87309999999999999</v>
      </c>
      <c r="AC2103" s="32">
        <v>53.7</v>
      </c>
      <c r="AD2103" s="28">
        <v>7</v>
      </c>
      <c r="AE2103" s="28">
        <v>43</v>
      </c>
      <c r="AF2103" s="33">
        <v>0.02</v>
      </c>
      <c r="AG2103" s="28">
        <v>1</v>
      </c>
      <c r="AH2103" s="31">
        <v>5.0000000000000001E-3</v>
      </c>
      <c r="AI2103" s="31">
        <v>0.17</v>
      </c>
      <c r="AJ2103" s="31"/>
      <c r="AK2103" s="75" t="str">
        <f t="shared" si="420"/>
        <v>1</v>
      </c>
      <c r="AL2103" s="75" t="str">
        <f t="shared" si="421"/>
        <v>1</v>
      </c>
      <c r="AM2103" s="75" t="str">
        <f t="shared" si="422"/>
        <v>1</v>
      </c>
      <c r="AN2103" s="75" t="str">
        <f t="shared" si="423"/>
        <v>1</v>
      </c>
      <c r="AO2103" s="75" t="str">
        <f t="shared" si="424"/>
        <v>1</v>
      </c>
      <c r="AP2103" s="75" t="str">
        <f t="shared" si="425"/>
        <v>1</v>
      </c>
      <c r="AQ2103" s="75" t="str">
        <f t="shared" si="431"/>
        <v>1</v>
      </c>
      <c r="AR2103" s="75" t="str">
        <f t="shared" si="432"/>
        <v>1</v>
      </c>
      <c r="AS2103" s="75">
        <f t="shared" si="426"/>
        <v>1</v>
      </c>
      <c r="AT2103" s="75" t="str">
        <f t="shared" si="427"/>
        <v>1</v>
      </c>
      <c r="AU2103" s="48" t="e">
        <f>IF(OR(AQ2103="I",#REF!="I",AQ2103="C",#REF!="C"),"Termovacío",IF(OR(AO2103="I",AN2103="I",AP2103="I",AK2103="I",AL2103="I",AO2103="C",AN2103="C",AP2103="C",AK2103="C",AL2103="C"),"Regeneración",""))</f>
        <v>#REF!</v>
      </c>
    </row>
    <row r="2104" spans="1:47" s="10" customFormat="1" ht="15" customHeight="1" x14ac:dyDescent="0.2">
      <c r="A2104" s="4">
        <f t="shared" si="428"/>
        <v>111</v>
      </c>
      <c r="B2104" s="4">
        <v>500059</v>
      </c>
      <c r="C2104" s="4" t="s">
        <v>98</v>
      </c>
      <c r="D2104" s="4" t="s">
        <v>158</v>
      </c>
      <c r="E2104" s="3" t="s">
        <v>153</v>
      </c>
      <c r="F2104" s="4" t="s">
        <v>399</v>
      </c>
      <c r="G2104" s="4" t="s">
        <v>53</v>
      </c>
      <c r="H2104" s="4" t="s">
        <v>54</v>
      </c>
      <c r="I2104" s="4" t="s">
        <v>249</v>
      </c>
      <c r="J2104" s="4" t="s">
        <v>116</v>
      </c>
      <c r="K2104" s="4" t="s">
        <v>117</v>
      </c>
      <c r="L2104" s="4">
        <v>2018</v>
      </c>
      <c r="M2104" s="4" t="s">
        <v>267</v>
      </c>
      <c r="N2104" s="4" t="s">
        <v>153</v>
      </c>
      <c r="O2104" s="4" t="s">
        <v>118</v>
      </c>
      <c r="P2104" s="4"/>
      <c r="Q2104" s="4"/>
      <c r="R2104" s="4" t="s">
        <v>119</v>
      </c>
      <c r="S2104" s="13"/>
      <c r="T2104" s="4"/>
      <c r="U2104" s="4"/>
      <c r="V2104" s="4" t="s">
        <v>301</v>
      </c>
      <c r="W2104" s="4">
        <v>220</v>
      </c>
      <c r="X2104" s="13">
        <v>44424</v>
      </c>
      <c r="Y2104" s="27">
        <v>78</v>
      </c>
      <c r="Z2104" s="27">
        <v>44</v>
      </c>
      <c r="AA2104" s="28" t="s">
        <v>300</v>
      </c>
      <c r="AB2104" s="31">
        <v>0.86399999999999999</v>
      </c>
      <c r="AC2104" s="32">
        <v>34</v>
      </c>
      <c r="AD2104" s="28">
        <v>16</v>
      </c>
      <c r="AE2104" s="28">
        <v>42</v>
      </c>
      <c r="AF2104" s="33">
        <v>0.02</v>
      </c>
      <c r="AG2104" s="28">
        <v>0.5</v>
      </c>
      <c r="AH2104" s="31">
        <v>1.6E-2</v>
      </c>
      <c r="AI2104" s="31">
        <v>0.27200000000000002</v>
      </c>
      <c r="AJ2104" s="31"/>
      <c r="AK2104" s="75" t="str">
        <f t="shared" si="420"/>
        <v>1</v>
      </c>
      <c r="AL2104" s="75" t="str">
        <f t="shared" si="421"/>
        <v>1</v>
      </c>
      <c r="AM2104" s="75" t="str">
        <f t="shared" si="422"/>
        <v>1</v>
      </c>
      <c r="AN2104" s="75" t="str">
        <f t="shared" si="423"/>
        <v>1</v>
      </c>
      <c r="AO2104" s="75" t="str">
        <f t="shared" si="424"/>
        <v>1</v>
      </c>
      <c r="AP2104" s="75" t="str">
        <f t="shared" si="425"/>
        <v>1</v>
      </c>
      <c r="AQ2104" s="75" t="str">
        <f t="shared" si="431"/>
        <v>5</v>
      </c>
      <c r="AR2104" s="75" t="str">
        <f t="shared" si="432"/>
        <v>1</v>
      </c>
      <c r="AS2104" s="75">
        <f t="shared" si="426"/>
        <v>1.9090909090909092</v>
      </c>
      <c r="AT2104" s="75" t="str">
        <f t="shared" si="427"/>
        <v>3</v>
      </c>
      <c r="AU2104" s="48" t="e">
        <f>IF(OR(AQ2104="I",#REF!="I",AQ2104="C",#REF!="C"),"Termovacío",IF(OR(AO2104="I",AN2104="I",AP2104="I",AK2104="I",AL2104="I",AO2104="C",AN2104="C",AP2104="C",AK2104="C",AL2104="C"),"Regeneración",""))</f>
        <v>#REF!</v>
      </c>
    </row>
    <row r="2105" spans="1:47" s="10" customFormat="1" ht="15" customHeight="1" x14ac:dyDescent="0.2">
      <c r="A2105" s="4">
        <f t="shared" si="428"/>
        <v>111</v>
      </c>
      <c r="B2105" s="4">
        <v>500059</v>
      </c>
      <c r="C2105" s="4" t="s">
        <v>98</v>
      </c>
      <c r="D2105" s="4" t="s">
        <v>158</v>
      </c>
      <c r="E2105" s="3" t="s">
        <v>153</v>
      </c>
      <c r="F2105" s="4" t="s">
        <v>399</v>
      </c>
      <c r="G2105" s="4" t="s">
        <v>53</v>
      </c>
      <c r="H2105" s="4" t="s">
        <v>54</v>
      </c>
      <c r="I2105" s="4" t="s">
        <v>249</v>
      </c>
      <c r="J2105" s="4" t="s">
        <v>116</v>
      </c>
      <c r="K2105" s="4" t="s">
        <v>117</v>
      </c>
      <c r="L2105" s="4">
        <v>2018</v>
      </c>
      <c r="M2105" s="4" t="s">
        <v>267</v>
      </c>
      <c r="N2105" s="4" t="s">
        <v>153</v>
      </c>
      <c r="O2105" s="4" t="s">
        <v>118</v>
      </c>
      <c r="P2105" s="4"/>
      <c r="Q2105" s="4"/>
      <c r="R2105" s="4" t="s">
        <v>119</v>
      </c>
      <c r="S2105" s="13"/>
      <c r="T2105" s="4"/>
      <c r="U2105" s="4"/>
      <c r="V2105" s="4"/>
      <c r="W2105" s="4">
        <v>220</v>
      </c>
      <c r="X2105" s="13"/>
      <c r="Y2105" s="27"/>
      <c r="Z2105" s="27"/>
      <c r="AA2105" s="28"/>
      <c r="AB2105" s="31"/>
      <c r="AC2105" s="32">
        <v>60.8</v>
      </c>
      <c r="AD2105" s="28"/>
      <c r="AE2105" s="28"/>
      <c r="AF2105" s="33"/>
      <c r="AG2105" s="28"/>
      <c r="AH2105" s="31"/>
      <c r="AI2105" s="31"/>
      <c r="AJ2105" s="31"/>
      <c r="AK2105" s="75" t="str">
        <f t="shared" si="420"/>
        <v>1</v>
      </c>
      <c r="AL2105" s="75" t="str">
        <f t="shared" si="421"/>
        <v>1</v>
      </c>
      <c r="AM2105" s="75" t="str">
        <f t="shared" si="422"/>
        <v>1</v>
      </c>
      <c r="AN2105" s="75" t="str">
        <f t="shared" si="423"/>
        <v>1</v>
      </c>
      <c r="AO2105" s="75" t="str">
        <f t="shared" si="424"/>
        <v>1</v>
      </c>
      <c r="AP2105" s="75" t="str">
        <f t="shared" si="425"/>
        <v>1</v>
      </c>
      <c r="AQ2105" s="75" t="str">
        <f t="shared" si="431"/>
        <v>1</v>
      </c>
      <c r="AR2105" s="75" t="str">
        <f t="shared" si="432"/>
        <v>1</v>
      </c>
      <c r="AS2105" s="75">
        <f t="shared" si="426"/>
        <v>1</v>
      </c>
      <c r="AT2105" s="75" t="str">
        <f t="shared" si="427"/>
        <v>1</v>
      </c>
      <c r="AU2105" s="48" t="e">
        <f>IF(OR(AQ2105="I",#REF!="I",AQ2105="C",#REF!="C"),"Termovacío",IF(OR(AO2105="I",AN2105="I",AP2105="I",AK2105="I",AL2105="I",AO2105="C",AN2105="C",AP2105="C",AK2105="C",AL2105="C"),"Regeneración",""))</f>
        <v>#REF!</v>
      </c>
    </row>
    <row r="2106" spans="1:47" s="10" customFormat="1" ht="15" customHeight="1" x14ac:dyDescent="0.2">
      <c r="A2106" s="4">
        <f t="shared" si="428"/>
        <v>112</v>
      </c>
      <c r="B2106" s="36">
        <v>60003003</v>
      </c>
      <c r="C2106" s="36" t="s">
        <v>98</v>
      </c>
      <c r="D2106" s="36" t="s">
        <v>158</v>
      </c>
      <c r="E2106" s="37" t="s">
        <v>154</v>
      </c>
      <c r="F2106" s="36" t="s">
        <v>400</v>
      </c>
      <c r="G2106" s="36" t="s">
        <v>53</v>
      </c>
      <c r="H2106" s="36" t="s">
        <v>55</v>
      </c>
      <c r="I2106" s="36" t="s">
        <v>249</v>
      </c>
      <c r="J2106" s="36" t="s">
        <v>116</v>
      </c>
      <c r="K2106" s="36" t="s">
        <v>117</v>
      </c>
      <c r="L2106" s="36">
        <v>2018</v>
      </c>
      <c r="M2106" s="36" t="s">
        <v>267</v>
      </c>
      <c r="N2106" s="36" t="s">
        <v>153</v>
      </c>
      <c r="O2106" s="36" t="s">
        <v>118</v>
      </c>
      <c r="P2106" s="36"/>
      <c r="Q2106" s="36"/>
      <c r="R2106" s="36" t="s">
        <v>119</v>
      </c>
      <c r="S2106" s="38"/>
      <c r="T2106" s="36"/>
      <c r="U2106" s="36"/>
      <c r="V2106" s="36" t="s">
        <v>448</v>
      </c>
      <c r="W2106" s="36">
        <v>220</v>
      </c>
      <c r="X2106" s="38">
        <v>45700</v>
      </c>
      <c r="Y2106" s="39">
        <v>78</v>
      </c>
      <c r="Z2106" s="39" t="s">
        <v>664</v>
      </c>
      <c r="AA2106" s="40" t="s">
        <v>665</v>
      </c>
      <c r="AB2106" s="41">
        <v>0.874</v>
      </c>
      <c r="AC2106" s="42">
        <v>75</v>
      </c>
      <c r="AD2106" s="40">
        <v>6</v>
      </c>
      <c r="AE2106" s="40">
        <v>39.9</v>
      </c>
      <c r="AF2106" s="43">
        <v>1E-3</v>
      </c>
      <c r="AG2106" s="40">
        <v>0.5</v>
      </c>
      <c r="AH2106" s="41">
        <v>0</v>
      </c>
      <c r="AI2106" s="41">
        <v>7.0999999999999994E-2</v>
      </c>
      <c r="AJ2106" s="41"/>
      <c r="AK2106" s="75" t="str">
        <f t="shared" si="420"/>
        <v>1</v>
      </c>
      <c r="AL2106" s="75" t="str">
        <f t="shared" si="421"/>
        <v>1</v>
      </c>
      <c r="AM2106" s="75" t="str">
        <f t="shared" si="422"/>
        <v>1</v>
      </c>
      <c r="AN2106" s="75" t="str">
        <f t="shared" si="423"/>
        <v>1</v>
      </c>
      <c r="AO2106" s="75" t="str">
        <f t="shared" si="424"/>
        <v>1</v>
      </c>
      <c r="AP2106" s="75" t="str">
        <f t="shared" si="425"/>
        <v>1</v>
      </c>
      <c r="AQ2106" s="75" t="str">
        <f t="shared" si="431"/>
        <v>1</v>
      </c>
      <c r="AR2106" s="75" t="str">
        <f t="shared" si="432"/>
        <v>1</v>
      </c>
      <c r="AS2106" s="75">
        <f t="shared" si="426"/>
        <v>1</v>
      </c>
      <c r="AT2106" s="75" t="str">
        <f t="shared" si="427"/>
        <v>1</v>
      </c>
      <c r="AU2106" s="48" t="e">
        <f>IF(OR(AQ2106="I",#REF!="I",AQ2106="C",#REF!="C"),"Termovacío",IF(OR(AO2106="I",AN2106="I",AP2106="I",AK2106="I",AL2106="I",AO2106="C",AN2106="C",AP2106="C",AK2106="C",AL2106="C"),"Regeneración",""))</f>
        <v>#REF!</v>
      </c>
    </row>
    <row r="2107" spans="1:47" s="10" customFormat="1" ht="15" customHeight="1" x14ac:dyDescent="0.2">
      <c r="A2107" s="4">
        <f t="shared" si="428"/>
        <v>112</v>
      </c>
      <c r="B2107" s="4">
        <v>60003003</v>
      </c>
      <c r="C2107" s="4" t="s">
        <v>98</v>
      </c>
      <c r="D2107" s="4" t="s">
        <v>158</v>
      </c>
      <c r="E2107" s="3" t="s">
        <v>154</v>
      </c>
      <c r="F2107" s="4" t="s">
        <v>400</v>
      </c>
      <c r="G2107" s="4" t="s">
        <v>53</v>
      </c>
      <c r="H2107" s="4" t="s">
        <v>55</v>
      </c>
      <c r="I2107" s="4" t="s">
        <v>249</v>
      </c>
      <c r="J2107" s="4" t="s">
        <v>116</v>
      </c>
      <c r="K2107" s="4" t="s">
        <v>117</v>
      </c>
      <c r="L2107" s="4">
        <v>2018</v>
      </c>
      <c r="M2107" s="4" t="s">
        <v>267</v>
      </c>
      <c r="N2107" s="4" t="s">
        <v>153</v>
      </c>
      <c r="O2107" s="4" t="s">
        <v>118</v>
      </c>
      <c r="P2107" s="4"/>
      <c r="Q2107" s="4"/>
      <c r="R2107" s="4" t="s">
        <v>119</v>
      </c>
      <c r="S2107" s="13"/>
      <c r="T2107" s="4"/>
      <c r="U2107" s="4"/>
      <c r="V2107" s="4" t="s">
        <v>448</v>
      </c>
      <c r="W2107" s="4">
        <v>220</v>
      </c>
      <c r="X2107" s="13">
        <v>45214</v>
      </c>
      <c r="Y2107" s="27">
        <v>56</v>
      </c>
      <c r="Z2107" s="27"/>
      <c r="AA2107" s="28" t="s">
        <v>450</v>
      </c>
      <c r="AB2107" s="31">
        <v>0.873</v>
      </c>
      <c r="AC2107" s="32">
        <v>73</v>
      </c>
      <c r="AD2107" s="28">
        <v>7</v>
      </c>
      <c r="AE2107" s="28">
        <v>41</v>
      </c>
      <c r="AF2107" s="33">
        <v>0.01</v>
      </c>
      <c r="AG2107" s="28">
        <v>0.5</v>
      </c>
      <c r="AH2107" s="31">
        <v>1E-3</v>
      </c>
      <c r="AI2107" s="31">
        <v>7.0000000000000007E-2</v>
      </c>
      <c r="AJ2107" s="31"/>
      <c r="AK2107" s="75" t="str">
        <f t="shared" si="420"/>
        <v>1</v>
      </c>
      <c r="AL2107" s="75" t="str">
        <f t="shared" si="421"/>
        <v>1</v>
      </c>
      <c r="AM2107" s="75" t="str">
        <f t="shared" si="422"/>
        <v>1</v>
      </c>
      <c r="AN2107" s="75" t="str">
        <f t="shared" si="423"/>
        <v>1</v>
      </c>
      <c r="AO2107" s="75" t="str">
        <f t="shared" si="424"/>
        <v>1</v>
      </c>
      <c r="AP2107" s="75" t="str">
        <f t="shared" si="425"/>
        <v>1</v>
      </c>
      <c r="AQ2107" s="75" t="str">
        <f t="shared" si="431"/>
        <v>1</v>
      </c>
      <c r="AR2107" s="75" t="str">
        <f t="shared" si="432"/>
        <v>1</v>
      </c>
      <c r="AS2107" s="75">
        <f t="shared" si="426"/>
        <v>1</v>
      </c>
      <c r="AT2107" s="75" t="str">
        <f t="shared" si="427"/>
        <v>1</v>
      </c>
      <c r="AU2107" s="48" t="e">
        <f>IF(OR(AQ2107="I",#REF!="I",AQ2107="C",#REF!="C"),"Termovacío",IF(OR(AO2107="I",AN2107="I",AP2107="I",AK2107="I",AL2107="I",AO2107="C",AN2107="C",AP2107="C",AK2107="C",AL2107="C"),"Regeneración",""))</f>
        <v>#REF!</v>
      </c>
    </row>
    <row r="2108" spans="1:47" s="10" customFormat="1" ht="15" customHeight="1" x14ac:dyDescent="0.2">
      <c r="A2108" s="4">
        <f t="shared" si="428"/>
        <v>112</v>
      </c>
      <c r="B2108" s="4">
        <v>60003003</v>
      </c>
      <c r="C2108" s="4" t="s">
        <v>98</v>
      </c>
      <c r="D2108" s="4" t="s">
        <v>158</v>
      </c>
      <c r="E2108" s="3" t="s">
        <v>154</v>
      </c>
      <c r="F2108" s="4" t="s">
        <v>400</v>
      </c>
      <c r="G2108" s="4" t="s">
        <v>53</v>
      </c>
      <c r="H2108" s="4" t="s">
        <v>55</v>
      </c>
      <c r="I2108" s="4" t="s">
        <v>249</v>
      </c>
      <c r="J2108" s="4" t="s">
        <v>116</v>
      </c>
      <c r="K2108" s="4" t="s">
        <v>117</v>
      </c>
      <c r="L2108" s="4">
        <v>2018</v>
      </c>
      <c r="M2108" s="4" t="s">
        <v>267</v>
      </c>
      <c r="N2108" s="4" t="s">
        <v>153</v>
      </c>
      <c r="O2108" s="4" t="s">
        <v>118</v>
      </c>
      <c r="P2108" s="4"/>
      <c r="Q2108" s="4"/>
      <c r="R2108" s="4" t="s">
        <v>119</v>
      </c>
      <c r="S2108" s="13"/>
      <c r="T2108" s="4"/>
      <c r="U2108" s="4"/>
      <c r="V2108" s="4"/>
      <c r="W2108" s="4">
        <v>220</v>
      </c>
      <c r="X2108" s="13" t="s">
        <v>287</v>
      </c>
      <c r="Y2108" s="27">
        <v>0</v>
      </c>
      <c r="Z2108" s="27">
        <v>48</v>
      </c>
      <c r="AA2108" s="28" t="s">
        <v>282</v>
      </c>
      <c r="AB2108" s="31">
        <v>0.83599999999999997</v>
      </c>
      <c r="AC2108" s="32">
        <v>53.7</v>
      </c>
      <c r="AD2108" s="28">
        <v>6</v>
      </c>
      <c r="AE2108" s="28">
        <v>42.7</v>
      </c>
      <c r="AF2108" s="33">
        <v>0.02</v>
      </c>
      <c r="AG2108" s="28">
        <v>1</v>
      </c>
      <c r="AH2108" s="31">
        <v>5.0000000000000001E-3</v>
      </c>
      <c r="AI2108" s="31">
        <v>0.21</v>
      </c>
      <c r="AJ2108" s="31"/>
      <c r="AK2108" s="75" t="str">
        <f t="shared" si="420"/>
        <v>1</v>
      </c>
      <c r="AL2108" s="75" t="str">
        <f t="shared" si="421"/>
        <v>1</v>
      </c>
      <c r="AM2108" s="75" t="str">
        <f t="shared" si="422"/>
        <v>1</v>
      </c>
      <c r="AN2108" s="75" t="str">
        <f t="shared" si="423"/>
        <v>1</v>
      </c>
      <c r="AO2108" s="75" t="str">
        <f t="shared" si="424"/>
        <v>1</v>
      </c>
      <c r="AP2108" s="75" t="str">
        <f t="shared" si="425"/>
        <v>1</v>
      </c>
      <c r="AQ2108" s="75" t="str">
        <f t="shared" si="431"/>
        <v>1</v>
      </c>
      <c r="AR2108" s="75" t="str">
        <f t="shared" si="432"/>
        <v>1</v>
      </c>
      <c r="AS2108" s="75">
        <f t="shared" si="426"/>
        <v>1</v>
      </c>
      <c r="AT2108" s="75" t="str">
        <f t="shared" si="427"/>
        <v>1</v>
      </c>
      <c r="AU2108" s="48" t="e">
        <f>IF(OR(AQ2108="I",#REF!="I",AQ2108="C",#REF!="C"),"Termovacío",IF(OR(AO2108="I",AN2108="I",AP2108="I",AK2108="I",AL2108="I",AO2108="C",AN2108="C",AP2108="C",AK2108="C",AL2108="C"),"Regeneración",""))</f>
        <v>#REF!</v>
      </c>
    </row>
    <row r="2109" spans="1:47" s="10" customFormat="1" ht="15" customHeight="1" x14ac:dyDescent="0.2">
      <c r="A2109" s="4">
        <f t="shared" si="428"/>
        <v>112</v>
      </c>
      <c r="B2109" s="4">
        <v>60003003</v>
      </c>
      <c r="C2109" s="4" t="s">
        <v>98</v>
      </c>
      <c r="D2109" s="4" t="s">
        <v>158</v>
      </c>
      <c r="E2109" s="3" t="s">
        <v>154</v>
      </c>
      <c r="F2109" s="4" t="s">
        <v>400</v>
      </c>
      <c r="G2109" s="4" t="s">
        <v>53</v>
      </c>
      <c r="H2109" s="4" t="s">
        <v>55</v>
      </c>
      <c r="I2109" s="4" t="s">
        <v>249</v>
      </c>
      <c r="J2109" s="4" t="s">
        <v>116</v>
      </c>
      <c r="K2109" s="4" t="s">
        <v>117</v>
      </c>
      <c r="L2109" s="4">
        <v>2018</v>
      </c>
      <c r="M2109" s="4" t="s">
        <v>267</v>
      </c>
      <c r="N2109" s="4" t="s">
        <v>153</v>
      </c>
      <c r="O2109" s="4" t="s">
        <v>118</v>
      </c>
      <c r="P2109" s="4"/>
      <c r="Q2109" s="4"/>
      <c r="R2109" s="4" t="s">
        <v>119</v>
      </c>
      <c r="S2109" s="13"/>
      <c r="T2109" s="4"/>
      <c r="U2109" s="4"/>
      <c r="V2109" s="4" t="s">
        <v>301</v>
      </c>
      <c r="W2109" s="4">
        <v>220</v>
      </c>
      <c r="X2109" s="13">
        <v>44424</v>
      </c>
      <c r="Y2109" s="27">
        <v>78</v>
      </c>
      <c r="Z2109" s="27">
        <v>44</v>
      </c>
      <c r="AA2109" s="28" t="s">
        <v>300</v>
      </c>
      <c r="AB2109" s="31">
        <v>0.86399999999999999</v>
      </c>
      <c r="AC2109" s="32">
        <v>35</v>
      </c>
      <c r="AD2109" s="28">
        <v>14</v>
      </c>
      <c r="AE2109" s="28">
        <v>41</v>
      </c>
      <c r="AF2109" s="33">
        <v>0.02</v>
      </c>
      <c r="AG2109" s="28">
        <v>0.5</v>
      </c>
      <c r="AH2109" s="31">
        <v>1.2999999999999999E-2</v>
      </c>
      <c r="AI2109" s="31">
        <v>0.222</v>
      </c>
      <c r="AJ2109" s="31"/>
      <c r="AK2109" s="75" t="str">
        <f t="shared" si="420"/>
        <v>1</v>
      </c>
      <c r="AL2109" s="75" t="str">
        <f t="shared" si="421"/>
        <v>1</v>
      </c>
      <c r="AM2109" s="75" t="str">
        <f t="shared" si="422"/>
        <v>1</v>
      </c>
      <c r="AN2109" s="75" t="str">
        <f t="shared" si="423"/>
        <v>1</v>
      </c>
      <c r="AO2109" s="75" t="str">
        <f t="shared" si="424"/>
        <v>1</v>
      </c>
      <c r="AP2109" s="75" t="str">
        <f t="shared" si="425"/>
        <v>1</v>
      </c>
      <c r="AQ2109" s="75" t="str">
        <f t="shared" si="431"/>
        <v>5</v>
      </c>
      <c r="AR2109" s="75" t="str">
        <f t="shared" si="432"/>
        <v>1</v>
      </c>
      <c r="AS2109" s="75">
        <f t="shared" si="426"/>
        <v>1.9090909090909092</v>
      </c>
      <c r="AT2109" s="75" t="str">
        <f t="shared" si="427"/>
        <v>3</v>
      </c>
      <c r="AU2109" s="48" t="e">
        <f>IF(OR(AQ2109="I",#REF!="I",AQ2109="C",#REF!="C"),"Termovacío",IF(OR(AO2109="I",AN2109="I",AP2109="I",AK2109="I",AL2109="I",AO2109="C",AN2109="C",AP2109="C",AK2109="C",AL2109="C"),"Regeneración",""))</f>
        <v>#REF!</v>
      </c>
    </row>
    <row r="2110" spans="1:47" s="10" customFormat="1" ht="14.1" customHeight="1" x14ac:dyDescent="0.2">
      <c r="A2110" s="4">
        <f t="shared" si="428"/>
        <v>112</v>
      </c>
      <c r="B2110" s="4">
        <v>60003003</v>
      </c>
      <c r="C2110" s="4" t="s">
        <v>98</v>
      </c>
      <c r="D2110" s="4" t="s">
        <v>158</v>
      </c>
      <c r="E2110" s="3" t="s">
        <v>154</v>
      </c>
      <c r="F2110" s="4" t="s">
        <v>400</v>
      </c>
      <c r="G2110" s="4" t="s">
        <v>53</v>
      </c>
      <c r="H2110" s="4" t="s">
        <v>55</v>
      </c>
      <c r="I2110" s="4" t="s">
        <v>249</v>
      </c>
      <c r="J2110" s="4" t="s">
        <v>116</v>
      </c>
      <c r="K2110" s="4" t="s">
        <v>117</v>
      </c>
      <c r="L2110" s="4">
        <v>2018</v>
      </c>
      <c r="M2110" s="4" t="s">
        <v>267</v>
      </c>
      <c r="N2110" s="4" t="s">
        <v>153</v>
      </c>
      <c r="O2110" s="4" t="s">
        <v>118</v>
      </c>
      <c r="P2110" s="4"/>
      <c r="Q2110" s="4"/>
      <c r="R2110" s="4" t="s">
        <v>119</v>
      </c>
      <c r="S2110" s="13"/>
      <c r="T2110" s="4"/>
      <c r="U2110" s="4"/>
      <c r="V2110" s="4"/>
      <c r="W2110" s="4">
        <v>220</v>
      </c>
      <c r="X2110" s="13"/>
      <c r="Y2110" s="27"/>
      <c r="Z2110" s="27"/>
      <c r="AA2110" s="28"/>
      <c r="AB2110" s="31"/>
      <c r="AC2110" s="32">
        <v>52</v>
      </c>
      <c r="AD2110" s="28"/>
      <c r="AE2110" s="28"/>
      <c r="AF2110" s="33"/>
      <c r="AG2110" s="28"/>
      <c r="AH2110" s="31"/>
      <c r="AI2110" s="31"/>
      <c r="AJ2110" s="31"/>
      <c r="AK2110" s="75" t="str">
        <f t="shared" si="420"/>
        <v>1</v>
      </c>
      <c r="AL2110" s="75" t="str">
        <f t="shared" si="421"/>
        <v>1</v>
      </c>
      <c r="AM2110" s="75" t="str">
        <f t="shared" si="422"/>
        <v>1</v>
      </c>
      <c r="AN2110" s="75" t="str">
        <f t="shared" si="423"/>
        <v>1</v>
      </c>
      <c r="AO2110" s="75" t="str">
        <f t="shared" si="424"/>
        <v>1</v>
      </c>
      <c r="AP2110" s="75" t="str">
        <f t="shared" si="425"/>
        <v>1</v>
      </c>
      <c r="AQ2110" s="75" t="str">
        <f t="shared" si="431"/>
        <v>1</v>
      </c>
      <c r="AR2110" s="75" t="str">
        <f t="shared" si="432"/>
        <v>1</v>
      </c>
      <c r="AS2110" s="75">
        <f t="shared" si="426"/>
        <v>1</v>
      </c>
      <c r="AT2110" s="75" t="str">
        <f t="shared" si="427"/>
        <v>1</v>
      </c>
      <c r="AU2110" s="48" t="e">
        <f>IF(OR(AQ2110="I",#REF!="I",AQ2110="C",#REF!="C"),"Termovacío",IF(OR(AO2110="I",AN2110="I",AP2110="I",AK2110="I",AL2110="I",AO2110="C",AN2110="C",AP2110="C",AK2110="C",AL2110="C"),"Regeneración",""))</f>
        <v>#REF!</v>
      </c>
    </row>
    <row r="2111" spans="1:47" s="10" customFormat="1" ht="15" customHeight="1" x14ac:dyDescent="0.2">
      <c r="A2111" s="4">
        <f t="shared" si="428"/>
        <v>113</v>
      </c>
      <c r="B2111" s="36">
        <v>60000273</v>
      </c>
      <c r="C2111" s="36" t="s">
        <v>98</v>
      </c>
      <c r="D2111" s="36" t="s">
        <v>159</v>
      </c>
      <c r="E2111" s="37"/>
      <c r="F2111" s="36" t="s">
        <v>401</v>
      </c>
      <c r="G2111" s="36" t="s">
        <v>53</v>
      </c>
      <c r="H2111" s="36" t="s">
        <v>56</v>
      </c>
      <c r="I2111" s="36" t="s">
        <v>246</v>
      </c>
      <c r="J2111" s="36">
        <v>50</v>
      </c>
      <c r="K2111" s="36" t="s">
        <v>206</v>
      </c>
      <c r="L2111" s="36">
        <v>2018</v>
      </c>
      <c r="M2111" s="36" t="s">
        <v>267</v>
      </c>
      <c r="N2111" s="36" t="s">
        <v>153</v>
      </c>
      <c r="O2111" s="36" t="s">
        <v>118</v>
      </c>
      <c r="P2111" s="36"/>
      <c r="Q2111" s="36"/>
      <c r="R2111" s="36" t="s">
        <v>119</v>
      </c>
      <c r="S2111" s="38"/>
      <c r="T2111" s="36"/>
      <c r="U2111" s="36"/>
      <c r="V2111" s="36" t="s">
        <v>448</v>
      </c>
      <c r="W2111" s="36">
        <v>220</v>
      </c>
      <c r="X2111" s="38">
        <v>45700</v>
      </c>
      <c r="Y2111" s="39">
        <v>80</v>
      </c>
      <c r="Z2111" s="39" t="s">
        <v>664</v>
      </c>
      <c r="AA2111" s="40" t="s">
        <v>665</v>
      </c>
      <c r="AB2111" s="41">
        <v>0.875</v>
      </c>
      <c r="AC2111" s="42">
        <v>72</v>
      </c>
      <c r="AD2111" s="40">
        <v>6</v>
      </c>
      <c r="AE2111" s="40">
        <v>41.2</v>
      </c>
      <c r="AF2111" s="43">
        <v>1E-3</v>
      </c>
      <c r="AG2111" s="40">
        <v>0.5</v>
      </c>
      <c r="AH2111" s="41">
        <v>3.0000000000000001E-3</v>
      </c>
      <c r="AI2111" s="41">
        <v>5.8999999999999997E-2</v>
      </c>
      <c r="AJ2111" s="41"/>
      <c r="AK2111" s="75" t="str">
        <f t="shared" si="420"/>
        <v>1</v>
      </c>
      <c r="AL2111" s="75" t="str">
        <f t="shared" si="421"/>
        <v>1</v>
      </c>
      <c r="AM2111" s="75" t="str">
        <f t="shared" si="422"/>
        <v>1</v>
      </c>
      <c r="AN2111" s="75" t="str">
        <f t="shared" si="423"/>
        <v>1</v>
      </c>
      <c r="AO2111" s="75" t="str">
        <f t="shared" si="424"/>
        <v>1</v>
      </c>
      <c r="AP2111" s="75" t="str">
        <f t="shared" si="425"/>
        <v>1</v>
      </c>
      <c r="AQ2111" s="75" t="str">
        <f t="shared" si="431"/>
        <v>1</v>
      </c>
      <c r="AR2111" s="75" t="str">
        <f t="shared" si="432"/>
        <v>1</v>
      </c>
      <c r="AS2111" s="75">
        <f t="shared" si="426"/>
        <v>1</v>
      </c>
      <c r="AT2111" s="75" t="str">
        <f t="shared" si="427"/>
        <v>1</v>
      </c>
      <c r="AU2111" s="48" t="e">
        <f>IF(OR(AQ2111="I",#REF!="I",AQ2111="C",#REF!="C"),"Termovacío",IF(OR(AO2111="I",AN2111="I",AP2111="I",AK2111="I",AL2111="I",AO2111="C",AN2111="C",AP2111="C",AK2111="C",AL2111="C"),"Regeneración",""))</f>
        <v>#REF!</v>
      </c>
    </row>
    <row r="2112" spans="1:47" s="10" customFormat="1" ht="15" customHeight="1" x14ac:dyDescent="0.2">
      <c r="A2112" s="4">
        <f t="shared" si="428"/>
        <v>113</v>
      </c>
      <c r="B2112" s="4">
        <v>60000273</v>
      </c>
      <c r="C2112" s="4" t="s">
        <v>98</v>
      </c>
      <c r="D2112" s="4" t="s">
        <v>159</v>
      </c>
      <c r="E2112" s="3"/>
      <c r="F2112" s="4" t="s">
        <v>401</v>
      </c>
      <c r="G2112" s="4" t="s">
        <v>53</v>
      </c>
      <c r="H2112" s="4" t="s">
        <v>56</v>
      </c>
      <c r="I2112" s="4" t="s">
        <v>246</v>
      </c>
      <c r="J2112" s="4">
        <v>50</v>
      </c>
      <c r="K2112" s="4" t="s">
        <v>206</v>
      </c>
      <c r="L2112" s="4">
        <v>2018</v>
      </c>
      <c r="M2112" s="4" t="s">
        <v>267</v>
      </c>
      <c r="N2112" s="4" t="s">
        <v>153</v>
      </c>
      <c r="O2112" s="4" t="s">
        <v>118</v>
      </c>
      <c r="P2112" s="4"/>
      <c r="Q2112" s="4"/>
      <c r="R2112" s="4" t="s">
        <v>119</v>
      </c>
      <c r="S2112" s="13"/>
      <c r="T2112" s="4"/>
      <c r="U2112" s="4"/>
      <c r="V2112" s="4" t="s">
        <v>448</v>
      </c>
      <c r="W2112" s="4">
        <v>220</v>
      </c>
      <c r="X2112" s="13">
        <v>45214</v>
      </c>
      <c r="Y2112" s="27">
        <v>55</v>
      </c>
      <c r="Z2112" s="27"/>
      <c r="AA2112" s="28" t="s">
        <v>450</v>
      </c>
      <c r="AB2112" s="31">
        <v>0.875</v>
      </c>
      <c r="AC2112" s="32">
        <v>74</v>
      </c>
      <c r="AD2112" s="28">
        <v>6</v>
      </c>
      <c r="AE2112" s="28">
        <v>41.1</v>
      </c>
      <c r="AF2112" s="33">
        <v>0.01</v>
      </c>
      <c r="AG2112" s="28">
        <v>0.5</v>
      </c>
      <c r="AH2112" s="31">
        <v>2E-3</v>
      </c>
      <c r="AI2112" s="31">
        <v>0.06</v>
      </c>
      <c r="AJ2112" s="31"/>
      <c r="AK2112" s="75" t="str">
        <f t="shared" si="420"/>
        <v>1</v>
      </c>
      <c r="AL2112" s="75" t="str">
        <f t="shared" si="421"/>
        <v>1</v>
      </c>
      <c r="AM2112" s="75" t="str">
        <f t="shared" si="422"/>
        <v>1</v>
      </c>
      <c r="AN2112" s="75" t="str">
        <f t="shared" si="423"/>
        <v>1</v>
      </c>
      <c r="AO2112" s="75" t="str">
        <f t="shared" si="424"/>
        <v>1</v>
      </c>
      <c r="AP2112" s="75" t="str">
        <f t="shared" si="425"/>
        <v>1</v>
      </c>
      <c r="AQ2112" s="75" t="str">
        <f t="shared" si="431"/>
        <v>1</v>
      </c>
      <c r="AR2112" s="75" t="str">
        <f t="shared" si="432"/>
        <v>1</v>
      </c>
      <c r="AS2112" s="75">
        <f t="shared" si="426"/>
        <v>1</v>
      </c>
      <c r="AT2112" s="75" t="str">
        <f t="shared" si="427"/>
        <v>1</v>
      </c>
      <c r="AU2112" s="48" t="e">
        <f>IF(OR(AQ2112="I",#REF!="I",AQ2112="C",#REF!="C"),"Termovacío",IF(OR(AO2112="I",AN2112="I",AP2112="I",AK2112="I",AL2112="I",AO2112="C",AN2112="C",AP2112="C",AK2112="C",AL2112="C"),"Regeneración",""))</f>
        <v>#REF!</v>
      </c>
    </row>
    <row r="2113" spans="1:47" s="10" customFormat="1" ht="15" customHeight="1" x14ac:dyDescent="0.2">
      <c r="A2113" s="4">
        <f t="shared" si="428"/>
        <v>113</v>
      </c>
      <c r="B2113" s="4">
        <v>60000273</v>
      </c>
      <c r="C2113" s="4" t="s">
        <v>98</v>
      </c>
      <c r="D2113" s="4" t="s">
        <v>159</v>
      </c>
      <c r="E2113" s="3"/>
      <c r="F2113" s="4" t="s">
        <v>401</v>
      </c>
      <c r="G2113" s="4" t="s">
        <v>53</v>
      </c>
      <c r="H2113" s="4" t="s">
        <v>56</v>
      </c>
      <c r="I2113" s="4" t="s">
        <v>246</v>
      </c>
      <c r="J2113" s="4">
        <v>50</v>
      </c>
      <c r="K2113" s="4" t="s">
        <v>206</v>
      </c>
      <c r="L2113" s="4">
        <v>2018</v>
      </c>
      <c r="M2113" s="4" t="s">
        <v>267</v>
      </c>
      <c r="N2113" s="4" t="s">
        <v>153</v>
      </c>
      <c r="O2113" s="4" t="s">
        <v>118</v>
      </c>
      <c r="P2113" s="4"/>
      <c r="Q2113" s="4"/>
      <c r="R2113" s="4" t="s">
        <v>119</v>
      </c>
      <c r="S2113" s="13"/>
      <c r="T2113" s="4"/>
      <c r="U2113" s="4"/>
      <c r="V2113" s="4"/>
      <c r="W2113" s="4">
        <v>220</v>
      </c>
      <c r="X2113" s="13" t="s">
        <v>287</v>
      </c>
      <c r="Y2113" s="27">
        <v>0</v>
      </c>
      <c r="Z2113" s="27">
        <v>39</v>
      </c>
      <c r="AA2113" s="28" t="s">
        <v>282</v>
      </c>
      <c r="AB2113" s="31">
        <v>0.87360000000000004</v>
      </c>
      <c r="AC2113" s="32">
        <v>56.2</v>
      </c>
      <c r="AD2113" s="28">
        <v>8</v>
      </c>
      <c r="AE2113" s="28">
        <v>43</v>
      </c>
      <c r="AF2113" s="33">
        <v>0.02</v>
      </c>
      <c r="AG2113" s="28">
        <v>1</v>
      </c>
      <c r="AH2113" s="31">
        <v>3.0000000000000001E-3</v>
      </c>
      <c r="AI2113" s="31">
        <v>0.12</v>
      </c>
      <c r="AJ2113" s="31"/>
      <c r="AK2113" s="75" t="str">
        <f t="shared" si="420"/>
        <v>1</v>
      </c>
      <c r="AL2113" s="75" t="str">
        <f t="shared" si="421"/>
        <v>1</v>
      </c>
      <c r="AM2113" s="75" t="str">
        <f t="shared" si="422"/>
        <v>1</v>
      </c>
      <c r="AN2113" s="75" t="str">
        <f t="shared" si="423"/>
        <v>1</v>
      </c>
      <c r="AO2113" s="75" t="str">
        <f t="shared" si="424"/>
        <v>1</v>
      </c>
      <c r="AP2113" s="75" t="str">
        <f t="shared" si="425"/>
        <v>1</v>
      </c>
      <c r="AQ2113" s="75" t="str">
        <f t="shared" si="431"/>
        <v>1</v>
      </c>
      <c r="AR2113" s="75" t="str">
        <f t="shared" si="432"/>
        <v>1</v>
      </c>
      <c r="AS2113" s="75">
        <f t="shared" si="426"/>
        <v>1</v>
      </c>
      <c r="AT2113" s="75" t="str">
        <f t="shared" si="427"/>
        <v>1</v>
      </c>
      <c r="AU2113" s="48" t="e">
        <f>IF(OR(AQ2113="I",#REF!="I",AQ2113="C",#REF!="C"),"Termovacío",IF(OR(AO2113="I",AN2113="I",AP2113="I",AK2113="I",AL2113="I",AO2113="C",AN2113="C",AP2113="C",AK2113="C",AL2113="C"),"Regeneración",""))</f>
        <v>#REF!</v>
      </c>
    </row>
    <row r="2114" spans="1:47" s="10" customFormat="1" ht="15" customHeight="1" x14ac:dyDescent="0.2">
      <c r="A2114" s="4">
        <f t="shared" si="428"/>
        <v>113</v>
      </c>
      <c r="B2114" s="4">
        <v>60000273</v>
      </c>
      <c r="C2114" s="4" t="s">
        <v>98</v>
      </c>
      <c r="D2114" s="4" t="s">
        <v>159</v>
      </c>
      <c r="E2114" s="3"/>
      <c r="F2114" s="4" t="s">
        <v>401</v>
      </c>
      <c r="G2114" s="4" t="s">
        <v>53</v>
      </c>
      <c r="H2114" s="4" t="s">
        <v>56</v>
      </c>
      <c r="I2114" s="4" t="s">
        <v>246</v>
      </c>
      <c r="J2114" s="4">
        <v>50</v>
      </c>
      <c r="K2114" s="4" t="s">
        <v>206</v>
      </c>
      <c r="L2114" s="4">
        <v>2018</v>
      </c>
      <c r="M2114" s="4" t="s">
        <v>267</v>
      </c>
      <c r="N2114" s="4" t="s">
        <v>153</v>
      </c>
      <c r="O2114" s="4" t="s">
        <v>118</v>
      </c>
      <c r="P2114" s="4"/>
      <c r="Q2114" s="4"/>
      <c r="R2114" s="4" t="s">
        <v>119</v>
      </c>
      <c r="S2114" s="13"/>
      <c r="T2114" s="4"/>
      <c r="U2114" s="4"/>
      <c r="V2114" s="4" t="s">
        <v>301</v>
      </c>
      <c r="W2114" s="4">
        <v>220</v>
      </c>
      <c r="X2114" s="13">
        <v>44424</v>
      </c>
      <c r="Y2114" s="27">
        <v>78</v>
      </c>
      <c r="Z2114" s="27">
        <v>36</v>
      </c>
      <c r="AA2114" s="28" t="s">
        <v>300</v>
      </c>
      <c r="AB2114" s="31">
        <v>0.86399999999999999</v>
      </c>
      <c r="AC2114" s="32">
        <v>27</v>
      </c>
      <c r="AD2114" s="28">
        <v>16</v>
      </c>
      <c r="AE2114" s="28">
        <v>39</v>
      </c>
      <c r="AF2114" s="33">
        <v>0.02</v>
      </c>
      <c r="AG2114" s="28">
        <v>0.5</v>
      </c>
      <c r="AH2114" s="31">
        <v>1.2E-2</v>
      </c>
      <c r="AI2114" s="31">
        <v>0.246</v>
      </c>
      <c r="AJ2114" s="31"/>
      <c r="AK2114" s="75" t="str">
        <f t="shared" si="420"/>
        <v>1</v>
      </c>
      <c r="AL2114" s="75" t="str">
        <f t="shared" si="421"/>
        <v>1</v>
      </c>
      <c r="AM2114" s="75" t="str">
        <f t="shared" si="422"/>
        <v>1</v>
      </c>
      <c r="AN2114" s="75" t="str">
        <f t="shared" si="423"/>
        <v>1</v>
      </c>
      <c r="AO2114" s="75" t="str">
        <f t="shared" si="424"/>
        <v>1</v>
      </c>
      <c r="AP2114" s="75" t="str">
        <f t="shared" si="425"/>
        <v>1</v>
      </c>
      <c r="AQ2114" s="75" t="str">
        <f t="shared" si="431"/>
        <v>5</v>
      </c>
      <c r="AR2114" s="75" t="str">
        <f t="shared" si="432"/>
        <v>1</v>
      </c>
      <c r="AS2114" s="75">
        <f t="shared" si="426"/>
        <v>1.9090909090909092</v>
      </c>
      <c r="AT2114" s="75" t="str">
        <f t="shared" si="427"/>
        <v>3</v>
      </c>
      <c r="AU2114" s="48" t="e">
        <f>IF(OR(AQ2114="I",#REF!="I",AQ2114="C",#REF!="C"),"Termovacío",IF(OR(AO2114="I",AN2114="I",AP2114="I",AK2114="I",AL2114="I",AO2114="C",AN2114="C",AP2114="C",AK2114="C",AL2114="C"),"Regeneración",""))</f>
        <v>#REF!</v>
      </c>
    </row>
    <row r="2115" spans="1:47" s="10" customFormat="1" ht="15" customHeight="1" x14ac:dyDescent="0.2">
      <c r="A2115" s="4">
        <f t="shared" si="428"/>
        <v>113</v>
      </c>
      <c r="B2115" s="4">
        <v>60000273</v>
      </c>
      <c r="C2115" s="4" t="s">
        <v>98</v>
      </c>
      <c r="D2115" s="4" t="s">
        <v>159</v>
      </c>
      <c r="E2115" s="3"/>
      <c r="F2115" s="4" t="s">
        <v>401</v>
      </c>
      <c r="G2115" s="4" t="s">
        <v>53</v>
      </c>
      <c r="H2115" s="4" t="s">
        <v>56</v>
      </c>
      <c r="I2115" s="4" t="s">
        <v>246</v>
      </c>
      <c r="J2115" s="4">
        <v>50</v>
      </c>
      <c r="K2115" s="4" t="s">
        <v>206</v>
      </c>
      <c r="L2115" s="4">
        <v>2018</v>
      </c>
      <c r="M2115" s="4" t="s">
        <v>267</v>
      </c>
      <c r="N2115" s="4" t="s">
        <v>153</v>
      </c>
      <c r="O2115" s="4" t="s">
        <v>118</v>
      </c>
      <c r="P2115" s="4"/>
      <c r="Q2115" s="4"/>
      <c r="R2115" s="4" t="s">
        <v>119</v>
      </c>
      <c r="S2115" s="13"/>
      <c r="T2115" s="4"/>
      <c r="U2115" s="4"/>
      <c r="V2115" s="4"/>
      <c r="W2115" s="4">
        <v>220</v>
      </c>
      <c r="X2115" s="13"/>
      <c r="Y2115" s="27"/>
      <c r="Z2115" s="27"/>
      <c r="AA2115" s="28"/>
      <c r="AB2115" s="31"/>
      <c r="AC2115" s="32">
        <v>62</v>
      </c>
      <c r="AD2115" s="28"/>
      <c r="AE2115" s="28"/>
      <c r="AF2115" s="33"/>
      <c r="AG2115" s="28"/>
      <c r="AH2115" s="31"/>
      <c r="AI2115" s="31"/>
      <c r="AJ2115" s="31"/>
      <c r="AK2115" s="75" t="str">
        <f t="shared" si="420"/>
        <v>1</v>
      </c>
      <c r="AL2115" s="75" t="str">
        <f t="shared" si="421"/>
        <v>1</v>
      </c>
      <c r="AM2115" s="75" t="str">
        <f t="shared" si="422"/>
        <v>1</v>
      </c>
      <c r="AN2115" s="75" t="str">
        <f t="shared" si="423"/>
        <v>1</v>
      </c>
      <c r="AO2115" s="75" t="str">
        <f t="shared" si="424"/>
        <v>1</v>
      </c>
      <c r="AP2115" s="75" t="str">
        <f t="shared" si="425"/>
        <v>1</v>
      </c>
      <c r="AQ2115" s="75" t="str">
        <f t="shared" si="431"/>
        <v>1</v>
      </c>
      <c r="AR2115" s="75" t="str">
        <f t="shared" si="432"/>
        <v>1</v>
      </c>
      <c r="AS2115" s="75">
        <f t="shared" si="426"/>
        <v>1</v>
      </c>
      <c r="AT2115" s="75" t="str">
        <f t="shared" si="427"/>
        <v>1</v>
      </c>
      <c r="AU2115" s="48" t="e">
        <f>IF(OR(AQ2115="I",#REF!="I",AQ2115="C",#REF!="C"),"Termovacío",IF(OR(AO2115="I",AN2115="I",AP2115="I",AK2115="I",AL2115="I",AO2115="C",AN2115="C",AP2115="C",AK2115="C",AL2115="C"),"Regeneración",""))</f>
        <v>#REF!</v>
      </c>
    </row>
    <row r="2116" spans="1:47" s="10" customFormat="1" ht="15" customHeight="1" x14ac:dyDescent="0.2">
      <c r="A2116" s="4">
        <f t="shared" si="428"/>
        <v>114</v>
      </c>
      <c r="B2116" s="36">
        <v>50500507</v>
      </c>
      <c r="C2116" s="36" t="s">
        <v>95</v>
      </c>
      <c r="D2116" s="36" t="s">
        <v>156</v>
      </c>
      <c r="E2116" s="37"/>
      <c r="F2116" s="36" t="s">
        <v>402</v>
      </c>
      <c r="G2116" s="36" t="s">
        <v>12</v>
      </c>
      <c r="H2116" s="36" t="s">
        <v>202</v>
      </c>
      <c r="I2116" s="36" t="s">
        <v>10</v>
      </c>
      <c r="J2116" s="36" t="s">
        <v>144</v>
      </c>
      <c r="K2116" s="36" t="s">
        <v>136</v>
      </c>
      <c r="L2116" s="36">
        <v>1995</v>
      </c>
      <c r="M2116" s="36" t="s">
        <v>266</v>
      </c>
      <c r="N2116" s="36" t="s">
        <v>304</v>
      </c>
      <c r="O2116" s="36"/>
      <c r="P2116" s="36"/>
      <c r="Q2116" s="36"/>
      <c r="R2116" s="36" t="s">
        <v>123</v>
      </c>
      <c r="S2116" s="38"/>
      <c r="T2116" s="36"/>
      <c r="U2116" s="36"/>
      <c r="V2116" s="36" t="s">
        <v>448</v>
      </c>
      <c r="W2116" s="36">
        <v>60</v>
      </c>
      <c r="X2116" s="38">
        <v>45701</v>
      </c>
      <c r="Y2116" s="39">
        <v>58</v>
      </c>
      <c r="Z2116" s="39" t="s">
        <v>664</v>
      </c>
      <c r="AA2116" s="40" t="s">
        <v>665</v>
      </c>
      <c r="AB2116" s="41">
        <v>0.88300000000000001</v>
      </c>
      <c r="AC2116" s="42">
        <v>75</v>
      </c>
      <c r="AD2116" s="40">
        <v>10</v>
      </c>
      <c r="AE2116" s="40">
        <v>30.9</v>
      </c>
      <c r="AF2116" s="43">
        <v>0.02</v>
      </c>
      <c r="AG2116" s="40">
        <v>1.5</v>
      </c>
      <c r="AH2116" s="41">
        <v>1.7999999999999999E-2</v>
      </c>
      <c r="AI2116" s="41">
        <v>1.097</v>
      </c>
      <c r="AJ2116" s="41">
        <v>0.17199999999999999</v>
      </c>
      <c r="AK2116" s="75" t="str">
        <f t="shared" ref="AK2116:AK2179" si="433">IF(AH2116&lt;&gt;"",IF(AH2116&lt;=0.1,"1",IF(AND(AH2116&gt;0.1,AH2116&lt;=0.3),"3",IF(AH2116&gt;0.3,"5",""))),"1")</f>
        <v>1</v>
      </c>
      <c r="AL2116" s="75" t="str">
        <f t="shared" ref="AL2116:AL2179" si="434">IF(AI2116&lt;&gt;"",IF(AI2116&lt;=3,"1",IF(AND(AI2116&gt;3,AI2116&lt;=4),"3",IF(AI2116&gt;4,"5",""))),"1")</f>
        <v>1</v>
      </c>
      <c r="AM2116" s="75" t="str">
        <f t="shared" ref="AM2116:AM2179" si="435">IF(AD2116&lt;&gt;"",IF(AD2116&lt;=20,"1",IF(AND(AD2116&gt;20,AD2116&lt;=30),"3",IF(AD2116&gt;30,"5",""))),"1")</f>
        <v>1</v>
      </c>
      <c r="AN2116" s="75" t="str">
        <f t="shared" ref="AN2116:AN2179" si="436">IF(AF2116&lt;&gt;"",IF(AF2116&lt;=0.05,"1",IF(AND(AF2116&gt;0.05,AF2116&lt;=0.1),"3",IF(AF2116&gt;0.1,"5",""))),"1")</f>
        <v>1</v>
      </c>
      <c r="AO2116" s="75" t="str">
        <f t="shared" ref="AO2116:AO2179" si="437">IF(AE2116&lt;&gt;"",IF(AE2116&gt;=32,"1",IF(AND(AE2116&gt;=28,AE2116&lt;32),"3",IF(AE2116&lt;28,"5",""))),"1")</f>
        <v>3</v>
      </c>
      <c r="AP2116" s="75" t="str">
        <f t="shared" ref="AP2116:AP2179" si="438">IF(AG2116&lt;&gt;"",IF(AG2116&lt;=3.5,"1",IF(AG2116&gt;3.5,"5","")),"1")</f>
        <v>1</v>
      </c>
      <c r="AQ2116" s="75" t="str">
        <f t="shared" si="431"/>
        <v>1</v>
      </c>
      <c r="AR2116" s="75" t="str">
        <f t="shared" si="432"/>
        <v>3</v>
      </c>
      <c r="AS2116" s="75">
        <f t="shared" si="426"/>
        <v>1.3636363636363635</v>
      </c>
      <c r="AT2116" s="75" t="str">
        <f t="shared" si="427"/>
        <v>3</v>
      </c>
      <c r="AU2116" s="48" t="e">
        <f>IF(OR(AQ2116="I",#REF!="I",AQ2116="C",#REF!="C"),"Termovacío",IF(OR(AO2116="I",AN2116="I",AP2116="I",AK2116="I",AL2116="I",AO2116="C",AN2116="C",AP2116="C",AK2116="C",AL2116="C"),"Regeneración",""))</f>
        <v>#REF!</v>
      </c>
    </row>
    <row r="2117" spans="1:47" s="10" customFormat="1" ht="15" customHeight="1" x14ac:dyDescent="0.2">
      <c r="A2117" s="4">
        <f t="shared" si="428"/>
        <v>114</v>
      </c>
      <c r="B2117" s="4">
        <v>50500507</v>
      </c>
      <c r="C2117" s="4" t="s">
        <v>95</v>
      </c>
      <c r="D2117" s="4" t="s">
        <v>156</v>
      </c>
      <c r="E2117" s="3"/>
      <c r="F2117" s="4" t="s">
        <v>402</v>
      </c>
      <c r="G2117" s="4" t="s">
        <v>12</v>
      </c>
      <c r="H2117" s="4" t="s">
        <v>202</v>
      </c>
      <c r="I2117" s="4" t="s">
        <v>10</v>
      </c>
      <c r="J2117" s="4" t="s">
        <v>144</v>
      </c>
      <c r="K2117" s="4" t="s">
        <v>136</v>
      </c>
      <c r="L2117" s="4">
        <v>1995</v>
      </c>
      <c r="M2117" s="4" t="s">
        <v>266</v>
      </c>
      <c r="N2117" s="4" t="s">
        <v>304</v>
      </c>
      <c r="O2117" s="4"/>
      <c r="P2117" s="4"/>
      <c r="Q2117" s="4"/>
      <c r="R2117" s="4" t="s">
        <v>123</v>
      </c>
      <c r="S2117" s="13"/>
      <c r="T2117" s="4"/>
      <c r="U2117" s="4"/>
      <c r="V2117" s="4" t="s">
        <v>448</v>
      </c>
      <c r="W2117" s="4">
        <v>60</v>
      </c>
      <c r="X2117" s="13">
        <v>45277</v>
      </c>
      <c r="Y2117" s="27">
        <v>50</v>
      </c>
      <c r="Z2117" s="27"/>
      <c r="AA2117" s="28" t="s">
        <v>450</v>
      </c>
      <c r="AB2117" s="31">
        <v>0.88300000000000001</v>
      </c>
      <c r="AC2117" s="32">
        <v>51</v>
      </c>
      <c r="AD2117" s="28">
        <v>12</v>
      </c>
      <c r="AE2117" s="28">
        <v>31.9</v>
      </c>
      <c r="AF2117" s="33">
        <v>0.03</v>
      </c>
      <c r="AG2117" s="28">
        <v>1.5</v>
      </c>
      <c r="AH2117" s="31">
        <v>2.1000000000000001E-2</v>
      </c>
      <c r="AI2117" s="31">
        <v>1.6819999999999999</v>
      </c>
      <c r="AJ2117" s="31"/>
      <c r="AK2117" s="75" t="str">
        <f t="shared" si="433"/>
        <v>1</v>
      </c>
      <c r="AL2117" s="75" t="str">
        <f t="shared" si="434"/>
        <v>1</v>
      </c>
      <c r="AM2117" s="75" t="str">
        <f t="shared" si="435"/>
        <v>1</v>
      </c>
      <c r="AN2117" s="75" t="str">
        <f t="shared" si="436"/>
        <v>1</v>
      </c>
      <c r="AO2117" s="75" t="str">
        <f t="shared" si="437"/>
        <v>3</v>
      </c>
      <c r="AP2117" s="75" t="str">
        <f t="shared" si="438"/>
        <v>1</v>
      </c>
      <c r="AQ2117" s="75" t="str">
        <f t="shared" si="431"/>
        <v>1</v>
      </c>
      <c r="AR2117" s="75" t="str">
        <f t="shared" si="432"/>
        <v>1</v>
      </c>
      <c r="AS2117" s="75">
        <f t="shared" ref="AS2117:AS2180" si="439">+(3*AK2117+3*AL2117+4*AM2117+2*AN2117+3*AO2117+1*AP2117+5*AQ2117+1*AR2117)/22</f>
        <v>1.2727272727272727</v>
      </c>
      <c r="AT2117" s="75" t="str">
        <f t="shared" ref="AT2117:AT2180" si="440">IF(AND(AS2117&gt;0,AS2117&lt;=1),"1",IF(AND(AS2117&gt;1,AS2117&lt;=2),"3",IF(AND(AS2117&gt;2,AS2117&lt;=3),"6",IF(AND(AS2117&gt;3,AS2117&lt;=4),"8",IF(AND(AS2117&gt;4,AS2117&lt;=5),"10","")))))</f>
        <v>3</v>
      </c>
      <c r="AU2117" s="48" t="e">
        <f>IF(OR(AQ2117="I",#REF!="I",AQ2117="C",#REF!="C"),"Termovacío",IF(OR(AO2117="I",AN2117="I",AP2117="I",AK2117="I",AL2117="I",AO2117="C",AN2117="C",AP2117="C",AK2117="C",AL2117="C"),"Regeneración",""))</f>
        <v>#REF!</v>
      </c>
    </row>
    <row r="2118" spans="1:47" s="10" customFormat="1" ht="15" customHeight="1" x14ac:dyDescent="0.2">
      <c r="A2118" s="4">
        <f t="shared" si="428"/>
        <v>114</v>
      </c>
      <c r="B2118" s="4">
        <v>50500507</v>
      </c>
      <c r="C2118" s="4" t="s">
        <v>95</v>
      </c>
      <c r="D2118" s="4" t="s">
        <v>156</v>
      </c>
      <c r="E2118" s="3"/>
      <c r="F2118" s="4" t="s">
        <v>402</v>
      </c>
      <c r="G2118" s="4" t="s">
        <v>12</v>
      </c>
      <c r="H2118" s="4" t="s">
        <v>202</v>
      </c>
      <c r="I2118" s="4" t="s">
        <v>10</v>
      </c>
      <c r="J2118" s="4" t="s">
        <v>144</v>
      </c>
      <c r="K2118" s="4" t="s">
        <v>136</v>
      </c>
      <c r="L2118" s="4">
        <v>1995</v>
      </c>
      <c r="M2118" s="4" t="s">
        <v>266</v>
      </c>
      <c r="N2118" s="4" t="s">
        <v>304</v>
      </c>
      <c r="O2118" s="4"/>
      <c r="P2118" s="4"/>
      <c r="Q2118" s="4"/>
      <c r="R2118" s="4" t="s">
        <v>123</v>
      </c>
      <c r="S2118" s="13"/>
      <c r="T2118" s="4"/>
      <c r="U2118" s="4"/>
      <c r="V2118" s="4"/>
      <c r="W2118" s="4">
        <v>60</v>
      </c>
      <c r="X2118" s="13" t="s">
        <v>224</v>
      </c>
      <c r="Y2118" s="27">
        <v>0</v>
      </c>
      <c r="Z2118" s="27">
        <v>63</v>
      </c>
      <c r="AA2118" s="28" t="s">
        <v>282</v>
      </c>
      <c r="AB2118" s="31">
        <v>0.87949999999999995</v>
      </c>
      <c r="AC2118" s="32">
        <v>40.4</v>
      </c>
      <c r="AD2118" s="28">
        <v>15</v>
      </c>
      <c r="AE2118" s="28">
        <v>33.799999999999997</v>
      </c>
      <c r="AF2118" s="33">
        <v>0.02</v>
      </c>
      <c r="AG2118" s="28">
        <v>2</v>
      </c>
      <c r="AH2118" s="31">
        <v>0.04</v>
      </c>
      <c r="AI2118" s="31">
        <v>1.1499999999999999</v>
      </c>
      <c r="AJ2118" s="31"/>
      <c r="AK2118" s="75" t="str">
        <f t="shared" si="433"/>
        <v>1</v>
      </c>
      <c r="AL2118" s="75" t="str">
        <f t="shared" si="434"/>
        <v>1</v>
      </c>
      <c r="AM2118" s="75" t="str">
        <f t="shared" si="435"/>
        <v>1</v>
      </c>
      <c r="AN2118" s="75" t="str">
        <f t="shared" si="436"/>
        <v>1</v>
      </c>
      <c r="AO2118" s="75" t="str">
        <f t="shared" si="437"/>
        <v>1</v>
      </c>
      <c r="AP2118" s="75" t="str">
        <f t="shared" si="438"/>
        <v>1</v>
      </c>
      <c r="AQ2118" s="75" t="str">
        <f t="shared" si="431"/>
        <v>1</v>
      </c>
      <c r="AR2118" s="75" t="str">
        <f t="shared" si="432"/>
        <v>1</v>
      </c>
      <c r="AS2118" s="75">
        <f t="shared" si="439"/>
        <v>1</v>
      </c>
      <c r="AT2118" s="75" t="str">
        <f t="shared" si="440"/>
        <v>1</v>
      </c>
      <c r="AU2118" s="48" t="e">
        <f>IF(OR(AQ2118="I",#REF!="I",AQ2118="C",#REF!="C"),"Termovacío",IF(OR(AO2118="I",AN2118="I",AP2118="I",AK2118="I",AL2118="I",AO2118="C",AN2118="C",AP2118="C",AK2118="C",AL2118="C"),"Regeneración",""))</f>
        <v>#REF!</v>
      </c>
    </row>
    <row r="2119" spans="1:47" s="10" customFormat="1" ht="15" customHeight="1" x14ac:dyDescent="0.2">
      <c r="A2119" s="4">
        <f t="shared" si="428"/>
        <v>114</v>
      </c>
      <c r="B2119" s="4">
        <v>50500507</v>
      </c>
      <c r="C2119" s="4" t="s">
        <v>95</v>
      </c>
      <c r="D2119" s="4" t="s">
        <v>156</v>
      </c>
      <c r="E2119" s="3"/>
      <c r="F2119" s="4" t="s">
        <v>402</v>
      </c>
      <c r="G2119" s="4" t="s">
        <v>12</v>
      </c>
      <c r="H2119" s="4" t="s">
        <v>202</v>
      </c>
      <c r="I2119" s="4" t="s">
        <v>10</v>
      </c>
      <c r="J2119" s="4" t="s">
        <v>144</v>
      </c>
      <c r="K2119" s="4" t="s">
        <v>136</v>
      </c>
      <c r="L2119" s="4">
        <v>1995</v>
      </c>
      <c r="M2119" s="4" t="s">
        <v>266</v>
      </c>
      <c r="N2119" s="4" t="s">
        <v>304</v>
      </c>
      <c r="O2119" s="4"/>
      <c r="P2119" s="4"/>
      <c r="Q2119" s="4"/>
      <c r="R2119" s="4" t="s">
        <v>123</v>
      </c>
      <c r="S2119" s="13"/>
      <c r="T2119" s="4"/>
      <c r="U2119" s="4"/>
      <c r="V2119" s="4" t="s">
        <v>301</v>
      </c>
      <c r="W2119" s="4">
        <v>60</v>
      </c>
      <c r="X2119" s="13">
        <v>44443</v>
      </c>
      <c r="Y2119" s="27">
        <v>78.900000000000006</v>
      </c>
      <c r="Z2119" s="27">
        <v>48</v>
      </c>
      <c r="AA2119" s="28" t="s">
        <v>300</v>
      </c>
      <c r="AB2119" s="31">
        <v>0.87</v>
      </c>
      <c r="AC2119" s="32">
        <v>40</v>
      </c>
      <c r="AD2119" s="28">
        <v>12</v>
      </c>
      <c r="AE2119" s="28">
        <v>32</v>
      </c>
      <c r="AF2119" s="33">
        <v>0.02</v>
      </c>
      <c r="AG2119" s="28">
        <v>2</v>
      </c>
      <c r="AH2119" s="31">
        <v>2.3E-2</v>
      </c>
      <c r="AI2119" s="31">
        <v>0.8</v>
      </c>
      <c r="AJ2119" s="31"/>
      <c r="AK2119" s="75" t="str">
        <f t="shared" si="433"/>
        <v>1</v>
      </c>
      <c r="AL2119" s="75" t="str">
        <f t="shared" si="434"/>
        <v>1</v>
      </c>
      <c r="AM2119" s="75" t="str">
        <f t="shared" si="435"/>
        <v>1</v>
      </c>
      <c r="AN2119" s="75" t="str">
        <f t="shared" si="436"/>
        <v>1</v>
      </c>
      <c r="AO2119" s="75" t="str">
        <f t="shared" si="437"/>
        <v>1</v>
      </c>
      <c r="AP2119" s="75" t="str">
        <f t="shared" si="438"/>
        <v>1</v>
      </c>
      <c r="AQ2119" s="75" t="str">
        <f t="shared" si="431"/>
        <v>1</v>
      </c>
      <c r="AR2119" s="75" t="str">
        <f t="shared" si="432"/>
        <v>1</v>
      </c>
      <c r="AS2119" s="75">
        <f t="shared" si="439"/>
        <v>1</v>
      </c>
      <c r="AT2119" s="75" t="str">
        <f t="shared" si="440"/>
        <v>1</v>
      </c>
      <c r="AU2119" s="48" t="e">
        <f>IF(OR(AQ2119="I",#REF!="I",AQ2119="C",#REF!="C"),"Termovacío",IF(OR(AO2119="I",AN2119="I",AP2119="I",AK2119="I",AL2119="I",AO2119="C",AN2119="C",AP2119="C",AK2119="C",AL2119="C"),"Regeneración",""))</f>
        <v>#REF!</v>
      </c>
    </row>
    <row r="2120" spans="1:47" s="10" customFormat="1" ht="15" customHeight="1" x14ac:dyDescent="0.2">
      <c r="A2120" s="4">
        <f t="shared" si="428"/>
        <v>114</v>
      </c>
      <c r="B2120" s="4">
        <v>50500507</v>
      </c>
      <c r="C2120" s="4" t="s">
        <v>95</v>
      </c>
      <c r="D2120" s="4" t="s">
        <v>156</v>
      </c>
      <c r="E2120" s="3"/>
      <c r="F2120" s="4" t="s">
        <v>402</v>
      </c>
      <c r="G2120" s="4" t="s">
        <v>12</v>
      </c>
      <c r="H2120" s="4" t="s">
        <v>202</v>
      </c>
      <c r="I2120" s="4" t="s">
        <v>10</v>
      </c>
      <c r="J2120" s="4" t="s">
        <v>144</v>
      </c>
      <c r="K2120" s="4" t="s">
        <v>136</v>
      </c>
      <c r="L2120" s="4">
        <v>1995</v>
      </c>
      <c r="M2120" s="4" t="s">
        <v>266</v>
      </c>
      <c r="N2120" s="4" t="s">
        <v>304</v>
      </c>
      <c r="O2120" s="4"/>
      <c r="P2120" s="4"/>
      <c r="Q2120" s="4"/>
      <c r="R2120" s="4" t="s">
        <v>123</v>
      </c>
      <c r="S2120" s="13"/>
      <c r="T2120" s="4"/>
      <c r="U2120" s="4"/>
      <c r="V2120" s="4"/>
      <c r="W2120" s="4">
        <v>60</v>
      </c>
      <c r="X2120" s="13">
        <v>43581</v>
      </c>
      <c r="Y2120" s="27"/>
      <c r="Z2120" s="27"/>
      <c r="AA2120" s="28"/>
      <c r="AB2120" s="31"/>
      <c r="AC2120" s="32">
        <v>51</v>
      </c>
      <c r="AD2120" s="28"/>
      <c r="AE2120" s="28">
        <v>37.1</v>
      </c>
      <c r="AF2120" s="33">
        <v>0.01</v>
      </c>
      <c r="AG2120" s="28">
        <v>2</v>
      </c>
      <c r="AH2120" s="31">
        <v>4.1000000000000002E-2</v>
      </c>
      <c r="AI2120" s="31">
        <v>0.91</v>
      </c>
      <c r="AJ2120" s="31"/>
      <c r="AK2120" s="75" t="str">
        <f t="shared" si="433"/>
        <v>1</v>
      </c>
      <c r="AL2120" s="75" t="str">
        <f t="shared" si="434"/>
        <v>1</v>
      </c>
      <c r="AM2120" s="75" t="str">
        <f t="shared" si="435"/>
        <v>1</v>
      </c>
      <c r="AN2120" s="75" t="str">
        <f t="shared" si="436"/>
        <v>1</v>
      </c>
      <c r="AO2120" s="75" t="str">
        <f t="shared" si="437"/>
        <v>1</v>
      </c>
      <c r="AP2120" s="75" t="str">
        <f t="shared" si="438"/>
        <v>1</v>
      </c>
      <c r="AQ2120" s="75" t="str">
        <f t="shared" si="431"/>
        <v>1</v>
      </c>
      <c r="AR2120" s="75" t="str">
        <f t="shared" si="432"/>
        <v>1</v>
      </c>
      <c r="AS2120" s="75">
        <f t="shared" si="439"/>
        <v>1</v>
      </c>
      <c r="AT2120" s="75" t="str">
        <f t="shared" si="440"/>
        <v>1</v>
      </c>
      <c r="AU2120" s="48" t="e">
        <f>IF(OR(AQ2120="I",#REF!="I",AQ2120="C",#REF!="C"),"Termovacío",IF(OR(AO2120="I",AN2120="I",AP2120="I",AK2120="I",AL2120="I",AO2120="C",AN2120="C",AP2120="C",AK2120="C",AL2120="C"),"Regeneración",""))</f>
        <v>#REF!</v>
      </c>
    </row>
    <row r="2121" spans="1:47" s="10" customFormat="1" ht="15" customHeight="1" x14ac:dyDescent="0.2">
      <c r="A2121" s="4">
        <f t="shared" si="428"/>
        <v>114</v>
      </c>
      <c r="B2121" s="4">
        <v>50500507</v>
      </c>
      <c r="C2121" s="4" t="s">
        <v>95</v>
      </c>
      <c r="D2121" s="4" t="s">
        <v>156</v>
      </c>
      <c r="E2121" s="3"/>
      <c r="F2121" s="4" t="s">
        <v>402</v>
      </c>
      <c r="G2121" s="4" t="s">
        <v>12</v>
      </c>
      <c r="H2121" s="4" t="s">
        <v>202</v>
      </c>
      <c r="I2121" s="4" t="s">
        <v>10</v>
      </c>
      <c r="J2121" s="4" t="s">
        <v>144</v>
      </c>
      <c r="K2121" s="4" t="s">
        <v>136</v>
      </c>
      <c r="L2121" s="4">
        <v>1995</v>
      </c>
      <c r="M2121" s="4" t="s">
        <v>266</v>
      </c>
      <c r="N2121" s="4" t="s">
        <v>304</v>
      </c>
      <c r="O2121" s="4"/>
      <c r="P2121" s="4"/>
      <c r="Q2121" s="4"/>
      <c r="R2121" s="4" t="s">
        <v>123</v>
      </c>
      <c r="S2121" s="13"/>
      <c r="T2121" s="4"/>
      <c r="U2121" s="4"/>
      <c r="V2121" s="4"/>
      <c r="W2121" s="4">
        <v>60</v>
      </c>
      <c r="X2121" s="13">
        <v>43319</v>
      </c>
      <c r="Y2121" s="27"/>
      <c r="Z2121" s="27"/>
      <c r="AA2121" s="28"/>
      <c r="AB2121" s="31"/>
      <c r="AC2121" s="32">
        <v>44</v>
      </c>
      <c r="AD2121" s="28"/>
      <c r="AE2121" s="28">
        <v>35.200000000000003</v>
      </c>
      <c r="AF2121" s="33">
        <v>0.01</v>
      </c>
      <c r="AG2121" s="28">
        <v>1</v>
      </c>
      <c r="AH2121" s="31">
        <v>2.1000000000000001E-2</v>
      </c>
      <c r="AI2121" s="31">
        <v>0.62</v>
      </c>
      <c r="AJ2121" s="31"/>
      <c r="AK2121" s="75" t="str">
        <f t="shared" si="433"/>
        <v>1</v>
      </c>
      <c r="AL2121" s="75" t="str">
        <f t="shared" si="434"/>
        <v>1</v>
      </c>
      <c r="AM2121" s="75" t="str">
        <f t="shared" si="435"/>
        <v>1</v>
      </c>
      <c r="AN2121" s="75" t="str">
        <f t="shared" si="436"/>
        <v>1</v>
      </c>
      <c r="AO2121" s="75" t="str">
        <f t="shared" si="437"/>
        <v>1</v>
      </c>
      <c r="AP2121" s="75" t="str">
        <f t="shared" si="438"/>
        <v>1</v>
      </c>
      <c r="AQ2121" s="75" t="str">
        <f t="shared" si="431"/>
        <v>1</v>
      </c>
      <c r="AR2121" s="75" t="str">
        <f t="shared" si="432"/>
        <v>1</v>
      </c>
      <c r="AS2121" s="75">
        <f t="shared" si="439"/>
        <v>1</v>
      </c>
      <c r="AT2121" s="75" t="str">
        <f t="shared" si="440"/>
        <v>1</v>
      </c>
      <c r="AU2121" s="48" t="e">
        <f>IF(OR(AQ2121="I",#REF!="I",AQ2121="C",#REF!="C"),"Termovacío",IF(OR(AO2121="I",AN2121="I",AP2121="I",AK2121="I",AL2121="I",AO2121="C",AN2121="C",AP2121="C",AK2121="C",AL2121="C"),"Regeneración",""))</f>
        <v>#REF!</v>
      </c>
    </row>
    <row r="2122" spans="1:47" s="10" customFormat="1" ht="15" customHeight="1" x14ac:dyDescent="0.2">
      <c r="A2122" s="4">
        <f t="shared" si="428"/>
        <v>114</v>
      </c>
      <c r="B2122" s="4">
        <v>50500507</v>
      </c>
      <c r="C2122" s="4" t="s">
        <v>95</v>
      </c>
      <c r="D2122" s="4" t="s">
        <v>156</v>
      </c>
      <c r="E2122" s="3"/>
      <c r="F2122" s="4" t="s">
        <v>402</v>
      </c>
      <c r="G2122" s="4" t="s">
        <v>12</v>
      </c>
      <c r="H2122" s="4" t="s">
        <v>202</v>
      </c>
      <c r="I2122" s="4" t="s">
        <v>10</v>
      </c>
      <c r="J2122" s="4" t="s">
        <v>144</v>
      </c>
      <c r="K2122" s="4" t="s">
        <v>136</v>
      </c>
      <c r="L2122" s="4">
        <v>1995</v>
      </c>
      <c r="M2122" s="4" t="s">
        <v>266</v>
      </c>
      <c r="N2122" s="4" t="s">
        <v>304</v>
      </c>
      <c r="O2122" s="4"/>
      <c r="P2122" s="4"/>
      <c r="Q2122" s="4"/>
      <c r="R2122" s="4" t="s">
        <v>123</v>
      </c>
      <c r="S2122" s="13"/>
      <c r="T2122" s="4"/>
      <c r="U2122" s="4"/>
      <c r="V2122" s="4"/>
      <c r="W2122" s="4">
        <v>60</v>
      </c>
      <c r="X2122" s="13">
        <v>42926</v>
      </c>
      <c r="Y2122" s="27"/>
      <c r="Z2122" s="27"/>
      <c r="AA2122" s="28"/>
      <c r="AB2122" s="31"/>
      <c r="AC2122" s="32">
        <v>46</v>
      </c>
      <c r="AD2122" s="28"/>
      <c r="AE2122" s="28">
        <v>39</v>
      </c>
      <c r="AF2122" s="33">
        <v>0.01</v>
      </c>
      <c r="AG2122" s="28">
        <v>2</v>
      </c>
      <c r="AH2122" s="31">
        <v>0.06</v>
      </c>
      <c r="AI2122" s="31">
        <v>1.1000000000000001</v>
      </c>
      <c r="AJ2122" s="31"/>
      <c r="AK2122" s="75" t="str">
        <f t="shared" si="433"/>
        <v>1</v>
      </c>
      <c r="AL2122" s="75" t="str">
        <f t="shared" si="434"/>
        <v>1</v>
      </c>
      <c r="AM2122" s="75" t="str">
        <f t="shared" si="435"/>
        <v>1</v>
      </c>
      <c r="AN2122" s="75" t="str">
        <f t="shared" si="436"/>
        <v>1</v>
      </c>
      <c r="AO2122" s="75" t="str">
        <f t="shared" si="437"/>
        <v>1</v>
      </c>
      <c r="AP2122" s="75" t="str">
        <f t="shared" si="438"/>
        <v>1</v>
      </c>
      <c r="AQ2122" s="75" t="str">
        <f t="shared" si="431"/>
        <v>1</v>
      </c>
      <c r="AR2122" s="75" t="str">
        <f t="shared" si="432"/>
        <v>1</v>
      </c>
      <c r="AS2122" s="75">
        <f t="shared" si="439"/>
        <v>1</v>
      </c>
      <c r="AT2122" s="75" t="str">
        <f t="shared" si="440"/>
        <v>1</v>
      </c>
      <c r="AU2122" s="48" t="e">
        <f>IF(OR(AQ2122="I",#REF!="I",AQ2122="C",#REF!="C"),"Termovacío",IF(OR(AO2122="I",AN2122="I",AP2122="I",AK2122="I",AL2122="I",AO2122="C",AN2122="C",AP2122="C",AK2122="C",AL2122="C"),"Regeneración",""))</f>
        <v>#REF!</v>
      </c>
    </row>
    <row r="2123" spans="1:47" s="10" customFormat="1" ht="15" customHeight="1" x14ac:dyDescent="0.2">
      <c r="A2123" s="4">
        <f t="shared" si="428"/>
        <v>114</v>
      </c>
      <c r="B2123" s="4">
        <v>50500507</v>
      </c>
      <c r="C2123" s="4" t="s">
        <v>95</v>
      </c>
      <c r="D2123" s="4" t="s">
        <v>156</v>
      </c>
      <c r="E2123" s="3"/>
      <c r="F2123" s="4" t="s">
        <v>402</v>
      </c>
      <c r="G2123" s="4" t="s">
        <v>12</v>
      </c>
      <c r="H2123" s="4" t="s">
        <v>202</v>
      </c>
      <c r="I2123" s="4" t="s">
        <v>10</v>
      </c>
      <c r="J2123" s="4" t="s">
        <v>144</v>
      </c>
      <c r="K2123" s="4" t="s">
        <v>136</v>
      </c>
      <c r="L2123" s="4">
        <v>1995</v>
      </c>
      <c r="M2123" s="4" t="s">
        <v>266</v>
      </c>
      <c r="N2123" s="4" t="s">
        <v>304</v>
      </c>
      <c r="O2123" s="4"/>
      <c r="P2123" s="4"/>
      <c r="Q2123" s="4"/>
      <c r="R2123" s="4" t="s">
        <v>123</v>
      </c>
      <c r="S2123" s="13"/>
      <c r="T2123" s="4"/>
      <c r="U2123" s="4"/>
      <c r="V2123" s="4"/>
      <c r="W2123" s="4">
        <v>60</v>
      </c>
      <c r="X2123" s="13">
        <v>42474</v>
      </c>
      <c r="Y2123" s="27"/>
      <c r="Z2123" s="27"/>
      <c r="AA2123" s="28"/>
      <c r="AB2123" s="31"/>
      <c r="AC2123" s="32">
        <v>37</v>
      </c>
      <c r="AD2123" s="28"/>
      <c r="AE2123" s="28">
        <v>37</v>
      </c>
      <c r="AF2123" s="33">
        <v>0.01</v>
      </c>
      <c r="AG2123" s="28">
        <v>0.5</v>
      </c>
      <c r="AH2123" s="31">
        <v>1.6E-2</v>
      </c>
      <c r="AI2123" s="31">
        <v>0.46100000000000002</v>
      </c>
      <c r="AJ2123" s="31"/>
      <c r="AK2123" s="75" t="str">
        <f t="shared" si="433"/>
        <v>1</v>
      </c>
      <c r="AL2123" s="75" t="str">
        <f t="shared" si="434"/>
        <v>1</v>
      </c>
      <c r="AM2123" s="75" t="str">
        <f t="shared" si="435"/>
        <v>1</v>
      </c>
      <c r="AN2123" s="75" t="str">
        <f t="shared" si="436"/>
        <v>1</v>
      </c>
      <c r="AO2123" s="75" t="str">
        <f t="shared" si="437"/>
        <v>1</v>
      </c>
      <c r="AP2123" s="75" t="str">
        <f t="shared" si="438"/>
        <v>1</v>
      </c>
      <c r="AQ2123" s="75" t="str">
        <f t="shared" si="431"/>
        <v>3</v>
      </c>
      <c r="AR2123" s="75" t="str">
        <f t="shared" si="432"/>
        <v>1</v>
      </c>
      <c r="AS2123" s="75">
        <f t="shared" si="439"/>
        <v>1.4545454545454546</v>
      </c>
      <c r="AT2123" s="75" t="str">
        <f t="shared" si="440"/>
        <v>3</v>
      </c>
      <c r="AU2123" s="48" t="e">
        <f>IF(OR(AQ2123="I",#REF!="I",AQ2123="C",#REF!="C"),"Termovacío",IF(OR(AO2123="I",AN2123="I",AP2123="I",AK2123="I",AL2123="I",AO2123="C",AN2123="C",AP2123="C",AK2123="C",AL2123="C"),"Regeneración",""))</f>
        <v>#REF!</v>
      </c>
    </row>
    <row r="2124" spans="1:47" s="10" customFormat="1" ht="15" customHeight="1" x14ac:dyDescent="0.2">
      <c r="A2124" s="4">
        <f t="shared" si="428"/>
        <v>114</v>
      </c>
      <c r="B2124" s="4">
        <v>50500507</v>
      </c>
      <c r="C2124" s="4" t="s">
        <v>95</v>
      </c>
      <c r="D2124" s="4" t="s">
        <v>156</v>
      </c>
      <c r="E2124" s="3"/>
      <c r="F2124" s="4" t="s">
        <v>402</v>
      </c>
      <c r="G2124" s="4" t="s">
        <v>12</v>
      </c>
      <c r="H2124" s="4" t="s">
        <v>202</v>
      </c>
      <c r="I2124" s="4" t="s">
        <v>10</v>
      </c>
      <c r="J2124" s="4" t="s">
        <v>144</v>
      </c>
      <c r="K2124" s="4" t="s">
        <v>136</v>
      </c>
      <c r="L2124" s="4">
        <v>1995</v>
      </c>
      <c r="M2124" s="4" t="s">
        <v>266</v>
      </c>
      <c r="N2124" s="4" t="s">
        <v>304</v>
      </c>
      <c r="O2124" s="4"/>
      <c r="P2124" s="4"/>
      <c r="Q2124" s="4"/>
      <c r="R2124" s="4" t="s">
        <v>123</v>
      </c>
      <c r="S2124" s="13"/>
      <c r="T2124" s="4"/>
      <c r="U2124" s="4"/>
      <c r="V2124" s="4"/>
      <c r="W2124" s="4">
        <v>60</v>
      </c>
      <c r="X2124" s="13">
        <v>42385</v>
      </c>
      <c r="Y2124" s="27"/>
      <c r="Z2124" s="27"/>
      <c r="AA2124" s="28"/>
      <c r="AB2124" s="31"/>
      <c r="AC2124" s="32">
        <v>74</v>
      </c>
      <c r="AD2124" s="28"/>
      <c r="AE2124" s="28">
        <v>36</v>
      </c>
      <c r="AF2124" s="33">
        <v>0.01</v>
      </c>
      <c r="AG2124" s="28">
        <v>1</v>
      </c>
      <c r="AH2124" s="31">
        <v>1.7000000000000001E-2</v>
      </c>
      <c r="AI2124" s="31">
        <v>0.50800000000000001</v>
      </c>
      <c r="AJ2124" s="31"/>
      <c r="AK2124" s="75" t="str">
        <f t="shared" si="433"/>
        <v>1</v>
      </c>
      <c r="AL2124" s="75" t="str">
        <f t="shared" si="434"/>
        <v>1</v>
      </c>
      <c r="AM2124" s="75" t="str">
        <f t="shared" si="435"/>
        <v>1</v>
      </c>
      <c r="AN2124" s="75" t="str">
        <f t="shared" si="436"/>
        <v>1</v>
      </c>
      <c r="AO2124" s="75" t="str">
        <f t="shared" si="437"/>
        <v>1</v>
      </c>
      <c r="AP2124" s="75" t="str">
        <f t="shared" si="438"/>
        <v>1</v>
      </c>
      <c r="AQ2124" s="75" t="str">
        <f t="shared" si="431"/>
        <v>1</v>
      </c>
      <c r="AR2124" s="75" t="str">
        <f t="shared" si="432"/>
        <v>1</v>
      </c>
      <c r="AS2124" s="75">
        <f t="shared" si="439"/>
        <v>1</v>
      </c>
      <c r="AT2124" s="75" t="str">
        <f t="shared" si="440"/>
        <v>1</v>
      </c>
      <c r="AU2124" s="48" t="e">
        <f>IF(OR(AQ2124="I",#REF!="I",AQ2124="C",#REF!="C"),"Termovacío",IF(OR(AO2124="I",AN2124="I",AP2124="I",AK2124="I",AL2124="I",AO2124="C",AN2124="C",AP2124="C",AK2124="C",AL2124="C"),"Regeneración",""))</f>
        <v>#REF!</v>
      </c>
    </row>
    <row r="2125" spans="1:47" s="10" customFormat="1" ht="15" customHeight="1" x14ac:dyDescent="0.2">
      <c r="A2125" s="4">
        <f t="shared" ref="A2125:A2188" si="441">+IF(B2124=B2125,A2124,A2124+1)</f>
        <v>114</v>
      </c>
      <c r="B2125" s="4">
        <v>50500507</v>
      </c>
      <c r="C2125" s="4" t="s">
        <v>95</v>
      </c>
      <c r="D2125" s="4" t="s">
        <v>156</v>
      </c>
      <c r="E2125" s="3"/>
      <c r="F2125" s="4" t="s">
        <v>402</v>
      </c>
      <c r="G2125" s="4" t="s">
        <v>12</v>
      </c>
      <c r="H2125" s="4" t="s">
        <v>202</v>
      </c>
      <c r="I2125" s="4" t="s">
        <v>10</v>
      </c>
      <c r="J2125" s="4" t="s">
        <v>144</v>
      </c>
      <c r="K2125" s="4" t="s">
        <v>136</v>
      </c>
      <c r="L2125" s="4">
        <v>1995</v>
      </c>
      <c r="M2125" s="4" t="s">
        <v>266</v>
      </c>
      <c r="N2125" s="4" t="s">
        <v>304</v>
      </c>
      <c r="O2125" s="4"/>
      <c r="P2125" s="4"/>
      <c r="Q2125" s="4"/>
      <c r="R2125" s="4" t="s">
        <v>123</v>
      </c>
      <c r="S2125" s="13"/>
      <c r="T2125" s="4"/>
      <c r="U2125" s="4"/>
      <c r="V2125" s="4"/>
      <c r="W2125" s="4">
        <v>60</v>
      </c>
      <c r="X2125" s="13">
        <v>42010</v>
      </c>
      <c r="Y2125" s="27"/>
      <c r="Z2125" s="27"/>
      <c r="AA2125" s="28"/>
      <c r="AB2125" s="31"/>
      <c r="AC2125" s="32">
        <v>69</v>
      </c>
      <c r="AD2125" s="28"/>
      <c r="AE2125" s="28">
        <v>36</v>
      </c>
      <c r="AF2125" s="33">
        <v>0.01</v>
      </c>
      <c r="AG2125" s="28">
        <v>0.5</v>
      </c>
      <c r="AH2125" s="31">
        <v>0.02</v>
      </c>
      <c r="AI2125" s="31"/>
      <c r="AJ2125" s="31"/>
      <c r="AK2125" s="75" t="str">
        <f t="shared" si="433"/>
        <v>1</v>
      </c>
      <c r="AL2125" s="75" t="str">
        <f t="shared" si="434"/>
        <v>1</v>
      </c>
      <c r="AM2125" s="75" t="str">
        <f t="shared" si="435"/>
        <v>1</v>
      </c>
      <c r="AN2125" s="75" t="str">
        <f t="shared" si="436"/>
        <v>1</v>
      </c>
      <c r="AO2125" s="75" t="str">
        <f t="shared" si="437"/>
        <v>1</v>
      </c>
      <c r="AP2125" s="75" t="str">
        <f t="shared" si="438"/>
        <v>1</v>
      </c>
      <c r="AQ2125" s="75" t="str">
        <f t="shared" si="431"/>
        <v>1</v>
      </c>
      <c r="AR2125" s="75" t="str">
        <f t="shared" si="432"/>
        <v>1</v>
      </c>
      <c r="AS2125" s="75">
        <f t="shared" si="439"/>
        <v>1</v>
      </c>
      <c r="AT2125" s="75" t="str">
        <f t="shared" si="440"/>
        <v>1</v>
      </c>
      <c r="AU2125" s="48" t="e">
        <f>IF(OR(AQ2125="I",#REF!="I",AQ2125="C",#REF!="C"),"Termovacío",IF(OR(AO2125="I",AN2125="I",AP2125="I",AK2125="I",AL2125="I",AO2125="C",AN2125="C",AP2125="C",AK2125="C",AL2125="C"),"Regeneración",""))</f>
        <v>#REF!</v>
      </c>
    </row>
    <row r="2126" spans="1:47" s="10" customFormat="1" ht="15" customHeight="1" x14ac:dyDescent="0.2">
      <c r="A2126" s="4">
        <f t="shared" si="441"/>
        <v>114</v>
      </c>
      <c r="B2126" s="4">
        <v>50500507</v>
      </c>
      <c r="C2126" s="4" t="s">
        <v>95</v>
      </c>
      <c r="D2126" s="4" t="s">
        <v>156</v>
      </c>
      <c r="E2126" s="3"/>
      <c r="F2126" s="4" t="s">
        <v>402</v>
      </c>
      <c r="G2126" s="4" t="s">
        <v>12</v>
      </c>
      <c r="H2126" s="4" t="s">
        <v>202</v>
      </c>
      <c r="I2126" s="4" t="s">
        <v>10</v>
      </c>
      <c r="J2126" s="4" t="s">
        <v>144</v>
      </c>
      <c r="K2126" s="4" t="s">
        <v>136</v>
      </c>
      <c r="L2126" s="4">
        <v>1995</v>
      </c>
      <c r="M2126" s="4" t="s">
        <v>266</v>
      </c>
      <c r="N2126" s="4" t="s">
        <v>304</v>
      </c>
      <c r="O2126" s="4"/>
      <c r="P2126" s="4"/>
      <c r="Q2126" s="4"/>
      <c r="R2126" s="4" t="s">
        <v>123</v>
      </c>
      <c r="S2126" s="13"/>
      <c r="T2126" s="4"/>
      <c r="U2126" s="4"/>
      <c r="V2126" s="4"/>
      <c r="W2126" s="4">
        <v>60</v>
      </c>
      <c r="X2126" s="13">
        <v>41635</v>
      </c>
      <c r="Y2126" s="27"/>
      <c r="Z2126" s="27"/>
      <c r="AA2126" s="28"/>
      <c r="AB2126" s="31"/>
      <c r="AC2126" s="32">
        <v>43.4</v>
      </c>
      <c r="AD2126" s="28"/>
      <c r="AE2126" s="28">
        <v>31.1</v>
      </c>
      <c r="AF2126" s="33">
        <v>0.01</v>
      </c>
      <c r="AG2126" s="28">
        <v>1.5</v>
      </c>
      <c r="AH2126" s="31">
        <v>1.7000000000000001E-2</v>
      </c>
      <c r="AI2126" s="31">
        <v>0.51</v>
      </c>
      <c r="AJ2126" s="31"/>
      <c r="AK2126" s="75" t="str">
        <f t="shared" si="433"/>
        <v>1</v>
      </c>
      <c r="AL2126" s="75" t="str">
        <f t="shared" si="434"/>
        <v>1</v>
      </c>
      <c r="AM2126" s="75" t="str">
        <f t="shared" si="435"/>
        <v>1</v>
      </c>
      <c r="AN2126" s="75" t="str">
        <f t="shared" si="436"/>
        <v>1</v>
      </c>
      <c r="AO2126" s="75" t="str">
        <f t="shared" si="437"/>
        <v>3</v>
      </c>
      <c r="AP2126" s="75" t="str">
        <f t="shared" si="438"/>
        <v>1</v>
      </c>
      <c r="AQ2126" s="75" t="str">
        <f t="shared" si="431"/>
        <v>1</v>
      </c>
      <c r="AR2126" s="75" t="str">
        <f t="shared" si="432"/>
        <v>1</v>
      </c>
      <c r="AS2126" s="75">
        <f t="shared" si="439"/>
        <v>1.2727272727272727</v>
      </c>
      <c r="AT2126" s="75" t="str">
        <f t="shared" si="440"/>
        <v>3</v>
      </c>
      <c r="AU2126" s="48" t="e">
        <f>IF(OR(AQ2126="I",#REF!="I",AQ2126="C",#REF!="C"),"Termovacío",IF(OR(AO2126="I",AN2126="I",AP2126="I",AK2126="I",AL2126="I",AO2126="C",AN2126="C",AP2126="C",AK2126="C",AL2126="C"),"Regeneración",""))</f>
        <v>#REF!</v>
      </c>
    </row>
    <row r="2127" spans="1:47" s="10" customFormat="1" ht="15" customHeight="1" x14ac:dyDescent="0.2">
      <c r="A2127" s="4">
        <f t="shared" si="441"/>
        <v>114</v>
      </c>
      <c r="B2127" s="4">
        <v>50500507</v>
      </c>
      <c r="C2127" s="4" t="s">
        <v>95</v>
      </c>
      <c r="D2127" s="4" t="s">
        <v>156</v>
      </c>
      <c r="E2127" s="3"/>
      <c r="F2127" s="4" t="s">
        <v>402</v>
      </c>
      <c r="G2127" s="4" t="s">
        <v>12</v>
      </c>
      <c r="H2127" s="4" t="s">
        <v>202</v>
      </c>
      <c r="I2127" s="4" t="s">
        <v>10</v>
      </c>
      <c r="J2127" s="4" t="s">
        <v>144</v>
      </c>
      <c r="K2127" s="4" t="s">
        <v>136</v>
      </c>
      <c r="L2127" s="4">
        <v>1995</v>
      </c>
      <c r="M2127" s="4" t="s">
        <v>266</v>
      </c>
      <c r="N2127" s="4" t="s">
        <v>304</v>
      </c>
      <c r="O2127" s="4"/>
      <c r="P2127" s="4"/>
      <c r="Q2127" s="4"/>
      <c r="R2127" s="4" t="s">
        <v>123</v>
      </c>
      <c r="S2127" s="13"/>
      <c r="T2127" s="4"/>
      <c r="U2127" s="4"/>
      <c r="V2127" s="4"/>
      <c r="W2127" s="4">
        <v>60</v>
      </c>
      <c r="X2127" s="13">
        <v>41340</v>
      </c>
      <c r="Y2127" s="27"/>
      <c r="Z2127" s="27"/>
      <c r="AA2127" s="28"/>
      <c r="AB2127" s="31"/>
      <c r="AC2127" s="32"/>
      <c r="AD2127" s="28"/>
      <c r="AE2127" s="28">
        <v>31</v>
      </c>
      <c r="AF2127" s="33">
        <v>0.02</v>
      </c>
      <c r="AG2127" s="28">
        <v>1</v>
      </c>
      <c r="AH2127" s="31">
        <v>1.2999999999999999E-2</v>
      </c>
      <c r="AI2127" s="31">
        <v>0.749</v>
      </c>
      <c r="AJ2127" s="31"/>
      <c r="AK2127" s="75" t="str">
        <f t="shared" si="433"/>
        <v>1</v>
      </c>
      <c r="AL2127" s="75" t="str">
        <f t="shared" si="434"/>
        <v>1</v>
      </c>
      <c r="AM2127" s="75" t="str">
        <f t="shared" si="435"/>
        <v>1</v>
      </c>
      <c r="AN2127" s="75" t="str">
        <f t="shared" si="436"/>
        <v>1</v>
      </c>
      <c r="AO2127" s="75" t="str">
        <f t="shared" si="437"/>
        <v>3</v>
      </c>
      <c r="AP2127" s="75" t="str">
        <f t="shared" si="438"/>
        <v>1</v>
      </c>
      <c r="AQ2127" s="75" t="str">
        <f t="shared" si="431"/>
        <v>1</v>
      </c>
      <c r="AR2127" s="75" t="str">
        <f t="shared" si="432"/>
        <v>1</v>
      </c>
      <c r="AS2127" s="75">
        <f t="shared" si="439"/>
        <v>1.2727272727272727</v>
      </c>
      <c r="AT2127" s="75" t="str">
        <f t="shared" si="440"/>
        <v>3</v>
      </c>
      <c r="AU2127" s="48" t="e">
        <f>IF(OR(AQ2127="I",#REF!="I",AQ2127="C",#REF!="C"),"Termovacío",IF(OR(AO2127="I",AN2127="I",AP2127="I",AK2127="I",AL2127="I",AO2127="C",AN2127="C",AP2127="C",AK2127="C",AL2127="C"),"Regeneración",""))</f>
        <v>#REF!</v>
      </c>
    </row>
    <row r="2128" spans="1:47" s="10" customFormat="1" ht="15" customHeight="1" x14ac:dyDescent="0.2">
      <c r="A2128" s="4">
        <f t="shared" si="441"/>
        <v>114</v>
      </c>
      <c r="B2128" s="4">
        <v>50500507</v>
      </c>
      <c r="C2128" s="4" t="s">
        <v>95</v>
      </c>
      <c r="D2128" s="4" t="s">
        <v>156</v>
      </c>
      <c r="E2128" s="3"/>
      <c r="F2128" s="4" t="s">
        <v>402</v>
      </c>
      <c r="G2128" s="4" t="s">
        <v>12</v>
      </c>
      <c r="H2128" s="4" t="s">
        <v>202</v>
      </c>
      <c r="I2128" s="4" t="s">
        <v>10</v>
      </c>
      <c r="J2128" s="4" t="s">
        <v>144</v>
      </c>
      <c r="K2128" s="4" t="s">
        <v>136</v>
      </c>
      <c r="L2128" s="4">
        <v>1995</v>
      </c>
      <c r="M2128" s="4" t="s">
        <v>266</v>
      </c>
      <c r="N2128" s="4" t="s">
        <v>304</v>
      </c>
      <c r="O2128" s="4"/>
      <c r="P2128" s="4"/>
      <c r="Q2128" s="4"/>
      <c r="R2128" s="4" t="s">
        <v>123</v>
      </c>
      <c r="S2128" s="13"/>
      <c r="T2128" s="4"/>
      <c r="U2128" s="4"/>
      <c r="V2128" s="4"/>
      <c r="W2128" s="4">
        <v>60</v>
      </c>
      <c r="X2128" s="13">
        <v>41163</v>
      </c>
      <c r="Y2128" s="27"/>
      <c r="Z2128" s="27"/>
      <c r="AA2128" s="28"/>
      <c r="AB2128" s="31"/>
      <c r="AC2128" s="32"/>
      <c r="AD2128" s="28"/>
      <c r="AE2128" s="28">
        <v>37</v>
      </c>
      <c r="AF2128" s="33">
        <v>0.01</v>
      </c>
      <c r="AG2128" s="28">
        <v>1</v>
      </c>
      <c r="AH2128" s="31">
        <v>1.4E-2</v>
      </c>
      <c r="AI2128" s="31">
        <v>0.49299999999999999</v>
      </c>
      <c r="AJ2128" s="31"/>
      <c r="AK2128" s="75" t="str">
        <f t="shared" si="433"/>
        <v>1</v>
      </c>
      <c r="AL2128" s="75" t="str">
        <f t="shared" si="434"/>
        <v>1</v>
      </c>
      <c r="AM2128" s="75" t="str">
        <f t="shared" si="435"/>
        <v>1</v>
      </c>
      <c r="AN2128" s="75" t="str">
        <f t="shared" si="436"/>
        <v>1</v>
      </c>
      <c r="AO2128" s="75" t="str">
        <f t="shared" si="437"/>
        <v>1</v>
      </c>
      <c r="AP2128" s="75" t="str">
        <f t="shared" si="438"/>
        <v>1</v>
      </c>
      <c r="AQ2128" s="75" t="str">
        <f t="shared" si="431"/>
        <v>1</v>
      </c>
      <c r="AR2128" s="75" t="str">
        <f t="shared" si="432"/>
        <v>1</v>
      </c>
      <c r="AS2128" s="75">
        <f t="shared" si="439"/>
        <v>1</v>
      </c>
      <c r="AT2128" s="75" t="str">
        <f t="shared" si="440"/>
        <v>1</v>
      </c>
      <c r="AU2128" s="48" t="e">
        <f>IF(OR(AQ2128="I",#REF!="I",AQ2128="C",#REF!="C"),"Termovacío",IF(OR(AO2128="I",AN2128="I",AP2128="I",AK2128="I",AL2128="I",AO2128="C",AN2128="C",AP2128="C",AK2128="C",AL2128="C"),"Regeneración",""))</f>
        <v>#REF!</v>
      </c>
    </row>
    <row r="2129" spans="1:47" s="10" customFormat="1" ht="15" customHeight="1" x14ac:dyDescent="0.2">
      <c r="A2129" s="4">
        <f t="shared" si="441"/>
        <v>114</v>
      </c>
      <c r="B2129" s="4">
        <v>50500507</v>
      </c>
      <c r="C2129" s="4" t="s">
        <v>95</v>
      </c>
      <c r="D2129" s="4" t="s">
        <v>156</v>
      </c>
      <c r="E2129" s="3"/>
      <c r="F2129" s="4" t="s">
        <v>402</v>
      </c>
      <c r="G2129" s="4" t="s">
        <v>12</v>
      </c>
      <c r="H2129" s="4" t="s">
        <v>202</v>
      </c>
      <c r="I2129" s="4" t="s">
        <v>10</v>
      </c>
      <c r="J2129" s="4" t="s">
        <v>144</v>
      </c>
      <c r="K2129" s="4" t="s">
        <v>136</v>
      </c>
      <c r="L2129" s="4">
        <v>1995</v>
      </c>
      <c r="M2129" s="4" t="s">
        <v>266</v>
      </c>
      <c r="N2129" s="4" t="s">
        <v>304</v>
      </c>
      <c r="O2129" s="4"/>
      <c r="P2129" s="4"/>
      <c r="Q2129" s="4"/>
      <c r="R2129" s="4" t="s">
        <v>123</v>
      </c>
      <c r="S2129" s="13"/>
      <c r="T2129" s="4"/>
      <c r="U2129" s="4"/>
      <c r="V2129" s="4"/>
      <c r="W2129" s="4">
        <v>60</v>
      </c>
      <c r="X2129" s="13">
        <v>41137</v>
      </c>
      <c r="Y2129" s="27"/>
      <c r="Z2129" s="27"/>
      <c r="AA2129" s="28"/>
      <c r="AB2129" s="31"/>
      <c r="AC2129" s="32"/>
      <c r="AD2129" s="28"/>
      <c r="AE2129" s="28">
        <v>31.4</v>
      </c>
      <c r="AF2129" s="33">
        <v>0.01</v>
      </c>
      <c r="AG2129" s="28">
        <v>1</v>
      </c>
      <c r="AH2129" s="31"/>
      <c r="AI2129" s="31"/>
      <c r="AJ2129" s="31"/>
      <c r="AK2129" s="75" t="str">
        <f t="shared" si="433"/>
        <v>1</v>
      </c>
      <c r="AL2129" s="75" t="str">
        <f t="shared" si="434"/>
        <v>1</v>
      </c>
      <c r="AM2129" s="75" t="str">
        <f t="shared" si="435"/>
        <v>1</v>
      </c>
      <c r="AN2129" s="75" t="str">
        <f t="shared" si="436"/>
        <v>1</v>
      </c>
      <c r="AO2129" s="75" t="str">
        <f t="shared" si="437"/>
        <v>3</v>
      </c>
      <c r="AP2129" s="75" t="str">
        <f t="shared" si="438"/>
        <v>1</v>
      </c>
      <c r="AQ2129" s="75" t="str">
        <f t="shared" si="431"/>
        <v>1</v>
      </c>
      <c r="AR2129" s="75" t="str">
        <f t="shared" si="432"/>
        <v>1</v>
      </c>
      <c r="AS2129" s="75">
        <f t="shared" si="439"/>
        <v>1.2727272727272727</v>
      </c>
      <c r="AT2129" s="75" t="str">
        <f t="shared" si="440"/>
        <v>3</v>
      </c>
      <c r="AU2129" s="48" t="e">
        <f>IF(OR(AQ2129="I",#REF!="I",AQ2129="C",#REF!="C"),"Termovacío",IF(OR(AO2129="I",AN2129="I",AP2129="I",AK2129="I",AL2129="I",AO2129="C",AN2129="C",AP2129="C",AK2129="C",AL2129="C"),"Regeneración",""))</f>
        <v>#REF!</v>
      </c>
    </row>
    <row r="2130" spans="1:47" s="10" customFormat="1" ht="15" customHeight="1" x14ac:dyDescent="0.2">
      <c r="A2130" s="4">
        <f t="shared" si="441"/>
        <v>114</v>
      </c>
      <c r="B2130" s="4">
        <v>50500507</v>
      </c>
      <c r="C2130" s="4" t="s">
        <v>95</v>
      </c>
      <c r="D2130" s="4" t="s">
        <v>156</v>
      </c>
      <c r="E2130" s="3"/>
      <c r="F2130" s="4" t="s">
        <v>402</v>
      </c>
      <c r="G2130" s="4" t="s">
        <v>12</v>
      </c>
      <c r="H2130" s="4" t="s">
        <v>202</v>
      </c>
      <c r="I2130" s="4" t="s">
        <v>10</v>
      </c>
      <c r="J2130" s="4" t="s">
        <v>144</v>
      </c>
      <c r="K2130" s="4" t="s">
        <v>136</v>
      </c>
      <c r="L2130" s="4">
        <v>1995</v>
      </c>
      <c r="M2130" s="4" t="s">
        <v>266</v>
      </c>
      <c r="N2130" s="4" t="s">
        <v>304</v>
      </c>
      <c r="O2130" s="4"/>
      <c r="P2130" s="4"/>
      <c r="Q2130" s="4"/>
      <c r="R2130" s="4" t="s">
        <v>123</v>
      </c>
      <c r="S2130" s="13"/>
      <c r="T2130" s="4"/>
      <c r="U2130" s="4"/>
      <c r="V2130" s="4"/>
      <c r="W2130" s="4">
        <v>60</v>
      </c>
      <c r="X2130" s="13">
        <v>40938</v>
      </c>
      <c r="Y2130" s="27"/>
      <c r="Z2130" s="27"/>
      <c r="AA2130" s="28"/>
      <c r="AB2130" s="31"/>
      <c r="AC2130" s="32"/>
      <c r="AD2130" s="28"/>
      <c r="AE2130" s="28">
        <v>36</v>
      </c>
      <c r="AF2130" s="33">
        <v>0.03</v>
      </c>
      <c r="AG2130" s="28">
        <v>1</v>
      </c>
      <c r="AH2130" s="31">
        <v>1.7000000000000001E-2</v>
      </c>
      <c r="AI2130" s="31">
        <v>0.45700000000000002</v>
      </c>
      <c r="AJ2130" s="31"/>
      <c r="AK2130" s="75" t="str">
        <f t="shared" si="433"/>
        <v>1</v>
      </c>
      <c r="AL2130" s="75" t="str">
        <f t="shared" si="434"/>
        <v>1</v>
      </c>
      <c r="AM2130" s="75" t="str">
        <f t="shared" si="435"/>
        <v>1</v>
      </c>
      <c r="AN2130" s="75" t="str">
        <f t="shared" si="436"/>
        <v>1</v>
      </c>
      <c r="AO2130" s="75" t="str">
        <f t="shared" si="437"/>
        <v>1</v>
      </c>
      <c r="AP2130" s="75" t="str">
        <f t="shared" si="438"/>
        <v>1</v>
      </c>
      <c r="AQ2130" s="75" t="str">
        <f t="shared" si="431"/>
        <v>1</v>
      </c>
      <c r="AR2130" s="75" t="str">
        <f t="shared" si="432"/>
        <v>1</v>
      </c>
      <c r="AS2130" s="75">
        <f t="shared" si="439"/>
        <v>1</v>
      </c>
      <c r="AT2130" s="75" t="str">
        <f t="shared" si="440"/>
        <v>1</v>
      </c>
      <c r="AU2130" s="48" t="e">
        <f>IF(OR(AQ2130="I",#REF!="I",AQ2130="C",#REF!="C"),"Termovacío",IF(OR(AO2130="I",AN2130="I",AP2130="I",AK2130="I",AL2130="I",AO2130="C",AN2130="C",AP2130="C",AK2130="C",AL2130="C"),"Regeneración",""))</f>
        <v>#REF!</v>
      </c>
    </row>
    <row r="2131" spans="1:47" s="10" customFormat="1" ht="15" customHeight="1" x14ac:dyDescent="0.2">
      <c r="A2131" s="4">
        <f t="shared" si="441"/>
        <v>114</v>
      </c>
      <c r="B2131" s="4">
        <v>50500507</v>
      </c>
      <c r="C2131" s="4" t="s">
        <v>95</v>
      </c>
      <c r="D2131" s="4" t="s">
        <v>156</v>
      </c>
      <c r="E2131" s="3"/>
      <c r="F2131" s="4" t="s">
        <v>402</v>
      </c>
      <c r="G2131" s="4" t="s">
        <v>12</v>
      </c>
      <c r="H2131" s="4" t="s">
        <v>202</v>
      </c>
      <c r="I2131" s="4" t="s">
        <v>10</v>
      </c>
      <c r="J2131" s="4" t="s">
        <v>144</v>
      </c>
      <c r="K2131" s="4" t="s">
        <v>136</v>
      </c>
      <c r="L2131" s="4">
        <v>1995</v>
      </c>
      <c r="M2131" s="4" t="s">
        <v>266</v>
      </c>
      <c r="N2131" s="4" t="s">
        <v>304</v>
      </c>
      <c r="O2131" s="4"/>
      <c r="P2131" s="4"/>
      <c r="Q2131" s="4"/>
      <c r="R2131" s="4" t="s">
        <v>123</v>
      </c>
      <c r="S2131" s="13"/>
      <c r="T2131" s="4"/>
      <c r="U2131" s="4"/>
      <c r="V2131" s="4"/>
      <c r="W2131" s="4">
        <v>60</v>
      </c>
      <c r="X2131" s="13">
        <v>40718</v>
      </c>
      <c r="Y2131" s="27"/>
      <c r="Z2131" s="27"/>
      <c r="AA2131" s="28"/>
      <c r="AB2131" s="31"/>
      <c r="AC2131" s="32"/>
      <c r="AD2131" s="28"/>
      <c r="AE2131" s="28">
        <v>39</v>
      </c>
      <c r="AF2131" s="33">
        <v>0.01</v>
      </c>
      <c r="AG2131" s="28"/>
      <c r="AH2131" s="31">
        <v>0.01</v>
      </c>
      <c r="AI2131" s="31">
        <v>0.34300000000000003</v>
      </c>
      <c r="AJ2131" s="31"/>
      <c r="AK2131" s="75" t="str">
        <f t="shared" si="433"/>
        <v>1</v>
      </c>
      <c r="AL2131" s="75" t="str">
        <f t="shared" si="434"/>
        <v>1</v>
      </c>
      <c r="AM2131" s="75" t="str">
        <f t="shared" si="435"/>
        <v>1</v>
      </c>
      <c r="AN2131" s="75" t="str">
        <f t="shared" si="436"/>
        <v>1</v>
      </c>
      <c r="AO2131" s="75" t="str">
        <f t="shared" si="437"/>
        <v>1</v>
      </c>
      <c r="AP2131" s="75" t="str">
        <f t="shared" si="438"/>
        <v>1</v>
      </c>
      <c r="AQ2131" s="75" t="str">
        <f t="shared" si="431"/>
        <v>1</v>
      </c>
      <c r="AR2131" s="75" t="str">
        <f t="shared" si="432"/>
        <v>1</v>
      </c>
      <c r="AS2131" s="75">
        <f t="shared" si="439"/>
        <v>1</v>
      </c>
      <c r="AT2131" s="75" t="str">
        <f t="shared" si="440"/>
        <v>1</v>
      </c>
      <c r="AU2131" s="48" t="e">
        <f>IF(OR(AQ2131="I",#REF!="I",AQ2131="C",#REF!="C"),"Termovacío",IF(OR(AO2131="I",AN2131="I",AP2131="I",AK2131="I",AL2131="I",AO2131="C",AN2131="C",AP2131="C",AK2131="C",AL2131="C"),"Regeneración",""))</f>
        <v>#REF!</v>
      </c>
    </row>
    <row r="2132" spans="1:47" s="10" customFormat="1" ht="15" customHeight="1" x14ac:dyDescent="0.2">
      <c r="A2132" s="4">
        <f t="shared" si="441"/>
        <v>114</v>
      </c>
      <c r="B2132" s="4">
        <v>50500507</v>
      </c>
      <c r="C2132" s="4" t="s">
        <v>95</v>
      </c>
      <c r="D2132" s="4" t="s">
        <v>156</v>
      </c>
      <c r="E2132" s="3"/>
      <c r="F2132" s="4" t="s">
        <v>402</v>
      </c>
      <c r="G2132" s="4" t="s">
        <v>12</v>
      </c>
      <c r="H2132" s="4" t="s">
        <v>202</v>
      </c>
      <c r="I2132" s="4" t="s">
        <v>10</v>
      </c>
      <c r="J2132" s="4" t="s">
        <v>144</v>
      </c>
      <c r="K2132" s="4" t="s">
        <v>136</v>
      </c>
      <c r="L2132" s="4">
        <v>1995</v>
      </c>
      <c r="M2132" s="4" t="s">
        <v>266</v>
      </c>
      <c r="N2132" s="4" t="s">
        <v>304</v>
      </c>
      <c r="O2132" s="4"/>
      <c r="P2132" s="4"/>
      <c r="Q2132" s="4"/>
      <c r="R2132" s="4" t="s">
        <v>123</v>
      </c>
      <c r="S2132" s="13"/>
      <c r="T2132" s="4"/>
      <c r="U2132" s="4"/>
      <c r="V2132" s="4"/>
      <c r="W2132" s="4">
        <v>60</v>
      </c>
      <c r="X2132" s="13">
        <v>40681</v>
      </c>
      <c r="Y2132" s="27"/>
      <c r="Z2132" s="27"/>
      <c r="AA2132" s="28"/>
      <c r="AB2132" s="31"/>
      <c r="AC2132" s="32"/>
      <c r="AD2132" s="28"/>
      <c r="AE2132" s="28">
        <v>38</v>
      </c>
      <c r="AF2132" s="33">
        <v>0.01</v>
      </c>
      <c r="AG2132" s="28">
        <v>1.5</v>
      </c>
      <c r="AH2132" s="31">
        <v>1.0999999999999999E-2</v>
      </c>
      <c r="AI2132" s="31">
        <v>0.36199999999999999</v>
      </c>
      <c r="AJ2132" s="31"/>
      <c r="AK2132" s="75" t="str">
        <f t="shared" si="433"/>
        <v>1</v>
      </c>
      <c r="AL2132" s="75" t="str">
        <f t="shared" si="434"/>
        <v>1</v>
      </c>
      <c r="AM2132" s="75" t="str">
        <f t="shared" si="435"/>
        <v>1</v>
      </c>
      <c r="AN2132" s="75" t="str">
        <f t="shared" si="436"/>
        <v>1</v>
      </c>
      <c r="AO2132" s="75" t="str">
        <f t="shared" si="437"/>
        <v>1</v>
      </c>
      <c r="AP2132" s="75" t="str">
        <f t="shared" si="438"/>
        <v>1</v>
      </c>
      <c r="AQ2132" s="75" t="str">
        <f t="shared" si="431"/>
        <v>1</v>
      </c>
      <c r="AR2132" s="75" t="str">
        <f t="shared" si="432"/>
        <v>1</v>
      </c>
      <c r="AS2132" s="75">
        <f t="shared" si="439"/>
        <v>1</v>
      </c>
      <c r="AT2132" s="75" t="str">
        <f t="shared" si="440"/>
        <v>1</v>
      </c>
      <c r="AU2132" s="48" t="e">
        <f>IF(OR(AQ2132="I",#REF!="I",AQ2132="C",#REF!="C"),"Termovacío",IF(OR(AO2132="I",AN2132="I",AP2132="I",AK2132="I",AL2132="I",AO2132="C",AN2132="C",AP2132="C",AK2132="C",AL2132="C"),"Regeneración",""))</f>
        <v>#REF!</v>
      </c>
    </row>
    <row r="2133" spans="1:47" s="10" customFormat="1" ht="15" customHeight="1" x14ac:dyDescent="0.2">
      <c r="A2133" s="4">
        <f t="shared" si="441"/>
        <v>114</v>
      </c>
      <c r="B2133" s="4">
        <v>50500507</v>
      </c>
      <c r="C2133" s="4" t="s">
        <v>95</v>
      </c>
      <c r="D2133" s="4" t="s">
        <v>156</v>
      </c>
      <c r="E2133" s="3"/>
      <c r="F2133" s="4" t="s">
        <v>402</v>
      </c>
      <c r="G2133" s="4" t="s">
        <v>12</v>
      </c>
      <c r="H2133" s="4" t="s">
        <v>202</v>
      </c>
      <c r="I2133" s="4" t="s">
        <v>10</v>
      </c>
      <c r="J2133" s="4" t="s">
        <v>144</v>
      </c>
      <c r="K2133" s="4" t="s">
        <v>136</v>
      </c>
      <c r="L2133" s="4">
        <v>1995</v>
      </c>
      <c r="M2133" s="4" t="s">
        <v>266</v>
      </c>
      <c r="N2133" s="4" t="s">
        <v>304</v>
      </c>
      <c r="O2133" s="4"/>
      <c r="P2133" s="4"/>
      <c r="Q2133" s="4"/>
      <c r="R2133" s="4" t="s">
        <v>123</v>
      </c>
      <c r="S2133" s="13"/>
      <c r="T2133" s="4"/>
      <c r="U2133" s="4"/>
      <c r="V2133" s="4"/>
      <c r="W2133" s="4">
        <v>60</v>
      </c>
      <c r="X2133" s="13">
        <v>40485</v>
      </c>
      <c r="Y2133" s="27"/>
      <c r="Z2133" s="27"/>
      <c r="AA2133" s="28"/>
      <c r="AB2133" s="31"/>
      <c r="AC2133" s="32"/>
      <c r="AD2133" s="28"/>
      <c r="AE2133" s="28">
        <v>40</v>
      </c>
      <c r="AF2133" s="33">
        <v>0.01</v>
      </c>
      <c r="AG2133" s="28">
        <v>1.5</v>
      </c>
      <c r="AH2133" s="31">
        <v>8.9999999999999993E-3</v>
      </c>
      <c r="AI2133" s="31">
        <v>0.374</v>
      </c>
      <c r="AJ2133" s="31"/>
      <c r="AK2133" s="75" t="str">
        <f t="shared" si="433"/>
        <v>1</v>
      </c>
      <c r="AL2133" s="75" t="str">
        <f t="shared" si="434"/>
        <v>1</v>
      </c>
      <c r="AM2133" s="75" t="str">
        <f t="shared" si="435"/>
        <v>1</v>
      </c>
      <c r="AN2133" s="75" t="str">
        <f t="shared" si="436"/>
        <v>1</v>
      </c>
      <c r="AO2133" s="75" t="str">
        <f t="shared" si="437"/>
        <v>1</v>
      </c>
      <c r="AP2133" s="75" t="str">
        <f t="shared" si="438"/>
        <v>1</v>
      </c>
      <c r="AQ2133" s="75" t="str">
        <f t="shared" si="431"/>
        <v>1</v>
      </c>
      <c r="AR2133" s="75" t="str">
        <f t="shared" si="432"/>
        <v>1</v>
      </c>
      <c r="AS2133" s="75">
        <f t="shared" si="439"/>
        <v>1</v>
      </c>
      <c r="AT2133" s="75" t="str">
        <f t="shared" si="440"/>
        <v>1</v>
      </c>
      <c r="AU2133" s="48" t="e">
        <f>IF(OR(AQ2133="I",#REF!="I",AQ2133="C",#REF!="C"),"Termovacío",IF(OR(AO2133="I",AN2133="I",AP2133="I",AK2133="I",AL2133="I",AO2133="C",AN2133="C",AP2133="C",AK2133="C",AL2133="C"),"Regeneración",""))</f>
        <v>#REF!</v>
      </c>
    </row>
    <row r="2134" spans="1:47" s="10" customFormat="1" ht="15" customHeight="1" x14ac:dyDescent="0.2">
      <c r="A2134" s="4">
        <f t="shared" si="441"/>
        <v>114</v>
      </c>
      <c r="B2134" s="4">
        <v>50500507</v>
      </c>
      <c r="C2134" s="4" t="s">
        <v>95</v>
      </c>
      <c r="D2134" s="4" t="s">
        <v>156</v>
      </c>
      <c r="E2134" s="3"/>
      <c r="F2134" s="4" t="s">
        <v>402</v>
      </c>
      <c r="G2134" s="4" t="s">
        <v>12</v>
      </c>
      <c r="H2134" s="4" t="s">
        <v>202</v>
      </c>
      <c r="I2134" s="4" t="s">
        <v>10</v>
      </c>
      <c r="J2134" s="4" t="s">
        <v>144</v>
      </c>
      <c r="K2134" s="4" t="s">
        <v>136</v>
      </c>
      <c r="L2134" s="4">
        <v>1995</v>
      </c>
      <c r="M2134" s="4" t="s">
        <v>266</v>
      </c>
      <c r="N2134" s="4" t="s">
        <v>304</v>
      </c>
      <c r="O2134" s="4"/>
      <c r="P2134" s="4"/>
      <c r="Q2134" s="4"/>
      <c r="R2134" s="4" t="s">
        <v>123</v>
      </c>
      <c r="S2134" s="13"/>
      <c r="T2134" s="4"/>
      <c r="U2134" s="4"/>
      <c r="V2134" s="4"/>
      <c r="W2134" s="4">
        <v>60</v>
      </c>
      <c r="X2134" s="13">
        <v>40315</v>
      </c>
      <c r="Y2134" s="27"/>
      <c r="Z2134" s="27"/>
      <c r="AA2134" s="28"/>
      <c r="AB2134" s="31"/>
      <c r="AC2134" s="32"/>
      <c r="AD2134" s="28"/>
      <c r="AE2134" s="28">
        <v>39</v>
      </c>
      <c r="AF2134" s="33">
        <v>0.01</v>
      </c>
      <c r="AG2134" s="28">
        <v>1.5</v>
      </c>
      <c r="AH2134" s="31">
        <v>4.2999999999999997E-2</v>
      </c>
      <c r="AI2134" s="31">
        <v>0.5</v>
      </c>
      <c r="AJ2134" s="31"/>
      <c r="AK2134" s="75" t="str">
        <f t="shared" si="433"/>
        <v>1</v>
      </c>
      <c r="AL2134" s="75" t="str">
        <f t="shared" si="434"/>
        <v>1</v>
      </c>
      <c r="AM2134" s="75" t="str">
        <f t="shared" si="435"/>
        <v>1</v>
      </c>
      <c r="AN2134" s="75" t="str">
        <f t="shared" si="436"/>
        <v>1</v>
      </c>
      <c r="AO2134" s="75" t="str">
        <f t="shared" si="437"/>
        <v>1</v>
      </c>
      <c r="AP2134" s="75" t="str">
        <f t="shared" si="438"/>
        <v>1</v>
      </c>
      <c r="AQ2134" s="75" t="str">
        <f t="shared" si="431"/>
        <v>1</v>
      </c>
      <c r="AR2134" s="75" t="str">
        <f t="shared" si="432"/>
        <v>1</v>
      </c>
      <c r="AS2134" s="75">
        <f t="shared" si="439"/>
        <v>1</v>
      </c>
      <c r="AT2134" s="75" t="str">
        <f t="shared" si="440"/>
        <v>1</v>
      </c>
      <c r="AU2134" s="48" t="e">
        <f>IF(OR(AQ2134="I",#REF!="I",AQ2134="C",#REF!="C"),"Termovacío",IF(OR(AO2134="I",AN2134="I",AP2134="I",AK2134="I",AL2134="I",AO2134="C",AN2134="C",AP2134="C",AK2134="C",AL2134="C"),"Regeneración",""))</f>
        <v>#REF!</v>
      </c>
    </row>
    <row r="2135" spans="1:47" s="10" customFormat="1" ht="15" customHeight="1" x14ac:dyDescent="0.2">
      <c r="A2135" s="4">
        <f t="shared" si="441"/>
        <v>114</v>
      </c>
      <c r="B2135" s="4">
        <v>50500507</v>
      </c>
      <c r="C2135" s="4" t="s">
        <v>95</v>
      </c>
      <c r="D2135" s="4" t="s">
        <v>156</v>
      </c>
      <c r="E2135" s="3"/>
      <c r="F2135" s="4" t="s">
        <v>402</v>
      </c>
      <c r="G2135" s="4" t="s">
        <v>12</v>
      </c>
      <c r="H2135" s="4" t="s">
        <v>202</v>
      </c>
      <c r="I2135" s="4" t="s">
        <v>10</v>
      </c>
      <c r="J2135" s="4" t="s">
        <v>144</v>
      </c>
      <c r="K2135" s="4" t="s">
        <v>136</v>
      </c>
      <c r="L2135" s="4">
        <v>1995</v>
      </c>
      <c r="M2135" s="4" t="s">
        <v>266</v>
      </c>
      <c r="N2135" s="4" t="s">
        <v>304</v>
      </c>
      <c r="O2135" s="4"/>
      <c r="P2135" s="4"/>
      <c r="Q2135" s="4"/>
      <c r="R2135" s="4" t="s">
        <v>123</v>
      </c>
      <c r="S2135" s="13"/>
      <c r="T2135" s="4"/>
      <c r="U2135" s="4"/>
      <c r="V2135" s="4"/>
      <c r="W2135" s="4">
        <v>60</v>
      </c>
      <c r="X2135" s="13">
        <v>40093</v>
      </c>
      <c r="Y2135" s="27"/>
      <c r="Z2135" s="27"/>
      <c r="AA2135" s="28"/>
      <c r="AB2135" s="31"/>
      <c r="AC2135" s="32"/>
      <c r="AD2135" s="28"/>
      <c r="AE2135" s="28">
        <v>38</v>
      </c>
      <c r="AF2135" s="33">
        <v>0.01</v>
      </c>
      <c r="AG2135" s="28">
        <v>1.5</v>
      </c>
      <c r="AH2135" s="31">
        <v>0.01</v>
      </c>
      <c r="AI2135" s="31">
        <v>0.54900000000000004</v>
      </c>
      <c r="AJ2135" s="31"/>
      <c r="AK2135" s="75" t="str">
        <f t="shared" si="433"/>
        <v>1</v>
      </c>
      <c r="AL2135" s="75" t="str">
        <f t="shared" si="434"/>
        <v>1</v>
      </c>
      <c r="AM2135" s="75" t="str">
        <f t="shared" si="435"/>
        <v>1</v>
      </c>
      <c r="AN2135" s="75" t="str">
        <f t="shared" si="436"/>
        <v>1</v>
      </c>
      <c r="AO2135" s="75" t="str">
        <f t="shared" si="437"/>
        <v>1</v>
      </c>
      <c r="AP2135" s="75" t="str">
        <f t="shared" si="438"/>
        <v>1</v>
      </c>
      <c r="AQ2135" s="75" t="str">
        <f t="shared" si="431"/>
        <v>1</v>
      </c>
      <c r="AR2135" s="75" t="str">
        <f t="shared" si="432"/>
        <v>1</v>
      </c>
      <c r="AS2135" s="75">
        <f t="shared" si="439"/>
        <v>1</v>
      </c>
      <c r="AT2135" s="75" t="str">
        <f t="shared" si="440"/>
        <v>1</v>
      </c>
      <c r="AU2135" s="48" t="e">
        <f>IF(OR(AQ2135="I",#REF!="I",AQ2135="C",#REF!="C"),"Termovacío",IF(OR(AO2135="I",AN2135="I",AP2135="I",AK2135="I",AL2135="I",AO2135="C",AN2135="C",AP2135="C",AK2135="C",AL2135="C"),"Regeneración",""))</f>
        <v>#REF!</v>
      </c>
    </row>
    <row r="2136" spans="1:47" s="10" customFormat="1" ht="15" customHeight="1" x14ac:dyDescent="0.2">
      <c r="A2136" s="4">
        <f t="shared" si="441"/>
        <v>114</v>
      </c>
      <c r="B2136" s="4">
        <v>50500507</v>
      </c>
      <c r="C2136" s="4" t="s">
        <v>95</v>
      </c>
      <c r="D2136" s="4" t="s">
        <v>156</v>
      </c>
      <c r="E2136" s="3"/>
      <c r="F2136" s="4" t="s">
        <v>402</v>
      </c>
      <c r="G2136" s="4" t="s">
        <v>12</v>
      </c>
      <c r="H2136" s="4" t="s">
        <v>202</v>
      </c>
      <c r="I2136" s="4" t="s">
        <v>10</v>
      </c>
      <c r="J2136" s="4" t="s">
        <v>144</v>
      </c>
      <c r="K2136" s="4" t="s">
        <v>136</v>
      </c>
      <c r="L2136" s="4">
        <v>1995</v>
      </c>
      <c r="M2136" s="4" t="s">
        <v>266</v>
      </c>
      <c r="N2136" s="4" t="s">
        <v>304</v>
      </c>
      <c r="O2136" s="4"/>
      <c r="P2136" s="4"/>
      <c r="Q2136" s="4"/>
      <c r="R2136" s="4" t="s">
        <v>123</v>
      </c>
      <c r="S2136" s="13"/>
      <c r="T2136" s="4"/>
      <c r="U2136" s="4"/>
      <c r="V2136" s="4"/>
      <c r="W2136" s="4">
        <v>60</v>
      </c>
      <c r="X2136" s="13">
        <v>39721</v>
      </c>
      <c r="Y2136" s="27"/>
      <c r="Z2136" s="27"/>
      <c r="AA2136" s="28"/>
      <c r="AB2136" s="31"/>
      <c r="AC2136" s="32"/>
      <c r="AD2136" s="28"/>
      <c r="AE2136" s="28">
        <v>40.5</v>
      </c>
      <c r="AF2136" s="33">
        <v>0.01</v>
      </c>
      <c r="AG2136" s="28">
        <v>0.5</v>
      </c>
      <c r="AH2136" s="31">
        <v>7.0000000000000007E-2</v>
      </c>
      <c r="AI2136" s="31">
        <v>0.26400000000000001</v>
      </c>
      <c r="AJ2136" s="31"/>
      <c r="AK2136" s="75" t="str">
        <f t="shared" si="433"/>
        <v>1</v>
      </c>
      <c r="AL2136" s="75" t="str">
        <f t="shared" si="434"/>
        <v>1</v>
      </c>
      <c r="AM2136" s="75" t="str">
        <f t="shared" si="435"/>
        <v>1</v>
      </c>
      <c r="AN2136" s="75" t="str">
        <f t="shared" si="436"/>
        <v>1</v>
      </c>
      <c r="AO2136" s="75" t="str">
        <f t="shared" si="437"/>
        <v>1</v>
      </c>
      <c r="AP2136" s="75" t="str">
        <f t="shared" si="438"/>
        <v>1</v>
      </c>
      <c r="AQ2136" s="75" t="str">
        <f t="shared" si="431"/>
        <v>1</v>
      </c>
      <c r="AR2136" s="75" t="str">
        <f t="shared" si="432"/>
        <v>1</v>
      </c>
      <c r="AS2136" s="75">
        <f t="shared" si="439"/>
        <v>1</v>
      </c>
      <c r="AT2136" s="75" t="str">
        <f t="shared" si="440"/>
        <v>1</v>
      </c>
      <c r="AU2136" s="48" t="e">
        <f>IF(OR(AQ2136="I",#REF!="I",AQ2136="C",#REF!="C"),"Termovacío",IF(OR(AO2136="I",AN2136="I",AP2136="I",AK2136="I",AL2136="I",AO2136="C",AN2136="C",AP2136="C",AK2136="C",AL2136="C"),"Regeneración",""))</f>
        <v>#REF!</v>
      </c>
    </row>
    <row r="2137" spans="1:47" s="10" customFormat="1" ht="15" customHeight="1" x14ac:dyDescent="0.2">
      <c r="A2137" s="4">
        <f t="shared" si="441"/>
        <v>114</v>
      </c>
      <c r="B2137" s="4">
        <v>50500507</v>
      </c>
      <c r="C2137" s="4" t="s">
        <v>95</v>
      </c>
      <c r="D2137" s="4" t="s">
        <v>156</v>
      </c>
      <c r="E2137" s="3"/>
      <c r="F2137" s="4" t="s">
        <v>402</v>
      </c>
      <c r="G2137" s="4" t="s">
        <v>12</v>
      </c>
      <c r="H2137" s="4" t="s">
        <v>202</v>
      </c>
      <c r="I2137" s="4" t="s">
        <v>10</v>
      </c>
      <c r="J2137" s="4" t="s">
        <v>144</v>
      </c>
      <c r="K2137" s="4" t="s">
        <v>136</v>
      </c>
      <c r="L2137" s="4">
        <v>1995</v>
      </c>
      <c r="M2137" s="4" t="s">
        <v>266</v>
      </c>
      <c r="N2137" s="4" t="s">
        <v>304</v>
      </c>
      <c r="O2137" s="4"/>
      <c r="P2137" s="4"/>
      <c r="Q2137" s="4"/>
      <c r="R2137" s="4" t="s">
        <v>123</v>
      </c>
      <c r="S2137" s="13"/>
      <c r="T2137" s="4"/>
      <c r="U2137" s="4"/>
      <c r="V2137" s="4"/>
      <c r="W2137" s="4">
        <v>60</v>
      </c>
      <c r="X2137" s="13">
        <v>39587</v>
      </c>
      <c r="Y2137" s="27"/>
      <c r="Z2137" s="27"/>
      <c r="AA2137" s="28"/>
      <c r="AB2137" s="31"/>
      <c r="AC2137" s="32">
        <v>70</v>
      </c>
      <c r="AD2137" s="28"/>
      <c r="AE2137" s="28"/>
      <c r="AF2137" s="33"/>
      <c r="AG2137" s="28"/>
      <c r="AH2137" s="31">
        <v>1.0999999999999999E-2</v>
      </c>
      <c r="AI2137" s="31">
        <v>0.31</v>
      </c>
      <c r="AJ2137" s="31"/>
      <c r="AK2137" s="75" t="str">
        <f t="shared" si="433"/>
        <v>1</v>
      </c>
      <c r="AL2137" s="75" t="str">
        <f t="shared" si="434"/>
        <v>1</v>
      </c>
      <c r="AM2137" s="75" t="str">
        <f t="shared" si="435"/>
        <v>1</v>
      </c>
      <c r="AN2137" s="75" t="str">
        <f t="shared" si="436"/>
        <v>1</v>
      </c>
      <c r="AO2137" s="75" t="str">
        <f t="shared" si="437"/>
        <v>1</v>
      </c>
      <c r="AP2137" s="75" t="str">
        <f t="shared" si="438"/>
        <v>1</v>
      </c>
      <c r="AQ2137" s="75" t="str">
        <f t="shared" si="431"/>
        <v>1</v>
      </c>
      <c r="AR2137" s="75" t="str">
        <f t="shared" si="432"/>
        <v>1</v>
      </c>
      <c r="AS2137" s="75">
        <f t="shared" si="439"/>
        <v>1</v>
      </c>
      <c r="AT2137" s="75" t="str">
        <f t="shared" si="440"/>
        <v>1</v>
      </c>
      <c r="AU2137" s="48" t="e">
        <f>IF(OR(AQ2137="I",#REF!="I",AQ2137="C",#REF!="C"),"Termovacío",IF(OR(AO2137="I",AN2137="I",AP2137="I",AK2137="I",AL2137="I",AO2137="C",AN2137="C",AP2137="C",AK2137="C",AL2137="C"),"Regeneración",""))</f>
        <v>#REF!</v>
      </c>
    </row>
    <row r="2138" spans="1:47" s="10" customFormat="1" ht="15" customHeight="1" x14ac:dyDescent="0.2">
      <c r="A2138" s="4">
        <f t="shared" si="441"/>
        <v>114</v>
      </c>
      <c r="B2138" s="4">
        <v>50500507</v>
      </c>
      <c r="C2138" s="4" t="s">
        <v>95</v>
      </c>
      <c r="D2138" s="4" t="s">
        <v>156</v>
      </c>
      <c r="E2138" s="3"/>
      <c r="F2138" s="4" t="s">
        <v>402</v>
      </c>
      <c r="G2138" s="4" t="s">
        <v>12</v>
      </c>
      <c r="H2138" s="4" t="s">
        <v>202</v>
      </c>
      <c r="I2138" s="4" t="s">
        <v>10</v>
      </c>
      <c r="J2138" s="4" t="s">
        <v>144</v>
      </c>
      <c r="K2138" s="4" t="s">
        <v>136</v>
      </c>
      <c r="L2138" s="4">
        <v>1995</v>
      </c>
      <c r="M2138" s="4" t="s">
        <v>266</v>
      </c>
      <c r="N2138" s="4" t="s">
        <v>304</v>
      </c>
      <c r="O2138" s="4"/>
      <c r="P2138" s="4"/>
      <c r="Q2138" s="4"/>
      <c r="R2138" s="4" t="s">
        <v>123</v>
      </c>
      <c r="S2138" s="13"/>
      <c r="T2138" s="4"/>
      <c r="U2138" s="4"/>
      <c r="V2138" s="4"/>
      <c r="W2138" s="4">
        <v>60</v>
      </c>
      <c r="X2138" s="13">
        <v>39573</v>
      </c>
      <c r="Y2138" s="27"/>
      <c r="Z2138" s="27"/>
      <c r="AA2138" s="28"/>
      <c r="AB2138" s="31"/>
      <c r="AC2138" s="32"/>
      <c r="AD2138" s="28"/>
      <c r="AE2138" s="28">
        <v>44</v>
      </c>
      <c r="AF2138" s="33">
        <v>0.01</v>
      </c>
      <c r="AG2138" s="28"/>
      <c r="AH2138" s="31">
        <v>2.3E-2</v>
      </c>
      <c r="AI2138" s="31"/>
      <c r="AJ2138" s="31"/>
      <c r="AK2138" s="75" t="str">
        <f t="shared" si="433"/>
        <v>1</v>
      </c>
      <c r="AL2138" s="75" t="str">
        <f t="shared" si="434"/>
        <v>1</v>
      </c>
      <c r="AM2138" s="75" t="str">
        <f t="shared" si="435"/>
        <v>1</v>
      </c>
      <c r="AN2138" s="75" t="str">
        <f t="shared" si="436"/>
        <v>1</v>
      </c>
      <c r="AO2138" s="75" t="str">
        <f t="shared" si="437"/>
        <v>1</v>
      </c>
      <c r="AP2138" s="75" t="str">
        <f t="shared" si="438"/>
        <v>1</v>
      </c>
      <c r="AQ2138" s="75" t="str">
        <f t="shared" si="431"/>
        <v>1</v>
      </c>
      <c r="AR2138" s="75" t="str">
        <f t="shared" si="432"/>
        <v>1</v>
      </c>
      <c r="AS2138" s="75">
        <f t="shared" si="439"/>
        <v>1</v>
      </c>
      <c r="AT2138" s="75" t="str">
        <f t="shared" si="440"/>
        <v>1</v>
      </c>
      <c r="AU2138" s="48" t="e">
        <f>IF(OR(AQ2138="I",#REF!="I",AQ2138="C",#REF!="C"),"Termovacío",IF(OR(AO2138="I",AN2138="I",AP2138="I",AK2138="I",AL2138="I",AO2138="C",AN2138="C",AP2138="C",AK2138="C",AL2138="C"),"Regeneración",""))</f>
        <v>#REF!</v>
      </c>
    </row>
    <row r="2139" spans="1:47" s="10" customFormat="1" ht="15" customHeight="1" x14ac:dyDescent="0.2">
      <c r="A2139" s="4">
        <f t="shared" si="441"/>
        <v>114</v>
      </c>
      <c r="B2139" s="4">
        <v>50500507</v>
      </c>
      <c r="C2139" s="4" t="s">
        <v>95</v>
      </c>
      <c r="D2139" s="4" t="s">
        <v>156</v>
      </c>
      <c r="E2139" s="3"/>
      <c r="F2139" s="4" t="s">
        <v>402</v>
      </c>
      <c r="G2139" s="4" t="s">
        <v>12</v>
      </c>
      <c r="H2139" s="4" t="s">
        <v>202</v>
      </c>
      <c r="I2139" s="4" t="s">
        <v>10</v>
      </c>
      <c r="J2139" s="4" t="s">
        <v>144</v>
      </c>
      <c r="K2139" s="4" t="s">
        <v>136</v>
      </c>
      <c r="L2139" s="4">
        <v>1995</v>
      </c>
      <c r="M2139" s="4" t="s">
        <v>266</v>
      </c>
      <c r="N2139" s="4" t="s">
        <v>304</v>
      </c>
      <c r="O2139" s="4"/>
      <c r="P2139" s="4"/>
      <c r="Q2139" s="4"/>
      <c r="R2139" s="4" t="s">
        <v>123</v>
      </c>
      <c r="S2139" s="13"/>
      <c r="T2139" s="4"/>
      <c r="U2139" s="4"/>
      <c r="V2139" s="4"/>
      <c r="W2139" s="4">
        <v>60</v>
      </c>
      <c r="X2139" s="13">
        <v>39526</v>
      </c>
      <c r="Y2139" s="27"/>
      <c r="Z2139" s="27"/>
      <c r="AA2139" s="28"/>
      <c r="AB2139" s="31"/>
      <c r="AC2139" s="32"/>
      <c r="AD2139" s="28"/>
      <c r="AE2139" s="28">
        <v>19</v>
      </c>
      <c r="AF2139" s="33">
        <v>0.1</v>
      </c>
      <c r="AG2139" s="28">
        <v>2.5</v>
      </c>
      <c r="AH2139" s="31">
        <v>3.5000000000000003E-2</v>
      </c>
      <c r="AI2139" s="31">
        <v>2.411</v>
      </c>
      <c r="AJ2139" s="31"/>
      <c r="AK2139" s="75" t="str">
        <f t="shared" si="433"/>
        <v>1</v>
      </c>
      <c r="AL2139" s="75" t="str">
        <f t="shared" si="434"/>
        <v>1</v>
      </c>
      <c r="AM2139" s="75" t="str">
        <f t="shared" si="435"/>
        <v>1</v>
      </c>
      <c r="AN2139" s="75" t="str">
        <f t="shared" si="436"/>
        <v>3</v>
      </c>
      <c r="AO2139" s="75" t="str">
        <f t="shared" si="437"/>
        <v>5</v>
      </c>
      <c r="AP2139" s="75" t="str">
        <f t="shared" si="438"/>
        <v>1</v>
      </c>
      <c r="AQ2139" s="75" t="str">
        <f t="shared" si="431"/>
        <v>1</v>
      </c>
      <c r="AR2139" s="75" t="str">
        <f t="shared" si="432"/>
        <v>1</v>
      </c>
      <c r="AS2139" s="75">
        <f t="shared" si="439"/>
        <v>1.7272727272727273</v>
      </c>
      <c r="AT2139" s="75" t="str">
        <f t="shared" si="440"/>
        <v>3</v>
      </c>
      <c r="AU2139" s="48" t="e">
        <f>IF(OR(AQ2139="I",#REF!="I",AQ2139="C",#REF!="C"),"Termovacío",IF(OR(AO2139="I",AN2139="I",AP2139="I",AK2139="I",AL2139="I",AO2139="C",AN2139="C",AP2139="C",AK2139="C",AL2139="C"),"Regeneración",""))</f>
        <v>#REF!</v>
      </c>
    </row>
    <row r="2140" spans="1:47" s="10" customFormat="1" ht="15" customHeight="1" x14ac:dyDescent="0.2">
      <c r="A2140" s="4">
        <f t="shared" si="441"/>
        <v>114</v>
      </c>
      <c r="B2140" s="4">
        <v>50500507</v>
      </c>
      <c r="C2140" s="4" t="s">
        <v>95</v>
      </c>
      <c r="D2140" s="4" t="s">
        <v>156</v>
      </c>
      <c r="E2140" s="3"/>
      <c r="F2140" s="4" t="s">
        <v>402</v>
      </c>
      <c r="G2140" s="4" t="s">
        <v>12</v>
      </c>
      <c r="H2140" s="4" t="s">
        <v>202</v>
      </c>
      <c r="I2140" s="4" t="s">
        <v>10</v>
      </c>
      <c r="J2140" s="4" t="s">
        <v>144</v>
      </c>
      <c r="K2140" s="4" t="s">
        <v>136</v>
      </c>
      <c r="L2140" s="4">
        <v>1995</v>
      </c>
      <c r="M2140" s="4" t="s">
        <v>266</v>
      </c>
      <c r="N2140" s="4" t="s">
        <v>304</v>
      </c>
      <c r="O2140" s="4"/>
      <c r="P2140" s="4"/>
      <c r="Q2140" s="4"/>
      <c r="R2140" s="4" t="s">
        <v>123</v>
      </c>
      <c r="S2140" s="13"/>
      <c r="T2140" s="4"/>
      <c r="U2140" s="4"/>
      <c r="V2140" s="4"/>
      <c r="W2140" s="4">
        <v>60</v>
      </c>
      <c r="X2140" s="13">
        <v>38793</v>
      </c>
      <c r="Y2140" s="27"/>
      <c r="Z2140" s="27"/>
      <c r="AA2140" s="28"/>
      <c r="AB2140" s="31"/>
      <c r="AC2140" s="32">
        <v>69</v>
      </c>
      <c r="AD2140" s="28"/>
      <c r="AE2140" s="28">
        <v>17.8</v>
      </c>
      <c r="AF2140" s="33">
        <v>7.0000000000000007E-2</v>
      </c>
      <c r="AG2140" s="28">
        <v>2.5</v>
      </c>
      <c r="AH2140" s="31">
        <v>2.3E-2</v>
      </c>
      <c r="AI2140" s="31">
        <v>0.94299999999999995</v>
      </c>
      <c r="AJ2140" s="31"/>
      <c r="AK2140" s="75" t="str">
        <f t="shared" si="433"/>
        <v>1</v>
      </c>
      <c r="AL2140" s="75" t="str">
        <f t="shared" si="434"/>
        <v>1</v>
      </c>
      <c r="AM2140" s="75" t="str">
        <f t="shared" si="435"/>
        <v>1</v>
      </c>
      <c r="AN2140" s="75" t="str">
        <f t="shared" si="436"/>
        <v>3</v>
      </c>
      <c r="AO2140" s="75" t="str">
        <f t="shared" si="437"/>
        <v>5</v>
      </c>
      <c r="AP2140" s="75" t="str">
        <f t="shared" si="438"/>
        <v>1</v>
      </c>
      <c r="AQ2140" s="75" t="str">
        <f t="shared" si="431"/>
        <v>1</v>
      </c>
      <c r="AR2140" s="75" t="str">
        <f t="shared" si="432"/>
        <v>1</v>
      </c>
      <c r="AS2140" s="75">
        <f t="shared" si="439"/>
        <v>1.7272727272727273</v>
      </c>
      <c r="AT2140" s="75" t="str">
        <f t="shared" si="440"/>
        <v>3</v>
      </c>
      <c r="AU2140" s="48" t="e">
        <f>IF(OR(AQ2140="I",#REF!="I",AQ2140="C",#REF!="C"),"Termovacío",IF(OR(AO2140="I",AN2140="I",AP2140="I",AK2140="I",AL2140="I",AO2140="C",AN2140="C",AP2140="C",AK2140="C",AL2140="C"),"Regeneración",""))</f>
        <v>#REF!</v>
      </c>
    </row>
    <row r="2141" spans="1:47" s="10" customFormat="1" ht="15" customHeight="1" x14ac:dyDescent="0.2">
      <c r="A2141" s="4">
        <f t="shared" si="441"/>
        <v>114</v>
      </c>
      <c r="B2141" s="4">
        <v>50500507</v>
      </c>
      <c r="C2141" s="4" t="s">
        <v>95</v>
      </c>
      <c r="D2141" s="4" t="s">
        <v>156</v>
      </c>
      <c r="E2141" s="3"/>
      <c r="F2141" s="4" t="s">
        <v>402</v>
      </c>
      <c r="G2141" s="4" t="s">
        <v>12</v>
      </c>
      <c r="H2141" s="4" t="s">
        <v>202</v>
      </c>
      <c r="I2141" s="4" t="s">
        <v>10</v>
      </c>
      <c r="J2141" s="4" t="s">
        <v>144</v>
      </c>
      <c r="K2141" s="4" t="s">
        <v>136</v>
      </c>
      <c r="L2141" s="4">
        <v>1995</v>
      </c>
      <c r="M2141" s="4" t="s">
        <v>266</v>
      </c>
      <c r="N2141" s="4" t="s">
        <v>304</v>
      </c>
      <c r="O2141" s="4"/>
      <c r="P2141" s="4"/>
      <c r="Q2141" s="4"/>
      <c r="R2141" s="4" t="s">
        <v>123</v>
      </c>
      <c r="S2141" s="13"/>
      <c r="T2141" s="4"/>
      <c r="U2141" s="4"/>
      <c r="V2141" s="4"/>
      <c r="W2141" s="4">
        <v>60</v>
      </c>
      <c r="X2141" s="13">
        <v>38506</v>
      </c>
      <c r="Y2141" s="27"/>
      <c r="Z2141" s="27"/>
      <c r="AA2141" s="28"/>
      <c r="AB2141" s="31"/>
      <c r="AC2141" s="32">
        <v>63</v>
      </c>
      <c r="AD2141" s="28"/>
      <c r="AE2141" s="28"/>
      <c r="AF2141" s="33"/>
      <c r="AG2141" s="28"/>
      <c r="AH2141" s="31"/>
      <c r="AI2141" s="31"/>
      <c r="AJ2141" s="31"/>
      <c r="AK2141" s="75" t="str">
        <f t="shared" si="433"/>
        <v>1</v>
      </c>
      <c r="AL2141" s="75" t="str">
        <f t="shared" si="434"/>
        <v>1</v>
      </c>
      <c r="AM2141" s="75" t="str">
        <f t="shared" si="435"/>
        <v>1</v>
      </c>
      <c r="AN2141" s="75" t="str">
        <f t="shared" si="436"/>
        <v>1</v>
      </c>
      <c r="AO2141" s="75" t="str">
        <f t="shared" si="437"/>
        <v>1</v>
      </c>
      <c r="AP2141" s="75" t="str">
        <f t="shared" si="438"/>
        <v>1</v>
      </c>
      <c r="AQ2141" s="75" t="str">
        <f t="shared" si="431"/>
        <v>1</v>
      </c>
      <c r="AR2141" s="75" t="str">
        <f t="shared" si="432"/>
        <v>1</v>
      </c>
      <c r="AS2141" s="75">
        <f t="shared" si="439"/>
        <v>1</v>
      </c>
      <c r="AT2141" s="75" t="str">
        <f t="shared" si="440"/>
        <v>1</v>
      </c>
      <c r="AU2141" s="48" t="e">
        <f>IF(OR(AQ2141="I",#REF!="I",AQ2141="C",#REF!="C"),"Termovacío",IF(OR(AO2141="I",AN2141="I",AP2141="I",AK2141="I",AL2141="I",AO2141="C",AN2141="C",AP2141="C",AK2141="C",AL2141="C"),"Regeneración",""))</f>
        <v>#REF!</v>
      </c>
    </row>
    <row r="2142" spans="1:47" s="10" customFormat="1" ht="15" customHeight="1" x14ac:dyDescent="0.2">
      <c r="A2142" s="4">
        <f t="shared" si="441"/>
        <v>114</v>
      </c>
      <c r="B2142" s="4">
        <v>50500507</v>
      </c>
      <c r="C2142" s="4" t="s">
        <v>95</v>
      </c>
      <c r="D2142" s="4" t="s">
        <v>156</v>
      </c>
      <c r="E2142" s="3"/>
      <c r="F2142" s="4" t="s">
        <v>402</v>
      </c>
      <c r="G2142" s="4" t="s">
        <v>12</v>
      </c>
      <c r="H2142" s="4" t="s">
        <v>202</v>
      </c>
      <c r="I2142" s="4" t="s">
        <v>10</v>
      </c>
      <c r="J2142" s="4" t="s">
        <v>144</v>
      </c>
      <c r="K2142" s="4" t="s">
        <v>136</v>
      </c>
      <c r="L2142" s="4">
        <v>1995</v>
      </c>
      <c r="M2142" s="4" t="s">
        <v>266</v>
      </c>
      <c r="N2142" s="4" t="s">
        <v>304</v>
      </c>
      <c r="O2142" s="4"/>
      <c r="P2142" s="4"/>
      <c r="Q2142" s="4"/>
      <c r="R2142" s="4" t="s">
        <v>123</v>
      </c>
      <c r="S2142" s="13"/>
      <c r="T2142" s="4"/>
      <c r="U2142" s="4"/>
      <c r="V2142" s="4"/>
      <c r="W2142" s="4">
        <v>60</v>
      </c>
      <c r="X2142" s="13">
        <v>38053</v>
      </c>
      <c r="Y2142" s="27"/>
      <c r="Z2142" s="27"/>
      <c r="AA2142" s="28"/>
      <c r="AB2142" s="31"/>
      <c r="AC2142" s="32">
        <v>59.9</v>
      </c>
      <c r="AD2142" s="28"/>
      <c r="AE2142" s="28">
        <v>19.100000000000001</v>
      </c>
      <c r="AF2142" s="33"/>
      <c r="AG2142" s="28">
        <v>2</v>
      </c>
      <c r="AH2142" s="31"/>
      <c r="AI2142" s="31"/>
      <c r="AJ2142" s="31"/>
      <c r="AK2142" s="75" t="str">
        <f t="shared" si="433"/>
        <v>1</v>
      </c>
      <c r="AL2142" s="75" t="str">
        <f t="shared" si="434"/>
        <v>1</v>
      </c>
      <c r="AM2142" s="75" t="str">
        <f t="shared" si="435"/>
        <v>1</v>
      </c>
      <c r="AN2142" s="75" t="str">
        <f t="shared" si="436"/>
        <v>1</v>
      </c>
      <c r="AO2142" s="75" t="str">
        <f t="shared" si="437"/>
        <v>5</v>
      </c>
      <c r="AP2142" s="75" t="str">
        <f t="shared" si="438"/>
        <v>1</v>
      </c>
      <c r="AQ2142" s="75" t="str">
        <f t="shared" si="431"/>
        <v>1</v>
      </c>
      <c r="AR2142" s="75" t="str">
        <f t="shared" si="432"/>
        <v>1</v>
      </c>
      <c r="AS2142" s="75">
        <f t="shared" si="439"/>
        <v>1.5454545454545454</v>
      </c>
      <c r="AT2142" s="75" t="str">
        <f t="shared" si="440"/>
        <v>3</v>
      </c>
      <c r="AU2142" s="48" t="e">
        <f>IF(OR(AQ2142="I",#REF!="I",AQ2142="C",#REF!="C"),"Termovacío",IF(OR(AO2142="I",AN2142="I",AP2142="I",AK2142="I",AL2142="I",AO2142="C",AN2142="C",AP2142="C",AK2142="C",AL2142="C"),"Regeneración",""))</f>
        <v>#REF!</v>
      </c>
    </row>
    <row r="2143" spans="1:47" s="10" customFormat="1" ht="15" customHeight="1" x14ac:dyDescent="0.2">
      <c r="A2143" s="4">
        <f t="shared" si="441"/>
        <v>114</v>
      </c>
      <c r="B2143" s="4">
        <v>50500507</v>
      </c>
      <c r="C2143" s="4" t="s">
        <v>95</v>
      </c>
      <c r="D2143" s="4" t="s">
        <v>156</v>
      </c>
      <c r="E2143" s="3"/>
      <c r="F2143" s="4" t="s">
        <v>402</v>
      </c>
      <c r="G2143" s="4" t="s">
        <v>12</v>
      </c>
      <c r="H2143" s="4" t="s">
        <v>202</v>
      </c>
      <c r="I2143" s="4" t="s">
        <v>10</v>
      </c>
      <c r="J2143" s="4" t="s">
        <v>144</v>
      </c>
      <c r="K2143" s="4" t="s">
        <v>136</v>
      </c>
      <c r="L2143" s="4">
        <v>1995</v>
      </c>
      <c r="M2143" s="4" t="s">
        <v>266</v>
      </c>
      <c r="N2143" s="4" t="s">
        <v>304</v>
      </c>
      <c r="O2143" s="4"/>
      <c r="P2143" s="4"/>
      <c r="Q2143" s="4"/>
      <c r="R2143" s="4" t="s">
        <v>123</v>
      </c>
      <c r="S2143" s="13"/>
      <c r="T2143" s="4"/>
      <c r="U2143" s="4"/>
      <c r="V2143" s="4"/>
      <c r="W2143" s="4">
        <v>60</v>
      </c>
      <c r="X2143" s="13">
        <v>37347</v>
      </c>
      <c r="Y2143" s="27"/>
      <c r="Z2143" s="27"/>
      <c r="AA2143" s="28"/>
      <c r="AB2143" s="31"/>
      <c r="AC2143" s="32">
        <v>61.8</v>
      </c>
      <c r="AD2143" s="28"/>
      <c r="AE2143" s="28">
        <v>19.600000000000001</v>
      </c>
      <c r="AF2143" s="33">
        <v>6.9870000000000002E-2</v>
      </c>
      <c r="AG2143" s="28">
        <v>2</v>
      </c>
      <c r="AH2143" s="31"/>
      <c r="AI2143" s="31"/>
      <c r="AJ2143" s="31"/>
      <c r="AK2143" s="75" t="str">
        <f t="shared" si="433"/>
        <v>1</v>
      </c>
      <c r="AL2143" s="75" t="str">
        <f t="shared" si="434"/>
        <v>1</v>
      </c>
      <c r="AM2143" s="75" t="str">
        <f t="shared" si="435"/>
        <v>1</v>
      </c>
      <c r="AN2143" s="75" t="str">
        <f t="shared" si="436"/>
        <v>3</v>
      </c>
      <c r="AO2143" s="75" t="str">
        <f t="shared" si="437"/>
        <v>5</v>
      </c>
      <c r="AP2143" s="75" t="str">
        <f t="shared" si="438"/>
        <v>1</v>
      </c>
      <c r="AQ2143" s="75" t="str">
        <f t="shared" si="431"/>
        <v>1</v>
      </c>
      <c r="AR2143" s="75" t="str">
        <f t="shared" si="432"/>
        <v>1</v>
      </c>
      <c r="AS2143" s="75">
        <f t="shared" si="439"/>
        <v>1.7272727272727273</v>
      </c>
      <c r="AT2143" s="75" t="str">
        <f t="shared" si="440"/>
        <v>3</v>
      </c>
      <c r="AU2143" s="48" t="e">
        <f>IF(OR(AQ2143="I",#REF!="I",AQ2143="C",#REF!="C"),"Termovacío",IF(OR(AO2143="I",AN2143="I",AP2143="I",AK2143="I",AL2143="I",AO2143="C",AN2143="C",AP2143="C",AK2143="C",AL2143="C"),"Regeneración",""))</f>
        <v>#REF!</v>
      </c>
    </row>
    <row r="2144" spans="1:47" s="10" customFormat="1" ht="15" customHeight="1" x14ac:dyDescent="0.2">
      <c r="A2144" s="4">
        <f t="shared" si="441"/>
        <v>114</v>
      </c>
      <c r="B2144" s="4">
        <v>50500507</v>
      </c>
      <c r="C2144" s="4" t="s">
        <v>95</v>
      </c>
      <c r="D2144" s="4" t="s">
        <v>156</v>
      </c>
      <c r="E2144" s="3"/>
      <c r="F2144" s="4" t="s">
        <v>402</v>
      </c>
      <c r="G2144" s="4" t="s">
        <v>12</v>
      </c>
      <c r="H2144" s="4" t="s">
        <v>202</v>
      </c>
      <c r="I2144" s="4" t="s">
        <v>10</v>
      </c>
      <c r="J2144" s="4" t="s">
        <v>144</v>
      </c>
      <c r="K2144" s="4" t="s">
        <v>136</v>
      </c>
      <c r="L2144" s="4">
        <v>1995</v>
      </c>
      <c r="M2144" s="4" t="s">
        <v>266</v>
      </c>
      <c r="N2144" s="4" t="s">
        <v>304</v>
      </c>
      <c r="O2144" s="4"/>
      <c r="P2144" s="4"/>
      <c r="Q2144" s="4"/>
      <c r="R2144" s="4" t="s">
        <v>123</v>
      </c>
      <c r="S2144" s="13"/>
      <c r="T2144" s="4"/>
      <c r="U2144" s="4"/>
      <c r="V2144" s="4"/>
      <c r="W2144" s="4">
        <v>60</v>
      </c>
      <c r="X2144" s="13">
        <v>36950</v>
      </c>
      <c r="Y2144" s="27"/>
      <c r="Z2144" s="27"/>
      <c r="AA2144" s="28"/>
      <c r="AB2144" s="31"/>
      <c r="AC2144" s="32">
        <v>63.1</v>
      </c>
      <c r="AD2144" s="28"/>
      <c r="AE2144" s="28">
        <v>20.3</v>
      </c>
      <c r="AF2144" s="33">
        <v>8.2919999999999994E-2</v>
      </c>
      <c r="AG2144" s="28">
        <v>2</v>
      </c>
      <c r="AH2144" s="31"/>
      <c r="AI2144" s="31"/>
      <c r="AJ2144" s="31"/>
      <c r="AK2144" s="75" t="str">
        <f t="shared" si="433"/>
        <v>1</v>
      </c>
      <c r="AL2144" s="75" t="str">
        <f t="shared" si="434"/>
        <v>1</v>
      </c>
      <c r="AM2144" s="75" t="str">
        <f t="shared" si="435"/>
        <v>1</v>
      </c>
      <c r="AN2144" s="75" t="str">
        <f t="shared" si="436"/>
        <v>3</v>
      </c>
      <c r="AO2144" s="75" t="str">
        <f t="shared" si="437"/>
        <v>5</v>
      </c>
      <c r="AP2144" s="75" t="str">
        <f t="shared" si="438"/>
        <v>1</v>
      </c>
      <c r="AQ2144" s="75" t="str">
        <f t="shared" si="431"/>
        <v>1</v>
      </c>
      <c r="AR2144" s="75" t="str">
        <f t="shared" si="432"/>
        <v>1</v>
      </c>
      <c r="AS2144" s="75">
        <f t="shared" si="439"/>
        <v>1.7272727272727273</v>
      </c>
      <c r="AT2144" s="75" t="str">
        <f t="shared" si="440"/>
        <v>3</v>
      </c>
      <c r="AU2144" s="48" t="e">
        <f>IF(OR(AQ2144="I",#REF!="I",AQ2144="C",#REF!="C"),"Termovacío",IF(OR(AO2144="I",AN2144="I",AP2144="I",AK2144="I",AL2144="I",AO2144="C",AN2144="C",AP2144="C",AK2144="C",AL2144="C"),"Regeneración",""))</f>
        <v>#REF!</v>
      </c>
    </row>
    <row r="2145" spans="1:47" s="10" customFormat="1" ht="15" customHeight="1" x14ac:dyDescent="0.2">
      <c r="A2145" s="4">
        <f t="shared" si="441"/>
        <v>114</v>
      </c>
      <c r="B2145" s="4">
        <v>50500507</v>
      </c>
      <c r="C2145" s="4" t="s">
        <v>95</v>
      </c>
      <c r="D2145" s="4" t="s">
        <v>156</v>
      </c>
      <c r="E2145" s="3"/>
      <c r="F2145" s="4" t="s">
        <v>402</v>
      </c>
      <c r="G2145" s="4" t="s">
        <v>12</v>
      </c>
      <c r="H2145" s="4" t="s">
        <v>202</v>
      </c>
      <c r="I2145" s="4" t="s">
        <v>10</v>
      </c>
      <c r="J2145" s="4" t="s">
        <v>144</v>
      </c>
      <c r="K2145" s="4" t="s">
        <v>136</v>
      </c>
      <c r="L2145" s="4">
        <v>1995</v>
      </c>
      <c r="M2145" s="4" t="s">
        <v>266</v>
      </c>
      <c r="N2145" s="4" t="s">
        <v>304</v>
      </c>
      <c r="O2145" s="4"/>
      <c r="P2145" s="4"/>
      <c r="Q2145" s="4"/>
      <c r="R2145" s="4" t="s">
        <v>123</v>
      </c>
      <c r="S2145" s="13"/>
      <c r="T2145" s="4"/>
      <c r="U2145" s="4"/>
      <c r="V2145" s="4"/>
      <c r="W2145" s="4">
        <v>60</v>
      </c>
      <c r="X2145" s="13">
        <v>36585</v>
      </c>
      <c r="Y2145" s="27"/>
      <c r="Z2145" s="27"/>
      <c r="AA2145" s="28"/>
      <c r="AB2145" s="31"/>
      <c r="AC2145" s="32">
        <v>67.2</v>
      </c>
      <c r="AD2145" s="28"/>
      <c r="AE2145" s="28">
        <v>21.5</v>
      </c>
      <c r="AF2145" s="33">
        <v>5.441E-2</v>
      </c>
      <c r="AG2145" s="28">
        <v>2</v>
      </c>
      <c r="AH2145" s="31"/>
      <c r="AI2145" s="31"/>
      <c r="AJ2145" s="31"/>
      <c r="AK2145" s="75" t="str">
        <f t="shared" si="433"/>
        <v>1</v>
      </c>
      <c r="AL2145" s="75" t="str">
        <f t="shared" si="434"/>
        <v>1</v>
      </c>
      <c r="AM2145" s="75" t="str">
        <f t="shared" si="435"/>
        <v>1</v>
      </c>
      <c r="AN2145" s="75" t="str">
        <f t="shared" si="436"/>
        <v>3</v>
      </c>
      <c r="AO2145" s="75" t="str">
        <f t="shared" si="437"/>
        <v>5</v>
      </c>
      <c r="AP2145" s="75" t="str">
        <f t="shared" si="438"/>
        <v>1</v>
      </c>
      <c r="AQ2145" s="75" t="str">
        <f t="shared" si="431"/>
        <v>1</v>
      </c>
      <c r="AR2145" s="75" t="str">
        <f t="shared" si="432"/>
        <v>1</v>
      </c>
      <c r="AS2145" s="75">
        <f t="shared" si="439"/>
        <v>1.7272727272727273</v>
      </c>
      <c r="AT2145" s="75" t="str">
        <f t="shared" si="440"/>
        <v>3</v>
      </c>
      <c r="AU2145" s="48" t="e">
        <f>IF(OR(AQ2145="I",#REF!="I",AQ2145="C",#REF!="C"),"Termovacío",IF(OR(AO2145="I",AN2145="I",AP2145="I",AK2145="I",AL2145="I",AO2145="C",AN2145="C",AP2145="C",AK2145="C",AL2145="C"),"Regeneración",""))</f>
        <v>#REF!</v>
      </c>
    </row>
    <row r="2146" spans="1:47" s="10" customFormat="1" ht="15" customHeight="1" x14ac:dyDescent="0.2">
      <c r="A2146" s="4">
        <f t="shared" si="441"/>
        <v>114</v>
      </c>
      <c r="B2146" s="4">
        <v>50500507</v>
      </c>
      <c r="C2146" s="4" t="s">
        <v>95</v>
      </c>
      <c r="D2146" s="4" t="s">
        <v>156</v>
      </c>
      <c r="E2146" s="3"/>
      <c r="F2146" s="4" t="s">
        <v>402</v>
      </c>
      <c r="G2146" s="4" t="s">
        <v>12</v>
      </c>
      <c r="H2146" s="4" t="s">
        <v>202</v>
      </c>
      <c r="I2146" s="4" t="s">
        <v>10</v>
      </c>
      <c r="J2146" s="4" t="s">
        <v>144</v>
      </c>
      <c r="K2146" s="4" t="s">
        <v>136</v>
      </c>
      <c r="L2146" s="4">
        <v>1995</v>
      </c>
      <c r="M2146" s="4" t="s">
        <v>266</v>
      </c>
      <c r="N2146" s="4" t="s">
        <v>304</v>
      </c>
      <c r="O2146" s="4"/>
      <c r="P2146" s="4"/>
      <c r="Q2146" s="4"/>
      <c r="R2146" s="4" t="s">
        <v>123</v>
      </c>
      <c r="S2146" s="13"/>
      <c r="T2146" s="4"/>
      <c r="U2146" s="4"/>
      <c r="V2146" s="4"/>
      <c r="W2146" s="4">
        <v>60</v>
      </c>
      <c r="X2146" s="13">
        <v>36238</v>
      </c>
      <c r="Y2146" s="27"/>
      <c r="Z2146" s="27"/>
      <c r="AA2146" s="28"/>
      <c r="AB2146" s="31"/>
      <c r="AC2146" s="32">
        <v>63</v>
      </c>
      <c r="AD2146" s="28"/>
      <c r="AE2146" s="28">
        <v>20.399999999999999</v>
      </c>
      <c r="AF2146" s="33">
        <v>7.0630399999999996E-2</v>
      </c>
      <c r="AG2146" s="28">
        <v>1.5</v>
      </c>
      <c r="AH2146" s="31"/>
      <c r="AI2146" s="31"/>
      <c r="AJ2146" s="31"/>
      <c r="AK2146" s="75" t="str">
        <f t="shared" si="433"/>
        <v>1</v>
      </c>
      <c r="AL2146" s="75" t="str">
        <f t="shared" si="434"/>
        <v>1</v>
      </c>
      <c r="AM2146" s="75" t="str">
        <f t="shared" si="435"/>
        <v>1</v>
      </c>
      <c r="AN2146" s="75" t="str">
        <f t="shared" si="436"/>
        <v>3</v>
      </c>
      <c r="AO2146" s="75" t="str">
        <f t="shared" si="437"/>
        <v>5</v>
      </c>
      <c r="AP2146" s="75" t="str">
        <f t="shared" si="438"/>
        <v>1</v>
      </c>
      <c r="AQ2146" s="75" t="str">
        <f t="shared" si="431"/>
        <v>1</v>
      </c>
      <c r="AR2146" s="75" t="str">
        <f t="shared" si="432"/>
        <v>1</v>
      </c>
      <c r="AS2146" s="75">
        <f t="shared" si="439"/>
        <v>1.7272727272727273</v>
      </c>
      <c r="AT2146" s="75" t="str">
        <f t="shared" si="440"/>
        <v>3</v>
      </c>
      <c r="AU2146" s="48" t="e">
        <f>IF(OR(AQ2146="I",#REF!="I",AQ2146="C",#REF!="C"),"Termovacío",IF(OR(AO2146="I",AN2146="I",AP2146="I",AK2146="I",AL2146="I",AO2146="C",AN2146="C",AP2146="C",AK2146="C",AL2146="C"),"Regeneración",""))</f>
        <v>#REF!</v>
      </c>
    </row>
    <row r="2147" spans="1:47" s="10" customFormat="1" ht="15" customHeight="1" x14ac:dyDescent="0.2">
      <c r="A2147" s="4">
        <f t="shared" si="441"/>
        <v>114</v>
      </c>
      <c r="B2147" s="4">
        <v>50500507</v>
      </c>
      <c r="C2147" s="4" t="s">
        <v>95</v>
      </c>
      <c r="D2147" s="4" t="s">
        <v>156</v>
      </c>
      <c r="E2147" s="3"/>
      <c r="F2147" s="4" t="s">
        <v>402</v>
      </c>
      <c r="G2147" s="4" t="s">
        <v>12</v>
      </c>
      <c r="H2147" s="4" t="s">
        <v>202</v>
      </c>
      <c r="I2147" s="4" t="s">
        <v>10</v>
      </c>
      <c r="J2147" s="4" t="s">
        <v>144</v>
      </c>
      <c r="K2147" s="4" t="s">
        <v>136</v>
      </c>
      <c r="L2147" s="4">
        <v>1995</v>
      </c>
      <c r="M2147" s="4" t="s">
        <v>266</v>
      </c>
      <c r="N2147" s="4" t="s">
        <v>304</v>
      </c>
      <c r="O2147" s="4"/>
      <c r="P2147" s="4"/>
      <c r="Q2147" s="4"/>
      <c r="R2147" s="4" t="s">
        <v>123</v>
      </c>
      <c r="S2147" s="13"/>
      <c r="T2147" s="4"/>
      <c r="U2147" s="4"/>
      <c r="V2147" s="4"/>
      <c r="W2147" s="4">
        <v>60</v>
      </c>
      <c r="X2147" s="13">
        <v>35838</v>
      </c>
      <c r="Y2147" s="27"/>
      <c r="Z2147" s="27"/>
      <c r="AA2147" s="28"/>
      <c r="AB2147" s="31"/>
      <c r="AC2147" s="32">
        <v>66</v>
      </c>
      <c r="AD2147" s="28"/>
      <c r="AE2147" s="28">
        <v>22.2</v>
      </c>
      <c r="AF2147" s="33">
        <v>3.6510000000000001E-2</v>
      </c>
      <c r="AG2147" s="28">
        <v>1.1000000000000001</v>
      </c>
      <c r="AH2147" s="31"/>
      <c r="AI2147" s="31"/>
      <c r="AJ2147" s="31"/>
      <c r="AK2147" s="75" t="str">
        <f t="shared" si="433"/>
        <v>1</v>
      </c>
      <c r="AL2147" s="75" t="str">
        <f t="shared" si="434"/>
        <v>1</v>
      </c>
      <c r="AM2147" s="75" t="str">
        <f t="shared" si="435"/>
        <v>1</v>
      </c>
      <c r="AN2147" s="75" t="str">
        <f t="shared" si="436"/>
        <v>1</v>
      </c>
      <c r="AO2147" s="75" t="str">
        <f t="shared" si="437"/>
        <v>5</v>
      </c>
      <c r="AP2147" s="75" t="str">
        <f t="shared" si="438"/>
        <v>1</v>
      </c>
      <c r="AQ2147" s="75" t="str">
        <f t="shared" si="431"/>
        <v>1</v>
      </c>
      <c r="AR2147" s="75" t="str">
        <f t="shared" si="432"/>
        <v>1</v>
      </c>
      <c r="AS2147" s="75">
        <f t="shared" si="439"/>
        <v>1.5454545454545454</v>
      </c>
      <c r="AT2147" s="75" t="str">
        <f t="shared" si="440"/>
        <v>3</v>
      </c>
      <c r="AU2147" s="48" t="e">
        <f>IF(OR(AQ2147="I",#REF!="I",AQ2147="C",#REF!="C"),"Termovacío",IF(OR(AO2147="I",AN2147="I",AP2147="I",AK2147="I",AL2147="I",AO2147="C",AN2147="C",AP2147="C",AK2147="C",AL2147="C"),"Regeneración",""))</f>
        <v>#REF!</v>
      </c>
    </row>
    <row r="2148" spans="1:47" s="10" customFormat="1" ht="15" customHeight="1" x14ac:dyDescent="0.2">
      <c r="A2148" s="4">
        <f t="shared" si="441"/>
        <v>114</v>
      </c>
      <c r="B2148" s="4">
        <v>50500507</v>
      </c>
      <c r="C2148" s="4" t="s">
        <v>95</v>
      </c>
      <c r="D2148" s="4" t="s">
        <v>156</v>
      </c>
      <c r="E2148" s="3"/>
      <c r="F2148" s="4" t="s">
        <v>402</v>
      </c>
      <c r="G2148" s="4" t="s">
        <v>12</v>
      </c>
      <c r="H2148" s="4" t="s">
        <v>202</v>
      </c>
      <c r="I2148" s="4" t="s">
        <v>10</v>
      </c>
      <c r="J2148" s="4" t="s">
        <v>144</v>
      </c>
      <c r="K2148" s="4" t="s">
        <v>136</v>
      </c>
      <c r="L2148" s="4">
        <v>1995</v>
      </c>
      <c r="M2148" s="4" t="s">
        <v>266</v>
      </c>
      <c r="N2148" s="4" t="s">
        <v>304</v>
      </c>
      <c r="O2148" s="4"/>
      <c r="P2148" s="4"/>
      <c r="Q2148" s="4"/>
      <c r="R2148" s="4" t="s">
        <v>123</v>
      </c>
      <c r="S2148" s="13"/>
      <c r="T2148" s="4"/>
      <c r="U2148" s="4"/>
      <c r="V2148" s="4"/>
      <c r="W2148" s="4">
        <v>60</v>
      </c>
      <c r="X2148" s="13">
        <v>35515</v>
      </c>
      <c r="Y2148" s="27"/>
      <c r="Z2148" s="27"/>
      <c r="AA2148" s="28"/>
      <c r="AB2148" s="31"/>
      <c r="AC2148" s="32">
        <v>58.4</v>
      </c>
      <c r="AD2148" s="28"/>
      <c r="AE2148" s="28">
        <v>22.6</v>
      </c>
      <c r="AF2148" s="33">
        <v>3.0925000000000001E-2</v>
      </c>
      <c r="AG2148" s="28">
        <v>1</v>
      </c>
      <c r="AH2148" s="31"/>
      <c r="AI2148" s="31"/>
      <c r="AJ2148" s="31"/>
      <c r="AK2148" s="75" t="str">
        <f t="shared" si="433"/>
        <v>1</v>
      </c>
      <c r="AL2148" s="75" t="str">
        <f t="shared" si="434"/>
        <v>1</v>
      </c>
      <c r="AM2148" s="75" t="str">
        <f t="shared" si="435"/>
        <v>1</v>
      </c>
      <c r="AN2148" s="75" t="str">
        <f t="shared" si="436"/>
        <v>1</v>
      </c>
      <c r="AO2148" s="75" t="str">
        <f t="shared" si="437"/>
        <v>5</v>
      </c>
      <c r="AP2148" s="75" t="str">
        <f t="shared" si="438"/>
        <v>1</v>
      </c>
      <c r="AQ2148" s="75" t="str">
        <f t="shared" ref="AQ2148:AQ2211" si="442">IF(AC2148&lt;&gt;"",IF(AND(W2148=60,AC2148&gt;=40),"1",IF(AND(W2148=60,AC2148&gt;=35,AC2148&lt;40),"3",IF(AND(W2148=60,AC2148&lt;35),"5",IF(AND(W2148=220,AC2148&gt;=50),"1",IF(AND(W2148=220,AC2148&gt;=45,AC2148&lt;50),"2",IF(AND(W2148=220,AC2148&lt;45),"5","")))))),"1")</f>
        <v>1</v>
      </c>
      <c r="AR2148" s="75" t="str">
        <f t="shared" ref="AR2148:AR2211" si="443">IF(AJ2148&lt;&gt;"",IF(AJ2148&gt;=0.2,"1",IF(AND(AJ2148&gt;=0.1,AJ2148&lt;0.2),"3",IF(AJ2148&lt;0.1,"5",""))),"1")</f>
        <v>1</v>
      </c>
      <c r="AS2148" s="75">
        <f t="shared" si="439"/>
        <v>1.5454545454545454</v>
      </c>
      <c r="AT2148" s="75" t="str">
        <f t="shared" si="440"/>
        <v>3</v>
      </c>
      <c r="AU2148" s="48" t="e">
        <f>IF(OR(AQ2148="I",#REF!="I",AQ2148="C",#REF!="C"),"Termovacío",IF(OR(AO2148="I",AN2148="I",AP2148="I",AK2148="I",AL2148="I",AO2148="C",AN2148="C",AP2148="C",AK2148="C",AL2148="C"),"Regeneración",""))</f>
        <v>#REF!</v>
      </c>
    </row>
    <row r="2149" spans="1:47" s="10" customFormat="1" ht="15" customHeight="1" x14ac:dyDescent="0.2">
      <c r="A2149" s="4">
        <f t="shared" si="441"/>
        <v>114</v>
      </c>
      <c r="B2149" s="4">
        <v>50500507</v>
      </c>
      <c r="C2149" s="4" t="s">
        <v>95</v>
      </c>
      <c r="D2149" s="4" t="s">
        <v>156</v>
      </c>
      <c r="E2149" s="3"/>
      <c r="F2149" s="4" t="s">
        <v>402</v>
      </c>
      <c r="G2149" s="4" t="s">
        <v>12</v>
      </c>
      <c r="H2149" s="4" t="s">
        <v>202</v>
      </c>
      <c r="I2149" s="4" t="s">
        <v>10</v>
      </c>
      <c r="J2149" s="4" t="s">
        <v>144</v>
      </c>
      <c r="K2149" s="4" t="s">
        <v>136</v>
      </c>
      <c r="L2149" s="4">
        <v>1995</v>
      </c>
      <c r="M2149" s="4" t="s">
        <v>266</v>
      </c>
      <c r="N2149" s="4" t="s">
        <v>304</v>
      </c>
      <c r="O2149" s="4"/>
      <c r="P2149" s="4"/>
      <c r="Q2149" s="4"/>
      <c r="R2149" s="4" t="s">
        <v>123</v>
      </c>
      <c r="S2149" s="13"/>
      <c r="T2149" s="4"/>
      <c r="U2149" s="4"/>
      <c r="V2149" s="4"/>
      <c r="W2149" s="4">
        <v>60</v>
      </c>
      <c r="X2149" s="13">
        <v>35117</v>
      </c>
      <c r="Y2149" s="27"/>
      <c r="Z2149" s="27"/>
      <c r="AA2149" s="28"/>
      <c r="AB2149" s="31"/>
      <c r="AC2149" s="32">
        <v>55</v>
      </c>
      <c r="AD2149" s="28"/>
      <c r="AE2149" s="28"/>
      <c r="AF2149" s="33">
        <v>4.4999999999999998E-2</v>
      </c>
      <c r="AG2149" s="28">
        <v>0.5</v>
      </c>
      <c r="AH2149" s="31"/>
      <c r="AI2149" s="31"/>
      <c r="AJ2149" s="31"/>
      <c r="AK2149" s="75" t="str">
        <f t="shared" si="433"/>
        <v>1</v>
      </c>
      <c r="AL2149" s="75" t="str">
        <f t="shared" si="434"/>
        <v>1</v>
      </c>
      <c r="AM2149" s="75" t="str">
        <f t="shared" si="435"/>
        <v>1</v>
      </c>
      <c r="AN2149" s="75" t="str">
        <f t="shared" si="436"/>
        <v>1</v>
      </c>
      <c r="AO2149" s="75" t="str">
        <f t="shared" si="437"/>
        <v>1</v>
      </c>
      <c r="AP2149" s="75" t="str">
        <f t="shared" si="438"/>
        <v>1</v>
      </c>
      <c r="AQ2149" s="75" t="str">
        <f t="shared" si="442"/>
        <v>1</v>
      </c>
      <c r="AR2149" s="75" t="str">
        <f t="shared" si="443"/>
        <v>1</v>
      </c>
      <c r="AS2149" s="75">
        <f t="shared" si="439"/>
        <v>1</v>
      </c>
      <c r="AT2149" s="75" t="str">
        <f t="shared" si="440"/>
        <v>1</v>
      </c>
      <c r="AU2149" s="48" t="e">
        <f>IF(OR(AQ2149="I",#REF!="I",AQ2149="C",#REF!="C"),"Termovacío",IF(OR(AO2149="I",AN2149="I",AP2149="I",AK2149="I",AL2149="I",AO2149="C",AN2149="C",AP2149="C",AK2149="C",AL2149="C"),"Regeneración",""))</f>
        <v>#REF!</v>
      </c>
    </row>
    <row r="2150" spans="1:47" s="10" customFormat="1" ht="15" customHeight="1" x14ac:dyDescent="0.2">
      <c r="A2150" s="4">
        <f t="shared" si="441"/>
        <v>114</v>
      </c>
      <c r="B2150" s="4">
        <v>50500507</v>
      </c>
      <c r="C2150" s="4" t="s">
        <v>95</v>
      </c>
      <c r="D2150" s="4" t="s">
        <v>156</v>
      </c>
      <c r="E2150" s="3"/>
      <c r="F2150" s="4" t="s">
        <v>402</v>
      </c>
      <c r="G2150" s="4" t="s">
        <v>12</v>
      </c>
      <c r="H2150" s="4" t="s">
        <v>202</v>
      </c>
      <c r="I2150" s="4" t="s">
        <v>10</v>
      </c>
      <c r="J2150" s="4" t="s">
        <v>144</v>
      </c>
      <c r="K2150" s="4" t="s">
        <v>136</v>
      </c>
      <c r="L2150" s="4">
        <v>1995</v>
      </c>
      <c r="M2150" s="4" t="s">
        <v>266</v>
      </c>
      <c r="N2150" s="4" t="s">
        <v>304</v>
      </c>
      <c r="O2150" s="4"/>
      <c r="P2150" s="4"/>
      <c r="Q2150" s="4"/>
      <c r="R2150" s="4" t="s">
        <v>123</v>
      </c>
      <c r="S2150" s="13"/>
      <c r="T2150" s="4"/>
      <c r="U2150" s="4"/>
      <c r="V2150" s="4"/>
      <c r="W2150" s="4">
        <v>60</v>
      </c>
      <c r="X2150" s="13">
        <v>34996</v>
      </c>
      <c r="Y2150" s="27"/>
      <c r="Z2150" s="27"/>
      <c r="AA2150" s="28"/>
      <c r="AB2150" s="31"/>
      <c r="AC2150" s="32">
        <v>68.3</v>
      </c>
      <c r="AD2150" s="28"/>
      <c r="AE2150" s="28"/>
      <c r="AF2150" s="33">
        <v>6.9000000000000006E-2</v>
      </c>
      <c r="AG2150" s="28"/>
      <c r="AH2150" s="31"/>
      <c r="AI2150" s="31"/>
      <c r="AJ2150" s="31"/>
      <c r="AK2150" s="75" t="str">
        <f t="shared" si="433"/>
        <v>1</v>
      </c>
      <c r="AL2150" s="75" t="str">
        <f t="shared" si="434"/>
        <v>1</v>
      </c>
      <c r="AM2150" s="75" t="str">
        <f t="shared" si="435"/>
        <v>1</v>
      </c>
      <c r="AN2150" s="75" t="str">
        <f t="shared" si="436"/>
        <v>3</v>
      </c>
      <c r="AO2150" s="75" t="str">
        <f t="shared" si="437"/>
        <v>1</v>
      </c>
      <c r="AP2150" s="75" t="str">
        <f t="shared" si="438"/>
        <v>1</v>
      </c>
      <c r="AQ2150" s="75" t="str">
        <f t="shared" si="442"/>
        <v>1</v>
      </c>
      <c r="AR2150" s="75" t="str">
        <f t="shared" si="443"/>
        <v>1</v>
      </c>
      <c r="AS2150" s="75">
        <f t="shared" si="439"/>
        <v>1.1818181818181819</v>
      </c>
      <c r="AT2150" s="75" t="str">
        <f t="shared" si="440"/>
        <v>3</v>
      </c>
      <c r="AU2150" s="48" t="e">
        <f>IF(OR(AQ2150="I",#REF!="I",AQ2150="C",#REF!="C"),"Termovacío",IF(OR(AO2150="I",AN2150="I",AP2150="I",AK2150="I",AL2150="I",AO2150="C",AN2150="C",AP2150="C",AK2150="C",AL2150="C"),"Regeneración",""))</f>
        <v>#REF!</v>
      </c>
    </row>
    <row r="2151" spans="1:47" s="10" customFormat="1" ht="15" customHeight="1" x14ac:dyDescent="0.2">
      <c r="A2151" s="4">
        <f t="shared" si="441"/>
        <v>114</v>
      </c>
      <c r="B2151" s="4">
        <v>50500507</v>
      </c>
      <c r="C2151" s="4" t="s">
        <v>95</v>
      </c>
      <c r="D2151" s="4" t="s">
        <v>156</v>
      </c>
      <c r="E2151" s="3"/>
      <c r="F2151" s="4" t="s">
        <v>402</v>
      </c>
      <c r="G2151" s="4" t="s">
        <v>12</v>
      </c>
      <c r="H2151" s="4" t="s">
        <v>202</v>
      </c>
      <c r="I2151" s="4" t="s">
        <v>10</v>
      </c>
      <c r="J2151" s="4" t="s">
        <v>144</v>
      </c>
      <c r="K2151" s="4" t="s">
        <v>136</v>
      </c>
      <c r="L2151" s="4">
        <v>1995</v>
      </c>
      <c r="M2151" s="4" t="s">
        <v>266</v>
      </c>
      <c r="N2151" s="4" t="s">
        <v>304</v>
      </c>
      <c r="O2151" s="4"/>
      <c r="P2151" s="4"/>
      <c r="Q2151" s="4"/>
      <c r="R2151" s="4" t="s">
        <v>123</v>
      </c>
      <c r="S2151" s="13"/>
      <c r="T2151" s="4"/>
      <c r="U2151" s="4"/>
      <c r="V2151" s="4"/>
      <c r="W2151" s="4">
        <v>60</v>
      </c>
      <c r="X2151" s="13">
        <v>34971</v>
      </c>
      <c r="Y2151" s="27"/>
      <c r="Z2151" s="27"/>
      <c r="AA2151" s="28"/>
      <c r="AB2151" s="31"/>
      <c r="AC2151" s="32">
        <v>68.2</v>
      </c>
      <c r="AD2151" s="28"/>
      <c r="AE2151" s="28"/>
      <c r="AF2151" s="33">
        <v>5.2999999999999999E-2</v>
      </c>
      <c r="AG2151" s="28"/>
      <c r="AH2151" s="31"/>
      <c r="AI2151" s="31"/>
      <c r="AJ2151" s="31"/>
      <c r="AK2151" s="75" t="str">
        <f t="shared" si="433"/>
        <v>1</v>
      </c>
      <c r="AL2151" s="75" t="str">
        <f t="shared" si="434"/>
        <v>1</v>
      </c>
      <c r="AM2151" s="75" t="str">
        <f t="shared" si="435"/>
        <v>1</v>
      </c>
      <c r="AN2151" s="75" t="str">
        <f t="shared" si="436"/>
        <v>3</v>
      </c>
      <c r="AO2151" s="75" t="str">
        <f t="shared" si="437"/>
        <v>1</v>
      </c>
      <c r="AP2151" s="75" t="str">
        <f t="shared" si="438"/>
        <v>1</v>
      </c>
      <c r="AQ2151" s="75" t="str">
        <f t="shared" si="442"/>
        <v>1</v>
      </c>
      <c r="AR2151" s="75" t="str">
        <f t="shared" si="443"/>
        <v>1</v>
      </c>
      <c r="AS2151" s="75">
        <f t="shared" si="439"/>
        <v>1.1818181818181819</v>
      </c>
      <c r="AT2151" s="75" t="str">
        <f t="shared" si="440"/>
        <v>3</v>
      </c>
      <c r="AU2151" s="48" t="e">
        <f>IF(OR(AQ2151="I",#REF!="I",AQ2151="C",#REF!="C"),"Termovacío",IF(OR(AO2151="I",AN2151="I",AP2151="I",AK2151="I",AL2151="I",AO2151="C",AN2151="C",AP2151="C",AK2151="C",AL2151="C"),"Regeneración",""))</f>
        <v>#REF!</v>
      </c>
    </row>
    <row r="2152" spans="1:47" s="10" customFormat="1" ht="15" customHeight="1" x14ac:dyDescent="0.2">
      <c r="A2152" s="4">
        <f t="shared" si="441"/>
        <v>115</v>
      </c>
      <c r="B2152" s="36">
        <v>60007215</v>
      </c>
      <c r="C2152" s="36" t="s">
        <v>95</v>
      </c>
      <c r="D2152" s="36" t="s">
        <v>163</v>
      </c>
      <c r="E2152" s="37"/>
      <c r="F2152" s="36" t="s">
        <v>403</v>
      </c>
      <c r="G2152" s="36" t="s">
        <v>29</v>
      </c>
      <c r="H2152" s="36">
        <v>147400</v>
      </c>
      <c r="I2152" s="36" t="s">
        <v>245</v>
      </c>
      <c r="J2152" s="36">
        <v>25</v>
      </c>
      <c r="K2152" s="36" t="s">
        <v>176</v>
      </c>
      <c r="L2152" s="36">
        <v>2016</v>
      </c>
      <c r="M2152" s="36" t="s">
        <v>267</v>
      </c>
      <c r="N2152" s="36" t="s">
        <v>153</v>
      </c>
      <c r="O2152" s="36" t="s">
        <v>148</v>
      </c>
      <c r="P2152" s="36">
        <v>2017</v>
      </c>
      <c r="Q2152" s="36"/>
      <c r="R2152" s="36" t="s">
        <v>119</v>
      </c>
      <c r="S2152" s="38"/>
      <c r="T2152" s="36"/>
      <c r="U2152" s="36"/>
      <c r="V2152" s="36" t="s">
        <v>448</v>
      </c>
      <c r="W2152" s="36">
        <v>60</v>
      </c>
      <c r="X2152" s="38">
        <v>45701</v>
      </c>
      <c r="Y2152" s="39">
        <v>54</v>
      </c>
      <c r="Z2152" s="39" t="s">
        <v>664</v>
      </c>
      <c r="AA2152" s="40" t="s">
        <v>665</v>
      </c>
      <c r="AB2152" s="41">
        <v>0.88300000000000001</v>
      </c>
      <c r="AC2152" s="42">
        <v>75</v>
      </c>
      <c r="AD2152" s="40">
        <v>7</v>
      </c>
      <c r="AE2152" s="40">
        <v>34.9</v>
      </c>
      <c r="AF2152" s="43">
        <v>2E-3</v>
      </c>
      <c r="AG2152" s="40">
        <v>0.5</v>
      </c>
      <c r="AH2152" s="41">
        <v>2E-3</v>
      </c>
      <c r="AI2152" s="41">
        <v>9.7000000000000003E-2</v>
      </c>
      <c r="AJ2152" s="41"/>
      <c r="AK2152" s="75" t="str">
        <f t="shared" si="433"/>
        <v>1</v>
      </c>
      <c r="AL2152" s="75" t="str">
        <f t="shared" si="434"/>
        <v>1</v>
      </c>
      <c r="AM2152" s="75" t="str">
        <f t="shared" si="435"/>
        <v>1</v>
      </c>
      <c r="AN2152" s="75" t="str">
        <f t="shared" si="436"/>
        <v>1</v>
      </c>
      <c r="AO2152" s="75" t="str">
        <f t="shared" si="437"/>
        <v>1</v>
      </c>
      <c r="AP2152" s="75" t="str">
        <f t="shared" si="438"/>
        <v>1</v>
      </c>
      <c r="AQ2152" s="75" t="str">
        <f t="shared" si="442"/>
        <v>1</v>
      </c>
      <c r="AR2152" s="75" t="str">
        <f t="shared" si="443"/>
        <v>1</v>
      </c>
      <c r="AS2152" s="75">
        <f t="shared" si="439"/>
        <v>1</v>
      </c>
      <c r="AT2152" s="75" t="str">
        <f t="shared" si="440"/>
        <v>1</v>
      </c>
      <c r="AU2152" s="48" t="e">
        <f>IF(OR(AQ2152="I",#REF!="I",AQ2152="C",#REF!="C"),"Termovacío",IF(OR(AO2152="I",AN2152="I",AP2152="I",AK2152="I",AL2152="I",AO2152="C",AN2152="C",AP2152="C",AK2152="C",AL2152="C"),"Regeneración",""))</f>
        <v>#REF!</v>
      </c>
    </row>
    <row r="2153" spans="1:47" s="10" customFormat="1" ht="15" customHeight="1" x14ac:dyDescent="0.2">
      <c r="A2153" s="4">
        <f t="shared" si="441"/>
        <v>115</v>
      </c>
      <c r="B2153" s="4">
        <v>60007215</v>
      </c>
      <c r="C2153" s="4" t="s">
        <v>95</v>
      </c>
      <c r="D2153" s="4" t="s">
        <v>163</v>
      </c>
      <c r="E2153" s="3"/>
      <c r="F2153" s="4" t="s">
        <v>403</v>
      </c>
      <c r="G2153" s="4" t="s">
        <v>29</v>
      </c>
      <c r="H2153" s="4">
        <v>147400</v>
      </c>
      <c r="I2153" s="4" t="s">
        <v>245</v>
      </c>
      <c r="J2153" s="4">
        <v>25</v>
      </c>
      <c r="K2153" s="4" t="s">
        <v>176</v>
      </c>
      <c r="L2153" s="4">
        <v>2016</v>
      </c>
      <c r="M2153" s="4" t="s">
        <v>267</v>
      </c>
      <c r="N2153" s="4" t="s">
        <v>153</v>
      </c>
      <c r="O2153" s="4" t="s">
        <v>148</v>
      </c>
      <c r="P2153" s="4">
        <v>2017</v>
      </c>
      <c r="Q2153" s="4"/>
      <c r="R2153" s="4" t="s">
        <v>119</v>
      </c>
      <c r="S2153" s="13"/>
      <c r="T2153" s="4"/>
      <c r="U2153" s="4"/>
      <c r="V2153" s="4" t="s">
        <v>448</v>
      </c>
      <c r="W2153" s="4">
        <v>60</v>
      </c>
      <c r="X2153" s="13">
        <v>45277</v>
      </c>
      <c r="Y2153" s="27">
        <v>49</v>
      </c>
      <c r="Z2153" s="27"/>
      <c r="AA2153" s="28" t="s">
        <v>450</v>
      </c>
      <c r="AB2153" s="31">
        <v>0.88300000000000001</v>
      </c>
      <c r="AC2153" s="32">
        <v>65</v>
      </c>
      <c r="AD2153" s="28">
        <v>5</v>
      </c>
      <c r="AE2153" s="28">
        <v>35.5</v>
      </c>
      <c r="AF2153" s="33">
        <v>0.01</v>
      </c>
      <c r="AG2153" s="28">
        <v>0.5</v>
      </c>
      <c r="AH2153" s="31">
        <v>2E-3</v>
      </c>
      <c r="AI2153" s="31">
        <v>0.64200000000000002</v>
      </c>
      <c r="AJ2153" s="31"/>
      <c r="AK2153" s="75" t="str">
        <f t="shared" si="433"/>
        <v>1</v>
      </c>
      <c r="AL2153" s="75" t="str">
        <f t="shared" si="434"/>
        <v>1</v>
      </c>
      <c r="AM2153" s="75" t="str">
        <f t="shared" si="435"/>
        <v>1</v>
      </c>
      <c r="AN2153" s="75" t="str">
        <f t="shared" si="436"/>
        <v>1</v>
      </c>
      <c r="AO2153" s="75" t="str">
        <f t="shared" si="437"/>
        <v>1</v>
      </c>
      <c r="AP2153" s="75" t="str">
        <f t="shared" si="438"/>
        <v>1</v>
      </c>
      <c r="AQ2153" s="75" t="str">
        <f t="shared" si="442"/>
        <v>1</v>
      </c>
      <c r="AR2153" s="75" t="str">
        <f t="shared" si="443"/>
        <v>1</v>
      </c>
      <c r="AS2153" s="75">
        <f t="shared" si="439"/>
        <v>1</v>
      </c>
      <c r="AT2153" s="75" t="str">
        <f t="shared" si="440"/>
        <v>1</v>
      </c>
      <c r="AU2153" s="48" t="e">
        <f>IF(OR(AQ2153="I",#REF!="I",AQ2153="C",#REF!="C"),"Termovacío",IF(OR(AO2153="I",AN2153="I",AP2153="I",AK2153="I",AL2153="I",AO2153="C",AN2153="C",AP2153="C",AK2153="C",AL2153="C"),"Regeneración",""))</f>
        <v>#REF!</v>
      </c>
    </row>
    <row r="2154" spans="1:47" s="10" customFormat="1" ht="15" customHeight="1" x14ac:dyDescent="0.2">
      <c r="A2154" s="4">
        <f t="shared" si="441"/>
        <v>115</v>
      </c>
      <c r="B2154" s="4">
        <v>60007215</v>
      </c>
      <c r="C2154" s="4" t="s">
        <v>95</v>
      </c>
      <c r="D2154" s="4" t="s">
        <v>163</v>
      </c>
      <c r="E2154" s="3"/>
      <c r="F2154" s="4" t="s">
        <v>403</v>
      </c>
      <c r="G2154" s="4" t="s">
        <v>29</v>
      </c>
      <c r="H2154" s="4">
        <v>147400</v>
      </c>
      <c r="I2154" s="4" t="s">
        <v>245</v>
      </c>
      <c r="J2154" s="4">
        <v>25</v>
      </c>
      <c r="K2154" s="4" t="s">
        <v>176</v>
      </c>
      <c r="L2154" s="4">
        <v>2016</v>
      </c>
      <c r="M2154" s="4" t="s">
        <v>267</v>
      </c>
      <c r="N2154" s="4" t="s">
        <v>153</v>
      </c>
      <c r="O2154" s="4" t="s">
        <v>148</v>
      </c>
      <c r="P2154" s="4">
        <v>2017</v>
      </c>
      <c r="Q2154" s="4"/>
      <c r="R2154" s="4" t="s">
        <v>119</v>
      </c>
      <c r="S2154" s="13"/>
      <c r="T2154" s="4"/>
      <c r="U2154" s="4"/>
      <c r="V2154" s="4"/>
      <c r="W2154" s="4">
        <v>60</v>
      </c>
      <c r="X2154" s="13" t="s">
        <v>224</v>
      </c>
      <c r="Y2154" s="27">
        <v>0</v>
      </c>
      <c r="Z2154" s="27">
        <v>53.7</v>
      </c>
      <c r="AA2154" s="28" t="s">
        <v>282</v>
      </c>
      <c r="AB2154" s="31">
        <v>0.87949999999999995</v>
      </c>
      <c r="AC2154" s="32">
        <v>50.3</v>
      </c>
      <c r="AD2154" s="28">
        <v>9</v>
      </c>
      <c r="AE2154" s="28">
        <v>36.5</v>
      </c>
      <c r="AF2154" s="33">
        <v>0.02</v>
      </c>
      <c r="AG2154" s="28">
        <v>1</v>
      </c>
      <c r="AH2154" s="31">
        <v>4.0000000000000001E-3</v>
      </c>
      <c r="AI2154" s="31">
        <v>0.15</v>
      </c>
      <c r="AJ2154" s="31"/>
      <c r="AK2154" s="75" t="str">
        <f t="shared" si="433"/>
        <v>1</v>
      </c>
      <c r="AL2154" s="75" t="str">
        <f t="shared" si="434"/>
        <v>1</v>
      </c>
      <c r="AM2154" s="75" t="str">
        <f t="shared" si="435"/>
        <v>1</v>
      </c>
      <c r="AN2154" s="75" t="str">
        <f t="shared" si="436"/>
        <v>1</v>
      </c>
      <c r="AO2154" s="75" t="str">
        <f t="shared" si="437"/>
        <v>1</v>
      </c>
      <c r="AP2154" s="75" t="str">
        <f t="shared" si="438"/>
        <v>1</v>
      </c>
      <c r="AQ2154" s="75" t="str">
        <f t="shared" si="442"/>
        <v>1</v>
      </c>
      <c r="AR2154" s="75" t="str">
        <f t="shared" si="443"/>
        <v>1</v>
      </c>
      <c r="AS2154" s="75">
        <f t="shared" si="439"/>
        <v>1</v>
      </c>
      <c r="AT2154" s="75" t="str">
        <f t="shared" si="440"/>
        <v>1</v>
      </c>
      <c r="AU2154" s="48" t="e">
        <f>IF(OR(AQ2154="I",#REF!="I",AQ2154="C",#REF!="C"),"Termovacío",IF(OR(AO2154="I",AN2154="I",AP2154="I",AK2154="I",AL2154="I",AO2154="C",AN2154="C",AP2154="C",AK2154="C",AL2154="C"),"Regeneración",""))</f>
        <v>#REF!</v>
      </c>
    </row>
    <row r="2155" spans="1:47" s="10" customFormat="1" ht="15" customHeight="1" x14ac:dyDescent="0.2">
      <c r="A2155" s="4">
        <f t="shared" si="441"/>
        <v>115</v>
      </c>
      <c r="B2155" s="4">
        <v>60007215</v>
      </c>
      <c r="C2155" s="4" t="s">
        <v>95</v>
      </c>
      <c r="D2155" s="4" t="s">
        <v>163</v>
      </c>
      <c r="E2155" s="3"/>
      <c r="F2155" s="4" t="s">
        <v>403</v>
      </c>
      <c r="G2155" s="4" t="s">
        <v>29</v>
      </c>
      <c r="H2155" s="4">
        <v>147400</v>
      </c>
      <c r="I2155" s="4" t="s">
        <v>245</v>
      </c>
      <c r="J2155" s="4">
        <v>25</v>
      </c>
      <c r="K2155" s="4" t="s">
        <v>176</v>
      </c>
      <c r="L2155" s="4">
        <v>2016</v>
      </c>
      <c r="M2155" s="4" t="s">
        <v>267</v>
      </c>
      <c r="N2155" s="4" t="s">
        <v>153</v>
      </c>
      <c r="O2155" s="4" t="s">
        <v>148</v>
      </c>
      <c r="P2155" s="4">
        <v>2017</v>
      </c>
      <c r="Q2155" s="4"/>
      <c r="R2155" s="4" t="s">
        <v>119</v>
      </c>
      <c r="S2155" s="13"/>
      <c r="T2155" s="4"/>
      <c r="U2155" s="4"/>
      <c r="V2155" s="4" t="s">
        <v>301</v>
      </c>
      <c r="W2155" s="4">
        <v>60</v>
      </c>
      <c r="X2155" s="13">
        <v>44443</v>
      </c>
      <c r="Y2155" s="27">
        <v>66</v>
      </c>
      <c r="Z2155" s="27">
        <v>34</v>
      </c>
      <c r="AA2155" s="28" t="s">
        <v>300</v>
      </c>
      <c r="AB2155" s="31">
        <v>0.87</v>
      </c>
      <c r="AC2155" s="32">
        <v>49</v>
      </c>
      <c r="AD2155" s="28">
        <v>10</v>
      </c>
      <c r="AE2155" s="28">
        <v>35</v>
      </c>
      <c r="AF2155" s="33">
        <v>0.02</v>
      </c>
      <c r="AG2155" s="28">
        <v>0.5</v>
      </c>
      <c r="AH2155" s="31">
        <v>3.2000000000000001E-2</v>
      </c>
      <c r="AI2155" s="31">
        <v>0.56100000000000005</v>
      </c>
      <c r="AJ2155" s="31"/>
      <c r="AK2155" s="75" t="str">
        <f t="shared" si="433"/>
        <v>1</v>
      </c>
      <c r="AL2155" s="75" t="str">
        <f t="shared" si="434"/>
        <v>1</v>
      </c>
      <c r="AM2155" s="75" t="str">
        <f t="shared" si="435"/>
        <v>1</v>
      </c>
      <c r="AN2155" s="75" t="str">
        <f t="shared" si="436"/>
        <v>1</v>
      </c>
      <c r="AO2155" s="75" t="str">
        <f t="shared" si="437"/>
        <v>1</v>
      </c>
      <c r="AP2155" s="75" t="str">
        <f t="shared" si="438"/>
        <v>1</v>
      </c>
      <c r="AQ2155" s="75" t="str">
        <f t="shared" si="442"/>
        <v>1</v>
      </c>
      <c r="AR2155" s="75" t="str">
        <f t="shared" si="443"/>
        <v>1</v>
      </c>
      <c r="AS2155" s="75">
        <f t="shared" si="439"/>
        <v>1</v>
      </c>
      <c r="AT2155" s="75" t="str">
        <f t="shared" si="440"/>
        <v>1</v>
      </c>
      <c r="AU2155" s="48" t="e">
        <f>IF(OR(AQ2155="I",#REF!="I",AQ2155="C",#REF!="C"),"Termovacío",IF(OR(AO2155="I",AN2155="I",AP2155="I",AK2155="I",AL2155="I",AO2155="C",AN2155="C",AP2155="C",AK2155="C",AL2155="C"),"Regeneración",""))</f>
        <v>#REF!</v>
      </c>
    </row>
    <row r="2156" spans="1:47" s="10" customFormat="1" ht="15" customHeight="1" x14ac:dyDescent="0.2">
      <c r="A2156" s="4">
        <f t="shared" si="441"/>
        <v>115</v>
      </c>
      <c r="B2156" s="4">
        <v>60007215</v>
      </c>
      <c r="C2156" s="4" t="s">
        <v>95</v>
      </c>
      <c r="D2156" s="4" t="s">
        <v>163</v>
      </c>
      <c r="E2156" s="3"/>
      <c r="F2156" s="4" t="s">
        <v>403</v>
      </c>
      <c r="G2156" s="4" t="s">
        <v>29</v>
      </c>
      <c r="H2156" s="4">
        <v>147400</v>
      </c>
      <c r="I2156" s="4" t="s">
        <v>245</v>
      </c>
      <c r="J2156" s="4">
        <v>25</v>
      </c>
      <c r="K2156" s="4" t="s">
        <v>176</v>
      </c>
      <c r="L2156" s="4">
        <v>2016</v>
      </c>
      <c r="M2156" s="4" t="s">
        <v>267</v>
      </c>
      <c r="N2156" s="4" t="s">
        <v>153</v>
      </c>
      <c r="O2156" s="4" t="s">
        <v>148</v>
      </c>
      <c r="P2156" s="4">
        <v>2017</v>
      </c>
      <c r="Q2156" s="4"/>
      <c r="R2156" s="4" t="s">
        <v>119</v>
      </c>
      <c r="S2156" s="13"/>
      <c r="T2156" s="4"/>
      <c r="U2156" s="4"/>
      <c r="V2156" s="4"/>
      <c r="W2156" s="4">
        <v>60</v>
      </c>
      <c r="X2156" s="13">
        <v>43581</v>
      </c>
      <c r="Y2156" s="27"/>
      <c r="Z2156" s="27"/>
      <c r="AA2156" s="28"/>
      <c r="AB2156" s="31"/>
      <c r="AC2156" s="32">
        <v>48</v>
      </c>
      <c r="AD2156" s="28"/>
      <c r="AE2156" s="28">
        <v>39.5</v>
      </c>
      <c r="AF2156" s="33">
        <v>0.01</v>
      </c>
      <c r="AG2156" s="28">
        <v>0.5</v>
      </c>
      <c r="AH2156" s="31">
        <v>1.4999999999999999E-2</v>
      </c>
      <c r="AI2156" s="31">
        <v>0.35</v>
      </c>
      <c r="AJ2156" s="31"/>
      <c r="AK2156" s="75" t="str">
        <f t="shared" si="433"/>
        <v>1</v>
      </c>
      <c r="AL2156" s="75" t="str">
        <f t="shared" si="434"/>
        <v>1</v>
      </c>
      <c r="AM2156" s="75" t="str">
        <f t="shared" si="435"/>
        <v>1</v>
      </c>
      <c r="AN2156" s="75" t="str">
        <f t="shared" si="436"/>
        <v>1</v>
      </c>
      <c r="AO2156" s="75" t="str">
        <f t="shared" si="437"/>
        <v>1</v>
      </c>
      <c r="AP2156" s="75" t="str">
        <f t="shared" si="438"/>
        <v>1</v>
      </c>
      <c r="AQ2156" s="75" t="str">
        <f t="shared" si="442"/>
        <v>1</v>
      </c>
      <c r="AR2156" s="75" t="str">
        <f t="shared" si="443"/>
        <v>1</v>
      </c>
      <c r="AS2156" s="75">
        <f t="shared" si="439"/>
        <v>1</v>
      </c>
      <c r="AT2156" s="75" t="str">
        <f t="shared" si="440"/>
        <v>1</v>
      </c>
      <c r="AU2156" s="48" t="e">
        <f>IF(OR(AQ2156="I",#REF!="I",AQ2156="C",#REF!="C"),"Termovacío",IF(OR(AO2156="I",AN2156="I",AP2156="I",AK2156="I",AL2156="I",AO2156="C",AN2156="C",AP2156="C",AK2156="C",AL2156="C"),"Regeneración",""))</f>
        <v>#REF!</v>
      </c>
    </row>
    <row r="2157" spans="1:47" s="10" customFormat="1" ht="15" customHeight="1" x14ac:dyDescent="0.2">
      <c r="A2157" s="4">
        <f t="shared" si="441"/>
        <v>115</v>
      </c>
      <c r="B2157" s="4">
        <v>60007215</v>
      </c>
      <c r="C2157" s="4" t="s">
        <v>95</v>
      </c>
      <c r="D2157" s="4" t="s">
        <v>163</v>
      </c>
      <c r="E2157" s="3"/>
      <c r="F2157" s="4" t="s">
        <v>403</v>
      </c>
      <c r="G2157" s="4" t="s">
        <v>29</v>
      </c>
      <c r="H2157" s="4">
        <v>147400</v>
      </c>
      <c r="I2157" s="4" t="s">
        <v>245</v>
      </c>
      <c r="J2157" s="4">
        <v>25</v>
      </c>
      <c r="K2157" s="4" t="s">
        <v>176</v>
      </c>
      <c r="L2157" s="4">
        <v>2016</v>
      </c>
      <c r="M2157" s="4" t="s">
        <v>267</v>
      </c>
      <c r="N2157" s="4" t="s">
        <v>153</v>
      </c>
      <c r="O2157" s="4" t="s">
        <v>148</v>
      </c>
      <c r="P2157" s="4">
        <v>2017</v>
      </c>
      <c r="Q2157" s="4"/>
      <c r="R2157" s="4" t="s">
        <v>119</v>
      </c>
      <c r="S2157" s="13"/>
      <c r="T2157" s="4"/>
      <c r="U2157" s="4"/>
      <c r="V2157" s="4"/>
      <c r="W2157" s="4">
        <v>60</v>
      </c>
      <c r="X2157" s="13">
        <v>43319</v>
      </c>
      <c r="Y2157" s="27"/>
      <c r="Z2157" s="27"/>
      <c r="AA2157" s="28"/>
      <c r="AB2157" s="31"/>
      <c r="AC2157" s="32">
        <v>50</v>
      </c>
      <c r="AD2157" s="28"/>
      <c r="AE2157" s="28">
        <v>38.700000000000003</v>
      </c>
      <c r="AF2157" s="33">
        <v>0.01</v>
      </c>
      <c r="AG2157" s="28">
        <v>0.5</v>
      </c>
      <c r="AH2157" s="31">
        <v>4.0000000000000001E-3</v>
      </c>
      <c r="AI2157" s="31">
        <v>9.8000000000000004E-2</v>
      </c>
      <c r="AJ2157" s="31"/>
      <c r="AK2157" s="75" t="str">
        <f t="shared" si="433"/>
        <v>1</v>
      </c>
      <c r="AL2157" s="75" t="str">
        <f t="shared" si="434"/>
        <v>1</v>
      </c>
      <c r="AM2157" s="75" t="str">
        <f t="shared" si="435"/>
        <v>1</v>
      </c>
      <c r="AN2157" s="75" t="str">
        <f t="shared" si="436"/>
        <v>1</v>
      </c>
      <c r="AO2157" s="75" t="str">
        <f t="shared" si="437"/>
        <v>1</v>
      </c>
      <c r="AP2157" s="75" t="str">
        <f t="shared" si="438"/>
        <v>1</v>
      </c>
      <c r="AQ2157" s="75" t="str">
        <f t="shared" si="442"/>
        <v>1</v>
      </c>
      <c r="AR2157" s="75" t="str">
        <f t="shared" si="443"/>
        <v>1</v>
      </c>
      <c r="AS2157" s="75">
        <f t="shared" si="439"/>
        <v>1</v>
      </c>
      <c r="AT2157" s="75" t="str">
        <f t="shared" si="440"/>
        <v>1</v>
      </c>
      <c r="AU2157" s="48" t="e">
        <f>IF(OR(AQ2157="I",#REF!="I",AQ2157="C",#REF!="C"),"Termovacío",IF(OR(AO2157="I",AN2157="I",AP2157="I",AK2157="I",AL2157="I",AO2157="C",AN2157="C",AP2157="C",AK2157="C",AL2157="C"),"Regeneración",""))</f>
        <v>#REF!</v>
      </c>
    </row>
    <row r="2158" spans="1:47" s="10" customFormat="1" ht="15" customHeight="1" x14ac:dyDescent="0.2">
      <c r="A2158" s="4">
        <f t="shared" si="441"/>
        <v>115</v>
      </c>
      <c r="B2158" s="4">
        <v>60007215</v>
      </c>
      <c r="C2158" s="4" t="s">
        <v>95</v>
      </c>
      <c r="D2158" s="4" t="s">
        <v>163</v>
      </c>
      <c r="E2158" s="3"/>
      <c r="F2158" s="4" t="s">
        <v>403</v>
      </c>
      <c r="G2158" s="4" t="s">
        <v>29</v>
      </c>
      <c r="H2158" s="4">
        <v>147400</v>
      </c>
      <c r="I2158" s="4" t="s">
        <v>245</v>
      </c>
      <c r="J2158" s="4">
        <v>25</v>
      </c>
      <c r="K2158" s="4" t="s">
        <v>176</v>
      </c>
      <c r="L2158" s="4">
        <v>2016</v>
      </c>
      <c r="M2158" s="4" t="s">
        <v>267</v>
      </c>
      <c r="N2158" s="4" t="s">
        <v>153</v>
      </c>
      <c r="O2158" s="4" t="s">
        <v>148</v>
      </c>
      <c r="P2158" s="4">
        <v>2017</v>
      </c>
      <c r="Q2158" s="4"/>
      <c r="R2158" s="4" t="s">
        <v>119</v>
      </c>
      <c r="S2158" s="13"/>
      <c r="T2158" s="4"/>
      <c r="U2158" s="4"/>
      <c r="V2158" s="4"/>
      <c r="W2158" s="4">
        <v>60</v>
      </c>
      <c r="X2158" s="13">
        <v>43052</v>
      </c>
      <c r="Y2158" s="27"/>
      <c r="Z2158" s="27"/>
      <c r="AA2158" s="28"/>
      <c r="AB2158" s="31"/>
      <c r="AC2158" s="32">
        <v>61</v>
      </c>
      <c r="AD2158" s="28"/>
      <c r="AE2158" s="28">
        <v>45.6</v>
      </c>
      <c r="AF2158" s="33">
        <v>0.01</v>
      </c>
      <c r="AG2158" s="28">
        <v>0.5</v>
      </c>
      <c r="AH2158" s="31"/>
      <c r="AI2158" s="31">
        <v>0.3</v>
      </c>
      <c r="AJ2158" s="31"/>
      <c r="AK2158" s="75" t="str">
        <f t="shared" si="433"/>
        <v>1</v>
      </c>
      <c r="AL2158" s="75" t="str">
        <f t="shared" si="434"/>
        <v>1</v>
      </c>
      <c r="AM2158" s="75" t="str">
        <f t="shared" si="435"/>
        <v>1</v>
      </c>
      <c r="AN2158" s="75" t="str">
        <f t="shared" si="436"/>
        <v>1</v>
      </c>
      <c r="AO2158" s="75" t="str">
        <f t="shared" si="437"/>
        <v>1</v>
      </c>
      <c r="AP2158" s="75" t="str">
        <f t="shared" si="438"/>
        <v>1</v>
      </c>
      <c r="AQ2158" s="75" t="str">
        <f t="shared" si="442"/>
        <v>1</v>
      </c>
      <c r="AR2158" s="75" t="str">
        <f t="shared" si="443"/>
        <v>1</v>
      </c>
      <c r="AS2158" s="75">
        <f t="shared" si="439"/>
        <v>1</v>
      </c>
      <c r="AT2158" s="75" t="str">
        <f t="shared" si="440"/>
        <v>1</v>
      </c>
      <c r="AU2158" s="48" t="e">
        <f>IF(OR(AQ2158="I",#REF!="I",AQ2158="C",#REF!="C"),"Termovacío",IF(OR(AO2158="I",AN2158="I",AP2158="I",AK2158="I",AL2158="I",AO2158="C",AN2158="C",AP2158="C",AK2158="C",AL2158="C"),"Regeneración",""))</f>
        <v>#REF!</v>
      </c>
    </row>
    <row r="2159" spans="1:47" s="10" customFormat="1" ht="15" customHeight="1" x14ac:dyDescent="0.2">
      <c r="A2159" s="4">
        <f t="shared" si="441"/>
        <v>115</v>
      </c>
      <c r="B2159" s="4">
        <v>60007215</v>
      </c>
      <c r="C2159" s="4" t="s">
        <v>95</v>
      </c>
      <c r="D2159" s="4" t="s">
        <v>163</v>
      </c>
      <c r="E2159" s="3"/>
      <c r="F2159" s="4" t="s">
        <v>403</v>
      </c>
      <c r="G2159" s="4" t="s">
        <v>29</v>
      </c>
      <c r="H2159" s="4">
        <v>147400</v>
      </c>
      <c r="I2159" s="4" t="s">
        <v>245</v>
      </c>
      <c r="J2159" s="4">
        <v>25</v>
      </c>
      <c r="K2159" s="4" t="s">
        <v>176</v>
      </c>
      <c r="L2159" s="4">
        <v>2016</v>
      </c>
      <c r="M2159" s="4" t="s">
        <v>267</v>
      </c>
      <c r="N2159" s="4" t="s">
        <v>153</v>
      </c>
      <c r="O2159" s="4" t="s">
        <v>148</v>
      </c>
      <c r="P2159" s="4">
        <v>2017</v>
      </c>
      <c r="Q2159" s="4"/>
      <c r="R2159" s="4" t="s">
        <v>119</v>
      </c>
      <c r="S2159" s="13"/>
      <c r="T2159" s="4"/>
      <c r="U2159" s="4"/>
      <c r="V2159" s="4"/>
      <c r="W2159" s="4">
        <v>60</v>
      </c>
      <c r="X2159" s="13">
        <v>43026</v>
      </c>
      <c r="Y2159" s="27"/>
      <c r="Z2159" s="27"/>
      <c r="AA2159" s="28"/>
      <c r="AB2159" s="31"/>
      <c r="AC2159" s="32">
        <v>67</v>
      </c>
      <c r="AD2159" s="28"/>
      <c r="AE2159" s="28">
        <v>42.7</v>
      </c>
      <c r="AF2159" s="33">
        <v>0.01</v>
      </c>
      <c r="AG2159" s="28">
        <v>0.5</v>
      </c>
      <c r="AH2159" s="31"/>
      <c r="AI2159" s="31">
        <v>0.2</v>
      </c>
      <c r="AJ2159" s="31"/>
      <c r="AK2159" s="75" t="str">
        <f t="shared" si="433"/>
        <v>1</v>
      </c>
      <c r="AL2159" s="75" t="str">
        <f t="shared" si="434"/>
        <v>1</v>
      </c>
      <c r="AM2159" s="75" t="str">
        <f t="shared" si="435"/>
        <v>1</v>
      </c>
      <c r="AN2159" s="75" t="str">
        <f t="shared" si="436"/>
        <v>1</v>
      </c>
      <c r="AO2159" s="75" t="str">
        <f t="shared" si="437"/>
        <v>1</v>
      </c>
      <c r="AP2159" s="75" t="str">
        <f t="shared" si="438"/>
        <v>1</v>
      </c>
      <c r="AQ2159" s="75" t="str">
        <f t="shared" si="442"/>
        <v>1</v>
      </c>
      <c r="AR2159" s="75" t="str">
        <f t="shared" si="443"/>
        <v>1</v>
      </c>
      <c r="AS2159" s="75">
        <f t="shared" si="439"/>
        <v>1</v>
      </c>
      <c r="AT2159" s="75" t="str">
        <f t="shared" si="440"/>
        <v>1</v>
      </c>
      <c r="AU2159" s="48" t="e">
        <f>IF(OR(AQ2159="I",#REF!="I",AQ2159="C",#REF!="C"),"Termovacío",IF(OR(AO2159="I",AN2159="I",AP2159="I",AK2159="I",AL2159="I",AO2159="C",AN2159="C",AP2159="C",AK2159="C",AL2159="C"),"Regeneración",""))</f>
        <v>#REF!</v>
      </c>
    </row>
    <row r="2160" spans="1:47" s="10" customFormat="1" ht="15" customHeight="1" x14ac:dyDescent="0.2">
      <c r="A2160" s="4">
        <f t="shared" si="441"/>
        <v>115</v>
      </c>
      <c r="B2160" s="4">
        <v>60007215</v>
      </c>
      <c r="C2160" s="4" t="s">
        <v>95</v>
      </c>
      <c r="D2160" s="4" t="s">
        <v>163</v>
      </c>
      <c r="E2160" s="3"/>
      <c r="F2160" s="4" t="s">
        <v>403</v>
      </c>
      <c r="G2160" s="4" t="s">
        <v>29</v>
      </c>
      <c r="H2160" s="4">
        <v>147400</v>
      </c>
      <c r="I2160" s="4" t="s">
        <v>245</v>
      </c>
      <c r="J2160" s="4">
        <v>25</v>
      </c>
      <c r="K2160" s="4" t="s">
        <v>176</v>
      </c>
      <c r="L2160" s="4">
        <v>2016</v>
      </c>
      <c r="M2160" s="4" t="s">
        <v>267</v>
      </c>
      <c r="N2160" s="4" t="s">
        <v>153</v>
      </c>
      <c r="O2160" s="4" t="s">
        <v>148</v>
      </c>
      <c r="P2160" s="4">
        <v>2017</v>
      </c>
      <c r="Q2160" s="4"/>
      <c r="R2160" s="4" t="s">
        <v>119</v>
      </c>
      <c r="S2160" s="13"/>
      <c r="T2160" s="4"/>
      <c r="U2160" s="4"/>
      <c r="V2160" s="4"/>
      <c r="W2160" s="4">
        <v>60</v>
      </c>
      <c r="X2160" s="13">
        <v>42926</v>
      </c>
      <c r="Y2160" s="27"/>
      <c r="Z2160" s="27"/>
      <c r="AA2160" s="28"/>
      <c r="AB2160" s="31"/>
      <c r="AC2160" s="32">
        <v>70</v>
      </c>
      <c r="AD2160" s="28"/>
      <c r="AE2160" s="28">
        <v>43.2</v>
      </c>
      <c r="AF2160" s="33">
        <v>0.01</v>
      </c>
      <c r="AG2160" s="28">
        <v>0.5</v>
      </c>
      <c r="AH2160" s="31">
        <v>0.01</v>
      </c>
      <c r="AI2160" s="31">
        <v>0.4</v>
      </c>
      <c r="AJ2160" s="31"/>
      <c r="AK2160" s="75" t="str">
        <f t="shared" si="433"/>
        <v>1</v>
      </c>
      <c r="AL2160" s="75" t="str">
        <f t="shared" si="434"/>
        <v>1</v>
      </c>
      <c r="AM2160" s="75" t="str">
        <f t="shared" si="435"/>
        <v>1</v>
      </c>
      <c r="AN2160" s="75" t="str">
        <f t="shared" si="436"/>
        <v>1</v>
      </c>
      <c r="AO2160" s="75" t="str">
        <f t="shared" si="437"/>
        <v>1</v>
      </c>
      <c r="AP2160" s="75" t="str">
        <f t="shared" si="438"/>
        <v>1</v>
      </c>
      <c r="AQ2160" s="75" t="str">
        <f t="shared" si="442"/>
        <v>1</v>
      </c>
      <c r="AR2160" s="75" t="str">
        <f t="shared" si="443"/>
        <v>1</v>
      </c>
      <c r="AS2160" s="75">
        <f t="shared" si="439"/>
        <v>1</v>
      </c>
      <c r="AT2160" s="75" t="str">
        <f t="shared" si="440"/>
        <v>1</v>
      </c>
      <c r="AU2160" s="48" t="e">
        <f>IF(OR(AQ2160="I",#REF!="I",AQ2160="C",#REF!="C"),"Termovacío",IF(OR(AO2160="I",AN2160="I",AP2160="I",AK2160="I",AL2160="I",AO2160="C",AN2160="C",AP2160="C",AK2160="C",AL2160="C"),"Regeneración",""))</f>
        <v>#REF!</v>
      </c>
    </row>
    <row r="2161" spans="1:47" s="10" customFormat="1" ht="15" customHeight="1" x14ac:dyDescent="0.2">
      <c r="A2161" s="4">
        <f t="shared" si="441"/>
        <v>116</v>
      </c>
      <c r="B2161" s="36">
        <v>60007547</v>
      </c>
      <c r="C2161" s="36" t="s">
        <v>114</v>
      </c>
      <c r="D2161" s="36" t="s">
        <v>156</v>
      </c>
      <c r="E2161" s="37"/>
      <c r="F2161" s="36" t="s">
        <v>404</v>
      </c>
      <c r="G2161" s="36" t="s">
        <v>19</v>
      </c>
      <c r="H2161" s="36" t="s">
        <v>78</v>
      </c>
      <c r="I2161" s="36" t="s">
        <v>244</v>
      </c>
      <c r="J2161" s="36" t="s">
        <v>147</v>
      </c>
      <c r="K2161" s="36" t="s">
        <v>130</v>
      </c>
      <c r="L2161" s="36">
        <v>2017</v>
      </c>
      <c r="M2161" s="36" t="s">
        <v>267</v>
      </c>
      <c r="N2161" s="36" t="s">
        <v>153</v>
      </c>
      <c r="O2161" s="36" t="s">
        <v>118</v>
      </c>
      <c r="P2161" s="36">
        <v>2017</v>
      </c>
      <c r="Q2161" s="36"/>
      <c r="R2161" s="36" t="s">
        <v>119</v>
      </c>
      <c r="S2161" s="38"/>
      <c r="T2161" s="36"/>
      <c r="U2161" s="36"/>
      <c r="V2161" s="36" t="s">
        <v>448</v>
      </c>
      <c r="W2161" s="36">
        <v>60</v>
      </c>
      <c r="X2161" s="38">
        <v>45699</v>
      </c>
      <c r="Y2161" s="39">
        <v>74</v>
      </c>
      <c r="Z2161" s="39">
        <v>31</v>
      </c>
      <c r="AA2161" s="40" t="s">
        <v>665</v>
      </c>
      <c r="AB2161" s="41">
        <v>0.88100000000000001</v>
      </c>
      <c r="AC2161" s="42">
        <v>72</v>
      </c>
      <c r="AD2161" s="40">
        <v>3</v>
      </c>
      <c r="AE2161" s="40">
        <v>35.799999999999997</v>
      </c>
      <c r="AF2161" s="43">
        <v>2E-3</v>
      </c>
      <c r="AG2161" s="40">
        <v>0.5</v>
      </c>
      <c r="AH2161" s="41">
        <v>0.04</v>
      </c>
      <c r="AI2161" s="41">
        <v>1.1200000000000001</v>
      </c>
      <c r="AJ2161" s="41"/>
      <c r="AK2161" s="75" t="str">
        <f t="shared" si="433"/>
        <v>1</v>
      </c>
      <c r="AL2161" s="75" t="str">
        <f t="shared" si="434"/>
        <v>1</v>
      </c>
      <c r="AM2161" s="75" t="str">
        <f t="shared" si="435"/>
        <v>1</v>
      </c>
      <c r="AN2161" s="75" t="str">
        <f t="shared" si="436"/>
        <v>1</v>
      </c>
      <c r="AO2161" s="75" t="str">
        <f t="shared" si="437"/>
        <v>1</v>
      </c>
      <c r="AP2161" s="75" t="str">
        <f t="shared" si="438"/>
        <v>1</v>
      </c>
      <c r="AQ2161" s="75" t="str">
        <f t="shared" si="442"/>
        <v>1</v>
      </c>
      <c r="AR2161" s="75" t="str">
        <f t="shared" si="443"/>
        <v>1</v>
      </c>
      <c r="AS2161" s="75">
        <f t="shared" si="439"/>
        <v>1</v>
      </c>
      <c r="AT2161" s="75" t="str">
        <f t="shared" si="440"/>
        <v>1</v>
      </c>
      <c r="AU2161" s="48" t="e">
        <f>IF(OR(AQ2161="I",#REF!="I",AQ2161="C",#REF!="C"),"Termovacío",IF(OR(AO2161="I",AN2161="I",AP2161="I",AK2161="I",AL2161="I",AO2161="C",AN2161="C",AP2161="C",AK2161="C",AL2161="C"),"Regeneración",""))</f>
        <v>#REF!</v>
      </c>
    </row>
    <row r="2162" spans="1:47" s="10" customFormat="1" ht="15" customHeight="1" x14ac:dyDescent="0.2">
      <c r="A2162" s="4">
        <f t="shared" si="441"/>
        <v>116</v>
      </c>
      <c r="B2162" s="4">
        <v>60007547</v>
      </c>
      <c r="C2162" s="4" t="s">
        <v>114</v>
      </c>
      <c r="D2162" s="4" t="s">
        <v>156</v>
      </c>
      <c r="E2162" s="3"/>
      <c r="F2162" s="4" t="s">
        <v>404</v>
      </c>
      <c r="G2162" s="4" t="s">
        <v>19</v>
      </c>
      <c r="H2162" s="4" t="s">
        <v>78</v>
      </c>
      <c r="I2162" s="4" t="s">
        <v>244</v>
      </c>
      <c r="J2162" s="4" t="s">
        <v>147</v>
      </c>
      <c r="K2162" s="4" t="s">
        <v>130</v>
      </c>
      <c r="L2162" s="4">
        <v>2017</v>
      </c>
      <c r="M2162" s="4" t="s">
        <v>267</v>
      </c>
      <c r="N2162" s="4" t="s">
        <v>153</v>
      </c>
      <c r="O2162" s="4" t="s">
        <v>118</v>
      </c>
      <c r="P2162" s="4">
        <v>2017</v>
      </c>
      <c r="Q2162" s="4"/>
      <c r="R2162" s="4" t="s">
        <v>119</v>
      </c>
      <c r="S2162" s="13"/>
      <c r="T2162" s="4"/>
      <c r="U2162" s="4"/>
      <c r="V2162" s="4" t="s">
        <v>448</v>
      </c>
      <c r="W2162" s="4">
        <v>60</v>
      </c>
      <c r="X2162" s="13">
        <v>45217</v>
      </c>
      <c r="Y2162" s="27">
        <v>64</v>
      </c>
      <c r="Z2162" s="27"/>
      <c r="AA2162" s="28" t="s">
        <v>450</v>
      </c>
      <c r="AB2162" s="31">
        <v>0.88100000000000001</v>
      </c>
      <c r="AC2162" s="32">
        <v>69</v>
      </c>
      <c r="AD2162" s="28">
        <v>6</v>
      </c>
      <c r="AE2162" s="28">
        <v>36.9</v>
      </c>
      <c r="AF2162" s="33">
        <v>0.01</v>
      </c>
      <c r="AG2162" s="28">
        <v>0.5</v>
      </c>
      <c r="AH2162" s="31">
        <v>4.2000000000000003E-2</v>
      </c>
      <c r="AI2162" s="31">
        <v>1.032</v>
      </c>
      <c r="AJ2162" s="31"/>
      <c r="AK2162" s="75" t="str">
        <f t="shared" si="433"/>
        <v>1</v>
      </c>
      <c r="AL2162" s="75" t="str">
        <f t="shared" si="434"/>
        <v>1</v>
      </c>
      <c r="AM2162" s="75" t="str">
        <f t="shared" si="435"/>
        <v>1</v>
      </c>
      <c r="AN2162" s="75" t="str">
        <f t="shared" si="436"/>
        <v>1</v>
      </c>
      <c r="AO2162" s="75" t="str">
        <f t="shared" si="437"/>
        <v>1</v>
      </c>
      <c r="AP2162" s="75" t="str">
        <f t="shared" si="438"/>
        <v>1</v>
      </c>
      <c r="AQ2162" s="75" t="str">
        <f t="shared" si="442"/>
        <v>1</v>
      </c>
      <c r="AR2162" s="75" t="str">
        <f t="shared" si="443"/>
        <v>1</v>
      </c>
      <c r="AS2162" s="75">
        <f t="shared" si="439"/>
        <v>1</v>
      </c>
      <c r="AT2162" s="75" t="str">
        <f t="shared" si="440"/>
        <v>1</v>
      </c>
      <c r="AU2162" s="48" t="e">
        <f>IF(OR(AQ2162="I",#REF!="I",AQ2162="C",#REF!="C"),"Termovacío",IF(OR(AO2162="I",AN2162="I",AP2162="I",AK2162="I",AL2162="I",AO2162="C",AN2162="C",AP2162="C",AK2162="C",AL2162="C"),"Regeneración",""))</f>
        <v>#REF!</v>
      </c>
    </row>
    <row r="2163" spans="1:47" s="10" customFormat="1" ht="15" customHeight="1" x14ac:dyDescent="0.2">
      <c r="A2163" s="4">
        <f t="shared" si="441"/>
        <v>116</v>
      </c>
      <c r="B2163" s="4">
        <v>60007547</v>
      </c>
      <c r="C2163" s="4" t="s">
        <v>114</v>
      </c>
      <c r="D2163" s="4" t="s">
        <v>156</v>
      </c>
      <c r="E2163" s="3"/>
      <c r="F2163" s="4" t="s">
        <v>404</v>
      </c>
      <c r="G2163" s="4" t="s">
        <v>19</v>
      </c>
      <c r="H2163" s="4" t="s">
        <v>78</v>
      </c>
      <c r="I2163" s="4" t="s">
        <v>244</v>
      </c>
      <c r="J2163" s="4" t="s">
        <v>147</v>
      </c>
      <c r="K2163" s="4" t="s">
        <v>130</v>
      </c>
      <c r="L2163" s="4">
        <v>2017</v>
      </c>
      <c r="M2163" s="4" t="s">
        <v>267</v>
      </c>
      <c r="N2163" s="4" t="s">
        <v>153</v>
      </c>
      <c r="O2163" s="4" t="s">
        <v>118</v>
      </c>
      <c r="P2163" s="4">
        <v>2017</v>
      </c>
      <c r="Q2163" s="4"/>
      <c r="R2163" s="4" t="s">
        <v>119</v>
      </c>
      <c r="S2163" s="13"/>
      <c r="T2163" s="4"/>
      <c r="U2163" s="4"/>
      <c r="V2163" s="4" t="s">
        <v>301</v>
      </c>
      <c r="W2163" s="4">
        <v>60</v>
      </c>
      <c r="X2163" s="13">
        <v>44384</v>
      </c>
      <c r="Y2163" s="27">
        <v>58.3</v>
      </c>
      <c r="Z2163" s="27">
        <v>57.7</v>
      </c>
      <c r="AA2163" s="28" t="s">
        <v>283</v>
      </c>
      <c r="AB2163" s="31">
        <v>0.874</v>
      </c>
      <c r="AC2163" s="32">
        <v>41</v>
      </c>
      <c r="AD2163" s="28">
        <v>11</v>
      </c>
      <c r="AE2163" s="28">
        <v>36</v>
      </c>
      <c r="AF2163" s="33">
        <v>0.02</v>
      </c>
      <c r="AG2163" s="28">
        <v>0.5</v>
      </c>
      <c r="AH2163" s="31">
        <v>0.19</v>
      </c>
      <c r="AI2163" s="31">
        <v>0.874</v>
      </c>
      <c r="AJ2163" s="31"/>
      <c r="AK2163" s="75" t="str">
        <f t="shared" si="433"/>
        <v>3</v>
      </c>
      <c r="AL2163" s="75" t="str">
        <f t="shared" si="434"/>
        <v>1</v>
      </c>
      <c r="AM2163" s="75" t="str">
        <f t="shared" si="435"/>
        <v>1</v>
      </c>
      <c r="AN2163" s="75" t="str">
        <f t="shared" si="436"/>
        <v>1</v>
      </c>
      <c r="AO2163" s="75" t="str">
        <f t="shared" si="437"/>
        <v>1</v>
      </c>
      <c r="AP2163" s="75" t="str">
        <f t="shared" si="438"/>
        <v>1</v>
      </c>
      <c r="AQ2163" s="75" t="str">
        <f t="shared" si="442"/>
        <v>1</v>
      </c>
      <c r="AR2163" s="75" t="str">
        <f t="shared" si="443"/>
        <v>1</v>
      </c>
      <c r="AS2163" s="75">
        <f t="shared" si="439"/>
        <v>1.2727272727272727</v>
      </c>
      <c r="AT2163" s="75" t="str">
        <f t="shared" si="440"/>
        <v>3</v>
      </c>
      <c r="AU2163" s="48" t="e">
        <f>IF(OR(AQ2163="I",#REF!="I",AQ2163="C",#REF!="C"),"Termovacío",IF(OR(AO2163="I",AN2163="I",AP2163="I",AK2163="I",AL2163="I",AO2163="C",AN2163="C",AP2163="C",AK2163="C",AL2163="C"),"Regeneración",""))</f>
        <v>#REF!</v>
      </c>
    </row>
    <row r="2164" spans="1:47" s="10" customFormat="1" ht="15" customHeight="1" x14ac:dyDescent="0.2">
      <c r="A2164" s="4">
        <f t="shared" si="441"/>
        <v>116</v>
      </c>
      <c r="B2164" s="4">
        <v>60007547</v>
      </c>
      <c r="C2164" s="4" t="s">
        <v>114</v>
      </c>
      <c r="D2164" s="4" t="s">
        <v>156</v>
      </c>
      <c r="E2164" s="3"/>
      <c r="F2164" s="4" t="s">
        <v>404</v>
      </c>
      <c r="G2164" s="4" t="s">
        <v>19</v>
      </c>
      <c r="H2164" s="4" t="s">
        <v>78</v>
      </c>
      <c r="I2164" s="4" t="s">
        <v>244</v>
      </c>
      <c r="J2164" s="4" t="s">
        <v>147</v>
      </c>
      <c r="K2164" s="4" t="s">
        <v>130</v>
      </c>
      <c r="L2164" s="4">
        <v>2017</v>
      </c>
      <c r="M2164" s="4" t="s">
        <v>267</v>
      </c>
      <c r="N2164" s="4" t="s">
        <v>153</v>
      </c>
      <c r="O2164" s="4" t="s">
        <v>118</v>
      </c>
      <c r="P2164" s="4">
        <v>2017</v>
      </c>
      <c r="Q2164" s="4"/>
      <c r="R2164" s="4" t="s">
        <v>119</v>
      </c>
      <c r="S2164" s="13"/>
      <c r="T2164" s="4"/>
      <c r="U2164" s="4"/>
      <c r="V2164" s="4"/>
      <c r="W2164" s="4">
        <v>60</v>
      </c>
      <c r="X2164" s="13">
        <v>43998</v>
      </c>
      <c r="Y2164" s="27"/>
      <c r="Z2164" s="27"/>
      <c r="AA2164" s="28"/>
      <c r="AB2164" s="31"/>
      <c r="AC2164" s="32">
        <v>46</v>
      </c>
      <c r="AD2164" s="28"/>
      <c r="AE2164" s="28">
        <v>33.299999999999997</v>
      </c>
      <c r="AF2164" s="33">
        <v>0.01</v>
      </c>
      <c r="AG2164" s="28">
        <v>0.5</v>
      </c>
      <c r="AH2164" s="31">
        <v>5.7000000000000002E-2</v>
      </c>
      <c r="AI2164" s="31">
        <v>0.98</v>
      </c>
      <c r="AJ2164" s="31"/>
      <c r="AK2164" s="75" t="str">
        <f t="shared" si="433"/>
        <v>1</v>
      </c>
      <c r="AL2164" s="75" t="str">
        <f t="shared" si="434"/>
        <v>1</v>
      </c>
      <c r="AM2164" s="75" t="str">
        <f t="shared" si="435"/>
        <v>1</v>
      </c>
      <c r="AN2164" s="75" t="str">
        <f t="shared" si="436"/>
        <v>1</v>
      </c>
      <c r="AO2164" s="75" t="str">
        <f t="shared" si="437"/>
        <v>1</v>
      </c>
      <c r="AP2164" s="75" t="str">
        <f t="shared" si="438"/>
        <v>1</v>
      </c>
      <c r="AQ2164" s="75" t="str">
        <f t="shared" si="442"/>
        <v>1</v>
      </c>
      <c r="AR2164" s="75" t="str">
        <f t="shared" si="443"/>
        <v>1</v>
      </c>
      <c r="AS2164" s="75">
        <f t="shared" si="439"/>
        <v>1</v>
      </c>
      <c r="AT2164" s="75" t="str">
        <f t="shared" si="440"/>
        <v>1</v>
      </c>
      <c r="AU2164" s="48" t="e">
        <f>IF(OR(AQ2164="I",#REF!="I",AQ2164="C",#REF!="C"),"Termovacío",IF(OR(AO2164="I",AN2164="I",AP2164="I",AK2164="I",AL2164="I",AO2164="C",AN2164="C",AP2164="C",AK2164="C",AL2164="C"),"Regeneración",""))</f>
        <v>#REF!</v>
      </c>
    </row>
    <row r="2165" spans="1:47" s="10" customFormat="1" ht="15" customHeight="1" x14ac:dyDescent="0.2">
      <c r="A2165" s="4">
        <f t="shared" si="441"/>
        <v>116</v>
      </c>
      <c r="B2165" s="4">
        <v>60007547</v>
      </c>
      <c r="C2165" s="4" t="s">
        <v>114</v>
      </c>
      <c r="D2165" s="4" t="s">
        <v>156</v>
      </c>
      <c r="E2165" s="3"/>
      <c r="F2165" s="4" t="s">
        <v>404</v>
      </c>
      <c r="G2165" s="4" t="s">
        <v>19</v>
      </c>
      <c r="H2165" s="4" t="s">
        <v>78</v>
      </c>
      <c r="I2165" s="4" t="s">
        <v>244</v>
      </c>
      <c r="J2165" s="4" t="s">
        <v>147</v>
      </c>
      <c r="K2165" s="4" t="s">
        <v>130</v>
      </c>
      <c r="L2165" s="4">
        <v>2017</v>
      </c>
      <c r="M2165" s="4" t="s">
        <v>267</v>
      </c>
      <c r="N2165" s="4" t="s">
        <v>153</v>
      </c>
      <c r="O2165" s="4" t="s">
        <v>118</v>
      </c>
      <c r="P2165" s="4">
        <v>2017</v>
      </c>
      <c r="Q2165" s="4"/>
      <c r="R2165" s="4" t="s">
        <v>119</v>
      </c>
      <c r="S2165" s="13"/>
      <c r="T2165" s="4"/>
      <c r="U2165" s="4"/>
      <c r="V2165" s="4"/>
      <c r="W2165" s="4">
        <v>60</v>
      </c>
      <c r="X2165" s="13">
        <v>43584</v>
      </c>
      <c r="Y2165" s="27"/>
      <c r="Z2165" s="27"/>
      <c r="AA2165" s="28"/>
      <c r="AB2165" s="31"/>
      <c r="AC2165" s="32">
        <v>60</v>
      </c>
      <c r="AD2165" s="28"/>
      <c r="AE2165" s="28">
        <v>45</v>
      </c>
      <c r="AF2165" s="33">
        <v>0.01</v>
      </c>
      <c r="AG2165" s="28">
        <v>0.5</v>
      </c>
      <c r="AH2165" s="31">
        <v>5.6000000000000001E-2</v>
      </c>
      <c r="AI2165" s="31">
        <v>0.99</v>
      </c>
      <c r="AJ2165" s="31"/>
      <c r="AK2165" s="75" t="str">
        <f t="shared" si="433"/>
        <v>1</v>
      </c>
      <c r="AL2165" s="75" t="str">
        <f t="shared" si="434"/>
        <v>1</v>
      </c>
      <c r="AM2165" s="75" t="str">
        <f t="shared" si="435"/>
        <v>1</v>
      </c>
      <c r="AN2165" s="75" t="str">
        <f t="shared" si="436"/>
        <v>1</v>
      </c>
      <c r="AO2165" s="75" t="str">
        <f t="shared" si="437"/>
        <v>1</v>
      </c>
      <c r="AP2165" s="75" t="str">
        <f t="shared" si="438"/>
        <v>1</v>
      </c>
      <c r="AQ2165" s="75" t="str">
        <f t="shared" si="442"/>
        <v>1</v>
      </c>
      <c r="AR2165" s="75" t="str">
        <f t="shared" si="443"/>
        <v>1</v>
      </c>
      <c r="AS2165" s="75">
        <f t="shared" si="439"/>
        <v>1</v>
      </c>
      <c r="AT2165" s="75" t="str">
        <f t="shared" si="440"/>
        <v>1</v>
      </c>
      <c r="AU2165" s="48" t="e">
        <f>IF(OR(AQ2165="I",#REF!="I",AQ2165="C",#REF!="C"),"Termovacío",IF(OR(AO2165="I",AN2165="I",AP2165="I",AK2165="I",AL2165="I",AO2165="C",AN2165="C",AP2165="C",AK2165="C",AL2165="C"),"Regeneración",""))</f>
        <v>#REF!</v>
      </c>
    </row>
    <row r="2166" spans="1:47" s="10" customFormat="1" ht="15" customHeight="1" x14ac:dyDescent="0.2">
      <c r="A2166" s="4">
        <f t="shared" si="441"/>
        <v>116</v>
      </c>
      <c r="B2166" s="4">
        <v>60007547</v>
      </c>
      <c r="C2166" s="4" t="s">
        <v>114</v>
      </c>
      <c r="D2166" s="4" t="s">
        <v>156</v>
      </c>
      <c r="E2166" s="3"/>
      <c r="F2166" s="4" t="s">
        <v>404</v>
      </c>
      <c r="G2166" s="4" t="s">
        <v>19</v>
      </c>
      <c r="H2166" s="4" t="s">
        <v>78</v>
      </c>
      <c r="I2166" s="4" t="s">
        <v>244</v>
      </c>
      <c r="J2166" s="4" t="s">
        <v>147</v>
      </c>
      <c r="K2166" s="4" t="s">
        <v>130</v>
      </c>
      <c r="L2166" s="4">
        <v>2017</v>
      </c>
      <c r="M2166" s="4" t="s">
        <v>267</v>
      </c>
      <c r="N2166" s="4" t="s">
        <v>153</v>
      </c>
      <c r="O2166" s="4" t="s">
        <v>118</v>
      </c>
      <c r="P2166" s="4">
        <v>2017</v>
      </c>
      <c r="Q2166" s="4"/>
      <c r="R2166" s="4" t="s">
        <v>119</v>
      </c>
      <c r="S2166" s="13"/>
      <c r="T2166" s="4"/>
      <c r="U2166" s="4"/>
      <c r="V2166" s="4"/>
      <c r="W2166" s="4">
        <v>60</v>
      </c>
      <c r="X2166" s="13">
        <v>43318</v>
      </c>
      <c r="Y2166" s="27"/>
      <c r="Z2166" s="27"/>
      <c r="AA2166" s="28"/>
      <c r="AB2166" s="31"/>
      <c r="AC2166" s="32">
        <v>62.1</v>
      </c>
      <c r="AD2166" s="28"/>
      <c r="AE2166" s="28">
        <v>41.6</v>
      </c>
      <c r="AF2166" s="33">
        <v>0.01</v>
      </c>
      <c r="AG2166" s="28">
        <v>1</v>
      </c>
      <c r="AH2166" s="31">
        <v>5.6000000000000001E-2</v>
      </c>
      <c r="AI2166" s="31">
        <v>0.78</v>
      </c>
      <c r="AJ2166" s="31"/>
      <c r="AK2166" s="75" t="str">
        <f t="shared" si="433"/>
        <v>1</v>
      </c>
      <c r="AL2166" s="75" t="str">
        <f t="shared" si="434"/>
        <v>1</v>
      </c>
      <c r="AM2166" s="75" t="str">
        <f t="shared" si="435"/>
        <v>1</v>
      </c>
      <c r="AN2166" s="75" t="str">
        <f t="shared" si="436"/>
        <v>1</v>
      </c>
      <c r="AO2166" s="75" t="str">
        <f t="shared" si="437"/>
        <v>1</v>
      </c>
      <c r="AP2166" s="75" t="str">
        <f t="shared" si="438"/>
        <v>1</v>
      </c>
      <c r="AQ2166" s="75" t="str">
        <f t="shared" si="442"/>
        <v>1</v>
      </c>
      <c r="AR2166" s="75" t="str">
        <f t="shared" si="443"/>
        <v>1</v>
      </c>
      <c r="AS2166" s="75">
        <f t="shared" si="439"/>
        <v>1</v>
      </c>
      <c r="AT2166" s="75" t="str">
        <f t="shared" si="440"/>
        <v>1</v>
      </c>
      <c r="AU2166" s="48" t="e">
        <f>IF(OR(AQ2166="I",#REF!="I",AQ2166="C",#REF!="C"),"Termovacío",IF(OR(AO2166="I",AN2166="I",AP2166="I",AK2166="I",AL2166="I",AO2166="C",AN2166="C",AP2166="C",AK2166="C",AL2166="C"),"Regeneración",""))</f>
        <v>#REF!</v>
      </c>
    </row>
    <row r="2167" spans="1:47" s="10" customFormat="1" ht="15" customHeight="1" x14ac:dyDescent="0.2">
      <c r="A2167" s="4">
        <f t="shared" si="441"/>
        <v>116</v>
      </c>
      <c r="B2167" s="4">
        <v>60007547</v>
      </c>
      <c r="C2167" s="4" t="s">
        <v>114</v>
      </c>
      <c r="D2167" s="4" t="s">
        <v>156</v>
      </c>
      <c r="E2167" s="3"/>
      <c r="F2167" s="4" t="s">
        <v>404</v>
      </c>
      <c r="G2167" s="4" t="s">
        <v>19</v>
      </c>
      <c r="H2167" s="4" t="s">
        <v>78</v>
      </c>
      <c r="I2167" s="4" t="s">
        <v>244</v>
      </c>
      <c r="J2167" s="4" t="s">
        <v>147</v>
      </c>
      <c r="K2167" s="4" t="s">
        <v>130</v>
      </c>
      <c r="L2167" s="4">
        <v>2017</v>
      </c>
      <c r="M2167" s="4" t="s">
        <v>267</v>
      </c>
      <c r="N2167" s="4" t="s">
        <v>153</v>
      </c>
      <c r="O2167" s="4" t="s">
        <v>118</v>
      </c>
      <c r="P2167" s="4">
        <v>2017</v>
      </c>
      <c r="Q2167" s="4"/>
      <c r="R2167" s="4" t="s">
        <v>119</v>
      </c>
      <c r="S2167" s="13"/>
      <c r="T2167" s="4"/>
      <c r="U2167" s="4"/>
      <c r="V2167" s="4"/>
      <c r="W2167" s="4">
        <v>60</v>
      </c>
      <c r="X2167" s="13">
        <v>43187</v>
      </c>
      <c r="Y2167" s="27"/>
      <c r="Z2167" s="27"/>
      <c r="AA2167" s="28"/>
      <c r="AB2167" s="31"/>
      <c r="AC2167" s="32">
        <v>64.7</v>
      </c>
      <c r="AD2167" s="28"/>
      <c r="AE2167" s="28">
        <v>42.6</v>
      </c>
      <c r="AF2167" s="33">
        <v>0.01</v>
      </c>
      <c r="AG2167" s="28">
        <v>0.5</v>
      </c>
      <c r="AH2167" s="31"/>
      <c r="AI2167" s="31">
        <v>1.38</v>
      </c>
      <c r="AJ2167" s="31"/>
      <c r="AK2167" s="75" t="str">
        <f t="shared" si="433"/>
        <v>1</v>
      </c>
      <c r="AL2167" s="75" t="str">
        <f t="shared" si="434"/>
        <v>1</v>
      </c>
      <c r="AM2167" s="75" t="str">
        <f t="shared" si="435"/>
        <v>1</v>
      </c>
      <c r="AN2167" s="75" t="str">
        <f t="shared" si="436"/>
        <v>1</v>
      </c>
      <c r="AO2167" s="75" t="str">
        <f t="shared" si="437"/>
        <v>1</v>
      </c>
      <c r="AP2167" s="75" t="str">
        <f t="shared" si="438"/>
        <v>1</v>
      </c>
      <c r="AQ2167" s="75" t="str">
        <f t="shared" si="442"/>
        <v>1</v>
      </c>
      <c r="AR2167" s="75" t="str">
        <f t="shared" si="443"/>
        <v>1</v>
      </c>
      <c r="AS2167" s="75">
        <f t="shared" si="439"/>
        <v>1</v>
      </c>
      <c r="AT2167" s="75" t="str">
        <f t="shared" si="440"/>
        <v>1</v>
      </c>
      <c r="AU2167" s="48" t="e">
        <f>IF(OR(AQ2167="I",#REF!="I",AQ2167="C",#REF!="C"),"Termovacío",IF(OR(AO2167="I",AN2167="I",AP2167="I",AK2167="I",AL2167="I",AO2167="C",AN2167="C",AP2167="C",AK2167="C",AL2167="C"),"Regeneración",""))</f>
        <v>#REF!</v>
      </c>
    </row>
    <row r="2168" spans="1:47" s="10" customFormat="1" ht="15" customHeight="1" x14ac:dyDescent="0.2">
      <c r="A2168" s="4">
        <f t="shared" si="441"/>
        <v>116</v>
      </c>
      <c r="B2168" s="4">
        <v>60007547</v>
      </c>
      <c r="C2168" s="4" t="s">
        <v>114</v>
      </c>
      <c r="D2168" s="4" t="s">
        <v>156</v>
      </c>
      <c r="E2168" s="3"/>
      <c r="F2168" s="4" t="s">
        <v>404</v>
      </c>
      <c r="G2168" s="4" t="s">
        <v>19</v>
      </c>
      <c r="H2168" s="4" t="s">
        <v>78</v>
      </c>
      <c r="I2168" s="4" t="s">
        <v>244</v>
      </c>
      <c r="J2168" s="4" t="s">
        <v>147</v>
      </c>
      <c r="K2168" s="4" t="s">
        <v>130</v>
      </c>
      <c r="L2168" s="4">
        <v>2017</v>
      </c>
      <c r="M2168" s="4" t="s">
        <v>267</v>
      </c>
      <c r="N2168" s="4" t="s">
        <v>153</v>
      </c>
      <c r="O2168" s="4" t="s">
        <v>118</v>
      </c>
      <c r="P2168" s="4">
        <v>2017</v>
      </c>
      <c r="Q2168" s="4"/>
      <c r="R2168" s="4" t="s">
        <v>119</v>
      </c>
      <c r="S2168" s="13"/>
      <c r="T2168" s="4"/>
      <c r="U2168" s="4"/>
      <c r="V2168" s="4"/>
      <c r="W2168" s="4">
        <v>60</v>
      </c>
      <c r="X2168" s="13">
        <v>43125</v>
      </c>
      <c r="Y2168" s="27"/>
      <c r="Z2168" s="27"/>
      <c r="AA2168" s="28"/>
      <c r="AB2168" s="31"/>
      <c r="AC2168" s="32">
        <v>64.900000000000006</v>
      </c>
      <c r="AD2168" s="28"/>
      <c r="AE2168" s="28">
        <v>43.1</v>
      </c>
      <c r="AF2168" s="33">
        <v>0.01</v>
      </c>
      <c r="AG2168" s="28">
        <v>0.5</v>
      </c>
      <c r="AH2168" s="31"/>
      <c r="AI2168" s="31">
        <v>1.2</v>
      </c>
      <c r="AJ2168" s="31"/>
      <c r="AK2168" s="75" t="str">
        <f t="shared" si="433"/>
        <v>1</v>
      </c>
      <c r="AL2168" s="75" t="str">
        <f t="shared" si="434"/>
        <v>1</v>
      </c>
      <c r="AM2168" s="75" t="str">
        <f t="shared" si="435"/>
        <v>1</v>
      </c>
      <c r="AN2168" s="75" t="str">
        <f t="shared" si="436"/>
        <v>1</v>
      </c>
      <c r="AO2168" s="75" t="str">
        <f t="shared" si="437"/>
        <v>1</v>
      </c>
      <c r="AP2168" s="75" t="str">
        <f t="shared" si="438"/>
        <v>1</v>
      </c>
      <c r="AQ2168" s="75" t="str">
        <f t="shared" si="442"/>
        <v>1</v>
      </c>
      <c r="AR2168" s="75" t="str">
        <f t="shared" si="443"/>
        <v>1</v>
      </c>
      <c r="AS2168" s="75">
        <f t="shared" si="439"/>
        <v>1</v>
      </c>
      <c r="AT2168" s="75" t="str">
        <f t="shared" si="440"/>
        <v>1</v>
      </c>
      <c r="AU2168" s="48" t="e">
        <f>IF(OR(AQ2168="I",#REF!="I",AQ2168="C",#REF!="C"),"Termovacío",IF(OR(AO2168="I",AN2168="I",AP2168="I",AK2168="I",AL2168="I",AO2168="C",AN2168="C",AP2168="C",AK2168="C",AL2168="C"),"Regeneración",""))</f>
        <v>#REF!</v>
      </c>
    </row>
    <row r="2169" spans="1:47" s="10" customFormat="1" ht="15" customHeight="1" x14ac:dyDescent="0.2">
      <c r="A2169" s="4">
        <f t="shared" si="441"/>
        <v>116</v>
      </c>
      <c r="B2169" s="4">
        <v>60007547</v>
      </c>
      <c r="C2169" s="4" t="s">
        <v>114</v>
      </c>
      <c r="D2169" s="4" t="s">
        <v>156</v>
      </c>
      <c r="E2169" s="3"/>
      <c r="F2169" s="4" t="s">
        <v>404</v>
      </c>
      <c r="G2169" s="4" t="s">
        <v>19</v>
      </c>
      <c r="H2169" s="4" t="s">
        <v>78</v>
      </c>
      <c r="I2169" s="4" t="s">
        <v>244</v>
      </c>
      <c r="J2169" s="4" t="s">
        <v>147</v>
      </c>
      <c r="K2169" s="4" t="s">
        <v>130</v>
      </c>
      <c r="L2169" s="4">
        <v>2017</v>
      </c>
      <c r="M2169" s="4" t="s">
        <v>267</v>
      </c>
      <c r="N2169" s="4" t="s">
        <v>153</v>
      </c>
      <c r="O2169" s="4" t="s">
        <v>118</v>
      </c>
      <c r="P2169" s="4">
        <v>2017</v>
      </c>
      <c r="Q2169" s="4"/>
      <c r="R2169" s="4" t="s">
        <v>119</v>
      </c>
      <c r="S2169" s="13"/>
      <c r="T2169" s="4"/>
      <c r="U2169" s="4"/>
      <c r="V2169" s="4"/>
      <c r="W2169" s="4">
        <v>60</v>
      </c>
      <c r="X2169" s="13">
        <v>43082</v>
      </c>
      <c r="Y2169" s="27"/>
      <c r="Z2169" s="27"/>
      <c r="AA2169" s="28"/>
      <c r="AB2169" s="31"/>
      <c r="AC2169" s="32">
        <v>52.5</v>
      </c>
      <c r="AD2169" s="28"/>
      <c r="AE2169" s="28">
        <v>45.8</v>
      </c>
      <c r="AF2169" s="33">
        <v>0.01</v>
      </c>
      <c r="AG2169" s="28">
        <v>0.5</v>
      </c>
      <c r="AH2169" s="31"/>
      <c r="AI2169" s="31">
        <v>0.6</v>
      </c>
      <c r="AJ2169" s="31"/>
      <c r="AK2169" s="75" t="str">
        <f t="shared" si="433"/>
        <v>1</v>
      </c>
      <c r="AL2169" s="75" t="str">
        <f t="shared" si="434"/>
        <v>1</v>
      </c>
      <c r="AM2169" s="75" t="str">
        <f t="shared" si="435"/>
        <v>1</v>
      </c>
      <c r="AN2169" s="75" t="str">
        <f t="shared" si="436"/>
        <v>1</v>
      </c>
      <c r="AO2169" s="75" t="str">
        <f t="shared" si="437"/>
        <v>1</v>
      </c>
      <c r="AP2169" s="75" t="str">
        <f t="shared" si="438"/>
        <v>1</v>
      </c>
      <c r="AQ2169" s="75" t="str">
        <f t="shared" si="442"/>
        <v>1</v>
      </c>
      <c r="AR2169" s="75" t="str">
        <f t="shared" si="443"/>
        <v>1</v>
      </c>
      <c r="AS2169" s="75">
        <f t="shared" si="439"/>
        <v>1</v>
      </c>
      <c r="AT2169" s="75" t="str">
        <f t="shared" si="440"/>
        <v>1</v>
      </c>
      <c r="AU2169" s="48" t="e">
        <f>IF(OR(AQ2169="I",#REF!="I",AQ2169="C",#REF!="C"),"Termovacío",IF(OR(AO2169="I",AN2169="I",AP2169="I",AK2169="I",AL2169="I",AO2169="C",AN2169="C",AP2169="C",AK2169="C",AL2169="C"),"Regeneración",""))</f>
        <v>#REF!</v>
      </c>
    </row>
    <row r="2170" spans="1:47" s="10" customFormat="1" ht="15" customHeight="1" x14ac:dyDescent="0.2">
      <c r="A2170" s="4">
        <f t="shared" si="441"/>
        <v>116</v>
      </c>
      <c r="B2170" s="4">
        <v>60007547</v>
      </c>
      <c r="C2170" s="4" t="s">
        <v>114</v>
      </c>
      <c r="D2170" s="4" t="s">
        <v>156</v>
      </c>
      <c r="E2170" s="3"/>
      <c r="F2170" s="4" t="s">
        <v>404</v>
      </c>
      <c r="G2170" s="4" t="s">
        <v>19</v>
      </c>
      <c r="H2170" s="4" t="s">
        <v>78</v>
      </c>
      <c r="I2170" s="4" t="s">
        <v>244</v>
      </c>
      <c r="J2170" s="4" t="s">
        <v>147</v>
      </c>
      <c r="K2170" s="4" t="s">
        <v>130</v>
      </c>
      <c r="L2170" s="4">
        <v>2017</v>
      </c>
      <c r="M2170" s="4" t="s">
        <v>267</v>
      </c>
      <c r="N2170" s="4" t="s">
        <v>153</v>
      </c>
      <c r="O2170" s="4" t="s">
        <v>118</v>
      </c>
      <c r="P2170" s="4">
        <v>2017</v>
      </c>
      <c r="Q2170" s="4"/>
      <c r="R2170" s="4" t="s">
        <v>119</v>
      </c>
      <c r="S2170" s="13"/>
      <c r="T2170" s="4"/>
      <c r="U2170" s="4"/>
      <c r="V2170" s="4"/>
      <c r="W2170" s="4">
        <v>60</v>
      </c>
      <c r="X2170" s="13">
        <v>43026</v>
      </c>
      <c r="Y2170" s="27"/>
      <c r="Z2170" s="27"/>
      <c r="AA2170" s="28"/>
      <c r="AB2170" s="31"/>
      <c r="AC2170" s="32">
        <v>71</v>
      </c>
      <c r="AD2170" s="28"/>
      <c r="AE2170" s="28">
        <v>48.3</v>
      </c>
      <c r="AF2170" s="33">
        <v>0.01</v>
      </c>
      <c r="AG2170" s="28">
        <v>0.5</v>
      </c>
      <c r="AH2170" s="31">
        <v>0.05</v>
      </c>
      <c r="AI2170" s="31"/>
      <c r="AJ2170" s="31"/>
      <c r="AK2170" s="75" t="str">
        <f t="shared" si="433"/>
        <v>1</v>
      </c>
      <c r="AL2170" s="75" t="str">
        <f t="shared" si="434"/>
        <v>1</v>
      </c>
      <c r="AM2170" s="75" t="str">
        <f t="shared" si="435"/>
        <v>1</v>
      </c>
      <c r="AN2170" s="75" t="str">
        <f t="shared" si="436"/>
        <v>1</v>
      </c>
      <c r="AO2170" s="75" t="str">
        <f t="shared" si="437"/>
        <v>1</v>
      </c>
      <c r="AP2170" s="75" t="str">
        <f t="shared" si="438"/>
        <v>1</v>
      </c>
      <c r="AQ2170" s="75" t="str">
        <f t="shared" si="442"/>
        <v>1</v>
      </c>
      <c r="AR2170" s="75" t="str">
        <f t="shared" si="443"/>
        <v>1</v>
      </c>
      <c r="AS2170" s="75">
        <f t="shared" si="439"/>
        <v>1</v>
      </c>
      <c r="AT2170" s="75" t="str">
        <f t="shared" si="440"/>
        <v>1</v>
      </c>
      <c r="AU2170" s="48" t="e">
        <f>IF(OR(AQ2170="I",#REF!="I",AQ2170="C",#REF!="C"),"Termovacío",IF(OR(AO2170="I",AN2170="I",AP2170="I",AK2170="I",AL2170="I",AO2170="C",AN2170="C",AP2170="C",AK2170="C",AL2170="C"),"Regeneración",""))</f>
        <v>#REF!</v>
      </c>
    </row>
    <row r="2171" spans="1:47" s="10" customFormat="1" ht="15" customHeight="1" x14ac:dyDescent="0.2">
      <c r="A2171" s="4">
        <f t="shared" si="441"/>
        <v>117</v>
      </c>
      <c r="B2171" s="36">
        <v>60006149</v>
      </c>
      <c r="C2171" s="36" t="s">
        <v>114</v>
      </c>
      <c r="D2171" s="36" t="s">
        <v>163</v>
      </c>
      <c r="E2171" s="37"/>
      <c r="F2171" s="36" t="s">
        <v>405</v>
      </c>
      <c r="G2171" s="36" t="s">
        <v>29</v>
      </c>
      <c r="H2171" s="36">
        <v>146918</v>
      </c>
      <c r="I2171" s="36" t="s">
        <v>10</v>
      </c>
      <c r="J2171" s="36">
        <v>50</v>
      </c>
      <c r="K2171" s="36" t="s">
        <v>129</v>
      </c>
      <c r="L2171" s="36">
        <v>2014</v>
      </c>
      <c r="M2171" s="36" t="s">
        <v>267</v>
      </c>
      <c r="N2171" s="36" t="s">
        <v>153</v>
      </c>
      <c r="O2171" s="36" t="s">
        <v>148</v>
      </c>
      <c r="P2171" s="36"/>
      <c r="Q2171" s="36"/>
      <c r="R2171" s="36" t="s">
        <v>119</v>
      </c>
      <c r="S2171" s="38"/>
      <c r="T2171" s="36"/>
      <c r="U2171" s="36"/>
      <c r="V2171" s="36" t="s">
        <v>448</v>
      </c>
      <c r="W2171" s="36">
        <v>60</v>
      </c>
      <c r="X2171" s="38">
        <v>45699</v>
      </c>
      <c r="Y2171" s="39">
        <v>74</v>
      </c>
      <c r="Z2171" s="39">
        <v>31</v>
      </c>
      <c r="AA2171" s="40" t="s">
        <v>665</v>
      </c>
      <c r="AB2171" s="41">
        <v>0.88300000000000001</v>
      </c>
      <c r="AC2171" s="42">
        <v>68</v>
      </c>
      <c r="AD2171" s="40">
        <v>4</v>
      </c>
      <c r="AE2171" s="40">
        <v>33.6</v>
      </c>
      <c r="AF2171" s="43">
        <v>2E-3</v>
      </c>
      <c r="AG2171" s="40">
        <v>0.5</v>
      </c>
      <c r="AH2171" s="41">
        <v>1.2E-2</v>
      </c>
      <c r="AI2171" s="41">
        <v>0.22700000000000001</v>
      </c>
      <c r="AJ2171" s="41"/>
      <c r="AK2171" s="75" t="str">
        <f t="shared" si="433"/>
        <v>1</v>
      </c>
      <c r="AL2171" s="75" t="str">
        <f t="shared" si="434"/>
        <v>1</v>
      </c>
      <c r="AM2171" s="75" t="str">
        <f t="shared" si="435"/>
        <v>1</v>
      </c>
      <c r="AN2171" s="75" t="str">
        <f t="shared" si="436"/>
        <v>1</v>
      </c>
      <c r="AO2171" s="75" t="str">
        <f t="shared" si="437"/>
        <v>1</v>
      </c>
      <c r="AP2171" s="75" t="str">
        <f t="shared" si="438"/>
        <v>1</v>
      </c>
      <c r="AQ2171" s="75" t="str">
        <f t="shared" si="442"/>
        <v>1</v>
      </c>
      <c r="AR2171" s="75" t="str">
        <f t="shared" si="443"/>
        <v>1</v>
      </c>
      <c r="AS2171" s="75">
        <f t="shared" si="439"/>
        <v>1</v>
      </c>
      <c r="AT2171" s="75" t="str">
        <f t="shared" si="440"/>
        <v>1</v>
      </c>
      <c r="AU2171" s="48" t="e">
        <f>IF(OR(AQ2171="I",#REF!="I",AQ2171="C",#REF!="C"),"Termovacío",IF(OR(AO2171="I",AN2171="I",AP2171="I",AK2171="I",AL2171="I",AO2171="C",AN2171="C",AP2171="C",AK2171="C",AL2171="C"),"Regeneración",""))</f>
        <v>#REF!</v>
      </c>
    </row>
    <row r="2172" spans="1:47" s="10" customFormat="1" ht="15" customHeight="1" x14ac:dyDescent="0.2">
      <c r="A2172" s="4">
        <f t="shared" si="441"/>
        <v>117</v>
      </c>
      <c r="B2172" s="4">
        <v>60006149</v>
      </c>
      <c r="C2172" s="4" t="s">
        <v>114</v>
      </c>
      <c r="D2172" s="4" t="s">
        <v>163</v>
      </c>
      <c r="E2172" s="3"/>
      <c r="F2172" s="4" t="s">
        <v>405</v>
      </c>
      <c r="G2172" s="4" t="s">
        <v>29</v>
      </c>
      <c r="H2172" s="4">
        <v>146918</v>
      </c>
      <c r="I2172" s="4" t="s">
        <v>10</v>
      </c>
      <c r="J2172" s="4">
        <v>50</v>
      </c>
      <c r="K2172" s="4" t="s">
        <v>129</v>
      </c>
      <c r="L2172" s="4">
        <v>2014</v>
      </c>
      <c r="M2172" s="4" t="s">
        <v>267</v>
      </c>
      <c r="N2172" s="4" t="s">
        <v>153</v>
      </c>
      <c r="O2172" s="4" t="s">
        <v>148</v>
      </c>
      <c r="P2172" s="4"/>
      <c r="Q2172" s="4"/>
      <c r="R2172" s="4" t="s">
        <v>119</v>
      </c>
      <c r="S2172" s="13"/>
      <c r="T2172" s="4"/>
      <c r="U2172" s="4"/>
      <c r="V2172" s="4" t="s">
        <v>448</v>
      </c>
      <c r="W2172" s="4">
        <v>60</v>
      </c>
      <c r="X2172" s="13">
        <v>45173</v>
      </c>
      <c r="Y2172" s="27">
        <v>75</v>
      </c>
      <c r="Z2172" s="27"/>
      <c r="AA2172" s="28" t="s">
        <v>456</v>
      </c>
      <c r="AB2172" s="31">
        <v>0.88400000000000001</v>
      </c>
      <c r="AC2172" s="32">
        <v>75</v>
      </c>
      <c r="AD2172" s="28">
        <v>6</v>
      </c>
      <c r="AE2172" s="28">
        <v>33.799999999999997</v>
      </c>
      <c r="AF2172" s="33">
        <v>0.02</v>
      </c>
      <c r="AG2172" s="28">
        <v>0.5</v>
      </c>
      <c r="AH2172" s="31">
        <v>7.0000000000000001E-3</v>
      </c>
      <c r="AI2172" s="31">
        <v>0.377</v>
      </c>
      <c r="AJ2172" s="31"/>
      <c r="AK2172" s="75" t="str">
        <f t="shared" si="433"/>
        <v>1</v>
      </c>
      <c r="AL2172" s="75" t="str">
        <f t="shared" si="434"/>
        <v>1</v>
      </c>
      <c r="AM2172" s="75" t="str">
        <f t="shared" si="435"/>
        <v>1</v>
      </c>
      <c r="AN2172" s="75" t="str">
        <f t="shared" si="436"/>
        <v>1</v>
      </c>
      <c r="AO2172" s="75" t="str">
        <f t="shared" si="437"/>
        <v>1</v>
      </c>
      <c r="AP2172" s="75" t="str">
        <f t="shared" si="438"/>
        <v>1</v>
      </c>
      <c r="AQ2172" s="75" t="str">
        <f t="shared" si="442"/>
        <v>1</v>
      </c>
      <c r="AR2172" s="75" t="str">
        <f t="shared" si="443"/>
        <v>1</v>
      </c>
      <c r="AS2172" s="75">
        <f t="shared" si="439"/>
        <v>1</v>
      </c>
      <c r="AT2172" s="75" t="str">
        <f t="shared" si="440"/>
        <v>1</v>
      </c>
      <c r="AU2172" s="48" t="e">
        <f>IF(OR(AQ2172="I",#REF!="I",AQ2172="C",#REF!="C"),"Termovacío",IF(OR(AO2172="I",AN2172="I",AP2172="I",AK2172="I",AL2172="I",AO2172="C",AN2172="C",AP2172="C",AK2172="C",AL2172="C"),"Regeneración",""))</f>
        <v>#REF!</v>
      </c>
    </row>
    <row r="2173" spans="1:47" s="10" customFormat="1" ht="15" customHeight="1" x14ac:dyDescent="0.2">
      <c r="A2173" s="4">
        <f t="shared" si="441"/>
        <v>117</v>
      </c>
      <c r="B2173" s="4">
        <v>60006149</v>
      </c>
      <c r="C2173" s="4" t="s">
        <v>114</v>
      </c>
      <c r="D2173" s="4" t="s">
        <v>163</v>
      </c>
      <c r="E2173" s="3"/>
      <c r="F2173" s="4" t="s">
        <v>405</v>
      </c>
      <c r="G2173" s="4" t="s">
        <v>29</v>
      </c>
      <c r="H2173" s="4">
        <v>146918</v>
      </c>
      <c r="I2173" s="4" t="s">
        <v>10</v>
      </c>
      <c r="J2173" s="4">
        <v>50</v>
      </c>
      <c r="K2173" s="4" t="s">
        <v>129</v>
      </c>
      <c r="L2173" s="4">
        <v>2014</v>
      </c>
      <c r="M2173" s="4" t="s">
        <v>267</v>
      </c>
      <c r="N2173" s="4" t="s">
        <v>153</v>
      </c>
      <c r="O2173" s="4" t="s">
        <v>148</v>
      </c>
      <c r="P2173" s="4"/>
      <c r="Q2173" s="4"/>
      <c r="R2173" s="4" t="s">
        <v>119</v>
      </c>
      <c r="S2173" s="13"/>
      <c r="T2173" s="4"/>
      <c r="U2173" s="4"/>
      <c r="V2173" s="4" t="s">
        <v>301</v>
      </c>
      <c r="W2173" s="4">
        <v>60</v>
      </c>
      <c r="X2173" s="13">
        <v>44384</v>
      </c>
      <c r="Y2173" s="27">
        <v>59.5</v>
      </c>
      <c r="Z2173" s="27">
        <v>42.5</v>
      </c>
      <c r="AA2173" s="28" t="s">
        <v>283</v>
      </c>
      <c r="AB2173" s="31">
        <v>0.875</v>
      </c>
      <c r="AC2173" s="32">
        <v>35</v>
      </c>
      <c r="AD2173" s="28">
        <v>11</v>
      </c>
      <c r="AE2173" s="28">
        <v>33</v>
      </c>
      <c r="AF2173" s="33">
        <v>0.02</v>
      </c>
      <c r="AG2173" s="28">
        <v>0.5</v>
      </c>
      <c r="AH2173" s="31">
        <v>2.5000000000000001E-2</v>
      </c>
      <c r="AI2173" s="31">
        <v>1.675</v>
      </c>
      <c r="AJ2173" s="31"/>
      <c r="AK2173" s="75" t="str">
        <f t="shared" si="433"/>
        <v>1</v>
      </c>
      <c r="AL2173" s="75" t="str">
        <f t="shared" si="434"/>
        <v>1</v>
      </c>
      <c r="AM2173" s="75" t="str">
        <f t="shared" si="435"/>
        <v>1</v>
      </c>
      <c r="AN2173" s="75" t="str">
        <f t="shared" si="436"/>
        <v>1</v>
      </c>
      <c r="AO2173" s="75" t="str">
        <f t="shared" si="437"/>
        <v>1</v>
      </c>
      <c r="AP2173" s="75" t="str">
        <f t="shared" si="438"/>
        <v>1</v>
      </c>
      <c r="AQ2173" s="75" t="str">
        <f t="shared" si="442"/>
        <v>3</v>
      </c>
      <c r="AR2173" s="75" t="str">
        <f t="shared" si="443"/>
        <v>1</v>
      </c>
      <c r="AS2173" s="75">
        <f t="shared" si="439"/>
        <v>1.4545454545454546</v>
      </c>
      <c r="AT2173" s="75" t="str">
        <f t="shared" si="440"/>
        <v>3</v>
      </c>
      <c r="AU2173" s="48" t="e">
        <f>IF(OR(AQ2173="I",#REF!="I",AQ2173="C",#REF!="C"),"Termovacío",IF(OR(AO2173="I",AN2173="I",AP2173="I",AK2173="I",AL2173="I",AO2173="C",AN2173="C",AP2173="C",AK2173="C",AL2173="C"),"Regeneración",""))</f>
        <v>#REF!</v>
      </c>
    </row>
    <row r="2174" spans="1:47" s="10" customFormat="1" ht="15" customHeight="1" x14ac:dyDescent="0.2">
      <c r="A2174" s="4">
        <f t="shared" si="441"/>
        <v>117</v>
      </c>
      <c r="B2174" s="4">
        <v>60006149</v>
      </c>
      <c r="C2174" s="4" t="s">
        <v>114</v>
      </c>
      <c r="D2174" s="4" t="s">
        <v>163</v>
      </c>
      <c r="E2174" s="3"/>
      <c r="F2174" s="4" t="s">
        <v>405</v>
      </c>
      <c r="G2174" s="4" t="s">
        <v>29</v>
      </c>
      <c r="H2174" s="4">
        <v>146918</v>
      </c>
      <c r="I2174" s="4" t="s">
        <v>10</v>
      </c>
      <c r="J2174" s="4">
        <v>50</v>
      </c>
      <c r="K2174" s="4" t="s">
        <v>129</v>
      </c>
      <c r="L2174" s="4">
        <v>2014</v>
      </c>
      <c r="M2174" s="4" t="s">
        <v>267</v>
      </c>
      <c r="N2174" s="4" t="s">
        <v>153</v>
      </c>
      <c r="O2174" s="4" t="s">
        <v>148</v>
      </c>
      <c r="P2174" s="4"/>
      <c r="Q2174" s="4"/>
      <c r="R2174" s="4" t="s">
        <v>119</v>
      </c>
      <c r="S2174" s="13"/>
      <c r="T2174" s="4"/>
      <c r="U2174" s="4"/>
      <c r="V2174" s="4"/>
      <c r="W2174" s="4">
        <v>60</v>
      </c>
      <c r="X2174" s="13">
        <v>43998</v>
      </c>
      <c r="Y2174" s="27"/>
      <c r="Z2174" s="27"/>
      <c r="AA2174" s="28"/>
      <c r="AB2174" s="31"/>
      <c r="AC2174" s="32">
        <v>45</v>
      </c>
      <c r="AD2174" s="28"/>
      <c r="AE2174" s="28">
        <v>31.5</v>
      </c>
      <c r="AF2174" s="33">
        <v>0.01</v>
      </c>
      <c r="AG2174" s="28">
        <v>0.5</v>
      </c>
      <c r="AH2174" s="31">
        <v>6.0000000000000001E-3</v>
      </c>
      <c r="AI2174" s="31">
        <v>0.15</v>
      </c>
      <c r="AJ2174" s="31"/>
      <c r="AK2174" s="75" t="str">
        <f t="shared" si="433"/>
        <v>1</v>
      </c>
      <c r="AL2174" s="75" t="str">
        <f t="shared" si="434"/>
        <v>1</v>
      </c>
      <c r="AM2174" s="75" t="str">
        <f t="shared" si="435"/>
        <v>1</v>
      </c>
      <c r="AN2174" s="75" t="str">
        <f t="shared" si="436"/>
        <v>1</v>
      </c>
      <c r="AO2174" s="75" t="str">
        <f t="shared" si="437"/>
        <v>3</v>
      </c>
      <c r="AP2174" s="75" t="str">
        <f t="shared" si="438"/>
        <v>1</v>
      </c>
      <c r="AQ2174" s="75" t="str">
        <f t="shared" si="442"/>
        <v>1</v>
      </c>
      <c r="AR2174" s="75" t="str">
        <f t="shared" si="443"/>
        <v>1</v>
      </c>
      <c r="AS2174" s="75">
        <f t="shared" si="439"/>
        <v>1.2727272727272727</v>
      </c>
      <c r="AT2174" s="75" t="str">
        <f t="shared" si="440"/>
        <v>3</v>
      </c>
      <c r="AU2174" s="48" t="e">
        <f>IF(OR(AQ2174="I",#REF!="I",AQ2174="C",#REF!="C"),"Termovacío",IF(OR(AO2174="I",AN2174="I",AP2174="I",AK2174="I",AL2174="I",AO2174="C",AN2174="C",AP2174="C",AK2174="C",AL2174="C"),"Regeneración",""))</f>
        <v>#REF!</v>
      </c>
    </row>
    <row r="2175" spans="1:47" s="10" customFormat="1" ht="15" customHeight="1" x14ac:dyDescent="0.2">
      <c r="A2175" s="4">
        <f t="shared" si="441"/>
        <v>117</v>
      </c>
      <c r="B2175" s="4">
        <v>60006149</v>
      </c>
      <c r="C2175" s="4" t="s">
        <v>114</v>
      </c>
      <c r="D2175" s="4" t="s">
        <v>163</v>
      </c>
      <c r="E2175" s="3"/>
      <c r="F2175" s="4" t="s">
        <v>405</v>
      </c>
      <c r="G2175" s="4" t="s">
        <v>29</v>
      </c>
      <c r="H2175" s="4">
        <v>146918</v>
      </c>
      <c r="I2175" s="4" t="s">
        <v>10</v>
      </c>
      <c r="J2175" s="4">
        <v>50</v>
      </c>
      <c r="K2175" s="4" t="s">
        <v>129</v>
      </c>
      <c r="L2175" s="4">
        <v>2014</v>
      </c>
      <c r="M2175" s="4" t="s">
        <v>267</v>
      </c>
      <c r="N2175" s="4" t="s">
        <v>153</v>
      </c>
      <c r="O2175" s="4" t="s">
        <v>148</v>
      </c>
      <c r="P2175" s="4"/>
      <c r="Q2175" s="4"/>
      <c r="R2175" s="4" t="s">
        <v>119</v>
      </c>
      <c r="S2175" s="13"/>
      <c r="T2175" s="4"/>
      <c r="U2175" s="4"/>
      <c r="V2175" s="4"/>
      <c r="W2175" s="4">
        <v>60</v>
      </c>
      <c r="X2175" s="13">
        <v>43584</v>
      </c>
      <c r="Y2175" s="27"/>
      <c r="Z2175" s="27"/>
      <c r="AA2175" s="28"/>
      <c r="AB2175" s="31"/>
      <c r="AC2175" s="32">
        <v>32</v>
      </c>
      <c r="AD2175" s="28"/>
      <c r="AE2175" s="28">
        <v>40.200000000000003</v>
      </c>
      <c r="AF2175" s="33">
        <v>0.01</v>
      </c>
      <c r="AG2175" s="28">
        <v>0.5</v>
      </c>
      <c r="AH2175" s="31">
        <v>1.0999999999999999E-2</v>
      </c>
      <c r="AI2175" s="31">
        <v>0.15</v>
      </c>
      <c r="AJ2175" s="31"/>
      <c r="AK2175" s="75" t="str">
        <f t="shared" si="433"/>
        <v>1</v>
      </c>
      <c r="AL2175" s="75" t="str">
        <f t="shared" si="434"/>
        <v>1</v>
      </c>
      <c r="AM2175" s="75" t="str">
        <f t="shared" si="435"/>
        <v>1</v>
      </c>
      <c r="AN2175" s="75" t="str">
        <f t="shared" si="436"/>
        <v>1</v>
      </c>
      <c r="AO2175" s="75" t="str">
        <f t="shared" si="437"/>
        <v>1</v>
      </c>
      <c r="AP2175" s="75" t="str">
        <f t="shared" si="438"/>
        <v>1</v>
      </c>
      <c r="AQ2175" s="75" t="str">
        <f t="shared" si="442"/>
        <v>5</v>
      </c>
      <c r="AR2175" s="75" t="str">
        <f t="shared" si="443"/>
        <v>1</v>
      </c>
      <c r="AS2175" s="75">
        <f t="shared" si="439"/>
        <v>1.9090909090909092</v>
      </c>
      <c r="AT2175" s="75" t="str">
        <f t="shared" si="440"/>
        <v>3</v>
      </c>
      <c r="AU2175" s="48" t="e">
        <f>IF(OR(AQ2175="I",#REF!="I",AQ2175="C",#REF!="C"),"Termovacío",IF(OR(AO2175="I",AN2175="I",AP2175="I",AK2175="I",AL2175="I",AO2175="C",AN2175="C",AP2175="C",AK2175="C",AL2175="C"),"Regeneración",""))</f>
        <v>#REF!</v>
      </c>
    </row>
    <row r="2176" spans="1:47" s="10" customFormat="1" ht="15" customHeight="1" x14ac:dyDescent="0.2">
      <c r="A2176" s="4">
        <f t="shared" si="441"/>
        <v>117</v>
      </c>
      <c r="B2176" s="4">
        <v>60006149</v>
      </c>
      <c r="C2176" s="4" t="s">
        <v>114</v>
      </c>
      <c r="D2176" s="4" t="s">
        <v>163</v>
      </c>
      <c r="E2176" s="3"/>
      <c r="F2176" s="4" t="s">
        <v>405</v>
      </c>
      <c r="G2176" s="4" t="s">
        <v>29</v>
      </c>
      <c r="H2176" s="4">
        <v>146918</v>
      </c>
      <c r="I2176" s="4" t="s">
        <v>10</v>
      </c>
      <c r="J2176" s="4">
        <v>50</v>
      </c>
      <c r="K2176" s="4" t="s">
        <v>129</v>
      </c>
      <c r="L2176" s="4">
        <v>2014</v>
      </c>
      <c r="M2176" s="4" t="s">
        <v>267</v>
      </c>
      <c r="N2176" s="4" t="s">
        <v>153</v>
      </c>
      <c r="O2176" s="4" t="s">
        <v>148</v>
      </c>
      <c r="P2176" s="4"/>
      <c r="Q2176" s="4"/>
      <c r="R2176" s="4" t="s">
        <v>119</v>
      </c>
      <c r="S2176" s="13"/>
      <c r="T2176" s="4"/>
      <c r="U2176" s="4"/>
      <c r="V2176" s="4"/>
      <c r="W2176" s="4">
        <v>60</v>
      </c>
      <c r="X2176" s="13">
        <v>43318</v>
      </c>
      <c r="Y2176" s="27"/>
      <c r="Z2176" s="27"/>
      <c r="AA2176" s="28"/>
      <c r="AB2176" s="31"/>
      <c r="AC2176" s="32">
        <v>43</v>
      </c>
      <c r="AD2176" s="28"/>
      <c r="AE2176" s="28">
        <v>38.9</v>
      </c>
      <c r="AF2176" s="33">
        <v>0.01</v>
      </c>
      <c r="AG2176" s="28">
        <v>0.5</v>
      </c>
      <c r="AH2176" s="31">
        <v>1.2E-2</v>
      </c>
      <c r="AI2176" s="31">
        <v>0.27</v>
      </c>
      <c r="AJ2176" s="31"/>
      <c r="AK2176" s="75" t="str">
        <f t="shared" si="433"/>
        <v>1</v>
      </c>
      <c r="AL2176" s="75" t="str">
        <f t="shared" si="434"/>
        <v>1</v>
      </c>
      <c r="AM2176" s="75" t="str">
        <f t="shared" si="435"/>
        <v>1</v>
      </c>
      <c r="AN2176" s="75" t="str">
        <f t="shared" si="436"/>
        <v>1</v>
      </c>
      <c r="AO2176" s="75" t="str">
        <f t="shared" si="437"/>
        <v>1</v>
      </c>
      <c r="AP2176" s="75" t="str">
        <f t="shared" si="438"/>
        <v>1</v>
      </c>
      <c r="AQ2176" s="75" t="str">
        <f t="shared" si="442"/>
        <v>1</v>
      </c>
      <c r="AR2176" s="75" t="str">
        <f t="shared" si="443"/>
        <v>1</v>
      </c>
      <c r="AS2176" s="75">
        <f t="shared" si="439"/>
        <v>1</v>
      </c>
      <c r="AT2176" s="75" t="str">
        <f t="shared" si="440"/>
        <v>1</v>
      </c>
      <c r="AU2176" s="48" t="e">
        <f>IF(OR(AQ2176="I",#REF!="I",AQ2176="C",#REF!="C"),"Termovacío",IF(OR(AO2176="I",AN2176="I",AP2176="I",AK2176="I",AL2176="I",AO2176="C",AN2176="C",AP2176="C",AK2176="C",AL2176="C"),"Regeneración",""))</f>
        <v>#REF!</v>
      </c>
    </row>
    <row r="2177" spans="1:47" s="10" customFormat="1" ht="15" customHeight="1" x14ac:dyDescent="0.2">
      <c r="A2177" s="4">
        <f t="shared" si="441"/>
        <v>117</v>
      </c>
      <c r="B2177" s="4">
        <v>60006149</v>
      </c>
      <c r="C2177" s="4" t="s">
        <v>114</v>
      </c>
      <c r="D2177" s="4" t="s">
        <v>163</v>
      </c>
      <c r="E2177" s="3"/>
      <c r="F2177" s="4" t="s">
        <v>405</v>
      </c>
      <c r="G2177" s="4" t="s">
        <v>29</v>
      </c>
      <c r="H2177" s="4">
        <v>146918</v>
      </c>
      <c r="I2177" s="4" t="s">
        <v>10</v>
      </c>
      <c r="J2177" s="4">
        <v>50</v>
      </c>
      <c r="K2177" s="4" t="s">
        <v>129</v>
      </c>
      <c r="L2177" s="4">
        <v>2014</v>
      </c>
      <c r="M2177" s="4" t="s">
        <v>267</v>
      </c>
      <c r="N2177" s="4" t="s">
        <v>153</v>
      </c>
      <c r="O2177" s="4" t="s">
        <v>148</v>
      </c>
      <c r="P2177" s="4"/>
      <c r="Q2177" s="4"/>
      <c r="R2177" s="4" t="s">
        <v>119</v>
      </c>
      <c r="S2177" s="13"/>
      <c r="T2177" s="4"/>
      <c r="U2177" s="4"/>
      <c r="V2177" s="4"/>
      <c r="W2177" s="4">
        <v>60</v>
      </c>
      <c r="X2177" s="13">
        <v>42921</v>
      </c>
      <c r="Y2177" s="27"/>
      <c r="Z2177" s="27"/>
      <c r="AA2177" s="28"/>
      <c r="AB2177" s="31"/>
      <c r="AC2177" s="32">
        <v>45</v>
      </c>
      <c r="AD2177" s="28"/>
      <c r="AE2177" s="28">
        <v>40.6</v>
      </c>
      <c r="AF2177" s="33">
        <v>0.01</v>
      </c>
      <c r="AG2177" s="28">
        <v>0.5</v>
      </c>
      <c r="AH2177" s="31">
        <v>0.06</v>
      </c>
      <c r="AI2177" s="31">
        <v>1</v>
      </c>
      <c r="AJ2177" s="31"/>
      <c r="AK2177" s="75" t="str">
        <f t="shared" si="433"/>
        <v>1</v>
      </c>
      <c r="AL2177" s="75" t="str">
        <f t="shared" si="434"/>
        <v>1</v>
      </c>
      <c r="AM2177" s="75" t="str">
        <f t="shared" si="435"/>
        <v>1</v>
      </c>
      <c r="AN2177" s="75" t="str">
        <f t="shared" si="436"/>
        <v>1</v>
      </c>
      <c r="AO2177" s="75" t="str">
        <f t="shared" si="437"/>
        <v>1</v>
      </c>
      <c r="AP2177" s="75" t="str">
        <f t="shared" si="438"/>
        <v>1</v>
      </c>
      <c r="AQ2177" s="75" t="str">
        <f t="shared" si="442"/>
        <v>1</v>
      </c>
      <c r="AR2177" s="75" t="str">
        <f t="shared" si="443"/>
        <v>1</v>
      </c>
      <c r="AS2177" s="75">
        <f t="shared" si="439"/>
        <v>1</v>
      </c>
      <c r="AT2177" s="75" t="str">
        <f t="shared" si="440"/>
        <v>1</v>
      </c>
      <c r="AU2177" s="48" t="e">
        <f>IF(OR(AQ2177="I",#REF!="I",AQ2177="C",#REF!="C"),"Termovacío",IF(OR(AO2177="I",AN2177="I",AP2177="I",AK2177="I",AL2177="I",AO2177="C",AN2177="C",AP2177="C",AK2177="C",AL2177="C"),"Regeneración",""))</f>
        <v>#REF!</v>
      </c>
    </row>
    <row r="2178" spans="1:47" s="10" customFormat="1" ht="15" customHeight="1" x14ac:dyDescent="0.2">
      <c r="A2178" s="4">
        <f t="shared" si="441"/>
        <v>117</v>
      </c>
      <c r="B2178" s="4">
        <v>60006149</v>
      </c>
      <c r="C2178" s="4" t="s">
        <v>114</v>
      </c>
      <c r="D2178" s="4" t="s">
        <v>163</v>
      </c>
      <c r="E2178" s="3"/>
      <c r="F2178" s="4" t="s">
        <v>405</v>
      </c>
      <c r="G2178" s="4" t="s">
        <v>29</v>
      </c>
      <c r="H2178" s="4">
        <v>146918</v>
      </c>
      <c r="I2178" s="4" t="s">
        <v>10</v>
      </c>
      <c r="J2178" s="4">
        <v>50</v>
      </c>
      <c r="K2178" s="4" t="s">
        <v>129</v>
      </c>
      <c r="L2178" s="4">
        <v>2014</v>
      </c>
      <c r="M2178" s="4" t="s">
        <v>267</v>
      </c>
      <c r="N2178" s="4" t="s">
        <v>153</v>
      </c>
      <c r="O2178" s="4" t="s">
        <v>148</v>
      </c>
      <c r="P2178" s="4"/>
      <c r="Q2178" s="4"/>
      <c r="R2178" s="4" t="s">
        <v>119</v>
      </c>
      <c r="S2178" s="13"/>
      <c r="T2178" s="4"/>
      <c r="U2178" s="4"/>
      <c r="V2178" s="4"/>
      <c r="W2178" s="4">
        <v>60</v>
      </c>
      <c r="X2178" s="13">
        <v>42382</v>
      </c>
      <c r="Y2178" s="27"/>
      <c r="Z2178" s="27"/>
      <c r="AA2178" s="28"/>
      <c r="AB2178" s="31"/>
      <c r="AC2178" s="32">
        <v>75</v>
      </c>
      <c r="AD2178" s="28"/>
      <c r="AE2178" s="28">
        <v>40</v>
      </c>
      <c r="AF2178" s="33">
        <v>0.01</v>
      </c>
      <c r="AG2178" s="28">
        <v>0.5</v>
      </c>
      <c r="AH2178" s="31">
        <v>1.0999999999999999E-2</v>
      </c>
      <c r="AI2178" s="31">
        <v>0.214</v>
      </c>
      <c r="AJ2178" s="31"/>
      <c r="AK2178" s="75" t="str">
        <f t="shared" si="433"/>
        <v>1</v>
      </c>
      <c r="AL2178" s="75" t="str">
        <f t="shared" si="434"/>
        <v>1</v>
      </c>
      <c r="AM2178" s="75" t="str">
        <f t="shared" si="435"/>
        <v>1</v>
      </c>
      <c r="AN2178" s="75" t="str">
        <f t="shared" si="436"/>
        <v>1</v>
      </c>
      <c r="AO2178" s="75" t="str">
        <f t="shared" si="437"/>
        <v>1</v>
      </c>
      <c r="AP2178" s="75" t="str">
        <f t="shared" si="438"/>
        <v>1</v>
      </c>
      <c r="AQ2178" s="75" t="str">
        <f t="shared" si="442"/>
        <v>1</v>
      </c>
      <c r="AR2178" s="75" t="str">
        <f t="shared" si="443"/>
        <v>1</v>
      </c>
      <c r="AS2178" s="75">
        <f t="shared" si="439"/>
        <v>1</v>
      </c>
      <c r="AT2178" s="75" t="str">
        <f t="shared" si="440"/>
        <v>1</v>
      </c>
      <c r="AU2178" s="48" t="e">
        <f>IF(OR(AQ2178="I",#REF!="I",AQ2178="C",#REF!="C"),"Termovacío",IF(OR(AO2178="I",AN2178="I",AP2178="I",AK2178="I",AL2178="I",AO2178="C",AN2178="C",AP2178="C",AK2178="C",AL2178="C"),"Regeneración",""))</f>
        <v>#REF!</v>
      </c>
    </row>
    <row r="2179" spans="1:47" s="10" customFormat="1" ht="14.1" customHeight="1" x14ac:dyDescent="0.2">
      <c r="A2179" s="4">
        <f t="shared" si="441"/>
        <v>118</v>
      </c>
      <c r="B2179" s="36">
        <v>60006097</v>
      </c>
      <c r="C2179" s="36" t="s">
        <v>109</v>
      </c>
      <c r="D2179" s="36" t="s">
        <v>156</v>
      </c>
      <c r="E2179" s="37"/>
      <c r="F2179" s="36" t="s">
        <v>605</v>
      </c>
      <c r="G2179" s="36" t="s">
        <v>29</v>
      </c>
      <c r="H2179" s="36" t="s">
        <v>500</v>
      </c>
      <c r="I2179" s="36" t="s">
        <v>244</v>
      </c>
      <c r="J2179" s="36">
        <v>50</v>
      </c>
      <c r="K2179" s="36" t="s">
        <v>130</v>
      </c>
      <c r="L2179" s="36">
        <v>2014</v>
      </c>
      <c r="M2179" s="36" t="s">
        <v>267</v>
      </c>
      <c r="N2179" s="36" t="s">
        <v>153</v>
      </c>
      <c r="O2179" s="36" t="s">
        <v>133</v>
      </c>
      <c r="P2179" s="36">
        <v>2015</v>
      </c>
      <c r="Q2179" s="36" t="s">
        <v>501</v>
      </c>
      <c r="R2179" s="36" t="s">
        <v>119</v>
      </c>
      <c r="S2179" s="38"/>
      <c r="T2179" s="36"/>
      <c r="U2179" s="36"/>
      <c r="V2179" s="36" t="s">
        <v>448</v>
      </c>
      <c r="W2179" s="36">
        <v>60</v>
      </c>
      <c r="X2179" s="38">
        <v>45697</v>
      </c>
      <c r="Y2179" s="39">
        <v>64</v>
      </c>
      <c r="Z2179" s="39" t="s">
        <v>664</v>
      </c>
      <c r="AA2179" s="40" t="s">
        <v>665</v>
      </c>
      <c r="AB2179" s="41">
        <v>0.88200000000000001</v>
      </c>
      <c r="AC2179" s="42">
        <v>74</v>
      </c>
      <c r="AD2179" s="40">
        <v>5</v>
      </c>
      <c r="AE2179" s="40">
        <v>36.299999999999997</v>
      </c>
      <c r="AF2179" s="43">
        <v>2E-3</v>
      </c>
      <c r="AG2179" s="40">
        <v>0.5</v>
      </c>
      <c r="AH2179" s="41">
        <v>1.7000000000000001E-2</v>
      </c>
      <c r="AI2179" s="41">
        <v>0.379</v>
      </c>
      <c r="AJ2179" s="41">
        <v>0.112</v>
      </c>
      <c r="AK2179" s="75" t="str">
        <f t="shared" si="433"/>
        <v>1</v>
      </c>
      <c r="AL2179" s="75" t="str">
        <f t="shared" si="434"/>
        <v>1</v>
      </c>
      <c r="AM2179" s="75" t="str">
        <f t="shared" si="435"/>
        <v>1</v>
      </c>
      <c r="AN2179" s="75" t="str">
        <f t="shared" si="436"/>
        <v>1</v>
      </c>
      <c r="AO2179" s="75" t="str">
        <f t="shared" si="437"/>
        <v>1</v>
      </c>
      <c r="AP2179" s="75" t="str">
        <f t="shared" si="438"/>
        <v>1</v>
      </c>
      <c r="AQ2179" s="75" t="str">
        <f t="shared" si="442"/>
        <v>1</v>
      </c>
      <c r="AR2179" s="75" t="str">
        <f t="shared" si="443"/>
        <v>3</v>
      </c>
      <c r="AS2179" s="75">
        <f t="shared" si="439"/>
        <v>1.0909090909090908</v>
      </c>
      <c r="AT2179" s="75" t="str">
        <f t="shared" si="440"/>
        <v>3</v>
      </c>
      <c r="AU2179" s="48"/>
    </row>
    <row r="2180" spans="1:47" s="10" customFormat="1" ht="15" customHeight="1" x14ac:dyDescent="0.2">
      <c r="A2180" s="4">
        <f t="shared" si="441"/>
        <v>119</v>
      </c>
      <c r="B2180" s="36">
        <v>50500508</v>
      </c>
      <c r="C2180" s="36" t="s">
        <v>109</v>
      </c>
      <c r="D2180" s="36" t="s">
        <v>163</v>
      </c>
      <c r="E2180" s="37"/>
      <c r="F2180" s="36" t="s">
        <v>407</v>
      </c>
      <c r="G2180" s="36" t="s">
        <v>12</v>
      </c>
      <c r="H2180" s="36" t="s">
        <v>73</v>
      </c>
      <c r="I2180" s="36" t="s">
        <v>10</v>
      </c>
      <c r="J2180" s="36" t="s">
        <v>144</v>
      </c>
      <c r="K2180" s="36" t="s">
        <v>136</v>
      </c>
      <c r="L2180" s="36">
        <v>1995</v>
      </c>
      <c r="M2180" s="36" t="s">
        <v>266</v>
      </c>
      <c r="N2180" s="36" t="s">
        <v>304</v>
      </c>
      <c r="O2180" s="36" t="s">
        <v>122</v>
      </c>
      <c r="P2180" s="36"/>
      <c r="Q2180" s="36"/>
      <c r="R2180" s="36" t="s">
        <v>123</v>
      </c>
      <c r="S2180" s="38"/>
      <c r="T2180" s="36"/>
      <c r="U2180" s="36"/>
      <c r="V2180" s="36" t="s">
        <v>448</v>
      </c>
      <c r="W2180" s="36">
        <v>60</v>
      </c>
      <c r="X2180" s="38">
        <v>45697</v>
      </c>
      <c r="Y2180" s="39">
        <v>65</v>
      </c>
      <c r="Z2180" s="39" t="s">
        <v>664</v>
      </c>
      <c r="AA2180" s="40" t="s">
        <v>665</v>
      </c>
      <c r="AB2180" s="41">
        <v>0.88100000000000001</v>
      </c>
      <c r="AC2180" s="42">
        <v>51</v>
      </c>
      <c r="AD2180" s="40">
        <v>13</v>
      </c>
      <c r="AE2180" s="40">
        <v>31.8</v>
      </c>
      <c r="AF2180" s="43">
        <v>0.02</v>
      </c>
      <c r="AG2180" s="40">
        <v>2</v>
      </c>
      <c r="AH2180" s="41">
        <v>0.02</v>
      </c>
      <c r="AI2180" s="41">
        <v>0.68300000000000005</v>
      </c>
      <c r="AJ2180" s="41"/>
      <c r="AK2180" s="75" t="str">
        <f t="shared" ref="AK2180:AK2243" si="444">IF(AH2180&lt;&gt;"",IF(AH2180&lt;=0.1,"1",IF(AND(AH2180&gt;0.1,AH2180&lt;=0.3),"3",IF(AH2180&gt;0.3,"5",""))),"1")</f>
        <v>1</v>
      </c>
      <c r="AL2180" s="75" t="str">
        <f t="shared" ref="AL2180:AL2243" si="445">IF(AI2180&lt;&gt;"",IF(AI2180&lt;=3,"1",IF(AND(AI2180&gt;3,AI2180&lt;=4),"3",IF(AI2180&gt;4,"5",""))),"1")</f>
        <v>1</v>
      </c>
      <c r="AM2180" s="75" t="str">
        <f t="shared" ref="AM2180:AM2243" si="446">IF(AD2180&lt;&gt;"",IF(AD2180&lt;=20,"1",IF(AND(AD2180&gt;20,AD2180&lt;=30),"3",IF(AD2180&gt;30,"5",""))),"1")</f>
        <v>1</v>
      </c>
      <c r="AN2180" s="75" t="str">
        <f t="shared" ref="AN2180:AN2243" si="447">IF(AF2180&lt;&gt;"",IF(AF2180&lt;=0.05,"1",IF(AND(AF2180&gt;0.05,AF2180&lt;=0.1),"3",IF(AF2180&gt;0.1,"5",""))),"1")</f>
        <v>1</v>
      </c>
      <c r="AO2180" s="75" t="str">
        <f t="shared" ref="AO2180:AO2243" si="448">IF(AE2180&lt;&gt;"",IF(AE2180&gt;=32,"1",IF(AND(AE2180&gt;=28,AE2180&lt;32),"3",IF(AE2180&lt;28,"5",""))),"1")</f>
        <v>3</v>
      </c>
      <c r="AP2180" s="75" t="str">
        <f t="shared" ref="AP2180:AP2243" si="449">IF(AG2180&lt;&gt;"",IF(AG2180&lt;=3.5,"1",IF(AG2180&gt;3.5,"5","")),"1")</f>
        <v>1</v>
      </c>
      <c r="AQ2180" s="75" t="str">
        <f t="shared" si="442"/>
        <v>1</v>
      </c>
      <c r="AR2180" s="75" t="str">
        <f t="shared" si="443"/>
        <v>1</v>
      </c>
      <c r="AS2180" s="75">
        <f t="shared" si="439"/>
        <v>1.2727272727272727</v>
      </c>
      <c r="AT2180" s="75" t="str">
        <f t="shared" si="440"/>
        <v>3</v>
      </c>
      <c r="AU2180" s="48" t="e">
        <f>IF(OR(AQ2180="I",#REF!="I",AQ2180="C",#REF!="C"),"Termovacío",IF(OR(AO2180="I",AN2180="I",AP2180="I",AK2180="I",AL2180="I",AO2180="C",AN2180="C",AP2180="C",AK2180="C",AL2180="C"),"Regeneración",""))</f>
        <v>#REF!</v>
      </c>
    </row>
    <row r="2181" spans="1:47" s="10" customFormat="1" ht="15" customHeight="1" x14ac:dyDescent="0.2">
      <c r="A2181" s="4">
        <f t="shared" si="441"/>
        <v>119</v>
      </c>
      <c r="B2181" s="4">
        <v>50500508</v>
      </c>
      <c r="C2181" s="4" t="s">
        <v>109</v>
      </c>
      <c r="D2181" s="4" t="s">
        <v>163</v>
      </c>
      <c r="E2181" s="3"/>
      <c r="F2181" s="4" t="s">
        <v>407</v>
      </c>
      <c r="G2181" s="4" t="s">
        <v>12</v>
      </c>
      <c r="H2181" s="4" t="s">
        <v>73</v>
      </c>
      <c r="I2181" s="4" t="s">
        <v>10</v>
      </c>
      <c r="J2181" s="4" t="s">
        <v>144</v>
      </c>
      <c r="K2181" s="4" t="s">
        <v>136</v>
      </c>
      <c r="L2181" s="4">
        <v>1995</v>
      </c>
      <c r="M2181" s="4" t="s">
        <v>266</v>
      </c>
      <c r="N2181" s="4" t="s">
        <v>304</v>
      </c>
      <c r="O2181" s="4" t="s">
        <v>122</v>
      </c>
      <c r="P2181" s="4"/>
      <c r="Q2181" s="4"/>
      <c r="R2181" s="4" t="s">
        <v>123</v>
      </c>
      <c r="S2181" s="13"/>
      <c r="T2181" s="4"/>
      <c r="U2181" s="4"/>
      <c r="V2181" s="4" t="s">
        <v>448</v>
      </c>
      <c r="W2181" s="4">
        <v>60</v>
      </c>
      <c r="X2181" s="13">
        <v>45214</v>
      </c>
      <c r="Y2181" s="27">
        <v>57</v>
      </c>
      <c r="Z2181" s="27"/>
      <c r="AA2181" s="28" t="s">
        <v>456</v>
      </c>
      <c r="AB2181" s="31">
        <v>0.88</v>
      </c>
      <c r="AC2181" s="32">
        <v>66</v>
      </c>
      <c r="AD2181" s="28">
        <v>8</v>
      </c>
      <c r="AE2181" s="28">
        <v>32.6</v>
      </c>
      <c r="AF2181" s="33">
        <v>0.02</v>
      </c>
      <c r="AG2181" s="28">
        <v>2</v>
      </c>
      <c r="AH2181" s="31">
        <v>3.5000000000000003E-2</v>
      </c>
      <c r="AI2181" s="31">
        <v>0.88300000000000001</v>
      </c>
      <c r="AJ2181" s="31"/>
      <c r="AK2181" s="75" t="str">
        <f t="shared" si="444"/>
        <v>1</v>
      </c>
      <c r="AL2181" s="75" t="str">
        <f t="shared" si="445"/>
        <v>1</v>
      </c>
      <c r="AM2181" s="75" t="str">
        <f t="shared" si="446"/>
        <v>1</v>
      </c>
      <c r="AN2181" s="75" t="str">
        <f t="shared" si="447"/>
        <v>1</v>
      </c>
      <c r="AO2181" s="75" t="str">
        <f t="shared" si="448"/>
        <v>1</v>
      </c>
      <c r="AP2181" s="75" t="str">
        <f t="shared" si="449"/>
        <v>1</v>
      </c>
      <c r="AQ2181" s="75" t="str">
        <f t="shared" si="442"/>
        <v>1</v>
      </c>
      <c r="AR2181" s="75" t="str">
        <f t="shared" si="443"/>
        <v>1</v>
      </c>
      <c r="AS2181" s="75">
        <f t="shared" ref="AS2181:AS2244" si="450">+(3*AK2181+3*AL2181+4*AM2181+2*AN2181+3*AO2181+1*AP2181+5*AQ2181+1*AR2181)/22</f>
        <v>1</v>
      </c>
      <c r="AT2181" s="75" t="str">
        <f t="shared" ref="AT2181:AT2244" si="451">IF(AND(AS2181&gt;0,AS2181&lt;=1),"1",IF(AND(AS2181&gt;1,AS2181&lt;=2),"3",IF(AND(AS2181&gt;2,AS2181&lt;=3),"6",IF(AND(AS2181&gt;3,AS2181&lt;=4),"8",IF(AND(AS2181&gt;4,AS2181&lt;=5),"10","")))))</f>
        <v>1</v>
      </c>
      <c r="AU2181" s="48" t="e">
        <f>IF(OR(AQ2181="I",#REF!="I",AQ2181="C",#REF!="C"),"Termovacío",IF(OR(AO2181="I",AN2181="I",AP2181="I",AK2181="I",AL2181="I",AO2181="C",AN2181="C",AP2181="C",AK2181="C",AL2181="C"),"Regeneración",""))</f>
        <v>#REF!</v>
      </c>
    </row>
    <row r="2182" spans="1:47" s="10" customFormat="1" ht="15" customHeight="1" x14ac:dyDescent="0.2">
      <c r="A2182" s="4">
        <f t="shared" si="441"/>
        <v>119</v>
      </c>
      <c r="B2182" s="4">
        <v>50500508</v>
      </c>
      <c r="C2182" s="4" t="s">
        <v>109</v>
      </c>
      <c r="D2182" s="4" t="s">
        <v>163</v>
      </c>
      <c r="E2182" s="3"/>
      <c r="F2182" s="4" t="s">
        <v>407</v>
      </c>
      <c r="G2182" s="4" t="s">
        <v>12</v>
      </c>
      <c r="H2182" s="4" t="s">
        <v>73</v>
      </c>
      <c r="I2182" s="4" t="s">
        <v>10</v>
      </c>
      <c r="J2182" s="4" t="s">
        <v>144</v>
      </c>
      <c r="K2182" s="4" t="s">
        <v>136</v>
      </c>
      <c r="L2182" s="4">
        <v>1995</v>
      </c>
      <c r="M2182" s="4" t="s">
        <v>266</v>
      </c>
      <c r="N2182" s="4" t="s">
        <v>304</v>
      </c>
      <c r="O2182" s="4" t="s">
        <v>122</v>
      </c>
      <c r="P2182" s="4"/>
      <c r="Q2182" s="4"/>
      <c r="R2182" s="4" t="s">
        <v>123</v>
      </c>
      <c r="S2182" s="13"/>
      <c r="T2182" s="4"/>
      <c r="U2182" s="4"/>
      <c r="V2182" s="4" t="s">
        <v>448</v>
      </c>
      <c r="W2182" s="4">
        <v>60</v>
      </c>
      <c r="X2182" s="13">
        <v>45214</v>
      </c>
      <c r="Y2182" s="27">
        <v>57</v>
      </c>
      <c r="Z2182" s="27"/>
      <c r="AA2182" s="28" t="s">
        <v>456</v>
      </c>
      <c r="AB2182" s="31">
        <v>0.88</v>
      </c>
      <c r="AC2182" s="32">
        <v>66</v>
      </c>
      <c r="AD2182" s="28">
        <v>8</v>
      </c>
      <c r="AE2182" s="28">
        <v>32.6</v>
      </c>
      <c r="AF2182" s="33">
        <v>0.02</v>
      </c>
      <c r="AG2182" s="28">
        <v>2</v>
      </c>
      <c r="AH2182" s="31">
        <v>3.5000000000000003E-2</v>
      </c>
      <c r="AI2182" s="31">
        <v>0.88300000000000001</v>
      </c>
      <c r="AJ2182" s="31"/>
      <c r="AK2182" s="75" t="str">
        <f t="shared" si="444"/>
        <v>1</v>
      </c>
      <c r="AL2182" s="75" t="str">
        <f t="shared" si="445"/>
        <v>1</v>
      </c>
      <c r="AM2182" s="75" t="str">
        <f t="shared" si="446"/>
        <v>1</v>
      </c>
      <c r="AN2182" s="75" t="str">
        <f t="shared" si="447"/>
        <v>1</v>
      </c>
      <c r="AO2182" s="75" t="str">
        <f t="shared" si="448"/>
        <v>1</v>
      </c>
      <c r="AP2182" s="75" t="str">
        <f t="shared" si="449"/>
        <v>1</v>
      </c>
      <c r="AQ2182" s="75" t="str">
        <f t="shared" si="442"/>
        <v>1</v>
      </c>
      <c r="AR2182" s="75" t="str">
        <f t="shared" si="443"/>
        <v>1</v>
      </c>
      <c r="AS2182" s="75">
        <f t="shared" si="450"/>
        <v>1</v>
      </c>
      <c r="AT2182" s="75" t="str">
        <f t="shared" si="451"/>
        <v>1</v>
      </c>
      <c r="AU2182" s="48" t="e">
        <f>IF(OR(AQ2182="I",#REF!="I",AQ2182="C",#REF!="C"),"Termovacío",IF(OR(AO2182="I",AN2182="I",AP2182="I",AK2182="I",AL2182="I",AO2182="C",AN2182="C",AP2182="C",AK2182="C",AL2182="C"),"Regeneración",""))</f>
        <v>#REF!</v>
      </c>
    </row>
    <row r="2183" spans="1:47" s="10" customFormat="1" ht="15" customHeight="1" x14ac:dyDescent="0.2">
      <c r="A2183" s="4">
        <f t="shared" si="441"/>
        <v>119</v>
      </c>
      <c r="B2183" s="4">
        <v>50500508</v>
      </c>
      <c r="C2183" s="4" t="s">
        <v>109</v>
      </c>
      <c r="D2183" s="4" t="s">
        <v>163</v>
      </c>
      <c r="E2183" s="3"/>
      <c r="F2183" s="4" t="s">
        <v>407</v>
      </c>
      <c r="G2183" s="4" t="s">
        <v>12</v>
      </c>
      <c r="H2183" s="4" t="s">
        <v>73</v>
      </c>
      <c r="I2183" s="4" t="s">
        <v>10</v>
      </c>
      <c r="J2183" s="4" t="s">
        <v>144</v>
      </c>
      <c r="K2183" s="4" t="s">
        <v>136</v>
      </c>
      <c r="L2183" s="4">
        <v>1995</v>
      </c>
      <c r="M2183" s="4" t="s">
        <v>266</v>
      </c>
      <c r="N2183" s="4" t="s">
        <v>304</v>
      </c>
      <c r="O2183" s="4" t="s">
        <v>122</v>
      </c>
      <c r="P2183" s="4"/>
      <c r="Q2183" s="4"/>
      <c r="R2183" s="4" t="s">
        <v>123</v>
      </c>
      <c r="S2183" s="13"/>
      <c r="T2183" s="4"/>
      <c r="U2183" s="4"/>
      <c r="V2183" s="4"/>
      <c r="W2183" s="4">
        <v>60</v>
      </c>
      <c r="X2183" s="13">
        <v>44788</v>
      </c>
      <c r="Y2183" s="27">
        <v>0</v>
      </c>
      <c r="Z2183" s="27">
        <v>66</v>
      </c>
      <c r="AA2183" s="28" t="s">
        <v>283</v>
      </c>
      <c r="AB2183" s="31">
        <v>0.87880000000000003</v>
      </c>
      <c r="AC2183" s="32">
        <v>30.8</v>
      </c>
      <c r="AD2183" s="28">
        <v>22</v>
      </c>
      <c r="AE2183" s="28">
        <v>30.3</v>
      </c>
      <c r="AF2183" s="33">
        <v>0.04</v>
      </c>
      <c r="AG2183" s="28">
        <v>2</v>
      </c>
      <c r="AH2183" s="31">
        <v>4.2000000000000003E-2</v>
      </c>
      <c r="AI2183" s="31">
        <v>1.07</v>
      </c>
      <c r="AJ2183" s="31"/>
      <c r="AK2183" s="75" t="str">
        <f t="shared" si="444"/>
        <v>1</v>
      </c>
      <c r="AL2183" s="75" t="str">
        <f t="shared" si="445"/>
        <v>1</v>
      </c>
      <c r="AM2183" s="75" t="str">
        <f t="shared" si="446"/>
        <v>3</v>
      </c>
      <c r="AN2183" s="75" t="str">
        <f t="shared" si="447"/>
        <v>1</v>
      </c>
      <c r="AO2183" s="75" t="str">
        <f t="shared" si="448"/>
        <v>3</v>
      </c>
      <c r="AP2183" s="75" t="str">
        <f t="shared" si="449"/>
        <v>1</v>
      </c>
      <c r="AQ2183" s="75" t="str">
        <f t="shared" si="442"/>
        <v>5</v>
      </c>
      <c r="AR2183" s="75" t="str">
        <f t="shared" si="443"/>
        <v>1</v>
      </c>
      <c r="AS2183" s="75">
        <f t="shared" si="450"/>
        <v>2.5454545454545454</v>
      </c>
      <c r="AT2183" s="75" t="str">
        <f t="shared" si="451"/>
        <v>6</v>
      </c>
      <c r="AU2183" s="48" t="e">
        <f>IF(OR(AQ2183="I",#REF!="I",AQ2183="C",#REF!="C"),"Termovacío",IF(OR(AO2183="I",AN2183="I",AP2183="I",AK2183="I",AL2183="I",AO2183="C",AN2183="C",AP2183="C",AK2183="C",AL2183="C"),"Regeneración",""))</f>
        <v>#REF!</v>
      </c>
    </row>
    <row r="2184" spans="1:47" s="10" customFormat="1" ht="15" customHeight="1" x14ac:dyDescent="0.2">
      <c r="A2184" s="4">
        <f t="shared" si="441"/>
        <v>119</v>
      </c>
      <c r="B2184" s="4">
        <v>50500508</v>
      </c>
      <c r="C2184" s="4" t="s">
        <v>109</v>
      </c>
      <c r="D2184" s="4" t="s">
        <v>163</v>
      </c>
      <c r="E2184" s="3"/>
      <c r="F2184" s="4" t="s">
        <v>407</v>
      </c>
      <c r="G2184" s="4" t="s">
        <v>12</v>
      </c>
      <c r="H2184" s="4" t="s">
        <v>73</v>
      </c>
      <c r="I2184" s="4" t="s">
        <v>10</v>
      </c>
      <c r="J2184" s="4" t="s">
        <v>144</v>
      </c>
      <c r="K2184" s="4" t="s">
        <v>136</v>
      </c>
      <c r="L2184" s="4">
        <v>1995</v>
      </c>
      <c r="M2184" s="4" t="s">
        <v>266</v>
      </c>
      <c r="N2184" s="4" t="s">
        <v>304</v>
      </c>
      <c r="O2184" s="4" t="s">
        <v>122</v>
      </c>
      <c r="P2184" s="4"/>
      <c r="Q2184" s="4"/>
      <c r="R2184" s="4" t="s">
        <v>123</v>
      </c>
      <c r="S2184" s="13"/>
      <c r="T2184" s="4"/>
      <c r="U2184" s="4"/>
      <c r="V2184" s="4"/>
      <c r="W2184" s="4">
        <v>60</v>
      </c>
      <c r="X2184" s="13" t="s">
        <v>285</v>
      </c>
      <c r="Y2184" s="27">
        <v>0</v>
      </c>
      <c r="Z2184" s="27">
        <v>60</v>
      </c>
      <c r="AA2184" s="28" t="s">
        <v>282</v>
      </c>
      <c r="AB2184" s="31">
        <v>0.88039999999999996</v>
      </c>
      <c r="AC2184" s="32">
        <v>32.1</v>
      </c>
      <c r="AD2184" s="28">
        <v>21</v>
      </c>
      <c r="AE2184" s="28">
        <v>30.9</v>
      </c>
      <c r="AF2184" s="33">
        <v>0.03</v>
      </c>
      <c r="AG2184" s="28">
        <v>2</v>
      </c>
      <c r="AH2184" s="31">
        <v>5.1999999999999998E-2</v>
      </c>
      <c r="AI2184" s="31">
        <v>0.99</v>
      </c>
      <c r="AJ2184" s="31"/>
      <c r="AK2184" s="75" t="str">
        <f t="shared" si="444"/>
        <v>1</v>
      </c>
      <c r="AL2184" s="75" t="str">
        <f t="shared" si="445"/>
        <v>1</v>
      </c>
      <c r="AM2184" s="75" t="str">
        <f t="shared" si="446"/>
        <v>3</v>
      </c>
      <c r="AN2184" s="75" t="str">
        <f t="shared" si="447"/>
        <v>1</v>
      </c>
      <c r="AO2184" s="75" t="str">
        <f t="shared" si="448"/>
        <v>3</v>
      </c>
      <c r="AP2184" s="75" t="str">
        <f t="shared" si="449"/>
        <v>1</v>
      </c>
      <c r="AQ2184" s="75" t="str">
        <f t="shared" si="442"/>
        <v>5</v>
      </c>
      <c r="AR2184" s="75" t="str">
        <f t="shared" si="443"/>
        <v>1</v>
      </c>
      <c r="AS2184" s="75">
        <f t="shared" si="450"/>
        <v>2.5454545454545454</v>
      </c>
      <c r="AT2184" s="75" t="str">
        <f t="shared" si="451"/>
        <v>6</v>
      </c>
      <c r="AU2184" s="48" t="e">
        <f>IF(OR(AQ2184="I",#REF!="I",AQ2184="C",#REF!="C"),"Termovacío",IF(OR(AO2184="I",AN2184="I",AP2184="I",AK2184="I",AL2184="I",AO2184="C",AN2184="C",AP2184="C",AK2184="C",AL2184="C"),"Regeneración",""))</f>
        <v>#REF!</v>
      </c>
    </row>
    <row r="2185" spans="1:47" s="10" customFormat="1" ht="15" customHeight="1" x14ac:dyDescent="0.2">
      <c r="A2185" s="4">
        <f t="shared" si="441"/>
        <v>119</v>
      </c>
      <c r="B2185" s="4">
        <v>50500508</v>
      </c>
      <c r="C2185" s="4" t="s">
        <v>109</v>
      </c>
      <c r="D2185" s="4" t="s">
        <v>163</v>
      </c>
      <c r="E2185" s="3"/>
      <c r="F2185" s="4" t="s">
        <v>407</v>
      </c>
      <c r="G2185" s="4" t="s">
        <v>12</v>
      </c>
      <c r="H2185" s="4" t="s">
        <v>73</v>
      </c>
      <c r="I2185" s="4" t="s">
        <v>10</v>
      </c>
      <c r="J2185" s="4" t="s">
        <v>144</v>
      </c>
      <c r="K2185" s="4" t="s">
        <v>136</v>
      </c>
      <c r="L2185" s="4">
        <v>1995</v>
      </c>
      <c r="M2185" s="4" t="s">
        <v>266</v>
      </c>
      <c r="N2185" s="4" t="s">
        <v>304</v>
      </c>
      <c r="O2185" s="4" t="s">
        <v>122</v>
      </c>
      <c r="P2185" s="4"/>
      <c r="Q2185" s="4"/>
      <c r="R2185" s="4" t="s">
        <v>123</v>
      </c>
      <c r="S2185" s="13"/>
      <c r="T2185" s="4"/>
      <c r="U2185" s="4"/>
      <c r="V2185" s="4" t="s">
        <v>301</v>
      </c>
      <c r="W2185" s="4">
        <v>60</v>
      </c>
      <c r="X2185" s="13">
        <v>44393</v>
      </c>
      <c r="Y2185" s="27">
        <v>72.099999999999994</v>
      </c>
      <c r="Z2185" s="27">
        <v>61</v>
      </c>
      <c r="AA2185" s="28" t="s">
        <v>283</v>
      </c>
      <c r="AB2185" s="31">
        <v>0.872</v>
      </c>
      <c r="AC2185" s="32">
        <v>33</v>
      </c>
      <c r="AD2185" s="28">
        <v>21</v>
      </c>
      <c r="AE2185" s="28">
        <v>28</v>
      </c>
      <c r="AF2185" s="33">
        <v>0.04</v>
      </c>
      <c r="AG2185" s="28">
        <v>2</v>
      </c>
      <c r="AH2185" s="31">
        <v>1.7999999999999999E-2</v>
      </c>
      <c r="AI2185" s="31">
        <v>1.319</v>
      </c>
      <c r="AJ2185" s="31"/>
      <c r="AK2185" s="75" t="str">
        <f t="shared" si="444"/>
        <v>1</v>
      </c>
      <c r="AL2185" s="75" t="str">
        <f t="shared" si="445"/>
        <v>1</v>
      </c>
      <c r="AM2185" s="75" t="str">
        <f t="shared" si="446"/>
        <v>3</v>
      </c>
      <c r="AN2185" s="75" t="str">
        <f t="shared" si="447"/>
        <v>1</v>
      </c>
      <c r="AO2185" s="75" t="str">
        <f t="shared" si="448"/>
        <v>3</v>
      </c>
      <c r="AP2185" s="75" t="str">
        <f t="shared" si="449"/>
        <v>1</v>
      </c>
      <c r="AQ2185" s="75" t="str">
        <f t="shared" si="442"/>
        <v>5</v>
      </c>
      <c r="AR2185" s="75" t="str">
        <f t="shared" si="443"/>
        <v>1</v>
      </c>
      <c r="AS2185" s="75">
        <f t="shared" si="450"/>
        <v>2.5454545454545454</v>
      </c>
      <c r="AT2185" s="75" t="str">
        <f t="shared" si="451"/>
        <v>6</v>
      </c>
      <c r="AU2185" s="48" t="e">
        <f>IF(OR(AQ2185="I",#REF!="I",AQ2185="C",#REF!="C"),"Termovacío",IF(OR(AO2185="I",AN2185="I",AP2185="I",AK2185="I",AL2185="I",AO2185="C",AN2185="C",AP2185="C",AK2185="C",AL2185="C"),"Regeneración",""))</f>
        <v>#REF!</v>
      </c>
    </row>
    <row r="2186" spans="1:47" s="10" customFormat="1" ht="15" customHeight="1" x14ac:dyDescent="0.2">
      <c r="A2186" s="4">
        <f t="shared" si="441"/>
        <v>119</v>
      </c>
      <c r="B2186" s="4">
        <v>50500508</v>
      </c>
      <c r="C2186" s="4" t="s">
        <v>109</v>
      </c>
      <c r="D2186" s="4" t="s">
        <v>163</v>
      </c>
      <c r="E2186" s="3"/>
      <c r="F2186" s="4" t="s">
        <v>407</v>
      </c>
      <c r="G2186" s="4" t="s">
        <v>12</v>
      </c>
      <c r="H2186" s="4" t="s">
        <v>73</v>
      </c>
      <c r="I2186" s="4" t="s">
        <v>10</v>
      </c>
      <c r="J2186" s="4" t="s">
        <v>144</v>
      </c>
      <c r="K2186" s="4" t="s">
        <v>136</v>
      </c>
      <c r="L2186" s="4">
        <v>1995</v>
      </c>
      <c r="M2186" s="4" t="s">
        <v>266</v>
      </c>
      <c r="N2186" s="4" t="s">
        <v>304</v>
      </c>
      <c r="O2186" s="4" t="s">
        <v>122</v>
      </c>
      <c r="P2186" s="4"/>
      <c r="Q2186" s="4"/>
      <c r="R2186" s="4" t="s">
        <v>123</v>
      </c>
      <c r="S2186" s="13"/>
      <c r="T2186" s="4"/>
      <c r="U2186" s="4"/>
      <c r="V2186" s="4"/>
      <c r="W2186" s="4">
        <v>60</v>
      </c>
      <c r="X2186" s="13">
        <v>43997</v>
      </c>
      <c r="Y2186" s="27"/>
      <c r="Z2186" s="27"/>
      <c r="AA2186" s="28"/>
      <c r="AB2186" s="31"/>
      <c r="AC2186" s="32">
        <v>41</v>
      </c>
      <c r="AD2186" s="28"/>
      <c r="AE2186" s="28">
        <v>32.5</v>
      </c>
      <c r="AF2186" s="33">
        <v>0.02</v>
      </c>
      <c r="AG2186" s="28">
        <v>2</v>
      </c>
      <c r="AH2186" s="31">
        <v>0.04</v>
      </c>
      <c r="AI2186" s="31">
        <v>0.91</v>
      </c>
      <c r="AJ2186" s="31"/>
      <c r="AK2186" s="75" t="str">
        <f t="shared" si="444"/>
        <v>1</v>
      </c>
      <c r="AL2186" s="75" t="str">
        <f t="shared" si="445"/>
        <v>1</v>
      </c>
      <c r="AM2186" s="75" t="str">
        <f t="shared" si="446"/>
        <v>1</v>
      </c>
      <c r="AN2186" s="75" t="str">
        <f t="shared" si="447"/>
        <v>1</v>
      </c>
      <c r="AO2186" s="75" t="str">
        <f t="shared" si="448"/>
        <v>1</v>
      </c>
      <c r="AP2186" s="75" t="str">
        <f t="shared" si="449"/>
        <v>1</v>
      </c>
      <c r="AQ2186" s="75" t="str">
        <f t="shared" si="442"/>
        <v>1</v>
      </c>
      <c r="AR2186" s="75" t="str">
        <f t="shared" si="443"/>
        <v>1</v>
      </c>
      <c r="AS2186" s="75">
        <f t="shared" si="450"/>
        <v>1</v>
      </c>
      <c r="AT2186" s="75" t="str">
        <f t="shared" si="451"/>
        <v>1</v>
      </c>
      <c r="AU2186" s="48" t="e">
        <f>IF(OR(AQ2186="I",#REF!="I",AQ2186="C",#REF!="C"),"Termovacío",IF(OR(AO2186="I",AN2186="I",AP2186="I",AK2186="I",AL2186="I",AO2186="C",AN2186="C",AP2186="C",AK2186="C",AL2186="C"),"Regeneración",""))</f>
        <v>#REF!</v>
      </c>
    </row>
    <row r="2187" spans="1:47" s="10" customFormat="1" ht="15" customHeight="1" x14ac:dyDescent="0.2">
      <c r="A2187" s="4">
        <f t="shared" si="441"/>
        <v>119</v>
      </c>
      <c r="B2187" s="4">
        <v>50500508</v>
      </c>
      <c r="C2187" s="4" t="s">
        <v>109</v>
      </c>
      <c r="D2187" s="4" t="s">
        <v>163</v>
      </c>
      <c r="E2187" s="3"/>
      <c r="F2187" s="4" t="s">
        <v>407</v>
      </c>
      <c r="G2187" s="4" t="s">
        <v>12</v>
      </c>
      <c r="H2187" s="4" t="s">
        <v>73</v>
      </c>
      <c r="I2187" s="4" t="s">
        <v>10</v>
      </c>
      <c r="J2187" s="4" t="s">
        <v>144</v>
      </c>
      <c r="K2187" s="4" t="s">
        <v>136</v>
      </c>
      <c r="L2187" s="4">
        <v>1995</v>
      </c>
      <c r="M2187" s="4" t="s">
        <v>266</v>
      </c>
      <c r="N2187" s="4" t="s">
        <v>304</v>
      </c>
      <c r="O2187" s="4" t="s">
        <v>122</v>
      </c>
      <c r="P2187" s="4"/>
      <c r="Q2187" s="4"/>
      <c r="R2187" s="4" t="s">
        <v>123</v>
      </c>
      <c r="S2187" s="13"/>
      <c r="T2187" s="4"/>
      <c r="U2187" s="4"/>
      <c r="V2187" s="4"/>
      <c r="W2187" s="4">
        <v>60</v>
      </c>
      <c r="X2187" s="13">
        <v>43584</v>
      </c>
      <c r="Y2187" s="27"/>
      <c r="Z2187" s="27"/>
      <c r="AA2187" s="28"/>
      <c r="AB2187" s="31"/>
      <c r="AC2187" s="32">
        <v>28</v>
      </c>
      <c r="AD2187" s="28"/>
      <c r="AE2187" s="28">
        <v>37.799999999999997</v>
      </c>
      <c r="AF2187" s="33">
        <v>0.01</v>
      </c>
      <c r="AG2187" s="28">
        <v>2</v>
      </c>
      <c r="AH2187" s="31">
        <v>7.0999999999999994E-2</v>
      </c>
      <c r="AI2187" s="31">
        <v>1.1599999999999999</v>
      </c>
      <c r="AJ2187" s="31"/>
      <c r="AK2187" s="75" t="str">
        <f t="shared" si="444"/>
        <v>1</v>
      </c>
      <c r="AL2187" s="75" t="str">
        <f t="shared" si="445"/>
        <v>1</v>
      </c>
      <c r="AM2187" s="75" t="str">
        <f t="shared" si="446"/>
        <v>1</v>
      </c>
      <c r="AN2187" s="75" t="str">
        <f t="shared" si="447"/>
        <v>1</v>
      </c>
      <c r="AO2187" s="75" t="str">
        <f t="shared" si="448"/>
        <v>1</v>
      </c>
      <c r="AP2187" s="75" t="str">
        <f t="shared" si="449"/>
        <v>1</v>
      </c>
      <c r="AQ2187" s="75" t="str">
        <f t="shared" si="442"/>
        <v>5</v>
      </c>
      <c r="AR2187" s="75" t="str">
        <f t="shared" si="443"/>
        <v>1</v>
      </c>
      <c r="AS2187" s="75">
        <f t="shared" si="450"/>
        <v>1.9090909090909092</v>
      </c>
      <c r="AT2187" s="75" t="str">
        <f t="shared" si="451"/>
        <v>3</v>
      </c>
      <c r="AU2187" s="48" t="e">
        <f>IF(OR(AQ2187="I",#REF!="I",AQ2187="C",#REF!="C"),"Termovacío",IF(OR(AO2187="I",AN2187="I",AP2187="I",AK2187="I",AL2187="I",AO2187="C",AN2187="C",AP2187="C",AK2187="C",AL2187="C"),"Regeneración",""))</f>
        <v>#REF!</v>
      </c>
    </row>
    <row r="2188" spans="1:47" s="10" customFormat="1" ht="15" customHeight="1" x14ac:dyDescent="0.2">
      <c r="A2188" s="4">
        <f t="shared" si="441"/>
        <v>119</v>
      </c>
      <c r="B2188" s="4">
        <v>50500508</v>
      </c>
      <c r="C2188" s="4" t="s">
        <v>109</v>
      </c>
      <c r="D2188" s="4" t="s">
        <v>163</v>
      </c>
      <c r="E2188" s="3"/>
      <c r="F2188" s="4" t="s">
        <v>407</v>
      </c>
      <c r="G2188" s="4" t="s">
        <v>12</v>
      </c>
      <c r="H2188" s="4" t="s">
        <v>73</v>
      </c>
      <c r="I2188" s="4" t="s">
        <v>10</v>
      </c>
      <c r="J2188" s="4" t="s">
        <v>144</v>
      </c>
      <c r="K2188" s="4" t="s">
        <v>136</v>
      </c>
      <c r="L2188" s="4">
        <v>1995</v>
      </c>
      <c r="M2188" s="4" t="s">
        <v>266</v>
      </c>
      <c r="N2188" s="4" t="s">
        <v>304</v>
      </c>
      <c r="O2188" s="4" t="s">
        <v>122</v>
      </c>
      <c r="P2188" s="4"/>
      <c r="Q2188" s="4"/>
      <c r="R2188" s="4" t="s">
        <v>123</v>
      </c>
      <c r="S2188" s="13"/>
      <c r="T2188" s="4"/>
      <c r="U2188" s="4"/>
      <c r="V2188" s="4"/>
      <c r="W2188" s="4">
        <v>60</v>
      </c>
      <c r="X2188" s="13">
        <v>43318</v>
      </c>
      <c r="Y2188" s="27"/>
      <c r="Z2188" s="27"/>
      <c r="AA2188" s="28"/>
      <c r="AB2188" s="31"/>
      <c r="AC2188" s="32">
        <v>63.8</v>
      </c>
      <c r="AD2188" s="28"/>
      <c r="AE2188" s="28">
        <v>33.299999999999997</v>
      </c>
      <c r="AF2188" s="33">
        <v>0.04</v>
      </c>
      <c r="AG2188" s="28">
        <v>2</v>
      </c>
      <c r="AH2188" s="31">
        <v>7.5999999999999998E-2</v>
      </c>
      <c r="AI2188" s="31">
        <v>0.93</v>
      </c>
      <c r="AJ2188" s="31"/>
      <c r="AK2188" s="75" t="str">
        <f t="shared" si="444"/>
        <v>1</v>
      </c>
      <c r="AL2188" s="75" t="str">
        <f t="shared" si="445"/>
        <v>1</v>
      </c>
      <c r="AM2188" s="75" t="str">
        <f t="shared" si="446"/>
        <v>1</v>
      </c>
      <c r="AN2188" s="75" t="str">
        <f t="shared" si="447"/>
        <v>1</v>
      </c>
      <c r="AO2188" s="75" t="str">
        <f t="shared" si="448"/>
        <v>1</v>
      </c>
      <c r="AP2188" s="75" t="str">
        <f t="shared" si="449"/>
        <v>1</v>
      </c>
      <c r="AQ2188" s="75" t="str">
        <f t="shared" si="442"/>
        <v>1</v>
      </c>
      <c r="AR2188" s="75" t="str">
        <f t="shared" si="443"/>
        <v>1</v>
      </c>
      <c r="AS2188" s="75">
        <f t="shared" si="450"/>
        <v>1</v>
      </c>
      <c r="AT2188" s="75" t="str">
        <f t="shared" si="451"/>
        <v>1</v>
      </c>
      <c r="AU2188" s="48" t="e">
        <f>IF(OR(AQ2188="I",#REF!="I",AQ2188="C",#REF!="C"),"Termovacío",IF(OR(AO2188="I",AN2188="I",AP2188="I",AK2188="I",AL2188="I",AO2188="C",AN2188="C",AP2188="C",AK2188="C",AL2188="C"),"Regeneración",""))</f>
        <v>#REF!</v>
      </c>
    </row>
    <row r="2189" spans="1:47" s="10" customFormat="1" ht="15" customHeight="1" x14ac:dyDescent="0.2">
      <c r="A2189" s="4">
        <f t="shared" ref="A2189:A2252" si="452">+IF(B2188=B2189,A2188,A2188+1)</f>
        <v>119</v>
      </c>
      <c r="B2189" s="4">
        <v>50500508</v>
      </c>
      <c r="C2189" s="4" t="s">
        <v>109</v>
      </c>
      <c r="D2189" s="4" t="s">
        <v>163</v>
      </c>
      <c r="E2189" s="3"/>
      <c r="F2189" s="4" t="s">
        <v>407</v>
      </c>
      <c r="G2189" s="4" t="s">
        <v>12</v>
      </c>
      <c r="H2189" s="4" t="s">
        <v>73</v>
      </c>
      <c r="I2189" s="4" t="s">
        <v>10</v>
      </c>
      <c r="J2189" s="4" t="s">
        <v>144</v>
      </c>
      <c r="K2189" s="4" t="s">
        <v>136</v>
      </c>
      <c r="L2189" s="4">
        <v>1995</v>
      </c>
      <c r="M2189" s="4" t="s">
        <v>266</v>
      </c>
      <c r="N2189" s="4" t="s">
        <v>304</v>
      </c>
      <c r="O2189" s="4" t="s">
        <v>122</v>
      </c>
      <c r="P2189" s="4"/>
      <c r="Q2189" s="4"/>
      <c r="R2189" s="4" t="s">
        <v>123</v>
      </c>
      <c r="S2189" s="13"/>
      <c r="T2189" s="4"/>
      <c r="U2189" s="4"/>
      <c r="V2189" s="4"/>
      <c r="W2189" s="4">
        <v>60</v>
      </c>
      <c r="X2189" s="13">
        <v>42927</v>
      </c>
      <c r="Y2189" s="27"/>
      <c r="Z2189" s="27"/>
      <c r="AA2189" s="28"/>
      <c r="AB2189" s="31"/>
      <c r="AC2189" s="32">
        <v>33.1</v>
      </c>
      <c r="AD2189" s="28"/>
      <c r="AE2189" s="28">
        <v>36.1</v>
      </c>
      <c r="AF2189" s="33">
        <v>0.03</v>
      </c>
      <c r="AG2189" s="28">
        <v>2</v>
      </c>
      <c r="AH2189" s="31">
        <v>0.1</v>
      </c>
      <c r="AI2189" s="31">
        <v>2.1</v>
      </c>
      <c r="AJ2189" s="31"/>
      <c r="AK2189" s="75" t="str">
        <f t="shared" si="444"/>
        <v>1</v>
      </c>
      <c r="AL2189" s="75" t="str">
        <f t="shared" si="445"/>
        <v>1</v>
      </c>
      <c r="AM2189" s="75" t="str">
        <f t="shared" si="446"/>
        <v>1</v>
      </c>
      <c r="AN2189" s="75" t="str">
        <f t="shared" si="447"/>
        <v>1</v>
      </c>
      <c r="AO2189" s="75" t="str">
        <f t="shared" si="448"/>
        <v>1</v>
      </c>
      <c r="AP2189" s="75" t="str">
        <f t="shared" si="449"/>
        <v>1</v>
      </c>
      <c r="AQ2189" s="75" t="str">
        <f t="shared" si="442"/>
        <v>5</v>
      </c>
      <c r="AR2189" s="75" t="str">
        <f t="shared" si="443"/>
        <v>1</v>
      </c>
      <c r="AS2189" s="75">
        <f t="shared" si="450"/>
        <v>1.9090909090909092</v>
      </c>
      <c r="AT2189" s="75" t="str">
        <f t="shared" si="451"/>
        <v>3</v>
      </c>
      <c r="AU2189" s="48" t="e">
        <f>IF(OR(AQ2189="I",#REF!="I",AQ2189="C",#REF!="C"),"Termovacío",IF(OR(AO2189="I",AN2189="I",AP2189="I",AK2189="I",AL2189="I",AO2189="C",AN2189="C",AP2189="C",AK2189="C",AL2189="C"),"Regeneración",""))</f>
        <v>#REF!</v>
      </c>
    </row>
    <row r="2190" spans="1:47" s="10" customFormat="1" ht="15" customHeight="1" x14ac:dyDescent="0.2">
      <c r="A2190" s="4">
        <f t="shared" si="452"/>
        <v>119</v>
      </c>
      <c r="B2190" s="4">
        <v>50500508</v>
      </c>
      <c r="C2190" s="4" t="s">
        <v>109</v>
      </c>
      <c r="D2190" s="4" t="s">
        <v>163</v>
      </c>
      <c r="E2190" s="3"/>
      <c r="F2190" s="4" t="s">
        <v>407</v>
      </c>
      <c r="G2190" s="4" t="s">
        <v>12</v>
      </c>
      <c r="H2190" s="4" t="s">
        <v>73</v>
      </c>
      <c r="I2190" s="4" t="s">
        <v>10</v>
      </c>
      <c r="J2190" s="4" t="s">
        <v>144</v>
      </c>
      <c r="K2190" s="4" t="s">
        <v>136</v>
      </c>
      <c r="L2190" s="4">
        <v>1995</v>
      </c>
      <c r="M2190" s="4" t="s">
        <v>266</v>
      </c>
      <c r="N2190" s="4" t="s">
        <v>304</v>
      </c>
      <c r="O2190" s="4" t="s">
        <v>122</v>
      </c>
      <c r="P2190" s="4"/>
      <c r="Q2190" s="4"/>
      <c r="R2190" s="4" t="s">
        <v>123</v>
      </c>
      <c r="S2190" s="13"/>
      <c r="T2190" s="4"/>
      <c r="U2190" s="4"/>
      <c r="V2190" s="4"/>
      <c r="W2190" s="4">
        <v>60</v>
      </c>
      <c r="X2190" s="13">
        <v>42387</v>
      </c>
      <c r="Y2190" s="27"/>
      <c r="Z2190" s="27"/>
      <c r="AA2190" s="28"/>
      <c r="AB2190" s="31"/>
      <c r="AC2190" s="32"/>
      <c r="AD2190" s="28"/>
      <c r="AE2190" s="28">
        <v>31</v>
      </c>
      <c r="AF2190" s="33">
        <v>0.02</v>
      </c>
      <c r="AG2190" s="28">
        <v>1</v>
      </c>
      <c r="AH2190" s="31">
        <v>1.6E-2</v>
      </c>
      <c r="AI2190" s="31">
        <v>0.44800000000000001</v>
      </c>
      <c r="AJ2190" s="31"/>
      <c r="AK2190" s="75" t="str">
        <f t="shared" si="444"/>
        <v>1</v>
      </c>
      <c r="AL2190" s="75" t="str">
        <f t="shared" si="445"/>
        <v>1</v>
      </c>
      <c r="AM2190" s="75" t="str">
        <f t="shared" si="446"/>
        <v>1</v>
      </c>
      <c r="AN2190" s="75" t="str">
        <f t="shared" si="447"/>
        <v>1</v>
      </c>
      <c r="AO2190" s="75" t="str">
        <f t="shared" si="448"/>
        <v>3</v>
      </c>
      <c r="AP2190" s="75" t="str">
        <f t="shared" si="449"/>
        <v>1</v>
      </c>
      <c r="AQ2190" s="75" t="str">
        <f t="shared" si="442"/>
        <v>1</v>
      </c>
      <c r="AR2190" s="75" t="str">
        <f t="shared" si="443"/>
        <v>1</v>
      </c>
      <c r="AS2190" s="75">
        <f t="shared" si="450"/>
        <v>1.2727272727272727</v>
      </c>
      <c r="AT2190" s="75" t="str">
        <f t="shared" si="451"/>
        <v>3</v>
      </c>
      <c r="AU2190" s="48" t="e">
        <f>IF(OR(AQ2190="I",#REF!="I",AQ2190="C",#REF!="C"),"Termovacío",IF(OR(AO2190="I",AN2190="I",AP2190="I",AK2190="I",AL2190="I",AO2190="C",AN2190="C",AP2190="C",AK2190="C",AL2190="C"),"Regeneración",""))</f>
        <v>#REF!</v>
      </c>
    </row>
    <row r="2191" spans="1:47" s="10" customFormat="1" ht="15" customHeight="1" x14ac:dyDescent="0.2">
      <c r="A2191" s="4">
        <f t="shared" si="452"/>
        <v>119</v>
      </c>
      <c r="B2191" s="4">
        <v>50500508</v>
      </c>
      <c r="C2191" s="4" t="s">
        <v>109</v>
      </c>
      <c r="D2191" s="4" t="s">
        <v>163</v>
      </c>
      <c r="E2191" s="3"/>
      <c r="F2191" s="4" t="s">
        <v>407</v>
      </c>
      <c r="G2191" s="4" t="s">
        <v>12</v>
      </c>
      <c r="H2191" s="4" t="s">
        <v>73</v>
      </c>
      <c r="I2191" s="4" t="s">
        <v>10</v>
      </c>
      <c r="J2191" s="4" t="s">
        <v>144</v>
      </c>
      <c r="K2191" s="4" t="s">
        <v>136</v>
      </c>
      <c r="L2191" s="4">
        <v>1995</v>
      </c>
      <c r="M2191" s="4" t="s">
        <v>266</v>
      </c>
      <c r="N2191" s="4" t="s">
        <v>304</v>
      </c>
      <c r="O2191" s="4" t="s">
        <v>122</v>
      </c>
      <c r="P2191" s="4"/>
      <c r="Q2191" s="4"/>
      <c r="R2191" s="4" t="s">
        <v>123</v>
      </c>
      <c r="S2191" s="13"/>
      <c r="T2191" s="4"/>
      <c r="U2191" s="4"/>
      <c r="V2191" s="4"/>
      <c r="W2191" s="4">
        <v>60</v>
      </c>
      <c r="X2191" s="13">
        <v>41985</v>
      </c>
      <c r="Y2191" s="27"/>
      <c r="Z2191" s="27"/>
      <c r="AA2191" s="28"/>
      <c r="AB2191" s="31"/>
      <c r="AC2191" s="32"/>
      <c r="AD2191" s="28"/>
      <c r="AE2191" s="28">
        <v>34</v>
      </c>
      <c r="AF2191" s="33">
        <v>0.01</v>
      </c>
      <c r="AG2191" s="28">
        <v>1</v>
      </c>
      <c r="AH2191" s="31">
        <v>1.7000000000000001E-2</v>
      </c>
      <c r="AI2191" s="31"/>
      <c r="AJ2191" s="31"/>
      <c r="AK2191" s="75" t="str">
        <f t="shared" si="444"/>
        <v>1</v>
      </c>
      <c r="AL2191" s="75" t="str">
        <f t="shared" si="445"/>
        <v>1</v>
      </c>
      <c r="AM2191" s="75" t="str">
        <f t="shared" si="446"/>
        <v>1</v>
      </c>
      <c r="AN2191" s="75" t="str">
        <f t="shared" si="447"/>
        <v>1</v>
      </c>
      <c r="AO2191" s="75" t="str">
        <f t="shared" si="448"/>
        <v>1</v>
      </c>
      <c r="AP2191" s="75" t="str">
        <f t="shared" si="449"/>
        <v>1</v>
      </c>
      <c r="AQ2191" s="75" t="str">
        <f t="shared" si="442"/>
        <v>1</v>
      </c>
      <c r="AR2191" s="75" t="str">
        <f t="shared" si="443"/>
        <v>1</v>
      </c>
      <c r="AS2191" s="75">
        <f t="shared" si="450"/>
        <v>1</v>
      </c>
      <c r="AT2191" s="75" t="str">
        <f t="shared" si="451"/>
        <v>1</v>
      </c>
      <c r="AU2191" s="48" t="e">
        <f>IF(OR(AQ2191="I",#REF!="I",AQ2191="C",#REF!="C"),"Termovacío",IF(OR(AO2191="I",AN2191="I",AP2191="I",AK2191="I",AL2191="I",AO2191="C",AN2191="C",AP2191="C",AK2191="C",AL2191="C"),"Regeneración",""))</f>
        <v>#REF!</v>
      </c>
    </row>
    <row r="2192" spans="1:47" s="10" customFormat="1" ht="15" customHeight="1" x14ac:dyDescent="0.2">
      <c r="A2192" s="4">
        <f t="shared" si="452"/>
        <v>119</v>
      </c>
      <c r="B2192" s="4">
        <v>50500508</v>
      </c>
      <c r="C2192" s="4" t="s">
        <v>109</v>
      </c>
      <c r="D2192" s="4" t="s">
        <v>163</v>
      </c>
      <c r="E2192" s="3"/>
      <c r="F2192" s="4" t="s">
        <v>407</v>
      </c>
      <c r="G2192" s="4" t="s">
        <v>12</v>
      </c>
      <c r="H2192" s="4" t="s">
        <v>73</v>
      </c>
      <c r="I2192" s="4" t="s">
        <v>10</v>
      </c>
      <c r="J2192" s="4" t="s">
        <v>144</v>
      </c>
      <c r="K2192" s="4" t="s">
        <v>136</v>
      </c>
      <c r="L2192" s="4">
        <v>1995</v>
      </c>
      <c r="M2192" s="4" t="s">
        <v>266</v>
      </c>
      <c r="N2192" s="4" t="s">
        <v>304</v>
      </c>
      <c r="O2192" s="4" t="s">
        <v>122</v>
      </c>
      <c r="P2192" s="4"/>
      <c r="Q2192" s="4"/>
      <c r="R2192" s="4" t="s">
        <v>123</v>
      </c>
      <c r="S2192" s="13"/>
      <c r="T2192" s="4"/>
      <c r="U2192" s="4"/>
      <c r="V2192" s="4"/>
      <c r="W2192" s="4">
        <v>60</v>
      </c>
      <c r="X2192" s="13">
        <v>41919</v>
      </c>
      <c r="Y2192" s="27"/>
      <c r="Z2192" s="27"/>
      <c r="AA2192" s="28"/>
      <c r="AB2192" s="31"/>
      <c r="AC2192" s="32"/>
      <c r="AD2192" s="28"/>
      <c r="AE2192" s="28">
        <v>36.700000000000003</v>
      </c>
      <c r="AF2192" s="33">
        <v>0.03</v>
      </c>
      <c r="AG2192" s="28">
        <v>2.5</v>
      </c>
      <c r="AH2192" s="31"/>
      <c r="AI2192" s="31">
        <v>1.01E-2</v>
      </c>
      <c r="AJ2192" s="31"/>
      <c r="AK2192" s="75" t="str">
        <f t="shared" si="444"/>
        <v>1</v>
      </c>
      <c r="AL2192" s="75" t="str">
        <f t="shared" si="445"/>
        <v>1</v>
      </c>
      <c r="AM2192" s="75" t="str">
        <f t="shared" si="446"/>
        <v>1</v>
      </c>
      <c r="AN2192" s="75" t="str">
        <f t="shared" si="447"/>
        <v>1</v>
      </c>
      <c r="AO2192" s="75" t="str">
        <f t="shared" si="448"/>
        <v>1</v>
      </c>
      <c r="AP2192" s="75" t="str">
        <f t="shared" si="449"/>
        <v>1</v>
      </c>
      <c r="AQ2192" s="75" t="str">
        <f t="shared" si="442"/>
        <v>1</v>
      </c>
      <c r="AR2192" s="75" t="str">
        <f t="shared" si="443"/>
        <v>1</v>
      </c>
      <c r="AS2192" s="75">
        <f t="shared" si="450"/>
        <v>1</v>
      </c>
      <c r="AT2192" s="75" t="str">
        <f t="shared" si="451"/>
        <v>1</v>
      </c>
      <c r="AU2192" s="48" t="e">
        <f>IF(OR(AQ2192="I",#REF!="I",AQ2192="C",#REF!="C"),"Termovacío",IF(OR(AO2192="I",AN2192="I",AP2192="I",AK2192="I",AL2192="I",AO2192="C",AN2192="C",AP2192="C",AK2192="C",AL2192="C"),"Regeneración",""))</f>
        <v>#REF!</v>
      </c>
    </row>
    <row r="2193" spans="1:47" s="10" customFormat="1" ht="15" customHeight="1" x14ac:dyDescent="0.2">
      <c r="A2193" s="4">
        <f t="shared" si="452"/>
        <v>119</v>
      </c>
      <c r="B2193" s="4">
        <v>50500508</v>
      </c>
      <c r="C2193" s="4" t="s">
        <v>109</v>
      </c>
      <c r="D2193" s="4" t="s">
        <v>163</v>
      </c>
      <c r="E2193" s="3"/>
      <c r="F2193" s="4" t="s">
        <v>407</v>
      </c>
      <c r="G2193" s="4" t="s">
        <v>12</v>
      </c>
      <c r="H2193" s="4" t="s">
        <v>73</v>
      </c>
      <c r="I2193" s="4" t="s">
        <v>10</v>
      </c>
      <c r="J2193" s="4" t="s">
        <v>144</v>
      </c>
      <c r="K2193" s="4" t="s">
        <v>136</v>
      </c>
      <c r="L2193" s="4">
        <v>1995</v>
      </c>
      <c r="M2193" s="4" t="s">
        <v>266</v>
      </c>
      <c r="N2193" s="4" t="s">
        <v>304</v>
      </c>
      <c r="O2193" s="4" t="s">
        <v>122</v>
      </c>
      <c r="P2193" s="4"/>
      <c r="Q2193" s="4"/>
      <c r="R2193" s="4" t="s">
        <v>123</v>
      </c>
      <c r="S2193" s="13"/>
      <c r="T2193" s="4"/>
      <c r="U2193" s="4"/>
      <c r="V2193" s="4"/>
      <c r="W2193" s="4">
        <v>60</v>
      </c>
      <c r="X2193" s="13">
        <v>41634</v>
      </c>
      <c r="Y2193" s="27"/>
      <c r="Z2193" s="27"/>
      <c r="AA2193" s="28"/>
      <c r="AB2193" s="31"/>
      <c r="AC2193" s="32"/>
      <c r="AD2193" s="28"/>
      <c r="AE2193" s="28">
        <v>30.2</v>
      </c>
      <c r="AF2193" s="33">
        <v>0.01</v>
      </c>
      <c r="AG2193" s="28">
        <v>1.5</v>
      </c>
      <c r="AH2193" s="31">
        <v>1.4999999999999999E-2</v>
      </c>
      <c r="AI2193" s="31">
        <v>0.3</v>
      </c>
      <c r="AJ2193" s="31"/>
      <c r="AK2193" s="75" t="str">
        <f t="shared" si="444"/>
        <v>1</v>
      </c>
      <c r="AL2193" s="75" t="str">
        <f t="shared" si="445"/>
        <v>1</v>
      </c>
      <c r="AM2193" s="75" t="str">
        <f t="shared" si="446"/>
        <v>1</v>
      </c>
      <c r="AN2193" s="75" t="str">
        <f t="shared" si="447"/>
        <v>1</v>
      </c>
      <c r="AO2193" s="75" t="str">
        <f t="shared" si="448"/>
        <v>3</v>
      </c>
      <c r="AP2193" s="75" t="str">
        <f t="shared" si="449"/>
        <v>1</v>
      </c>
      <c r="AQ2193" s="75" t="str">
        <f t="shared" si="442"/>
        <v>1</v>
      </c>
      <c r="AR2193" s="75" t="str">
        <f t="shared" si="443"/>
        <v>1</v>
      </c>
      <c r="AS2193" s="75">
        <f t="shared" si="450"/>
        <v>1.2727272727272727</v>
      </c>
      <c r="AT2193" s="75" t="str">
        <f t="shared" si="451"/>
        <v>3</v>
      </c>
      <c r="AU2193" s="48" t="e">
        <f>IF(OR(AQ2193="I",#REF!="I",AQ2193="C",#REF!="C"),"Termovacío",IF(OR(AO2193="I",AN2193="I",AP2193="I",AK2193="I",AL2193="I",AO2193="C",AN2193="C",AP2193="C",AK2193="C",AL2193="C"),"Regeneración",""))</f>
        <v>#REF!</v>
      </c>
    </row>
    <row r="2194" spans="1:47" s="10" customFormat="1" ht="15" customHeight="1" x14ac:dyDescent="0.2">
      <c r="A2194" s="4">
        <f t="shared" si="452"/>
        <v>119</v>
      </c>
      <c r="B2194" s="4">
        <v>50500508</v>
      </c>
      <c r="C2194" s="4" t="s">
        <v>109</v>
      </c>
      <c r="D2194" s="4" t="s">
        <v>163</v>
      </c>
      <c r="E2194" s="3"/>
      <c r="F2194" s="4" t="s">
        <v>407</v>
      </c>
      <c r="G2194" s="4" t="s">
        <v>12</v>
      </c>
      <c r="H2194" s="4" t="s">
        <v>73</v>
      </c>
      <c r="I2194" s="4" t="s">
        <v>10</v>
      </c>
      <c r="J2194" s="4" t="s">
        <v>144</v>
      </c>
      <c r="K2194" s="4" t="s">
        <v>136</v>
      </c>
      <c r="L2194" s="4">
        <v>1995</v>
      </c>
      <c r="M2194" s="4" t="s">
        <v>266</v>
      </c>
      <c r="N2194" s="4" t="s">
        <v>304</v>
      </c>
      <c r="O2194" s="4" t="s">
        <v>122</v>
      </c>
      <c r="P2194" s="4"/>
      <c r="Q2194" s="4"/>
      <c r="R2194" s="4" t="s">
        <v>123</v>
      </c>
      <c r="S2194" s="13"/>
      <c r="T2194" s="4"/>
      <c r="U2194" s="4"/>
      <c r="V2194" s="4"/>
      <c r="W2194" s="4">
        <v>60</v>
      </c>
      <c r="X2194" s="13">
        <v>41347</v>
      </c>
      <c r="Y2194" s="27"/>
      <c r="Z2194" s="27"/>
      <c r="AA2194" s="28"/>
      <c r="AB2194" s="31"/>
      <c r="AC2194" s="32"/>
      <c r="AD2194" s="28"/>
      <c r="AE2194" s="28">
        <v>36</v>
      </c>
      <c r="AF2194" s="33">
        <v>0.01</v>
      </c>
      <c r="AG2194" s="28">
        <v>1</v>
      </c>
      <c r="AH2194" s="31">
        <v>0.02</v>
      </c>
      <c r="AI2194" s="31">
        <v>0.51100000000000001</v>
      </c>
      <c r="AJ2194" s="31"/>
      <c r="AK2194" s="75" t="str">
        <f t="shared" si="444"/>
        <v>1</v>
      </c>
      <c r="AL2194" s="75" t="str">
        <f t="shared" si="445"/>
        <v>1</v>
      </c>
      <c r="AM2194" s="75" t="str">
        <f t="shared" si="446"/>
        <v>1</v>
      </c>
      <c r="AN2194" s="75" t="str">
        <f t="shared" si="447"/>
        <v>1</v>
      </c>
      <c r="AO2194" s="75" t="str">
        <f t="shared" si="448"/>
        <v>1</v>
      </c>
      <c r="AP2194" s="75" t="str">
        <f t="shared" si="449"/>
        <v>1</v>
      </c>
      <c r="AQ2194" s="75" t="str">
        <f t="shared" si="442"/>
        <v>1</v>
      </c>
      <c r="AR2194" s="75" t="str">
        <f t="shared" si="443"/>
        <v>1</v>
      </c>
      <c r="AS2194" s="75">
        <f t="shared" si="450"/>
        <v>1</v>
      </c>
      <c r="AT2194" s="75" t="str">
        <f t="shared" si="451"/>
        <v>1</v>
      </c>
      <c r="AU2194" s="48" t="e">
        <f>IF(OR(AQ2194="I",#REF!="I",AQ2194="C",#REF!="C"),"Termovacío",IF(OR(AO2194="I",AN2194="I",AP2194="I",AK2194="I",AL2194="I",AO2194="C",AN2194="C",AP2194="C",AK2194="C",AL2194="C"),"Regeneración",""))</f>
        <v>#REF!</v>
      </c>
    </row>
    <row r="2195" spans="1:47" s="10" customFormat="1" ht="15" customHeight="1" x14ac:dyDescent="0.2">
      <c r="A2195" s="4">
        <f t="shared" si="452"/>
        <v>119</v>
      </c>
      <c r="B2195" s="4">
        <v>50500508</v>
      </c>
      <c r="C2195" s="4" t="s">
        <v>109</v>
      </c>
      <c r="D2195" s="4" t="s">
        <v>163</v>
      </c>
      <c r="E2195" s="3"/>
      <c r="F2195" s="4" t="s">
        <v>407</v>
      </c>
      <c r="G2195" s="4" t="s">
        <v>12</v>
      </c>
      <c r="H2195" s="4" t="s">
        <v>73</v>
      </c>
      <c r="I2195" s="4" t="s">
        <v>10</v>
      </c>
      <c r="J2195" s="4" t="s">
        <v>144</v>
      </c>
      <c r="K2195" s="4" t="s">
        <v>136</v>
      </c>
      <c r="L2195" s="4">
        <v>1995</v>
      </c>
      <c r="M2195" s="4" t="s">
        <v>266</v>
      </c>
      <c r="N2195" s="4" t="s">
        <v>304</v>
      </c>
      <c r="O2195" s="4" t="s">
        <v>122</v>
      </c>
      <c r="P2195" s="4"/>
      <c r="Q2195" s="4"/>
      <c r="R2195" s="4" t="s">
        <v>123</v>
      </c>
      <c r="S2195" s="13"/>
      <c r="T2195" s="4"/>
      <c r="U2195" s="4"/>
      <c r="V2195" s="4"/>
      <c r="W2195" s="4">
        <v>60</v>
      </c>
      <c r="X2195" s="13">
        <v>41242</v>
      </c>
      <c r="Y2195" s="27"/>
      <c r="Z2195" s="27"/>
      <c r="AA2195" s="28"/>
      <c r="AB2195" s="31"/>
      <c r="AC2195" s="32"/>
      <c r="AD2195" s="28"/>
      <c r="AE2195" s="28">
        <v>34</v>
      </c>
      <c r="AF2195" s="33">
        <v>0.01</v>
      </c>
      <c r="AG2195" s="28">
        <v>0.5</v>
      </c>
      <c r="AH2195" s="31">
        <v>2.3E-2</v>
      </c>
      <c r="AI2195" s="31">
        <v>0.40200000000000002</v>
      </c>
      <c r="AJ2195" s="31"/>
      <c r="AK2195" s="75" t="str">
        <f t="shared" si="444"/>
        <v>1</v>
      </c>
      <c r="AL2195" s="75" t="str">
        <f t="shared" si="445"/>
        <v>1</v>
      </c>
      <c r="AM2195" s="75" t="str">
        <f t="shared" si="446"/>
        <v>1</v>
      </c>
      <c r="AN2195" s="75" t="str">
        <f t="shared" si="447"/>
        <v>1</v>
      </c>
      <c r="AO2195" s="75" t="str">
        <f t="shared" si="448"/>
        <v>1</v>
      </c>
      <c r="AP2195" s="75" t="str">
        <f t="shared" si="449"/>
        <v>1</v>
      </c>
      <c r="AQ2195" s="75" t="str">
        <f t="shared" si="442"/>
        <v>1</v>
      </c>
      <c r="AR2195" s="75" t="str">
        <f t="shared" si="443"/>
        <v>1</v>
      </c>
      <c r="AS2195" s="75">
        <f t="shared" si="450"/>
        <v>1</v>
      </c>
      <c r="AT2195" s="75" t="str">
        <f t="shared" si="451"/>
        <v>1</v>
      </c>
      <c r="AU2195" s="48" t="e">
        <f>IF(OR(AQ2195="I",#REF!="I",AQ2195="C",#REF!="C"),"Termovacío",IF(OR(AO2195="I",AN2195="I",AP2195="I",AK2195="I",AL2195="I",AO2195="C",AN2195="C",AP2195="C",AK2195="C",AL2195="C"),"Regeneración",""))</f>
        <v>#REF!</v>
      </c>
    </row>
    <row r="2196" spans="1:47" s="10" customFormat="1" ht="15" customHeight="1" x14ac:dyDescent="0.2">
      <c r="A2196" s="4">
        <f t="shared" si="452"/>
        <v>119</v>
      </c>
      <c r="B2196" s="4">
        <v>50500508</v>
      </c>
      <c r="C2196" s="4" t="s">
        <v>109</v>
      </c>
      <c r="D2196" s="4" t="s">
        <v>163</v>
      </c>
      <c r="E2196" s="3"/>
      <c r="F2196" s="4" t="s">
        <v>407</v>
      </c>
      <c r="G2196" s="4" t="s">
        <v>12</v>
      </c>
      <c r="H2196" s="4" t="s">
        <v>73</v>
      </c>
      <c r="I2196" s="4" t="s">
        <v>10</v>
      </c>
      <c r="J2196" s="4" t="s">
        <v>144</v>
      </c>
      <c r="K2196" s="4" t="s">
        <v>136</v>
      </c>
      <c r="L2196" s="4">
        <v>1995</v>
      </c>
      <c r="M2196" s="4" t="s">
        <v>266</v>
      </c>
      <c r="N2196" s="4" t="s">
        <v>304</v>
      </c>
      <c r="O2196" s="4" t="s">
        <v>122</v>
      </c>
      <c r="P2196" s="4"/>
      <c r="Q2196" s="4"/>
      <c r="R2196" s="4" t="s">
        <v>123</v>
      </c>
      <c r="S2196" s="13"/>
      <c r="T2196" s="4"/>
      <c r="U2196" s="4"/>
      <c r="V2196" s="4"/>
      <c r="W2196" s="4">
        <v>60</v>
      </c>
      <c r="X2196" s="13">
        <v>40932</v>
      </c>
      <c r="Y2196" s="27"/>
      <c r="Z2196" s="27"/>
      <c r="AA2196" s="28"/>
      <c r="AB2196" s="31"/>
      <c r="AC2196" s="32"/>
      <c r="AD2196" s="28"/>
      <c r="AE2196" s="28">
        <v>34</v>
      </c>
      <c r="AF2196" s="33">
        <v>0.01</v>
      </c>
      <c r="AG2196" s="28">
        <v>1</v>
      </c>
      <c r="AH2196" s="31">
        <v>1.0999999999999999E-2</v>
      </c>
      <c r="AI2196" s="31">
        <v>0.38500000000000001</v>
      </c>
      <c r="AJ2196" s="31"/>
      <c r="AK2196" s="75" t="str">
        <f t="shared" si="444"/>
        <v>1</v>
      </c>
      <c r="AL2196" s="75" t="str">
        <f t="shared" si="445"/>
        <v>1</v>
      </c>
      <c r="AM2196" s="75" t="str">
        <f t="shared" si="446"/>
        <v>1</v>
      </c>
      <c r="AN2196" s="75" t="str">
        <f t="shared" si="447"/>
        <v>1</v>
      </c>
      <c r="AO2196" s="75" t="str">
        <f t="shared" si="448"/>
        <v>1</v>
      </c>
      <c r="AP2196" s="75" t="str">
        <f t="shared" si="449"/>
        <v>1</v>
      </c>
      <c r="AQ2196" s="75" t="str">
        <f t="shared" si="442"/>
        <v>1</v>
      </c>
      <c r="AR2196" s="75" t="str">
        <f t="shared" si="443"/>
        <v>1</v>
      </c>
      <c r="AS2196" s="75">
        <f t="shared" si="450"/>
        <v>1</v>
      </c>
      <c r="AT2196" s="75" t="str">
        <f t="shared" si="451"/>
        <v>1</v>
      </c>
      <c r="AU2196" s="48" t="e">
        <f>IF(OR(AQ2196="I",#REF!="I",AQ2196="C",#REF!="C"),"Termovacío",IF(OR(AO2196="I",AN2196="I",AP2196="I",AK2196="I",AL2196="I",AO2196="C",AN2196="C",AP2196="C",AK2196="C",AL2196="C"),"Regeneración",""))</f>
        <v>#REF!</v>
      </c>
    </row>
    <row r="2197" spans="1:47" s="10" customFormat="1" ht="15" customHeight="1" x14ac:dyDescent="0.2">
      <c r="A2197" s="4">
        <f t="shared" si="452"/>
        <v>119</v>
      </c>
      <c r="B2197" s="4">
        <v>50500508</v>
      </c>
      <c r="C2197" s="4" t="s">
        <v>109</v>
      </c>
      <c r="D2197" s="4" t="s">
        <v>163</v>
      </c>
      <c r="E2197" s="3"/>
      <c r="F2197" s="4" t="s">
        <v>407</v>
      </c>
      <c r="G2197" s="4" t="s">
        <v>12</v>
      </c>
      <c r="H2197" s="4" t="s">
        <v>73</v>
      </c>
      <c r="I2197" s="4" t="s">
        <v>10</v>
      </c>
      <c r="J2197" s="4" t="s">
        <v>144</v>
      </c>
      <c r="K2197" s="4" t="s">
        <v>136</v>
      </c>
      <c r="L2197" s="4">
        <v>1995</v>
      </c>
      <c r="M2197" s="4" t="s">
        <v>266</v>
      </c>
      <c r="N2197" s="4" t="s">
        <v>304</v>
      </c>
      <c r="O2197" s="4" t="s">
        <v>122</v>
      </c>
      <c r="P2197" s="4"/>
      <c r="Q2197" s="4"/>
      <c r="R2197" s="4" t="s">
        <v>123</v>
      </c>
      <c r="S2197" s="13"/>
      <c r="T2197" s="4"/>
      <c r="U2197" s="4"/>
      <c r="V2197" s="4"/>
      <c r="W2197" s="4">
        <v>60</v>
      </c>
      <c r="X2197" s="13">
        <v>40653</v>
      </c>
      <c r="Y2197" s="27"/>
      <c r="Z2197" s="27"/>
      <c r="AA2197" s="28"/>
      <c r="AB2197" s="31"/>
      <c r="AC2197" s="32">
        <v>66.599999999999994</v>
      </c>
      <c r="AD2197" s="28"/>
      <c r="AE2197" s="28">
        <v>34</v>
      </c>
      <c r="AF2197" s="33">
        <v>0.01</v>
      </c>
      <c r="AG2197" s="28">
        <v>1</v>
      </c>
      <c r="AH2197" s="31">
        <v>7.0000000000000001E-3</v>
      </c>
      <c r="AI2197" s="31">
        <v>0.26400000000000001</v>
      </c>
      <c r="AJ2197" s="31"/>
      <c r="AK2197" s="75" t="str">
        <f t="shared" si="444"/>
        <v>1</v>
      </c>
      <c r="AL2197" s="75" t="str">
        <f t="shared" si="445"/>
        <v>1</v>
      </c>
      <c r="AM2197" s="75" t="str">
        <f t="shared" si="446"/>
        <v>1</v>
      </c>
      <c r="AN2197" s="75" t="str">
        <f t="shared" si="447"/>
        <v>1</v>
      </c>
      <c r="AO2197" s="75" t="str">
        <f t="shared" si="448"/>
        <v>1</v>
      </c>
      <c r="AP2197" s="75" t="str">
        <f t="shared" si="449"/>
        <v>1</v>
      </c>
      <c r="AQ2197" s="75" t="str">
        <f t="shared" si="442"/>
        <v>1</v>
      </c>
      <c r="AR2197" s="75" t="str">
        <f t="shared" si="443"/>
        <v>1</v>
      </c>
      <c r="AS2197" s="75">
        <f t="shared" si="450"/>
        <v>1</v>
      </c>
      <c r="AT2197" s="75" t="str">
        <f t="shared" si="451"/>
        <v>1</v>
      </c>
      <c r="AU2197" s="48" t="e">
        <f>IF(OR(AQ2197="I",#REF!="I",AQ2197="C",#REF!="C"),"Termovacío",IF(OR(AO2197="I",AN2197="I",AP2197="I",AK2197="I",AL2197="I",AO2197="C",AN2197="C",AP2197="C",AK2197="C",AL2197="C"),"Regeneración",""))</f>
        <v>#REF!</v>
      </c>
    </row>
    <row r="2198" spans="1:47" s="10" customFormat="1" ht="15" customHeight="1" x14ac:dyDescent="0.2">
      <c r="A2198" s="4">
        <f t="shared" si="452"/>
        <v>119</v>
      </c>
      <c r="B2198" s="4">
        <v>50500508</v>
      </c>
      <c r="C2198" s="4" t="s">
        <v>109</v>
      </c>
      <c r="D2198" s="4" t="s">
        <v>163</v>
      </c>
      <c r="E2198" s="3"/>
      <c r="F2198" s="4" t="s">
        <v>407</v>
      </c>
      <c r="G2198" s="4" t="s">
        <v>12</v>
      </c>
      <c r="H2198" s="4" t="s">
        <v>73</v>
      </c>
      <c r="I2198" s="4" t="s">
        <v>10</v>
      </c>
      <c r="J2198" s="4" t="s">
        <v>144</v>
      </c>
      <c r="K2198" s="4" t="s">
        <v>136</v>
      </c>
      <c r="L2198" s="4">
        <v>1995</v>
      </c>
      <c r="M2198" s="4" t="s">
        <v>266</v>
      </c>
      <c r="N2198" s="4" t="s">
        <v>304</v>
      </c>
      <c r="O2198" s="4" t="s">
        <v>122</v>
      </c>
      <c r="P2198" s="4"/>
      <c r="Q2198" s="4"/>
      <c r="R2198" s="4" t="s">
        <v>123</v>
      </c>
      <c r="S2198" s="13"/>
      <c r="T2198" s="4"/>
      <c r="U2198" s="4"/>
      <c r="V2198" s="4"/>
      <c r="W2198" s="4">
        <v>60</v>
      </c>
      <c r="X2198" s="13">
        <v>40317</v>
      </c>
      <c r="Y2198" s="27"/>
      <c r="Z2198" s="27"/>
      <c r="AA2198" s="28"/>
      <c r="AB2198" s="31"/>
      <c r="AC2198" s="32"/>
      <c r="AD2198" s="28"/>
      <c r="AE2198" s="28">
        <v>34</v>
      </c>
      <c r="AF2198" s="33">
        <v>0.01</v>
      </c>
      <c r="AG2198" s="28">
        <v>1.5</v>
      </c>
      <c r="AH2198" s="31">
        <v>3.6999999999999998E-2</v>
      </c>
      <c r="AI2198" s="31">
        <v>0.50600000000000001</v>
      </c>
      <c r="AJ2198" s="31"/>
      <c r="AK2198" s="75" t="str">
        <f t="shared" si="444"/>
        <v>1</v>
      </c>
      <c r="AL2198" s="75" t="str">
        <f t="shared" si="445"/>
        <v>1</v>
      </c>
      <c r="AM2198" s="75" t="str">
        <f t="shared" si="446"/>
        <v>1</v>
      </c>
      <c r="AN2198" s="75" t="str">
        <f t="shared" si="447"/>
        <v>1</v>
      </c>
      <c r="AO2198" s="75" t="str">
        <f t="shared" si="448"/>
        <v>1</v>
      </c>
      <c r="AP2198" s="75" t="str">
        <f t="shared" si="449"/>
        <v>1</v>
      </c>
      <c r="AQ2198" s="75" t="str">
        <f t="shared" si="442"/>
        <v>1</v>
      </c>
      <c r="AR2198" s="75" t="str">
        <f t="shared" si="443"/>
        <v>1</v>
      </c>
      <c r="AS2198" s="75">
        <f t="shared" si="450"/>
        <v>1</v>
      </c>
      <c r="AT2198" s="75" t="str">
        <f t="shared" si="451"/>
        <v>1</v>
      </c>
      <c r="AU2198" s="48" t="e">
        <f>IF(OR(AQ2198="I",#REF!="I",AQ2198="C",#REF!="C"),"Termovacío",IF(OR(AO2198="I",AN2198="I",AP2198="I",AK2198="I",AL2198="I",AO2198="C",AN2198="C",AP2198="C",AK2198="C",AL2198="C"),"Regeneración",""))</f>
        <v>#REF!</v>
      </c>
    </row>
    <row r="2199" spans="1:47" s="10" customFormat="1" ht="15" customHeight="1" x14ac:dyDescent="0.2">
      <c r="A2199" s="4">
        <f t="shared" si="452"/>
        <v>119</v>
      </c>
      <c r="B2199" s="4">
        <v>50500508</v>
      </c>
      <c r="C2199" s="4" t="s">
        <v>109</v>
      </c>
      <c r="D2199" s="4" t="s">
        <v>163</v>
      </c>
      <c r="E2199" s="3"/>
      <c r="F2199" s="4" t="s">
        <v>407</v>
      </c>
      <c r="G2199" s="4" t="s">
        <v>12</v>
      </c>
      <c r="H2199" s="4" t="s">
        <v>73</v>
      </c>
      <c r="I2199" s="4" t="s">
        <v>10</v>
      </c>
      <c r="J2199" s="4" t="s">
        <v>144</v>
      </c>
      <c r="K2199" s="4" t="s">
        <v>136</v>
      </c>
      <c r="L2199" s="4">
        <v>1995</v>
      </c>
      <c r="M2199" s="4" t="s">
        <v>266</v>
      </c>
      <c r="N2199" s="4" t="s">
        <v>304</v>
      </c>
      <c r="O2199" s="4" t="s">
        <v>122</v>
      </c>
      <c r="P2199" s="4"/>
      <c r="Q2199" s="4"/>
      <c r="R2199" s="4" t="s">
        <v>123</v>
      </c>
      <c r="S2199" s="13"/>
      <c r="T2199" s="4"/>
      <c r="U2199" s="4"/>
      <c r="V2199" s="4"/>
      <c r="W2199" s="4">
        <v>60</v>
      </c>
      <c r="X2199" s="13">
        <v>40101</v>
      </c>
      <c r="Y2199" s="27"/>
      <c r="Z2199" s="27"/>
      <c r="AA2199" s="28"/>
      <c r="AB2199" s="31"/>
      <c r="AC2199" s="32"/>
      <c r="AD2199" s="28"/>
      <c r="AE2199" s="28">
        <v>38</v>
      </c>
      <c r="AF2199" s="33">
        <v>0.01</v>
      </c>
      <c r="AG2199" s="28">
        <v>1</v>
      </c>
      <c r="AH2199" s="31">
        <v>6.0000000000000001E-3</v>
      </c>
      <c r="AI2199" s="31">
        <v>0.41299999999999998</v>
      </c>
      <c r="AJ2199" s="31"/>
      <c r="AK2199" s="75" t="str">
        <f t="shared" si="444"/>
        <v>1</v>
      </c>
      <c r="AL2199" s="75" t="str">
        <f t="shared" si="445"/>
        <v>1</v>
      </c>
      <c r="AM2199" s="75" t="str">
        <f t="shared" si="446"/>
        <v>1</v>
      </c>
      <c r="AN2199" s="75" t="str">
        <f t="shared" si="447"/>
        <v>1</v>
      </c>
      <c r="AO2199" s="75" t="str">
        <f t="shared" si="448"/>
        <v>1</v>
      </c>
      <c r="AP2199" s="75" t="str">
        <f t="shared" si="449"/>
        <v>1</v>
      </c>
      <c r="AQ2199" s="75" t="str">
        <f t="shared" si="442"/>
        <v>1</v>
      </c>
      <c r="AR2199" s="75" t="str">
        <f t="shared" si="443"/>
        <v>1</v>
      </c>
      <c r="AS2199" s="75">
        <f t="shared" si="450"/>
        <v>1</v>
      </c>
      <c r="AT2199" s="75" t="str">
        <f t="shared" si="451"/>
        <v>1</v>
      </c>
      <c r="AU2199" s="48" t="e">
        <f>IF(OR(AQ2199="I",#REF!="I",AQ2199="C",#REF!="C"),"Termovacío",IF(OR(AO2199="I",AN2199="I",AP2199="I",AK2199="I",AL2199="I",AO2199="C",AN2199="C",AP2199="C",AK2199="C",AL2199="C"),"Regeneración",""))</f>
        <v>#REF!</v>
      </c>
    </row>
    <row r="2200" spans="1:47" s="10" customFormat="1" ht="15" customHeight="1" x14ac:dyDescent="0.2">
      <c r="A2200" s="4">
        <f t="shared" si="452"/>
        <v>119</v>
      </c>
      <c r="B2200" s="4">
        <v>50500508</v>
      </c>
      <c r="C2200" s="4" t="s">
        <v>109</v>
      </c>
      <c r="D2200" s="4" t="s">
        <v>163</v>
      </c>
      <c r="E2200" s="3"/>
      <c r="F2200" s="4" t="s">
        <v>407</v>
      </c>
      <c r="G2200" s="4" t="s">
        <v>12</v>
      </c>
      <c r="H2200" s="4" t="s">
        <v>73</v>
      </c>
      <c r="I2200" s="4" t="s">
        <v>10</v>
      </c>
      <c r="J2200" s="4" t="s">
        <v>144</v>
      </c>
      <c r="K2200" s="4" t="s">
        <v>136</v>
      </c>
      <c r="L2200" s="4">
        <v>1995</v>
      </c>
      <c r="M2200" s="4" t="s">
        <v>266</v>
      </c>
      <c r="N2200" s="4" t="s">
        <v>304</v>
      </c>
      <c r="O2200" s="4" t="s">
        <v>122</v>
      </c>
      <c r="P2200" s="4"/>
      <c r="Q2200" s="4"/>
      <c r="R2200" s="4" t="s">
        <v>123</v>
      </c>
      <c r="S2200" s="13"/>
      <c r="T2200" s="4"/>
      <c r="U2200" s="4"/>
      <c r="V2200" s="4"/>
      <c r="W2200" s="4">
        <v>60</v>
      </c>
      <c r="X2200" s="13">
        <v>39700</v>
      </c>
      <c r="Y2200" s="27"/>
      <c r="Z2200" s="27"/>
      <c r="AA2200" s="28"/>
      <c r="AB2200" s="31"/>
      <c r="AC2200" s="32">
        <v>60.7</v>
      </c>
      <c r="AD2200" s="28"/>
      <c r="AE2200" s="28">
        <v>39.6</v>
      </c>
      <c r="AF2200" s="33">
        <v>0.01</v>
      </c>
      <c r="AG2200" s="28">
        <v>0.5</v>
      </c>
      <c r="AH2200" s="31">
        <v>1.4999999999999999E-2</v>
      </c>
      <c r="AI2200" s="31">
        <v>0.33100000000000002</v>
      </c>
      <c r="AJ2200" s="31"/>
      <c r="AK2200" s="75" t="str">
        <f t="shared" si="444"/>
        <v>1</v>
      </c>
      <c r="AL2200" s="75" t="str">
        <f t="shared" si="445"/>
        <v>1</v>
      </c>
      <c r="AM2200" s="75" t="str">
        <f t="shared" si="446"/>
        <v>1</v>
      </c>
      <c r="AN2200" s="75" t="str">
        <f t="shared" si="447"/>
        <v>1</v>
      </c>
      <c r="AO2200" s="75" t="str">
        <f t="shared" si="448"/>
        <v>1</v>
      </c>
      <c r="AP2200" s="75" t="str">
        <f t="shared" si="449"/>
        <v>1</v>
      </c>
      <c r="AQ2200" s="75" t="str">
        <f t="shared" si="442"/>
        <v>1</v>
      </c>
      <c r="AR2200" s="75" t="str">
        <f t="shared" si="443"/>
        <v>1</v>
      </c>
      <c r="AS2200" s="75">
        <f t="shared" si="450"/>
        <v>1</v>
      </c>
      <c r="AT2200" s="75" t="str">
        <f t="shared" si="451"/>
        <v>1</v>
      </c>
      <c r="AU2200" s="48" t="e">
        <f>IF(OR(AQ2200="I",#REF!="I",AQ2200="C",#REF!="C"),"Termovacío",IF(OR(AO2200="I",AN2200="I",AP2200="I",AK2200="I",AL2200="I",AO2200="C",AN2200="C",AP2200="C",AK2200="C",AL2200="C"),"Regeneración",""))</f>
        <v>#REF!</v>
      </c>
    </row>
    <row r="2201" spans="1:47" s="10" customFormat="1" ht="15" customHeight="1" x14ac:dyDescent="0.2">
      <c r="A2201" s="4">
        <f t="shared" si="452"/>
        <v>119</v>
      </c>
      <c r="B2201" s="4">
        <v>50500508</v>
      </c>
      <c r="C2201" s="4" t="s">
        <v>109</v>
      </c>
      <c r="D2201" s="4" t="s">
        <v>163</v>
      </c>
      <c r="E2201" s="3"/>
      <c r="F2201" s="4" t="s">
        <v>407</v>
      </c>
      <c r="G2201" s="4" t="s">
        <v>12</v>
      </c>
      <c r="H2201" s="4" t="s">
        <v>73</v>
      </c>
      <c r="I2201" s="4" t="s">
        <v>10</v>
      </c>
      <c r="J2201" s="4" t="s">
        <v>144</v>
      </c>
      <c r="K2201" s="4" t="s">
        <v>136</v>
      </c>
      <c r="L2201" s="4">
        <v>1995</v>
      </c>
      <c r="M2201" s="4" t="s">
        <v>266</v>
      </c>
      <c r="N2201" s="4" t="s">
        <v>304</v>
      </c>
      <c r="O2201" s="4" t="s">
        <v>122</v>
      </c>
      <c r="P2201" s="4"/>
      <c r="Q2201" s="4"/>
      <c r="R2201" s="4" t="s">
        <v>123</v>
      </c>
      <c r="S2201" s="13"/>
      <c r="T2201" s="4"/>
      <c r="U2201" s="4"/>
      <c r="V2201" s="4"/>
      <c r="W2201" s="4">
        <v>60</v>
      </c>
      <c r="X2201" s="13">
        <v>39171</v>
      </c>
      <c r="Y2201" s="27"/>
      <c r="Z2201" s="27"/>
      <c r="AA2201" s="28"/>
      <c r="AB2201" s="31"/>
      <c r="AC2201" s="32">
        <v>61.7</v>
      </c>
      <c r="AD2201" s="28"/>
      <c r="AE2201" s="28">
        <v>44.3</v>
      </c>
      <c r="AF2201" s="33">
        <v>1.0999999999999999E-2</v>
      </c>
      <c r="AG2201" s="28">
        <v>0.5</v>
      </c>
      <c r="AH2201" s="31">
        <v>1.7999999999999999E-2</v>
      </c>
      <c r="AI2201" s="31">
        <v>0.19800000000000001</v>
      </c>
      <c r="AJ2201" s="31"/>
      <c r="AK2201" s="75" t="str">
        <f t="shared" si="444"/>
        <v>1</v>
      </c>
      <c r="AL2201" s="75" t="str">
        <f t="shared" si="445"/>
        <v>1</v>
      </c>
      <c r="AM2201" s="75" t="str">
        <f t="shared" si="446"/>
        <v>1</v>
      </c>
      <c r="AN2201" s="75" t="str">
        <f t="shared" si="447"/>
        <v>1</v>
      </c>
      <c r="AO2201" s="75" t="str">
        <f t="shared" si="448"/>
        <v>1</v>
      </c>
      <c r="AP2201" s="75" t="str">
        <f t="shared" si="449"/>
        <v>1</v>
      </c>
      <c r="AQ2201" s="75" t="str">
        <f t="shared" si="442"/>
        <v>1</v>
      </c>
      <c r="AR2201" s="75" t="str">
        <f t="shared" si="443"/>
        <v>1</v>
      </c>
      <c r="AS2201" s="75">
        <f t="shared" si="450"/>
        <v>1</v>
      </c>
      <c r="AT2201" s="75" t="str">
        <f t="shared" si="451"/>
        <v>1</v>
      </c>
      <c r="AU2201" s="48" t="e">
        <f>IF(OR(AQ2201="I",#REF!="I",AQ2201="C",#REF!="C"),"Termovacío",IF(OR(AO2201="I",AN2201="I",AP2201="I",AK2201="I",AL2201="I",AO2201="C",AN2201="C",AP2201="C",AK2201="C",AL2201="C"),"Regeneración",""))</f>
        <v>#REF!</v>
      </c>
    </row>
    <row r="2202" spans="1:47" s="10" customFormat="1" ht="15" customHeight="1" x14ac:dyDescent="0.2">
      <c r="A2202" s="4">
        <f t="shared" si="452"/>
        <v>119</v>
      </c>
      <c r="B2202" s="4">
        <v>50500508</v>
      </c>
      <c r="C2202" s="4" t="s">
        <v>109</v>
      </c>
      <c r="D2202" s="4" t="s">
        <v>163</v>
      </c>
      <c r="E2202" s="3"/>
      <c r="F2202" s="4" t="s">
        <v>407</v>
      </c>
      <c r="G2202" s="4" t="s">
        <v>12</v>
      </c>
      <c r="H2202" s="4" t="s">
        <v>73</v>
      </c>
      <c r="I2202" s="4" t="s">
        <v>10</v>
      </c>
      <c r="J2202" s="4" t="s">
        <v>144</v>
      </c>
      <c r="K2202" s="4" t="s">
        <v>136</v>
      </c>
      <c r="L2202" s="4">
        <v>1995</v>
      </c>
      <c r="M2202" s="4" t="s">
        <v>266</v>
      </c>
      <c r="N2202" s="4" t="s">
        <v>304</v>
      </c>
      <c r="O2202" s="4" t="s">
        <v>122</v>
      </c>
      <c r="P2202" s="4"/>
      <c r="Q2202" s="4"/>
      <c r="R2202" s="4" t="s">
        <v>123</v>
      </c>
      <c r="S2202" s="13"/>
      <c r="T2202" s="4"/>
      <c r="U2202" s="4"/>
      <c r="V2202" s="4"/>
      <c r="W2202" s="4">
        <v>60</v>
      </c>
      <c r="X2202" s="13">
        <v>39038</v>
      </c>
      <c r="Y2202" s="27"/>
      <c r="Z2202" s="27"/>
      <c r="AA2202" s="28"/>
      <c r="AB2202" s="31"/>
      <c r="AC2202" s="32">
        <v>49.3</v>
      </c>
      <c r="AD2202" s="28"/>
      <c r="AE2202" s="28">
        <v>16.7</v>
      </c>
      <c r="AF2202" s="33">
        <v>6.4000000000000001E-2</v>
      </c>
      <c r="AG2202" s="28">
        <v>2.5</v>
      </c>
      <c r="AH2202" s="31">
        <v>1.6E-2</v>
      </c>
      <c r="AI2202" s="31">
        <v>0.80300000000000005</v>
      </c>
      <c r="AJ2202" s="31"/>
      <c r="AK2202" s="75" t="str">
        <f t="shared" si="444"/>
        <v>1</v>
      </c>
      <c r="AL2202" s="75" t="str">
        <f t="shared" si="445"/>
        <v>1</v>
      </c>
      <c r="AM2202" s="75" t="str">
        <f t="shared" si="446"/>
        <v>1</v>
      </c>
      <c r="AN2202" s="75" t="str">
        <f t="shared" si="447"/>
        <v>3</v>
      </c>
      <c r="AO2202" s="75" t="str">
        <f t="shared" si="448"/>
        <v>5</v>
      </c>
      <c r="AP2202" s="75" t="str">
        <f t="shared" si="449"/>
        <v>1</v>
      </c>
      <c r="AQ2202" s="75" t="str">
        <f t="shared" si="442"/>
        <v>1</v>
      </c>
      <c r="AR2202" s="75" t="str">
        <f t="shared" si="443"/>
        <v>1</v>
      </c>
      <c r="AS2202" s="75">
        <f t="shared" si="450"/>
        <v>1.7272727272727273</v>
      </c>
      <c r="AT2202" s="75" t="str">
        <f t="shared" si="451"/>
        <v>3</v>
      </c>
      <c r="AU2202" s="48" t="e">
        <f>IF(OR(AQ2202="I",#REF!="I",AQ2202="C",#REF!="C"),"Termovacío",IF(OR(AO2202="I",AN2202="I",AP2202="I",AK2202="I",AL2202="I",AO2202="C",AN2202="C",AP2202="C",AK2202="C",AL2202="C"),"Regeneración",""))</f>
        <v>#REF!</v>
      </c>
    </row>
    <row r="2203" spans="1:47" s="10" customFormat="1" ht="15" customHeight="1" x14ac:dyDescent="0.2">
      <c r="A2203" s="4">
        <f t="shared" si="452"/>
        <v>119</v>
      </c>
      <c r="B2203" s="4">
        <v>50500508</v>
      </c>
      <c r="C2203" s="4" t="s">
        <v>109</v>
      </c>
      <c r="D2203" s="4" t="s">
        <v>163</v>
      </c>
      <c r="E2203" s="3"/>
      <c r="F2203" s="4" t="s">
        <v>407</v>
      </c>
      <c r="G2203" s="4" t="s">
        <v>12</v>
      </c>
      <c r="H2203" s="4" t="s">
        <v>73</v>
      </c>
      <c r="I2203" s="4" t="s">
        <v>10</v>
      </c>
      <c r="J2203" s="4" t="s">
        <v>144</v>
      </c>
      <c r="K2203" s="4" t="s">
        <v>136</v>
      </c>
      <c r="L2203" s="4">
        <v>1995</v>
      </c>
      <c r="M2203" s="4" t="s">
        <v>266</v>
      </c>
      <c r="N2203" s="4" t="s">
        <v>304</v>
      </c>
      <c r="O2203" s="4" t="s">
        <v>122</v>
      </c>
      <c r="P2203" s="4"/>
      <c r="Q2203" s="4"/>
      <c r="R2203" s="4" t="s">
        <v>123</v>
      </c>
      <c r="S2203" s="13"/>
      <c r="T2203" s="4"/>
      <c r="U2203" s="4"/>
      <c r="V2203" s="4"/>
      <c r="W2203" s="4">
        <v>60</v>
      </c>
      <c r="X2203" s="13">
        <v>38938</v>
      </c>
      <c r="Y2203" s="27"/>
      <c r="Z2203" s="27"/>
      <c r="AA2203" s="28"/>
      <c r="AB2203" s="31"/>
      <c r="AC2203" s="32">
        <v>70</v>
      </c>
      <c r="AD2203" s="28"/>
      <c r="AE2203" s="28">
        <v>19</v>
      </c>
      <c r="AF2203" s="33"/>
      <c r="AG2203" s="28">
        <v>2.5</v>
      </c>
      <c r="AH2203" s="31"/>
      <c r="AI2203" s="31"/>
      <c r="AJ2203" s="31"/>
      <c r="AK2203" s="75" t="str">
        <f t="shared" si="444"/>
        <v>1</v>
      </c>
      <c r="AL2203" s="75" t="str">
        <f t="shared" si="445"/>
        <v>1</v>
      </c>
      <c r="AM2203" s="75" t="str">
        <f t="shared" si="446"/>
        <v>1</v>
      </c>
      <c r="AN2203" s="75" t="str">
        <f t="shared" si="447"/>
        <v>1</v>
      </c>
      <c r="AO2203" s="75" t="str">
        <f t="shared" si="448"/>
        <v>5</v>
      </c>
      <c r="AP2203" s="75" t="str">
        <f t="shared" si="449"/>
        <v>1</v>
      </c>
      <c r="AQ2203" s="75" t="str">
        <f t="shared" si="442"/>
        <v>1</v>
      </c>
      <c r="AR2203" s="75" t="str">
        <f t="shared" si="443"/>
        <v>1</v>
      </c>
      <c r="AS2203" s="75">
        <f t="shared" si="450"/>
        <v>1.5454545454545454</v>
      </c>
      <c r="AT2203" s="75" t="str">
        <f t="shared" si="451"/>
        <v>3</v>
      </c>
      <c r="AU2203" s="48" t="e">
        <f>IF(OR(AQ2203="I",#REF!="I",AQ2203="C",#REF!="C"),"Termovacío",IF(OR(AO2203="I",AN2203="I",AP2203="I",AK2203="I",AL2203="I",AO2203="C",AN2203="C",AP2203="C",AK2203="C",AL2203="C"),"Regeneración",""))</f>
        <v>#REF!</v>
      </c>
    </row>
    <row r="2204" spans="1:47" s="10" customFormat="1" ht="15" customHeight="1" x14ac:dyDescent="0.2">
      <c r="A2204" s="4">
        <f t="shared" si="452"/>
        <v>119</v>
      </c>
      <c r="B2204" s="4">
        <v>50500508</v>
      </c>
      <c r="C2204" s="4" t="s">
        <v>109</v>
      </c>
      <c r="D2204" s="4" t="s">
        <v>163</v>
      </c>
      <c r="E2204" s="3"/>
      <c r="F2204" s="4" t="s">
        <v>407</v>
      </c>
      <c r="G2204" s="4" t="s">
        <v>12</v>
      </c>
      <c r="H2204" s="4" t="s">
        <v>73</v>
      </c>
      <c r="I2204" s="4" t="s">
        <v>10</v>
      </c>
      <c r="J2204" s="4" t="s">
        <v>144</v>
      </c>
      <c r="K2204" s="4" t="s">
        <v>136</v>
      </c>
      <c r="L2204" s="4">
        <v>1995</v>
      </c>
      <c r="M2204" s="4" t="s">
        <v>266</v>
      </c>
      <c r="N2204" s="4" t="s">
        <v>304</v>
      </c>
      <c r="O2204" s="4" t="s">
        <v>122</v>
      </c>
      <c r="P2204" s="4"/>
      <c r="Q2204" s="4"/>
      <c r="R2204" s="4" t="s">
        <v>123</v>
      </c>
      <c r="S2204" s="13"/>
      <c r="T2204" s="4"/>
      <c r="U2204" s="4"/>
      <c r="V2204" s="4"/>
      <c r="W2204" s="4">
        <v>60</v>
      </c>
      <c r="X2204" s="13">
        <v>38389</v>
      </c>
      <c r="Y2204" s="27"/>
      <c r="Z2204" s="27"/>
      <c r="AA2204" s="28"/>
      <c r="AB2204" s="31"/>
      <c r="AC2204" s="32">
        <v>46</v>
      </c>
      <c r="AD2204" s="28"/>
      <c r="AE2204" s="28"/>
      <c r="AF2204" s="33"/>
      <c r="AG2204" s="28"/>
      <c r="AH2204" s="31"/>
      <c r="AI2204" s="31"/>
      <c r="AJ2204" s="31"/>
      <c r="AK2204" s="75" t="str">
        <f t="shared" si="444"/>
        <v>1</v>
      </c>
      <c r="AL2204" s="75" t="str">
        <f t="shared" si="445"/>
        <v>1</v>
      </c>
      <c r="AM2204" s="75" t="str">
        <f t="shared" si="446"/>
        <v>1</v>
      </c>
      <c r="AN2204" s="75" t="str">
        <f t="shared" si="447"/>
        <v>1</v>
      </c>
      <c r="AO2204" s="75" t="str">
        <f t="shared" si="448"/>
        <v>1</v>
      </c>
      <c r="AP2204" s="75" t="str">
        <f t="shared" si="449"/>
        <v>1</v>
      </c>
      <c r="AQ2204" s="75" t="str">
        <f t="shared" si="442"/>
        <v>1</v>
      </c>
      <c r="AR2204" s="75" t="str">
        <f t="shared" si="443"/>
        <v>1</v>
      </c>
      <c r="AS2204" s="75">
        <f t="shared" si="450"/>
        <v>1</v>
      </c>
      <c r="AT2204" s="75" t="str">
        <f t="shared" si="451"/>
        <v>1</v>
      </c>
      <c r="AU2204" s="48" t="e">
        <f>IF(OR(AQ2204="I",#REF!="I",AQ2204="C",#REF!="C"),"Termovacío",IF(OR(AO2204="I",AN2204="I",AP2204="I",AK2204="I",AL2204="I",AO2204="C",AN2204="C",AP2204="C",AK2204="C",AL2204="C"),"Regeneración",""))</f>
        <v>#REF!</v>
      </c>
    </row>
    <row r="2205" spans="1:47" s="10" customFormat="1" ht="15" customHeight="1" x14ac:dyDescent="0.2">
      <c r="A2205" s="4">
        <f t="shared" si="452"/>
        <v>119</v>
      </c>
      <c r="B2205" s="4">
        <v>50500508</v>
      </c>
      <c r="C2205" s="4" t="s">
        <v>109</v>
      </c>
      <c r="D2205" s="4" t="s">
        <v>163</v>
      </c>
      <c r="E2205" s="3"/>
      <c r="F2205" s="4" t="s">
        <v>407</v>
      </c>
      <c r="G2205" s="4" t="s">
        <v>12</v>
      </c>
      <c r="H2205" s="4" t="s">
        <v>73</v>
      </c>
      <c r="I2205" s="4" t="s">
        <v>10</v>
      </c>
      <c r="J2205" s="4" t="s">
        <v>144</v>
      </c>
      <c r="K2205" s="4" t="s">
        <v>136</v>
      </c>
      <c r="L2205" s="4">
        <v>1995</v>
      </c>
      <c r="M2205" s="4" t="s">
        <v>266</v>
      </c>
      <c r="N2205" s="4" t="s">
        <v>304</v>
      </c>
      <c r="O2205" s="4" t="s">
        <v>122</v>
      </c>
      <c r="P2205" s="4"/>
      <c r="Q2205" s="4"/>
      <c r="R2205" s="4" t="s">
        <v>123</v>
      </c>
      <c r="S2205" s="13"/>
      <c r="T2205" s="4"/>
      <c r="U2205" s="4"/>
      <c r="V2205" s="4"/>
      <c r="W2205" s="4">
        <v>60</v>
      </c>
      <c r="X2205" s="13">
        <v>38307</v>
      </c>
      <c r="Y2205" s="27"/>
      <c r="Z2205" s="27"/>
      <c r="AA2205" s="28"/>
      <c r="AB2205" s="31"/>
      <c r="AC2205" s="32">
        <v>50</v>
      </c>
      <c r="AD2205" s="28"/>
      <c r="AE2205" s="28">
        <v>18.7</v>
      </c>
      <c r="AF2205" s="33"/>
      <c r="AG2205" s="28">
        <v>2</v>
      </c>
      <c r="AH2205" s="31"/>
      <c r="AI2205" s="31"/>
      <c r="AJ2205" s="31"/>
      <c r="AK2205" s="75" t="str">
        <f t="shared" si="444"/>
        <v>1</v>
      </c>
      <c r="AL2205" s="75" t="str">
        <f t="shared" si="445"/>
        <v>1</v>
      </c>
      <c r="AM2205" s="75" t="str">
        <f t="shared" si="446"/>
        <v>1</v>
      </c>
      <c r="AN2205" s="75" t="str">
        <f t="shared" si="447"/>
        <v>1</v>
      </c>
      <c r="AO2205" s="75" t="str">
        <f t="shared" si="448"/>
        <v>5</v>
      </c>
      <c r="AP2205" s="75" t="str">
        <f t="shared" si="449"/>
        <v>1</v>
      </c>
      <c r="AQ2205" s="75" t="str">
        <f t="shared" si="442"/>
        <v>1</v>
      </c>
      <c r="AR2205" s="75" t="str">
        <f t="shared" si="443"/>
        <v>1</v>
      </c>
      <c r="AS2205" s="75">
        <f t="shared" si="450"/>
        <v>1.5454545454545454</v>
      </c>
      <c r="AT2205" s="75" t="str">
        <f t="shared" si="451"/>
        <v>3</v>
      </c>
      <c r="AU2205" s="48" t="e">
        <f>IF(OR(AQ2205="I",#REF!="I",AQ2205="C",#REF!="C"),"Termovacío",IF(OR(AO2205="I",AN2205="I",AP2205="I",AK2205="I",AL2205="I",AO2205="C",AN2205="C",AP2205="C",AK2205="C",AL2205="C"),"Regeneración",""))</f>
        <v>#REF!</v>
      </c>
    </row>
    <row r="2206" spans="1:47" s="10" customFormat="1" ht="15" customHeight="1" x14ac:dyDescent="0.2">
      <c r="A2206" s="4">
        <f t="shared" si="452"/>
        <v>119</v>
      </c>
      <c r="B2206" s="4">
        <v>50500508</v>
      </c>
      <c r="C2206" s="4" t="s">
        <v>109</v>
      </c>
      <c r="D2206" s="4" t="s">
        <v>163</v>
      </c>
      <c r="E2206" s="3"/>
      <c r="F2206" s="4" t="s">
        <v>407</v>
      </c>
      <c r="G2206" s="4" t="s">
        <v>12</v>
      </c>
      <c r="H2206" s="4" t="s">
        <v>73</v>
      </c>
      <c r="I2206" s="4" t="s">
        <v>10</v>
      </c>
      <c r="J2206" s="4" t="s">
        <v>144</v>
      </c>
      <c r="K2206" s="4" t="s">
        <v>136</v>
      </c>
      <c r="L2206" s="4">
        <v>1995</v>
      </c>
      <c r="M2206" s="4" t="s">
        <v>266</v>
      </c>
      <c r="N2206" s="4" t="s">
        <v>304</v>
      </c>
      <c r="O2206" s="4" t="s">
        <v>122</v>
      </c>
      <c r="P2206" s="4"/>
      <c r="Q2206" s="4"/>
      <c r="R2206" s="4" t="s">
        <v>123</v>
      </c>
      <c r="S2206" s="13"/>
      <c r="T2206" s="4"/>
      <c r="U2206" s="4"/>
      <c r="V2206" s="4"/>
      <c r="W2206" s="4">
        <v>60</v>
      </c>
      <c r="X2206" s="13">
        <v>37531</v>
      </c>
      <c r="Y2206" s="27"/>
      <c r="Z2206" s="27"/>
      <c r="AA2206" s="28"/>
      <c r="AB2206" s="31"/>
      <c r="AC2206" s="32">
        <v>63.4</v>
      </c>
      <c r="AD2206" s="28"/>
      <c r="AE2206" s="28">
        <v>19.5</v>
      </c>
      <c r="AF2206" s="33">
        <v>6.5180000000000002E-2</v>
      </c>
      <c r="AG2206" s="28">
        <v>1.9</v>
      </c>
      <c r="AH2206" s="31"/>
      <c r="AI2206" s="31"/>
      <c r="AJ2206" s="31"/>
      <c r="AK2206" s="75" t="str">
        <f t="shared" si="444"/>
        <v>1</v>
      </c>
      <c r="AL2206" s="75" t="str">
        <f t="shared" si="445"/>
        <v>1</v>
      </c>
      <c r="AM2206" s="75" t="str">
        <f t="shared" si="446"/>
        <v>1</v>
      </c>
      <c r="AN2206" s="75" t="str">
        <f t="shared" si="447"/>
        <v>3</v>
      </c>
      <c r="AO2206" s="75" t="str">
        <f t="shared" si="448"/>
        <v>5</v>
      </c>
      <c r="AP2206" s="75" t="str">
        <f t="shared" si="449"/>
        <v>1</v>
      </c>
      <c r="AQ2206" s="75" t="str">
        <f t="shared" si="442"/>
        <v>1</v>
      </c>
      <c r="AR2206" s="75" t="str">
        <f t="shared" si="443"/>
        <v>1</v>
      </c>
      <c r="AS2206" s="75">
        <f t="shared" si="450"/>
        <v>1.7272727272727273</v>
      </c>
      <c r="AT2206" s="75" t="str">
        <f t="shared" si="451"/>
        <v>3</v>
      </c>
      <c r="AU2206" s="48" t="e">
        <f>IF(OR(AQ2206="I",#REF!="I",AQ2206="C",#REF!="C"),"Termovacío",IF(OR(AO2206="I",AN2206="I",AP2206="I",AK2206="I",AL2206="I",AO2206="C",AN2206="C",AP2206="C",AK2206="C",AL2206="C"),"Regeneración",""))</f>
        <v>#REF!</v>
      </c>
    </row>
    <row r="2207" spans="1:47" s="10" customFormat="1" ht="15" customHeight="1" x14ac:dyDescent="0.2">
      <c r="A2207" s="4">
        <f t="shared" si="452"/>
        <v>119</v>
      </c>
      <c r="B2207" s="4">
        <v>50500508</v>
      </c>
      <c r="C2207" s="4" t="s">
        <v>109</v>
      </c>
      <c r="D2207" s="4" t="s">
        <v>163</v>
      </c>
      <c r="E2207" s="3"/>
      <c r="F2207" s="4" t="s">
        <v>407</v>
      </c>
      <c r="G2207" s="4" t="s">
        <v>12</v>
      </c>
      <c r="H2207" s="4" t="s">
        <v>73</v>
      </c>
      <c r="I2207" s="4" t="s">
        <v>10</v>
      </c>
      <c r="J2207" s="4" t="s">
        <v>144</v>
      </c>
      <c r="K2207" s="4" t="s">
        <v>136</v>
      </c>
      <c r="L2207" s="4">
        <v>1995</v>
      </c>
      <c r="M2207" s="4" t="s">
        <v>266</v>
      </c>
      <c r="N2207" s="4" t="s">
        <v>304</v>
      </c>
      <c r="O2207" s="4" t="s">
        <v>122</v>
      </c>
      <c r="P2207" s="4"/>
      <c r="Q2207" s="4"/>
      <c r="R2207" s="4" t="s">
        <v>123</v>
      </c>
      <c r="S2207" s="13"/>
      <c r="T2207" s="4"/>
      <c r="U2207" s="4"/>
      <c r="V2207" s="4"/>
      <c r="W2207" s="4">
        <v>60</v>
      </c>
      <c r="X2207" s="13">
        <v>37089</v>
      </c>
      <c r="Y2207" s="27"/>
      <c r="Z2207" s="27"/>
      <c r="AA2207" s="28"/>
      <c r="AB2207" s="31"/>
      <c r="AC2207" s="32">
        <v>51.6</v>
      </c>
      <c r="AD2207" s="28"/>
      <c r="AE2207" s="28">
        <v>19.399999999999999</v>
      </c>
      <c r="AF2207" s="33">
        <v>7.5469999999999995E-2</v>
      </c>
      <c r="AG2207" s="28">
        <v>1.6</v>
      </c>
      <c r="AH2207" s="31"/>
      <c r="AI2207" s="31"/>
      <c r="AJ2207" s="31"/>
      <c r="AK2207" s="75" t="str">
        <f t="shared" si="444"/>
        <v>1</v>
      </c>
      <c r="AL2207" s="75" t="str">
        <f t="shared" si="445"/>
        <v>1</v>
      </c>
      <c r="AM2207" s="75" t="str">
        <f t="shared" si="446"/>
        <v>1</v>
      </c>
      <c r="AN2207" s="75" t="str">
        <f t="shared" si="447"/>
        <v>3</v>
      </c>
      <c r="AO2207" s="75" t="str">
        <f t="shared" si="448"/>
        <v>5</v>
      </c>
      <c r="AP2207" s="75" t="str">
        <f t="shared" si="449"/>
        <v>1</v>
      </c>
      <c r="AQ2207" s="75" t="str">
        <f t="shared" si="442"/>
        <v>1</v>
      </c>
      <c r="AR2207" s="75" t="str">
        <f t="shared" si="443"/>
        <v>1</v>
      </c>
      <c r="AS2207" s="75">
        <f t="shared" si="450"/>
        <v>1.7272727272727273</v>
      </c>
      <c r="AT2207" s="75" t="str">
        <f t="shared" si="451"/>
        <v>3</v>
      </c>
      <c r="AU2207" s="48" t="e">
        <f>IF(OR(AQ2207="I",#REF!="I",AQ2207="C",#REF!="C"),"Termovacío",IF(OR(AO2207="I",AN2207="I",AP2207="I",AK2207="I",AL2207="I",AO2207="C",AN2207="C",AP2207="C",AK2207="C",AL2207="C"),"Regeneración",""))</f>
        <v>#REF!</v>
      </c>
    </row>
    <row r="2208" spans="1:47" s="10" customFormat="1" ht="15" customHeight="1" x14ac:dyDescent="0.2">
      <c r="A2208" s="4">
        <f t="shared" si="452"/>
        <v>119</v>
      </c>
      <c r="B2208" s="4">
        <v>50500508</v>
      </c>
      <c r="C2208" s="4" t="s">
        <v>109</v>
      </c>
      <c r="D2208" s="4" t="s">
        <v>163</v>
      </c>
      <c r="E2208" s="3"/>
      <c r="F2208" s="4" t="s">
        <v>407</v>
      </c>
      <c r="G2208" s="4" t="s">
        <v>12</v>
      </c>
      <c r="H2208" s="4" t="s">
        <v>73</v>
      </c>
      <c r="I2208" s="4" t="s">
        <v>10</v>
      </c>
      <c r="J2208" s="4" t="s">
        <v>144</v>
      </c>
      <c r="K2208" s="4" t="s">
        <v>136</v>
      </c>
      <c r="L2208" s="4">
        <v>1995</v>
      </c>
      <c r="M2208" s="4" t="s">
        <v>266</v>
      </c>
      <c r="N2208" s="4" t="s">
        <v>304</v>
      </c>
      <c r="O2208" s="4" t="s">
        <v>122</v>
      </c>
      <c r="P2208" s="4"/>
      <c r="Q2208" s="4"/>
      <c r="R2208" s="4" t="s">
        <v>123</v>
      </c>
      <c r="S2208" s="13"/>
      <c r="T2208" s="4"/>
      <c r="U2208" s="4"/>
      <c r="V2208" s="4"/>
      <c r="W2208" s="4">
        <v>60</v>
      </c>
      <c r="X2208" s="13">
        <v>36717</v>
      </c>
      <c r="Y2208" s="27"/>
      <c r="Z2208" s="27"/>
      <c r="AA2208" s="28"/>
      <c r="AB2208" s="31"/>
      <c r="AC2208" s="32">
        <v>76.599999999999994</v>
      </c>
      <c r="AD2208" s="28"/>
      <c r="AE2208" s="28">
        <v>20.7</v>
      </c>
      <c r="AF2208" s="33">
        <v>5.9589999999999997E-2</v>
      </c>
      <c r="AG2208" s="28">
        <v>1.5</v>
      </c>
      <c r="AH2208" s="31"/>
      <c r="AI2208" s="31"/>
      <c r="AJ2208" s="31"/>
      <c r="AK2208" s="75" t="str">
        <f t="shared" si="444"/>
        <v>1</v>
      </c>
      <c r="AL2208" s="75" t="str">
        <f t="shared" si="445"/>
        <v>1</v>
      </c>
      <c r="AM2208" s="75" t="str">
        <f t="shared" si="446"/>
        <v>1</v>
      </c>
      <c r="AN2208" s="75" t="str">
        <f t="shared" si="447"/>
        <v>3</v>
      </c>
      <c r="AO2208" s="75" t="str">
        <f t="shared" si="448"/>
        <v>5</v>
      </c>
      <c r="AP2208" s="75" t="str">
        <f t="shared" si="449"/>
        <v>1</v>
      </c>
      <c r="AQ2208" s="75" t="str">
        <f t="shared" si="442"/>
        <v>1</v>
      </c>
      <c r="AR2208" s="75" t="str">
        <f t="shared" si="443"/>
        <v>1</v>
      </c>
      <c r="AS2208" s="75">
        <f t="shared" si="450"/>
        <v>1.7272727272727273</v>
      </c>
      <c r="AT2208" s="75" t="str">
        <f t="shared" si="451"/>
        <v>3</v>
      </c>
      <c r="AU2208" s="48" t="e">
        <f>IF(OR(AQ2208="I",#REF!="I",AQ2208="C",#REF!="C"),"Termovacío",IF(OR(AO2208="I",AN2208="I",AP2208="I",AK2208="I",AL2208="I",AO2208="C",AN2208="C",AP2208="C",AK2208="C",AL2208="C"),"Regeneración",""))</f>
        <v>#REF!</v>
      </c>
    </row>
    <row r="2209" spans="1:47" s="10" customFormat="1" ht="15" customHeight="1" x14ac:dyDescent="0.2">
      <c r="A2209" s="4">
        <f t="shared" si="452"/>
        <v>119</v>
      </c>
      <c r="B2209" s="4">
        <v>50500508</v>
      </c>
      <c r="C2209" s="4" t="s">
        <v>109</v>
      </c>
      <c r="D2209" s="4" t="s">
        <v>163</v>
      </c>
      <c r="E2209" s="3"/>
      <c r="F2209" s="4" t="s">
        <v>407</v>
      </c>
      <c r="G2209" s="4" t="s">
        <v>12</v>
      </c>
      <c r="H2209" s="4" t="s">
        <v>73</v>
      </c>
      <c r="I2209" s="4" t="s">
        <v>10</v>
      </c>
      <c r="J2209" s="4" t="s">
        <v>144</v>
      </c>
      <c r="K2209" s="4" t="s">
        <v>136</v>
      </c>
      <c r="L2209" s="4">
        <v>1995</v>
      </c>
      <c r="M2209" s="4" t="s">
        <v>266</v>
      </c>
      <c r="N2209" s="4" t="s">
        <v>304</v>
      </c>
      <c r="O2209" s="4" t="s">
        <v>122</v>
      </c>
      <c r="P2209" s="4"/>
      <c r="Q2209" s="4"/>
      <c r="R2209" s="4" t="s">
        <v>123</v>
      </c>
      <c r="S2209" s="13"/>
      <c r="T2209" s="4"/>
      <c r="U2209" s="4"/>
      <c r="V2209" s="4"/>
      <c r="W2209" s="4">
        <v>60</v>
      </c>
      <c r="X2209" s="13">
        <v>36362</v>
      </c>
      <c r="Y2209" s="27"/>
      <c r="Z2209" s="27"/>
      <c r="AA2209" s="28"/>
      <c r="AB2209" s="31"/>
      <c r="AC2209" s="32">
        <v>72</v>
      </c>
      <c r="AD2209" s="28"/>
      <c r="AE2209" s="28">
        <v>21</v>
      </c>
      <c r="AF2209" s="33">
        <v>4.4470999999999997E-2</v>
      </c>
      <c r="AG2209" s="28">
        <v>1.5</v>
      </c>
      <c r="AH2209" s="31"/>
      <c r="AI2209" s="31"/>
      <c r="AJ2209" s="31"/>
      <c r="AK2209" s="75" t="str">
        <f t="shared" si="444"/>
        <v>1</v>
      </c>
      <c r="AL2209" s="75" t="str">
        <f t="shared" si="445"/>
        <v>1</v>
      </c>
      <c r="AM2209" s="75" t="str">
        <f t="shared" si="446"/>
        <v>1</v>
      </c>
      <c r="AN2209" s="75" t="str">
        <f t="shared" si="447"/>
        <v>1</v>
      </c>
      <c r="AO2209" s="75" t="str">
        <f t="shared" si="448"/>
        <v>5</v>
      </c>
      <c r="AP2209" s="75" t="str">
        <f t="shared" si="449"/>
        <v>1</v>
      </c>
      <c r="AQ2209" s="75" t="str">
        <f t="shared" si="442"/>
        <v>1</v>
      </c>
      <c r="AR2209" s="75" t="str">
        <f t="shared" si="443"/>
        <v>1</v>
      </c>
      <c r="AS2209" s="75">
        <f t="shared" si="450"/>
        <v>1.5454545454545454</v>
      </c>
      <c r="AT2209" s="75" t="str">
        <f t="shared" si="451"/>
        <v>3</v>
      </c>
      <c r="AU2209" s="48" t="e">
        <f>IF(OR(AQ2209="I",#REF!="I",AQ2209="C",#REF!="C"),"Termovacío",IF(OR(AO2209="I",AN2209="I",AP2209="I",AK2209="I",AL2209="I",AO2209="C",AN2209="C",AP2209="C",AK2209="C",AL2209="C"),"Regeneración",""))</f>
        <v>#REF!</v>
      </c>
    </row>
    <row r="2210" spans="1:47" s="10" customFormat="1" ht="15" customHeight="1" x14ac:dyDescent="0.2">
      <c r="A2210" s="4">
        <f t="shared" si="452"/>
        <v>119</v>
      </c>
      <c r="B2210" s="4">
        <v>50500508</v>
      </c>
      <c r="C2210" s="4" t="s">
        <v>109</v>
      </c>
      <c r="D2210" s="4" t="s">
        <v>163</v>
      </c>
      <c r="E2210" s="3"/>
      <c r="F2210" s="4" t="s">
        <v>407</v>
      </c>
      <c r="G2210" s="4" t="s">
        <v>12</v>
      </c>
      <c r="H2210" s="4" t="s">
        <v>73</v>
      </c>
      <c r="I2210" s="4" t="s">
        <v>10</v>
      </c>
      <c r="J2210" s="4" t="s">
        <v>144</v>
      </c>
      <c r="K2210" s="4" t="s">
        <v>136</v>
      </c>
      <c r="L2210" s="4">
        <v>1995</v>
      </c>
      <c r="M2210" s="4" t="s">
        <v>266</v>
      </c>
      <c r="N2210" s="4" t="s">
        <v>304</v>
      </c>
      <c r="O2210" s="4" t="s">
        <v>122</v>
      </c>
      <c r="P2210" s="4"/>
      <c r="Q2210" s="4"/>
      <c r="R2210" s="4" t="s">
        <v>123</v>
      </c>
      <c r="S2210" s="13"/>
      <c r="T2210" s="4"/>
      <c r="U2210" s="4"/>
      <c r="V2210" s="4"/>
      <c r="W2210" s="4">
        <v>60</v>
      </c>
      <c r="X2210" s="13">
        <v>36025</v>
      </c>
      <c r="Y2210" s="27"/>
      <c r="Z2210" s="27"/>
      <c r="AA2210" s="28"/>
      <c r="AB2210" s="31"/>
      <c r="AC2210" s="32">
        <v>60</v>
      </c>
      <c r="AD2210" s="28"/>
      <c r="AE2210" s="28">
        <v>21.5</v>
      </c>
      <c r="AF2210" s="33">
        <v>4.5769999999999998E-2</v>
      </c>
      <c r="AG2210" s="28">
        <v>1.1000000000000001</v>
      </c>
      <c r="AH2210" s="31"/>
      <c r="AI2210" s="31"/>
      <c r="AJ2210" s="31"/>
      <c r="AK2210" s="75" t="str">
        <f t="shared" si="444"/>
        <v>1</v>
      </c>
      <c r="AL2210" s="75" t="str">
        <f t="shared" si="445"/>
        <v>1</v>
      </c>
      <c r="AM2210" s="75" t="str">
        <f t="shared" si="446"/>
        <v>1</v>
      </c>
      <c r="AN2210" s="75" t="str">
        <f t="shared" si="447"/>
        <v>1</v>
      </c>
      <c r="AO2210" s="75" t="str">
        <f t="shared" si="448"/>
        <v>5</v>
      </c>
      <c r="AP2210" s="75" t="str">
        <f t="shared" si="449"/>
        <v>1</v>
      </c>
      <c r="AQ2210" s="75" t="str">
        <f t="shared" si="442"/>
        <v>1</v>
      </c>
      <c r="AR2210" s="75" t="str">
        <f t="shared" si="443"/>
        <v>1</v>
      </c>
      <c r="AS2210" s="75">
        <f t="shared" si="450"/>
        <v>1.5454545454545454</v>
      </c>
      <c r="AT2210" s="75" t="str">
        <f t="shared" si="451"/>
        <v>3</v>
      </c>
      <c r="AU2210" s="48" t="e">
        <f>IF(OR(AQ2210="I",#REF!="I",AQ2210="C",#REF!="C"),"Termovacío",IF(OR(AO2210="I",AN2210="I",AP2210="I",AK2210="I",AL2210="I",AO2210="C",AN2210="C",AP2210="C",AK2210="C",AL2210="C"),"Regeneración",""))</f>
        <v>#REF!</v>
      </c>
    </row>
    <row r="2211" spans="1:47" s="10" customFormat="1" ht="15" customHeight="1" x14ac:dyDescent="0.2">
      <c r="A2211" s="4">
        <f t="shared" si="452"/>
        <v>119</v>
      </c>
      <c r="B2211" s="4">
        <v>50500508</v>
      </c>
      <c r="C2211" s="4" t="s">
        <v>109</v>
      </c>
      <c r="D2211" s="4" t="s">
        <v>163</v>
      </c>
      <c r="E2211" s="3"/>
      <c r="F2211" s="4" t="s">
        <v>407</v>
      </c>
      <c r="G2211" s="4" t="s">
        <v>12</v>
      </c>
      <c r="H2211" s="4" t="s">
        <v>73</v>
      </c>
      <c r="I2211" s="4" t="s">
        <v>10</v>
      </c>
      <c r="J2211" s="4" t="s">
        <v>144</v>
      </c>
      <c r="K2211" s="4" t="s">
        <v>136</v>
      </c>
      <c r="L2211" s="4">
        <v>1995</v>
      </c>
      <c r="M2211" s="4" t="s">
        <v>266</v>
      </c>
      <c r="N2211" s="4" t="s">
        <v>304</v>
      </c>
      <c r="O2211" s="4" t="s">
        <v>122</v>
      </c>
      <c r="P2211" s="4"/>
      <c r="Q2211" s="4"/>
      <c r="R2211" s="4" t="s">
        <v>123</v>
      </c>
      <c r="S2211" s="13"/>
      <c r="T2211" s="4"/>
      <c r="U2211" s="4"/>
      <c r="V2211" s="4"/>
      <c r="W2211" s="4">
        <v>60</v>
      </c>
      <c r="X2211" s="13">
        <v>35622</v>
      </c>
      <c r="Y2211" s="27"/>
      <c r="Z2211" s="27"/>
      <c r="AA2211" s="28"/>
      <c r="AB2211" s="31"/>
      <c r="AC2211" s="32">
        <v>45</v>
      </c>
      <c r="AD2211" s="28"/>
      <c r="AE2211" s="28">
        <v>23.7</v>
      </c>
      <c r="AF2211" s="33">
        <v>3.3700000000000001E-2</v>
      </c>
      <c r="AG2211" s="28">
        <v>0.5</v>
      </c>
      <c r="AH2211" s="31"/>
      <c r="AI2211" s="31"/>
      <c r="AJ2211" s="31"/>
      <c r="AK2211" s="75" t="str">
        <f t="shared" si="444"/>
        <v>1</v>
      </c>
      <c r="AL2211" s="75" t="str">
        <f t="shared" si="445"/>
        <v>1</v>
      </c>
      <c r="AM2211" s="75" t="str">
        <f t="shared" si="446"/>
        <v>1</v>
      </c>
      <c r="AN2211" s="75" t="str">
        <f t="shared" si="447"/>
        <v>1</v>
      </c>
      <c r="AO2211" s="75" t="str">
        <f t="shared" si="448"/>
        <v>5</v>
      </c>
      <c r="AP2211" s="75" t="str">
        <f t="shared" si="449"/>
        <v>1</v>
      </c>
      <c r="AQ2211" s="75" t="str">
        <f t="shared" si="442"/>
        <v>1</v>
      </c>
      <c r="AR2211" s="75" t="str">
        <f t="shared" si="443"/>
        <v>1</v>
      </c>
      <c r="AS2211" s="75">
        <f t="shared" si="450"/>
        <v>1.5454545454545454</v>
      </c>
      <c r="AT2211" s="75" t="str">
        <f t="shared" si="451"/>
        <v>3</v>
      </c>
      <c r="AU2211" s="48" t="e">
        <f>IF(OR(AQ2211="I",#REF!="I",AQ2211="C",#REF!="C"),"Termovacío",IF(OR(AO2211="I",AN2211="I",AP2211="I",AK2211="I",AL2211="I",AO2211="C",AN2211="C",AP2211="C",AK2211="C",AL2211="C"),"Regeneración",""))</f>
        <v>#REF!</v>
      </c>
    </row>
    <row r="2212" spans="1:47" s="10" customFormat="1" ht="15" customHeight="1" x14ac:dyDescent="0.2">
      <c r="A2212" s="4">
        <f t="shared" si="452"/>
        <v>119</v>
      </c>
      <c r="B2212" s="4">
        <v>50500508</v>
      </c>
      <c r="C2212" s="4" t="s">
        <v>109</v>
      </c>
      <c r="D2212" s="4" t="s">
        <v>163</v>
      </c>
      <c r="E2212" s="3"/>
      <c r="F2212" s="4" t="s">
        <v>407</v>
      </c>
      <c r="G2212" s="4" t="s">
        <v>12</v>
      </c>
      <c r="H2212" s="4" t="s">
        <v>73</v>
      </c>
      <c r="I2212" s="4" t="s">
        <v>10</v>
      </c>
      <c r="J2212" s="4" t="s">
        <v>144</v>
      </c>
      <c r="K2212" s="4" t="s">
        <v>136</v>
      </c>
      <c r="L2212" s="4">
        <v>1995</v>
      </c>
      <c r="M2212" s="4" t="s">
        <v>266</v>
      </c>
      <c r="N2212" s="4" t="s">
        <v>304</v>
      </c>
      <c r="O2212" s="4" t="s">
        <v>122</v>
      </c>
      <c r="P2212" s="4"/>
      <c r="Q2212" s="4"/>
      <c r="R2212" s="4" t="s">
        <v>123</v>
      </c>
      <c r="S2212" s="13"/>
      <c r="T2212" s="4"/>
      <c r="U2212" s="4"/>
      <c r="V2212" s="4"/>
      <c r="W2212" s="4">
        <v>60</v>
      </c>
      <c r="X2212" s="13">
        <v>35349</v>
      </c>
      <c r="Y2212" s="27"/>
      <c r="Z2212" s="27"/>
      <c r="AA2212" s="28"/>
      <c r="AB2212" s="31"/>
      <c r="AC2212" s="32">
        <v>53</v>
      </c>
      <c r="AD2212" s="28"/>
      <c r="AE2212" s="28">
        <v>26.1</v>
      </c>
      <c r="AF2212" s="33">
        <v>1.7430000000000001E-2</v>
      </c>
      <c r="AG2212" s="28">
        <v>0.5</v>
      </c>
      <c r="AH2212" s="31"/>
      <c r="AI2212" s="31"/>
      <c r="AJ2212" s="31"/>
      <c r="AK2212" s="75" t="str">
        <f t="shared" si="444"/>
        <v>1</v>
      </c>
      <c r="AL2212" s="75" t="str">
        <f t="shared" si="445"/>
        <v>1</v>
      </c>
      <c r="AM2212" s="75" t="str">
        <f t="shared" si="446"/>
        <v>1</v>
      </c>
      <c r="AN2212" s="75" t="str">
        <f t="shared" si="447"/>
        <v>1</v>
      </c>
      <c r="AO2212" s="75" t="str">
        <f t="shared" si="448"/>
        <v>5</v>
      </c>
      <c r="AP2212" s="75" t="str">
        <f t="shared" si="449"/>
        <v>1</v>
      </c>
      <c r="AQ2212" s="75" t="str">
        <f t="shared" ref="AQ2212:AQ2275" si="453">IF(AC2212&lt;&gt;"",IF(AND(W2212=60,AC2212&gt;=40),"1",IF(AND(W2212=60,AC2212&gt;=35,AC2212&lt;40),"3",IF(AND(W2212=60,AC2212&lt;35),"5",IF(AND(W2212=220,AC2212&gt;=50),"1",IF(AND(W2212=220,AC2212&gt;=45,AC2212&lt;50),"2",IF(AND(W2212=220,AC2212&lt;45),"5","")))))),"1")</f>
        <v>1</v>
      </c>
      <c r="AR2212" s="75" t="str">
        <f t="shared" ref="AR2212:AR2275" si="454">IF(AJ2212&lt;&gt;"",IF(AJ2212&gt;=0.2,"1",IF(AND(AJ2212&gt;=0.1,AJ2212&lt;0.2),"3",IF(AJ2212&lt;0.1,"5",""))),"1")</f>
        <v>1</v>
      </c>
      <c r="AS2212" s="75">
        <f t="shared" si="450"/>
        <v>1.5454545454545454</v>
      </c>
      <c r="AT2212" s="75" t="str">
        <f t="shared" si="451"/>
        <v>3</v>
      </c>
      <c r="AU2212" s="48" t="e">
        <f>IF(OR(AQ2212="I",#REF!="I",AQ2212="C",#REF!="C"),"Termovacío",IF(OR(AO2212="I",AN2212="I",AP2212="I",AK2212="I",AL2212="I",AO2212="C",AN2212="C",AP2212="C",AK2212="C",AL2212="C"),"Regeneración",""))</f>
        <v>#REF!</v>
      </c>
    </row>
    <row r="2213" spans="1:47" s="10" customFormat="1" ht="15" customHeight="1" x14ac:dyDescent="0.2">
      <c r="A2213" s="4">
        <f t="shared" si="452"/>
        <v>120</v>
      </c>
      <c r="B2213" s="36">
        <v>60000001</v>
      </c>
      <c r="C2213" s="36" t="s">
        <v>101</v>
      </c>
      <c r="D2213" s="36" t="s">
        <v>159</v>
      </c>
      <c r="E2213" s="37" t="s">
        <v>152</v>
      </c>
      <c r="F2213" s="36" t="s">
        <v>408</v>
      </c>
      <c r="G2213" s="36" t="s">
        <v>12</v>
      </c>
      <c r="H2213" s="36" t="s">
        <v>193</v>
      </c>
      <c r="I2213" s="36" t="s">
        <v>249</v>
      </c>
      <c r="J2213" s="36" t="s">
        <v>131</v>
      </c>
      <c r="K2213" s="36" t="s">
        <v>142</v>
      </c>
      <c r="L2213" s="36">
        <v>1998</v>
      </c>
      <c r="M2213" s="36" t="s">
        <v>266</v>
      </c>
      <c r="N2213" s="36" t="s">
        <v>304</v>
      </c>
      <c r="O2213" s="36" t="s">
        <v>122</v>
      </c>
      <c r="P2213" s="36"/>
      <c r="Q2213" s="36"/>
      <c r="R2213" s="36" t="s">
        <v>123</v>
      </c>
      <c r="S2213" s="38"/>
      <c r="T2213" s="36"/>
      <c r="U2213" s="36"/>
      <c r="V2213" s="36" t="s">
        <v>448</v>
      </c>
      <c r="W2213" s="36">
        <v>220</v>
      </c>
      <c r="X2213" s="38">
        <v>45701</v>
      </c>
      <c r="Y2213" s="39">
        <v>75</v>
      </c>
      <c r="Z2213" s="39">
        <v>27</v>
      </c>
      <c r="AA2213" s="40" t="s">
        <v>665</v>
      </c>
      <c r="AB2213" s="41">
        <v>0.88100000000000001</v>
      </c>
      <c r="AC2213" s="42">
        <v>75</v>
      </c>
      <c r="AD2213" s="40">
        <v>7</v>
      </c>
      <c r="AE2213" s="40">
        <v>36</v>
      </c>
      <c r="AF2213" s="43">
        <v>0.01</v>
      </c>
      <c r="AG2213" s="40">
        <v>1.5</v>
      </c>
      <c r="AH2213" s="41">
        <v>2.1999999999999999E-2</v>
      </c>
      <c r="AI2213" s="41">
        <v>1.1830000000000001</v>
      </c>
      <c r="AJ2213" s="41">
        <v>9.6000000000000002E-2</v>
      </c>
      <c r="AK2213" s="75" t="str">
        <f t="shared" si="444"/>
        <v>1</v>
      </c>
      <c r="AL2213" s="75" t="str">
        <f t="shared" si="445"/>
        <v>1</v>
      </c>
      <c r="AM2213" s="75" t="str">
        <f t="shared" si="446"/>
        <v>1</v>
      </c>
      <c r="AN2213" s="75" t="str">
        <f t="shared" si="447"/>
        <v>1</v>
      </c>
      <c r="AO2213" s="75" t="str">
        <f t="shared" si="448"/>
        <v>1</v>
      </c>
      <c r="AP2213" s="75" t="str">
        <f t="shared" si="449"/>
        <v>1</v>
      </c>
      <c r="AQ2213" s="75" t="str">
        <f t="shared" si="453"/>
        <v>1</v>
      </c>
      <c r="AR2213" s="75" t="str">
        <f t="shared" si="454"/>
        <v>5</v>
      </c>
      <c r="AS2213" s="75">
        <f t="shared" si="450"/>
        <v>1.1818181818181819</v>
      </c>
      <c r="AT2213" s="75" t="str">
        <f t="shared" si="451"/>
        <v>3</v>
      </c>
      <c r="AU2213" s="48" t="e">
        <f>IF(OR(AQ2213="I",#REF!="I",AQ2213="C",#REF!="C"),"Termovacío",IF(OR(AO2213="I",AN2213="I",AP2213="I",AK2213="I",AL2213="I",AO2213="C",AN2213="C",AP2213="C",AK2213="C",AL2213="C"),"Regeneración",""))</f>
        <v>#REF!</v>
      </c>
    </row>
    <row r="2214" spans="1:47" s="10" customFormat="1" ht="15" customHeight="1" x14ac:dyDescent="0.2">
      <c r="A2214" s="4">
        <f t="shared" si="452"/>
        <v>120</v>
      </c>
      <c r="B2214" s="4">
        <v>60000001</v>
      </c>
      <c r="C2214" s="4" t="s">
        <v>101</v>
      </c>
      <c r="D2214" s="4" t="s">
        <v>159</v>
      </c>
      <c r="E2214" s="3" t="s">
        <v>152</v>
      </c>
      <c r="F2214" s="4" t="s">
        <v>408</v>
      </c>
      <c r="G2214" s="4" t="s">
        <v>12</v>
      </c>
      <c r="H2214" s="4" t="s">
        <v>193</v>
      </c>
      <c r="I2214" s="4" t="s">
        <v>249</v>
      </c>
      <c r="J2214" s="4" t="s">
        <v>131</v>
      </c>
      <c r="K2214" s="4" t="s">
        <v>142</v>
      </c>
      <c r="L2214" s="4">
        <v>1998</v>
      </c>
      <c r="M2214" s="4" t="s">
        <v>266</v>
      </c>
      <c r="N2214" s="4" t="s">
        <v>304</v>
      </c>
      <c r="O2214" s="4" t="s">
        <v>122</v>
      </c>
      <c r="P2214" s="4"/>
      <c r="Q2214" s="4"/>
      <c r="R2214" s="4" t="s">
        <v>123</v>
      </c>
      <c r="S2214" s="13"/>
      <c r="T2214" s="4"/>
      <c r="U2214" s="4"/>
      <c r="V2214" s="4" t="s">
        <v>448</v>
      </c>
      <c r="W2214" s="4">
        <v>220</v>
      </c>
      <c r="X2214" s="13">
        <v>45218</v>
      </c>
      <c r="Y2214" s="27">
        <v>75</v>
      </c>
      <c r="Z2214" s="27"/>
      <c r="AA2214" s="28" t="s">
        <v>456</v>
      </c>
      <c r="AB2214" s="31">
        <v>0.88100000000000001</v>
      </c>
      <c r="AC2214" s="32">
        <v>59</v>
      </c>
      <c r="AD2214" s="28">
        <v>7</v>
      </c>
      <c r="AE2214" s="28">
        <v>36.700000000000003</v>
      </c>
      <c r="AF2214" s="33">
        <v>0.01</v>
      </c>
      <c r="AG2214" s="28">
        <v>1.5</v>
      </c>
      <c r="AH2214" s="31">
        <v>2.1000000000000001E-2</v>
      </c>
      <c r="AI2214" s="31">
        <v>1.006</v>
      </c>
      <c r="AJ2214" s="31"/>
      <c r="AK2214" s="75" t="str">
        <f t="shared" si="444"/>
        <v>1</v>
      </c>
      <c r="AL2214" s="75" t="str">
        <f t="shared" si="445"/>
        <v>1</v>
      </c>
      <c r="AM2214" s="75" t="str">
        <f t="shared" si="446"/>
        <v>1</v>
      </c>
      <c r="AN2214" s="75" t="str">
        <f t="shared" si="447"/>
        <v>1</v>
      </c>
      <c r="AO2214" s="75" t="str">
        <f t="shared" si="448"/>
        <v>1</v>
      </c>
      <c r="AP2214" s="75" t="str">
        <f t="shared" si="449"/>
        <v>1</v>
      </c>
      <c r="AQ2214" s="75" t="str">
        <f t="shared" si="453"/>
        <v>1</v>
      </c>
      <c r="AR2214" s="75" t="str">
        <f t="shared" si="454"/>
        <v>1</v>
      </c>
      <c r="AS2214" s="75">
        <f t="shared" si="450"/>
        <v>1</v>
      </c>
      <c r="AT2214" s="75" t="str">
        <f t="shared" si="451"/>
        <v>1</v>
      </c>
      <c r="AU2214" s="48" t="e">
        <f>IF(OR(AQ2214="I",#REF!="I",AQ2214="C",#REF!="C"),"Termovacío",IF(OR(AO2214="I",AN2214="I",AP2214="I",AK2214="I",AL2214="I",AO2214="C",AN2214="C",AP2214="C",AK2214="C",AL2214="C"),"Regeneración",""))</f>
        <v>#REF!</v>
      </c>
    </row>
    <row r="2215" spans="1:47" s="10" customFormat="1" ht="15" customHeight="1" x14ac:dyDescent="0.2">
      <c r="A2215" s="4">
        <f t="shared" si="452"/>
        <v>120</v>
      </c>
      <c r="B2215" s="4">
        <v>60000001</v>
      </c>
      <c r="C2215" s="4" t="s">
        <v>101</v>
      </c>
      <c r="D2215" s="4" t="s">
        <v>159</v>
      </c>
      <c r="E2215" s="3" t="s">
        <v>152</v>
      </c>
      <c r="F2215" s="4" t="s">
        <v>408</v>
      </c>
      <c r="G2215" s="4" t="s">
        <v>12</v>
      </c>
      <c r="H2215" s="4" t="s">
        <v>193</v>
      </c>
      <c r="I2215" s="4" t="s">
        <v>249</v>
      </c>
      <c r="J2215" s="4" t="s">
        <v>131</v>
      </c>
      <c r="K2215" s="4" t="s">
        <v>142</v>
      </c>
      <c r="L2215" s="4">
        <v>1998</v>
      </c>
      <c r="M2215" s="4" t="s">
        <v>266</v>
      </c>
      <c r="N2215" s="4" t="s">
        <v>304</v>
      </c>
      <c r="O2215" s="4" t="s">
        <v>122</v>
      </c>
      <c r="P2215" s="4"/>
      <c r="Q2215" s="4"/>
      <c r="R2215" s="4" t="s">
        <v>123</v>
      </c>
      <c r="S2215" s="13"/>
      <c r="T2215" s="4"/>
      <c r="U2215" s="4"/>
      <c r="V2215" s="4"/>
      <c r="W2215" s="4">
        <v>220</v>
      </c>
      <c r="X2215" s="13" t="s">
        <v>297</v>
      </c>
      <c r="Y2215" s="27">
        <v>0</v>
      </c>
      <c r="Z2215" s="27">
        <v>56</v>
      </c>
      <c r="AA2215" s="28" t="s">
        <v>282</v>
      </c>
      <c r="AB2215" s="31">
        <v>0.88109999999999999</v>
      </c>
      <c r="AC2215" s="32">
        <v>59.4</v>
      </c>
      <c r="AD2215" s="28">
        <v>12</v>
      </c>
      <c r="AE2215" s="28">
        <v>37.4</v>
      </c>
      <c r="AF2215" s="33">
        <v>0.02</v>
      </c>
      <c r="AG2215" s="28">
        <v>2</v>
      </c>
      <c r="AH2215" s="31">
        <v>5.8000000000000003E-2</v>
      </c>
      <c r="AI2215" s="31">
        <v>1.55</v>
      </c>
      <c r="AJ2215" s="31"/>
      <c r="AK2215" s="75" t="str">
        <f t="shared" si="444"/>
        <v>1</v>
      </c>
      <c r="AL2215" s="75" t="str">
        <f t="shared" si="445"/>
        <v>1</v>
      </c>
      <c r="AM2215" s="75" t="str">
        <f t="shared" si="446"/>
        <v>1</v>
      </c>
      <c r="AN2215" s="75" t="str">
        <f t="shared" si="447"/>
        <v>1</v>
      </c>
      <c r="AO2215" s="75" t="str">
        <f t="shared" si="448"/>
        <v>1</v>
      </c>
      <c r="AP2215" s="75" t="str">
        <f t="shared" si="449"/>
        <v>1</v>
      </c>
      <c r="AQ2215" s="75" t="str">
        <f t="shared" si="453"/>
        <v>1</v>
      </c>
      <c r="AR2215" s="75" t="str">
        <f t="shared" si="454"/>
        <v>1</v>
      </c>
      <c r="AS2215" s="75">
        <f t="shared" si="450"/>
        <v>1</v>
      </c>
      <c r="AT2215" s="75" t="str">
        <f t="shared" si="451"/>
        <v>1</v>
      </c>
      <c r="AU2215" s="48" t="e">
        <f>IF(OR(AQ2215="I",#REF!="I",AQ2215="C",#REF!="C"),"Termovacío",IF(OR(AO2215="I",AN2215="I",AP2215="I",AK2215="I",AL2215="I",AO2215="C",AN2215="C",AP2215="C",AK2215="C",AL2215="C"),"Regeneración",""))</f>
        <v>#REF!</v>
      </c>
    </row>
    <row r="2216" spans="1:47" s="10" customFormat="1" ht="15" customHeight="1" x14ac:dyDescent="0.2">
      <c r="A2216" s="4">
        <f t="shared" si="452"/>
        <v>120</v>
      </c>
      <c r="B2216" s="4">
        <v>60000001</v>
      </c>
      <c r="C2216" s="4" t="s">
        <v>101</v>
      </c>
      <c r="D2216" s="4" t="s">
        <v>159</v>
      </c>
      <c r="E2216" s="3" t="s">
        <v>152</v>
      </c>
      <c r="F2216" s="4" t="s">
        <v>408</v>
      </c>
      <c r="G2216" s="4" t="s">
        <v>12</v>
      </c>
      <c r="H2216" s="4" t="s">
        <v>193</v>
      </c>
      <c r="I2216" s="4" t="s">
        <v>249</v>
      </c>
      <c r="J2216" s="4" t="s">
        <v>131</v>
      </c>
      <c r="K2216" s="4" t="s">
        <v>142</v>
      </c>
      <c r="L2216" s="4">
        <v>1998</v>
      </c>
      <c r="M2216" s="4" t="s">
        <v>266</v>
      </c>
      <c r="N2216" s="4" t="s">
        <v>304</v>
      </c>
      <c r="O2216" s="4" t="s">
        <v>122</v>
      </c>
      <c r="P2216" s="4"/>
      <c r="Q2216" s="4"/>
      <c r="R2216" s="4" t="s">
        <v>123</v>
      </c>
      <c r="S2216" s="13"/>
      <c r="T2216" s="4"/>
      <c r="U2216" s="4"/>
      <c r="V2216" s="4" t="s">
        <v>301</v>
      </c>
      <c r="W2216" s="4">
        <v>220</v>
      </c>
      <c r="X2216" s="13">
        <v>44458</v>
      </c>
      <c r="Y2216" s="27">
        <v>47</v>
      </c>
      <c r="Z2216" s="27">
        <v>51</v>
      </c>
      <c r="AA2216" s="28" t="s">
        <v>283</v>
      </c>
      <c r="AB2216" s="31">
        <v>0.872</v>
      </c>
      <c r="AC2216" s="32">
        <v>59</v>
      </c>
      <c r="AD2216" s="28">
        <v>14</v>
      </c>
      <c r="AE2216" s="28">
        <v>36</v>
      </c>
      <c r="AF2216" s="33">
        <v>0.02</v>
      </c>
      <c r="AG2216" s="28">
        <v>2</v>
      </c>
      <c r="AH2216" s="31">
        <v>0.03</v>
      </c>
      <c r="AI2216" s="31">
        <v>0.91600000000000004</v>
      </c>
      <c r="AJ2216" s="31"/>
      <c r="AK2216" s="75" t="str">
        <f t="shared" si="444"/>
        <v>1</v>
      </c>
      <c r="AL2216" s="75" t="str">
        <f t="shared" si="445"/>
        <v>1</v>
      </c>
      <c r="AM2216" s="75" t="str">
        <f t="shared" si="446"/>
        <v>1</v>
      </c>
      <c r="AN2216" s="75" t="str">
        <f t="shared" si="447"/>
        <v>1</v>
      </c>
      <c r="AO2216" s="75" t="str">
        <f t="shared" si="448"/>
        <v>1</v>
      </c>
      <c r="AP2216" s="75" t="str">
        <f t="shared" si="449"/>
        <v>1</v>
      </c>
      <c r="AQ2216" s="75" t="str">
        <f t="shared" si="453"/>
        <v>1</v>
      </c>
      <c r="AR2216" s="75" t="str">
        <f t="shared" si="454"/>
        <v>1</v>
      </c>
      <c r="AS2216" s="75">
        <f t="shared" si="450"/>
        <v>1</v>
      </c>
      <c r="AT2216" s="75" t="str">
        <f t="shared" si="451"/>
        <v>1</v>
      </c>
      <c r="AU2216" s="48" t="e">
        <f>IF(OR(AQ2216="I",#REF!="I",AQ2216="C",#REF!="C"),"Termovacío",IF(OR(AO2216="I",AN2216="I",AP2216="I",AK2216="I",AL2216="I",AO2216="C",AN2216="C",AP2216="C",AK2216="C",AL2216="C"),"Regeneración",""))</f>
        <v>#REF!</v>
      </c>
    </row>
    <row r="2217" spans="1:47" s="10" customFormat="1" ht="15" customHeight="1" x14ac:dyDescent="0.2">
      <c r="A2217" s="4">
        <f t="shared" si="452"/>
        <v>120</v>
      </c>
      <c r="B2217" s="4">
        <v>60000001</v>
      </c>
      <c r="C2217" s="4" t="s">
        <v>101</v>
      </c>
      <c r="D2217" s="4" t="s">
        <v>159</v>
      </c>
      <c r="E2217" s="3" t="s">
        <v>152</v>
      </c>
      <c r="F2217" s="4" t="s">
        <v>408</v>
      </c>
      <c r="G2217" s="4" t="s">
        <v>12</v>
      </c>
      <c r="H2217" s="4" t="s">
        <v>193</v>
      </c>
      <c r="I2217" s="4" t="s">
        <v>249</v>
      </c>
      <c r="J2217" s="4" t="s">
        <v>131</v>
      </c>
      <c r="K2217" s="4" t="s">
        <v>142</v>
      </c>
      <c r="L2217" s="4">
        <v>1998</v>
      </c>
      <c r="M2217" s="4" t="s">
        <v>266</v>
      </c>
      <c r="N2217" s="4" t="s">
        <v>304</v>
      </c>
      <c r="O2217" s="4" t="s">
        <v>122</v>
      </c>
      <c r="P2217" s="4"/>
      <c r="Q2217" s="4"/>
      <c r="R2217" s="4" t="s">
        <v>123</v>
      </c>
      <c r="S2217" s="13"/>
      <c r="T2217" s="4"/>
      <c r="U2217" s="4"/>
      <c r="V2217" s="4"/>
      <c r="W2217" s="4">
        <v>220</v>
      </c>
      <c r="X2217" s="13">
        <v>43584</v>
      </c>
      <c r="Y2217" s="27"/>
      <c r="Z2217" s="27"/>
      <c r="AA2217" s="28"/>
      <c r="AB2217" s="31"/>
      <c r="AC2217" s="32">
        <v>74</v>
      </c>
      <c r="AD2217" s="28"/>
      <c r="AE2217" s="28">
        <v>41.2</v>
      </c>
      <c r="AF2217" s="33">
        <v>0.01</v>
      </c>
      <c r="AG2217" s="28">
        <v>2</v>
      </c>
      <c r="AH2217" s="31">
        <v>6.4000000000000001E-2</v>
      </c>
      <c r="AI2217" s="31">
        <v>1.56</v>
      </c>
      <c r="AJ2217" s="31"/>
      <c r="AK2217" s="75" t="str">
        <f t="shared" si="444"/>
        <v>1</v>
      </c>
      <c r="AL2217" s="75" t="str">
        <f t="shared" si="445"/>
        <v>1</v>
      </c>
      <c r="AM2217" s="75" t="str">
        <f t="shared" si="446"/>
        <v>1</v>
      </c>
      <c r="AN2217" s="75" t="str">
        <f t="shared" si="447"/>
        <v>1</v>
      </c>
      <c r="AO2217" s="75" t="str">
        <f t="shared" si="448"/>
        <v>1</v>
      </c>
      <c r="AP2217" s="75" t="str">
        <f t="shared" si="449"/>
        <v>1</v>
      </c>
      <c r="AQ2217" s="75" t="str">
        <f t="shared" si="453"/>
        <v>1</v>
      </c>
      <c r="AR2217" s="75" t="str">
        <f t="shared" si="454"/>
        <v>1</v>
      </c>
      <c r="AS2217" s="75">
        <f t="shared" si="450"/>
        <v>1</v>
      </c>
      <c r="AT2217" s="75" t="str">
        <f t="shared" si="451"/>
        <v>1</v>
      </c>
      <c r="AU2217" s="48" t="e">
        <f>IF(OR(AQ2217="I",#REF!="I",AQ2217="C",#REF!="C"),"Termovacío",IF(OR(AO2217="I",AN2217="I",AP2217="I",AK2217="I",AL2217="I",AO2217="C",AN2217="C",AP2217="C",AK2217="C",AL2217="C"),"Regeneración",""))</f>
        <v>#REF!</v>
      </c>
    </row>
    <row r="2218" spans="1:47" s="10" customFormat="1" ht="15" customHeight="1" x14ac:dyDescent="0.2">
      <c r="A2218" s="4">
        <f t="shared" si="452"/>
        <v>120</v>
      </c>
      <c r="B2218" s="4">
        <v>60000001</v>
      </c>
      <c r="C2218" s="4" t="s">
        <v>101</v>
      </c>
      <c r="D2218" s="4" t="s">
        <v>159</v>
      </c>
      <c r="E2218" s="3" t="s">
        <v>152</v>
      </c>
      <c r="F2218" s="4" t="s">
        <v>408</v>
      </c>
      <c r="G2218" s="4" t="s">
        <v>12</v>
      </c>
      <c r="H2218" s="4" t="s">
        <v>193</v>
      </c>
      <c r="I2218" s="4" t="s">
        <v>249</v>
      </c>
      <c r="J2218" s="4" t="s">
        <v>131</v>
      </c>
      <c r="K2218" s="4" t="s">
        <v>142</v>
      </c>
      <c r="L2218" s="4">
        <v>1998</v>
      </c>
      <c r="M2218" s="4" t="s">
        <v>266</v>
      </c>
      <c r="N2218" s="4" t="s">
        <v>304</v>
      </c>
      <c r="O2218" s="4" t="s">
        <v>122</v>
      </c>
      <c r="P2218" s="4"/>
      <c r="Q2218" s="4"/>
      <c r="R2218" s="4" t="s">
        <v>123</v>
      </c>
      <c r="S2218" s="13"/>
      <c r="T2218" s="4"/>
      <c r="U2218" s="4"/>
      <c r="V2218" s="4"/>
      <c r="W2218" s="4">
        <v>220</v>
      </c>
      <c r="X2218" s="13">
        <v>43322</v>
      </c>
      <c r="Y2218" s="27"/>
      <c r="Z2218" s="27"/>
      <c r="AA2218" s="28"/>
      <c r="AB2218" s="31"/>
      <c r="AC2218" s="32">
        <v>33</v>
      </c>
      <c r="AD2218" s="28"/>
      <c r="AE2218" s="28">
        <v>36.5</v>
      </c>
      <c r="AF2218" s="33">
        <v>0.02</v>
      </c>
      <c r="AG2218" s="28">
        <v>2</v>
      </c>
      <c r="AH2218" s="31">
        <v>4.5999999999999999E-2</v>
      </c>
      <c r="AI2218" s="31">
        <v>1.22</v>
      </c>
      <c r="AJ2218" s="31"/>
      <c r="AK2218" s="75" t="str">
        <f t="shared" si="444"/>
        <v>1</v>
      </c>
      <c r="AL2218" s="75" t="str">
        <f t="shared" si="445"/>
        <v>1</v>
      </c>
      <c r="AM2218" s="75" t="str">
        <f t="shared" si="446"/>
        <v>1</v>
      </c>
      <c r="AN2218" s="75" t="str">
        <f t="shared" si="447"/>
        <v>1</v>
      </c>
      <c r="AO2218" s="75" t="str">
        <f t="shared" si="448"/>
        <v>1</v>
      </c>
      <c r="AP2218" s="75" t="str">
        <f t="shared" si="449"/>
        <v>1</v>
      </c>
      <c r="AQ2218" s="75" t="str">
        <f t="shared" si="453"/>
        <v>5</v>
      </c>
      <c r="AR2218" s="75" t="str">
        <f t="shared" si="454"/>
        <v>1</v>
      </c>
      <c r="AS2218" s="75">
        <f t="shared" si="450"/>
        <v>1.9090909090909092</v>
      </c>
      <c r="AT2218" s="75" t="str">
        <f t="shared" si="451"/>
        <v>3</v>
      </c>
      <c r="AU2218" s="48" t="e">
        <f>IF(OR(AQ2218="I",#REF!="I",AQ2218="C",#REF!="C"),"Termovacío",IF(OR(AO2218="I",AN2218="I",AP2218="I",AK2218="I",AL2218="I",AO2218="C",AN2218="C",AP2218="C",AK2218="C",AL2218="C"),"Regeneración",""))</f>
        <v>#REF!</v>
      </c>
    </row>
    <row r="2219" spans="1:47" s="10" customFormat="1" ht="15" customHeight="1" x14ac:dyDescent="0.2">
      <c r="A2219" s="4">
        <f t="shared" si="452"/>
        <v>120</v>
      </c>
      <c r="B2219" s="4">
        <v>60000001</v>
      </c>
      <c r="C2219" s="4" t="s">
        <v>101</v>
      </c>
      <c r="D2219" s="4" t="s">
        <v>159</v>
      </c>
      <c r="E2219" s="3" t="s">
        <v>152</v>
      </c>
      <c r="F2219" s="4" t="s">
        <v>408</v>
      </c>
      <c r="G2219" s="4" t="s">
        <v>12</v>
      </c>
      <c r="H2219" s="4" t="s">
        <v>193</v>
      </c>
      <c r="I2219" s="4" t="s">
        <v>249</v>
      </c>
      <c r="J2219" s="4" t="s">
        <v>131</v>
      </c>
      <c r="K2219" s="4" t="s">
        <v>142</v>
      </c>
      <c r="L2219" s="4">
        <v>1998</v>
      </c>
      <c r="M2219" s="4" t="s">
        <v>266</v>
      </c>
      <c r="N2219" s="4" t="s">
        <v>304</v>
      </c>
      <c r="O2219" s="4" t="s">
        <v>122</v>
      </c>
      <c r="P2219" s="4"/>
      <c r="Q2219" s="4"/>
      <c r="R2219" s="4" t="s">
        <v>123</v>
      </c>
      <c r="S2219" s="13"/>
      <c r="T2219" s="4"/>
      <c r="U2219" s="4"/>
      <c r="V2219" s="4"/>
      <c r="W2219" s="4">
        <v>220</v>
      </c>
      <c r="X2219" s="13">
        <v>42927</v>
      </c>
      <c r="Y2219" s="27"/>
      <c r="Z2219" s="27"/>
      <c r="AA2219" s="28"/>
      <c r="AB2219" s="31"/>
      <c r="AC2219" s="32">
        <v>58.3</v>
      </c>
      <c r="AD2219" s="28"/>
      <c r="AE2219" s="28">
        <v>43.2</v>
      </c>
      <c r="AF2219" s="33">
        <v>0.01</v>
      </c>
      <c r="AG2219" s="28">
        <v>2</v>
      </c>
      <c r="AH2219" s="31">
        <v>0.1</v>
      </c>
      <c r="AI2219" s="31">
        <v>1.9</v>
      </c>
      <c r="AJ2219" s="31"/>
      <c r="AK2219" s="75" t="str">
        <f t="shared" si="444"/>
        <v>1</v>
      </c>
      <c r="AL2219" s="75" t="str">
        <f t="shared" si="445"/>
        <v>1</v>
      </c>
      <c r="AM2219" s="75" t="str">
        <f t="shared" si="446"/>
        <v>1</v>
      </c>
      <c r="AN2219" s="75" t="str">
        <f t="shared" si="447"/>
        <v>1</v>
      </c>
      <c r="AO2219" s="75" t="str">
        <f t="shared" si="448"/>
        <v>1</v>
      </c>
      <c r="AP2219" s="75" t="str">
        <f t="shared" si="449"/>
        <v>1</v>
      </c>
      <c r="AQ2219" s="75" t="str">
        <f t="shared" si="453"/>
        <v>1</v>
      </c>
      <c r="AR2219" s="75" t="str">
        <f t="shared" si="454"/>
        <v>1</v>
      </c>
      <c r="AS2219" s="75">
        <f t="shared" si="450"/>
        <v>1</v>
      </c>
      <c r="AT2219" s="75" t="str">
        <f t="shared" si="451"/>
        <v>1</v>
      </c>
      <c r="AU2219" s="48" t="e">
        <f>IF(OR(AQ2219="I",#REF!="I",AQ2219="C",#REF!="C"),"Termovacío",IF(OR(AO2219="I",AN2219="I",AP2219="I",AK2219="I",AL2219="I",AO2219="C",AN2219="C",AP2219="C",AK2219="C",AL2219="C"),"Regeneración",""))</f>
        <v>#REF!</v>
      </c>
    </row>
    <row r="2220" spans="1:47" s="10" customFormat="1" ht="15" customHeight="1" x14ac:dyDescent="0.2">
      <c r="A2220" s="4">
        <f t="shared" si="452"/>
        <v>120</v>
      </c>
      <c r="B2220" s="4">
        <v>60000001</v>
      </c>
      <c r="C2220" s="4" t="s">
        <v>101</v>
      </c>
      <c r="D2220" s="4" t="s">
        <v>159</v>
      </c>
      <c r="E2220" s="3" t="s">
        <v>152</v>
      </c>
      <c r="F2220" s="4" t="s">
        <v>408</v>
      </c>
      <c r="G2220" s="4" t="s">
        <v>12</v>
      </c>
      <c r="H2220" s="4" t="s">
        <v>193</v>
      </c>
      <c r="I2220" s="4" t="s">
        <v>249</v>
      </c>
      <c r="J2220" s="4" t="s">
        <v>131</v>
      </c>
      <c r="K2220" s="4" t="s">
        <v>142</v>
      </c>
      <c r="L2220" s="4">
        <v>1998</v>
      </c>
      <c r="M2220" s="4" t="s">
        <v>266</v>
      </c>
      <c r="N2220" s="4" t="s">
        <v>304</v>
      </c>
      <c r="O2220" s="4" t="s">
        <v>122</v>
      </c>
      <c r="P2220" s="4"/>
      <c r="Q2220" s="4"/>
      <c r="R2220" s="4" t="s">
        <v>123</v>
      </c>
      <c r="S2220" s="13"/>
      <c r="T2220" s="4"/>
      <c r="U2220" s="4"/>
      <c r="V2220" s="4"/>
      <c r="W2220" s="4">
        <v>220</v>
      </c>
      <c r="X2220" s="13">
        <v>42387</v>
      </c>
      <c r="Y2220" s="27"/>
      <c r="Z2220" s="27"/>
      <c r="AA2220" s="28"/>
      <c r="AB2220" s="31"/>
      <c r="AC2220" s="32">
        <v>43.7</v>
      </c>
      <c r="AD2220" s="28"/>
      <c r="AE2220" s="28">
        <v>36</v>
      </c>
      <c r="AF2220" s="33">
        <v>0.01</v>
      </c>
      <c r="AG2220" s="28">
        <v>1.5</v>
      </c>
      <c r="AH2220" s="31">
        <v>2.7E-2</v>
      </c>
      <c r="AI2220" s="31">
        <v>0.97899999999999998</v>
      </c>
      <c r="AJ2220" s="31"/>
      <c r="AK2220" s="75" t="str">
        <f t="shared" si="444"/>
        <v>1</v>
      </c>
      <c r="AL2220" s="75" t="str">
        <f t="shared" si="445"/>
        <v>1</v>
      </c>
      <c r="AM2220" s="75" t="str">
        <f t="shared" si="446"/>
        <v>1</v>
      </c>
      <c r="AN2220" s="75" t="str">
        <f t="shared" si="447"/>
        <v>1</v>
      </c>
      <c r="AO2220" s="75" t="str">
        <f t="shared" si="448"/>
        <v>1</v>
      </c>
      <c r="AP2220" s="75" t="str">
        <f t="shared" si="449"/>
        <v>1</v>
      </c>
      <c r="AQ2220" s="75" t="str">
        <f t="shared" si="453"/>
        <v>5</v>
      </c>
      <c r="AR2220" s="75" t="str">
        <f t="shared" si="454"/>
        <v>1</v>
      </c>
      <c r="AS2220" s="75">
        <f t="shared" si="450"/>
        <v>1.9090909090909092</v>
      </c>
      <c r="AT2220" s="75" t="str">
        <f t="shared" si="451"/>
        <v>3</v>
      </c>
      <c r="AU2220" s="48" t="e">
        <f>IF(OR(AQ2220="I",#REF!="I",AQ2220="C",#REF!="C"),"Termovacío",IF(OR(AO2220="I",AN2220="I",AP2220="I",AK2220="I",AL2220="I",AO2220="C",AN2220="C",AP2220="C",AK2220="C",AL2220="C"),"Regeneración",""))</f>
        <v>#REF!</v>
      </c>
    </row>
    <row r="2221" spans="1:47" s="10" customFormat="1" ht="15" customHeight="1" x14ac:dyDescent="0.2">
      <c r="A2221" s="4">
        <f t="shared" si="452"/>
        <v>120</v>
      </c>
      <c r="B2221" s="4">
        <v>60000001</v>
      </c>
      <c r="C2221" s="4" t="s">
        <v>101</v>
      </c>
      <c r="D2221" s="4" t="s">
        <v>159</v>
      </c>
      <c r="E2221" s="3" t="s">
        <v>152</v>
      </c>
      <c r="F2221" s="4" t="s">
        <v>408</v>
      </c>
      <c r="G2221" s="4" t="s">
        <v>12</v>
      </c>
      <c r="H2221" s="4" t="s">
        <v>193</v>
      </c>
      <c r="I2221" s="4" t="s">
        <v>249</v>
      </c>
      <c r="J2221" s="4" t="s">
        <v>131</v>
      </c>
      <c r="K2221" s="4" t="s">
        <v>142</v>
      </c>
      <c r="L2221" s="4">
        <v>1998</v>
      </c>
      <c r="M2221" s="4" t="s">
        <v>266</v>
      </c>
      <c r="N2221" s="4" t="s">
        <v>304</v>
      </c>
      <c r="O2221" s="4" t="s">
        <v>122</v>
      </c>
      <c r="P2221" s="4"/>
      <c r="Q2221" s="4"/>
      <c r="R2221" s="4" t="s">
        <v>123</v>
      </c>
      <c r="S2221" s="13"/>
      <c r="T2221" s="4"/>
      <c r="U2221" s="4"/>
      <c r="V2221" s="4"/>
      <c r="W2221" s="4">
        <v>220</v>
      </c>
      <c r="X2221" s="13">
        <v>41990</v>
      </c>
      <c r="Y2221" s="27"/>
      <c r="Z2221" s="27"/>
      <c r="AA2221" s="28"/>
      <c r="AB2221" s="31"/>
      <c r="AC2221" s="32">
        <v>35.700000000000003</v>
      </c>
      <c r="AD2221" s="28"/>
      <c r="AE2221" s="28">
        <v>39</v>
      </c>
      <c r="AF2221" s="33">
        <v>0.01</v>
      </c>
      <c r="AG2221" s="28">
        <v>1</v>
      </c>
      <c r="AH2221" s="31">
        <v>3.2000000000000001E-2</v>
      </c>
      <c r="AI2221" s="31"/>
      <c r="AJ2221" s="31"/>
      <c r="AK2221" s="75" t="str">
        <f t="shared" si="444"/>
        <v>1</v>
      </c>
      <c r="AL2221" s="75" t="str">
        <f t="shared" si="445"/>
        <v>1</v>
      </c>
      <c r="AM2221" s="75" t="str">
        <f t="shared" si="446"/>
        <v>1</v>
      </c>
      <c r="AN2221" s="75" t="str">
        <f t="shared" si="447"/>
        <v>1</v>
      </c>
      <c r="AO2221" s="75" t="str">
        <f t="shared" si="448"/>
        <v>1</v>
      </c>
      <c r="AP2221" s="75" t="str">
        <f t="shared" si="449"/>
        <v>1</v>
      </c>
      <c r="AQ2221" s="75" t="str">
        <f t="shared" si="453"/>
        <v>5</v>
      </c>
      <c r="AR2221" s="75" t="str">
        <f t="shared" si="454"/>
        <v>1</v>
      </c>
      <c r="AS2221" s="75">
        <f t="shared" si="450"/>
        <v>1.9090909090909092</v>
      </c>
      <c r="AT2221" s="75" t="str">
        <f t="shared" si="451"/>
        <v>3</v>
      </c>
      <c r="AU2221" s="48" t="e">
        <f>IF(OR(AQ2221="I",#REF!="I",AQ2221="C",#REF!="C"),"Termovacío",IF(OR(AO2221="I",AN2221="I",AP2221="I",AK2221="I",AL2221="I",AO2221="C",AN2221="C",AP2221="C",AK2221="C",AL2221="C"),"Regeneración",""))</f>
        <v>#REF!</v>
      </c>
    </row>
    <row r="2222" spans="1:47" s="10" customFormat="1" ht="15" customHeight="1" x14ac:dyDescent="0.2">
      <c r="A2222" s="4">
        <f t="shared" si="452"/>
        <v>120</v>
      </c>
      <c r="B2222" s="4">
        <v>60000001</v>
      </c>
      <c r="C2222" s="4" t="s">
        <v>101</v>
      </c>
      <c r="D2222" s="4" t="s">
        <v>159</v>
      </c>
      <c r="E2222" s="3" t="s">
        <v>152</v>
      </c>
      <c r="F2222" s="4" t="s">
        <v>408</v>
      </c>
      <c r="G2222" s="4" t="s">
        <v>12</v>
      </c>
      <c r="H2222" s="4" t="s">
        <v>193</v>
      </c>
      <c r="I2222" s="4" t="s">
        <v>249</v>
      </c>
      <c r="J2222" s="4" t="s">
        <v>131</v>
      </c>
      <c r="K2222" s="4" t="s">
        <v>142</v>
      </c>
      <c r="L2222" s="4">
        <v>1998</v>
      </c>
      <c r="M2222" s="4" t="s">
        <v>266</v>
      </c>
      <c r="N2222" s="4" t="s">
        <v>304</v>
      </c>
      <c r="O2222" s="4" t="s">
        <v>122</v>
      </c>
      <c r="P2222" s="4"/>
      <c r="Q2222" s="4"/>
      <c r="R2222" s="4" t="s">
        <v>123</v>
      </c>
      <c r="S2222" s="13"/>
      <c r="T2222" s="4"/>
      <c r="U2222" s="4"/>
      <c r="V2222" s="4"/>
      <c r="W2222" s="4">
        <v>220</v>
      </c>
      <c r="X2222" s="13">
        <v>41955</v>
      </c>
      <c r="Y2222" s="27"/>
      <c r="Z2222" s="27"/>
      <c r="AA2222" s="28"/>
      <c r="AB2222" s="31"/>
      <c r="AC2222" s="32">
        <v>47.3</v>
      </c>
      <c r="AD2222" s="28"/>
      <c r="AE2222" s="28">
        <v>40</v>
      </c>
      <c r="AF2222" s="33">
        <v>0.01</v>
      </c>
      <c r="AG2222" s="28"/>
      <c r="AH2222" s="31">
        <v>2.3E-2</v>
      </c>
      <c r="AI2222" s="31"/>
      <c r="AJ2222" s="31"/>
      <c r="AK2222" s="75" t="str">
        <f t="shared" si="444"/>
        <v>1</v>
      </c>
      <c r="AL2222" s="75" t="str">
        <f t="shared" si="445"/>
        <v>1</v>
      </c>
      <c r="AM2222" s="75" t="str">
        <f t="shared" si="446"/>
        <v>1</v>
      </c>
      <c r="AN2222" s="75" t="str">
        <f t="shared" si="447"/>
        <v>1</v>
      </c>
      <c r="AO2222" s="75" t="str">
        <f t="shared" si="448"/>
        <v>1</v>
      </c>
      <c r="AP2222" s="75" t="str">
        <f t="shared" si="449"/>
        <v>1</v>
      </c>
      <c r="AQ2222" s="75" t="str">
        <f t="shared" si="453"/>
        <v>2</v>
      </c>
      <c r="AR2222" s="75" t="str">
        <f t="shared" si="454"/>
        <v>1</v>
      </c>
      <c r="AS2222" s="75">
        <f t="shared" si="450"/>
        <v>1.2272727272727273</v>
      </c>
      <c r="AT2222" s="75" t="str">
        <f t="shared" si="451"/>
        <v>3</v>
      </c>
      <c r="AU2222" s="48" t="e">
        <f>IF(OR(AQ2222="I",#REF!="I",AQ2222="C",#REF!="C"),"Termovacío",IF(OR(AO2222="I",AN2222="I",AP2222="I",AK2222="I",AL2222="I",AO2222="C",AN2222="C",AP2222="C",AK2222="C",AL2222="C"),"Regeneración",""))</f>
        <v>#REF!</v>
      </c>
    </row>
    <row r="2223" spans="1:47" s="10" customFormat="1" ht="15" customHeight="1" x14ac:dyDescent="0.2">
      <c r="A2223" s="4">
        <f t="shared" si="452"/>
        <v>120</v>
      </c>
      <c r="B2223" s="4">
        <v>60000001</v>
      </c>
      <c r="C2223" s="4" t="s">
        <v>101</v>
      </c>
      <c r="D2223" s="4" t="s">
        <v>159</v>
      </c>
      <c r="E2223" s="3" t="s">
        <v>152</v>
      </c>
      <c r="F2223" s="4" t="s">
        <v>408</v>
      </c>
      <c r="G2223" s="4" t="s">
        <v>12</v>
      </c>
      <c r="H2223" s="4" t="s">
        <v>193</v>
      </c>
      <c r="I2223" s="4" t="s">
        <v>249</v>
      </c>
      <c r="J2223" s="4" t="s">
        <v>131</v>
      </c>
      <c r="K2223" s="4" t="s">
        <v>142</v>
      </c>
      <c r="L2223" s="4">
        <v>1998</v>
      </c>
      <c r="M2223" s="4" t="s">
        <v>266</v>
      </c>
      <c r="N2223" s="4" t="s">
        <v>304</v>
      </c>
      <c r="O2223" s="4" t="s">
        <v>122</v>
      </c>
      <c r="P2223" s="4"/>
      <c r="Q2223" s="4"/>
      <c r="R2223" s="4" t="s">
        <v>123</v>
      </c>
      <c r="S2223" s="13"/>
      <c r="T2223" s="4"/>
      <c r="U2223" s="4"/>
      <c r="V2223" s="4"/>
      <c r="W2223" s="4">
        <v>220</v>
      </c>
      <c r="X2223" s="13">
        <v>41911</v>
      </c>
      <c r="Y2223" s="27"/>
      <c r="Z2223" s="27"/>
      <c r="AA2223" s="28"/>
      <c r="AB2223" s="31"/>
      <c r="AC2223" s="32"/>
      <c r="AD2223" s="28"/>
      <c r="AE2223" s="28">
        <v>42</v>
      </c>
      <c r="AF2223" s="33">
        <v>0.01</v>
      </c>
      <c r="AG2223" s="28"/>
      <c r="AH2223" s="31">
        <v>0.02</v>
      </c>
      <c r="AI2223" s="31"/>
      <c r="AJ2223" s="31"/>
      <c r="AK2223" s="75" t="str">
        <f t="shared" si="444"/>
        <v>1</v>
      </c>
      <c r="AL2223" s="75" t="str">
        <f t="shared" si="445"/>
        <v>1</v>
      </c>
      <c r="AM2223" s="75" t="str">
        <f t="shared" si="446"/>
        <v>1</v>
      </c>
      <c r="AN2223" s="75" t="str">
        <f t="shared" si="447"/>
        <v>1</v>
      </c>
      <c r="AO2223" s="75" t="str">
        <f t="shared" si="448"/>
        <v>1</v>
      </c>
      <c r="AP2223" s="75" t="str">
        <f t="shared" si="449"/>
        <v>1</v>
      </c>
      <c r="AQ2223" s="75" t="str">
        <f t="shared" si="453"/>
        <v>1</v>
      </c>
      <c r="AR2223" s="75" t="str">
        <f t="shared" si="454"/>
        <v>1</v>
      </c>
      <c r="AS2223" s="75">
        <f t="shared" si="450"/>
        <v>1</v>
      </c>
      <c r="AT2223" s="75" t="str">
        <f t="shared" si="451"/>
        <v>1</v>
      </c>
      <c r="AU2223" s="48" t="e">
        <f>IF(OR(AQ2223="I",#REF!="I",AQ2223="C",#REF!="C"),"Termovacío",IF(OR(AO2223="I",AN2223="I",AP2223="I",AK2223="I",AL2223="I",AO2223="C",AN2223="C",AP2223="C",AK2223="C",AL2223="C"),"Regeneración",""))</f>
        <v>#REF!</v>
      </c>
    </row>
    <row r="2224" spans="1:47" s="10" customFormat="1" ht="15" customHeight="1" x14ac:dyDescent="0.2">
      <c r="A2224" s="4">
        <f t="shared" si="452"/>
        <v>120</v>
      </c>
      <c r="B2224" s="4">
        <v>60000001</v>
      </c>
      <c r="C2224" s="4" t="s">
        <v>101</v>
      </c>
      <c r="D2224" s="4" t="s">
        <v>159</v>
      </c>
      <c r="E2224" s="3" t="s">
        <v>152</v>
      </c>
      <c r="F2224" s="4" t="s">
        <v>408</v>
      </c>
      <c r="G2224" s="4" t="s">
        <v>12</v>
      </c>
      <c r="H2224" s="4" t="s">
        <v>193</v>
      </c>
      <c r="I2224" s="4" t="s">
        <v>249</v>
      </c>
      <c r="J2224" s="4" t="s">
        <v>131</v>
      </c>
      <c r="K2224" s="4" t="s">
        <v>142</v>
      </c>
      <c r="L2224" s="4">
        <v>1998</v>
      </c>
      <c r="M2224" s="4" t="s">
        <v>266</v>
      </c>
      <c r="N2224" s="4" t="s">
        <v>304</v>
      </c>
      <c r="O2224" s="4" t="s">
        <v>122</v>
      </c>
      <c r="P2224" s="4"/>
      <c r="Q2224" s="4"/>
      <c r="R2224" s="4" t="s">
        <v>123</v>
      </c>
      <c r="S2224" s="13"/>
      <c r="T2224" s="4"/>
      <c r="U2224" s="4"/>
      <c r="V2224" s="4"/>
      <c r="W2224" s="4">
        <v>220</v>
      </c>
      <c r="X2224" s="13">
        <v>41558</v>
      </c>
      <c r="Y2224" s="27"/>
      <c r="Z2224" s="27"/>
      <c r="AA2224" s="28"/>
      <c r="AB2224" s="31"/>
      <c r="AC2224" s="32"/>
      <c r="AD2224" s="28"/>
      <c r="AE2224" s="28">
        <v>40</v>
      </c>
      <c r="AF2224" s="33">
        <v>0.01</v>
      </c>
      <c r="AG2224" s="28"/>
      <c r="AH2224" s="31">
        <v>1.4999999999999999E-2</v>
      </c>
      <c r="AI2224" s="31"/>
      <c r="AJ2224" s="31"/>
      <c r="AK2224" s="75" t="str">
        <f t="shared" si="444"/>
        <v>1</v>
      </c>
      <c r="AL2224" s="75" t="str">
        <f t="shared" si="445"/>
        <v>1</v>
      </c>
      <c r="AM2224" s="75" t="str">
        <f t="shared" si="446"/>
        <v>1</v>
      </c>
      <c r="AN2224" s="75" t="str">
        <f t="shared" si="447"/>
        <v>1</v>
      </c>
      <c r="AO2224" s="75" t="str">
        <f t="shared" si="448"/>
        <v>1</v>
      </c>
      <c r="AP2224" s="75" t="str">
        <f t="shared" si="449"/>
        <v>1</v>
      </c>
      <c r="AQ2224" s="75" t="str">
        <f t="shared" si="453"/>
        <v>1</v>
      </c>
      <c r="AR2224" s="75" t="str">
        <f t="shared" si="454"/>
        <v>1</v>
      </c>
      <c r="AS2224" s="75">
        <f t="shared" si="450"/>
        <v>1</v>
      </c>
      <c r="AT2224" s="75" t="str">
        <f t="shared" si="451"/>
        <v>1</v>
      </c>
      <c r="AU2224" s="48" t="e">
        <f>IF(OR(AQ2224="I",#REF!="I",AQ2224="C",#REF!="C"),"Termovacío",IF(OR(AO2224="I",AN2224="I",AP2224="I",AK2224="I",AL2224="I",AO2224="C",AN2224="C",AP2224="C",AK2224="C",AL2224="C"),"Regeneración",""))</f>
        <v>#REF!</v>
      </c>
    </row>
    <row r="2225" spans="1:47" s="10" customFormat="1" ht="15" customHeight="1" x14ac:dyDescent="0.2">
      <c r="A2225" s="4">
        <f t="shared" si="452"/>
        <v>120</v>
      </c>
      <c r="B2225" s="4">
        <v>60000001</v>
      </c>
      <c r="C2225" s="4" t="s">
        <v>101</v>
      </c>
      <c r="D2225" s="4" t="s">
        <v>159</v>
      </c>
      <c r="E2225" s="3" t="s">
        <v>152</v>
      </c>
      <c r="F2225" s="4" t="s">
        <v>408</v>
      </c>
      <c r="G2225" s="4" t="s">
        <v>12</v>
      </c>
      <c r="H2225" s="4" t="s">
        <v>193</v>
      </c>
      <c r="I2225" s="4" t="s">
        <v>249</v>
      </c>
      <c r="J2225" s="4" t="s">
        <v>131</v>
      </c>
      <c r="K2225" s="4" t="s">
        <v>142</v>
      </c>
      <c r="L2225" s="4">
        <v>1998</v>
      </c>
      <c r="M2225" s="4" t="s">
        <v>266</v>
      </c>
      <c r="N2225" s="4" t="s">
        <v>304</v>
      </c>
      <c r="O2225" s="4" t="s">
        <v>122</v>
      </c>
      <c r="P2225" s="4"/>
      <c r="Q2225" s="4"/>
      <c r="R2225" s="4" t="s">
        <v>123</v>
      </c>
      <c r="S2225" s="13"/>
      <c r="T2225" s="4"/>
      <c r="U2225" s="4"/>
      <c r="V2225" s="4"/>
      <c r="W2225" s="4">
        <v>220</v>
      </c>
      <c r="X2225" s="13">
        <v>41344</v>
      </c>
      <c r="Y2225" s="27"/>
      <c r="Z2225" s="27"/>
      <c r="AA2225" s="28"/>
      <c r="AB2225" s="31"/>
      <c r="AC2225" s="32"/>
      <c r="AD2225" s="28"/>
      <c r="AE2225" s="28">
        <v>39</v>
      </c>
      <c r="AF2225" s="33">
        <v>0.01</v>
      </c>
      <c r="AG2225" s="28">
        <v>1</v>
      </c>
      <c r="AH2225" s="31">
        <v>1.4999999999999999E-2</v>
      </c>
      <c r="AI2225" s="31">
        <v>0.48599999999999999</v>
      </c>
      <c r="AJ2225" s="31"/>
      <c r="AK2225" s="75" t="str">
        <f t="shared" si="444"/>
        <v>1</v>
      </c>
      <c r="AL2225" s="75" t="str">
        <f t="shared" si="445"/>
        <v>1</v>
      </c>
      <c r="AM2225" s="75" t="str">
        <f t="shared" si="446"/>
        <v>1</v>
      </c>
      <c r="AN2225" s="75" t="str">
        <f t="shared" si="447"/>
        <v>1</v>
      </c>
      <c r="AO2225" s="75" t="str">
        <f t="shared" si="448"/>
        <v>1</v>
      </c>
      <c r="AP2225" s="75" t="str">
        <f t="shared" si="449"/>
        <v>1</v>
      </c>
      <c r="AQ2225" s="75" t="str">
        <f t="shared" si="453"/>
        <v>1</v>
      </c>
      <c r="AR2225" s="75" t="str">
        <f t="shared" si="454"/>
        <v>1</v>
      </c>
      <c r="AS2225" s="75">
        <f t="shared" si="450"/>
        <v>1</v>
      </c>
      <c r="AT2225" s="75" t="str">
        <f t="shared" si="451"/>
        <v>1</v>
      </c>
      <c r="AU2225" s="48" t="e">
        <f>IF(OR(AQ2225="I",#REF!="I",AQ2225="C",#REF!="C"),"Termovacío",IF(OR(AO2225="I",AN2225="I",AP2225="I",AK2225="I",AL2225="I",AO2225="C",AN2225="C",AP2225="C",AK2225="C",AL2225="C"),"Regeneración",""))</f>
        <v>#REF!</v>
      </c>
    </row>
    <row r="2226" spans="1:47" s="10" customFormat="1" ht="15" customHeight="1" x14ac:dyDescent="0.2">
      <c r="A2226" s="4">
        <f t="shared" si="452"/>
        <v>120</v>
      </c>
      <c r="B2226" s="4">
        <v>60000001</v>
      </c>
      <c r="C2226" s="4" t="s">
        <v>101</v>
      </c>
      <c r="D2226" s="4" t="s">
        <v>159</v>
      </c>
      <c r="E2226" s="3" t="s">
        <v>152</v>
      </c>
      <c r="F2226" s="4" t="s">
        <v>408</v>
      </c>
      <c r="G2226" s="4" t="s">
        <v>12</v>
      </c>
      <c r="H2226" s="4" t="s">
        <v>193</v>
      </c>
      <c r="I2226" s="4" t="s">
        <v>249</v>
      </c>
      <c r="J2226" s="4" t="s">
        <v>131</v>
      </c>
      <c r="K2226" s="4" t="s">
        <v>142</v>
      </c>
      <c r="L2226" s="4">
        <v>1998</v>
      </c>
      <c r="M2226" s="4" t="s">
        <v>266</v>
      </c>
      <c r="N2226" s="4" t="s">
        <v>304</v>
      </c>
      <c r="O2226" s="4" t="s">
        <v>122</v>
      </c>
      <c r="P2226" s="4"/>
      <c r="Q2226" s="4"/>
      <c r="R2226" s="4" t="s">
        <v>123</v>
      </c>
      <c r="S2226" s="13"/>
      <c r="T2226" s="4"/>
      <c r="U2226" s="4"/>
      <c r="V2226" s="4"/>
      <c r="W2226" s="4">
        <v>220</v>
      </c>
      <c r="X2226" s="13">
        <v>40889</v>
      </c>
      <c r="Y2226" s="27"/>
      <c r="Z2226" s="27"/>
      <c r="AA2226" s="28"/>
      <c r="AB2226" s="31"/>
      <c r="AC2226" s="32"/>
      <c r="AD2226" s="28"/>
      <c r="AE2226" s="28">
        <v>37</v>
      </c>
      <c r="AF2226" s="33">
        <v>0.01</v>
      </c>
      <c r="AG2226" s="28">
        <v>1.5</v>
      </c>
      <c r="AH2226" s="31">
        <v>1.4999999999999999E-2</v>
      </c>
      <c r="AI2226" s="31">
        <v>0.52400000000000002</v>
      </c>
      <c r="AJ2226" s="31"/>
      <c r="AK2226" s="75" t="str">
        <f t="shared" si="444"/>
        <v>1</v>
      </c>
      <c r="AL2226" s="75" t="str">
        <f t="shared" si="445"/>
        <v>1</v>
      </c>
      <c r="AM2226" s="75" t="str">
        <f t="shared" si="446"/>
        <v>1</v>
      </c>
      <c r="AN2226" s="75" t="str">
        <f t="shared" si="447"/>
        <v>1</v>
      </c>
      <c r="AO2226" s="75" t="str">
        <f t="shared" si="448"/>
        <v>1</v>
      </c>
      <c r="AP2226" s="75" t="str">
        <f t="shared" si="449"/>
        <v>1</v>
      </c>
      <c r="AQ2226" s="75" t="str">
        <f t="shared" si="453"/>
        <v>1</v>
      </c>
      <c r="AR2226" s="75" t="str">
        <f t="shared" si="454"/>
        <v>1</v>
      </c>
      <c r="AS2226" s="75">
        <f t="shared" si="450"/>
        <v>1</v>
      </c>
      <c r="AT2226" s="75" t="str">
        <f t="shared" si="451"/>
        <v>1</v>
      </c>
      <c r="AU2226" s="48" t="e">
        <f>IF(OR(AQ2226="I",#REF!="I",AQ2226="C",#REF!="C"),"Termovacío",IF(OR(AO2226="I",AN2226="I",AP2226="I",AK2226="I",AL2226="I",AO2226="C",AN2226="C",AP2226="C",AK2226="C",AL2226="C"),"Regeneración",""))</f>
        <v>#REF!</v>
      </c>
    </row>
    <row r="2227" spans="1:47" s="10" customFormat="1" ht="15" customHeight="1" x14ac:dyDescent="0.2">
      <c r="A2227" s="4">
        <f t="shared" si="452"/>
        <v>120</v>
      </c>
      <c r="B2227" s="4">
        <v>60000001</v>
      </c>
      <c r="C2227" s="4" t="s">
        <v>101</v>
      </c>
      <c r="D2227" s="4" t="s">
        <v>159</v>
      </c>
      <c r="E2227" s="3" t="s">
        <v>152</v>
      </c>
      <c r="F2227" s="4" t="s">
        <v>408</v>
      </c>
      <c r="G2227" s="4" t="s">
        <v>12</v>
      </c>
      <c r="H2227" s="4" t="s">
        <v>193</v>
      </c>
      <c r="I2227" s="4" t="s">
        <v>249</v>
      </c>
      <c r="J2227" s="4" t="s">
        <v>131</v>
      </c>
      <c r="K2227" s="4" t="s">
        <v>142</v>
      </c>
      <c r="L2227" s="4">
        <v>1998</v>
      </c>
      <c r="M2227" s="4" t="s">
        <v>266</v>
      </c>
      <c r="N2227" s="4" t="s">
        <v>304</v>
      </c>
      <c r="O2227" s="4" t="s">
        <v>122</v>
      </c>
      <c r="P2227" s="4"/>
      <c r="Q2227" s="4"/>
      <c r="R2227" s="4" t="s">
        <v>123</v>
      </c>
      <c r="S2227" s="13"/>
      <c r="T2227" s="4"/>
      <c r="U2227" s="4"/>
      <c r="V2227" s="4"/>
      <c r="W2227" s="4">
        <v>220</v>
      </c>
      <c r="X2227" s="13">
        <v>40613</v>
      </c>
      <c r="Y2227" s="27"/>
      <c r="Z2227" s="27"/>
      <c r="AA2227" s="28"/>
      <c r="AB2227" s="31"/>
      <c r="AC2227" s="32">
        <v>59.8</v>
      </c>
      <c r="AD2227" s="28"/>
      <c r="AE2227" s="28">
        <v>39</v>
      </c>
      <c r="AF2227" s="33">
        <v>0.01</v>
      </c>
      <c r="AG2227" s="28">
        <v>1</v>
      </c>
      <c r="AH2227" s="31">
        <v>2.9000000000000001E-2</v>
      </c>
      <c r="AI2227" s="31">
        <v>0.875</v>
      </c>
      <c r="AJ2227" s="31"/>
      <c r="AK2227" s="75" t="str">
        <f t="shared" si="444"/>
        <v>1</v>
      </c>
      <c r="AL2227" s="75" t="str">
        <f t="shared" si="445"/>
        <v>1</v>
      </c>
      <c r="AM2227" s="75" t="str">
        <f t="shared" si="446"/>
        <v>1</v>
      </c>
      <c r="AN2227" s="75" t="str">
        <f t="shared" si="447"/>
        <v>1</v>
      </c>
      <c r="AO2227" s="75" t="str">
        <f t="shared" si="448"/>
        <v>1</v>
      </c>
      <c r="AP2227" s="75" t="str">
        <f t="shared" si="449"/>
        <v>1</v>
      </c>
      <c r="AQ2227" s="75" t="str">
        <f t="shared" si="453"/>
        <v>1</v>
      </c>
      <c r="AR2227" s="75" t="str">
        <f t="shared" si="454"/>
        <v>1</v>
      </c>
      <c r="AS2227" s="75">
        <f t="shared" si="450"/>
        <v>1</v>
      </c>
      <c r="AT2227" s="75" t="str">
        <f t="shared" si="451"/>
        <v>1</v>
      </c>
      <c r="AU2227" s="48" t="e">
        <f>IF(OR(AQ2227="I",#REF!="I",AQ2227="C",#REF!="C"),"Termovacío",IF(OR(AO2227="I",AN2227="I",AP2227="I",AK2227="I",AL2227="I",AO2227="C",AN2227="C",AP2227="C",AK2227="C",AL2227="C"),"Regeneración",""))</f>
        <v>#REF!</v>
      </c>
    </row>
    <row r="2228" spans="1:47" s="10" customFormat="1" ht="15" customHeight="1" x14ac:dyDescent="0.2">
      <c r="A2228" s="4">
        <f t="shared" si="452"/>
        <v>120</v>
      </c>
      <c r="B2228" s="4">
        <v>60000001</v>
      </c>
      <c r="C2228" s="4" t="s">
        <v>101</v>
      </c>
      <c r="D2228" s="4" t="s">
        <v>159</v>
      </c>
      <c r="E2228" s="3" t="s">
        <v>152</v>
      </c>
      <c r="F2228" s="4" t="s">
        <v>408</v>
      </c>
      <c r="G2228" s="4" t="s">
        <v>12</v>
      </c>
      <c r="H2228" s="4" t="s">
        <v>193</v>
      </c>
      <c r="I2228" s="4" t="s">
        <v>249</v>
      </c>
      <c r="J2228" s="4" t="s">
        <v>131</v>
      </c>
      <c r="K2228" s="4" t="s">
        <v>142</v>
      </c>
      <c r="L2228" s="4">
        <v>1998</v>
      </c>
      <c r="M2228" s="4" t="s">
        <v>266</v>
      </c>
      <c r="N2228" s="4" t="s">
        <v>304</v>
      </c>
      <c r="O2228" s="4" t="s">
        <v>122</v>
      </c>
      <c r="P2228" s="4"/>
      <c r="Q2228" s="4"/>
      <c r="R2228" s="4" t="s">
        <v>123</v>
      </c>
      <c r="S2228" s="13"/>
      <c r="T2228" s="4"/>
      <c r="U2228" s="4"/>
      <c r="V2228" s="4"/>
      <c r="W2228" s="4">
        <v>220</v>
      </c>
      <c r="X2228" s="13">
        <v>40444</v>
      </c>
      <c r="Y2228" s="27"/>
      <c r="Z2228" s="27"/>
      <c r="AA2228" s="28"/>
      <c r="AB2228" s="31"/>
      <c r="AC2228" s="32"/>
      <c r="AD2228" s="28"/>
      <c r="AE2228" s="28">
        <v>43</v>
      </c>
      <c r="AF2228" s="33">
        <v>0.01</v>
      </c>
      <c r="AG2228" s="28">
        <v>1.5</v>
      </c>
      <c r="AH2228" s="31">
        <v>1.7000000000000001E-2</v>
      </c>
      <c r="AI2228" s="31">
        <v>0.61399999999999999</v>
      </c>
      <c r="AJ2228" s="31"/>
      <c r="AK2228" s="75" t="str">
        <f t="shared" si="444"/>
        <v>1</v>
      </c>
      <c r="AL2228" s="75" t="str">
        <f t="shared" si="445"/>
        <v>1</v>
      </c>
      <c r="AM2228" s="75" t="str">
        <f t="shared" si="446"/>
        <v>1</v>
      </c>
      <c r="AN2228" s="75" t="str">
        <f t="shared" si="447"/>
        <v>1</v>
      </c>
      <c r="AO2228" s="75" t="str">
        <f t="shared" si="448"/>
        <v>1</v>
      </c>
      <c r="AP2228" s="75" t="str">
        <f t="shared" si="449"/>
        <v>1</v>
      </c>
      <c r="AQ2228" s="75" t="str">
        <f t="shared" si="453"/>
        <v>1</v>
      </c>
      <c r="AR2228" s="75" t="str">
        <f t="shared" si="454"/>
        <v>1</v>
      </c>
      <c r="AS2228" s="75">
        <f t="shared" si="450"/>
        <v>1</v>
      </c>
      <c r="AT2228" s="75" t="str">
        <f t="shared" si="451"/>
        <v>1</v>
      </c>
      <c r="AU2228" s="48" t="e">
        <f>IF(OR(AQ2228="I",#REF!="I",AQ2228="C",#REF!="C"),"Termovacío",IF(OR(AO2228="I",AN2228="I",AP2228="I",AK2228="I",AL2228="I",AO2228="C",AN2228="C",AP2228="C",AK2228="C",AL2228="C"),"Regeneración",""))</f>
        <v>#REF!</v>
      </c>
    </row>
    <row r="2229" spans="1:47" s="10" customFormat="1" ht="15" customHeight="1" x14ac:dyDescent="0.2">
      <c r="A2229" s="4">
        <f t="shared" si="452"/>
        <v>120</v>
      </c>
      <c r="B2229" s="4">
        <v>60000001</v>
      </c>
      <c r="C2229" s="4" t="s">
        <v>101</v>
      </c>
      <c r="D2229" s="4" t="s">
        <v>159</v>
      </c>
      <c r="E2229" s="3" t="s">
        <v>152</v>
      </c>
      <c r="F2229" s="4" t="s">
        <v>408</v>
      </c>
      <c r="G2229" s="4" t="s">
        <v>12</v>
      </c>
      <c r="H2229" s="4" t="s">
        <v>193</v>
      </c>
      <c r="I2229" s="4" t="s">
        <v>249</v>
      </c>
      <c r="J2229" s="4" t="s">
        <v>131</v>
      </c>
      <c r="K2229" s="4" t="s">
        <v>142</v>
      </c>
      <c r="L2229" s="4">
        <v>1998</v>
      </c>
      <c r="M2229" s="4" t="s">
        <v>266</v>
      </c>
      <c r="N2229" s="4" t="s">
        <v>304</v>
      </c>
      <c r="O2229" s="4" t="s">
        <v>122</v>
      </c>
      <c r="P2229" s="4"/>
      <c r="Q2229" s="4"/>
      <c r="R2229" s="4" t="s">
        <v>123</v>
      </c>
      <c r="S2229" s="13"/>
      <c r="T2229" s="4"/>
      <c r="U2229" s="4"/>
      <c r="V2229" s="4"/>
      <c r="W2229" s="4">
        <v>220</v>
      </c>
      <c r="X2229" s="13">
        <v>40266</v>
      </c>
      <c r="Y2229" s="27"/>
      <c r="Z2229" s="27"/>
      <c r="AA2229" s="28"/>
      <c r="AB2229" s="31"/>
      <c r="AC2229" s="32">
        <v>71</v>
      </c>
      <c r="AD2229" s="28"/>
      <c r="AE2229" s="28">
        <v>41</v>
      </c>
      <c r="AF2229" s="33">
        <v>0.01</v>
      </c>
      <c r="AG2229" s="28">
        <v>1.5</v>
      </c>
      <c r="AH2229" s="31">
        <v>1.6E-2</v>
      </c>
      <c r="AI2229" s="31">
        <v>0.39100000000000001</v>
      </c>
      <c r="AJ2229" s="31"/>
      <c r="AK2229" s="75" t="str">
        <f t="shared" si="444"/>
        <v>1</v>
      </c>
      <c r="AL2229" s="75" t="str">
        <f t="shared" si="445"/>
        <v>1</v>
      </c>
      <c r="AM2229" s="75" t="str">
        <f t="shared" si="446"/>
        <v>1</v>
      </c>
      <c r="AN2229" s="75" t="str">
        <f t="shared" si="447"/>
        <v>1</v>
      </c>
      <c r="AO2229" s="75" t="str">
        <f t="shared" si="448"/>
        <v>1</v>
      </c>
      <c r="AP2229" s="75" t="str">
        <f t="shared" si="449"/>
        <v>1</v>
      </c>
      <c r="AQ2229" s="75" t="str">
        <f t="shared" si="453"/>
        <v>1</v>
      </c>
      <c r="AR2229" s="75" t="str">
        <f t="shared" si="454"/>
        <v>1</v>
      </c>
      <c r="AS2229" s="75">
        <f t="shared" si="450"/>
        <v>1</v>
      </c>
      <c r="AT2229" s="75" t="str">
        <f t="shared" si="451"/>
        <v>1</v>
      </c>
      <c r="AU2229" s="48" t="e">
        <f>IF(OR(AQ2229="I",#REF!="I",AQ2229="C",#REF!="C"),"Termovacío",IF(OR(AO2229="I",AN2229="I",AP2229="I",AK2229="I",AL2229="I",AO2229="C",AN2229="C",AP2229="C",AK2229="C",AL2229="C"),"Regeneración",""))</f>
        <v>#REF!</v>
      </c>
    </row>
    <row r="2230" spans="1:47" s="10" customFormat="1" ht="15" customHeight="1" x14ac:dyDescent="0.2">
      <c r="A2230" s="4">
        <f t="shared" si="452"/>
        <v>120</v>
      </c>
      <c r="B2230" s="4">
        <v>60000001</v>
      </c>
      <c r="C2230" s="4" t="s">
        <v>101</v>
      </c>
      <c r="D2230" s="4" t="s">
        <v>159</v>
      </c>
      <c r="E2230" s="3" t="s">
        <v>152</v>
      </c>
      <c r="F2230" s="4" t="s">
        <v>408</v>
      </c>
      <c r="G2230" s="4" t="s">
        <v>12</v>
      </c>
      <c r="H2230" s="4" t="s">
        <v>193</v>
      </c>
      <c r="I2230" s="4" t="s">
        <v>249</v>
      </c>
      <c r="J2230" s="4" t="s">
        <v>131</v>
      </c>
      <c r="K2230" s="4" t="s">
        <v>142</v>
      </c>
      <c r="L2230" s="4">
        <v>1998</v>
      </c>
      <c r="M2230" s="4" t="s">
        <v>266</v>
      </c>
      <c r="N2230" s="4" t="s">
        <v>304</v>
      </c>
      <c r="O2230" s="4" t="s">
        <v>122</v>
      </c>
      <c r="P2230" s="4"/>
      <c r="Q2230" s="4"/>
      <c r="R2230" s="4" t="s">
        <v>123</v>
      </c>
      <c r="S2230" s="13"/>
      <c r="T2230" s="4"/>
      <c r="U2230" s="4"/>
      <c r="V2230" s="4"/>
      <c r="W2230" s="4">
        <v>220</v>
      </c>
      <c r="X2230" s="13">
        <v>39679</v>
      </c>
      <c r="Y2230" s="27"/>
      <c r="Z2230" s="27"/>
      <c r="AA2230" s="28"/>
      <c r="AB2230" s="31"/>
      <c r="AC2230" s="32"/>
      <c r="AD2230" s="28"/>
      <c r="AE2230" s="28">
        <v>40</v>
      </c>
      <c r="AF2230" s="33">
        <v>0.01</v>
      </c>
      <c r="AG2230" s="28"/>
      <c r="AH2230" s="31">
        <v>0.01</v>
      </c>
      <c r="AI2230" s="31"/>
      <c r="AJ2230" s="31"/>
      <c r="AK2230" s="75" t="str">
        <f t="shared" si="444"/>
        <v>1</v>
      </c>
      <c r="AL2230" s="75" t="str">
        <f t="shared" si="445"/>
        <v>1</v>
      </c>
      <c r="AM2230" s="75" t="str">
        <f t="shared" si="446"/>
        <v>1</v>
      </c>
      <c r="AN2230" s="75" t="str">
        <f t="shared" si="447"/>
        <v>1</v>
      </c>
      <c r="AO2230" s="75" t="str">
        <f t="shared" si="448"/>
        <v>1</v>
      </c>
      <c r="AP2230" s="75" t="str">
        <f t="shared" si="449"/>
        <v>1</v>
      </c>
      <c r="AQ2230" s="75" t="str">
        <f t="shared" si="453"/>
        <v>1</v>
      </c>
      <c r="AR2230" s="75" t="str">
        <f t="shared" si="454"/>
        <v>1</v>
      </c>
      <c r="AS2230" s="75">
        <f t="shared" si="450"/>
        <v>1</v>
      </c>
      <c r="AT2230" s="75" t="str">
        <f t="shared" si="451"/>
        <v>1</v>
      </c>
      <c r="AU2230" s="48" t="e">
        <f>IF(OR(AQ2230="I",#REF!="I",AQ2230="C",#REF!="C"),"Termovacío",IF(OR(AO2230="I",AN2230="I",AP2230="I",AK2230="I",AL2230="I",AO2230="C",AN2230="C",AP2230="C",AK2230="C",AL2230="C"),"Regeneración",""))</f>
        <v>#REF!</v>
      </c>
    </row>
    <row r="2231" spans="1:47" s="10" customFormat="1" ht="15" customHeight="1" x14ac:dyDescent="0.2">
      <c r="A2231" s="4">
        <f t="shared" si="452"/>
        <v>120</v>
      </c>
      <c r="B2231" s="4">
        <v>60000001</v>
      </c>
      <c r="C2231" s="4" t="s">
        <v>101</v>
      </c>
      <c r="D2231" s="4" t="s">
        <v>159</v>
      </c>
      <c r="E2231" s="3" t="s">
        <v>152</v>
      </c>
      <c r="F2231" s="4" t="s">
        <v>408</v>
      </c>
      <c r="G2231" s="4" t="s">
        <v>12</v>
      </c>
      <c r="H2231" s="4" t="s">
        <v>193</v>
      </c>
      <c r="I2231" s="4" t="s">
        <v>249</v>
      </c>
      <c r="J2231" s="4" t="s">
        <v>131</v>
      </c>
      <c r="K2231" s="4" t="s">
        <v>142</v>
      </c>
      <c r="L2231" s="4">
        <v>1998</v>
      </c>
      <c r="M2231" s="4" t="s">
        <v>266</v>
      </c>
      <c r="N2231" s="4" t="s">
        <v>304</v>
      </c>
      <c r="O2231" s="4" t="s">
        <v>122</v>
      </c>
      <c r="P2231" s="4"/>
      <c r="Q2231" s="4"/>
      <c r="R2231" s="4" t="s">
        <v>123</v>
      </c>
      <c r="S2231" s="13"/>
      <c r="T2231" s="4"/>
      <c r="U2231" s="4"/>
      <c r="V2231" s="4"/>
      <c r="W2231" s="4">
        <v>220</v>
      </c>
      <c r="X2231" s="13">
        <v>39632</v>
      </c>
      <c r="Y2231" s="27"/>
      <c r="Z2231" s="27"/>
      <c r="AA2231" s="28"/>
      <c r="AB2231" s="31"/>
      <c r="AC2231" s="32">
        <v>65.7</v>
      </c>
      <c r="AD2231" s="28"/>
      <c r="AE2231" s="28">
        <v>43.2</v>
      </c>
      <c r="AF2231" s="33">
        <v>0.01</v>
      </c>
      <c r="AG2231" s="28">
        <v>1</v>
      </c>
      <c r="AH2231" s="31">
        <v>1.7999999999999999E-2</v>
      </c>
      <c r="AI2231" s="31">
        <v>0.56000000000000005</v>
      </c>
      <c r="AJ2231" s="31"/>
      <c r="AK2231" s="75" t="str">
        <f t="shared" si="444"/>
        <v>1</v>
      </c>
      <c r="AL2231" s="75" t="str">
        <f t="shared" si="445"/>
        <v>1</v>
      </c>
      <c r="AM2231" s="75" t="str">
        <f t="shared" si="446"/>
        <v>1</v>
      </c>
      <c r="AN2231" s="75" t="str">
        <f t="shared" si="447"/>
        <v>1</v>
      </c>
      <c r="AO2231" s="75" t="str">
        <f t="shared" si="448"/>
        <v>1</v>
      </c>
      <c r="AP2231" s="75" t="str">
        <f t="shared" si="449"/>
        <v>1</v>
      </c>
      <c r="AQ2231" s="75" t="str">
        <f t="shared" si="453"/>
        <v>1</v>
      </c>
      <c r="AR2231" s="75" t="str">
        <f t="shared" si="454"/>
        <v>1</v>
      </c>
      <c r="AS2231" s="75">
        <f t="shared" si="450"/>
        <v>1</v>
      </c>
      <c r="AT2231" s="75" t="str">
        <f t="shared" si="451"/>
        <v>1</v>
      </c>
      <c r="AU2231" s="48" t="e">
        <f>IF(OR(AQ2231="I",#REF!="I",AQ2231="C",#REF!="C"),"Termovacío",IF(OR(AO2231="I",AN2231="I",AP2231="I",AK2231="I",AL2231="I",AO2231="C",AN2231="C",AP2231="C",AK2231="C",AL2231="C"),"Regeneración",""))</f>
        <v>#REF!</v>
      </c>
    </row>
    <row r="2232" spans="1:47" s="10" customFormat="1" ht="15" customHeight="1" x14ac:dyDescent="0.2">
      <c r="A2232" s="4">
        <f t="shared" si="452"/>
        <v>120</v>
      </c>
      <c r="B2232" s="4">
        <v>60000001</v>
      </c>
      <c r="C2232" s="4" t="s">
        <v>101</v>
      </c>
      <c r="D2232" s="4" t="s">
        <v>159</v>
      </c>
      <c r="E2232" s="3" t="s">
        <v>152</v>
      </c>
      <c r="F2232" s="4" t="s">
        <v>408</v>
      </c>
      <c r="G2232" s="4" t="s">
        <v>12</v>
      </c>
      <c r="H2232" s="4" t="s">
        <v>193</v>
      </c>
      <c r="I2232" s="4" t="s">
        <v>249</v>
      </c>
      <c r="J2232" s="4" t="s">
        <v>131</v>
      </c>
      <c r="K2232" s="4" t="s">
        <v>142</v>
      </c>
      <c r="L2232" s="4">
        <v>1998</v>
      </c>
      <c r="M2232" s="4" t="s">
        <v>266</v>
      </c>
      <c r="N2232" s="4" t="s">
        <v>304</v>
      </c>
      <c r="O2232" s="4" t="s">
        <v>122</v>
      </c>
      <c r="P2232" s="4"/>
      <c r="Q2232" s="4"/>
      <c r="R2232" s="4" t="s">
        <v>123</v>
      </c>
      <c r="S2232" s="13"/>
      <c r="T2232" s="4"/>
      <c r="U2232" s="4"/>
      <c r="V2232" s="4"/>
      <c r="W2232" s="4">
        <v>220</v>
      </c>
      <c r="X2232" s="13">
        <v>39237</v>
      </c>
      <c r="Y2232" s="27"/>
      <c r="Z2232" s="27"/>
      <c r="AA2232" s="28"/>
      <c r="AB2232" s="31"/>
      <c r="AC2232" s="32">
        <v>49</v>
      </c>
      <c r="AD2232" s="28"/>
      <c r="AE2232" s="28">
        <v>45.4</v>
      </c>
      <c r="AF2232" s="33"/>
      <c r="AG2232" s="28">
        <v>1</v>
      </c>
      <c r="AH2232" s="31">
        <v>6.0000000000000001E-3</v>
      </c>
      <c r="AI2232" s="31">
        <v>0.79400000000000004</v>
      </c>
      <c r="AJ2232" s="31"/>
      <c r="AK2232" s="75" t="str">
        <f t="shared" si="444"/>
        <v>1</v>
      </c>
      <c r="AL2232" s="75" t="str">
        <f t="shared" si="445"/>
        <v>1</v>
      </c>
      <c r="AM2232" s="75" t="str">
        <f t="shared" si="446"/>
        <v>1</v>
      </c>
      <c r="AN2232" s="75" t="str">
        <f t="shared" si="447"/>
        <v>1</v>
      </c>
      <c r="AO2232" s="75" t="str">
        <f t="shared" si="448"/>
        <v>1</v>
      </c>
      <c r="AP2232" s="75" t="str">
        <f t="shared" si="449"/>
        <v>1</v>
      </c>
      <c r="AQ2232" s="75" t="str">
        <f t="shared" si="453"/>
        <v>2</v>
      </c>
      <c r="AR2232" s="75" t="str">
        <f t="shared" si="454"/>
        <v>1</v>
      </c>
      <c r="AS2232" s="75">
        <f t="shared" si="450"/>
        <v>1.2272727272727273</v>
      </c>
      <c r="AT2232" s="75" t="str">
        <f t="shared" si="451"/>
        <v>3</v>
      </c>
      <c r="AU2232" s="48" t="e">
        <f>IF(OR(AQ2232="I",#REF!="I",AQ2232="C",#REF!="C"),"Termovacío",IF(OR(AO2232="I",AN2232="I",AP2232="I",AK2232="I",AL2232="I",AO2232="C",AN2232="C",AP2232="C",AK2232="C",AL2232="C"),"Regeneración",""))</f>
        <v>#REF!</v>
      </c>
    </row>
    <row r="2233" spans="1:47" s="10" customFormat="1" ht="15" customHeight="1" x14ac:dyDescent="0.2">
      <c r="A2233" s="4">
        <f t="shared" si="452"/>
        <v>120</v>
      </c>
      <c r="B2233" s="4">
        <v>60000001</v>
      </c>
      <c r="C2233" s="4" t="s">
        <v>101</v>
      </c>
      <c r="D2233" s="4" t="s">
        <v>159</v>
      </c>
      <c r="E2233" s="3" t="s">
        <v>152</v>
      </c>
      <c r="F2233" s="4" t="s">
        <v>408</v>
      </c>
      <c r="G2233" s="4" t="s">
        <v>12</v>
      </c>
      <c r="H2233" s="4" t="s">
        <v>193</v>
      </c>
      <c r="I2233" s="4" t="s">
        <v>249</v>
      </c>
      <c r="J2233" s="4" t="s">
        <v>131</v>
      </c>
      <c r="K2233" s="4" t="s">
        <v>142</v>
      </c>
      <c r="L2233" s="4">
        <v>1998</v>
      </c>
      <c r="M2233" s="4" t="s">
        <v>266</v>
      </c>
      <c r="N2233" s="4" t="s">
        <v>304</v>
      </c>
      <c r="O2233" s="4" t="s">
        <v>122</v>
      </c>
      <c r="P2233" s="4"/>
      <c r="Q2233" s="4"/>
      <c r="R2233" s="4" t="s">
        <v>123</v>
      </c>
      <c r="S2233" s="13"/>
      <c r="T2233" s="4"/>
      <c r="U2233" s="4"/>
      <c r="V2233" s="4"/>
      <c r="W2233" s="4">
        <v>220</v>
      </c>
      <c r="X2233" s="13">
        <v>39233</v>
      </c>
      <c r="Y2233" s="27"/>
      <c r="Z2233" s="27"/>
      <c r="AA2233" s="28"/>
      <c r="AB2233" s="31"/>
      <c r="AC2233" s="32">
        <v>63</v>
      </c>
      <c r="AD2233" s="28"/>
      <c r="AE2233" s="28">
        <v>44.25</v>
      </c>
      <c r="AF2233" s="33"/>
      <c r="AG2233" s="28"/>
      <c r="AH2233" s="31">
        <v>1.7999999999999999E-2</v>
      </c>
      <c r="AI2233" s="31"/>
      <c r="AJ2233" s="31"/>
      <c r="AK2233" s="75" t="str">
        <f t="shared" si="444"/>
        <v>1</v>
      </c>
      <c r="AL2233" s="75" t="str">
        <f t="shared" si="445"/>
        <v>1</v>
      </c>
      <c r="AM2233" s="75" t="str">
        <f t="shared" si="446"/>
        <v>1</v>
      </c>
      <c r="AN2233" s="75" t="str">
        <f t="shared" si="447"/>
        <v>1</v>
      </c>
      <c r="AO2233" s="75" t="str">
        <f t="shared" si="448"/>
        <v>1</v>
      </c>
      <c r="AP2233" s="75" t="str">
        <f t="shared" si="449"/>
        <v>1</v>
      </c>
      <c r="AQ2233" s="75" t="str">
        <f t="shared" si="453"/>
        <v>1</v>
      </c>
      <c r="AR2233" s="75" t="str">
        <f t="shared" si="454"/>
        <v>1</v>
      </c>
      <c r="AS2233" s="75">
        <f t="shared" si="450"/>
        <v>1</v>
      </c>
      <c r="AT2233" s="75" t="str">
        <f t="shared" si="451"/>
        <v>1</v>
      </c>
      <c r="AU2233" s="48" t="e">
        <f>IF(OR(AQ2233="I",#REF!="I",AQ2233="C",#REF!="C"),"Termovacío",IF(OR(AO2233="I",AN2233="I",AP2233="I",AK2233="I",AL2233="I",AO2233="C",AN2233="C",AP2233="C",AK2233="C",AL2233="C"),"Regeneración",""))</f>
        <v>#REF!</v>
      </c>
    </row>
    <row r="2234" spans="1:47" s="10" customFormat="1" ht="15" customHeight="1" x14ac:dyDescent="0.2">
      <c r="A2234" s="4">
        <f t="shared" si="452"/>
        <v>120</v>
      </c>
      <c r="B2234" s="4">
        <v>60000001</v>
      </c>
      <c r="C2234" s="4" t="s">
        <v>101</v>
      </c>
      <c r="D2234" s="4" t="s">
        <v>159</v>
      </c>
      <c r="E2234" s="3" t="s">
        <v>152</v>
      </c>
      <c r="F2234" s="4" t="s">
        <v>408</v>
      </c>
      <c r="G2234" s="4" t="s">
        <v>12</v>
      </c>
      <c r="H2234" s="4" t="s">
        <v>193</v>
      </c>
      <c r="I2234" s="4" t="s">
        <v>249</v>
      </c>
      <c r="J2234" s="4" t="s">
        <v>131</v>
      </c>
      <c r="K2234" s="4" t="s">
        <v>142</v>
      </c>
      <c r="L2234" s="4">
        <v>1998</v>
      </c>
      <c r="M2234" s="4" t="s">
        <v>266</v>
      </c>
      <c r="N2234" s="4" t="s">
        <v>304</v>
      </c>
      <c r="O2234" s="4" t="s">
        <v>122</v>
      </c>
      <c r="P2234" s="4"/>
      <c r="Q2234" s="4"/>
      <c r="R2234" s="4" t="s">
        <v>123</v>
      </c>
      <c r="S2234" s="13"/>
      <c r="T2234" s="4"/>
      <c r="U2234" s="4"/>
      <c r="V2234" s="4"/>
      <c r="W2234" s="4">
        <v>220</v>
      </c>
      <c r="X2234" s="13">
        <v>39232</v>
      </c>
      <c r="Y2234" s="27"/>
      <c r="Z2234" s="27"/>
      <c r="AA2234" s="28"/>
      <c r="AB2234" s="31"/>
      <c r="AC2234" s="32">
        <v>61.7</v>
      </c>
      <c r="AD2234" s="28"/>
      <c r="AE2234" s="28">
        <v>39.299999999999997</v>
      </c>
      <c r="AF2234" s="33">
        <v>0.01</v>
      </c>
      <c r="AG2234" s="28">
        <v>1</v>
      </c>
      <c r="AH2234" s="31">
        <v>3.0000000000000001E-3</v>
      </c>
      <c r="AI2234" s="31">
        <v>0.61599999999999999</v>
      </c>
      <c r="AJ2234" s="31"/>
      <c r="AK2234" s="75" t="str">
        <f t="shared" si="444"/>
        <v>1</v>
      </c>
      <c r="AL2234" s="75" t="str">
        <f t="shared" si="445"/>
        <v>1</v>
      </c>
      <c r="AM2234" s="75" t="str">
        <f t="shared" si="446"/>
        <v>1</v>
      </c>
      <c r="AN2234" s="75" t="str">
        <f t="shared" si="447"/>
        <v>1</v>
      </c>
      <c r="AO2234" s="75" t="str">
        <f t="shared" si="448"/>
        <v>1</v>
      </c>
      <c r="AP2234" s="75" t="str">
        <f t="shared" si="449"/>
        <v>1</v>
      </c>
      <c r="AQ2234" s="75" t="str">
        <f t="shared" si="453"/>
        <v>1</v>
      </c>
      <c r="AR2234" s="75" t="str">
        <f t="shared" si="454"/>
        <v>1</v>
      </c>
      <c r="AS2234" s="75">
        <f t="shared" si="450"/>
        <v>1</v>
      </c>
      <c r="AT2234" s="75" t="str">
        <f t="shared" si="451"/>
        <v>1</v>
      </c>
      <c r="AU2234" s="48" t="e">
        <f>IF(OR(AQ2234="I",#REF!="I",AQ2234="C",#REF!="C"),"Termovacío",IF(OR(AO2234="I",AN2234="I",AP2234="I",AK2234="I",AL2234="I",AO2234="C",AN2234="C",AP2234="C",AK2234="C",AL2234="C"),"Regeneración",""))</f>
        <v>#REF!</v>
      </c>
    </row>
    <row r="2235" spans="1:47" s="10" customFormat="1" ht="15" customHeight="1" x14ac:dyDescent="0.2">
      <c r="A2235" s="4">
        <f t="shared" si="452"/>
        <v>120</v>
      </c>
      <c r="B2235" s="4">
        <v>60000001</v>
      </c>
      <c r="C2235" s="4" t="s">
        <v>101</v>
      </c>
      <c r="D2235" s="4" t="s">
        <v>159</v>
      </c>
      <c r="E2235" s="3" t="s">
        <v>152</v>
      </c>
      <c r="F2235" s="4" t="s">
        <v>408</v>
      </c>
      <c r="G2235" s="4" t="s">
        <v>12</v>
      </c>
      <c r="H2235" s="4" t="s">
        <v>193</v>
      </c>
      <c r="I2235" s="4" t="s">
        <v>249</v>
      </c>
      <c r="J2235" s="4" t="s">
        <v>131</v>
      </c>
      <c r="K2235" s="4" t="s">
        <v>142</v>
      </c>
      <c r="L2235" s="4">
        <v>1998</v>
      </c>
      <c r="M2235" s="4" t="s">
        <v>266</v>
      </c>
      <c r="N2235" s="4" t="s">
        <v>304</v>
      </c>
      <c r="O2235" s="4" t="s">
        <v>122</v>
      </c>
      <c r="P2235" s="4"/>
      <c r="Q2235" s="4"/>
      <c r="R2235" s="4" t="s">
        <v>123</v>
      </c>
      <c r="S2235" s="13"/>
      <c r="T2235" s="4"/>
      <c r="U2235" s="4"/>
      <c r="V2235" s="4"/>
      <c r="W2235" s="4">
        <v>220</v>
      </c>
      <c r="X2235" s="13">
        <v>39044</v>
      </c>
      <c r="Y2235" s="27"/>
      <c r="Z2235" s="27"/>
      <c r="AA2235" s="28"/>
      <c r="AB2235" s="31"/>
      <c r="AC2235" s="32">
        <v>46.7</v>
      </c>
      <c r="AD2235" s="28"/>
      <c r="AE2235" s="28">
        <v>29.9</v>
      </c>
      <c r="AF2235" s="33">
        <v>1.0999999999999999E-2</v>
      </c>
      <c r="AG2235" s="28">
        <v>1.5</v>
      </c>
      <c r="AH2235" s="31">
        <v>3.2000000000000001E-2</v>
      </c>
      <c r="AI2235" s="31">
        <v>1.623</v>
      </c>
      <c r="AJ2235" s="31"/>
      <c r="AK2235" s="75" t="str">
        <f t="shared" si="444"/>
        <v>1</v>
      </c>
      <c r="AL2235" s="75" t="str">
        <f t="shared" si="445"/>
        <v>1</v>
      </c>
      <c r="AM2235" s="75" t="str">
        <f t="shared" si="446"/>
        <v>1</v>
      </c>
      <c r="AN2235" s="75" t="str">
        <f t="shared" si="447"/>
        <v>1</v>
      </c>
      <c r="AO2235" s="75" t="str">
        <f t="shared" si="448"/>
        <v>3</v>
      </c>
      <c r="AP2235" s="75" t="str">
        <f t="shared" si="449"/>
        <v>1</v>
      </c>
      <c r="AQ2235" s="75" t="str">
        <f t="shared" si="453"/>
        <v>2</v>
      </c>
      <c r="AR2235" s="75" t="str">
        <f t="shared" si="454"/>
        <v>1</v>
      </c>
      <c r="AS2235" s="75">
        <f t="shared" si="450"/>
        <v>1.5</v>
      </c>
      <c r="AT2235" s="75" t="str">
        <f t="shared" si="451"/>
        <v>3</v>
      </c>
      <c r="AU2235" s="48" t="e">
        <f>IF(OR(AQ2235="I",#REF!="I",AQ2235="C",#REF!="C"),"Termovacío",IF(OR(AO2235="I",AN2235="I",AP2235="I",AK2235="I",AL2235="I",AO2235="C",AN2235="C",AP2235="C",AK2235="C",AL2235="C"),"Regeneración",""))</f>
        <v>#REF!</v>
      </c>
    </row>
    <row r="2236" spans="1:47" s="10" customFormat="1" ht="15" customHeight="1" x14ac:dyDescent="0.2">
      <c r="A2236" s="4">
        <f t="shared" si="452"/>
        <v>120</v>
      </c>
      <c r="B2236" s="4">
        <v>60000001</v>
      </c>
      <c r="C2236" s="4" t="s">
        <v>101</v>
      </c>
      <c r="D2236" s="4" t="s">
        <v>159</v>
      </c>
      <c r="E2236" s="3" t="s">
        <v>152</v>
      </c>
      <c r="F2236" s="4" t="s">
        <v>408</v>
      </c>
      <c r="G2236" s="4" t="s">
        <v>12</v>
      </c>
      <c r="H2236" s="4" t="s">
        <v>193</v>
      </c>
      <c r="I2236" s="4" t="s">
        <v>249</v>
      </c>
      <c r="J2236" s="4" t="s">
        <v>131</v>
      </c>
      <c r="K2236" s="4" t="s">
        <v>142</v>
      </c>
      <c r="L2236" s="4">
        <v>1998</v>
      </c>
      <c r="M2236" s="4" t="s">
        <v>266</v>
      </c>
      <c r="N2236" s="4" t="s">
        <v>304</v>
      </c>
      <c r="O2236" s="4" t="s">
        <v>122</v>
      </c>
      <c r="P2236" s="4"/>
      <c r="Q2236" s="4"/>
      <c r="R2236" s="4" t="s">
        <v>123</v>
      </c>
      <c r="S2236" s="13"/>
      <c r="T2236" s="4"/>
      <c r="U2236" s="4"/>
      <c r="V2236" s="4"/>
      <c r="W2236" s="4">
        <v>220</v>
      </c>
      <c r="X2236" s="13">
        <v>38709</v>
      </c>
      <c r="Y2236" s="27"/>
      <c r="Z2236" s="27"/>
      <c r="AA2236" s="28"/>
      <c r="AB2236" s="31"/>
      <c r="AC2236" s="32">
        <v>41.4</v>
      </c>
      <c r="AD2236" s="28"/>
      <c r="AE2236" s="28">
        <v>31.1</v>
      </c>
      <c r="AF2236" s="33">
        <v>1.0999999999999999E-2</v>
      </c>
      <c r="AG2236" s="28">
        <v>1</v>
      </c>
      <c r="AH2236" s="31">
        <v>3.9E-2</v>
      </c>
      <c r="AI2236" s="31">
        <v>1.1439999999999999</v>
      </c>
      <c r="AJ2236" s="31"/>
      <c r="AK2236" s="75" t="str">
        <f t="shared" si="444"/>
        <v>1</v>
      </c>
      <c r="AL2236" s="75" t="str">
        <f t="shared" si="445"/>
        <v>1</v>
      </c>
      <c r="AM2236" s="75" t="str">
        <f t="shared" si="446"/>
        <v>1</v>
      </c>
      <c r="AN2236" s="75" t="str">
        <f t="shared" si="447"/>
        <v>1</v>
      </c>
      <c r="AO2236" s="75" t="str">
        <f t="shared" si="448"/>
        <v>3</v>
      </c>
      <c r="AP2236" s="75" t="str">
        <f t="shared" si="449"/>
        <v>1</v>
      </c>
      <c r="AQ2236" s="75" t="str">
        <f t="shared" si="453"/>
        <v>5</v>
      </c>
      <c r="AR2236" s="75" t="str">
        <f t="shared" si="454"/>
        <v>1</v>
      </c>
      <c r="AS2236" s="75">
        <f t="shared" si="450"/>
        <v>2.1818181818181817</v>
      </c>
      <c r="AT2236" s="75" t="str">
        <f t="shared" si="451"/>
        <v>6</v>
      </c>
      <c r="AU2236" s="48" t="e">
        <f>IF(OR(AQ2236="I",#REF!="I",AQ2236="C",#REF!="C"),"Termovacío",IF(OR(AO2236="I",AN2236="I",AP2236="I",AK2236="I",AL2236="I",AO2236="C",AN2236="C",AP2236="C",AK2236="C",AL2236="C"),"Regeneración",""))</f>
        <v>#REF!</v>
      </c>
    </row>
    <row r="2237" spans="1:47" s="10" customFormat="1" ht="15" customHeight="1" x14ac:dyDescent="0.2">
      <c r="A2237" s="4">
        <f t="shared" si="452"/>
        <v>120</v>
      </c>
      <c r="B2237" s="4">
        <v>60000001</v>
      </c>
      <c r="C2237" s="4" t="s">
        <v>101</v>
      </c>
      <c r="D2237" s="4" t="s">
        <v>159</v>
      </c>
      <c r="E2237" s="3" t="s">
        <v>152</v>
      </c>
      <c r="F2237" s="4" t="s">
        <v>408</v>
      </c>
      <c r="G2237" s="4" t="s">
        <v>12</v>
      </c>
      <c r="H2237" s="4" t="s">
        <v>193</v>
      </c>
      <c r="I2237" s="4" t="s">
        <v>249</v>
      </c>
      <c r="J2237" s="4" t="s">
        <v>131</v>
      </c>
      <c r="K2237" s="4" t="s">
        <v>142</v>
      </c>
      <c r="L2237" s="4">
        <v>1998</v>
      </c>
      <c r="M2237" s="4" t="s">
        <v>266</v>
      </c>
      <c r="N2237" s="4" t="s">
        <v>304</v>
      </c>
      <c r="O2237" s="4" t="s">
        <v>122</v>
      </c>
      <c r="P2237" s="4"/>
      <c r="Q2237" s="4"/>
      <c r="R2237" s="4" t="s">
        <v>123</v>
      </c>
      <c r="S2237" s="13"/>
      <c r="T2237" s="4"/>
      <c r="U2237" s="4"/>
      <c r="V2237" s="4"/>
      <c r="W2237" s="4">
        <v>220</v>
      </c>
      <c r="X2237" s="13">
        <v>38684</v>
      </c>
      <c r="Y2237" s="27"/>
      <c r="Z2237" s="27"/>
      <c r="AA2237" s="28"/>
      <c r="AB2237" s="31"/>
      <c r="AC2237" s="32">
        <v>49.3</v>
      </c>
      <c r="AD2237" s="28"/>
      <c r="AE2237" s="28">
        <v>31</v>
      </c>
      <c r="AF2237" s="33">
        <v>1.0999999999999999E-2</v>
      </c>
      <c r="AG2237" s="28">
        <v>1</v>
      </c>
      <c r="AH2237" s="31"/>
      <c r="AI2237" s="31"/>
      <c r="AJ2237" s="31"/>
      <c r="AK2237" s="75" t="str">
        <f t="shared" si="444"/>
        <v>1</v>
      </c>
      <c r="AL2237" s="75" t="str">
        <f t="shared" si="445"/>
        <v>1</v>
      </c>
      <c r="AM2237" s="75" t="str">
        <f t="shared" si="446"/>
        <v>1</v>
      </c>
      <c r="AN2237" s="75" t="str">
        <f t="shared" si="447"/>
        <v>1</v>
      </c>
      <c r="AO2237" s="75" t="str">
        <f t="shared" si="448"/>
        <v>3</v>
      </c>
      <c r="AP2237" s="75" t="str">
        <f t="shared" si="449"/>
        <v>1</v>
      </c>
      <c r="AQ2237" s="75" t="str">
        <f t="shared" si="453"/>
        <v>2</v>
      </c>
      <c r="AR2237" s="75" t="str">
        <f t="shared" si="454"/>
        <v>1</v>
      </c>
      <c r="AS2237" s="75">
        <f t="shared" si="450"/>
        <v>1.5</v>
      </c>
      <c r="AT2237" s="75" t="str">
        <f t="shared" si="451"/>
        <v>3</v>
      </c>
      <c r="AU2237" s="48" t="e">
        <f>IF(OR(AQ2237="I",#REF!="I",AQ2237="C",#REF!="C"),"Termovacío",IF(OR(AO2237="I",AN2237="I",AP2237="I",AK2237="I",AL2237="I",AO2237="C",AN2237="C",AP2237="C",AK2237="C",AL2237="C"),"Regeneración",""))</f>
        <v>#REF!</v>
      </c>
    </row>
    <row r="2238" spans="1:47" s="10" customFormat="1" ht="15" customHeight="1" x14ac:dyDescent="0.2">
      <c r="A2238" s="4">
        <f t="shared" si="452"/>
        <v>120</v>
      </c>
      <c r="B2238" s="4">
        <v>60000001</v>
      </c>
      <c r="C2238" s="4" t="s">
        <v>101</v>
      </c>
      <c r="D2238" s="4" t="s">
        <v>159</v>
      </c>
      <c r="E2238" s="3" t="s">
        <v>152</v>
      </c>
      <c r="F2238" s="4" t="s">
        <v>408</v>
      </c>
      <c r="G2238" s="4" t="s">
        <v>12</v>
      </c>
      <c r="H2238" s="4" t="s">
        <v>193</v>
      </c>
      <c r="I2238" s="4" t="s">
        <v>249</v>
      </c>
      <c r="J2238" s="4" t="s">
        <v>131</v>
      </c>
      <c r="K2238" s="4" t="s">
        <v>142</v>
      </c>
      <c r="L2238" s="4">
        <v>1998</v>
      </c>
      <c r="M2238" s="4" t="s">
        <v>266</v>
      </c>
      <c r="N2238" s="4" t="s">
        <v>304</v>
      </c>
      <c r="O2238" s="4" t="s">
        <v>122</v>
      </c>
      <c r="P2238" s="4"/>
      <c r="Q2238" s="4"/>
      <c r="R2238" s="4" t="s">
        <v>123</v>
      </c>
      <c r="S2238" s="13"/>
      <c r="T2238" s="4"/>
      <c r="U2238" s="4"/>
      <c r="V2238" s="4"/>
      <c r="W2238" s="4">
        <v>220</v>
      </c>
      <c r="X2238" s="13">
        <v>38478</v>
      </c>
      <c r="Y2238" s="27"/>
      <c r="Z2238" s="27"/>
      <c r="AA2238" s="28"/>
      <c r="AB2238" s="31"/>
      <c r="AC2238" s="32">
        <v>69</v>
      </c>
      <c r="AD2238" s="28"/>
      <c r="AE2238" s="28"/>
      <c r="AF2238" s="33"/>
      <c r="AG2238" s="28"/>
      <c r="AH2238" s="31"/>
      <c r="AI2238" s="31"/>
      <c r="AJ2238" s="31"/>
      <c r="AK2238" s="75" t="str">
        <f t="shared" si="444"/>
        <v>1</v>
      </c>
      <c r="AL2238" s="75" t="str">
        <f t="shared" si="445"/>
        <v>1</v>
      </c>
      <c r="AM2238" s="75" t="str">
        <f t="shared" si="446"/>
        <v>1</v>
      </c>
      <c r="AN2238" s="75" t="str">
        <f t="shared" si="447"/>
        <v>1</v>
      </c>
      <c r="AO2238" s="75" t="str">
        <f t="shared" si="448"/>
        <v>1</v>
      </c>
      <c r="AP2238" s="75" t="str">
        <f t="shared" si="449"/>
        <v>1</v>
      </c>
      <c r="AQ2238" s="75" t="str">
        <f t="shared" si="453"/>
        <v>1</v>
      </c>
      <c r="AR2238" s="75" t="str">
        <f t="shared" si="454"/>
        <v>1</v>
      </c>
      <c r="AS2238" s="75">
        <f t="shared" si="450"/>
        <v>1</v>
      </c>
      <c r="AT2238" s="75" t="str">
        <f t="shared" si="451"/>
        <v>1</v>
      </c>
      <c r="AU2238" s="48" t="e">
        <f>IF(OR(AQ2238="I",#REF!="I",AQ2238="C",#REF!="C"),"Termovacío",IF(OR(AO2238="I",AN2238="I",AP2238="I",AK2238="I",AL2238="I",AO2238="C",AN2238="C",AP2238="C",AK2238="C",AL2238="C"),"Regeneración",""))</f>
        <v>#REF!</v>
      </c>
    </row>
    <row r="2239" spans="1:47" s="10" customFormat="1" ht="15" customHeight="1" x14ac:dyDescent="0.2">
      <c r="A2239" s="4">
        <f t="shared" si="452"/>
        <v>120</v>
      </c>
      <c r="B2239" s="4">
        <v>60000001</v>
      </c>
      <c r="C2239" s="4" t="s">
        <v>101</v>
      </c>
      <c r="D2239" s="4" t="s">
        <v>159</v>
      </c>
      <c r="E2239" s="3" t="s">
        <v>152</v>
      </c>
      <c r="F2239" s="4" t="s">
        <v>408</v>
      </c>
      <c r="G2239" s="4" t="s">
        <v>12</v>
      </c>
      <c r="H2239" s="4" t="s">
        <v>193</v>
      </c>
      <c r="I2239" s="4" t="s">
        <v>249</v>
      </c>
      <c r="J2239" s="4" t="s">
        <v>131</v>
      </c>
      <c r="K2239" s="4" t="s">
        <v>142</v>
      </c>
      <c r="L2239" s="4">
        <v>1998</v>
      </c>
      <c r="M2239" s="4" t="s">
        <v>266</v>
      </c>
      <c r="N2239" s="4" t="s">
        <v>304</v>
      </c>
      <c r="O2239" s="4" t="s">
        <v>122</v>
      </c>
      <c r="P2239" s="4"/>
      <c r="Q2239" s="4"/>
      <c r="R2239" s="4" t="s">
        <v>123</v>
      </c>
      <c r="S2239" s="13"/>
      <c r="T2239" s="4"/>
      <c r="U2239" s="4"/>
      <c r="V2239" s="4"/>
      <c r="W2239" s="4">
        <v>220</v>
      </c>
      <c r="X2239" s="13">
        <v>38067</v>
      </c>
      <c r="Y2239" s="27"/>
      <c r="Z2239" s="27"/>
      <c r="AA2239" s="28"/>
      <c r="AB2239" s="31"/>
      <c r="AC2239" s="32">
        <v>57</v>
      </c>
      <c r="AD2239" s="28"/>
      <c r="AE2239" s="28">
        <v>34</v>
      </c>
      <c r="AF2239" s="33"/>
      <c r="AG2239" s="28">
        <v>0.6</v>
      </c>
      <c r="AH2239" s="31"/>
      <c r="AI2239" s="31"/>
      <c r="AJ2239" s="31"/>
      <c r="AK2239" s="75" t="str">
        <f t="shared" si="444"/>
        <v>1</v>
      </c>
      <c r="AL2239" s="75" t="str">
        <f t="shared" si="445"/>
        <v>1</v>
      </c>
      <c r="AM2239" s="75" t="str">
        <f t="shared" si="446"/>
        <v>1</v>
      </c>
      <c r="AN2239" s="75" t="str">
        <f t="shared" si="447"/>
        <v>1</v>
      </c>
      <c r="AO2239" s="75" t="str">
        <f t="shared" si="448"/>
        <v>1</v>
      </c>
      <c r="AP2239" s="75" t="str">
        <f t="shared" si="449"/>
        <v>1</v>
      </c>
      <c r="AQ2239" s="75" t="str">
        <f t="shared" si="453"/>
        <v>1</v>
      </c>
      <c r="AR2239" s="75" t="str">
        <f t="shared" si="454"/>
        <v>1</v>
      </c>
      <c r="AS2239" s="75">
        <f t="shared" si="450"/>
        <v>1</v>
      </c>
      <c r="AT2239" s="75" t="str">
        <f t="shared" si="451"/>
        <v>1</v>
      </c>
      <c r="AU2239" s="48" t="e">
        <f>IF(OR(AQ2239="I",#REF!="I",AQ2239="C",#REF!="C"),"Termovacío",IF(OR(AO2239="I",AN2239="I",AP2239="I",AK2239="I",AL2239="I",AO2239="C",AN2239="C",AP2239="C",AK2239="C",AL2239="C"),"Regeneración",""))</f>
        <v>#REF!</v>
      </c>
    </row>
    <row r="2240" spans="1:47" s="10" customFormat="1" ht="15" customHeight="1" x14ac:dyDescent="0.2">
      <c r="A2240" s="4">
        <f t="shared" si="452"/>
        <v>120</v>
      </c>
      <c r="B2240" s="4">
        <v>60000001</v>
      </c>
      <c r="C2240" s="4" t="s">
        <v>101</v>
      </c>
      <c r="D2240" s="4" t="s">
        <v>159</v>
      </c>
      <c r="E2240" s="3" t="s">
        <v>152</v>
      </c>
      <c r="F2240" s="4" t="s">
        <v>408</v>
      </c>
      <c r="G2240" s="4" t="s">
        <v>12</v>
      </c>
      <c r="H2240" s="4" t="s">
        <v>193</v>
      </c>
      <c r="I2240" s="4" t="s">
        <v>249</v>
      </c>
      <c r="J2240" s="4" t="s">
        <v>131</v>
      </c>
      <c r="K2240" s="4" t="s">
        <v>142</v>
      </c>
      <c r="L2240" s="4">
        <v>1998</v>
      </c>
      <c r="M2240" s="4" t="s">
        <v>266</v>
      </c>
      <c r="N2240" s="4" t="s">
        <v>304</v>
      </c>
      <c r="O2240" s="4" t="s">
        <v>122</v>
      </c>
      <c r="P2240" s="4"/>
      <c r="Q2240" s="4"/>
      <c r="R2240" s="4" t="s">
        <v>123</v>
      </c>
      <c r="S2240" s="13"/>
      <c r="T2240" s="4"/>
      <c r="U2240" s="4"/>
      <c r="V2240" s="4"/>
      <c r="W2240" s="4">
        <v>220</v>
      </c>
      <c r="X2240" s="13">
        <v>37361</v>
      </c>
      <c r="Y2240" s="27"/>
      <c r="Z2240" s="27"/>
      <c r="AA2240" s="28"/>
      <c r="AB2240" s="31"/>
      <c r="AC2240" s="32">
        <v>49</v>
      </c>
      <c r="AD2240" s="28"/>
      <c r="AE2240" s="28">
        <v>32.799999999999997</v>
      </c>
      <c r="AF2240" s="33">
        <v>1.9269999999999999E-2</v>
      </c>
      <c r="AG2240" s="28">
        <v>0.5</v>
      </c>
      <c r="AH2240" s="31"/>
      <c r="AI2240" s="31"/>
      <c r="AJ2240" s="31"/>
      <c r="AK2240" s="75" t="str">
        <f t="shared" si="444"/>
        <v>1</v>
      </c>
      <c r="AL2240" s="75" t="str">
        <f t="shared" si="445"/>
        <v>1</v>
      </c>
      <c r="AM2240" s="75" t="str">
        <f t="shared" si="446"/>
        <v>1</v>
      </c>
      <c r="AN2240" s="75" t="str">
        <f t="shared" si="447"/>
        <v>1</v>
      </c>
      <c r="AO2240" s="75" t="str">
        <f t="shared" si="448"/>
        <v>1</v>
      </c>
      <c r="AP2240" s="75" t="str">
        <f t="shared" si="449"/>
        <v>1</v>
      </c>
      <c r="AQ2240" s="75" t="str">
        <f t="shared" si="453"/>
        <v>2</v>
      </c>
      <c r="AR2240" s="75" t="str">
        <f t="shared" si="454"/>
        <v>1</v>
      </c>
      <c r="AS2240" s="75">
        <f t="shared" si="450"/>
        <v>1.2272727272727273</v>
      </c>
      <c r="AT2240" s="75" t="str">
        <f t="shared" si="451"/>
        <v>3</v>
      </c>
      <c r="AU2240" s="48" t="e">
        <f>IF(OR(AQ2240="I",#REF!="I",AQ2240="C",#REF!="C"),"Termovacío",IF(OR(AO2240="I",AN2240="I",AP2240="I",AK2240="I",AL2240="I",AO2240="C",AN2240="C",AP2240="C",AK2240="C",AL2240="C"),"Regeneración",""))</f>
        <v>#REF!</v>
      </c>
    </row>
    <row r="2241" spans="1:47" s="10" customFormat="1" ht="15" customHeight="1" x14ac:dyDescent="0.2">
      <c r="A2241" s="4">
        <f t="shared" si="452"/>
        <v>120</v>
      </c>
      <c r="B2241" s="4">
        <v>60000001</v>
      </c>
      <c r="C2241" s="4" t="s">
        <v>101</v>
      </c>
      <c r="D2241" s="4" t="s">
        <v>159</v>
      </c>
      <c r="E2241" s="3" t="s">
        <v>152</v>
      </c>
      <c r="F2241" s="4" t="s">
        <v>408</v>
      </c>
      <c r="G2241" s="4" t="s">
        <v>12</v>
      </c>
      <c r="H2241" s="4" t="s">
        <v>193</v>
      </c>
      <c r="I2241" s="4" t="s">
        <v>249</v>
      </c>
      <c r="J2241" s="4" t="s">
        <v>131</v>
      </c>
      <c r="K2241" s="4" t="s">
        <v>142</v>
      </c>
      <c r="L2241" s="4">
        <v>1998</v>
      </c>
      <c r="M2241" s="4" t="s">
        <v>266</v>
      </c>
      <c r="N2241" s="4" t="s">
        <v>304</v>
      </c>
      <c r="O2241" s="4" t="s">
        <v>122</v>
      </c>
      <c r="P2241" s="4"/>
      <c r="Q2241" s="4"/>
      <c r="R2241" s="4" t="s">
        <v>123</v>
      </c>
      <c r="S2241" s="13"/>
      <c r="T2241" s="4"/>
      <c r="U2241" s="4"/>
      <c r="V2241" s="4"/>
      <c r="W2241" s="4">
        <v>220</v>
      </c>
      <c r="X2241" s="13">
        <v>36978</v>
      </c>
      <c r="Y2241" s="27"/>
      <c r="Z2241" s="27"/>
      <c r="AA2241" s="28"/>
      <c r="AB2241" s="31"/>
      <c r="AC2241" s="32">
        <v>49</v>
      </c>
      <c r="AD2241" s="28"/>
      <c r="AE2241" s="28">
        <v>33.299999999999997</v>
      </c>
      <c r="AF2241" s="33">
        <v>2.8500000000000001E-2</v>
      </c>
      <c r="AG2241" s="28">
        <v>0.5</v>
      </c>
      <c r="AH2241" s="31"/>
      <c r="AI2241" s="31"/>
      <c r="AJ2241" s="31"/>
      <c r="AK2241" s="75" t="str">
        <f t="shared" si="444"/>
        <v>1</v>
      </c>
      <c r="AL2241" s="75" t="str">
        <f t="shared" si="445"/>
        <v>1</v>
      </c>
      <c r="AM2241" s="75" t="str">
        <f t="shared" si="446"/>
        <v>1</v>
      </c>
      <c r="AN2241" s="75" t="str">
        <f t="shared" si="447"/>
        <v>1</v>
      </c>
      <c r="AO2241" s="75" t="str">
        <f t="shared" si="448"/>
        <v>1</v>
      </c>
      <c r="AP2241" s="75" t="str">
        <f t="shared" si="449"/>
        <v>1</v>
      </c>
      <c r="AQ2241" s="75" t="str">
        <f t="shared" si="453"/>
        <v>2</v>
      </c>
      <c r="AR2241" s="75" t="str">
        <f t="shared" si="454"/>
        <v>1</v>
      </c>
      <c r="AS2241" s="75">
        <f t="shared" si="450"/>
        <v>1.2272727272727273</v>
      </c>
      <c r="AT2241" s="75" t="str">
        <f t="shared" si="451"/>
        <v>3</v>
      </c>
      <c r="AU2241" s="48" t="e">
        <f>IF(OR(AQ2241="I",#REF!="I",AQ2241="C",#REF!="C"),"Termovacío",IF(OR(AO2241="I",AN2241="I",AP2241="I",AK2241="I",AL2241="I",AO2241="C",AN2241="C",AP2241="C",AK2241="C",AL2241="C"),"Regeneración",""))</f>
        <v>#REF!</v>
      </c>
    </row>
    <row r="2242" spans="1:47" s="10" customFormat="1" ht="15" customHeight="1" x14ac:dyDescent="0.2">
      <c r="A2242" s="4">
        <f t="shared" si="452"/>
        <v>120</v>
      </c>
      <c r="B2242" s="4">
        <v>60000001</v>
      </c>
      <c r="C2242" s="4" t="s">
        <v>101</v>
      </c>
      <c r="D2242" s="4" t="s">
        <v>159</v>
      </c>
      <c r="E2242" s="3" t="s">
        <v>152</v>
      </c>
      <c r="F2242" s="4" t="s">
        <v>408</v>
      </c>
      <c r="G2242" s="4" t="s">
        <v>12</v>
      </c>
      <c r="H2242" s="4" t="s">
        <v>193</v>
      </c>
      <c r="I2242" s="4" t="s">
        <v>249</v>
      </c>
      <c r="J2242" s="4" t="s">
        <v>131</v>
      </c>
      <c r="K2242" s="4" t="s">
        <v>142</v>
      </c>
      <c r="L2242" s="4">
        <v>1998</v>
      </c>
      <c r="M2242" s="4" t="s">
        <v>266</v>
      </c>
      <c r="N2242" s="4" t="s">
        <v>304</v>
      </c>
      <c r="O2242" s="4" t="s">
        <v>122</v>
      </c>
      <c r="P2242" s="4"/>
      <c r="Q2242" s="4"/>
      <c r="R2242" s="4" t="s">
        <v>123</v>
      </c>
      <c r="S2242" s="13"/>
      <c r="T2242" s="4"/>
      <c r="U2242" s="4"/>
      <c r="V2242" s="4"/>
      <c r="W2242" s="4">
        <v>220</v>
      </c>
      <c r="X2242" s="13">
        <v>36599</v>
      </c>
      <c r="Y2242" s="27"/>
      <c r="Z2242" s="27"/>
      <c r="AA2242" s="28"/>
      <c r="AB2242" s="31"/>
      <c r="AC2242" s="32">
        <v>40</v>
      </c>
      <c r="AD2242" s="28"/>
      <c r="AE2242" s="28">
        <v>32.700000000000003</v>
      </c>
      <c r="AF2242" s="33">
        <v>2.0729999999999998E-2</v>
      </c>
      <c r="AG2242" s="28">
        <v>0.5</v>
      </c>
      <c r="AH2242" s="31"/>
      <c r="AI2242" s="31"/>
      <c r="AJ2242" s="31"/>
      <c r="AK2242" s="75" t="str">
        <f t="shared" si="444"/>
        <v>1</v>
      </c>
      <c r="AL2242" s="75" t="str">
        <f t="shared" si="445"/>
        <v>1</v>
      </c>
      <c r="AM2242" s="75" t="str">
        <f t="shared" si="446"/>
        <v>1</v>
      </c>
      <c r="AN2242" s="75" t="str">
        <f t="shared" si="447"/>
        <v>1</v>
      </c>
      <c r="AO2242" s="75" t="str">
        <f t="shared" si="448"/>
        <v>1</v>
      </c>
      <c r="AP2242" s="75" t="str">
        <f t="shared" si="449"/>
        <v>1</v>
      </c>
      <c r="AQ2242" s="75" t="str">
        <f t="shared" si="453"/>
        <v>5</v>
      </c>
      <c r="AR2242" s="75" t="str">
        <f t="shared" si="454"/>
        <v>1</v>
      </c>
      <c r="AS2242" s="75">
        <f t="shared" si="450"/>
        <v>1.9090909090909092</v>
      </c>
      <c r="AT2242" s="75" t="str">
        <f t="shared" si="451"/>
        <v>3</v>
      </c>
      <c r="AU2242" s="48" t="e">
        <f>IF(OR(AQ2242="I",#REF!="I",AQ2242="C",#REF!="C"),"Termovacío",IF(OR(AO2242="I",AN2242="I",AP2242="I",AK2242="I",AL2242="I",AO2242="C",AN2242="C",AP2242="C",AK2242="C",AL2242="C"),"Regeneración",""))</f>
        <v>#REF!</v>
      </c>
    </row>
    <row r="2243" spans="1:47" s="10" customFormat="1" ht="15" customHeight="1" x14ac:dyDescent="0.2">
      <c r="A2243" s="4">
        <f t="shared" si="452"/>
        <v>120</v>
      </c>
      <c r="B2243" s="4">
        <v>60000001</v>
      </c>
      <c r="C2243" s="4" t="s">
        <v>101</v>
      </c>
      <c r="D2243" s="4" t="s">
        <v>159</v>
      </c>
      <c r="E2243" s="3" t="s">
        <v>152</v>
      </c>
      <c r="F2243" s="4" t="s">
        <v>408</v>
      </c>
      <c r="G2243" s="4" t="s">
        <v>12</v>
      </c>
      <c r="H2243" s="4" t="s">
        <v>193</v>
      </c>
      <c r="I2243" s="4" t="s">
        <v>249</v>
      </c>
      <c r="J2243" s="4" t="s">
        <v>131</v>
      </c>
      <c r="K2243" s="4" t="s">
        <v>142</v>
      </c>
      <c r="L2243" s="4">
        <v>1998</v>
      </c>
      <c r="M2243" s="4" t="s">
        <v>266</v>
      </c>
      <c r="N2243" s="4" t="s">
        <v>304</v>
      </c>
      <c r="O2243" s="4" t="s">
        <v>122</v>
      </c>
      <c r="P2243" s="4"/>
      <c r="Q2243" s="4"/>
      <c r="R2243" s="4" t="s">
        <v>123</v>
      </c>
      <c r="S2243" s="13"/>
      <c r="T2243" s="4"/>
      <c r="U2243" s="4"/>
      <c r="V2243" s="4"/>
      <c r="W2243" s="4">
        <v>220</v>
      </c>
      <c r="X2243" s="13">
        <v>36210</v>
      </c>
      <c r="Y2243" s="27"/>
      <c r="Z2243" s="27"/>
      <c r="AA2243" s="28"/>
      <c r="AB2243" s="31"/>
      <c r="AC2243" s="32">
        <v>59</v>
      </c>
      <c r="AD2243" s="28"/>
      <c r="AE2243" s="28">
        <v>36.200000000000003</v>
      </c>
      <c r="AF2243" s="33">
        <v>1.5689999999999999E-2</v>
      </c>
      <c r="AG2243" s="28">
        <v>0.4</v>
      </c>
      <c r="AH2243" s="31"/>
      <c r="AI2243" s="31"/>
      <c r="AJ2243" s="31"/>
      <c r="AK2243" s="75" t="str">
        <f t="shared" si="444"/>
        <v>1</v>
      </c>
      <c r="AL2243" s="75" t="str">
        <f t="shared" si="445"/>
        <v>1</v>
      </c>
      <c r="AM2243" s="75" t="str">
        <f t="shared" si="446"/>
        <v>1</v>
      </c>
      <c r="AN2243" s="75" t="str">
        <f t="shared" si="447"/>
        <v>1</v>
      </c>
      <c r="AO2243" s="75" t="str">
        <f t="shared" si="448"/>
        <v>1</v>
      </c>
      <c r="AP2243" s="75" t="str">
        <f t="shared" si="449"/>
        <v>1</v>
      </c>
      <c r="AQ2243" s="75" t="str">
        <f t="shared" si="453"/>
        <v>1</v>
      </c>
      <c r="AR2243" s="75" t="str">
        <f t="shared" si="454"/>
        <v>1</v>
      </c>
      <c r="AS2243" s="75">
        <f t="shared" si="450"/>
        <v>1</v>
      </c>
      <c r="AT2243" s="75" t="str">
        <f t="shared" si="451"/>
        <v>1</v>
      </c>
      <c r="AU2243" s="48" t="e">
        <f>IF(OR(AQ2243="I",#REF!="I",AQ2243="C",#REF!="C"),"Termovacío",IF(OR(AO2243="I",AN2243="I",AP2243="I",AK2243="I",AL2243="I",AO2243="C",AN2243="C",AP2243="C",AK2243="C",AL2243="C"),"Regeneración",""))</f>
        <v>#REF!</v>
      </c>
    </row>
    <row r="2244" spans="1:47" s="10" customFormat="1" ht="15" customHeight="1" x14ac:dyDescent="0.2">
      <c r="A2244" s="4">
        <f t="shared" si="452"/>
        <v>121</v>
      </c>
      <c r="B2244" s="36">
        <v>60000003</v>
      </c>
      <c r="C2244" s="36" t="s">
        <v>101</v>
      </c>
      <c r="D2244" s="36" t="s">
        <v>159</v>
      </c>
      <c r="E2244" s="37" t="s">
        <v>153</v>
      </c>
      <c r="F2244" s="36" t="s">
        <v>409</v>
      </c>
      <c r="G2244" s="36" t="s">
        <v>12</v>
      </c>
      <c r="H2244" s="36" t="s">
        <v>194</v>
      </c>
      <c r="I2244" s="36" t="s">
        <v>249</v>
      </c>
      <c r="J2244" s="36" t="s">
        <v>131</v>
      </c>
      <c r="K2244" s="36" t="s">
        <v>142</v>
      </c>
      <c r="L2244" s="36">
        <v>1998</v>
      </c>
      <c r="M2244" s="36" t="s">
        <v>266</v>
      </c>
      <c r="N2244" s="36" t="s">
        <v>304</v>
      </c>
      <c r="O2244" s="36" t="s">
        <v>122</v>
      </c>
      <c r="P2244" s="36"/>
      <c r="Q2244" s="36"/>
      <c r="R2244" s="36" t="s">
        <v>123</v>
      </c>
      <c r="S2244" s="38"/>
      <c r="T2244" s="36"/>
      <c r="U2244" s="36"/>
      <c r="V2244" s="36" t="s">
        <v>448</v>
      </c>
      <c r="W2244" s="36">
        <v>220</v>
      </c>
      <c r="X2244" s="38">
        <v>45701</v>
      </c>
      <c r="Y2244" s="39">
        <v>75</v>
      </c>
      <c r="Z2244" s="39">
        <v>27</v>
      </c>
      <c r="AA2244" s="40" t="s">
        <v>665</v>
      </c>
      <c r="AB2244" s="41">
        <v>0.88100000000000001</v>
      </c>
      <c r="AC2244" s="42">
        <v>70</v>
      </c>
      <c r="AD2244" s="40">
        <v>8</v>
      </c>
      <c r="AE2244" s="40">
        <v>33.6</v>
      </c>
      <c r="AF2244" s="43">
        <v>0.01</v>
      </c>
      <c r="AG2244" s="40">
        <v>2</v>
      </c>
      <c r="AH2244" s="41">
        <v>0.05</v>
      </c>
      <c r="AI2244" s="41">
        <v>2.056</v>
      </c>
      <c r="AJ2244" s="41">
        <v>2.5999999999999999E-2</v>
      </c>
      <c r="AK2244" s="75" t="str">
        <f t="shared" ref="AK2244:AK2307" si="455">IF(AH2244&lt;&gt;"",IF(AH2244&lt;=0.1,"1",IF(AND(AH2244&gt;0.1,AH2244&lt;=0.3),"3",IF(AH2244&gt;0.3,"5",""))),"1")</f>
        <v>1</v>
      </c>
      <c r="AL2244" s="75" t="str">
        <f t="shared" ref="AL2244:AL2307" si="456">IF(AI2244&lt;&gt;"",IF(AI2244&lt;=3,"1",IF(AND(AI2244&gt;3,AI2244&lt;=4),"3",IF(AI2244&gt;4,"5",""))),"1")</f>
        <v>1</v>
      </c>
      <c r="AM2244" s="75" t="str">
        <f t="shared" ref="AM2244:AM2307" si="457">IF(AD2244&lt;&gt;"",IF(AD2244&lt;=20,"1",IF(AND(AD2244&gt;20,AD2244&lt;=30),"3",IF(AD2244&gt;30,"5",""))),"1")</f>
        <v>1</v>
      </c>
      <c r="AN2244" s="75" t="str">
        <f t="shared" ref="AN2244:AN2307" si="458">IF(AF2244&lt;&gt;"",IF(AF2244&lt;=0.05,"1",IF(AND(AF2244&gt;0.05,AF2244&lt;=0.1),"3",IF(AF2244&gt;0.1,"5",""))),"1")</f>
        <v>1</v>
      </c>
      <c r="AO2244" s="75" t="str">
        <f t="shared" ref="AO2244:AO2307" si="459">IF(AE2244&lt;&gt;"",IF(AE2244&gt;=32,"1",IF(AND(AE2244&gt;=28,AE2244&lt;32),"3",IF(AE2244&lt;28,"5",""))),"1")</f>
        <v>1</v>
      </c>
      <c r="AP2244" s="75" t="str">
        <f t="shared" ref="AP2244:AP2307" si="460">IF(AG2244&lt;&gt;"",IF(AG2244&lt;=3.5,"1",IF(AG2244&gt;3.5,"5","")),"1")</f>
        <v>1</v>
      </c>
      <c r="AQ2244" s="75" t="str">
        <f t="shared" si="453"/>
        <v>1</v>
      </c>
      <c r="AR2244" s="75" t="str">
        <f t="shared" si="454"/>
        <v>5</v>
      </c>
      <c r="AS2244" s="75">
        <f t="shared" si="450"/>
        <v>1.1818181818181819</v>
      </c>
      <c r="AT2244" s="75" t="str">
        <f t="shared" si="451"/>
        <v>3</v>
      </c>
      <c r="AU2244" s="48" t="e">
        <f>IF(OR(AQ2244="I",#REF!="I",AQ2244="C",#REF!="C"),"Termovacío",IF(OR(AO2244="I",AN2244="I",AP2244="I",AK2244="I",AL2244="I",AO2244="C",AN2244="C",AP2244="C",AK2244="C",AL2244="C"),"Regeneración",""))</f>
        <v>#REF!</v>
      </c>
    </row>
    <row r="2245" spans="1:47" s="10" customFormat="1" ht="15" customHeight="1" x14ac:dyDescent="0.2">
      <c r="A2245" s="4">
        <f t="shared" si="452"/>
        <v>121</v>
      </c>
      <c r="B2245" s="4">
        <v>60000003</v>
      </c>
      <c r="C2245" s="4" t="s">
        <v>101</v>
      </c>
      <c r="D2245" s="4" t="s">
        <v>159</v>
      </c>
      <c r="E2245" s="3" t="s">
        <v>153</v>
      </c>
      <c r="F2245" s="4" t="s">
        <v>409</v>
      </c>
      <c r="G2245" s="4" t="s">
        <v>12</v>
      </c>
      <c r="H2245" s="4" t="s">
        <v>194</v>
      </c>
      <c r="I2245" s="4" t="s">
        <v>249</v>
      </c>
      <c r="J2245" s="4" t="s">
        <v>131</v>
      </c>
      <c r="K2245" s="4" t="s">
        <v>142</v>
      </c>
      <c r="L2245" s="4">
        <v>1998</v>
      </c>
      <c r="M2245" s="4" t="s">
        <v>266</v>
      </c>
      <c r="N2245" s="4" t="s">
        <v>304</v>
      </c>
      <c r="O2245" s="4" t="s">
        <v>122</v>
      </c>
      <c r="P2245" s="4"/>
      <c r="Q2245" s="4"/>
      <c r="R2245" s="4" t="s">
        <v>123</v>
      </c>
      <c r="S2245" s="13"/>
      <c r="T2245" s="4"/>
      <c r="U2245" s="4"/>
      <c r="V2245" s="4" t="s">
        <v>448</v>
      </c>
      <c r="W2245" s="4">
        <v>220</v>
      </c>
      <c r="X2245" s="13">
        <v>45218</v>
      </c>
      <c r="Y2245" s="27">
        <v>74</v>
      </c>
      <c r="Z2245" s="27"/>
      <c r="AA2245" s="28" t="s">
        <v>456</v>
      </c>
      <c r="AB2245" s="31">
        <v>0.88100000000000001</v>
      </c>
      <c r="AC2245" s="32">
        <v>63</v>
      </c>
      <c r="AD2245" s="28">
        <v>9</v>
      </c>
      <c r="AE2245" s="28">
        <v>34.5</v>
      </c>
      <c r="AF2245" s="33">
        <v>0.03</v>
      </c>
      <c r="AG2245" s="28">
        <v>2</v>
      </c>
      <c r="AH2245" s="31">
        <v>4.4999999999999998E-2</v>
      </c>
      <c r="AI2245" s="31">
        <v>1.7782</v>
      </c>
      <c r="AJ2245" s="31"/>
      <c r="AK2245" s="75" t="str">
        <f t="shared" si="455"/>
        <v>1</v>
      </c>
      <c r="AL2245" s="75" t="str">
        <f t="shared" si="456"/>
        <v>1</v>
      </c>
      <c r="AM2245" s="75" t="str">
        <f t="shared" si="457"/>
        <v>1</v>
      </c>
      <c r="AN2245" s="75" t="str">
        <f t="shared" si="458"/>
        <v>1</v>
      </c>
      <c r="AO2245" s="75" t="str">
        <f t="shared" si="459"/>
        <v>1</v>
      </c>
      <c r="AP2245" s="75" t="str">
        <f t="shared" si="460"/>
        <v>1</v>
      </c>
      <c r="AQ2245" s="75" t="str">
        <f t="shared" si="453"/>
        <v>1</v>
      </c>
      <c r="AR2245" s="75" t="str">
        <f t="shared" si="454"/>
        <v>1</v>
      </c>
      <c r="AS2245" s="75">
        <f t="shared" ref="AS2245:AS2308" si="461">+(3*AK2245+3*AL2245+4*AM2245+2*AN2245+3*AO2245+1*AP2245+5*AQ2245+1*AR2245)/22</f>
        <v>1</v>
      </c>
      <c r="AT2245" s="75" t="str">
        <f t="shared" ref="AT2245:AT2308" si="462">IF(AND(AS2245&gt;0,AS2245&lt;=1),"1",IF(AND(AS2245&gt;1,AS2245&lt;=2),"3",IF(AND(AS2245&gt;2,AS2245&lt;=3),"6",IF(AND(AS2245&gt;3,AS2245&lt;=4),"8",IF(AND(AS2245&gt;4,AS2245&lt;=5),"10","")))))</f>
        <v>1</v>
      </c>
      <c r="AU2245" s="48" t="e">
        <f>IF(OR(AQ2245="I",#REF!="I",AQ2245="C",#REF!="C"),"Termovacío",IF(OR(AO2245="I",AN2245="I",AP2245="I",AK2245="I",AL2245="I",AO2245="C",AN2245="C",AP2245="C",AK2245="C",AL2245="C"),"Regeneración",""))</f>
        <v>#REF!</v>
      </c>
    </row>
    <row r="2246" spans="1:47" s="10" customFormat="1" ht="15" customHeight="1" x14ac:dyDescent="0.2">
      <c r="A2246" s="4">
        <f t="shared" si="452"/>
        <v>121</v>
      </c>
      <c r="B2246" s="4">
        <v>60000003</v>
      </c>
      <c r="C2246" s="4" t="s">
        <v>101</v>
      </c>
      <c r="D2246" s="4" t="s">
        <v>159</v>
      </c>
      <c r="E2246" s="3" t="s">
        <v>153</v>
      </c>
      <c r="F2246" s="4" t="s">
        <v>409</v>
      </c>
      <c r="G2246" s="4" t="s">
        <v>12</v>
      </c>
      <c r="H2246" s="4" t="s">
        <v>194</v>
      </c>
      <c r="I2246" s="4" t="s">
        <v>249</v>
      </c>
      <c r="J2246" s="4" t="s">
        <v>131</v>
      </c>
      <c r="K2246" s="4" t="s">
        <v>142</v>
      </c>
      <c r="L2246" s="4">
        <v>1998</v>
      </c>
      <c r="M2246" s="4" t="s">
        <v>266</v>
      </c>
      <c r="N2246" s="4" t="s">
        <v>304</v>
      </c>
      <c r="O2246" s="4" t="s">
        <v>122</v>
      </c>
      <c r="P2246" s="4"/>
      <c r="Q2246" s="4"/>
      <c r="R2246" s="4" t="s">
        <v>123</v>
      </c>
      <c r="S2246" s="13"/>
      <c r="T2246" s="4"/>
      <c r="U2246" s="4"/>
      <c r="V2246" s="4"/>
      <c r="W2246" s="4">
        <v>220</v>
      </c>
      <c r="X2246" s="13" t="s">
        <v>297</v>
      </c>
      <c r="Y2246" s="27">
        <v>0</v>
      </c>
      <c r="Z2246" s="27">
        <v>56</v>
      </c>
      <c r="AA2246" s="28" t="s">
        <v>282</v>
      </c>
      <c r="AB2246" s="31">
        <v>0.88090000000000002</v>
      </c>
      <c r="AC2246" s="32">
        <v>58.2</v>
      </c>
      <c r="AD2246" s="28">
        <v>12</v>
      </c>
      <c r="AE2246" s="28">
        <v>36.200000000000003</v>
      </c>
      <c r="AF2246" s="33">
        <v>0.02</v>
      </c>
      <c r="AG2246" s="28">
        <v>3</v>
      </c>
      <c r="AH2246" s="31">
        <v>7.8E-2</v>
      </c>
      <c r="AI2246" s="31">
        <v>2.14</v>
      </c>
      <c r="AJ2246" s="31"/>
      <c r="AK2246" s="75" t="str">
        <f t="shared" si="455"/>
        <v>1</v>
      </c>
      <c r="AL2246" s="75" t="str">
        <f t="shared" si="456"/>
        <v>1</v>
      </c>
      <c r="AM2246" s="75" t="str">
        <f t="shared" si="457"/>
        <v>1</v>
      </c>
      <c r="AN2246" s="75" t="str">
        <f t="shared" si="458"/>
        <v>1</v>
      </c>
      <c r="AO2246" s="75" t="str">
        <f t="shared" si="459"/>
        <v>1</v>
      </c>
      <c r="AP2246" s="75" t="str">
        <f t="shared" si="460"/>
        <v>1</v>
      </c>
      <c r="AQ2246" s="75" t="str">
        <f t="shared" si="453"/>
        <v>1</v>
      </c>
      <c r="AR2246" s="75" t="str">
        <f t="shared" si="454"/>
        <v>1</v>
      </c>
      <c r="AS2246" s="75">
        <f t="shared" si="461"/>
        <v>1</v>
      </c>
      <c r="AT2246" s="75" t="str">
        <f t="shared" si="462"/>
        <v>1</v>
      </c>
      <c r="AU2246" s="48" t="e">
        <f>IF(OR(AQ2246="I",#REF!="I",AQ2246="C",#REF!="C"),"Termovacío",IF(OR(AO2246="I",AN2246="I",AP2246="I",AK2246="I",AL2246="I",AO2246="C",AN2246="C",AP2246="C",AK2246="C",AL2246="C"),"Regeneración",""))</f>
        <v>#REF!</v>
      </c>
    </row>
    <row r="2247" spans="1:47" s="10" customFormat="1" ht="15" customHeight="1" x14ac:dyDescent="0.2">
      <c r="A2247" s="4">
        <f t="shared" si="452"/>
        <v>121</v>
      </c>
      <c r="B2247" s="4">
        <v>60000003</v>
      </c>
      <c r="C2247" s="4" t="s">
        <v>101</v>
      </c>
      <c r="D2247" s="4" t="s">
        <v>159</v>
      </c>
      <c r="E2247" s="3" t="s">
        <v>153</v>
      </c>
      <c r="F2247" s="4" t="s">
        <v>409</v>
      </c>
      <c r="G2247" s="4" t="s">
        <v>12</v>
      </c>
      <c r="H2247" s="4" t="s">
        <v>194</v>
      </c>
      <c r="I2247" s="4" t="s">
        <v>249</v>
      </c>
      <c r="J2247" s="4" t="s">
        <v>131</v>
      </c>
      <c r="K2247" s="4" t="s">
        <v>142</v>
      </c>
      <c r="L2247" s="4">
        <v>1998</v>
      </c>
      <c r="M2247" s="4" t="s">
        <v>266</v>
      </c>
      <c r="N2247" s="4" t="s">
        <v>304</v>
      </c>
      <c r="O2247" s="4" t="s">
        <v>122</v>
      </c>
      <c r="P2247" s="4"/>
      <c r="Q2247" s="4"/>
      <c r="R2247" s="4" t="s">
        <v>123</v>
      </c>
      <c r="S2247" s="13"/>
      <c r="T2247" s="4"/>
      <c r="U2247" s="4"/>
      <c r="V2247" s="4" t="s">
        <v>301</v>
      </c>
      <c r="W2247" s="4">
        <v>220</v>
      </c>
      <c r="X2247" s="13">
        <v>44458</v>
      </c>
      <c r="Y2247" s="27">
        <v>47</v>
      </c>
      <c r="Z2247" s="27">
        <v>50</v>
      </c>
      <c r="AA2247" s="28" t="s">
        <v>283</v>
      </c>
      <c r="AB2247" s="31">
        <v>0.872</v>
      </c>
      <c r="AC2247" s="32">
        <v>47</v>
      </c>
      <c r="AD2247" s="28">
        <v>11</v>
      </c>
      <c r="AE2247" s="28">
        <v>34</v>
      </c>
      <c r="AF2247" s="33">
        <v>0.02</v>
      </c>
      <c r="AG2247" s="28">
        <v>2.5</v>
      </c>
      <c r="AH2247" s="31">
        <v>5.6000000000000001E-2</v>
      </c>
      <c r="AI2247" s="31">
        <v>2.1440000000000001</v>
      </c>
      <c r="AJ2247" s="31"/>
      <c r="AK2247" s="75" t="str">
        <f t="shared" si="455"/>
        <v>1</v>
      </c>
      <c r="AL2247" s="75" t="str">
        <f t="shared" si="456"/>
        <v>1</v>
      </c>
      <c r="AM2247" s="75" t="str">
        <f t="shared" si="457"/>
        <v>1</v>
      </c>
      <c r="AN2247" s="75" t="str">
        <f t="shared" si="458"/>
        <v>1</v>
      </c>
      <c r="AO2247" s="75" t="str">
        <f t="shared" si="459"/>
        <v>1</v>
      </c>
      <c r="AP2247" s="75" t="str">
        <f t="shared" si="460"/>
        <v>1</v>
      </c>
      <c r="AQ2247" s="75" t="str">
        <f t="shared" si="453"/>
        <v>2</v>
      </c>
      <c r="AR2247" s="75" t="str">
        <f t="shared" si="454"/>
        <v>1</v>
      </c>
      <c r="AS2247" s="75">
        <f t="shared" si="461"/>
        <v>1.2272727272727273</v>
      </c>
      <c r="AT2247" s="75" t="str">
        <f t="shared" si="462"/>
        <v>3</v>
      </c>
      <c r="AU2247" s="48" t="e">
        <f>IF(OR(AQ2247="I",#REF!="I",AQ2247="C",#REF!="C"),"Termovacío",IF(OR(AO2247="I",AN2247="I",AP2247="I",AK2247="I",AL2247="I",AO2247="C",AN2247="C",AP2247="C",AK2247="C",AL2247="C"),"Regeneración",""))</f>
        <v>#REF!</v>
      </c>
    </row>
    <row r="2248" spans="1:47" s="10" customFormat="1" ht="15" customHeight="1" x14ac:dyDescent="0.2">
      <c r="A2248" s="4">
        <f t="shared" si="452"/>
        <v>121</v>
      </c>
      <c r="B2248" s="4">
        <v>60000003</v>
      </c>
      <c r="C2248" s="4" t="s">
        <v>101</v>
      </c>
      <c r="D2248" s="4" t="s">
        <v>159</v>
      </c>
      <c r="E2248" s="3" t="s">
        <v>153</v>
      </c>
      <c r="F2248" s="4" t="s">
        <v>409</v>
      </c>
      <c r="G2248" s="4" t="s">
        <v>12</v>
      </c>
      <c r="H2248" s="4" t="s">
        <v>194</v>
      </c>
      <c r="I2248" s="4" t="s">
        <v>249</v>
      </c>
      <c r="J2248" s="4" t="s">
        <v>131</v>
      </c>
      <c r="K2248" s="4" t="s">
        <v>142</v>
      </c>
      <c r="L2248" s="4">
        <v>1998</v>
      </c>
      <c r="M2248" s="4" t="s">
        <v>266</v>
      </c>
      <c r="N2248" s="4" t="s">
        <v>304</v>
      </c>
      <c r="O2248" s="4" t="s">
        <v>122</v>
      </c>
      <c r="P2248" s="4"/>
      <c r="Q2248" s="4"/>
      <c r="R2248" s="4" t="s">
        <v>123</v>
      </c>
      <c r="S2248" s="13"/>
      <c r="T2248" s="4"/>
      <c r="U2248" s="4"/>
      <c r="V2248" s="4"/>
      <c r="W2248" s="4">
        <v>220</v>
      </c>
      <c r="X2248" s="13">
        <v>43584</v>
      </c>
      <c r="Y2248" s="27"/>
      <c r="Z2248" s="27"/>
      <c r="AA2248" s="28"/>
      <c r="AB2248" s="31"/>
      <c r="AC2248" s="32">
        <v>42</v>
      </c>
      <c r="AD2248" s="28"/>
      <c r="AE2248" s="28">
        <v>39.9</v>
      </c>
      <c r="AF2248" s="33">
        <v>0.01</v>
      </c>
      <c r="AG2248" s="28">
        <v>2</v>
      </c>
      <c r="AH2248" s="31">
        <v>8.6999999999999994E-2</v>
      </c>
      <c r="AI2248" s="31">
        <v>2.0499999999999998</v>
      </c>
      <c r="AJ2248" s="31"/>
      <c r="AK2248" s="75" t="str">
        <f t="shared" si="455"/>
        <v>1</v>
      </c>
      <c r="AL2248" s="75" t="str">
        <f t="shared" si="456"/>
        <v>1</v>
      </c>
      <c r="AM2248" s="75" t="str">
        <f t="shared" si="457"/>
        <v>1</v>
      </c>
      <c r="AN2248" s="75" t="str">
        <f t="shared" si="458"/>
        <v>1</v>
      </c>
      <c r="AO2248" s="75" t="str">
        <f t="shared" si="459"/>
        <v>1</v>
      </c>
      <c r="AP2248" s="75" t="str">
        <f t="shared" si="460"/>
        <v>1</v>
      </c>
      <c r="AQ2248" s="75" t="str">
        <f t="shared" si="453"/>
        <v>5</v>
      </c>
      <c r="AR2248" s="75" t="str">
        <f t="shared" si="454"/>
        <v>1</v>
      </c>
      <c r="AS2248" s="75">
        <f t="shared" si="461"/>
        <v>1.9090909090909092</v>
      </c>
      <c r="AT2248" s="75" t="str">
        <f t="shared" si="462"/>
        <v>3</v>
      </c>
      <c r="AU2248" s="48" t="e">
        <f>IF(OR(AQ2248="I",#REF!="I",AQ2248="C",#REF!="C"),"Termovacío",IF(OR(AO2248="I",AN2248="I",AP2248="I",AK2248="I",AL2248="I",AO2248="C",AN2248="C",AP2248="C",AK2248="C",AL2248="C"),"Regeneración",""))</f>
        <v>#REF!</v>
      </c>
    </row>
    <row r="2249" spans="1:47" s="10" customFormat="1" ht="15" customHeight="1" x14ac:dyDescent="0.2">
      <c r="A2249" s="4">
        <f t="shared" si="452"/>
        <v>121</v>
      </c>
      <c r="B2249" s="4">
        <v>60000003</v>
      </c>
      <c r="C2249" s="4" t="s">
        <v>101</v>
      </c>
      <c r="D2249" s="4" t="s">
        <v>159</v>
      </c>
      <c r="E2249" s="3" t="s">
        <v>153</v>
      </c>
      <c r="F2249" s="4" t="s">
        <v>409</v>
      </c>
      <c r="G2249" s="4" t="s">
        <v>12</v>
      </c>
      <c r="H2249" s="4" t="s">
        <v>194</v>
      </c>
      <c r="I2249" s="4" t="s">
        <v>249</v>
      </c>
      <c r="J2249" s="4" t="s">
        <v>131</v>
      </c>
      <c r="K2249" s="4" t="s">
        <v>142</v>
      </c>
      <c r="L2249" s="4">
        <v>1998</v>
      </c>
      <c r="M2249" s="4" t="s">
        <v>266</v>
      </c>
      <c r="N2249" s="4" t="s">
        <v>304</v>
      </c>
      <c r="O2249" s="4" t="s">
        <v>122</v>
      </c>
      <c r="P2249" s="4"/>
      <c r="Q2249" s="4"/>
      <c r="R2249" s="4" t="s">
        <v>123</v>
      </c>
      <c r="S2249" s="13"/>
      <c r="T2249" s="4"/>
      <c r="U2249" s="4"/>
      <c r="V2249" s="4"/>
      <c r="W2249" s="4">
        <v>220</v>
      </c>
      <c r="X2249" s="13">
        <v>43322</v>
      </c>
      <c r="Y2249" s="27"/>
      <c r="Z2249" s="27"/>
      <c r="AA2249" s="28"/>
      <c r="AB2249" s="31"/>
      <c r="AC2249" s="32">
        <v>49.9</v>
      </c>
      <c r="AD2249" s="28"/>
      <c r="AE2249" s="28">
        <v>34.200000000000003</v>
      </c>
      <c r="AF2249" s="33">
        <v>0.01</v>
      </c>
      <c r="AG2249" s="28">
        <v>2</v>
      </c>
      <c r="AH2249" s="31">
        <v>7.1999999999999995E-2</v>
      </c>
      <c r="AI2249" s="31">
        <v>1.92</v>
      </c>
      <c r="AJ2249" s="31"/>
      <c r="AK2249" s="75" t="str">
        <f t="shared" si="455"/>
        <v>1</v>
      </c>
      <c r="AL2249" s="75" t="str">
        <f t="shared" si="456"/>
        <v>1</v>
      </c>
      <c r="AM2249" s="75" t="str">
        <f t="shared" si="457"/>
        <v>1</v>
      </c>
      <c r="AN2249" s="75" t="str">
        <f t="shared" si="458"/>
        <v>1</v>
      </c>
      <c r="AO2249" s="75" t="str">
        <f t="shared" si="459"/>
        <v>1</v>
      </c>
      <c r="AP2249" s="75" t="str">
        <f t="shared" si="460"/>
        <v>1</v>
      </c>
      <c r="AQ2249" s="75" t="str">
        <f t="shared" si="453"/>
        <v>2</v>
      </c>
      <c r="AR2249" s="75" t="str">
        <f t="shared" si="454"/>
        <v>1</v>
      </c>
      <c r="AS2249" s="75">
        <f t="shared" si="461"/>
        <v>1.2272727272727273</v>
      </c>
      <c r="AT2249" s="75" t="str">
        <f t="shared" si="462"/>
        <v>3</v>
      </c>
      <c r="AU2249" s="48" t="e">
        <f>IF(OR(AQ2249="I",#REF!="I",AQ2249="C",#REF!="C"),"Termovacío",IF(OR(AO2249="I",AN2249="I",AP2249="I",AK2249="I",AL2249="I",AO2249="C",AN2249="C",AP2249="C",AK2249="C",AL2249="C"),"Regeneración",""))</f>
        <v>#REF!</v>
      </c>
    </row>
    <row r="2250" spans="1:47" s="10" customFormat="1" ht="15" customHeight="1" x14ac:dyDescent="0.2">
      <c r="A2250" s="4">
        <f t="shared" si="452"/>
        <v>121</v>
      </c>
      <c r="B2250" s="4">
        <v>60000003</v>
      </c>
      <c r="C2250" s="4" t="s">
        <v>101</v>
      </c>
      <c r="D2250" s="4" t="s">
        <v>159</v>
      </c>
      <c r="E2250" s="3" t="s">
        <v>153</v>
      </c>
      <c r="F2250" s="4" t="s">
        <v>409</v>
      </c>
      <c r="G2250" s="4" t="s">
        <v>12</v>
      </c>
      <c r="H2250" s="4" t="s">
        <v>194</v>
      </c>
      <c r="I2250" s="4" t="s">
        <v>249</v>
      </c>
      <c r="J2250" s="4" t="s">
        <v>131</v>
      </c>
      <c r="K2250" s="4" t="s">
        <v>142</v>
      </c>
      <c r="L2250" s="4">
        <v>1998</v>
      </c>
      <c r="M2250" s="4" t="s">
        <v>266</v>
      </c>
      <c r="N2250" s="4" t="s">
        <v>304</v>
      </c>
      <c r="O2250" s="4" t="s">
        <v>122</v>
      </c>
      <c r="P2250" s="4"/>
      <c r="Q2250" s="4"/>
      <c r="R2250" s="4" t="s">
        <v>123</v>
      </c>
      <c r="S2250" s="13"/>
      <c r="T2250" s="4"/>
      <c r="U2250" s="4"/>
      <c r="V2250" s="4"/>
      <c r="W2250" s="4">
        <v>220</v>
      </c>
      <c r="X2250" s="13">
        <v>42927</v>
      </c>
      <c r="Y2250" s="27"/>
      <c r="Z2250" s="27"/>
      <c r="AA2250" s="28"/>
      <c r="AB2250" s="31"/>
      <c r="AC2250" s="32">
        <v>36.4</v>
      </c>
      <c r="AD2250" s="28"/>
      <c r="AE2250" s="28">
        <v>37.9</v>
      </c>
      <c r="AF2250" s="33">
        <v>0.02</v>
      </c>
      <c r="AG2250" s="28">
        <v>2</v>
      </c>
      <c r="AH2250" s="31">
        <v>0.1</v>
      </c>
      <c r="AI2250" s="31">
        <v>2.5</v>
      </c>
      <c r="AJ2250" s="31"/>
      <c r="AK2250" s="75" t="str">
        <f t="shared" si="455"/>
        <v>1</v>
      </c>
      <c r="AL2250" s="75" t="str">
        <f t="shared" si="456"/>
        <v>1</v>
      </c>
      <c r="AM2250" s="75" t="str">
        <f t="shared" si="457"/>
        <v>1</v>
      </c>
      <c r="AN2250" s="75" t="str">
        <f t="shared" si="458"/>
        <v>1</v>
      </c>
      <c r="AO2250" s="75" t="str">
        <f t="shared" si="459"/>
        <v>1</v>
      </c>
      <c r="AP2250" s="75" t="str">
        <f t="shared" si="460"/>
        <v>1</v>
      </c>
      <c r="AQ2250" s="75" t="str">
        <f t="shared" si="453"/>
        <v>5</v>
      </c>
      <c r="AR2250" s="75" t="str">
        <f t="shared" si="454"/>
        <v>1</v>
      </c>
      <c r="AS2250" s="75">
        <f t="shared" si="461"/>
        <v>1.9090909090909092</v>
      </c>
      <c r="AT2250" s="75" t="str">
        <f t="shared" si="462"/>
        <v>3</v>
      </c>
      <c r="AU2250" s="48" t="e">
        <f>IF(OR(AQ2250="I",#REF!="I",AQ2250="C",#REF!="C"),"Termovacío",IF(OR(AO2250="I",AN2250="I",AP2250="I",AK2250="I",AL2250="I",AO2250="C",AN2250="C",AP2250="C",AK2250="C",AL2250="C"),"Regeneración",""))</f>
        <v>#REF!</v>
      </c>
    </row>
    <row r="2251" spans="1:47" s="10" customFormat="1" ht="15" customHeight="1" x14ac:dyDescent="0.2">
      <c r="A2251" s="4">
        <f t="shared" si="452"/>
        <v>121</v>
      </c>
      <c r="B2251" s="4">
        <v>60000003</v>
      </c>
      <c r="C2251" s="4" t="s">
        <v>101</v>
      </c>
      <c r="D2251" s="4" t="s">
        <v>159</v>
      </c>
      <c r="E2251" s="3" t="s">
        <v>153</v>
      </c>
      <c r="F2251" s="4" t="s">
        <v>409</v>
      </c>
      <c r="G2251" s="4" t="s">
        <v>12</v>
      </c>
      <c r="H2251" s="4" t="s">
        <v>194</v>
      </c>
      <c r="I2251" s="4" t="s">
        <v>249</v>
      </c>
      <c r="J2251" s="4" t="s">
        <v>131</v>
      </c>
      <c r="K2251" s="4" t="s">
        <v>142</v>
      </c>
      <c r="L2251" s="4">
        <v>1998</v>
      </c>
      <c r="M2251" s="4" t="s">
        <v>266</v>
      </c>
      <c r="N2251" s="4" t="s">
        <v>304</v>
      </c>
      <c r="O2251" s="4" t="s">
        <v>122</v>
      </c>
      <c r="P2251" s="4"/>
      <c r="Q2251" s="4"/>
      <c r="R2251" s="4" t="s">
        <v>123</v>
      </c>
      <c r="S2251" s="13"/>
      <c r="T2251" s="4"/>
      <c r="U2251" s="4"/>
      <c r="V2251" s="4"/>
      <c r="W2251" s="4">
        <v>220</v>
      </c>
      <c r="X2251" s="13">
        <v>42387</v>
      </c>
      <c r="Y2251" s="27"/>
      <c r="Z2251" s="27"/>
      <c r="AA2251" s="28"/>
      <c r="AB2251" s="31"/>
      <c r="AC2251" s="32">
        <v>34.299999999999997</v>
      </c>
      <c r="AD2251" s="28"/>
      <c r="AE2251" s="28">
        <v>36</v>
      </c>
      <c r="AF2251" s="33">
        <v>0.01</v>
      </c>
      <c r="AG2251" s="28">
        <v>1.5</v>
      </c>
      <c r="AH2251" s="31">
        <v>3.9E-2</v>
      </c>
      <c r="AI2251" s="31">
        <v>1.415</v>
      </c>
      <c r="AJ2251" s="31"/>
      <c r="AK2251" s="75" t="str">
        <f t="shared" si="455"/>
        <v>1</v>
      </c>
      <c r="AL2251" s="75" t="str">
        <f t="shared" si="456"/>
        <v>1</v>
      </c>
      <c r="AM2251" s="75" t="str">
        <f t="shared" si="457"/>
        <v>1</v>
      </c>
      <c r="AN2251" s="75" t="str">
        <f t="shared" si="458"/>
        <v>1</v>
      </c>
      <c r="AO2251" s="75" t="str">
        <f t="shared" si="459"/>
        <v>1</v>
      </c>
      <c r="AP2251" s="75" t="str">
        <f t="shared" si="460"/>
        <v>1</v>
      </c>
      <c r="AQ2251" s="75" t="str">
        <f t="shared" si="453"/>
        <v>5</v>
      </c>
      <c r="AR2251" s="75" t="str">
        <f t="shared" si="454"/>
        <v>1</v>
      </c>
      <c r="AS2251" s="75">
        <f t="shared" si="461"/>
        <v>1.9090909090909092</v>
      </c>
      <c r="AT2251" s="75" t="str">
        <f t="shared" si="462"/>
        <v>3</v>
      </c>
      <c r="AU2251" s="48" t="e">
        <f>IF(OR(AQ2251="I",#REF!="I",AQ2251="C",#REF!="C"),"Termovacío",IF(OR(AO2251="I",AN2251="I",AP2251="I",AK2251="I",AL2251="I",AO2251="C",AN2251="C",AP2251="C",AK2251="C",AL2251="C"),"Regeneración",""))</f>
        <v>#REF!</v>
      </c>
    </row>
    <row r="2252" spans="1:47" s="10" customFormat="1" ht="15" customHeight="1" x14ac:dyDescent="0.2">
      <c r="A2252" s="4">
        <f t="shared" si="452"/>
        <v>121</v>
      </c>
      <c r="B2252" s="4">
        <v>60000003</v>
      </c>
      <c r="C2252" s="4" t="s">
        <v>101</v>
      </c>
      <c r="D2252" s="4" t="s">
        <v>159</v>
      </c>
      <c r="E2252" s="3" t="s">
        <v>153</v>
      </c>
      <c r="F2252" s="4" t="s">
        <v>409</v>
      </c>
      <c r="G2252" s="4" t="s">
        <v>12</v>
      </c>
      <c r="H2252" s="4" t="s">
        <v>194</v>
      </c>
      <c r="I2252" s="4" t="s">
        <v>249</v>
      </c>
      <c r="J2252" s="4" t="s">
        <v>131</v>
      </c>
      <c r="K2252" s="4" t="s">
        <v>142</v>
      </c>
      <c r="L2252" s="4">
        <v>1998</v>
      </c>
      <c r="M2252" s="4" t="s">
        <v>266</v>
      </c>
      <c r="N2252" s="4" t="s">
        <v>304</v>
      </c>
      <c r="O2252" s="4" t="s">
        <v>122</v>
      </c>
      <c r="P2252" s="4"/>
      <c r="Q2252" s="4"/>
      <c r="R2252" s="4" t="s">
        <v>123</v>
      </c>
      <c r="S2252" s="13"/>
      <c r="T2252" s="4"/>
      <c r="U2252" s="4"/>
      <c r="V2252" s="4"/>
      <c r="W2252" s="4">
        <v>220</v>
      </c>
      <c r="X2252" s="13">
        <v>41990</v>
      </c>
      <c r="Y2252" s="27"/>
      <c r="Z2252" s="27"/>
      <c r="AA2252" s="28"/>
      <c r="AB2252" s="31"/>
      <c r="AC2252" s="32"/>
      <c r="AD2252" s="28"/>
      <c r="AE2252" s="28">
        <v>37</v>
      </c>
      <c r="AF2252" s="33">
        <v>0.01</v>
      </c>
      <c r="AG2252" s="28">
        <v>1</v>
      </c>
      <c r="AH2252" s="31">
        <v>4.2999999999999997E-2</v>
      </c>
      <c r="AI2252" s="31"/>
      <c r="AJ2252" s="31"/>
      <c r="AK2252" s="75" t="str">
        <f t="shared" si="455"/>
        <v>1</v>
      </c>
      <c r="AL2252" s="75" t="str">
        <f t="shared" si="456"/>
        <v>1</v>
      </c>
      <c r="AM2252" s="75" t="str">
        <f t="shared" si="457"/>
        <v>1</v>
      </c>
      <c r="AN2252" s="75" t="str">
        <f t="shared" si="458"/>
        <v>1</v>
      </c>
      <c r="AO2252" s="75" t="str">
        <f t="shared" si="459"/>
        <v>1</v>
      </c>
      <c r="AP2252" s="75" t="str">
        <f t="shared" si="460"/>
        <v>1</v>
      </c>
      <c r="AQ2252" s="75" t="str">
        <f t="shared" si="453"/>
        <v>1</v>
      </c>
      <c r="AR2252" s="75" t="str">
        <f t="shared" si="454"/>
        <v>1</v>
      </c>
      <c r="AS2252" s="75">
        <f t="shared" si="461"/>
        <v>1</v>
      </c>
      <c r="AT2252" s="75" t="str">
        <f t="shared" si="462"/>
        <v>1</v>
      </c>
      <c r="AU2252" s="48" t="e">
        <f>IF(OR(AQ2252="I",#REF!="I",AQ2252="C",#REF!="C"),"Termovacío",IF(OR(AO2252="I",AN2252="I",AP2252="I",AK2252="I",AL2252="I",AO2252="C",AN2252="C",AP2252="C",AK2252="C",AL2252="C"),"Regeneración",""))</f>
        <v>#REF!</v>
      </c>
    </row>
    <row r="2253" spans="1:47" s="10" customFormat="1" ht="15" customHeight="1" x14ac:dyDescent="0.2">
      <c r="A2253" s="4">
        <f t="shared" ref="A2253:A2316" si="463">+IF(B2252=B2253,A2252,A2252+1)</f>
        <v>121</v>
      </c>
      <c r="B2253" s="4">
        <v>60000003</v>
      </c>
      <c r="C2253" s="4" t="s">
        <v>101</v>
      </c>
      <c r="D2253" s="4" t="s">
        <v>159</v>
      </c>
      <c r="E2253" s="3" t="s">
        <v>153</v>
      </c>
      <c r="F2253" s="4" t="s">
        <v>409</v>
      </c>
      <c r="G2253" s="4" t="s">
        <v>12</v>
      </c>
      <c r="H2253" s="4" t="s">
        <v>194</v>
      </c>
      <c r="I2253" s="4" t="s">
        <v>249</v>
      </c>
      <c r="J2253" s="4" t="s">
        <v>131</v>
      </c>
      <c r="K2253" s="4" t="s">
        <v>142</v>
      </c>
      <c r="L2253" s="4">
        <v>1998</v>
      </c>
      <c r="M2253" s="4" t="s">
        <v>266</v>
      </c>
      <c r="N2253" s="4" t="s">
        <v>304</v>
      </c>
      <c r="O2253" s="4" t="s">
        <v>122</v>
      </c>
      <c r="P2253" s="4"/>
      <c r="Q2253" s="4"/>
      <c r="R2253" s="4" t="s">
        <v>123</v>
      </c>
      <c r="S2253" s="13"/>
      <c r="T2253" s="4"/>
      <c r="U2253" s="4"/>
      <c r="V2253" s="4"/>
      <c r="W2253" s="4">
        <v>220</v>
      </c>
      <c r="X2253" s="13">
        <v>41955</v>
      </c>
      <c r="Y2253" s="27"/>
      <c r="Z2253" s="27"/>
      <c r="AA2253" s="28"/>
      <c r="AB2253" s="31"/>
      <c r="AC2253" s="32"/>
      <c r="AD2253" s="28"/>
      <c r="AE2253" s="28">
        <v>36</v>
      </c>
      <c r="AF2253" s="33">
        <v>0.01</v>
      </c>
      <c r="AG2253" s="28"/>
      <c r="AH2253" s="31">
        <v>3.3000000000000002E-2</v>
      </c>
      <c r="AI2253" s="31"/>
      <c r="AJ2253" s="31"/>
      <c r="AK2253" s="75" t="str">
        <f t="shared" si="455"/>
        <v>1</v>
      </c>
      <c r="AL2253" s="75" t="str">
        <f t="shared" si="456"/>
        <v>1</v>
      </c>
      <c r="AM2253" s="75" t="str">
        <f t="shared" si="457"/>
        <v>1</v>
      </c>
      <c r="AN2253" s="75" t="str">
        <f t="shared" si="458"/>
        <v>1</v>
      </c>
      <c r="AO2253" s="75" t="str">
        <f t="shared" si="459"/>
        <v>1</v>
      </c>
      <c r="AP2253" s="75" t="str">
        <f t="shared" si="460"/>
        <v>1</v>
      </c>
      <c r="AQ2253" s="75" t="str">
        <f t="shared" si="453"/>
        <v>1</v>
      </c>
      <c r="AR2253" s="75" t="str">
        <f t="shared" si="454"/>
        <v>1</v>
      </c>
      <c r="AS2253" s="75">
        <f t="shared" si="461"/>
        <v>1</v>
      </c>
      <c r="AT2253" s="75" t="str">
        <f t="shared" si="462"/>
        <v>1</v>
      </c>
      <c r="AU2253" s="48" t="e">
        <f>IF(OR(AQ2253="I",#REF!="I",AQ2253="C",#REF!="C"),"Termovacío",IF(OR(AO2253="I",AN2253="I",AP2253="I",AK2253="I",AL2253="I",AO2253="C",AN2253="C",AP2253="C",AK2253="C",AL2253="C"),"Regeneración",""))</f>
        <v>#REF!</v>
      </c>
    </row>
    <row r="2254" spans="1:47" s="10" customFormat="1" ht="15" customHeight="1" x14ac:dyDescent="0.2">
      <c r="A2254" s="4">
        <f t="shared" si="463"/>
        <v>121</v>
      </c>
      <c r="B2254" s="4">
        <v>60000003</v>
      </c>
      <c r="C2254" s="4" t="s">
        <v>101</v>
      </c>
      <c r="D2254" s="4" t="s">
        <v>159</v>
      </c>
      <c r="E2254" s="3" t="s">
        <v>153</v>
      </c>
      <c r="F2254" s="4" t="s">
        <v>409</v>
      </c>
      <c r="G2254" s="4" t="s">
        <v>12</v>
      </c>
      <c r="H2254" s="4" t="s">
        <v>194</v>
      </c>
      <c r="I2254" s="4" t="s">
        <v>249</v>
      </c>
      <c r="J2254" s="4" t="s">
        <v>131</v>
      </c>
      <c r="K2254" s="4" t="s">
        <v>142</v>
      </c>
      <c r="L2254" s="4">
        <v>1998</v>
      </c>
      <c r="M2254" s="4" t="s">
        <v>266</v>
      </c>
      <c r="N2254" s="4" t="s">
        <v>304</v>
      </c>
      <c r="O2254" s="4" t="s">
        <v>122</v>
      </c>
      <c r="P2254" s="4"/>
      <c r="Q2254" s="4"/>
      <c r="R2254" s="4" t="s">
        <v>123</v>
      </c>
      <c r="S2254" s="13"/>
      <c r="T2254" s="4"/>
      <c r="U2254" s="4"/>
      <c r="V2254" s="4"/>
      <c r="W2254" s="4">
        <v>220</v>
      </c>
      <c r="X2254" s="13">
        <v>41911</v>
      </c>
      <c r="Y2254" s="27"/>
      <c r="Z2254" s="27"/>
      <c r="AA2254" s="28"/>
      <c r="AB2254" s="31"/>
      <c r="AC2254" s="32"/>
      <c r="AD2254" s="28"/>
      <c r="AE2254" s="28">
        <v>37</v>
      </c>
      <c r="AF2254" s="33">
        <v>0.01</v>
      </c>
      <c r="AG2254" s="28"/>
      <c r="AH2254" s="31">
        <v>3.4000000000000002E-2</v>
      </c>
      <c r="AI2254" s="31"/>
      <c r="AJ2254" s="31"/>
      <c r="AK2254" s="75" t="str">
        <f t="shared" si="455"/>
        <v>1</v>
      </c>
      <c r="AL2254" s="75" t="str">
        <f t="shared" si="456"/>
        <v>1</v>
      </c>
      <c r="AM2254" s="75" t="str">
        <f t="shared" si="457"/>
        <v>1</v>
      </c>
      <c r="AN2254" s="75" t="str">
        <f t="shared" si="458"/>
        <v>1</v>
      </c>
      <c r="AO2254" s="75" t="str">
        <f t="shared" si="459"/>
        <v>1</v>
      </c>
      <c r="AP2254" s="75" t="str">
        <f t="shared" si="460"/>
        <v>1</v>
      </c>
      <c r="AQ2254" s="75" t="str">
        <f t="shared" si="453"/>
        <v>1</v>
      </c>
      <c r="AR2254" s="75" t="str">
        <f t="shared" si="454"/>
        <v>1</v>
      </c>
      <c r="AS2254" s="75">
        <f t="shared" si="461"/>
        <v>1</v>
      </c>
      <c r="AT2254" s="75" t="str">
        <f t="shared" si="462"/>
        <v>1</v>
      </c>
      <c r="AU2254" s="48" t="e">
        <f>IF(OR(AQ2254="I",#REF!="I",AQ2254="C",#REF!="C"),"Termovacío",IF(OR(AO2254="I",AN2254="I",AP2254="I",AK2254="I",AL2254="I",AO2254="C",AN2254="C",AP2254="C",AK2254="C",AL2254="C"),"Regeneración",""))</f>
        <v>#REF!</v>
      </c>
    </row>
    <row r="2255" spans="1:47" s="10" customFormat="1" ht="15" customHeight="1" x14ac:dyDescent="0.2">
      <c r="A2255" s="4">
        <f t="shared" si="463"/>
        <v>121</v>
      </c>
      <c r="B2255" s="4">
        <v>60000003</v>
      </c>
      <c r="C2255" s="4" t="s">
        <v>101</v>
      </c>
      <c r="D2255" s="4" t="s">
        <v>159</v>
      </c>
      <c r="E2255" s="3" t="s">
        <v>153</v>
      </c>
      <c r="F2255" s="4" t="s">
        <v>409</v>
      </c>
      <c r="G2255" s="4" t="s">
        <v>12</v>
      </c>
      <c r="H2255" s="4" t="s">
        <v>194</v>
      </c>
      <c r="I2255" s="4" t="s">
        <v>249</v>
      </c>
      <c r="J2255" s="4" t="s">
        <v>131</v>
      </c>
      <c r="K2255" s="4" t="s">
        <v>142</v>
      </c>
      <c r="L2255" s="4">
        <v>1998</v>
      </c>
      <c r="M2255" s="4" t="s">
        <v>266</v>
      </c>
      <c r="N2255" s="4" t="s">
        <v>304</v>
      </c>
      <c r="O2255" s="4" t="s">
        <v>122</v>
      </c>
      <c r="P2255" s="4"/>
      <c r="Q2255" s="4"/>
      <c r="R2255" s="4" t="s">
        <v>123</v>
      </c>
      <c r="S2255" s="13"/>
      <c r="T2255" s="4"/>
      <c r="U2255" s="4"/>
      <c r="V2255" s="4"/>
      <c r="W2255" s="4">
        <v>220</v>
      </c>
      <c r="X2255" s="13">
        <v>41344</v>
      </c>
      <c r="Y2255" s="27"/>
      <c r="Z2255" s="27"/>
      <c r="AA2255" s="28"/>
      <c r="AB2255" s="31"/>
      <c r="AC2255" s="32"/>
      <c r="AD2255" s="28"/>
      <c r="AE2255" s="28">
        <v>33</v>
      </c>
      <c r="AF2255" s="33">
        <v>0.01</v>
      </c>
      <c r="AG2255" s="28">
        <v>1.5</v>
      </c>
      <c r="AH2255" s="31">
        <v>4.2000000000000003E-2</v>
      </c>
      <c r="AI2255" s="31">
        <v>1.474</v>
      </c>
      <c r="AJ2255" s="31"/>
      <c r="AK2255" s="75" t="str">
        <f t="shared" si="455"/>
        <v>1</v>
      </c>
      <c r="AL2255" s="75" t="str">
        <f t="shared" si="456"/>
        <v>1</v>
      </c>
      <c r="AM2255" s="75" t="str">
        <f t="shared" si="457"/>
        <v>1</v>
      </c>
      <c r="AN2255" s="75" t="str">
        <f t="shared" si="458"/>
        <v>1</v>
      </c>
      <c r="AO2255" s="75" t="str">
        <f t="shared" si="459"/>
        <v>1</v>
      </c>
      <c r="AP2255" s="75" t="str">
        <f t="shared" si="460"/>
        <v>1</v>
      </c>
      <c r="AQ2255" s="75" t="str">
        <f t="shared" si="453"/>
        <v>1</v>
      </c>
      <c r="AR2255" s="75" t="str">
        <f t="shared" si="454"/>
        <v>1</v>
      </c>
      <c r="AS2255" s="75">
        <f t="shared" si="461"/>
        <v>1</v>
      </c>
      <c r="AT2255" s="75" t="str">
        <f t="shared" si="462"/>
        <v>1</v>
      </c>
      <c r="AU2255" s="48" t="e">
        <f>IF(OR(AQ2255="I",#REF!="I",AQ2255="C",#REF!="C"),"Termovacío",IF(OR(AO2255="I",AN2255="I",AP2255="I",AK2255="I",AL2255="I",AO2255="C",AN2255="C",AP2255="C",AK2255="C",AL2255="C"),"Regeneración",""))</f>
        <v>#REF!</v>
      </c>
    </row>
    <row r="2256" spans="1:47" s="10" customFormat="1" ht="15" customHeight="1" x14ac:dyDescent="0.2">
      <c r="A2256" s="4">
        <f t="shared" si="463"/>
        <v>121</v>
      </c>
      <c r="B2256" s="4">
        <v>60000003</v>
      </c>
      <c r="C2256" s="4" t="s">
        <v>101</v>
      </c>
      <c r="D2256" s="4" t="s">
        <v>159</v>
      </c>
      <c r="E2256" s="3" t="s">
        <v>153</v>
      </c>
      <c r="F2256" s="4" t="s">
        <v>409</v>
      </c>
      <c r="G2256" s="4" t="s">
        <v>12</v>
      </c>
      <c r="H2256" s="4" t="s">
        <v>194</v>
      </c>
      <c r="I2256" s="4" t="s">
        <v>249</v>
      </c>
      <c r="J2256" s="4" t="s">
        <v>131</v>
      </c>
      <c r="K2256" s="4" t="s">
        <v>142</v>
      </c>
      <c r="L2256" s="4">
        <v>1998</v>
      </c>
      <c r="M2256" s="4" t="s">
        <v>266</v>
      </c>
      <c r="N2256" s="4" t="s">
        <v>304</v>
      </c>
      <c r="O2256" s="4" t="s">
        <v>122</v>
      </c>
      <c r="P2256" s="4"/>
      <c r="Q2256" s="4"/>
      <c r="R2256" s="4" t="s">
        <v>123</v>
      </c>
      <c r="S2256" s="13"/>
      <c r="T2256" s="4"/>
      <c r="U2256" s="4"/>
      <c r="V2256" s="4"/>
      <c r="W2256" s="4">
        <v>220</v>
      </c>
      <c r="X2256" s="13">
        <v>40889</v>
      </c>
      <c r="Y2256" s="27"/>
      <c r="Z2256" s="27"/>
      <c r="AA2256" s="28"/>
      <c r="AB2256" s="31"/>
      <c r="AC2256" s="32"/>
      <c r="AD2256" s="28"/>
      <c r="AE2256" s="28">
        <v>35</v>
      </c>
      <c r="AF2256" s="33">
        <v>0.01</v>
      </c>
      <c r="AG2256" s="28">
        <v>1.5</v>
      </c>
      <c r="AH2256" s="31">
        <v>4.1000000000000002E-2</v>
      </c>
      <c r="AI2256" s="31">
        <v>1.5369999999999999</v>
      </c>
      <c r="AJ2256" s="31"/>
      <c r="AK2256" s="75" t="str">
        <f t="shared" si="455"/>
        <v>1</v>
      </c>
      <c r="AL2256" s="75" t="str">
        <f t="shared" si="456"/>
        <v>1</v>
      </c>
      <c r="AM2256" s="75" t="str">
        <f t="shared" si="457"/>
        <v>1</v>
      </c>
      <c r="AN2256" s="75" t="str">
        <f t="shared" si="458"/>
        <v>1</v>
      </c>
      <c r="AO2256" s="75" t="str">
        <f t="shared" si="459"/>
        <v>1</v>
      </c>
      <c r="AP2256" s="75" t="str">
        <f t="shared" si="460"/>
        <v>1</v>
      </c>
      <c r="AQ2256" s="75" t="str">
        <f t="shared" si="453"/>
        <v>1</v>
      </c>
      <c r="AR2256" s="75" t="str">
        <f t="shared" si="454"/>
        <v>1</v>
      </c>
      <c r="AS2256" s="75">
        <f t="shared" si="461"/>
        <v>1</v>
      </c>
      <c r="AT2256" s="75" t="str">
        <f t="shared" si="462"/>
        <v>1</v>
      </c>
      <c r="AU2256" s="48" t="e">
        <f>IF(OR(AQ2256="I",#REF!="I",AQ2256="C",#REF!="C"),"Termovacío",IF(OR(AO2256="I",AN2256="I",AP2256="I",AK2256="I",AL2256="I",AO2256="C",AN2256="C",AP2256="C",AK2256="C",AL2256="C"),"Regeneración",""))</f>
        <v>#REF!</v>
      </c>
    </row>
    <row r="2257" spans="1:47" s="10" customFormat="1" ht="15" customHeight="1" x14ac:dyDescent="0.2">
      <c r="A2257" s="4">
        <f t="shared" si="463"/>
        <v>121</v>
      </c>
      <c r="B2257" s="4">
        <v>60000003</v>
      </c>
      <c r="C2257" s="4" t="s">
        <v>101</v>
      </c>
      <c r="D2257" s="4" t="s">
        <v>159</v>
      </c>
      <c r="E2257" s="3" t="s">
        <v>153</v>
      </c>
      <c r="F2257" s="4" t="s">
        <v>409</v>
      </c>
      <c r="G2257" s="4" t="s">
        <v>12</v>
      </c>
      <c r="H2257" s="4" t="s">
        <v>194</v>
      </c>
      <c r="I2257" s="4" t="s">
        <v>249</v>
      </c>
      <c r="J2257" s="4" t="s">
        <v>131</v>
      </c>
      <c r="K2257" s="4" t="s">
        <v>142</v>
      </c>
      <c r="L2257" s="4">
        <v>1998</v>
      </c>
      <c r="M2257" s="4" t="s">
        <v>266</v>
      </c>
      <c r="N2257" s="4" t="s">
        <v>304</v>
      </c>
      <c r="O2257" s="4" t="s">
        <v>122</v>
      </c>
      <c r="P2257" s="4"/>
      <c r="Q2257" s="4"/>
      <c r="R2257" s="4" t="s">
        <v>123</v>
      </c>
      <c r="S2257" s="13"/>
      <c r="T2257" s="4"/>
      <c r="U2257" s="4"/>
      <c r="V2257" s="4"/>
      <c r="W2257" s="4">
        <v>220</v>
      </c>
      <c r="X2257" s="13">
        <v>40613</v>
      </c>
      <c r="Y2257" s="27"/>
      <c r="Z2257" s="27"/>
      <c r="AA2257" s="28"/>
      <c r="AB2257" s="31"/>
      <c r="AC2257" s="32"/>
      <c r="AD2257" s="28"/>
      <c r="AE2257" s="28">
        <v>35</v>
      </c>
      <c r="AF2257" s="33">
        <v>0.01</v>
      </c>
      <c r="AG2257" s="28">
        <v>1.5</v>
      </c>
      <c r="AH2257" s="31">
        <v>4.3999999999999997E-2</v>
      </c>
      <c r="AI2257" s="31">
        <v>1.4410000000000001</v>
      </c>
      <c r="AJ2257" s="31"/>
      <c r="AK2257" s="75" t="str">
        <f t="shared" si="455"/>
        <v>1</v>
      </c>
      <c r="AL2257" s="75" t="str">
        <f t="shared" si="456"/>
        <v>1</v>
      </c>
      <c r="AM2257" s="75" t="str">
        <f t="shared" si="457"/>
        <v>1</v>
      </c>
      <c r="AN2257" s="75" t="str">
        <f t="shared" si="458"/>
        <v>1</v>
      </c>
      <c r="AO2257" s="75" t="str">
        <f t="shared" si="459"/>
        <v>1</v>
      </c>
      <c r="AP2257" s="75" t="str">
        <f t="shared" si="460"/>
        <v>1</v>
      </c>
      <c r="AQ2257" s="75" t="str">
        <f t="shared" si="453"/>
        <v>1</v>
      </c>
      <c r="AR2257" s="75" t="str">
        <f t="shared" si="454"/>
        <v>1</v>
      </c>
      <c r="AS2257" s="75">
        <f t="shared" si="461"/>
        <v>1</v>
      </c>
      <c r="AT2257" s="75" t="str">
        <f t="shared" si="462"/>
        <v>1</v>
      </c>
      <c r="AU2257" s="48" t="e">
        <f>IF(OR(AQ2257="I",#REF!="I",AQ2257="C",#REF!="C"),"Termovacío",IF(OR(AO2257="I",AN2257="I",AP2257="I",AK2257="I",AL2257="I",AO2257="C",AN2257="C",AP2257="C",AK2257="C",AL2257="C"),"Regeneración",""))</f>
        <v>#REF!</v>
      </c>
    </row>
    <row r="2258" spans="1:47" s="10" customFormat="1" ht="15" customHeight="1" x14ac:dyDescent="0.2">
      <c r="A2258" s="4">
        <f t="shared" si="463"/>
        <v>121</v>
      </c>
      <c r="B2258" s="4">
        <v>60000003</v>
      </c>
      <c r="C2258" s="4" t="s">
        <v>101</v>
      </c>
      <c r="D2258" s="4" t="s">
        <v>159</v>
      </c>
      <c r="E2258" s="3" t="s">
        <v>153</v>
      </c>
      <c r="F2258" s="4" t="s">
        <v>409</v>
      </c>
      <c r="G2258" s="4" t="s">
        <v>12</v>
      </c>
      <c r="H2258" s="4" t="s">
        <v>194</v>
      </c>
      <c r="I2258" s="4" t="s">
        <v>249</v>
      </c>
      <c r="J2258" s="4" t="s">
        <v>131</v>
      </c>
      <c r="K2258" s="4" t="s">
        <v>142</v>
      </c>
      <c r="L2258" s="4">
        <v>1998</v>
      </c>
      <c r="M2258" s="4" t="s">
        <v>266</v>
      </c>
      <c r="N2258" s="4" t="s">
        <v>304</v>
      </c>
      <c r="O2258" s="4" t="s">
        <v>122</v>
      </c>
      <c r="P2258" s="4"/>
      <c r="Q2258" s="4"/>
      <c r="R2258" s="4" t="s">
        <v>123</v>
      </c>
      <c r="S2258" s="13"/>
      <c r="T2258" s="4"/>
      <c r="U2258" s="4"/>
      <c r="V2258" s="4"/>
      <c r="W2258" s="4">
        <v>220</v>
      </c>
      <c r="X2258" s="13">
        <v>40437</v>
      </c>
      <c r="Y2258" s="27"/>
      <c r="Z2258" s="27"/>
      <c r="AA2258" s="28"/>
      <c r="AB2258" s="31"/>
      <c r="AC2258" s="32">
        <v>66</v>
      </c>
      <c r="AD2258" s="28"/>
      <c r="AE2258" s="28">
        <v>35</v>
      </c>
      <c r="AF2258" s="33">
        <v>0.01</v>
      </c>
      <c r="AG2258" s="28">
        <v>2</v>
      </c>
      <c r="AH2258" s="31">
        <v>4.3999999999999997E-2</v>
      </c>
      <c r="AI2258" s="31">
        <v>1.857</v>
      </c>
      <c r="AJ2258" s="31"/>
      <c r="AK2258" s="75" t="str">
        <f t="shared" si="455"/>
        <v>1</v>
      </c>
      <c r="AL2258" s="75" t="str">
        <f t="shared" si="456"/>
        <v>1</v>
      </c>
      <c r="AM2258" s="75" t="str">
        <f t="shared" si="457"/>
        <v>1</v>
      </c>
      <c r="AN2258" s="75" t="str">
        <f t="shared" si="458"/>
        <v>1</v>
      </c>
      <c r="AO2258" s="75" t="str">
        <f t="shared" si="459"/>
        <v>1</v>
      </c>
      <c r="AP2258" s="75" t="str">
        <f t="shared" si="460"/>
        <v>1</v>
      </c>
      <c r="AQ2258" s="75" t="str">
        <f t="shared" si="453"/>
        <v>1</v>
      </c>
      <c r="AR2258" s="75" t="str">
        <f t="shared" si="454"/>
        <v>1</v>
      </c>
      <c r="AS2258" s="75">
        <f t="shared" si="461"/>
        <v>1</v>
      </c>
      <c r="AT2258" s="75" t="str">
        <f t="shared" si="462"/>
        <v>1</v>
      </c>
      <c r="AU2258" s="48" t="e">
        <f>IF(OR(AQ2258="I",#REF!="I",AQ2258="C",#REF!="C"),"Termovacío",IF(OR(AO2258="I",AN2258="I",AP2258="I",AK2258="I",AL2258="I",AO2258="C",AN2258="C",AP2258="C",AK2258="C",AL2258="C"),"Regeneración",""))</f>
        <v>#REF!</v>
      </c>
    </row>
    <row r="2259" spans="1:47" s="10" customFormat="1" ht="15" customHeight="1" x14ac:dyDescent="0.2">
      <c r="A2259" s="4">
        <f t="shared" si="463"/>
        <v>121</v>
      </c>
      <c r="B2259" s="4">
        <v>60000003</v>
      </c>
      <c r="C2259" s="4" t="s">
        <v>101</v>
      </c>
      <c r="D2259" s="4" t="s">
        <v>159</v>
      </c>
      <c r="E2259" s="3" t="s">
        <v>153</v>
      </c>
      <c r="F2259" s="4" t="s">
        <v>409</v>
      </c>
      <c r="G2259" s="4" t="s">
        <v>12</v>
      </c>
      <c r="H2259" s="4" t="s">
        <v>194</v>
      </c>
      <c r="I2259" s="4" t="s">
        <v>249</v>
      </c>
      <c r="J2259" s="4" t="s">
        <v>131</v>
      </c>
      <c r="K2259" s="4" t="s">
        <v>142</v>
      </c>
      <c r="L2259" s="4">
        <v>1998</v>
      </c>
      <c r="M2259" s="4" t="s">
        <v>266</v>
      </c>
      <c r="N2259" s="4" t="s">
        <v>304</v>
      </c>
      <c r="O2259" s="4" t="s">
        <v>122</v>
      </c>
      <c r="P2259" s="4"/>
      <c r="Q2259" s="4"/>
      <c r="R2259" s="4" t="s">
        <v>123</v>
      </c>
      <c r="S2259" s="13"/>
      <c r="T2259" s="4"/>
      <c r="U2259" s="4"/>
      <c r="V2259" s="4"/>
      <c r="W2259" s="4">
        <v>220</v>
      </c>
      <c r="X2259" s="13">
        <v>40266</v>
      </c>
      <c r="Y2259" s="27"/>
      <c r="Z2259" s="27"/>
      <c r="AA2259" s="28"/>
      <c r="AB2259" s="31"/>
      <c r="AC2259" s="32">
        <v>68.8</v>
      </c>
      <c r="AD2259" s="28"/>
      <c r="AE2259" s="28">
        <v>35</v>
      </c>
      <c r="AF2259" s="33">
        <v>0.01</v>
      </c>
      <c r="AG2259" s="28">
        <v>1.5</v>
      </c>
      <c r="AH2259" s="31">
        <v>5.7000000000000002E-2</v>
      </c>
      <c r="AI2259" s="31">
        <v>1.35</v>
      </c>
      <c r="AJ2259" s="31"/>
      <c r="AK2259" s="75" t="str">
        <f t="shared" si="455"/>
        <v>1</v>
      </c>
      <c r="AL2259" s="75" t="str">
        <f t="shared" si="456"/>
        <v>1</v>
      </c>
      <c r="AM2259" s="75" t="str">
        <f t="shared" si="457"/>
        <v>1</v>
      </c>
      <c r="AN2259" s="75" t="str">
        <f t="shared" si="458"/>
        <v>1</v>
      </c>
      <c r="AO2259" s="75" t="str">
        <f t="shared" si="459"/>
        <v>1</v>
      </c>
      <c r="AP2259" s="75" t="str">
        <f t="shared" si="460"/>
        <v>1</v>
      </c>
      <c r="AQ2259" s="75" t="str">
        <f t="shared" si="453"/>
        <v>1</v>
      </c>
      <c r="AR2259" s="75" t="str">
        <f t="shared" si="454"/>
        <v>1</v>
      </c>
      <c r="AS2259" s="75">
        <f t="shared" si="461"/>
        <v>1</v>
      </c>
      <c r="AT2259" s="75" t="str">
        <f t="shared" si="462"/>
        <v>1</v>
      </c>
      <c r="AU2259" s="48" t="e">
        <f>IF(OR(AQ2259="I",#REF!="I",AQ2259="C",#REF!="C"),"Termovacío",IF(OR(AO2259="I",AN2259="I",AP2259="I",AK2259="I",AL2259="I",AO2259="C",AN2259="C",AP2259="C",AK2259="C",AL2259="C"),"Regeneración",""))</f>
        <v>#REF!</v>
      </c>
    </row>
    <row r="2260" spans="1:47" s="10" customFormat="1" ht="15" customHeight="1" x14ac:dyDescent="0.2">
      <c r="A2260" s="4">
        <f t="shared" si="463"/>
        <v>121</v>
      </c>
      <c r="B2260" s="4">
        <v>60000003</v>
      </c>
      <c r="C2260" s="4" t="s">
        <v>101</v>
      </c>
      <c r="D2260" s="4" t="s">
        <v>159</v>
      </c>
      <c r="E2260" s="3" t="s">
        <v>153</v>
      </c>
      <c r="F2260" s="4" t="s">
        <v>409</v>
      </c>
      <c r="G2260" s="4" t="s">
        <v>12</v>
      </c>
      <c r="H2260" s="4" t="s">
        <v>194</v>
      </c>
      <c r="I2260" s="4" t="s">
        <v>249</v>
      </c>
      <c r="J2260" s="4" t="s">
        <v>131</v>
      </c>
      <c r="K2260" s="4" t="s">
        <v>142</v>
      </c>
      <c r="L2260" s="4">
        <v>1998</v>
      </c>
      <c r="M2260" s="4" t="s">
        <v>266</v>
      </c>
      <c r="N2260" s="4" t="s">
        <v>304</v>
      </c>
      <c r="O2260" s="4" t="s">
        <v>122</v>
      </c>
      <c r="P2260" s="4"/>
      <c r="Q2260" s="4"/>
      <c r="R2260" s="4" t="s">
        <v>123</v>
      </c>
      <c r="S2260" s="13"/>
      <c r="T2260" s="4"/>
      <c r="U2260" s="4"/>
      <c r="V2260" s="4"/>
      <c r="W2260" s="4">
        <v>220</v>
      </c>
      <c r="X2260" s="13">
        <v>39679</v>
      </c>
      <c r="Y2260" s="27"/>
      <c r="Z2260" s="27"/>
      <c r="AA2260" s="28"/>
      <c r="AB2260" s="31"/>
      <c r="AC2260" s="32">
        <v>54.3</v>
      </c>
      <c r="AD2260" s="28"/>
      <c r="AE2260" s="28">
        <v>32</v>
      </c>
      <c r="AF2260" s="33">
        <v>0.01</v>
      </c>
      <c r="AG2260" s="28"/>
      <c r="AH2260" s="31">
        <v>4.2999999999999997E-2</v>
      </c>
      <c r="AI2260" s="31"/>
      <c r="AJ2260" s="31"/>
      <c r="AK2260" s="75" t="str">
        <f t="shared" si="455"/>
        <v>1</v>
      </c>
      <c r="AL2260" s="75" t="str">
        <f t="shared" si="456"/>
        <v>1</v>
      </c>
      <c r="AM2260" s="75" t="str">
        <f t="shared" si="457"/>
        <v>1</v>
      </c>
      <c r="AN2260" s="75" t="str">
        <f t="shared" si="458"/>
        <v>1</v>
      </c>
      <c r="AO2260" s="75" t="str">
        <f t="shared" si="459"/>
        <v>1</v>
      </c>
      <c r="AP2260" s="75" t="str">
        <f t="shared" si="460"/>
        <v>1</v>
      </c>
      <c r="AQ2260" s="75" t="str">
        <f t="shared" si="453"/>
        <v>1</v>
      </c>
      <c r="AR2260" s="75" t="str">
        <f t="shared" si="454"/>
        <v>1</v>
      </c>
      <c r="AS2260" s="75">
        <f t="shared" si="461"/>
        <v>1</v>
      </c>
      <c r="AT2260" s="75" t="str">
        <f t="shared" si="462"/>
        <v>1</v>
      </c>
      <c r="AU2260" s="48" t="e">
        <f>IF(OR(AQ2260="I",#REF!="I",AQ2260="C",#REF!="C"),"Termovacío",IF(OR(AO2260="I",AN2260="I",AP2260="I",AK2260="I",AL2260="I",AO2260="C",AN2260="C",AP2260="C",AK2260="C",AL2260="C"),"Regeneración",""))</f>
        <v>#REF!</v>
      </c>
    </row>
    <row r="2261" spans="1:47" s="10" customFormat="1" ht="15" customHeight="1" x14ac:dyDescent="0.2">
      <c r="A2261" s="4">
        <f t="shared" si="463"/>
        <v>121</v>
      </c>
      <c r="B2261" s="4">
        <v>60000003</v>
      </c>
      <c r="C2261" s="4" t="s">
        <v>101</v>
      </c>
      <c r="D2261" s="4" t="s">
        <v>159</v>
      </c>
      <c r="E2261" s="3" t="s">
        <v>153</v>
      </c>
      <c r="F2261" s="4" t="s">
        <v>409</v>
      </c>
      <c r="G2261" s="4" t="s">
        <v>12</v>
      </c>
      <c r="H2261" s="4" t="s">
        <v>194</v>
      </c>
      <c r="I2261" s="4" t="s">
        <v>249</v>
      </c>
      <c r="J2261" s="4" t="s">
        <v>131</v>
      </c>
      <c r="K2261" s="4" t="s">
        <v>142</v>
      </c>
      <c r="L2261" s="4">
        <v>1998</v>
      </c>
      <c r="M2261" s="4" t="s">
        <v>266</v>
      </c>
      <c r="N2261" s="4" t="s">
        <v>304</v>
      </c>
      <c r="O2261" s="4" t="s">
        <v>122</v>
      </c>
      <c r="P2261" s="4"/>
      <c r="Q2261" s="4"/>
      <c r="R2261" s="4" t="s">
        <v>123</v>
      </c>
      <c r="S2261" s="13"/>
      <c r="T2261" s="4"/>
      <c r="U2261" s="4"/>
      <c r="V2261" s="4"/>
      <c r="W2261" s="4">
        <v>220</v>
      </c>
      <c r="X2261" s="13">
        <v>39632</v>
      </c>
      <c r="Y2261" s="27"/>
      <c r="Z2261" s="27"/>
      <c r="AA2261" s="28"/>
      <c r="AB2261" s="31"/>
      <c r="AC2261" s="32">
        <v>66.2</v>
      </c>
      <c r="AD2261" s="28"/>
      <c r="AE2261" s="28">
        <v>35.799999999999997</v>
      </c>
      <c r="AF2261" s="33">
        <v>0.02</v>
      </c>
      <c r="AG2261" s="28">
        <v>1.5</v>
      </c>
      <c r="AH2261" s="31">
        <v>4.2000000000000003E-2</v>
      </c>
      <c r="AI2261" s="31">
        <v>0.161</v>
      </c>
      <c r="AJ2261" s="31"/>
      <c r="AK2261" s="75" t="str">
        <f t="shared" si="455"/>
        <v>1</v>
      </c>
      <c r="AL2261" s="75" t="str">
        <f t="shared" si="456"/>
        <v>1</v>
      </c>
      <c r="AM2261" s="75" t="str">
        <f t="shared" si="457"/>
        <v>1</v>
      </c>
      <c r="AN2261" s="75" t="str">
        <f t="shared" si="458"/>
        <v>1</v>
      </c>
      <c r="AO2261" s="75" t="str">
        <f t="shared" si="459"/>
        <v>1</v>
      </c>
      <c r="AP2261" s="75" t="str">
        <f t="shared" si="460"/>
        <v>1</v>
      </c>
      <c r="AQ2261" s="75" t="str">
        <f t="shared" si="453"/>
        <v>1</v>
      </c>
      <c r="AR2261" s="75" t="str">
        <f t="shared" si="454"/>
        <v>1</v>
      </c>
      <c r="AS2261" s="75">
        <f t="shared" si="461"/>
        <v>1</v>
      </c>
      <c r="AT2261" s="75" t="str">
        <f t="shared" si="462"/>
        <v>1</v>
      </c>
      <c r="AU2261" s="48" t="e">
        <f>IF(OR(AQ2261="I",#REF!="I",AQ2261="C",#REF!="C"),"Termovacío",IF(OR(AO2261="I",AN2261="I",AP2261="I",AK2261="I",AL2261="I",AO2261="C",AN2261="C",AP2261="C",AK2261="C",AL2261="C"),"Regeneración",""))</f>
        <v>#REF!</v>
      </c>
    </row>
    <row r="2262" spans="1:47" s="10" customFormat="1" ht="15" customHeight="1" x14ac:dyDescent="0.2">
      <c r="A2262" s="4">
        <f t="shared" si="463"/>
        <v>121</v>
      </c>
      <c r="B2262" s="4">
        <v>60000003</v>
      </c>
      <c r="C2262" s="4" t="s">
        <v>101</v>
      </c>
      <c r="D2262" s="4" t="s">
        <v>159</v>
      </c>
      <c r="E2262" s="3" t="s">
        <v>153</v>
      </c>
      <c r="F2262" s="4" t="s">
        <v>409</v>
      </c>
      <c r="G2262" s="4" t="s">
        <v>12</v>
      </c>
      <c r="H2262" s="4" t="s">
        <v>194</v>
      </c>
      <c r="I2262" s="4" t="s">
        <v>249</v>
      </c>
      <c r="J2262" s="4" t="s">
        <v>131</v>
      </c>
      <c r="K2262" s="4" t="s">
        <v>142</v>
      </c>
      <c r="L2262" s="4">
        <v>1998</v>
      </c>
      <c r="M2262" s="4" t="s">
        <v>266</v>
      </c>
      <c r="N2262" s="4" t="s">
        <v>304</v>
      </c>
      <c r="O2262" s="4" t="s">
        <v>122</v>
      </c>
      <c r="P2262" s="4"/>
      <c r="Q2262" s="4"/>
      <c r="R2262" s="4" t="s">
        <v>123</v>
      </c>
      <c r="S2262" s="13"/>
      <c r="T2262" s="4"/>
      <c r="U2262" s="4"/>
      <c r="V2262" s="4"/>
      <c r="W2262" s="4">
        <v>220</v>
      </c>
      <c r="X2262" s="13">
        <v>39044</v>
      </c>
      <c r="Y2262" s="27"/>
      <c r="Z2262" s="27"/>
      <c r="AA2262" s="28"/>
      <c r="AB2262" s="31"/>
      <c r="AC2262" s="32"/>
      <c r="AD2262" s="28"/>
      <c r="AE2262" s="28">
        <v>31.1</v>
      </c>
      <c r="AF2262" s="33">
        <v>5.0000000000000001E-3</v>
      </c>
      <c r="AG2262" s="28">
        <v>1.5</v>
      </c>
      <c r="AH2262" s="31">
        <v>4.3999999999999997E-2</v>
      </c>
      <c r="AI2262" s="31">
        <v>2.109</v>
      </c>
      <c r="AJ2262" s="31"/>
      <c r="AK2262" s="75" t="str">
        <f t="shared" si="455"/>
        <v>1</v>
      </c>
      <c r="AL2262" s="75" t="str">
        <f t="shared" si="456"/>
        <v>1</v>
      </c>
      <c r="AM2262" s="75" t="str">
        <f t="shared" si="457"/>
        <v>1</v>
      </c>
      <c r="AN2262" s="75" t="str">
        <f t="shared" si="458"/>
        <v>1</v>
      </c>
      <c r="AO2262" s="75" t="str">
        <f t="shared" si="459"/>
        <v>3</v>
      </c>
      <c r="AP2262" s="75" t="str">
        <f t="shared" si="460"/>
        <v>1</v>
      </c>
      <c r="AQ2262" s="75" t="str">
        <f t="shared" si="453"/>
        <v>1</v>
      </c>
      <c r="AR2262" s="75" t="str">
        <f t="shared" si="454"/>
        <v>1</v>
      </c>
      <c r="AS2262" s="75">
        <f t="shared" si="461"/>
        <v>1.2727272727272727</v>
      </c>
      <c r="AT2262" s="75" t="str">
        <f t="shared" si="462"/>
        <v>3</v>
      </c>
      <c r="AU2262" s="48" t="e">
        <f>IF(OR(AQ2262="I",#REF!="I",AQ2262="C",#REF!="C"),"Termovacío",IF(OR(AO2262="I",AN2262="I",AP2262="I",AK2262="I",AL2262="I",AO2262="C",AN2262="C",AP2262="C",AK2262="C",AL2262="C"),"Regeneración",""))</f>
        <v>#REF!</v>
      </c>
    </row>
    <row r="2263" spans="1:47" s="10" customFormat="1" ht="15" customHeight="1" x14ac:dyDescent="0.2">
      <c r="A2263" s="4">
        <f t="shared" si="463"/>
        <v>121</v>
      </c>
      <c r="B2263" s="4">
        <v>60000003</v>
      </c>
      <c r="C2263" s="4" t="s">
        <v>101</v>
      </c>
      <c r="D2263" s="4" t="s">
        <v>159</v>
      </c>
      <c r="E2263" s="3" t="s">
        <v>153</v>
      </c>
      <c r="F2263" s="4" t="s">
        <v>409</v>
      </c>
      <c r="G2263" s="4" t="s">
        <v>12</v>
      </c>
      <c r="H2263" s="4" t="s">
        <v>194</v>
      </c>
      <c r="I2263" s="4" t="s">
        <v>249</v>
      </c>
      <c r="J2263" s="4" t="s">
        <v>131</v>
      </c>
      <c r="K2263" s="4" t="s">
        <v>142</v>
      </c>
      <c r="L2263" s="4">
        <v>1998</v>
      </c>
      <c r="M2263" s="4" t="s">
        <v>266</v>
      </c>
      <c r="N2263" s="4" t="s">
        <v>304</v>
      </c>
      <c r="O2263" s="4" t="s">
        <v>122</v>
      </c>
      <c r="P2263" s="4"/>
      <c r="Q2263" s="4"/>
      <c r="R2263" s="4" t="s">
        <v>123</v>
      </c>
      <c r="S2263" s="13"/>
      <c r="T2263" s="4"/>
      <c r="U2263" s="4"/>
      <c r="V2263" s="4"/>
      <c r="W2263" s="4">
        <v>220</v>
      </c>
      <c r="X2263" s="13">
        <v>38709</v>
      </c>
      <c r="Y2263" s="27"/>
      <c r="Z2263" s="27"/>
      <c r="AA2263" s="28"/>
      <c r="AB2263" s="31"/>
      <c r="AC2263" s="32"/>
      <c r="AD2263" s="28"/>
      <c r="AE2263" s="28">
        <v>31.8</v>
      </c>
      <c r="AF2263" s="33">
        <v>1.2999999999999999E-2</v>
      </c>
      <c r="AG2263" s="28">
        <v>1.5</v>
      </c>
      <c r="AH2263" s="31">
        <v>4.4999999999999998E-2</v>
      </c>
      <c r="AI2263" s="31">
        <v>1.4470000000000001</v>
      </c>
      <c r="AJ2263" s="31"/>
      <c r="AK2263" s="75" t="str">
        <f t="shared" si="455"/>
        <v>1</v>
      </c>
      <c r="AL2263" s="75" t="str">
        <f t="shared" si="456"/>
        <v>1</v>
      </c>
      <c r="AM2263" s="75" t="str">
        <f t="shared" si="457"/>
        <v>1</v>
      </c>
      <c r="AN2263" s="75" t="str">
        <f t="shared" si="458"/>
        <v>1</v>
      </c>
      <c r="AO2263" s="75" t="str">
        <f t="shared" si="459"/>
        <v>3</v>
      </c>
      <c r="AP2263" s="75" t="str">
        <f t="shared" si="460"/>
        <v>1</v>
      </c>
      <c r="AQ2263" s="75" t="str">
        <f t="shared" si="453"/>
        <v>1</v>
      </c>
      <c r="AR2263" s="75" t="str">
        <f t="shared" si="454"/>
        <v>1</v>
      </c>
      <c r="AS2263" s="75">
        <f t="shared" si="461"/>
        <v>1.2727272727272727</v>
      </c>
      <c r="AT2263" s="75" t="str">
        <f t="shared" si="462"/>
        <v>3</v>
      </c>
      <c r="AU2263" s="48" t="e">
        <f>IF(OR(AQ2263="I",#REF!="I",AQ2263="C",#REF!="C"),"Termovacío",IF(OR(AO2263="I",AN2263="I",AP2263="I",AK2263="I",AL2263="I",AO2263="C",AN2263="C",AP2263="C",AK2263="C",AL2263="C"),"Regeneración",""))</f>
        <v>#REF!</v>
      </c>
    </row>
    <row r="2264" spans="1:47" s="10" customFormat="1" ht="15" customHeight="1" x14ac:dyDescent="0.2">
      <c r="A2264" s="4">
        <f t="shared" si="463"/>
        <v>121</v>
      </c>
      <c r="B2264" s="4">
        <v>60000003</v>
      </c>
      <c r="C2264" s="4" t="s">
        <v>101</v>
      </c>
      <c r="D2264" s="4" t="s">
        <v>159</v>
      </c>
      <c r="E2264" s="3" t="s">
        <v>153</v>
      </c>
      <c r="F2264" s="4" t="s">
        <v>409</v>
      </c>
      <c r="G2264" s="4" t="s">
        <v>12</v>
      </c>
      <c r="H2264" s="4" t="s">
        <v>194</v>
      </c>
      <c r="I2264" s="4" t="s">
        <v>249</v>
      </c>
      <c r="J2264" s="4" t="s">
        <v>131</v>
      </c>
      <c r="K2264" s="4" t="s">
        <v>142</v>
      </c>
      <c r="L2264" s="4">
        <v>1998</v>
      </c>
      <c r="M2264" s="4" t="s">
        <v>266</v>
      </c>
      <c r="N2264" s="4" t="s">
        <v>304</v>
      </c>
      <c r="O2264" s="4" t="s">
        <v>122</v>
      </c>
      <c r="P2264" s="4"/>
      <c r="Q2264" s="4"/>
      <c r="R2264" s="4" t="s">
        <v>123</v>
      </c>
      <c r="S2264" s="13"/>
      <c r="T2264" s="4"/>
      <c r="U2264" s="4"/>
      <c r="V2264" s="4"/>
      <c r="W2264" s="4">
        <v>220</v>
      </c>
      <c r="X2264" s="13">
        <v>38684</v>
      </c>
      <c r="Y2264" s="27"/>
      <c r="Z2264" s="27"/>
      <c r="AA2264" s="28"/>
      <c r="AB2264" s="31"/>
      <c r="AC2264" s="32">
        <v>68</v>
      </c>
      <c r="AD2264" s="28"/>
      <c r="AE2264" s="28">
        <v>32.6</v>
      </c>
      <c r="AF2264" s="33">
        <v>1.2999999999999999E-2</v>
      </c>
      <c r="AG2264" s="28">
        <v>1</v>
      </c>
      <c r="AH2264" s="31"/>
      <c r="AI2264" s="31"/>
      <c r="AJ2264" s="31"/>
      <c r="AK2264" s="75" t="str">
        <f t="shared" si="455"/>
        <v>1</v>
      </c>
      <c r="AL2264" s="75" t="str">
        <f t="shared" si="456"/>
        <v>1</v>
      </c>
      <c r="AM2264" s="75" t="str">
        <f t="shared" si="457"/>
        <v>1</v>
      </c>
      <c r="AN2264" s="75" t="str">
        <f t="shared" si="458"/>
        <v>1</v>
      </c>
      <c r="AO2264" s="75" t="str">
        <f t="shared" si="459"/>
        <v>1</v>
      </c>
      <c r="AP2264" s="75" t="str">
        <f t="shared" si="460"/>
        <v>1</v>
      </c>
      <c r="AQ2264" s="75" t="str">
        <f t="shared" si="453"/>
        <v>1</v>
      </c>
      <c r="AR2264" s="75" t="str">
        <f t="shared" si="454"/>
        <v>1</v>
      </c>
      <c r="AS2264" s="75">
        <f t="shared" si="461"/>
        <v>1</v>
      </c>
      <c r="AT2264" s="75" t="str">
        <f t="shared" si="462"/>
        <v>1</v>
      </c>
      <c r="AU2264" s="48" t="e">
        <f>IF(OR(AQ2264="I",#REF!="I",AQ2264="C",#REF!="C"),"Termovacío",IF(OR(AO2264="I",AN2264="I",AP2264="I",AK2264="I",AL2264="I",AO2264="C",AN2264="C",AP2264="C",AK2264="C",AL2264="C"),"Regeneración",""))</f>
        <v>#REF!</v>
      </c>
    </row>
    <row r="2265" spans="1:47" s="10" customFormat="1" ht="15" customHeight="1" x14ac:dyDescent="0.2">
      <c r="A2265" s="4">
        <f t="shared" si="463"/>
        <v>121</v>
      </c>
      <c r="B2265" s="4">
        <v>60000003</v>
      </c>
      <c r="C2265" s="4" t="s">
        <v>101</v>
      </c>
      <c r="D2265" s="4" t="s">
        <v>159</v>
      </c>
      <c r="E2265" s="3" t="s">
        <v>153</v>
      </c>
      <c r="F2265" s="4" t="s">
        <v>409</v>
      </c>
      <c r="G2265" s="4" t="s">
        <v>12</v>
      </c>
      <c r="H2265" s="4" t="s">
        <v>194</v>
      </c>
      <c r="I2265" s="4" t="s">
        <v>249</v>
      </c>
      <c r="J2265" s="4" t="s">
        <v>131</v>
      </c>
      <c r="K2265" s="4" t="s">
        <v>142</v>
      </c>
      <c r="L2265" s="4">
        <v>1998</v>
      </c>
      <c r="M2265" s="4" t="s">
        <v>266</v>
      </c>
      <c r="N2265" s="4" t="s">
        <v>304</v>
      </c>
      <c r="O2265" s="4" t="s">
        <v>122</v>
      </c>
      <c r="P2265" s="4"/>
      <c r="Q2265" s="4"/>
      <c r="R2265" s="4" t="s">
        <v>123</v>
      </c>
      <c r="S2265" s="13"/>
      <c r="T2265" s="4"/>
      <c r="U2265" s="4"/>
      <c r="V2265" s="4"/>
      <c r="W2265" s="4">
        <v>220</v>
      </c>
      <c r="X2265" s="13">
        <v>38478</v>
      </c>
      <c r="Y2265" s="27"/>
      <c r="Z2265" s="27"/>
      <c r="AA2265" s="28"/>
      <c r="AB2265" s="31"/>
      <c r="AC2265" s="32">
        <v>64.099999999999994</v>
      </c>
      <c r="AD2265" s="28"/>
      <c r="AE2265" s="28"/>
      <c r="AF2265" s="33"/>
      <c r="AG2265" s="28"/>
      <c r="AH2265" s="31"/>
      <c r="AI2265" s="31"/>
      <c r="AJ2265" s="31"/>
      <c r="AK2265" s="75" t="str">
        <f t="shared" si="455"/>
        <v>1</v>
      </c>
      <c r="AL2265" s="75" t="str">
        <f t="shared" si="456"/>
        <v>1</v>
      </c>
      <c r="AM2265" s="75" t="str">
        <f t="shared" si="457"/>
        <v>1</v>
      </c>
      <c r="AN2265" s="75" t="str">
        <f t="shared" si="458"/>
        <v>1</v>
      </c>
      <c r="AO2265" s="75" t="str">
        <f t="shared" si="459"/>
        <v>1</v>
      </c>
      <c r="AP2265" s="75" t="str">
        <f t="shared" si="460"/>
        <v>1</v>
      </c>
      <c r="AQ2265" s="75" t="str">
        <f t="shared" si="453"/>
        <v>1</v>
      </c>
      <c r="AR2265" s="75" t="str">
        <f t="shared" si="454"/>
        <v>1</v>
      </c>
      <c r="AS2265" s="75">
        <f t="shared" si="461"/>
        <v>1</v>
      </c>
      <c r="AT2265" s="75" t="str">
        <f t="shared" si="462"/>
        <v>1</v>
      </c>
      <c r="AU2265" s="48" t="e">
        <f>IF(OR(AQ2265="I",#REF!="I",AQ2265="C",#REF!="C"),"Termovacío",IF(OR(AO2265="I",AN2265="I",AP2265="I",AK2265="I",AL2265="I",AO2265="C",AN2265="C",AP2265="C",AK2265="C",AL2265="C"),"Regeneración",""))</f>
        <v>#REF!</v>
      </c>
    </row>
    <row r="2266" spans="1:47" s="10" customFormat="1" ht="15" customHeight="1" x14ac:dyDescent="0.2">
      <c r="A2266" s="4">
        <f t="shared" si="463"/>
        <v>121</v>
      </c>
      <c r="B2266" s="4">
        <v>60000003</v>
      </c>
      <c r="C2266" s="4" t="s">
        <v>101</v>
      </c>
      <c r="D2266" s="4" t="s">
        <v>159</v>
      </c>
      <c r="E2266" s="3" t="s">
        <v>153</v>
      </c>
      <c r="F2266" s="4" t="s">
        <v>409</v>
      </c>
      <c r="G2266" s="4" t="s">
        <v>12</v>
      </c>
      <c r="H2266" s="4" t="s">
        <v>194</v>
      </c>
      <c r="I2266" s="4" t="s">
        <v>249</v>
      </c>
      <c r="J2266" s="4" t="s">
        <v>131</v>
      </c>
      <c r="K2266" s="4" t="s">
        <v>142</v>
      </c>
      <c r="L2266" s="4">
        <v>1998</v>
      </c>
      <c r="M2266" s="4" t="s">
        <v>266</v>
      </c>
      <c r="N2266" s="4" t="s">
        <v>304</v>
      </c>
      <c r="O2266" s="4" t="s">
        <v>122</v>
      </c>
      <c r="P2266" s="4"/>
      <c r="Q2266" s="4"/>
      <c r="R2266" s="4" t="s">
        <v>123</v>
      </c>
      <c r="S2266" s="13"/>
      <c r="T2266" s="4"/>
      <c r="U2266" s="4"/>
      <c r="V2266" s="4"/>
      <c r="W2266" s="4">
        <v>220</v>
      </c>
      <c r="X2266" s="13">
        <v>38067</v>
      </c>
      <c r="Y2266" s="27"/>
      <c r="Z2266" s="27"/>
      <c r="AA2266" s="28"/>
      <c r="AB2266" s="31"/>
      <c r="AC2266" s="32"/>
      <c r="AD2266" s="28"/>
      <c r="AE2266" s="28">
        <v>35.1</v>
      </c>
      <c r="AF2266" s="33"/>
      <c r="AG2266" s="28">
        <v>1</v>
      </c>
      <c r="AH2266" s="31"/>
      <c r="AI2266" s="31"/>
      <c r="AJ2266" s="31"/>
      <c r="AK2266" s="75" t="str">
        <f t="shared" si="455"/>
        <v>1</v>
      </c>
      <c r="AL2266" s="75" t="str">
        <f t="shared" si="456"/>
        <v>1</v>
      </c>
      <c r="AM2266" s="75" t="str">
        <f t="shared" si="457"/>
        <v>1</v>
      </c>
      <c r="AN2266" s="75" t="str">
        <f t="shared" si="458"/>
        <v>1</v>
      </c>
      <c r="AO2266" s="75" t="str">
        <f t="shared" si="459"/>
        <v>1</v>
      </c>
      <c r="AP2266" s="75" t="str">
        <f t="shared" si="460"/>
        <v>1</v>
      </c>
      <c r="AQ2266" s="75" t="str">
        <f t="shared" si="453"/>
        <v>1</v>
      </c>
      <c r="AR2266" s="75" t="str">
        <f t="shared" si="454"/>
        <v>1</v>
      </c>
      <c r="AS2266" s="75">
        <f t="shared" si="461"/>
        <v>1</v>
      </c>
      <c r="AT2266" s="75" t="str">
        <f t="shared" si="462"/>
        <v>1</v>
      </c>
      <c r="AU2266" s="48" t="e">
        <f>IF(OR(AQ2266="I",#REF!="I",AQ2266="C",#REF!="C"),"Termovacío",IF(OR(AO2266="I",AN2266="I",AP2266="I",AK2266="I",AL2266="I",AO2266="C",AN2266="C",AP2266="C",AK2266="C",AL2266="C"),"Regeneración",""))</f>
        <v>#REF!</v>
      </c>
    </row>
    <row r="2267" spans="1:47" s="10" customFormat="1" ht="15" customHeight="1" x14ac:dyDescent="0.2">
      <c r="A2267" s="4">
        <f t="shared" si="463"/>
        <v>121</v>
      </c>
      <c r="B2267" s="4">
        <v>60000003</v>
      </c>
      <c r="C2267" s="4" t="s">
        <v>101</v>
      </c>
      <c r="D2267" s="4" t="s">
        <v>159</v>
      </c>
      <c r="E2267" s="3" t="s">
        <v>153</v>
      </c>
      <c r="F2267" s="4" t="s">
        <v>409</v>
      </c>
      <c r="G2267" s="4" t="s">
        <v>12</v>
      </c>
      <c r="H2267" s="4" t="s">
        <v>194</v>
      </c>
      <c r="I2267" s="4" t="s">
        <v>249</v>
      </c>
      <c r="J2267" s="4" t="s">
        <v>131</v>
      </c>
      <c r="K2267" s="4" t="s">
        <v>142</v>
      </c>
      <c r="L2267" s="4">
        <v>1998</v>
      </c>
      <c r="M2267" s="4" t="s">
        <v>266</v>
      </c>
      <c r="N2267" s="4" t="s">
        <v>304</v>
      </c>
      <c r="O2267" s="4" t="s">
        <v>122</v>
      </c>
      <c r="P2267" s="4"/>
      <c r="Q2267" s="4"/>
      <c r="R2267" s="4" t="s">
        <v>123</v>
      </c>
      <c r="S2267" s="13"/>
      <c r="T2267" s="4"/>
      <c r="U2267" s="4"/>
      <c r="V2267" s="4"/>
      <c r="W2267" s="4">
        <v>220</v>
      </c>
      <c r="X2267" s="13">
        <v>37361</v>
      </c>
      <c r="Y2267" s="27"/>
      <c r="Z2267" s="27"/>
      <c r="AA2267" s="28"/>
      <c r="AB2267" s="31"/>
      <c r="AC2267" s="32">
        <v>73.3</v>
      </c>
      <c r="AD2267" s="28"/>
      <c r="AE2267" s="28">
        <v>34</v>
      </c>
      <c r="AF2267" s="33">
        <v>1.9269999999999999E-2</v>
      </c>
      <c r="AG2267" s="28">
        <v>0.5</v>
      </c>
      <c r="AH2267" s="31"/>
      <c r="AI2267" s="31"/>
      <c r="AJ2267" s="31"/>
      <c r="AK2267" s="75" t="str">
        <f t="shared" si="455"/>
        <v>1</v>
      </c>
      <c r="AL2267" s="75" t="str">
        <f t="shared" si="456"/>
        <v>1</v>
      </c>
      <c r="AM2267" s="75" t="str">
        <f t="shared" si="457"/>
        <v>1</v>
      </c>
      <c r="AN2267" s="75" t="str">
        <f t="shared" si="458"/>
        <v>1</v>
      </c>
      <c r="AO2267" s="75" t="str">
        <f t="shared" si="459"/>
        <v>1</v>
      </c>
      <c r="AP2267" s="75" t="str">
        <f t="shared" si="460"/>
        <v>1</v>
      </c>
      <c r="AQ2267" s="75" t="str">
        <f t="shared" si="453"/>
        <v>1</v>
      </c>
      <c r="AR2267" s="75" t="str">
        <f t="shared" si="454"/>
        <v>1</v>
      </c>
      <c r="AS2267" s="75">
        <f t="shared" si="461"/>
        <v>1</v>
      </c>
      <c r="AT2267" s="75" t="str">
        <f t="shared" si="462"/>
        <v>1</v>
      </c>
      <c r="AU2267" s="48" t="e">
        <f>IF(OR(AQ2267="I",#REF!="I",AQ2267="C",#REF!="C"),"Termovacío",IF(OR(AO2267="I",AN2267="I",AP2267="I",AK2267="I",AL2267="I",AO2267="C",AN2267="C",AP2267="C",AK2267="C",AL2267="C"),"Regeneración",""))</f>
        <v>#REF!</v>
      </c>
    </row>
    <row r="2268" spans="1:47" s="10" customFormat="1" ht="15" customHeight="1" x14ac:dyDescent="0.2">
      <c r="A2268" s="4">
        <f t="shared" si="463"/>
        <v>121</v>
      </c>
      <c r="B2268" s="4">
        <v>60000003</v>
      </c>
      <c r="C2268" s="4" t="s">
        <v>101</v>
      </c>
      <c r="D2268" s="4" t="s">
        <v>159</v>
      </c>
      <c r="E2268" s="3" t="s">
        <v>153</v>
      </c>
      <c r="F2268" s="4" t="s">
        <v>409</v>
      </c>
      <c r="G2268" s="4" t="s">
        <v>12</v>
      </c>
      <c r="H2268" s="4" t="s">
        <v>194</v>
      </c>
      <c r="I2268" s="4" t="s">
        <v>249</v>
      </c>
      <c r="J2268" s="4" t="s">
        <v>131</v>
      </c>
      <c r="K2268" s="4" t="s">
        <v>142</v>
      </c>
      <c r="L2268" s="4">
        <v>1998</v>
      </c>
      <c r="M2268" s="4" t="s">
        <v>266</v>
      </c>
      <c r="N2268" s="4" t="s">
        <v>304</v>
      </c>
      <c r="O2268" s="4" t="s">
        <v>122</v>
      </c>
      <c r="P2268" s="4"/>
      <c r="Q2268" s="4"/>
      <c r="R2268" s="4" t="s">
        <v>123</v>
      </c>
      <c r="S2268" s="13"/>
      <c r="T2268" s="4"/>
      <c r="U2268" s="4"/>
      <c r="V2268" s="4"/>
      <c r="W2268" s="4">
        <v>220</v>
      </c>
      <c r="X2268" s="13">
        <v>36978</v>
      </c>
      <c r="Y2268" s="27"/>
      <c r="Z2268" s="27"/>
      <c r="AA2268" s="28"/>
      <c r="AB2268" s="31"/>
      <c r="AC2268" s="32">
        <v>63.8</v>
      </c>
      <c r="AD2268" s="28"/>
      <c r="AE2268" s="28">
        <v>34.200000000000003</v>
      </c>
      <c r="AF2268" s="33">
        <v>3.6269999999999997E-2</v>
      </c>
      <c r="AG2268" s="28">
        <v>0.5</v>
      </c>
      <c r="AH2268" s="31"/>
      <c r="AI2268" s="31"/>
      <c r="AJ2268" s="31"/>
      <c r="AK2268" s="75" t="str">
        <f t="shared" si="455"/>
        <v>1</v>
      </c>
      <c r="AL2268" s="75" t="str">
        <f t="shared" si="456"/>
        <v>1</v>
      </c>
      <c r="AM2268" s="75" t="str">
        <f t="shared" si="457"/>
        <v>1</v>
      </c>
      <c r="AN2268" s="75" t="str">
        <f t="shared" si="458"/>
        <v>1</v>
      </c>
      <c r="AO2268" s="75" t="str">
        <f t="shared" si="459"/>
        <v>1</v>
      </c>
      <c r="AP2268" s="75" t="str">
        <f t="shared" si="460"/>
        <v>1</v>
      </c>
      <c r="AQ2268" s="75" t="str">
        <f t="shared" si="453"/>
        <v>1</v>
      </c>
      <c r="AR2268" s="75" t="str">
        <f t="shared" si="454"/>
        <v>1</v>
      </c>
      <c r="AS2268" s="75">
        <f t="shared" si="461"/>
        <v>1</v>
      </c>
      <c r="AT2268" s="75" t="str">
        <f t="shared" si="462"/>
        <v>1</v>
      </c>
      <c r="AU2268" s="48" t="e">
        <f>IF(OR(AQ2268="I",#REF!="I",AQ2268="C",#REF!="C"),"Termovacío",IF(OR(AO2268="I",AN2268="I",AP2268="I",AK2268="I",AL2268="I",AO2268="C",AN2268="C",AP2268="C",AK2268="C",AL2268="C"),"Regeneración",""))</f>
        <v>#REF!</v>
      </c>
    </row>
    <row r="2269" spans="1:47" s="10" customFormat="1" ht="15" customHeight="1" x14ac:dyDescent="0.2">
      <c r="A2269" s="4">
        <f t="shared" si="463"/>
        <v>121</v>
      </c>
      <c r="B2269" s="4">
        <v>60000003</v>
      </c>
      <c r="C2269" s="4" t="s">
        <v>101</v>
      </c>
      <c r="D2269" s="4" t="s">
        <v>159</v>
      </c>
      <c r="E2269" s="3" t="s">
        <v>153</v>
      </c>
      <c r="F2269" s="4" t="s">
        <v>409</v>
      </c>
      <c r="G2269" s="4" t="s">
        <v>12</v>
      </c>
      <c r="H2269" s="4" t="s">
        <v>194</v>
      </c>
      <c r="I2269" s="4" t="s">
        <v>249</v>
      </c>
      <c r="J2269" s="4" t="s">
        <v>131</v>
      </c>
      <c r="K2269" s="4" t="s">
        <v>142</v>
      </c>
      <c r="L2269" s="4">
        <v>1998</v>
      </c>
      <c r="M2269" s="4" t="s">
        <v>266</v>
      </c>
      <c r="N2269" s="4" t="s">
        <v>304</v>
      </c>
      <c r="O2269" s="4" t="s">
        <v>122</v>
      </c>
      <c r="P2269" s="4"/>
      <c r="Q2269" s="4"/>
      <c r="R2269" s="4" t="s">
        <v>123</v>
      </c>
      <c r="S2269" s="13"/>
      <c r="T2269" s="4"/>
      <c r="U2269" s="4"/>
      <c r="V2269" s="4"/>
      <c r="W2269" s="4">
        <v>220</v>
      </c>
      <c r="X2269" s="13">
        <v>36599</v>
      </c>
      <c r="Y2269" s="27"/>
      <c r="Z2269" s="27"/>
      <c r="AA2269" s="28"/>
      <c r="AB2269" s="31"/>
      <c r="AC2269" s="32">
        <v>67</v>
      </c>
      <c r="AD2269" s="28"/>
      <c r="AE2269" s="28">
        <v>36.200000000000003</v>
      </c>
      <c r="AF2269" s="33">
        <v>2.0729999999999998E-2</v>
      </c>
      <c r="AG2269" s="28">
        <v>0.5</v>
      </c>
      <c r="AH2269" s="31"/>
      <c r="AI2269" s="31"/>
      <c r="AJ2269" s="31"/>
      <c r="AK2269" s="75" t="str">
        <f t="shared" si="455"/>
        <v>1</v>
      </c>
      <c r="AL2269" s="75" t="str">
        <f t="shared" si="456"/>
        <v>1</v>
      </c>
      <c r="AM2269" s="75" t="str">
        <f t="shared" si="457"/>
        <v>1</v>
      </c>
      <c r="AN2269" s="75" t="str">
        <f t="shared" si="458"/>
        <v>1</v>
      </c>
      <c r="AO2269" s="75" t="str">
        <f t="shared" si="459"/>
        <v>1</v>
      </c>
      <c r="AP2269" s="75" t="str">
        <f t="shared" si="460"/>
        <v>1</v>
      </c>
      <c r="AQ2269" s="75" t="str">
        <f t="shared" si="453"/>
        <v>1</v>
      </c>
      <c r="AR2269" s="75" t="str">
        <f t="shared" si="454"/>
        <v>1</v>
      </c>
      <c r="AS2269" s="75">
        <f t="shared" si="461"/>
        <v>1</v>
      </c>
      <c r="AT2269" s="75" t="str">
        <f t="shared" si="462"/>
        <v>1</v>
      </c>
      <c r="AU2269" s="48" t="e">
        <f>IF(OR(AQ2269="I",#REF!="I",AQ2269="C",#REF!="C"),"Termovacío",IF(OR(AO2269="I",AN2269="I",AP2269="I",AK2269="I",AL2269="I",AO2269="C",AN2269="C",AP2269="C",AK2269="C",AL2269="C"),"Regeneración",""))</f>
        <v>#REF!</v>
      </c>
    </row>
    <row r="2270" spans="1:47" s="10" customFormat="1" ht="15" customHeight="1" x14ac:dyDescent="0.2">
      <c r="A2270" s="4">
        <f t="shared" si="463"/>
        <v>121</v>
      </c>
      <c r="B2270" s="4">
        <v>60000003</v>
      </c>
      <c r="C2270" s="4" t="s">
        <v>101</v>
      </c>
      <c r="D2270" s="4" t="s">
        <v>159</v>
      </c>
      <c r="E2270" s="3" t="s">
        <v>153</v>
      </c>
      <c r="F2270" s="4" t="s">
        <v>409</v>
      </c>
      <c r="G2270" s="4" t="s">
        <v>12</v>
      </c>
      <c r="H2270" s="4" t="s">
        <v>194</v>
      </c>
      <c r="I2270" s="4" t="s">
        <v>249</v>
      </c>
      <c r="J2270" s="4" t="s">
        <v>131</v>
      </c>
      <c r="K2270" s="4" t="s">
        <v>142</v>
      </c>
      <c r="L2270" s="4">
        <v>1998</v>
      </c>
      <c r="M2270" s="4" t="s">
        <v>266</v>
      </c>
      <c r="N2270" s="4" t="s">
        <v>304</v>
      </c>
      <c r="O2270" s="4" t="s">
        <v>122</v>
      </c>
      <c r="P2270" s="4"/>
      <c r="Q2270" s="4"/>
      <c r="R2270" s="4" t="s">
        <v>123</v>
      </c>
      <c r="S2270" s="13"/>
      <c r="T2270" s="4"/>
      <c r="U2270" s="4"/>
      <c r="V2270" s="4"/>
      <c r="W2270" s="4">
        <v>220</v>
      </c>
      <c r="X2270" s="13">
        <v>36210</v>
      </c>
      <c r="Y2270" s="27"/>
      <c r="Z2270" s="27"/>
      <c r="AA2270" s="28"/>
      <c r="AB2270" s="31"/>
      <c r="AC2270" s="32"/>
      <c r="AD2270" s="28"/>
      <c r="AE2270" s="28">
        <v>39.299999999999997</v>
      </c>
      <c r="AF2270" s="33">
        <v>1.831E-2</v>
      </c>
      <c r="AG2270" s="28">
        <v>0.4</v>
      </c>
      <c r="AH2270" s="31"/>
      <c r="AI2270" s="31"/>
      <c r="AJ2270" s="31"/>
      <c r="AK2270" s="75" t="str">
        <f t="shared" si="455"/>
        <v>1</v>
      </c>
      <c r="AL2270" s="75" t="str">
        <f t="shared" si="456"/>
        <v>1</v>
      </c>
      <c r="AM2270" s="75" t="str">
        <f t="shared" si="457"/>
        <v>1</v>
      </c>
      <c r="AN2270" s="75" t="str">
        <f t="shared" si="458"/>
        <v>1</v>
      </c>
      <c r="AO2270" s="75" t="str">
        <f t="shared" si="459"/>
        <v>1</v>
      </c>
      <c r="AP2270" s="75" t="str">
        <f t="shared" si="460"/>
        <v>1</v>
      </c>
      <c r="AQ2270" s="75" t="str">
        <f t="shared" si="453"/>
        <v>1</v>
      </c>
      <c r="AR2270" s="75" t="str">
        <f t="shared" si="454"/>
        <v>1</v>
      </c>
      <c r="AS2270" s="75">
        <f t="shared" si="461"/>
        <v>1</v>
      </c>
      <c r="AT2270" s="75" t="str">
        <f t="shared" si="462"/>
        <v>1</v>
      </c>
      <c r="AU2270" s="48" t="e">
        <f>IF(OR(AQ2270="I",#REF!="I",AQ2270="C",#REF!="C"),"Termovacío",IF(OR(AO2270="I",AN2270="I",AP2270="I",AK2270="I",AL2270="I",AO2270="C",AN2270="C",AP2270="C",AK2270="C",AL2270="C"),"Regeneración",""))</f>
        <v>#REF!</v>
      </c>
    </row>
    <row r="2271" spans="1:47" s="10" customFormat="1" ht="15" customHeight="1" x14ac:dyDescent="0.2">
      <c r="A2271" s="4">
        <f t="shared" si="463"/>
        <v>122</v>
      </c>
      <c r="B2271" s="36">
        <v>60007944</v>
      </c>
      <c r="C2271" s="36" t="s">
        <v>101</v>
      </c>
      <c r="D2271" s="36" t="s">
        <v>159</v>
      </c>
      <c r="E2271" s="37" t="s">
        <v>154</v>
      </c>
      <c r="F2271" s="36" t="s">
        <v>410</v>
      </c>
      <c r="G2271" s="36" t="s">
        <v>19</v>
      </c>
      <c r="H2271" s="36" t="s">
        <v>59</v>
      </c>
      <c r="I2271" s="36" t="s">
        <v>249</v>
      </c>
      <c r="J2271" s="36" t="s">
        <v>131</v>
      </c>
      <c r="K2271" s="36" t="s">
        <v>142</v>
      </c>
      <c r="L2271" s="36">
        <v>2017</v>
      </c>
      <c r="M2271" s="36" t="s">
        <v>267</v>
      </c>
      <c r="N2271" s="36" t="s">
        <v>153</v>
      </c>
      <c r="O2271" s="36" t="s">
        <v>118</v>
      </c>
      <c r="P2271" s="36"/>
      <c r="Q2271" s="36"/>
      <c r="R2271" s="36" t="s">
        <v>119</v>
      </c>
      <c r="S2271" s="38"/>
      <c r="T2271" s="36"/>
      <c r="U2271" s="36"/>
      <c r="V2271" s="36" t="s">
        <v>448</v>
      </c>
      <c r="W2271" s="36">
        <v>220</v>
      </c>
      <c r="X2271" s="38">
        <v>45701</v>
      </c>
      <c r="Y2271" s="39">
        <v>75</v>
      </c>
      <c r="Z2271" s="39">
        <v>27</v>
      </c>
      <c r="AA2271" s="40" t="s">
        <v>665</v>
      </c>
      <c r="AB2271" s="41">
        <v>0.88200000000000001</v>
      </c>
      <c r="AC2271" s="42">
        <v>67</v>
      </c>
      <c r="AD2271" s="40">
        <v>5</v>
      </c>
      <c r="AE2271" s="40">
        <v>40.5</v>
      </c>
      <c r="AF2271" s="43">
        <v>1E-3</v>
      </c>
      <c r="AG2271" s="40">
        <v>0.5</v>
      </c>
      <c r="AH2271" s="41">
        <v>5.0000000000000001E-3</v>
      </c>
      <c r="AI2271" s="41">
        <v>0.17599999999999999</v>
      </c>
      <c r="AJ2271" s="41"/>
      <c r="AK2271" s="75" t="str">
        <f t="shared" si="455"/>
        <v>1</v>
      </c>
      <c r="AL2271" s="75" t="str">
        <f t="shared" si="456"/>
        <v>1</v>
      </c>
      <c r="AM2271" s="75" t="str">
        <f t="shared" si="457"/>
        <v>1</v>
      </c>
      <c r="AN2271" s="75" t="str">
        <f t="shared" si="458"/>
        <v>1</v>
      </c>
      <c r="AO2271" s="75" t="str">
        <f t="shared" si="459"/>
        <v>1</v>
      </c>
      <c r="AP2271" s="75" t="str">
        <f t="shared" si="460"/>
        <v>1</v>
      </c>
      <c r="AQ2271" s="75" t="str">
        <f t="shared" si="453"/>
        <v>1</v>
      </c>
      <c r="AR2271" s="75" t="str">
        <f t="shared" si="454"/>
        <v>1</v>
      </c>
      <c r="AS2271" s="75">
        <f t="shared" si="461"/>
        <v>1</v>
      </c>
      <c r="AT2271" s="75" t="str">
        <f t="shared" si="462"/>
        <v>1</v>
      </c>
      <c r="AU2271" s="48" t="e">
        <f>IF(OR(AQ2271="I",#REF!="I",AQ2271="C",#REF!="C"),"Termovacío",IF(OR(AO2271="I",AN2271="I",AP2271="I",AK2271="I",AL2271="I",AO2271="C",AN2271="C",AP2271="C",AK2271="C",AL2271="C"),"Regeneración",""))</f>
        <v>#REF!</v>
      </c>
    </row>
    <row r="2272" spans="1:47" s="10" customFormat="1" ht="15" customHeight="1" x14ac:dyDescent="0.2">
      <c r="A2272" s="4">
        <f t="shared" si="463"/>
        <v>122</v>
      </c>
      <c r="B2272" s="4">
        <v>60007944</v>
      </c>
      <c r="C2272" s="4" t="s">
        <v>101</v>
      </c>
      <c r="D2272" s="4" t="s">
        <v>159</v>
      </c>
      <c r="E2272" s="3" t="s">
        <v>154</v>
      </c>
      <c r="F2272" s="4" t="s">
        <v>410</v>
      </c>
      <c r="G2272" s="4" t="s">
        <v>19</v>
      </c>
      <c r="H2272" s="4" t="s">
        <v>59</v>
      </c>
      <c r="I2272" s="4" t="s">
        <v>249</v>
      </c>
      <c r="J2272" s="4" t="s">
        <v>131</v>
      </c>
      <c r="K2272" s="4" t="s">
        <v>142</v>
      </c>
      <c r="L2272" s="4">
        <v>2017</v>
      </c>
      <c r="M2272" s="4" t="s">
        <v>267</v>
      </c>
      <c r="N2272" s="4" t="s">
        <v>153</v>
      </c>
      <c r="O2272" s="4" t="s">
        <v>118</v>
      </c>
      <c r="P2272" s="4"/>
      <c r="Q2272" s="4"/>
      <c r="R2272" s="4" t="s">
        <v>119</v>
      </c>
      <c r="S2272" s="13"/>
      <c r="T2272" s="4"/>
      <c r="U2272" s="4"/>
      <c r="V2272" s="4" t="s">
        <v>448</v>
      </c>
      <c r="W2272" s="4">
        <v>220</v>
      </c>
      <c r="X2272" s="13">
        <v>45218</v>
      </c>
      <c r="Y2272" s="27">
        <v>67</v>
      </c>
      <c r="Z2272" s="27"/>
      <c r="AA2272" s="28" t="s">
        <v>456</v>
      </c>
      <c r="AB2272" s="31">
        <v>0.88200000000000001</v>
      </c>
      <c r="AC2272" s="32">
        <v>75</v>
      </c>
      <c r="AD2272" s="28">
        <v>7</v>
      </c>
      <c r="AE2272" s="28">
        <v>41.5</v>
      </c>
      <c r="AF2272" s="33">
        <v>0.01</v>
      </c>
      <c r="AG2272" s="28">
        <v>0.5</v>
      </c>
      <c r="AH2272" s="31">
        <v>7.0000000000000001E-3</v>
      </c>
      <c r="AI2272" s="31">
        <v>0.20899999999999999</v>
      </c>
      <c r="AJ2272" s="31"/>
      <c r="AK2272" s="75" t="str">
        <f t="shared" si="455"/>
        <v>1</v>
      </c>
      <c r="AL2272" s="75" t="str">
        <f t="shared" si="456"/>
        <v>1</v>
      </c>
      <c r="AM2272" s="75" t="str">
        <f t="shared" si="457"/>
        <v>1</v>
      </c>
      <c r="AN2272" s="75" t="str">
        <f t="shared" si="458"/>
        <v>1</v>
      </c>
      <c r="AO2272" s="75" t="str">
        <f t="shared" si="459"/>
        <v>1</v>
      </c>
      <c r="AP2272" s="75" t="str">
        <f t="shared" si="460"/>
        <v>1</v>
      </c>
      <c r="AQ2272" s="75" t="str">
        <f t="shared" si="453"/>
        <v>1</v>
      </c>
      <c r="AR2272" s="75" t="str">
        <f t="shared" si="454"/>
        <v>1</v>
      </c>
      <c r="AS2272" s="75">
        <f t="shared" si="461"/>
        <v>1</v>
      </c>
      <c r="AT2272" s="75" t="str">
        <f t="shared" si="462"/>
        <v>1</v>
      </c>
      <c r="AU2272" s="48" t="e">
        <f>IF(OR(AQ2272="I",#REF!="I",AQ2272="C",#REF!="C"),"Termovacío",IF(OR(AO2272="I",AN2272="I",AP2272="I",AK2272="I",AL2272="I",AO2272="C",AN2272="C",AP2272="C",AK2272="C",AL2272="C"),"Regeneración",""))</f>
        <v>#REF!</v>
      </c>
    </row>
    <row r="2273" spans="1:47" s="10" customFormat="1" ht="15" customHeight="1" x14ac:dyDescent="0.2">
      <c r="A2273" s="4">
        <f t="shared" si="463"/>
        <v>122</v>
      </c>
      <c r="B2273" s="4">
        <v>60007944</v>
      </c>
      <c r="C2273" s="4" t="s">
        <v>101</v>
      </c>
      <c r="D2273" s="4" t="s">
        <v>159</v>
      </c>
      <c r="E2273" s="3" t="s">
        <v>154</v>
      </c>
      <c r="F2273" s="4" t="s">
        <v>410</v>
      </c>
      <c r="G2273" s="4" t="s">
        <v>19</v>
      </c>
      <c r="H2273" s="4" t="s">
        <v>59</v>
      </c>
      <c r="I2273" s="4" t="s">
        <v>249</v>
      </c>
      <c r="J2273" s="4" t="s">
        <v>131</v>
      </c>
      <c r="K2273" s="4" t="s">
        <v>142</v>
      </c>
      <c r="L2273" s="4">
        <v>2017</v>
      </c>
      <c r="M2273" s="4" t="s">
        <v>267</v>
      </c>
      <c r="N2273" s="4" t="s">
        <v>153</v>
      </c>
      <c r="O2273" s="4" t="s">
        <v>118</v>
      </c>
      <c r="P2273" s="4"/>
      <c r="Q2273" s="4"/>
      <c r="R2273" s="4" t="s">
        <v>119</v>
      </c>
      <c r="S2273" s="13"/>
      <c r="T2273" s="4"/>
      <c r="U2273" s="4"/>
      <c r="V2273" s="4"/>
      <c r="W2273" s="4">
        <v>220</v>
      </c>
      <c r="X2273" s="13" t="s">
        <v>297</v>
      </c>
      <c r="Y2273" s="27">
        <v>0</v>
      </c>
      <c r="Z2273" s="27">
        <v>50</v>
      </c>
      <c r="AA2273" s="28" t="s">
        <v>282</v>
      </c>
      <c r="AB2273" s="31">
        <v>0.88149999999999995</v>
      </c>
      <c r="AC2273" s="32">
        <v>58.5</v>
      </c>
      <c r="AD2273" s="28">
        <v>6</v>
      </c>
      <c r="AE2273" s="28">
        <v>44.7</v>
      </c>
      <c r="AF2273" s="33">
        <v>0.02</v>
      </c>
      <c r="AG2273" s="28">
        <v>1</v>
      </c>
      <c r="AH2273" s="31">
        <v>5.0000000000000001E-3</v>
      </c>
      <c r="AI2273" s="31">
        <v>0.33</v>
      </c>
      <c r="AJ2273" s="31"/>
      <c r="AK2273" s="75" t="str">
        <f t="shared" si="455"/>
        <v>1</v>
      </c>
      <c r="AL2273" s="75" t="str">
        <f t="shared" si="456"/>
        <v>1</v>
      </c>
      <c r="AM2273" s="75" t="str">
        <f t="shared" si="457"/>
        <v>1</v>
      </c>
      <c r="AN2273" s="75" t="str">
        <f t="shared" si="458"/>
        <v>1</v>
      </c>
      <c r="AO2273" s="75" t="str">
        <f t="shared" si="459"/>
        <v>1</v>
      </c>
      <c r="AP2273" s="75" t="str">
        <f t="shared" si="460"/>
        <v>1</v>
      </c>
      <c r="AQ2273" s="75" t="str">
        <f t="shared" si="453"/>
        <v>1</v>
      </c>
      <c r="AR2273" s="75" t="str">
        <f t="shared" si="454"/>
        <v>1</v>
      </c>
      <c r="AS2273" s="75">
        <f t="shared" si="461"/>
        <v>1</v>
      </c>
      <c r="AT2273" s="75" t="str">
        <f t="shared" si="462"/>
        <v>1</v>
      </c>
      <c r="AU2273" s="48" t="e">
        <f>IF(OR(AQ2273="I",#REF!="I",AQ2273="C",#REF!="C"),"Termovacío",IF(OR(AO2273="I",AN2273="I",AP2273="I",AK2273="I",AL2273="I",AO2273="C",AN2273="C",AP2273="C",AK2273="C",AL2273="C"),"Regeneración",""))</f>
        <v>#REF!</v>
      </c>
    </row>
    <row r="2274" spans="1:47" s="10" customFormat="1" ht="15" customHeight="1" x14ac:dyDescent="0.2">
      <c r="A2274" s="4">
        <f t="shared" si="463"/>
        <v>122</v>
      </c>
      <c r="B2274" s="4">
        <v>60007944</v>
      </c>
      <c r="C2274" s="4" t="s">
        <v>101</v>
      </c>
      <c r="D2274" s="4" t="s">
        <v>159</v>
      </c>
      <c r="E2274" s="3" t="s">
        <v>154</v>
      </c>
      <c r="F2274" s="4" t="s">
        <v>410</v>
      </c>
      <c r="G2274" s="4" t="s">
        <v>19</v>
      </c>
      <c r="H2274" s="4" t="s">
        <v>59</v>
      </c>
      <c r="I2274" s="4" t="s">
        <v>249</v>
      </c>
      <c r="J2274" s="4" t="s">
        <v>131</v>
      </c>
      <c r="K2274" s="4" t="s">
        <v>142</v>
      </c>
      <c r="L2274" s="4">
        <v>2017</v>
      </c>
      <c r="M2274" s="4" t="s">
        <v>267</v>
      </c>
      <c r="N2274" s="4" t="s">
        <v>153</v>
      </c>
      <c r="O2274" s="4" t="s">
        <v>118</v>
      </c>
      <c r="P2274" s="4"/>
      <c r="Q2274" s="4"/>
      <c r="R2274" s="4" t="s">
        <v>119</v>
      </c>
      <c r="S2274" s="13"/>
      <c r="T2274" s="4"/>
      <c r="U2274" s="4"/>
      <c r="V2274" s="4" t="s">
        <v>301</v>
      </c>
      <c r="W2274" s="4">
        <v>220</v>
      </c>
      <c r="X2274" s="13">
        <v>44458</v>
      </c>
      <c r="Y2274" s="27">
        <v>47</v>
      </c>
      <c r="Z2274" s="27">
        <v>55</v>
      </c>
      <c r="AA2274" s="28" t="s">
        <v>283</v>
      </c>
      <c r="AB2274" s="31">
        <v>0.873</v>
      </c>
      <c r="AC2274" s="32">
        <v>53</v>
      </c>
      <c r="AD2274" s="28">
        <v>9</v>
      </c>
      <c r="AE2274" s="28">
        <v>41</v>
      </c>
      <c r="AF2274" s="33">
        <v>0.02</v>
      </c>
      <c r="AG2274" s="28">
        <v>0.5</v>
      </c>
      <c r="AH2274" s="31">
        <v>0.02</v>
      </c>
      <c r="AI2274" s="31">
        <v>1.0589999999999999</v>
      </c>
      <c r="AJ2274" s="31"/>
      <c r="AK2274" s="75" t="str">
        <f t="shared" si="455"/>
        <v>1</v>
      </c>
      <c r="AL2274" s="75" t="str">
        <f t="shared" si="456"/>
        <v>1</v>
      </c>
      <c r="AM2274" s="75" t="str">
        <f t="shared" si="457"/>
        <v>1</v>
      </c>
      <c r="AN2274" s="75" t="str">
        <f t="shared" si="458"/>
        <v>1</v>
      </c>
      <c r="AO2274" s="75" t="str">
        <f t="shared" si="459"/>
        <v>1</v>
      </c>
      <c r="AP2274" s="75" t="str">
        <f t="shared" si="460"/>
        <v>1</v>
      </c>
      <c r="AQ2274" s="75" t="str">
        <f t="shared" si="453"/>
        <v>1</v>
      </c>
      <c r="AR2274" s="75" t="str">
        <f t="shared" si="454"/>
        <v>1</v>
      </c>
      <c r="AS2274" s="75">
        <f t="shared" si="461"/>
        <v>1</v>
      </c>
      <c r="AT2274" s="75" t="str">
        <f t="shared" si="462"/>
        <v>1</v>
      </c>
      <c r="AU2274" s="48" t="e">
        <f>IF(OR(AQ2274="I",#REF!="I",AQ2274="C",#REF!="C"),"Termovacío",IF(OR(AO2274="I",AN2274="I",AP2274="I",AK2274="I",AL2274="I",AO2274="C",AN2274="C",AP2274="C",AK2274="C",AL2274="C"),"Regeneración",""))</f>
        <v>#REF!</v>
      </c>
    </row>
    <row r="2275" spans="1:47" s="10" customFormat="1" ht="15" customHeight="1" x14ac:dyDescent="0.2">
      <c r="A2275" s="4">
        <f t="shared" si="463"/>
        <v>122</v>
      </c>
      <c r="B2275" s="4">
        <v>60007944</v>
      </c>
      <c r="C2275" s="4" t="s">
        <v>101</v>
      </c>
      <c r="D2275" s="4" t="s">
        <v>159</v>
      </c>
      <c r="E2275" s="3" t="s">
        <v>154</v>
      </c>
      <c r="F2275" s="4" t="s">
        <v>410</v>
      </c>
      <c r="G2275" s="4" t="s">
        <v>19</v>
      </c>
      <c r="H2275" s="4" t="s">
        <v>59</v>
      </c>
      <c r="I2275" s="4" t="s">
        <v>249</v>
      </c>
      <c r="J2275" s="4" t="s">
        <v>131</v>
      </c>
      <c r="K2275" s="4" t="s">
        <v>142</v>
      </c>
      <c r="L2275" s="4">
        <v>2017</v>
      </c>
      <c r="M2275" s="4" t="s">
        <v>267</v>
      </c>
      <c r="N2275" s="4" t="s">
        <v>153</v>
      </c>
      <c r="O2275" s="4" t="s">
        <v>118</v>
      </c>
      <c r="P2275" s="4"/>
      <c r="Q2275" s="4"/>
      <c r="R2275" s="4" t="s">
        <v>119</v>
      </c>
      <c r="S2275" s="13"/>
      <c r="T2275" s="4"/>
      <c r="U2275" s="4"/>
      <c r="V2275" s="4"/>
      <c r="W2275" s="4">
        <v>220</v>
      </c>
      <c r="X2275" s="13">
        <v>43584</v>
      </c>
      <c r="Y2275" s="27"/>
      <c r="Z2275" s="27"/>
      <c r="AA2275" s="28"/>
      <c r="AB2275" s="31"/>
      <c r="AC2275" s="32">
        <v>64</v>
      </c>
      <c r="AD2275" s="28"/>
      <c r="AE2275" s="28">
        <v>45.3</v>
      </c>
      <c r="AF2275" s="33">
        <v>0.01</v>
      </c>
      <c r="AG2275" s="28">
        <v>0.5</v>
      </c>
      <c r="AH2275" s="31">
        <v>1.7999999999999999E-2</v>
      </c>
      <c r="AI2275" s="31">
        <v>0.32</v>
      </c>
      <c r="AJ2275" s="31"/>
      <c r="AK2275" s="75" t="str">
        <f t="shared" si="455"/>
        <v>1</v>
      </c>
      <c r="AL2275" s="75" t="str">
        <f t="shared" si="456"/>
        <v>1</v>
      </c>
      <c r="AM2275" s="75" t="str">
        <f t="shared" si="457"/>
        <v>1</v>
      </c>
      <c r="AN2275" s="75" t="str">
        <f t="shared" si="458"/>
        <v>1</v>
      </c>
      <c r="AO2275" s="75" t="str">
        <f t="shared" si="459"/>
        <v>1</v>
      </c>
      <c r="AP2275" s="75" t="str">
        <f t="shared" si="460"/>
        <v>1</v>
      </c>
      <c r="AQ2275" s="75" t="str">
        <f t="shared" si="453"/>
        <v>1</v>
      </c>
      <c r="AR2275" s="75" t="str">
        <f t="shared" si="454"/>
        <v>1</v>
      </c>
      <c r="AS2275" s="75">
        <f t="shared" si="461"/>
        <v>1</v>
      </c>
      <c r="AT2275" s="75" t="str">
        <f t="shared" si="462"/>
        <v>1</v>
      </c>
      <c r="AU2275" s="48" t="e">
        <f>IF(OR(AQ2275="I",#REF!="I",AQ2275="C",#REF!="C"),"Termovacío",IF(OR(AO2275="I",AN2275="I",AP2275="I",AK2275="I",AL2275="I",AO2275="C",AN2275="C",AP2275="C",AK2275="C",AL2275="C"),"Regeneración",""))</f>
        <v>#REF!</v>
      </c>
    </row>
    <row r="2276" spans="1:47" s="10" customFormat="1" ht="15" customHeight="1" x14ac:dyDescent="0.2">
      <c r="A2276" s="4">
        <f t="shared" si="463"/>
        <v>122</v>
      </c>
      <c r="B2276" s="4">
        <v>60007944</v>
      </c>
      <c r="C2276" s="4" t="s">
        <v>101</v>
      </c>
      <c r="D2276" s="4" t="s">
        <v>159</v>
      </c>
      <c r="E2276" s="3" t="s">
        <v>154</v>
      </c>
      <c r="F2276" s="4" t="s">
        <v>410</v>
      </c>
      <c r="G2276" s="4" t="s">
        <v>19</v>
      </c>
      <c r="H2276" s="4" t="s">
        <v>59</v>
      </c>
      <c r="I2276" s="4" t="s">
        <v>249</v>
      </c>
      <c r="J2276" s="4" t="s">
        <v>131</v>
      </c>
      <c r="K2276" s="4" t="s">
        <v>142</v>
      </c>
      <c r="L2276" s="4">
        <v>2017</v>
      </c>
      <c r="M2276" s="4" t="s">
        <v>267</v>
      </c>
      <c r="N2276" s="4" t="s">
        <v>153</v>
      </c>
      <c r="O2276" s="4" t="s">
        <v>118</v>
      </c>
      <c r="P2276" s="4"/>
      <c r="Q2276" s="4"/>
      <c r="R2276" s="4" t="s">
        <v>119</v>
      </c>
      <c r="S2276" s="13"/>
      <c r="T2276" s="4"/>
      <c r="U2276" s="4"/>
      <c r="V2276" s="4"/>
      <c r="W2276" s="4">
        <v>220</v>
      </c>
      <c r="X2276" s="13">
        <v>43322</v>
      </c>
      <c r="Y2276" s="27"/>
      <c r="Z2276" s="27"/>
      <c r="AA2276" s="28"/>
      <c r="AB2276" s="31"/>
      <c r="AC2276" s="32">
        <v>66</v>
      </c>
      <c r="AD2276" s="28"/>
      <c r="AE2276" s="28">
        <v>41.4</v>
      </c>
      <c r="AF2276" s="33">
        <v>0.01</v>
      </c>
      <c r="AG2276" s="28">
        <v>0.5</v>
      </c>
      <c r="AH2276" s="31">
        <v>1.0999999999999999E-2</v>
      </c>
      <c r="AI2276" s="31">
        <v>0.16</v>
      </c>
      <c r="AJ2276" s="31"/>
      <c r="AK2276" s="75" t="str">
        <f t="shared" si="455"/>
        <v>1</v>
      </c>
      <c r="AL2276" s="75" t="str">
        <f t="shared" si="456"/>
        <v>1</v>
      </c>
      <c r="AM2276" s="75" t="str">
        <f t="shared" si="457"/>
        <v>1</v>
      </c>
      <c r="AN2276" s="75" t="str">
        <f t="shared" si="458"/>
        <v>1</v>
      </c>
      <c r="AO2276" s="75" t="str">
        <f t="shared" si="459"/>
        <v>1</v>
      </c>
      <c r="AP2276" s="75" t="str">
        <f t="shared" si="460"/>
        <v>1</v>
      </c>
      <c r="AQ2276" s="75" t="str">
        <f t="shared" ref="AQ2276:AQ2339" si="464">IF(AC2276&lt;&gt;"",IF(AND(W2276=60,AC2276&gt;=40),"1",IF(AND(W2276=60,AC2276&gt;=35,AC2276&lt;40),"3",IF(AND(W2276=60,AC2276&lt;35),"5",IF(AND(W2276=220,AC2276&gt;=50),"1",IF(AND(W2276=220,AC2276&gt;=45,AC2276&lt;50),"2",IF(AND(W2276=220,AC2276&lt;45),"5","")))))),"1")</f>
        <v>1</v>
      </c>
      <c r="AR2276" s="75" t="str">
        <f t="shared" ref="AR2276:AR2339" si="465">IF(AJ2276&lt;&gt;"",IF(AJ2276&gt;=0.2,"1",IF(AND(AJ2276&gt;=0.1,AJ2276&lt;0.2),"3",IF(AJ2276&lt;0.1,"5",""))),"1")</f>
        <v>1</v>
      </c>
      <c r="AS2276" s="75">
        <f t="shared" si="461"/>
        <v>1</v>
      </c>
      <c r="AT2276" s="75" t="str">
        <f t="shared" si="462"/>
        <v>1</v>
      </c>
      <c r="AU2276" s="48" t="e">
        <f>IF(OR(AQ2276="I",#REF!="I",AQ2276="C",#REF!="C"),"Termovacío",IF(OR(AO2276="I",AN2276="I",AP2276="I",AK2276="I",AL2276="I",AO2276="C",AN2276="C",AP2276="C",AK2276="C",AL2276="C"),"Regeneración",""))</f>
        <v>#REF!</v>
      </c>
    </row>
    <row r="2277" spans="1:47" s="10" customFormat="1" ht="15" customHeight="1" x14ac:dyDescent="0.2">
      <c r="A2277" s="4">
        <f t="shared" si="463"/>
        <v>123</v>
      </c>
      <c r="B2277" s="36">
        <v>50600001</v>
      </c>
      <c r="C2277" s="36" t="s">
        <v>101</v>
      </c>
      <c r="D2277" s="36" t="s">
        <v>160</v>
      </c>
      <c r="E2277" s="37" t="s">
        <v>152</v>
      </c>
      <c r="F2277" s="36" t="s">
        <v>411</v>
      </c>
      <c r="G2277" s="36" t="s">
        <v>12</v>
      </c>
      <c r="H2277" s="36">
        <v>59571</v>
      </c>
      <c r="I2277" s="36" t="s">
        <v>249</v>
      </c>
      <c r="J2277" s="36" t="s">
        <v>131</v>
      </c>
      <c r="K2277" s="36" t="s">
        <v>117</v>
      </c>
      <c r="L2277" s="36">
        <v>1996</v>
      </c>
      <c r="M2277" s="36" t="s">
        <v>266</v>
      </c>
      <c r="N2277" s="36" t="s">
        <v>304</v>
      </c>
      <c r="O2277" s="36" t="s">
        <v>122</v>
      </c>
      <c r="P2277" s="36"/>
      <c r="Q2277" s="36"/>
      <c r="R2277" s="36" t="s">
        <v>123</v>
      </c>
      <c r="S2277" s="38"/>
      <c r="T2277" s="36"/>
      <c r="U2277" s="36"/>
      <c r="V2277" s="36" t="s">
        <v>448</v>
      </c>
      <c r="W2277" s="36">
        <v>220</v>
      </c>
      <c r="X2277" s="38">
        <v>45218</v>
      </c>
      <c r="Y2277" s="39">
        <v>68</v>
      </c>
      <c r="Z2277" s="39"/>
      <c r="AA2277" s="40" t="s">
        <v>456</v>
      </c>
      <c r="AB2277" s="41">
        <v>0.872</v>
      </c>
      <c r="AC2277" s="42">
        <v>72</v>
      </c>
      <c r="AD2277" s="40">
        <v>4</v>
      </c>
      <c r="AE2277" s="40">
        <v>36.700000000000003</v>
      </c>
      <c r="AF2277" s="43">
        <v>0.01</v>
      </c>
      <c r="AG2277" s="40">
        <v>1</v>
      </c>
      <c r="AH2277" s="41">
        <v>1.7999999999999999E-2</v>
      </c>
      <c r="AI2277" s="41">
        <v>1.1579999999999999</v>
      </c>
      <c r="AJ2277" s="41"/>
      <c r="AK2277" s="75" t="str">
        <f t="shared" si="455"/>
        <v>1</v>
      </c>
      <c r="AL2277" s="75" t="str">
        <f t="shared" si="456"/>
        <v>1</v>
      </c>
      <c r="AM2277" s="75" t="str">
        <f t="shared" si="457"/>
        <v>1</v>
      </c>
      <c r="AN2277" s="75" t="str">
        <f t="shared" si="458"/>
        <v>1</v>
      </c>
      <c r="AO2277" s="75" t="str">
        <f t="shared" si="459"/>
        <v>1</v>
      </c>
      <c r="AP2277" s="75" t="str">
        <f t="shared" si="460"/>
        <v>1</v>
      </c>
      <c r="AQ2277" s="75" t="str">
        <f t="shared" si="464"/>
        <v>1</v>
      </c>
      <c r="AR2277" s="75" t="str">
        <f t="shared" si="465"/>
        <v>1</v>
      </c>
      <c r="AS2277" s="75">
        <f t="shared" si="461"/>
        <v>1</v>
      </c>
      <c r="AT2277" s="75" t="str">
        <f t="shared" si="462"/>
        <v>1</v>
      </c>
      <c r="AU2277" s="48" t="e">
        <f>IF(OR(AQ2277="I",#REF!="I",AQ2277="C",#REF!="C"),"Termovacío",IF(OR(AO2277="I",AN2277="I",AP2277="I",AK2277="I",AL2277="I",AO2277="C",AN2277="C",AP2277="C",AK2277="C",AL2277="C"),"Regeneración",""))</f>
        <v>#REF!</v>
      </c>
    </row>
    <row r="2278" spans="1:47" s="10" customFormat="1" ht="15" customHeight="1" x14ac:dyDescent="0.2">
      <c r="A2278" s="4">
        <f t="shared" si="463"/>
        <v>123</v>
      </c>
      <c r="B2278" s="4">
        <v>50600001</v>
      </c>
      <c r="C2278" s="4" t="s">
        <v>101</v>
      </c>
      <c r="D2278" s="4" t="s">
        <v>160</v>
      </c>
      <c r="E2278" s="3" t="s">
        <v>152</v>
      </c>
      <c r="F2278" s="4" t="s">
        <v>411</v>
      </c>
      <c r="G2278" s="4" t="s">
        <v>12</v>
      </c>
      <c r="H2278" s="4">
        <v>59571</v>
      </c>
      <c r="I2278" s="4" t="s">
        <v>249</v>
      </c>
      <c r="J2278" s="4" t="s">
        <v>131</v>
      </c>
      <c r="K2278" s="4" t="s">
        <v>117</v>
      </c>
      <c r="L2278" s="4">
        <v>1996</v>
      </c>
      <c r="M2278" s="4" t="s">
        <v>266</v>
      </c>
      <c r="N2278" s="4" t="s">
        <v>304</v>
      </c>
      <c r="O2278" s="4" t="s">
        <v>122</v>
      </c>
      <c r="P2278" s="4"/>
      <c r="Q2278" s="4"/>
      <c r="R2278" s="4" t="s">
        <v>123</v>
      </c>
      <c r="S2278" s="13"/>
      <c r="T2278" s="4"/>
      <c r="U2278" s="4"/>
      <c r="V2278" s="4"/>
      <c r="W2278" s="4">
        <v>220</v>
      </c>
      <c r="X2278" s="13" t="s">
        <v>297</v>
      </c>
      <c r="Y2278" s="27">
        <v>0</v>
      </c>
      <c r="Z2278" s="27">
        <v>58</v>
      </c>
      <c r="AA2278" s="28" t="s">
        <v>282</v>
      </c>
      <c r="AB2278" s="31">
        <v>0.87119999999999997</v>
      </c>
      <c r="AC2278" s="32">
        <v>66.099999999999994</v>
      </c>
      <c r="AD2278" s="28">
        <v>6</v>
      </c>
      <c r="AE2278" s="28">
        <v>37.200000000000003</v>
      </c>
      <c r="AF2278" s="33">
        <v>0.02</v>
      </c>
      <c r="AG2278" s="28">
        <v>2</v>
      </c>
      <c r="AH2278" s="31">
        <v>2.1000000000000001E-2</v>
      </c>
      <c r="AI2278" s="31">
        <v>1.45</v>
      </c>
      <c r="AJ2278" s="31"/>
      <c r="AK2278" s="75" t="str">
        <f t="shared" si="455"/>
        <v>1</v>
      </c>
      <c r="AL2278" s="75" t="str">
        <f t="shared" si="456"/>
        <v>1</v>
      </c>
      <c r="AM2278" s="75" t="str">
        <f t="shared" si="457"/>
        <v>1</v>
      </c>
      <c r="AN2278" s="75" t="str">
        <f t="shared" si="458"/>
        <v>1</v>
      </c>
      <c r="AO2278" s="75" t="str">
        <f t="shared" si="459"/>
        <v>1</v>
      </c>
      <c r="AP2278" s="75" t="str">
        <f t="shared" si="460"/>
        <v>1</v>
      </c>
      <c r="AQ2278" s="75" t="str">
        <f t="shared" si="464"/>
        <v>1</v>
      </c>
      <c r="AR2278" s="75" t="str">
        <f t="shared" si="465"/>
        <v>1</v>
      </c>
      <c r="AS2278" s="75">
        <f t="shared" si="461"/>
        <v>1</v>
      </c>
      <c r="AT2278" s="75" t="str">
        <f t="shared" si="462"/>
        <v>1</v>
      </c>
      <c r="AU2278" s="48" t="e">
        <f>IF(OR(AQ2278="I",#REF!="I",AQ2278="C",#REF!="C"),"Termovacío",IF(OR(AO2278="I",AN2278="I",AP2278="I",AK2278="I",AL2278="I",AO2278="C",AN2278="C",AP2278="C",AK2278="C",AL2278="C"),"Regeneración",""))</f>
        <v>#REF!</v>
      </c>
    </row>
    <row r="2279" spans="1:47" s="10" customFormat="1" ht="15" customHeight="1" x14ac:dyDescent="0.2">
      <c r="A2279" s="4">
        <f t="shared" si="463"/>
        <v>123</v>
      </c>
      <c r="B2279" s="4">
        <v>50600001</v>
      </c>
      <c r="C2279" s="4" t="s">
        <v>101</v>
      </c>
      <c r="D2279" s="4" t="s">
        <v>160</v>
      </c>
      <c r="E2279" s="3" t="s">
        <v>152</v>
      </c>
      <c r="F2279" s="4" t="s">
        <v>411</v>
      </c>
      <c r="G2279" s="4" t="s">
        <v>12</v>
      </c>
      <c r="H2279" s="4">
        <v>59571</v>
      </c>
      <c r="I2279" s="4" t="s">
        <v>249</v>
      </c>
      <c r="J2279" s="4" t="s">
        <v>131</v>
      </c>
      <c r="K2279" s="4" t="s">
        <v>117</v>
      </c>
      <c r="L2279" s="4">
        <v>1996</v>
      </c>
      <c r="M2279" s="4" t="s">
        <v>266</v>
      </c>
      <c r="N2279" s="4" t="s">
        <v>304</v>
      </c>
      <c r="O2279" s="4" t="s">
        <v>122</v>
      </c>
      <c r="P2279" s="4"/>
      <c r="Q2279" s="4"/>
      <c r="R2279" s="4" t="s">
        <v>123</v>
      </c>
      <c r="S2279" s="13"/>
      <c r="T2279" s="4"/>
      <c r="U2279" s="4"/>
      <c r="V2279" s="4" t="s">
        <v>301</v>
      </c>
      <c r="W2279" s="4">
        <v>220</v>
      </c>
      <c r="X2279" s="13">
        <v>44458</v>
      </c>
      <c r="Y2279" s="27">
        <v>47</v>
      </c>
      <c r="Z2279" s="27">
        <v>58</v>
      </c>
      <c r="AA2279" s="28" t="s">
        <v>283</v>
      </c>
      <c r="AB2279" s="31">
        <v>0.86199999999999999</v>
      </c>
      <c r="AC2279" s="32">
        <v>62</v>
      </c>
      <c r="AD2279" s="28">
        <v>10</v>
      </c>
      <c r="AE2279" s="28">
        <v>37</v>
      </c>
      <c r="AF2279" s="33">
        <v>0.02</v>
      </c>
      <c r="AG2279" s="28">
        <v>2</v>
      </c>
      <c r="AH2279" s="31">
        <v>2.5999999999999999E-2</v>
      </c>
      <c r="AI2279" s="31">
        <v>1.198</v>
      </c>
      <c r="AJ2279" s="31"/>
      <c r="AK2279" s="75" t="str">
        <f t="shared" si="455"/>
        <v>1</v>
      </c>
      <c r="AL2279" s="75" t="str">
        <f t="shared" si="456"/>
        <v>1</v>
      </c>
      <c r="AM2279" s="75" t="str">
        <f t="shared" si="457"/>
        <v>1</v>
      </c>
      <c r="AN2279" s="75" t="str">
        <f t="shared" si="458"/>
        <v>1</v>
      </c>
      <c r="AO2279" s="75" t="str">
        <f t="shared" si="459"/>
        <v>1</v>
      </c>
      <c r="AP2279" s="75" t="str">
        <f t="shared" si="460"/>
        <v>1</v>
      </c>
      <c r="AQ2279" s="75" t="str">
        <f t="shared" si="464"/>
        <v>1</v>
      </c>
      <c r="AR2279" s="75" t="str">
        <f t="shared" si="465"/>
        <v>1</v>
      </c>
      <c r="AS2279" s="75">
        <f t="shared" si="461"/>
        <v>1</v>
      </c>
      <c r="AT2279" s="75" t="str">
        <f t="shared" si="462"/>
        <v>1</v>
      </c>
      <c r="AU2279" s="48" t="e">
        <f>IF(OR(AQ2279="I",#REF!="I",AQ2279="C",#REF!="C"),"Termovacío",IF(OR(AO2279="I",AN2279="I",AP2279="I",AK2279="I",AL2279="I",AO2279="C",AN2279="C",AP2279="C",AK2279="C",AL2279="C"),"Regeneración",""))</f>
        <v>#REF!</v>
      </c>
    </row>
    <row r="2280" spans="1:47" s="10" customFormat="1" ht="15" customHeight="1" x14ac:dyDescent="0.2">
      <c r="A2280" s="4">
        <f t="shared" si="463"/>
        <v>123</v>
      </c>
      <c r="B2280" s="4">
        <v>50600001</v>
      </c>
      <c r="C2280" s="4" t="s">
        <v>101</v>
      </c>
      <c r="D2280" s="4" t="s">
        <v>160</v>
      </c>
      <c r="E2280" s="3" t="s">
        <v>152</v>
      </c>
      <c r="F2280" s="4" t="s">
        <v>411</v>
      </c>
      <c r="G2280" s="4" t="s">
        <v>12</v>
      </c>
      <c r="H2280" s="4">
        <v>59571</v>
      </c>
      <c r="I2280" s="4" t="s">
        <v>249</v>
      </c>
      <c r="J2280" s="4" t="s">
        <v>131</v>
      </c>
      <c r="K2280" s="4" t="s">
        <v>117</v>
      </c>
      <c r="L2280" s="4">
        <v>1996</v>
      </c>
      <c r="M2280" s="4" t="s">
        <v>266</v>
      </c>
      <c r="N2280" s="4" t="s">
        <v>304</v>
      </c>
      <c r="O2280" s="4" t="s">
        <v>122</v>
      </c>
      <c r="P2280" s="4"/>
      <c r="Q2280" s="4"/>
      <c r="R2280" s="4" t="s">
        <v>123</v>
      </c>
      <c r="S2280" s="13"/>
      <c r="T2280" s="4"/>
      <c r="U2280" s="4"/>
      <c r="V2280" s="4"/>
      <c r="W2280" s="4">
        <v>220</v>
      </c>
      <c r="X2280" s="13">
        <v>43584</v>
      </c>
      <c r="Y2280" s="27"/>
      <c r="Z2280" s="27"/>
      <c r="AA2280" s="28"/>
      <c r="AB2280" s="31"/>
      <c r="AC2280" s="32">
        <v>50.4</v>
      </c>
      <c r="AD2280" s="28"/>
      <c r="AE2280" s="28">
        <v>40.9</v>
      </c>
      <c r="AF2280" s="33">
        <v>0.01</v>
      </c>
      <c r="AG2280" s="28">
        <v>2</v>
      </c>
      <c r="AH2280" s="31">
        <v>2.4E-2</v>
      </c>
      <c r="AI2280" s="31">
        <v>1.06</v>
      </c>
      <c r="AJ2280" s="31"/>
      <c r="AK2280" s="75" t="str">
        <f t="shared" si="455"/>
        <v>1</v>
      </c>
      <c r="AL2280" s="75" t="str">
        <f t="shared" si="456"/>
        <v>1</v>
      </c>
      <c r="AM2280" s="75" t="str">
        <f t="shared" si="457"/>
        <v>1</v>
      </c>
      <c r="AN2280" s="75" t="str">
        <f t="shared" si="458"/>
        <v>1</v>
      </c>
      <c r="AO2280" s="75" t="str">
        <f t="shared" si="459"/>
        <v>1</v>
      </c>
      <c r="AP2280" s="75" t="str">
        <f t="shared" si="460"/>
        <v>1</v>
      </c>
      <c r="AQ2280" s="75" t="str">
        <f t="shared" si="464"/>
        <v>1</v>
      </c>
      <c r="AR2280" s="75" t="str">
        <f t="shared" si="465"/>
        <v>1</v>
      </c>
      <c r="AS2280" s="75">
        <f t="shared" si="461"/>
        <v>1</v>
      </c>
      <c r="AT2280" s="75" t="str">
        <f t="shared" si="462"/>
        <v>1</v>
      </c>
      <c r="AU2280" s="48" t="e">
        <f>IF(OR(AQ2280="I",#REF!="I",AQ2280="C",#REF!="C"),"Termovacío",IF(OR(AO2280="I",AN2280="I",AP2280="I",AK2280="I",AL2280="I",AO2280="C",AN2280="C",AP2280="C",AK2280="C",AL2280="C"),"Regeneración",""))</f>
        <v>#REF!</v>
      </c>
    </row>
    <row r="2281" spans="1:47" s="10" customFormat="1" ht="15" customHeight="1" x14ac:dyDescent="0.2">
      <c r="A2281" s="4">
        <f t="shared" si="463"/>
        <v>123</v>
      </c>
      <c r="B2281" s="4">
        <v>50600001</v>
      </c>
      <c r="C2281" s="4" t="s">
        <v>101</v>
      </c>
      <c r="D2281" s="4" t="s">
        <v>160</v>
      </c>
      <c r="E2281" s="3" t="s">
        <v>152</v>
      </c>
      <c r="F2281" s="4" t="s">
        <v>411</v>
      </c>
      <c r="G2281" s="4" t="s">
        <v>12</v>
      </c>
      <c r="H2281" s="4">
        <v>59571</v>
      </c>
      <c r="I2281" s="4" t="s">
        <v>249</v>
      </c>
      <c r="J2281" s="4" t="s">
        <v>131</v>
      </c>
      <c r="K2281" s="4" t="s">
        <v>117</v>
      </c>
      <c r="L2281" s="4">
        <v>1996</v>
      </c>
      <c r="M2281" s="4" t="s">
        <v>266</v>
      </c>
      <c r="N2281" s="4" t="s">
        <v>304</v>
      </c>
      <c r="O2281" s="4" t="s">
        <v>122</v>
      </c>
      <c r="P2281" s="4"/>
      <c r="Q2281" s="4"/>
      <c r="R2281" s="4" t="s">
        <v>123</v>
      </c>
      <c r="S2281" s="13"/>
      <c r="T2281" s="4"/>
      <c r="U2281" s="4"/>
      <c r="V2281" s="4"/>
      <c r="W2281" s="4">
        <v>220</v>
      </c>
      <c r="X2281" s="13">
        <v>43322</v>
      </c>
      <c r="Y2281" s="27"/>
      <c r="Z2281" s="27"/>
      <c r="AA2281" s="28"/>
      <c r="AB2281" s="31"/>
      <c r="AC2281" s="32">
        <v>67.2</v>
      </c>
      <c r="AD2281" s="28"/>
      <c r="AE2281" s="28">
        <v>36.4</v>
      </c>
      <c r="AF2281" s="33">
        <v>0.01</v>
      </c>
      <c r="AG2281" s="28">
        <v>2</v>
      </c>
      <c r="AH2281" s="31">
        <v>2.1999999999999999E-2</v>
      </c>
      <c r="AI2281" s="31">
        <v>1.04</v>
      </c>
      <c r="AJ2281" s="31"/>
      <c r="AK2281" s="75" t="str">
        <f t="shared" si="455"/>
        <v>1</v>
      </c>
      <c r="AL2281" s="75" t="str">
        <f t="shared" si="456"/>
        <v>1</v>
      </c>
      <c r="AM2281" s="75" t="str">
        <f t="shared" si="457"/>
        <v>1</v>
      </c>
      <c r="AN2281" s="75" t="str">
        <f t="shared" si="458"/>
        <v>1</v>
      </c>
      <c r="AO2281" s="75" t="str">
        <f t="shared" si="459"/>
        <v>1</v>
      </c>
      <c r="AP2281" s="75" t="str">
        <f t="shared" si="460"/>
        <v>1</v>
      </c>
      <c r="AQ2281" s="75" t="str">
        <f t="shared" si="464"/>
        <v>1</v>
      </c>
      <c r="AR2281" s="75" t="str">
        <f t="shared" si="465"/>
        <v>1</v>
      </c>
      <c r="AS2281" s="75">
        <f t="shared" si="461"/>
        <v>1</v>
      </c>
      <c r="AT2281" s="75" t="str">
        <f t="shared" si="462"/>
        <v>1</v>
      </c>
      <c r="AU2281" s="48" t="e">
        <f>IF(OR(AQ2281="I",#REF!="I",AQ2281="C",#REF!="C"),"Termovacío",IF(OR(AO2281="I",AN2281="I",AP2281="I",AK2281="I",AL2281="I",AO2281="C",AN2281="C",AP2281="C",AK2281="C",AL2281="C"),"Regeneración",""))</f>
        <v>#REF!</v>
      </c>
    </row>
    <row r="2282" spans="1:47" s="10" customFormat="1" ht="15" customHeight="1" x14ac:dyDescent="0.2">
      <c r="A2282" s="4">
        <f t="shared" si="463"/>
        <v>123</v>
      </c>
      <c r="B2282" s="4">
        <v>50600001</v>
      </c>
      <c r="C2282" s="4" t="s">
        <v>101</v>
      </c>
      <c r="D2282" s="4" t="s">
        <v>160</v>
      </c>
      <c r="E2282" s="3" t="s">
        <v>152</v>
      </c>
      <c r="F2282" s="4" t="s">
        <v>411</v>
      </c>
      <c r="G2282" s="4" t="s">
        <v>12</v>
      </c>
      <c r="H2282" s="4">
        <v>59571</v>
      </c>
      <c r="I2282" s="4" t="s">
        <v>249</v>
      </c>
      <c r="J2282" s="4" t="s">
        <v>131</v>
      </c>
      <c r="K2282" s="4" t="s">
        <v>117</v>
      </c>
      <c r="L2282" s="4">
        <v>1996</v>
      </c>
      <c r="M2282" s="4" t="s">
        <v>266</v>
      </c>
      <c r="N2282" s="4" t="s">
        <v>304</v>
      </c>
      <c r="O2282" s="4" t="s">
        <v>122</v>
      </c>
      <c r="P2282" s="4"/>
      <c r="Q2282" s="4"/>
      <c r="R2282" s="4" t="s">
        <v>123</v>
      </c>
      <c r="S2282" s="13"/>
      <c r="T2282" s="4"/>
      <c r="U2282" s="4"/>
      <c r="V2282" s="4"/>
      <c r="W2282" s="4">
        <v>220</v>
      </c>
      <c r="X2282" s="13">
        <v>42927</v>
      </c>
      <c r="Y2282" s="27"/>
      <c r="Z2282" s="27"/>
      <c r="AA2282" s="28"/>
      <c r="AB2282" s="31"/>
      <c r="AC2282" s="32"/>
      <c r="AD2282" s="28"/>
      <c r="AE2282" s="28">
        <v>39.5</v>
      </c>
      <c r="AF2282" s="33">
        <v>0.01</v>
      </c>
      <c r="AG2282" s="28">
        <v>2</v>
      </c>
      <c r="AH2282" s="31">
        <v>0.04</v>
      </c>
      <c r="AI2282" s="31">
        <v>2.1</v>
      </c>
      <c r="AJ2282" s="31"/>
      <c r="AK2282" s="75" t="str">
        <f t="shared" si="455"/>
        <v>1</v>
      </c>
      <c r="AL2282" s="75" t="str">
        <f t="shared" si="456"/>
        <v>1</v>
      </c>
      <c r="AM2282" s="75" t="str">
        <f t="shared" si="457"/>
        <v>1</v>
      </c>
      <c r="AN2282" s="75" t="str">
        <f t="shared" si="458"/>
        <v>1</v>
      </c>
      <c r="AO2282" s="75" t="str">
        <f t="shared" si="459"/>
        <v>1</v>
      </c>
      <c r="AP2282" s="75" t="str">
        <f t="shared" si="460"/>
        <v>1</v>
      </c>
      <c r="AQ2282" s="75" t="str">
        <f t="shared" si="464"/>
        <v>1</v>
      </c>
      <c r="AR2282" s="75" t="str">
        <f t="shared" si="465"/>
        <v>1</v>
      </c>
      <c r="AS2282" s="75">
        <f t="shared" si="461"/>
        <v>1</v>
      </c>
      <c r="AT2282" s="75" t="str">
        <f t="shared" si="462"/>
        <v>1</v>
      </c>
      <c r="AU2282" s="48" t="e">
        <f>IF(OR(AQ2282="I",#REF!="I",AQ2282="C",#REF!="C"),"Termovacío",IF(OR(AO2282="I",AN2282="I",AP2282="I",AK2282="I",AL2282="I",AO2282="C",AN2282="C",AP2282="C",AK2282="C",AL2282="C"),"Regeneración",""))</f>
        <v>#REF!</v>
      </c>
    </row>
    <row r="2283" spans="1:47" s="10" customFormat="1" ht="15" customHeight="1" x14ac:dyDescent="0.2">
      <c r="A2283" s="4">
        <f t="shared" si="463"/>
        <v>123</v>
      </c>
      <c r="B2283" s="4">
        <v>50600001</v>
      </c>
      <c r="C2283" s="4" t="s">
        <v>101</v>
      </c>
      <c r="D2283" s="4" t="s">
        <v>160</v>
      </c>
      <c r="E2283" s="3" t="s">
        <v>152</v>
      </c>
      <c r="F2283" s="4" t="s">
        <v>411</v>
      </c>
      <c r="G2283" s="4" t="s">
        <v>12</v>
      </c>
      <c r="H2283" s="4">
        <v>59571</v>
      </c>
      <c r="I2283" s="4" t="s">
        <v>249</v>
      </c>
      <c r="J2283" s="4" t="s">
        <v>131</v>
      </c>
      <c r="K2283" s="4" t="s">
        <v>117</v>
      </c>
      <c r="L2283" s="4">
        <v>1996</v>
      </c>
      <c r="M2283" s="4" t="s">
        <v>266</v>
      </c>
      <c r="N2283" s="4" t="s">
        <v>304</v>
      </c>
      <c r="O2283" s="4" t="s">
        <v>122</v>
      </c>
      <c r="P2283" s="4"/>
      <c r="Q2283" s="4"/>
      <c r="R2283" s="4" t="s">
        <v>123</v>
      </c>
      <c r="S2283" s="13"/>
      <c r="T2283" s="4"/>
      <c r="U2283" s="4"/>
      <c r="V2283" s="4"/>
      <c r="W2283" s="4">
        <v>220</v>
      </c>
      <c r="X2283" s="13">
        <v>42387</v>
      </c>
      <c r="Y2283" s="27"/>
      <c r="Z2283" s="27"/>
      <c r="AA2283" s="28"/>
      <c r="AB2283" s="31"/>
      <c r="AC2283" s="32"/>
      <c r="AD2283" s="28"/>
      <c r="AE2283" s="28">
        <v>36</v>
      </c>
      <c r="AF2283" s="33">
        <v>0.01</v>
      </c>
      <c r="AG2283" s="28">
        <v>1.5</v>
      </c>
      <c r="AH2283" s="31">
        <v>2.5999999999999999E-2</v>
      </c>
      <c r="AI2283" s="31">
        <v>1.4770000000000001</v>
      </c>
      <c r="AJ2283" s="31"/>
      <c r="AK2283" s="75" t="str">
        <f t="shared" si="455"/>
        <v>1</v>
      </c>
      <c r="AL2283" s="75" t="str">
        <f t="shared" si="456"/>
        <v>1</v>
      </c>
      <c r="AM2283" s="75" t="str">
        <f t="shared" si="457"/>
        <v>1</v>
      </c>
      <c r="AN2283" s="75" t="str">
        <f t="shared" si="458"/>
        <v>1</v>
      </c>
      <c r="AO2283" s="75" t="str">
        <f t="shared" si="459"/>
        <v>1</v>
      </c>
      <c r="AP2283" s="75" t="str">
        <f t="shared" si="460"/>
        <v>1</v>
      </c>
      <c r="AQ2283" s="75" t="str">
        <f t="shared" si="464"/>
        <v>1</v>
      </c>
      <c r="AR2283" s="75" t="str">
        <f t="shared" si="465"/>
        <v>1</v>
      </c>
      <c r="AS2283" s="75">
        <f t="shared" si="461"/>
        <v>1</v>
      </c>
      <c r="AT2283" s="75" t="str">
        <f t="shared" si="462"/>
        <v>1</v>
      </c>
      <c r="AU2283" s="48" t="e">
        <f>IF(OR(AQ2283="I",#REF!="I",AQ2283="C",#REF!="C"),"Termovacío",IF(OR(AO2283="I",AN2283="I",AP2283="I",AK2283="I",AL2283="I",AO2283="C",AN2283="C",AP2283="C",AK2283="C",AL2283="C"),"Regeneración",""))</f>
        <v>#REF!</v>
      </c>
    </row>
    <row r="2284" spans="1:47" s="10" customFormat="1" ht="15" customHeight="1" x14ac:dyDescent="0.2">
      <c r="A2284" s="4">
        <f t="shared" si="463"/>
        <v>123</v>
      </c>
      <c r="B2284" s="4">
        <v>50600001</v>
      </c>
      <c r="C2284" s="4" t="s">
        <v>101</v>
      </c>
      <c r="D2284" s="4" t="s">
        <v>160</v>
      </c>
      <c r="E2284" s="3" t="s">
        <v>152</v>
      </c>
      <c r="F2284" s="4" t="s">
        <v>411</v>
      </c>
      <c r="G2284" s="4" t="s">
        <v>12</v>
      </c>
      <c r="H2284" s="4">
        <v>59571</v>
      </c>
      <c r="I2284" s="4" t="s">
        <v>249</v>
      </c>
      <c r="J2284" s="4" t="s">
        <v>131</v>
      </c>
      <c r="K2284" s="4" t="s">
        <v>117</v>
      </c>
      <c r="L2284" s="4">
        <v>1996</v>
      </c>
      <c r="M2284" s="4" t="s">
        <v>266</v>
      </c>
      <c r="N2284" s="4" t="s">
        <v>304</v>
      </c>
      <c r="O2284" s="4" t="s">
        <v>122</v>
      </c>
      <c r="P2284" s="4"/>
      <c r="Q2284" s="4"/>
      <c r="R2284" s="4" t="s">
        <v>123</v>
      </c>
      <c r="S2284" s="13"/>
      <c r="T2284" s="4"/>
      <c r="U2284" s="4"/>
      <c r="V2284" s="4"/>
      <c r="W2284" s="4">
        <v>220</v>
      </c>
      <c r="X2284" s="13">
        <v>41990</v>
      </c>
      <c r="Y2284" s="27"/>
      <c r="Z2284" s="27"/>
      <c r="AA2284" s="28"/>
      <c r="AB2284" s="31"/>
      <c r="AC2284" s="32"/>
      <c r="AD2284" s="28"/>
      <c r="AE2284" s="28">
        <v>37</v>
      </c>
      <c r="AF2284" s="33">
        <v>0.01</v>
      </c>
      <c r="AG2284" s="28">
        <v>1</v>
      </c>
      <c r="AH2284" s="31">
        <v>3.3000000000000002E-2</v>
      </c>
      <c r="AI2284" s="31"/>
      <c r="AJ2284" s="31"/>
      <c r="AK2284" s="75" t="str">
        <f t="shared" si="455"/>
        <v>1</v>
      </c>
      <c r="AL2284" s="75" t="str">
        <f t="shared" si="456"/>
        <v>1</v>
      </c>
      <c r="AM2284" s="75" t="str">
        <f t="shared" si="457"/>
        <v>1</v>
      </c>
      <c r="AN2284" s="75" t="str">
        <f t="shared" si="458"/>
        <v>1</v>
      </c>
      <c r="AO2284" s="75" t="str">
        <f t="shared" si="459"/>
        <v>1</v>
      </c>
      <c r="AP2284" s="75" t="str">
        <f t="shared" si="460"/>
        <v>1</v>
      </c>
      <c r="AQ2284" s="75" t="str">
        <f t="shared" si="464"/>
        <v>1</v>
      </c>
      <c r="AR2284" s="75" t="str">
        <f t="shared" si="465"/>
        <v>1</v>
      </c>
      <c r="AS2284" s="75">
        <f t="shared" si="461"/>
        <v>1</v>
      </c>
      <c r="AT2284" s="75" t="str">
        <f t="shared" si="462"/>
        <v>1</v>
      </c>
      <c r="AU2284" s="48" t="e">
        <f>IF(OR(AQ2284="I",#REF!="I",AQ2284="C",#REF!="C"),"Termovacío",IF(OR(AO2284="I",AN2284="I",AP2284="I",AK2284="I",AL2284="I",AO2284="C",AN2284="C",AP2284="C",AK2284="C",AL2284="C"),"Regeneración",""))</f>
        <v>#REF!</v>
      </c>
    </row>
    <row r="2285" spans="1:47" s="10" customFormat="1" ht="15" customHeight="1" x14ac:dyDescent="0.2">
      <c r="A2285" s="4">
        <f t="shared" si="463"/>
        <v>123</v>
      </c>
      <c r="B2285" s="4">
        <v>50600001</v>
      </c>
      <c r="C2285" s="4" t="s">
        <v>101</v>
      </c>
      <c r="D2285" s="4" t="s">
        <v>160</v>
      </c>
      <c r="E2285" s="3" t="s">
        <v>152</v>
      </c>
      <c r="F2285" s="4" t="s">
        <v>411</v>
      </c>
      <c r="G2285" s="4" t="s">
        <v>12</v>
      </c>
      <c r="H2285" s="4">
        <v>59571</v>
      </c>
      <c r="I2285" s="4" t="s">
        <v>249</v>
      </c>
      <c r="J2285" s="4" t="s">
        <v>131</v>
      </c>
      <c r="K2285" s="4" t="s">
        <v>117</v>
      </c>
      <c r="L2285" s="4">
        <v>1996</v>
      </c>
      <c r="M2285" s="4" t="s">
        <v>266</v>
      </c>
      <c r="N2285" s="4" t="s">
        <v>304</v>
      </c>
      <c r="O2285" s="4" t="s">
        <v>122</v>
      </c>
      <c r="P2285" s="4"/>
      <c r="Q2285" s="4"/>
      <c r="R2285" s="4" t="s">
        <v>123</v>
      </c>
      <c r="S2285" s="13"/>
      <c r="T2285" s="4"/>
      <c r="U2285" s="4"/>
      <c r="V2285" s="4"/>
      <c r="W2285" s="4">
        <v>220</v>
      </c>
      <c r="X2285" s="13">
        <v>41634</v>
      </c>
      <c r="Y2285" s="27"/>
      <c r="Z2285" s="27"/>
      <c r="AA2285" s="28"/>
      <c r="AB2285" s="31"/>
      <c r="AC2285" s="32"/>
      <c r="AD2285" s="28"/>
      <c r="AE2285" s="28">
        <v>35</v>
      </c>
      <c r="AF2285" s="33">
        <v>0.01</v>
      </c>
      <c r="AG2285" s="28">
        <v>2</v>
      </c>
      <c r="AH2285" s="31">
        <v>2.5999999999999999E-2</v>
      </c>
      <c r="AI2285" s="31">
        <v>0.86</v>
      </c>
      <c r="AJ2285" s="31"/>
      <c r="AK2285" s="75" t="str">
        <f t="shared" si="455"/>
        <v>1</v>
      </c>
      <c r="AL2285" s="75" t="str">
        <f t="shared" si="456"/>
        <v>1</v>
      </c>
      <c r="AM2285" s="75" t="str">
        <f t="shared" si="457"/>
        <v>1</v>
      </c>
      <c r="AN2285" s="75" t="str">
        <f t="shared" si="458"/>
        <v>1</v>
      </c>
      <c r="AO2285" s="75" t="str">
        <f t="shared" si="459"/>
        <v>1</v>
      </c>
      <c r="AP2285" s="75" t="str">
        <f t="shared" si="460"/>
        <v>1</v>
      </c>
      <c r="AQ2285" s="75" t="str">
        <f t="shared" si="464"/>
        <v>1</v>
      </c>
      <c r="AR2285" s="75" t="str">
        <f t="shared" si="465"/>
        <v>1</v>
      </c>
      <c r="AS2285" s="75">
        <f t="shared" si="461"/>
        <v>1</v>
      </c>
      <c r="AT2285" s="75" t="str">
        <f t="shared" si="462"/>
        <v>1</v>
      </c>
      <c r="AU2285" s="48" t="e">
        <f>IF(OR(AQ2285="I",#REF!="I",AQ2285="C",#REF!="C"),"Termovacío",IF(OR(AO2285="I",AN2285="I",AP2285="I",AK2285="I",AL2285="I",AO2285="C",AN2285="C",AP2285="C",AK2285="C",AL2285="C"),"Regeneración",""))</f>
        <v>#REF!</v>
      </c>
    </row>
    <row r="2286" spans="1:47" s="10" customFormat="1" ht="15" customHeight="1" x14ac:dyDescent="0.2">
      <c r="A2286" s="4">
        <f t="shared" si="463"/>
        <v>123</v>
      </c>
      <c r="B2286" s="4">
        <v>50600001</v>
      </c>
      <c r="C2286" s="4" t="s">
        <v>101</v>
      </c>
      <c r="D2286" s="4" t="s">
        <v>160</v>
      </c>
      <c r="E2286" s="3" t="s">
        <v>152</v>
      </c>
      <c r="F2286" s="4" t="s">
        <v>411</v>
      </c>
      <c r="G2286" s="4" t="s">
        <v>12</v>
      </c>
      <c r="H2286" s="4">
        <v>59571</v>
      </c>
      <c r="I2286" s="4" t="s">
        <v>249</v>
      </c>
      <c r="J2286" s="4" t="s">
        <v>131</v>
      </c>
      <c r="K2286" s="4" t="s">
        <v>117</v>
      </c>
      <c r="L2286" s="4">
        <v>1996</v>
      </c>
      <c r="M2286" s="4" t="s">
        <v>266</v>
      </c>
      <c r="N2286" s="4" t="s">
        <v>304</v>
      </c>
      <c r="O2286" s="4" t="s">
        <v>122</v>
      </c>
      <c r="P2286" s="4"/>
      <c r="Q2286" s="4"/>
      <c r="R2286" s="4" t="s">
        <v>123</v>
      </c>
      <c r="S2286" s="13"/>
      <c r="T2286" s="4"/>
      <c r="U2286" s="4"/>
      <c r="V2286" s="4"/>
      <c r="W2286" s="4">
        <v>220</v>
      </c>
      <c r="X2286" s="13">
        <v>41347</v>
      </c>
      <c r="Y2286" s="27"/>
      <c r="Z2286" s="27"/>
      <c r="AA2286" s="28"/>
      <c r="AB2286" s="31"/>
      <c r="AC2286" s="32"/>
      <c r="AD2286" s="28"/>
      <c r="AE2286" s="28">
        <v>36</v>
      </c>
      <c r="AF2286" s="33">
        <v>0.01</v>
      </c>
      <c r="AG2286" s="28">
        <v>1.5</v>
      </c>
      <c r="AH2286" s="31">
        <v>2.3E-2</v>
      </c>
      <c r="AI2286" s="31">
        <v>1.044</v>
      </c>
      <c r="AJ2286" s="31"/>
      <c r="AK2286" s="75" t="str">
        <f t="shared" si="455"/>
        <v>1</v>
      </c>
      <c r="AL2286" s="75" t="str">
        <f t="shared" si="456"/>
        <v>1</v>
      </c>
      <c r="AM2286" s="75" t="str">
        <f t="shared" si="457"/>
        <v>1</v>
      </c>
      <c r="AN2286" s="75" t="str">
        <f t="shared" si="458"/>
        <v>1</v>
      </c>
      <c r="AO2286" s="75" t="str">
        <f t="shared" si="459"/>
        <v>1</v>
      </c>
      <c r="AP2286" s="75" t="str">
        <f t="shared" si="460"/>
        <v>1</v>
      </c>
      <c r="AQ2286" s="75" t="str">
        <f t="shared" si="464"/>
        <v>1</v>
      </c>
      <c r="AR2286" s="75" t="str">
        <f t="shared" si="465"/>
        <v>1</v>
      </c>
      <c r="AS2286" s="75">
        <f t="shared" si="461"/>
        <v>1</v>
      </c>
      <c r="AT2286" s="75" t="str">
        <f t="shared" si="462"/>
        <v>1</v>
      </c>
      <c r="AU2286" s="48" t="e">
        <f>IF(OR(AQ2286="I",#REF!="I",AQ2286="C",#REF!="C"),"Termovacío",IF(OR(AO2286="I",AN2286="I",AP2286="I",AK2286="I",AL2286="I",AO2286="C",AN2286="C",AP2286="C",AK2286="C",AL2286="C"),"Regeneración",""))</f>
        <v>#REF!</v>
      </c>
    </row>
    <row r="2287" spans="1:47" s="10" customFormat="1" ht="15" customHeight="1" x14ac:dyDescent="0.2">
      <c r="A2287" s="4">
        <f t="shared" si="463"/>
        <v>123</v>
      </c>
      <c r="B2287" s="4">
        <v>50600001</v>
      </c>
      <c r="C2287" s="4" t="s">
        <v>101</v>
      </c>
      <c r="D2287" s="4" t="s">
        <v>160</v>
      </c>
      <c r="E2287" s="3" t="s">
        <v>152</v>
      </c>
      <c r="F2287" s="4" t="s">
        <v>411</v>
      </c>
      <c r="G2287" s="4" t="s">
        <v>12</v>
      </c>
      <c r="H2287" s="4">
        <v>59571</v>
      </c>
      <c r="I2287" s="4" t="s">
        <v>249</v>
      </c>
      <c r="J2287" s="4" t="s">
        <v>131</v>
      </c>
      <c r="K2287" s="4" t="s">
        <v>117</v>
      </c>
      <c r="L2287" s="4">
        <v>1996</v>
      </c>
      <c r="M2287" s="4" t="s">
        <v>266</v>
      </c>
      <c r="N2287" s="4" t="s">
        <v>304</v>
      </c>
      <c r="O2287" s="4" t="s">
        <v>122</v>
      </c>
      <c r="P2287" s="4"/>
      <c r="Q2287" s="4"/>
      <c r="R2287" s="4" t="s">
        <v>123</v>
      </c>
      <c r="S2287" s="13"/>
      <c r="T2287" s="4"/>
      <c r="U2287" s="4"/>
      <c r="V2287" s="4"/>
      <c r="W2287" s="4">
        <v>220</v>
      </c>
      <c r="X2287" s="13">
        <v>40886</v>
      </c>
      <c r="Y2287" s="27"/>
      <c r="Z2287" s="27"/>
      <c r="AA2287" s="28"/>
      <c r="AB2287" s="31"/>
      <c r="AC2287" s="32"/>
      <c r="AD2287" s="28"/>
      <c r="AE2287" s="28">
        <v>35</v>
      </c>
      <c r="AF2287" s="33">
        <v>0.01</v>
      </c>
      <c r="AG2287" s="28">
        <v>2</v>
      </c>
      <c r="AH2287" s="31">
        <v>1.7999999999999999E-2</v>
      </c>
      <c r="AI2287" s="31">
        <v>0.752</v>
      </c>
      <c r="AJ2287" s="31"/>
      <c r="AK2287" s="75" t="str">
        <f t="shared" si="455"/>
        <v>1</v>
      </c>
      <c r="AL2287" s="75" t="str">
        <f t="shared" si="456"/>
        <v>1</v>
      </c>
      <c r="AM2287" s="75" t="str">
        <f t="shared" si="457"/>
        <v>1</v>
      </c>
      <c r="AN2287" s="75" t="str">
        <f t="shared" si="458"/>
        <v>1</v>
      </c>
      <c r="AO2287" s="75" t="str">
        <f t="shared" si="459"/>
        <v>1</v>
      </c>
      <c r="AP2287" s="75" t="str">
        <f t="shared" si="460"/>
        <v>1</v>
      </c>
      <c r="AQ2287" s="75" t="str">
        <f t="shared" si="464"/>
        <v>1</v>
      </c>
      <c r="AR2287" s="75" t="str">
        <f t="shared" si="465"/>
        <v>1</v>
      </c>
      <c r="AS2287" s="75">
        <f t="shared" si="461"/>
        <v>1</v>
      </c>
      <c r="AT2287" s="75" t="str">
        <f t="shared" si="462"/>
        <v>1</v>
      </c>
      <c r="AU2287" s="48" t="e">
        <f>IF(OR(AQ2287="I",#REF!="I",AQ2287="C",#REF!="C"),"Termovacío",IF(OR(AO2287="I",AN2287="I",AP2287="I",AK2287="I",AL2287="I",AO2287="C",AN2287="C",AP2287="C",AK2287="C",AL2287="C"),"Regeneración",""))</f>
        <v>#REF!</v>
      </c>
    </row>
    <row r="2288" spans="1:47" s="10" customFormat="1" ht="15" customHeight="1" x14ac:dyDescent="0.2">
      <c r="A2288" s="4">
        <f t="shared" si="463"/>
        <v>123</v>
      </c>
      <c r="B2288" s="4">
        <v>50600001</v>
      </c>
      <c r="C2288" s="4" t="s">
        <v>101</v>
      </c>
      <c r="D2288" s="4" t="s">
        <v>160</v>
      </c>
      <c r="E2288" s="3" t="s">
        <v>152</v>
      </c>
      <c r="F2288" s="4" t="s">
        <v>411</v>
      </c>
      <c r="G2288" s="4" t="s">
        <v>12</v>
      </c>
      <c r="H2288" s="4">
        <v>59571</v>
      </c>
      <c r="I2288" s="4" t="s">
        <v>249</v>
      </c>
      <c r="J2288" s="4" t="s">
        <v>131</v>
      </c>
      <c r="K2288" s="4" t="s">
        <v>117</v>
      </c>
      <c r="L2288" s="4">
        <v>1996</v>
      </c>
      <c r="M2288" s="4" t="s">
        <v>266</v>
      </c>
      <c r="N2288" s="4" t="s">
        <v>304</v>
      </c>
      <c r="O2288" s="4" t="s">
        <v>122</v>
      </c>
      <c r="P2288" s="4"/>
      <c r="Q2288" s="4"/>
      <c r="R2288" s="4" t="s">
        <v>123</v>
      </c>
      <c r="S2288" s="13"/>
      <c r="T2288" s="4"/>
      <c r="U2288" s="4"/>
      <c r="V2288" s="4"/>
      <c r="W2288" s="4">
        <v>220</v>
      </c>
      <c r="X2288" s="13">
        <v>40653</v>
      </c>
      <c r="Y2288" s="27"/>
      <c r="Z2288" s="27"/>
      <c r="AA2288" s="28"/>
      <c r="AB2288" s="31"/>
      <c r="AC2288" s="32"/>
      <c r="AD2288" s="28"/>
      <c r="AE2288" s="28">
        <v>35</v>
      </c>
      <c r="AF2288" s="33">
        <v>0.01</v>
      </c>
      <c r="AG2288" s="28">
        <v>1.5</v>
      </c>
      <c r="AH2288" s="31">
        <v>1.7999999999999999E-2</v>
      </c>
      <c r="AI2288" s="31">
        <v>0.92200000000000004</v>
      </c>
      <c r="AJ2288" s="31"/>
      <c r="AK2288" s="75" t="str">
        <f t="shared" si="455"/>
        <v>1</v>
      </c>
      <c r="AL2288" s="75" t="str">
        <f t="shared" si="456"/>
        <v>1</v>
      </c>
      <c r="AM2288" s="75" t="str">
        <f t="shared" si="457"/>
        <v>1</v>
      </c>
      <c r="AN2288" s="75" t="str">
        <f t="shared" si="458"/>
        <v>1</v>
      </c>
      <c r="AO2288" s="75" t="str">
        <f t="shared" si="459"/>
        <v>1</v>
      </c>
      <c r="AP2288" s="75" t="str">
        <f t="shared" si="460"/>
        <v>1</v>
      </c>
      <c r="AQ2288" s="75" t="str">
        <f t="shared" si="464"/>
        <v>1</v>
      </c>
      <c r="AR2288" s="75" t="str">
        <f t="shared" si="465"/>
        <v>1</v>
      </c>
      <c r="AS2288" s="75">
        <f t="shared" si="461"/>
        <v>1</v>
      </c>
      <c r="AT2288" s="75" t="str">
        <f t="shared" si="462"/>
        <v>1</v>
      </c>
      <c r="AU2288" s="48" t="e">
        <f>IF(OR(AQ2288="I",#REF!="I",AQ2288="C",#REF!="C"),"Termovacío",IF(OR(AO2288="I",AN2288="I",AP2288="I",AK2288="I",AL2288="I",AO2288="C",AN2288="C",AP2288="C",AK2288="C",AL2288="C"),"Regeneración",""))</f>
        <v>#REF!</v>
      </c>
    </row>
    <row r="2289" spans="1:47" s="10" customFormat="1" ht="15" customHeight="1" x14ac:dyDescent="0.2">
      <c r="A2289" s="4">
        <f t="shared" si="463"/>
        <v>123</v>
      </c>
      <c r="B2289" s="4">
        <v>50600001</v>
      </c>
      <c r="C2289" s="4" t="s">
        <v>101</v>
      </c>
      <c r="D2289" s="4" t="s">
        <v>160</v>
      </c>
      <c r="E2289" s="3" t="s">
        <v>152</v>
      </c>
      <c r="F2289" s="4" t="s">
        <v>411</v>
      </c>
      <c r="G2289" s="4" t="s">
        <v>12</v>
      </c>
      <c r="H2289" s="4">
        <v>59571</v>
      </c>
      <c r="I2289" s="4" t="s">
        <v>249</v>
      </c>
      <c r="J2289" s="4" t="s">
        <v>131</v>
      </c>
      <c r="K2289" s="4" t="s">
        <v>117</v>
      </c>
      <c r="L2289" s="4">
        <v>1996</v>
      </c>
      <c r="M2289" s="4" t="s">
        <v>266</v>
      </c>
      <c r="N2289" s="4" t="s">
        <v>304</v>
      </c>
      <c r="O2289" s="4" t="s">
        <v>122</v>
      </c>
      <c r="P2289" s="4"/>
      <c r="Q2289" s="4"/>
      <c r="R2289" s="4" t="s">
        <v>123</v>
      </c>
      <c r="S2289" s="13"/>
      <c r="T2289" s="4"/>
      <c r="U2289" s="4"/>
      <c r="V2289" s="4"/>
      <c r="W2289" s="4">
        <v>220</v>
      </c>
      <c r="X2289" s="13">
        <v>40319</v>
      </c>
      <c r="Y2289" s="27"/>
      <c r="Z2289" s="27"/>
      <c r="AA2289" s="28"/>
      <c r="AB2289" s="31"/>
      <c r="AC2289" s="32"/>
      <c r="AD2289" s="28"/>
      <c r="AE2289" s="28">
        <v>35</v>
      </c>
      <c r="AF2289" s="33">
        <v>0.01</v>
      </c>
      <c r="AG2289" s="28">
        <v>2</v>
      </c>
      <c r="AH2289" s="31">
        <v>2.3E-2</v>
      </c>
      <c r="AI2289" s="31">
        <v>0.97699999999999998</v>
      </c>
      <c r="AJ2289" s="31"/>
      <c r="AK2289" s="75" t="str">
        <f t="shared" si="455"/>
        <v>1</v>
      </c>
      <c r="AL2289" s="75" t="str">
        <f t="shared" si="456"/>
        <v>1</v>
      </c>
      <c r="AM2289" s="75" t="str">
        <f t="shared" si="457"/>
        <v>1</v>
      </c>
      <c r="AN2289" s="75" t="str">
        <f t="shared" si="458"/>
        <v>1</v>
      </c>
      <c r="AO2289" s="75" t="str">
        <f t="shared" si="459"/>
        <v>1</v>
      </c>
      <c r="AP2289" s="75" t="str">
        <f t="shared" si="460"/>
        <v>1</v>
      </c>
      <c r="AQ2289" s="75" t="str">
        <f t="shared" si="464"/>
        <v>1</v>
      </c>
      <c r="AR2289" s="75" t="str">
        <f t="shared" si="465"/>
        <v>1</v>
      </c>
      <c r="AS2289" s="75">
        <f t="shared" si="461"/>
        <v>1</v>
      </c>
      <c r="AT2289" s="75" t="str">
        <f t="shared" si="462"/>
        <v>1</v>
      </c>
      <c r="AU2289" s="48" t="e">
        <f>IF(OR(AQ2289="I",#REF!="I",AQ2289="C",#REF!="C"),"Termovacío",IF(OR(AO2289="I",AN2289="I",AP2289="I",AK2289="I",AL2289="I",AO2289="C",AN2289="C",AP2289="C",AK2289="C",AL2289="C"),"Regeneración",""))</f>
        <v>#REF!</v>
      </c>
    </row>
    <row r="2290" spans="1:47" s="10" customFormat="1" ht="15" customHeight="1" x14ac:dyDescent="0.2">
      <c r="A2290" s="4">
        <f t="shared" si="463"/>
        <v>123</v>
      </c>
      <c r="B2290" s="4">
        <v>50600001</v>
      </c>
      <c r="C2290" s="4" t="s">
        <v>101</v>
      </c>
      <c r="D2290" s="4" t="s">
        <v>160</v>
      </c>
      <c r="E2290" s="3" t="s">
        <v>152</v>
      </c>
      <c r="F2290" s="4" t="s">
        <v>411</v>
      </c>
      <c r="G2290" s="4" t="s">
        <v>12</v>
      </c>
      <c r="H2290" s="4">
        <v>59571</v>
      </c>
      <c r="I2290" s="4" t="s">
        <v>249</v>
      </c>
      <c r="J2290" s="4" t="s">
        <v>131</v>
      </c>
      <c r="K2290" s="4" t="s">
        <v>117</v>
      </c>
      <c r="L2290" s="4">
        <v>1996</v>
      </c>
      <c r="M2290" s="4" t="s">
        <v>266</v>
      </c>
      <c r="N2290" s="4" t="s">
        <v>304</v>
      </c>
      <c r="O2290" s="4" t="s">
        <v>122</v>
      </c>
      <c r="P2290" s="4"/>
      <c r="Q2290" s="4"/>
      <c r="R2290" s="4" t="s">
        <v>123</v>
      </c>
      <c r="S2290" s="13"/>
      <c r="T2290" s="4"/>
      <c r="U2290" s="4"/>
      <c r="V2290" s="4"/>
      <c r="W2290" s="4">
        <v>220</v>
      </c>
      <c r="X2290" s="13">
        <v>40101</v>
      </c>
      <c r="Y2290" s="27"/>
      <c r="Z2290" s="27"/>
      <c r="AA2290" s="28"/>
      <c r="AB2290" s="31"/>
      <c r="AC2290" s="32"/>
      <c r="AD2290" s="28"/>
      <c r="AE2290" s="28">
        <v>35</v>
      </c>
      <c r="AF2290" s="33">
        <v>0.01</v>
      </c>
      <c r="AG2290" s="28">
        <v>15</v>
      </c>
      <c r="AH2290" s="31">
        <v>2.3E-2</v>
      </c>
      <c r="AI2290" s="31">
        <v>1.05</v>
      </c>
      <c r="AJ2290" s="31"/>
      <c r="AK2290" s="75" t="str">
        <f t="shared" si="455"/>
        <v>1</v>
      </c>
      <c r="AL2290" s="75" t="str">
        <f t="shared" si="456"/>
        <v>1</v>
      </c>
      <c r="AM2290" s="75" t="str">
        <f t="shared" si="457"/>
        <v>1</v>
      </c>
      <c r="AN2290" s="75" t="str">
        <f t="shared" si="458"/>
        <v>1</v>
      </c>
      <c r="AO2290" s="75" t="str">
        <f t="shared" si="459"/>
        <v>1</v>
      </c>
      <c r="AP2290" s="75" t="str">
        <f t="shared" si="460"/>
        <v>5</v>
      </c>
      <c r="AQ2290" s="75" t="str">
        <f t="shared" si="464"/>
        <v>1</v>
      </c>
      <c r="AR2290" s="75" t="str">
        <f t="shared" si="465"/>
        <v>1</v>
      </c>
      <c r="AS2290" s="75">
        <f t="shared" si="461"/>
        <v>1.1818181818181819</v>
      </c>
      <c r="AT2290" s="75" t="str">
        <f t="shared" si="462"/>
        <v>3</v>
      </c>
      <c r="AU2290" s="48" t="e">
        <f>IF(OR(AQ2290="I",#REF!="I",AQ2290="C",#REF!="C"),"Termovacío",IF(OR(AO2290="I",AN2290="I",AP2290="I",AK2290="I",AL2290="I",AO2290="C",AN2290="C",AP2290="C",AK2290="C",AL2290="C"),"Regeneración",""))</f>
        <v>#REF!</v>
      </c>
    </row>
    <row r="2291" spans="1:47" s="10" customFormat="1" ht="15" customHeight="1" x14ac:dyDescent="0.2">
      <c r="A2291" s="4">
        <f t="shared" si="463"/>
        <v>123</v>
      </c>
      <c r="B2291" s="4">
        <v>50600001</v>
      </c>
      <c r="C2291" s="4" t="s">
        <v>101</v>
      </c>
      <c r="D2291" s="4" t="s">
        <v>160</v>
      </c>
      <c r="E2291" s="3" t="s">
        <v>152</v>
      </c>
      <c r="F2291" s="4" t="s">
        <v>411</v>
      </c>
      <c r="G2291" s="4" t="s">
        <v>12</v>
      </c>
      <c r="H2291" s="4">
        <v>59571</v>
      </c>
      <c r="I2291" s="4" t="s">
        <v>249</v>
      </c>
      <c r="J2291" s="4" t="s">
        <v>131</v>
      </c>
      <c r="K2291" s="4" t="s">
        <v>117</v>
      </c>
      <c r="L2291" s="4">
        <v>1996</v>
      </c>
      <c r="M2291" s="4" t="s">
        <v>266</v>
      </c>
      <c r="N2291" s="4" t="s">
        <v>304</v>
      </c>
      <c r="O2291" s="4" t="s">
        <v>122</v>
      </c>
      <c r="P2291" s="4"/>
      <c r="Q2291" s="4"/>
      <c r="R2291" s="4" t="s">
        <v>123</v>
      </c>
      <c r="S2291" s="13"/>
      <c r="T2291" s="4"/>
      <c r="U2291" s="4"/>
      <c r="V2291" s="4"/>
      <c r="W2291" s="4">
        <v>220</v>
      </c>
      <c r="X2291" s="13">
        <v>39679</v>
      </c>
      <c r="Y2291" s="27"/>
      <c r="Z2291" s="27"/>
      <c r="AA2291" s="28"/>
      <c r="AB2291" s="31"/>
      <c r="AC2291" s="32"/>
      <c r="AD2291" s="28"/>
      <c r="AE2291" s="28">
        <v>36</v>
      </c>
      <c r="AF2291" s="33">
        <v>0.01</v>
      </c>
      <c r="AG2291" s="28"/>
      <c r="AH2291" s="31">
        <v>2.4E-2</v>
      </c>
      <c r="AI2291" s="31"/>
      <c r="AJ2291" s="31"/>
      <c r="AK2291" s="75" t="str">
        <f t="shared" si="455"/>
        <v>1</v>
      </c>
      <c r="AL2291" s="75" t="str">
        <f t="shared" si="456"/>
        <v>1</v>
      </c>
      <c r="AM2291" s="75" t="str">
        <f t="shared" si="457"/>
        <v>1</v>
      </c>
      <c r="AN2291" s="75" t="str">
        <f t="shared" si="458"/>
        <v>1</v>
      </c>
      <c r="AO2291" s="75" t="str">
        <f t="shared" si="459"/>
        <v>1</v>
      </c>
      <c r="AP2291" s="75" t="str">
        <f t="shared" si="460"/>
        <v>1</v>
      </c>
      <c r="AQ2291" s="75" t="str">
        <f t="shared" si="464"/>
        <v>1</v>
      </c>
      <c r="AR2291" s="75" t="str">
        <f t="shared" si="465"/>
        <v>1</v>
      </c>
      <c r="AS2291" s="75">
        <f t="shared" si="461"/>
        <v>1</v>
      </c>
      <c r="AT2291" s="75" t="str">
        <f t="shared" si="462"/>
        <v>1</v>
      </c>
      <c r="AU2291" s="48" t="e">
        <f>IF(OR(AQ2291="I",#REF!="I",AQ2291="C",#REF!="C"),"Termovacío",IF(OR(AO2291="I",AN2291="I",AP2291="I",AK2291="I",AL2291="I",AO2291="C",AN2291="C",AP2291="C",AK2291="C",AL2291="C"),"Regeneración",""))</f>
        <v>#REF!</v>
      </c>
    </row>
    <row r="2292" spans="1:47" s="10" customFormat="1" ht="15" customHeight="1" x14ac:dyDescent="0.2">
      <c r="A2292" s="4">
        <f t="shared" si="463"/>
        <v>123</v>
      </c>
      <c r="B2292" s="4">
        <v>50600001</v>
      </c>
      <c r="C2292" s="4" t="s">
        <v>101</v>
      </c>
      <c r="D2292" s="4" t="s">
        <v>160</v>
      </c>
      <c r="E2292" s="3" t="s">
        <v>152</v>
      </c>
      <c r="F2292" s="4" t="s">
        <v>411</v>
      </c>
      <c r="G2292" s="4" t="s">
        <v>12</v>
      </c>
      <c r="H2292" s="4">
        <v>59571</v>
      </c>
      <c r="I2292" s="4" t="s">
        <v>249</v>
      </c>
      <c r="J2292" s="4" t="s">
        <v>131</v>
      </c>
      <c r="K2292" s="4" t="s">
        <v>117</v>
      </c>
      <c r="L2292" s="4">
        <v>1996</v>
      </c>
      <c r="M2292" s="4" t="s">
        <v>266</v>
      </c>
      <c r="N2292" s="4" t="s">
        <v>304</v>
      </c>
      <c r="O2292" s="4" t="s">
        <v>122</v>
      </c>
      <c r="P2292" s="4"/>
      <c r="Q2292" s="4"/>
      <c r="R2292" s="4" t="s">
        <v>123</v>
      </c>
      <c r="S2292" s="13"/>
      <c r="T2292" s="4"/>
      <c r="U2292" s="4"/>
      <c r="V2292" s="4"/>
      <c r="W2292" s="4">
        <v>220</v>
      </c>
      <c r="X2292" s="13">
        <v>39644</v>
      </c>
      <c r="Y2292" s="27"/>
      <c r="Z2292" s="27"/>
      <c r="AA2292" s="28"/>
      <c r="AB2292" s="31"/>
      <c r="AC2292" s="32">
        <v>64</v>
      </c>
      <c r="AD2292" s="28"/>
      <c r="AE2292" s="28">
        <v>42.3</v>
      </c>
      <c r="AF2292" s="33">
        <v>0.01</v>
      </c>
      <c r="AG2292" s="28">
        <v>1.5</v>
      </c>
      <c r="AH2292" s="31">
        <v>4.7E-2</v>
      </c>
      <c r="AI2292" s="31">
        <v>1.25</v>
      </c>
      <c r="AJ2292" s="31"/>
      <c r="AK2292" s="75" t="str">
        <f t="shared" si="455"/>
        <v>1</v>
      </c>
      <c r="AL2292" s="75" t="str">
        <f t="shared" si="456"/>
        <v>1</v>
      </c>
      <c r="AM2292" s="75" t="str">
        <f t="shared" si="457"/>
        <v>1</v>
      </c>
      <c r="AN2292" s="75" t="str">
        <f t="shared" si="458"/>
        <v>1</v>
      </c>
      <c r="AO2292" s="75" t="str">
        <f t="shared" si="459"/>
        <v>1</v>
      </c>
      <c r="AP2292" s="75" t="str">
        <f t="shared" si="460"/>
        <v>1</v>
      </c>
      <c r="AQ2292" s="75" t="str">
        <f t="shared" si="464"/>
        <v>1</v>
      </c>
      <c r="AR2292" s="75" t="str">
        <f t="shared" si="465"/>
        <v>1</v>
      </c>
      <c r="AS2292" s="75">
        <f t="shared" si="461"/>
        <v>1</v>
      </c>
      <c r="AT2292" s="75" t="str">
        <f t="shared" si="462"/>
        <v>1</v>
      </c>
      <c r="AU2292" s="48" t="e">
        <f>IF(OR(AQ2292="I",#REF!="I",AQ2292="C",#REF!="C"),"Termovacío",IF(OR(AO2292="I",AN2292="I",AP2292="I",AK2292="I",AL2292="I",AO2292="C",AN2292="C",AP2292="C",AK2292="C",AL2292="C"),"Regeneración",""))</f>
        <v>#REF!</v>
      </c>
    </row>
    <row r="2293" spans="1:47" s="10" customFormat="1" ht="15" customHeight="1" x14ac:dyDescent="0.2">
      <c r="A2293" s="4">
        <f t="shared" si="463"/>
        <v>123</v>
      </c>
      <c r="B2293" s="4">
        <v>50600001</v>
      </c>
      <c r="C2293" s="4" t="s">
        <v>101</v>
      </c>
      <c r="D2293" s="4" t="s">
        <v>160</v>
      </c>
      <c r="E2293" s="3" t="s">
        <v>152</v>
      </c>
      <c r="F2293" s="4" t="s">
        <v>411</v>
      </c>
      <c r="G2293" s="4" t="s">
        <v>12</v>
      </c>
      <c r="H2293" s="4">
        <v>59571</v>
      </c>
      <c r="I2293" s="4" t="s">
        <v>249</v>
      </c>
      <c r="J2293" s="4" t="s">
        <v>131</v>
      </c>
      <c r="K2293" s="4" t="s">
        <v>117</v>
      </c>
      <c r="L2293" s="4">
        <v>1996</v>
      </c>
      <c r="M2293" s="4" t="s">
        <v>266</v>
      </c>
      <c r="N2293" s="4" t="s">
        <v>304</v>
      </c>
      <c r="O2293" s="4" t="s">
        <v>122</v>
      </c>
      <c r="P2293" s="4"/>
      <c r="Q2293" s="4"/>
      <c r="R2293" s="4" t="s">
        <v>123</v>
      </c>
      <c r="S2293" s="13"/>
      <c r="T2293" s="4"/>
      <c r="U2293" s="4"/>
      <c r="V2293" s="4"/>
      <c r="W2293" s="4">
        <v>220</v>
      </c>
      <c r="X2293" s="13">
        <v>39050</v>
      </c>
      <c r="Y2293" s="27"/>
      <c r="Z2293" s="27"/>
      <c r="AA2293" s="28"/>
      <c r="AB2293" s="31"/>
      <c r="AC2293" s="32">
        <v>61.4</v>
      </c>
      <c r="AD2293" s="28"/>
      <c r="AE2293" s="28">
        <v>33.799999999999997</v>
      </c>
      <c r="AF2293" s="33">
        <v>3.0000000000000001E-3</v>
      </c>
      <c r="AG2293" s="28">
        <v>1.5</v>
      </c>
      <c r="AH2293" s="31">
        <v>1.4999999999999999E-2</v>
      </c>
      <c r="AI2293" s="31">
        <v>0.95399999999999996</v>
      </c>
      <c r="AJ2293" s="31"/>
      <c r="AK2293" s="75" t="str">
        <f t="shared" si="455"/>
        <v>1</v>
      </c>
      <c r="AL2293" s="75" t="str">
        <f t="shared" si="456"/>
        <v>1</v>
      </c>
      <c r="AM2293" s="75" t="str">
        <f t="shared" si="457"/>
        <v>1</v>
      </c>
      <c r="AN2293" s="75" t="str">
        <f t="shared" si="458"/>
        <v>1</v>
      </c>
      <c r="AO2293" s="75" t="str">
        <f t="shared" si="459"/>
        <v>1</v>
      </c>
      <c r="AP2293" s="75" t="str">
        <f t="shared" si="460"/>
        <v>1</v>
      </c>
      <c r="AQ2293" s="75" t="str">
        <f t="shared" si="464"/>
        <v>1</v>
      </c>
      <c r="AR2293" s="75" t="str">
        <f t="shared" si="465"/>
        <v>1</v>
      </c>
      <c r="AS2293" s="75">
        <f t="shared" si="461"/>
        <v>1</v>
      </c>
      <c r="AT2293" s="75" t="str">
        <f t="shared" si="462"/>
        <v>1</v>
      </c>
      <c r="AU2293" s="48" t="e">
        <f>IF(OR(AQ2293="I",#REF!="I",AQ2293="C",#REF!="C"),"Termovacío",IF(OR(AO2293="I",AN2293="I",AP2293="I",AK2293="I",AL2293="I",AO2293="C",AN2293="C",AP2293="C",AK2293="C",AL2293="C"),"Regeneración",""))</f>
        <v>#REF!</v>
      </c>
    </row>
    <row r="2294" spans="1:47" s="10" customFormat="1" ht="15" customHeight="1" x14ac:dyDescent="0.2">
      <c r="A2294" s="4">
        <f t="shared" si="463"/>
        <v>123</v>
      </c>
      <c r="B2294" s="4">
        <v>50600001</v>
      </c>
      <c r="C2294" s="4" t="s">
        <v>101</v>
      </c>
      <c r="D2294" s="4" t="s">
        <v>160</v>
      </c>
      <c r="E2294" s="3" t="s">
        <v>152</v>
      </c>
      <c r="F2294" s="4" t="s">
        <v>411</v>
      </c>
      <c r="G2294" s="4" t="s">
        <v>12</v>
      </c>
      <c r="H2294" s="4">
        <v>59571</v>
      </c>
      <c r="I2294" s="4" t="s">
        <v>249</v>
      </c>
      <c r="J2294" s="4" t="s">
        <v>131</v>
      </c>
      <c r="K2294" s="4" t="s">
        <v>117</v>
      </c>
      <c r="L2294" s="4">
        <v>1996</v>
      </c>
      <c r="M2294" s="4" t="s">
        <v>266</v>
      </c>
      <c r="N2294" s="4" t="s">
        <v>304</v>
      </c>
      <c r="O2294" s="4" t="s">
        <v>122</v>
      </c>
      <c r="P2294" s="4"/>
      <c r="Q2294" s="4"/>
      <c r="R2294" s="4" t="s">
        <v>123</v>
      </c>
      <c r="S2294" s="13"/>
      <c r="T2294" s="4"/>
      <c r="U2294" s="4"/>
      <c r="V2294" s="4"/>
      <c r="W2294" s="4">
        <v>220</v>
      </c>
      <c r="X2294" s="13">
        <v>38707</v>
      </c>
      <c r="Y2294" s="27"/>
      <c r="Z2294" s="27"/>
      <c r="AA2294" s="28"/>
      <c r="AB2294" s="31"/>
      <c r="AC2294" s="32">
        <v>60</v>
      </c>
      <c r="AD2294" s="28"/>
      <c r="AE2294" s="28">
        <v>35.299999999999997</v>
      </c>
      <c r="AF2294" s="33">
        <v>1.0999999999999999E-2</v>
      </c>
      <c r="AG2294" s="28">
        <v>1</v>
      </c>
      <c r="AH2294" s="31">
        <v>1.6E-2</v>
      </c>
      <c r="AI2294" s="31">
        <v>0.70799999999999996</v>
      </c>
      <c r="AJ2294" s="31"/>
      <c r="AK2294" s="75" t="str">
        <f t="shared" si="455"/>
        <v>1</v>
      </c>
      <c r="AL2294" s="75" t="str">
        <f t="shared" si="456"/>
        <v>1</v>
      </c>
      <c r="AM2294" s="75" t="str">
        <f t="shared" si="457"/>
        <v>1</v>
      </c>
      <c r="AN2294" s="75" t="str">
        <f t="shared" si="458"/>
        <v>1</v>
      </c>
      <c r="AO2294" s="75" t="str">
        <f t="shared" si="459"/>
        <v>1</v>
      </c>
      <c r="AP2294" s="75" t="str">
        <f t="shared" si="460"/>
        <v>1</v>
      </c>
      <c r="AQ2294" s="75" t="str">
        <f t="shared" si="464"/>
        <v>1</v>
      </c>
      <c r="AR2294" s="75" t="str">
        <f t="shared" si="465"/>
        <v>1</v>
      </c>
      <c r="AS2294" s="75">
        <f t="shared" si="461"/>
        <v>1</v>
      </c>
      <c r="AT2294" s="75" t="str">
        <f t="shared" si="462"/>
        <v>1</v>
      </c>
      <c r="AU2294" s="48" t="e">
        <f>IF(OR(AQ2294="I",#REF!="I",AQ2294="C",#REF!="C"),"Termovacío",IF(OR(AO2294="I",AN2294="I",AP2294="I",AK2294="I",AL2294="I",AO2294="C",AN2294="C",AP2294="C",AK2294="C",AL2294="C"),"Regeneración",""))</f>
        <v>#REF!</v>
      </c>
    </row>
    <row r="2295" spans="1:47" s="10" customFormat="1" ht="15" customHeight="1" x14ac:dyDescent="0.2">
      <c r="A2295" s="4">
        <f t="shared" si="463"/>
        <v>123</v>
      </c>
      <c r="B2295" s="4">
        <v>50600001</v>
      </c>
      <c r="C2295" s="4" t="s">
        <v>101</v>
      </c>
      <c r="D2295" s="4" t="s">
        <v>160</v>
      </c>
      <c r="E2295" s="3" t="s">
        <v>152</v>
      </c>
      <c r="F2295" s="4" t="s">
        <v>411</v>
      </c>
      <c r="G2295" s="4" t="s">
        <v>12</v>
      </c>
      <c r="H2295" s="4">
        <v>59571</v>
      </c>
      <c r="I2295" s="4" t="s">
        <v>249</v>
      </c>
      <c r="J2295" s="4" t="s">
        <v>131</v>
      </c>
      <c r="K2295" s="4" t="s">
        <v>117</v>
      </c>
      <c r="L2295" s="4">
        <v>1996</v>
      </c>
      <c r="M2295" s="4" t="s">
        <v>266</v>
      </c>
      <c r="N2295" s="4" t="s">
        <v>304</v>
      </c>
      <c r="O2295" s="4" t="s">
        <v>122</v>
      </c>
      <c r="P2295" s="4"/>
      <c r="Q2295" s="4"/>
      <c r="R2295" s="4" t="s">
        <v>123</v>
      </c>
      <c r="S2295" s="13"/>
      <c r="T2295" s="4"/>
      <c r="U2295" s="4"/>
      <c r="V2295" s="4"/>
      <c r="W2295" s="4">
        <v>220</v>
      </c>
      <c r="X2295" s="13">
        <v>38498</v>
      </c>
      <c r="Y2295" s="27"/>
      <c r="Z2295" s="27"/>
      <c r="AA2295" s="28"/>
      <c r="AB2295" s="31"/>
      <c r="AC2295" s="32">
        <v>63.8</v>
      </c>
      <c r="AD2295" s="28"/>
      <c r="AE2295" s="28"/>
      <c r="AF2295" s="33"/>
      <c r="AG2295" s="28"/>
      <c r="AH2295" s="31"/>
      <c r="AI2295" s="31"/>
      <c r="AJ2295" s="31"/>
      <c r="AK2295" s="75" t="str">
        <f t="shared" si="455"/>
        <v>1</v>
      </c>
      <c r="AL2295" s="75" t="str">
        <f t="shared" si="456"/>
        <v>1</v>
      </c>
      <c r="AM2295" s="75" t="str">
        <f t="shared" si="457"/>
        <v>1</v>
      </c>
      <c r="AN2295" s="75" t="str">
        <f t="shared" si="458"/>
        <v>1</v>
      </c>
      <c r="AO2295" s="75" t="str">
        <f t="shared" si="459"/>
        <v>1</v>
      </c>
      <c r="AP2295" s="75" t="str">
        <f t="shared" si="460"/>
        <v>1</v>
      </c>
      <c r="AQ2295" s="75" t="str">
        <f t="shared" si="464"/>
        <v>1</v>
      </c>
      <c r="AR2295" s="75" t="str">
        <f t="shared" si="465"/>
        <v>1</v>
      </c>
      <c r="AS2295" s="75">
        <f t="shared" si="461"/>
        <v>1</v>
      </c>
      <c r="AT2295" s="75" t="str">
        <f t="shared" si="462"/>
        <v>1</v>
      </c>
      <c r="AU2295" s="48" t="e">
        <f>IF(OR(AQ2295="I",#REF!="I",AQ2295="C",#REF!="C"),"Termovacío",IF(OR(AO2295="I",AN2295="I",AP2295="I",AK2295="I",AL2295="I",AO2295="C",AN2295="C",AP2295="C",AK2295="C",AL2295="C"),"Regeneración",""))</f>
        <v>#REF!</v>
      </c>
    </row>
    <row r="2296" spans="1:47" s="10" customFormat="1" ht="15" customHeight="1" x14ac:dyDescent="0.2">
      <c r="A2296" s="4">
        <f t="shared" si="463"/>
        <v>123</v>
      </c>
      <c r="B2296" s="4">
        <v>50600001</v>
      </c>
      <c r="C2296" s="4" t="s">
        <v>101</v>
      </c>
      <c r="D2296" s="4" t="s">
        <v>160</v>
      </c>
      <c r="E2296" s="3" t="s">
        <v>152</v>
      </c>
      <c r="F2296" s="4" t="s">
        <v>411</v>
      </c>
      <c r="G2296" s="4" t="s">
        <v>12</v>
      </c>
      <c r="H2296" s="4">
        <v>59571</v>
      </c>
      <c r="I2296" s="4" t="s">
        <v>249</v>
      </c>
      <c r="J2296" s="4" t="s">
        <v>131</v>
      </c>
      <c r="K2296" s="4" t="s">
        <v>117</v>
      </c>
      <c r="L2296" s="4">
        <v>1996</v>
      </c>
      <c r="M2296" s="4" t="s">
        <v>266</v>
      </c>
      <c r="N2296" s="4" t="s">
        <v>304</v>
      </c>
      <c r="O2296" s="4" t="s">
        <v>122</v>
      </c>
      <c r="P2296" s="4"/>
      <c r="Q2296" s="4"/>
      <c r="R2296" s="4" t="s">
        <v>123</v>
      </c>
      <c r="S2296" s="13"/>
      <c r="T2296" s="4"/>
      <c r="U2296" s="4"/>
      <c r="V2296" s="4"/>
      <c r="W2296" s="4">
        <v>220</v>
      </c>
      <c r="X2296" s="13">
        <v>38231</v>
      </c>
      <c r="Y2296" s="27"/>
      <c r="Z2296" s="27"/>
      <c r="AA2296" s="28"/>
      <c r="AB2296" s="31"/>
      <c r="AC2296" s="32">
        <v>61.4</v>
      </c>
      <c r="AD2296" s="28"/>
      <c r="AE2296" s="28">
        <v>33.9</v>
      </c>
      <c r="AF2296" s="33"/>
      <c r="AG2296" s="28">
        <v>0.6</v>
      </c>
      <c r="AH2296" s="31"/>
      <c r="AI2296" s="31"/>
      <c r="AJ2296" s="31"/>
      <c r="AK2296" s="75" t="str">
        <f t="shared" si="455"/>
        <v>1</v>
      </c>
      <c r="AL2296" s="75" t="str">
        <f t="shared" si="456"/>
        <v>1</v>
      </c>
      <c r="AM2296" s="75" t="str">
        <f t="shared" si="457"/>
        <v>1</v>
      </c>
      <c r="AN2296" s="75" t="str">
        <f t="shared" si="458"/>
        <v>1</v>
      </c>
      <c r="AO2296" s="75" t="str">
        <f t="shared" si="459"/>
        <v>1</v>
      </c>
      <c r="AP2296" s="75" t="str">
        <f t="shared" si="460"/>
        <v>1</v>
      </c>
      <c r="AQ2296" s="75" t="str">
        <f t="shared" si="464"/>
        <v>1</v>
      </c>
      <c r="AR2296" s="75" t="str">
        <f t="shared" si="465"/>
        <v>1</v>
      </c>
      <c r="AS2296" s="75">
        <f t="shared" si="461"/>
        <v>1</v>
      </c>
      <c r="AT2296" s="75" t="str">
        <f t="shared" si="462"/>
        <v>1</v>
      </c>
      <c r="AU2296" s="48" t="e">
        <f>IF(OR(AQ2296="I",#REF!="I",AQ2296="C",#REF!="C"),"Termovacío",IF(OR(AO2296="I",AN2296="I",AP2296="I",AK2296="I",AL2296="I",AO2296="C",AN2296="C",AP2296="C",AK2296="C",AL2296="C"),"Regeneración",""))</f>
        <v>#REF!</v>
      </c>
    </row>
    <row r="2297" spans="1:47" s="10" customFormat="1" ht="15" customHeight="1" x14ac:dyDescent="0.2">
      <c r="A2297" s="4">
        <f t="shared" si="463"/>
        <v>123</v>
      </c>
      <c r="B2297" s="4">
        <v>50600001</v>
      </c>
      <c r="C2297" s="4" t="s">
        <v>101</v>
      </c>
      <c r="D2297" s="4" t="s">
        <v>160</v>
      </c>
      <c r="E2297" s="3" t="s">
        <v>152</v>
      </c>
      <c r="F2297" s="4" t="s">
        <v>411</v>
      </c>
      <c r="G2297" s="4" t="s">
        <v>12</v>
      </c>
      <c r="H2297" s="4">
        <v>59571</v>
      </c>
      <c r="I2297" s="4" t="s">
        <v>249</v>
      </c>
      <c r="J2297" s="4" t="s">
        <v>131</v>
      </c>
      <c r="K2297" s="4" t="s">
        <v>117</v>
      </c>
      <c r="L2297" s="4">
        <v>1996</v>
      </c>
      <c r="M2297" s="4" t="s">
        <v>266</v>
      </c>
      <c r="N2297" s="4" t="s">
        <v>304</v>
      </c>
      <c r="O2297" s="4" t="s">
        <v>122</v>
      </c>
      <c r="P2297" s="4"/>
      <c r="Q2297" s="4"/>
      <c r="R2297" s="4" t="s">
        <v>123</v>
      </c>
      <c r="S2297" s="13"/>
      <c r="T2297" s="4"/>
      <c r="U2297" s="4"/>
      <c r="V2297" s="4"/>
      <c r="W2297" s="4">
        <v>220</v>
      </c>
      <c r="X2297" s="13">
        <v>37524</v>
      </c>
      <c r="Y2297" s="27"/>
      <c r="Z2297" s="27"/>
      <c r="AA2297" s="28"/>
      <c r="AB2297" s="31"/>
      <c r="AC2297" s="32">
        <v>64.7</v>
      </c>
      <c r="AD2297" s="28"/>
      <c r="AE2297" s="28">
        <v>37.6</v>
      </c>
      <c r="AF2297" s="33">
        <v>1.8620000000000001E-2</v>
      </c>
      <c r="AG2297" s="28">
        <v>0.6</v>
      </c>
      <c r="AH2297" s="31"/>
      <c r="AI2297" s="31"/>
      <c r="AJ2297" s="31"/>
      <c r="AK2297" s="75" t="str">
        <f t="shared" si="455"/>
        <v>1</v>
      </c>
      <c r="AL2297" s="75" t="str">
        <f t="shared" si="456"/>
        <v>1</v>
      </c>
      <c r="AM2297" s="75" t="str">
        <f t="shared" si="457"/>
        <v>1</v>
      </c>
      <c r="AN2297" s="75" t="str">
        <f t="shared" si="458"/>
        <v>1</v>
      </c>
      <c r="AO2297" s="75" t="str">
        <f t="shared" si="459"/>
        <v>1</v>
      </c>
      <c r="AP2297" s="75" t="str">
        <f t="shared" si="460"/>
        <v>1</v>
      </c>
      <c r="AQ2297" s="75" t="str">
        <f t="shared" si="464"/>
        <v>1</v>
      </c>
      <c r="AR2297" s="75" t="str">
        <f t="shared" si="465"/>
        <v>1</v>
      </c>
      <c r="AS2297" s="75">
        <f t="shared" si="461"/>
        <v>1</v>
      </c>
      <c r="AT2297" s="75" t="str">
        <f t="shared" si="462"/>
        <v>1</v>
      </c>
      <c r="AU2297" s="48" t="e">
        <f>IF(OR(AQ2297="I",#REF!="I",AQ2297="C",#REF!="C"),"Termovacío",IF(OR(AO2297="I",AN2297="I",AP2297="I",AK2297="I",AL2297="I",AO2297="C",AN2297="C",AP2297="C",AK2297="C",AL2297="C"),"Regeneración",""))</f>
        <v>#REF!</v>
      </c>
    </row>
    <row r="2298" spans="1:47" s="10" customFormat="1" ht="15" customHeight="1" x14ac:dyDescent="0.2">
      <c r="A2298" s="4">
        <f t="shared" si="463"/>
        <v>123</v>
      </c>
      <c r="B2298" s="4">
        <v>50600001</v>
      </c>
      <c r="C2298" s="4" t="s">
        <v>101</v>
      </c>
      <c r="D2298" s="4" t="s">
        <v>160</v>
      </c>
      <c r="E2298" s="3" t="s">
        <v>152</v>
      </c>
      <c r="F2298" s="4" t="s">
        <v>411</v>
      </c>
      <c r="G2298" s="4" t="s">
        <v>12</v>
      </c>
      <c r="H2298" s="4">
        <v>59571</v>
      </c>
      <c r="I2298" s="4" t="s">
        <v>249</v>
      </c>
      <c r="J2298" s="4" t="s">
        <v>131</v>
      </c>
      <c r="K2298" s="4" t="s">
        <v>117</v>
      </c>
      <c r="L2298" s="4">
        <v>1996</v>
      </c>
      <c r="M2298" s="4" t="s">
        <v>266</v>
      </c>
      <c r="N2298" s="4" t="s">
        <v>304</v>
      </c>
      <c r="O2298" s="4" t="s">
        <v>122</v>
      </c>
      <c r="P2298" s="4"/>
      <c r="Q2298" s="4"/>
      <c r="R2298" s="4" t="s">
        <v>123</v>
      </c>
      <c r="S2298" s="13"/>
      <c r="T2298" s="4"/>
      <c r="U2298" s="4"/>
      <c r="V2298" s="4"/>
      <c r="W2298" s="4">
        <v>220</v>
      </c>
      <c r="X2298" s="13">
        <v>36998</v>
      </c>
      <c r="Y2298" s="27"/>
      <c r="Z2298" s="27"/>
      <c r="AA2298" s="28"/>
      <c r="AB2298" s="31"/>
      <c r="AC2298" s="32">
        <v>68</v>
      </c>
      <c r="AD2298" s="28"/>
      <c r="AE2298" s="28">
        <v>36</v>
      </c>
      <c r="AF2298" s="33">
        <v>3.6269999999999997E-2</v>
      </c>
      <c r="AG2298" s="28">
        <v>0.5</v>
      </c>
      <c r="AH2298" s="31"/>
      <c r="AI2298" s="31"/>
      <c r="AJ2298" s="31"/>
      <c r="AK2298" s="75" t="str">
        <f t="shared" si="455"/>
        <v>1</v>
      </c>
      <c r="AL2298" s="75" t="str">
        <f t="shared" si="456"/>
        <v>1</v>
      </c>
      <c r="AM2298" s="75" t="str">
        <f t="shared" si="457"/>
        <v>1</v>
      </c>
      <c r="AN2298" s="75" t="str">
        <f t="shared" si="458"/>
        <v>1</v>
      </c>
      <c r="AO2298" s="75" t="str">
        <f t="shared" si="459"/>
        <v>1</v>
      </c>
      <c r="AP2298" s="75" t="str">
        <f t="shared" si="460"/>
        <v>1</v>
      </c>
      <c r="AQ2298" s="75" t="str">
        <f t="shared" si="464"/>
        <v>1</v>
      </c>
      <c r="AR2298" s="75" t="str">
        <f t="shared" si="465"/>
        <v>1</v>
      </c>
      <c r="AS2298" s="75">
        <f t="shared" si="461"/>
        <v>1</v>
      </c>
      <c r="AT2298" s="75" t="str">
        <f t="shared" si="462"/>
        <v>1</v>
      </c>
      <c r="AU2298" s="48" t="e">
        <f>IF(OR(AQ2298="I",#REF!="I",AQ2298="C",#REF!="C"),"Termovacío",IF(OR(AO2298="I",AN2298="I",AP2298="I",AK2298="I",AL2298="I",AO2298="C",AN2298="C",AP2298="C",AK2298="C",AL2298="C"),"Regeneración",""))</f>
        <v>#REF!</v>
      </c>
    </row>
    <row r="2299" spans="1:47" s="10" customFormat="1" ht="15" customHeight="1" x14ac:dyDescent="0.2">
      <c r="A2299" s="4">
        <f t="shared" si="463"/>
        <v>123</v>
      </c>
      <c r="B2299" s="4">
        <v>50600001</v>
      </c>
      <c r="C2299" s="4" t="s">
        <v>101</v>
      </c>
      <c r="D2299" s="4" t="s">
        <v>160</v>
      </c>
      <c r="E2299" s="3" t="s">
        <v>152</v>
      </c>
      <c r="F2299" s="4" t="s">
        <v>411</v>
      </c>
      <c r="G2299" s="4" t="s">
        <v>12</v>
      </c>
      <c r="H2299" s="4">
        <v>59571</v>
      </c>
      <c r="I2299" s="4" t="s">
        <v>249</v>
      </c>
      <c r="J2299" s="4" t="s">
        <v>131</v>
      </c>
      <c r="K2299" s="4" t="s">
        <v>117</v>
      </c>
      <c r="L2299" s="4">
        <v>1996</v>
      </c>
      <c r="M2299" s="4" t="s">
        <v>266</v>
      </c>
      <c r="N2299" s="4" t="s">
        <v>304</v>
      </c>
      <c r="O2299" s="4" t="s">
        <v>122</v>
      </c>
      <c r="P2299" s="4"/>
      <c r="Q2299" s="4"/>
      <c r="R2299" s="4" t="s">
        <v>123</v>
      </c>
      <c r="S2299" s="13"/>
      <c r="T2299" s="4"/>
      <c r="U2299" s="4"/>
      <c r="V2299" s="4"/>
      <c r="W2299" s="4">
        <v>220</v>
      </c>
      <c r="X2299" s="13">
        <v>36773</v>
      </c>
      <c r="Y2299" s="27"/>
      <c r="Z2299" s="27"/>
      <c r="AA2299" s="28"/>
      <c r="AB2299" s="31"/>
      <c r="AC2299" s="32">
        <v>59</v>
      </c>
      <c r="AD2299" s="28"/>
      <c r="AE2299" s="28">
        <v>36.200000000000003</v>
      </c>
      <c r="AF2299" s="33">
        <v>2.0729999999999998E-2</v>
      </c>
      <c r="AG2299" s="28">
        <v>0.5</v>
      </c>
      <c r="AH2299" s="31"/>
      <c r="AI2299" s="31"/>
      <c r="AJ2299" s="31"/>
      <c r="AK2299" s="75" t="str">
        <f t="shared" si="455"/>
        <v>1</v>
      </c>
      <c r="AL2299" s="75" t="str">
        <f t="shared" si="456"/>
        <v>1</v>
      </c>
      <c r="AM2299" s="75" t="str">
        <f t="shared" si="457"/>
        <v>1</v>
      </c>
      <c r="AN2299" s="75" t="str">
        <f t="shared" si="458"/>
        <v>1</v>
      </c>
      <c r="AO2299" s="75" t="str">
        <f t="shared" si="459"/>
        <v>1</v>
      </c>
      <c r="AP2299" s="75" t="str">
        <f t="shared" si="460"/>
        <v>1</v>
      </c>
      <c r="AQ2299" s="75" t="str">
        <f t="shared" si="464"/>
        <v>1</v>
      </c>
      <c r="AR2299" s="75" t="str">
        <f t="shared" si="465"/>
        <v>1</v>
      </c>
      <c r="AS2299" s="75">
        <f t="shared" si="461"/>
        <v>1</v>
      </c>
      <c r="AT2299" s="75" t="str">
        <f t="shared" si="462"/>
        <v>1</v>
      </c>
      <c r="AU2299" s="48" t="e">
        <f>IF(OR(AQ2299="I",#REF!="I",AQ2299="C",#REF!="C"),"Termovacío",IF(OR(AO2299="I",AN2299="I",AP2299="I",AK2299="I",AL2299="I",AO2299="C",AN2299="C",AP2299="C",AK2299="C",AL2299="C"),"Regeneración",""))</f>
        <v>#REF!</v>
      </c>
    </row>
    <row r="2300" spans="1:47" s="10" customFormat="1" ht="15" customHeight="1" x14ac:dyDescent="0.2">
      <c r="A2300" s="4">
        <f t="shared" si="463"/>
        <v>123</v>
      </c>
      <c r="B2300" s="4">
        <v>50600001</v>
      </c>
      <c r="C2300" s="4" t="s">
        <v>101</v>
      </c>
      <c r="D2300" s="4" t="s">
        <v>160</v>
      </c>
      <c r="E2300" s="3" t="s">
        <v>152</v>
      </c>
      <c r="F2300" s="4" t="s">
        <v>411</v>
      </c>
      <c r="G2300" s="4" t="s">
        <v>12</v>
      </c>
      <c r="H2300" s="4">
        <v>59571</v>
      </c>
      <c r="I2300" s="4" t="s">
        <v>249</v>
      </c>
      <c r="J2300" s="4" t="s">
        <v>131</v>
      </c>
      <c r="K2300" s="4" t="s">
        <v>117</v>
      </c>
      <c r="L2300" s="4">
        <v>1996</v>
      </c>
      <c r="M2300" s="4" t="s">
        <v>266</v>
      </c>
      <c r="N2300" s="4" t="s">
        <v>304</v>
      </c>
      <c r="O2300" s="4" t="s">
        <v>122</v>
      </c>
      <c r="P2300" s="4"/>
      <c r="Q2300" s="4"/>
      <c r="R2300" s="4" t="s">
        <v>123</v>
      </c>
      <c r="S2300" s="13"/>
      <c r="T2300" s="4"/>
      <c r="U2300" s="4"/>
      <c r="V2300" s="4"/>
      <c r="W2300" s="4">
        <v>220</v>
      </c>
      <c r="X2300" s="13">
        <v>36440</v>
      </c>
      <c r="Y2300" s="27"/>
      <c r="Z2300" s="27"/>
      <c r="AA2300" s="28"/>
      <c r="AB2300" s="31"/>
      <c r="AC2300" s="32">
        <v>63</v>
      </c>
      <c r="AD2300" s="28"/>
      <c r="AE2300" s="28">
        <v>35.5</v>
      </c>
      <c r="AF2300" s="33">
        <v>1.5689999999999999E-2</v>
      </c>
      <c r="AG2300" s="28">
        <v>0.5</v>
      </c>
      <c r="AH2300" s="31"/>
      <c r="AI2300" s="31"/>
      <c r="AJ2300" s="31"/>
      <c r="AK2300" s="75" t="str">
        <f t="shared" si="455"/>
        <v>1</v>
      </c>
      <c r="AL2300" s="75" t="str">
        <f t="shared" si="456"/>
        <v>1</v>
      </c>
      <c r="AM2300" s="75" t="str">
        <f t="shared" si="457"/>
        <v>1</v>
      </c>
      <c r="AN2300" s="75" t="str">
        <f t="shared" si="458"/>
        <v>1</v>
      </c>
      <c r="AO2300" s="75" t="str">
        <f t="shared" si="459"/>
        <v>1</v>
      </c>
      <c r="AP2300" s="75" t="str">
        <f t="shared" si="460"/>
        <v>1</v>
      </c>
      <c r="AQ2300" s="75" t="str">
        <f t="shared" si="464"/>
        <v>1</v>
      </c>
      <c r="AR2300" s="75" t="str">
        <f t="shared" si="465"/>
        <v>1</v>
      </c>
      <c r="AS2300" s="75">
        <f t="shared" si="461"/>
        <v>1</v>
      </c>
      <c r="AT2300" s="75" t="str">
        <f t="shared" si="462"/>
        <v>1</v>
      </c>
      <c r="AU2300" s="48" t="e">
        <f>IF(OR(AQ2300="I",#REF!="I",AQ2300="C",#REF!="C"),"Termovacío",IF(OR(AO2300="I",AN2300="I",AP2300="I",AK2300="I",AL2300="I",AO2300="C",AN2300="C",AP2300="C",AK2300="C",AL2300="C"),"Regeneración",""))</f>
        <v>#REF!</v>
      </c>
    </row>
    <row r="2301" spans="1:47" s="10" customFormat="1" ht="15" customHeight="1" x14ac:dyDescent="0.2">
      <c r="A2301" s="4">
        <f t="shared" si="463"/>
        <v>123</v>
      </c>
      <c r="B2301" s="4">
        <v>50600001</v>
      </c>
      <c r="C2301" s="4" t="s">
        <v>101</v>
      </c>
      <c r="D2301" s="4" t="s">
        <v>160</v>
      </c>
      <c r="E2301" s="3" t="s">
        <v>152</v>
      </c>
      <c r="F2301" s="4" t="s">
        <v>411</v>
      </c>
      <c r="G2301" s="4" t="s">
        <v>12</v>
      </c>
      <c r="H2301" s="4">
        <v>59571</v>
      </c>
      <c r="I2301" s="4" t="s">
        <v>249</v>
      </c>
      <c r="J2301" s="4" t="s">
        <v>131</v>
      </c>
      <c r="K2301" s="4" t="s">
        <v>117</v>
      </c>
      <c r="L2301" s="4">
        <v>1996</v>
      </c>
      <c r="M2301" s="4" t="s">
        <v>266</v>
      </c>
      <c r="N2301" s="4" t="s">
        <v>304</v>
      </c>
      <c r="O2301" s="4" t="s">
        <v>122</v>
      </c>
      <c r="P2301" s="4"/>
      <c r="Q2301" s="4"/>
      <c r="R2301" s="4" t="s">
        <v>123</v>
      </c>
      <c r="S2301" s="13"/>
      <c r="T2301" s="4"/>
      <c r="U2301" s="4"/>
      <c r="V2301" s="4"/>
      <c r="W2301" s="4">
        <v>220</v>
      </c>
      <c r="X2301" s="13">
        <v>36104</v>
      </c>
      <c r="Y2301" s="27"/>
      <c r="Z2301" s="27"/>
      <c r="AA2301" s="28"/>
      <c r="AB2301" s="31"/>
      <c r="AC2301" s="32">
        <v>50</v>
      </c>
      <c r="AD2301" s="28"/>
      <c r="AE2301" s="28">
        <v>37.299999999999997</v>
      </c>
      <c r="AF2301" s="33">
        <v>1.6150000000000001E-2</v>
      </c>
      <c r="AG2301" s="28">
        <v>0.4</v>
      </c>
      <c r="AH2301" s="31"/>
      <c r="AI2301" s="31"/>
      <c r="AJ2301" s="31"/>
      <c r="AK2301" s="75" t="str">
        <f t="shared" si="455"/>
        <v>1</v>
      </c>
      <c r="AL2301" s="75" t="str">
        <f t="shared" si="456"/>
        <v>1</v>
      </c>
      <c r="AM2301" s="75" t="str">
        <f t="shared" si="457"/>
        <v>1</v>
      </c>
      <c r="AN2301" s="75" t="str">
        <f t="shared" si="458"/>
        <v>1</v>
      </c>
      <c r="AO2301" s="75" t="str">
        <f t="shared" si="459"/>
        <v>1</v>
      </c>
      <c r="AP2301" s="75" t="str">
        <f t="shared" si="460"/>
        <v>1</v>
      </c>
      <c r="AQ2301" s="75" t="str">
        <f t="shared" si="464"/>
        <v>1</v>
      </c>
      <c r="AR2301" s="75" t="str">
        <f t="shared" si="465"/>
        <v>1</v>
      </c>
      <c r="AS2301" s="75">
        <f t="shared" si="461"/>
        <v>1</v>
      </c>
      <c r="AT2301" s="75" t="str">
        <f t="shared" si="462"/>
        <v>1</v>
      </c>
      <c r="AU2301" s="48" t="e">
        <f>IF(OR(AQ2301="I",#REF!="I",AQ2301="C",#REF!="C"),"Termovacío",IF(OR(AO2301="I",AN2301="I",AP2301="I",AK2301="I",AL2301="I",AO2301="C",AN2301="C",AP2301="C",AK2301="C",AL2301="C"),"Regeneración",""))</f>
        <v>#REF!</v>
      </c>
    </row>
    <row r="2302" spans="1:47" s="10" customFormat="1" ht="15" customHeight="1" x14ac:dyDescent="0.2">
      <c r="A2302" s="4">
        <f t="shared" si="463"/>
        <v>123</v>
      </c>
      <c r="B2302" s="4">
        <v>50600001</v>
      </c>
      <c r="C2302" s="4" t="s">
        <v>101</v>
      </c>
      <c r="D2302" s="4" t="s">
        <v>160</v>
      </c>
      <c r="E2302" s="3" t="s">
        <v>152</v>
      </c>
      <c r="F2302" s="4" t="s">
        <v>411</v>
      </c>
      <c r="G2302" s="4" t="s">
        <v>12</v>
      </c>
      <c r="H2302" s="4">
        <v>59571</v>
      </c>
      <c r="I2302" s="4" t="s">
        <v>249</v>
      </c>
      <c r="J2302" s="4" t="s">
        <v>131</v>
      </c>
      <c r="K2302" s="4" t="s">
        <v>117</v>
      </c>
      <c r="L2302" s="4">
        <v>1996</v>
      </c>
      <c r="M2302" s="4" t="s">
        <v>266</v>
      </c>
      <c r="N2302" s="4" t="s">
        <v>304</v>
      </c>
      <c r="O2302" s="4" t="s">
        <v>122</v>
      </c>
      <c r="P2302" s="4"/>
      <c r="Q2302" s="4"/>
      <c r="R2302" s="4" t="s">
        <v>123</v>
      </c>
      <c r="S2302" s="13"/>
      <c r="T2302" s="4"/>
      <c r="U2302" s="4"/>
      <c r="V2302" s="4"/>
      <c r="W2302" s="4">
        <v>220</v>
      </c>
      <c r="X2302" s="13">
        <v>35704</v>
      </c>
      <c r="Y2302" s="27"/>
      <c r="Z2302" s="27"/>
      <c r="AA2302" s="28"/>
      <c r="AB2302" s="31"/>
      <c r="AC2302" s="32">
        <v>67.5</v>
      </c>
      <c r="AD2302" s="28"/>
      <c r="AE2302" s="28">
        <v>38.4</v>
      </c>
      <c r="AF2302" s="33">
        <v>1.5640000000000001E-2</v>
      </c>
      <c r="AG2302" s="28">
        <v>0.4</v>
      </c>
      <c r="AH2302" s="31"/>
      <c r="AI2302" s="31"/>
      <c r="AJ2302" s="31"/>
      <c r="AK2302" s="75" t="str">
        <f t="shared" si="455"/>
        <v>1</v>
      </c>
      <c r="AL2302" s="75" t="str">
        <f t="shared" si="456"/>
        <v>1</v>
      </c>
      <c r="AM2302" s="75" t="str">
        <f t="shared" si="457"/>
        <v>1</v>
      </c>
      <c r="AN2302" s="75" t="str">
        <f t="shared" si="458"/>
        <v>1</v>
      </c>
      <c r="AO2302" s="75" t="str">
        <f t="shared" si="459"/>
        <v>1</v>
      </c>
      <c r="AP2302" s="75" t="str">
        <f t="shared" si="460"/>
        <v>1</v>
      </c>
      <c r="AQ2302" s="75" t="str">
        <f t="shared" si="464"/>
        <v>1</v>
      </c>
      <c r="AR2302" s="75" t="str">
        <f t="shared" si="465"/>
        <v>1</v>
      </c>
      <c r="AS2302" s="75">
        <f t="shared" si="461"/>
        <v>1</v>
      </c>
      <c r="AT2302" s="75" t="str">
        <f t="shared" si="462"/>
        <v>1</v>
      </c>
      <c r="AU2302" s="48" t="e">
        <f>IF(OR(AQ2302="I",#REF!="I",AQ2302="C",#REF!="C"),"Termovacío",IF(OR(AO2302="I",AN2302="I",AP2302="I",AK2302="I",AL2302="I",AO2302="C",AN2302="C",AP2302="C",AK2302="C",AL2302="C"),"Regeneración",""))</f>
        <v>#REF!</v>
      </c>
    </row>
    <row r="2303" spans="1:47" s="10" customFormat="1" ht="15" customHeight="1" x14ac:dyDescent="0.2">
      <c r="A2303" s="4">
        <f t="shared" si="463"/>
        <v>123</v>
      </c>
      <c r="B2303" s="4">
        <v>50600001</v>
      </c>
      <c r="C2303" s="4" t="s">
        <v>101</v>
      </c>
      <c r="D2303" s="4" t="s">
        <v>160</v>
      </c>
      <c r="E2303" s="3" t="s">
        <v>152</v>
      </c>
      <c r="F2303" s="4" t="s">
        <v>411</v>
      </c>
      <c r="G2303" s="4" t="s">
        <v>12</v>
      </c>
      <c r="H2303" s="4">
        <v>59571</v>
      </c>
      <c r="I2303" s="4" t="s">
        <v>249</v>
      </c>
      <c r="J2303" s="4" t="s">
        <v>131</v>
      </c>
      <c r="K2303" s="4" t="s">
        <v>117</v>
      </c>
      <c r="L2303" s="4">
        <v>1996</v>
      </c>
      <c r="M2303" s="4" t="s">
        <v>266</v>
      </c>
      <c r="N2303" s="4" t="s">
        <v>304</v>
      </c>
      <c r="O2303" s="4" t="s">
        <v>122</v>
      </c>
      <c r="P2303" s="4"/>
      <c r="Q2303" s="4"/>
      <c r="R2303" s="4" t="s">
        <v>123</v>
      </c>
      <c r="S2303" s="13"/>
      <c r="T2303" s="4"/>
      <c r="U2303" s="4"/>
      <c r="V2303" s="4"/>
      <c r="W2303" s="4">
        <v>220</v>
      </c>
      <c r="X2303" s="13">
        <v>35408</v>
      </c>
      <c r="Y2303" s="27"/>
      <c r="Z2303" s="27"/>
      <c r="AA2303" s="28"/>
      <c r="AB2303" s="31"/>
      <c r="AC2303" s="32">
        <v>26.7</v>
      </c>
      <c r="AD2303" s="28"/>
      <c r="AE2303" s="28">
        <v>37.5</v>
      </c>
      <c r="AF2303" s="33">
        <v>8.7100000000000007E-3</v>
      </c>
      <c r="AG2303" s="28">
        <v>0.5</v>
      </c>
      <c r="AH2303" s="31"/>
      <c r="AI2303" s="31"/>
      <c r="AJ2303" s="31"/>
      <c r="AK2303" s="75" t="str">
        <f t="shared" si="455"/>
        <v>1</v>
      </c>
      <c r="AL2303" s="75" t="str">
        <f t="shared" si="456"/>
        <v>1</v>
      </c>
      <c r="AM2303" s="75" t="str">
        <f t="shared" si="457"/>
        <v>1</v>
      </c>
      <c r="AN2303" s="75" t="str">
        <f t="shared" si="458"/>
        <v>1</v>
      </c>
      <c r="AO2303" s="75" t="str">
        <f t="shared" si="459"/>
        <v>1</v>
      </c>
      <c r="AP2303" s="75" t="str">
        <f t="shared" si="460"/>
        <v>1</v>
      </c>
      <c r="AQ2303" s="75" t="str">
        <f t="shared" si="464"/>
        <v>5</v>
      </c>
      <c r="AR2303" s="75" t="str">
        <f t="shared" si="465"/>
        <v>1</v>
      </c>
      <c r="AS2303" s="75">
        <f t="shared" si="461"/>
        <v>1.9090909090909092</v>
      </c>
      <c r="AT2303" s="75" t="str">
        <f t="shared" si="462"/>
        <v>3</v>
      </c>
      <c r="AU2303" s="48" t="e">
        <f>IF(OR(AQ2303="I",#REF!="I",AQ2303="C",#REF!="C"),"Termovacío",IF(OR(AO2303="I",AN2303="I",AP2303="I",AK2303="I",AL2303="I",AO2303="C",AN2303="C",AP2303="C",AK2303="C",AL2303="C"),"Regeneración",""))</f>
        <v>#REF!</v>
      </c>
    </row>
    <row r="2304" spans="1:47" s="10" customFormat="1" ht="15" customHeight="1" x14ac:dyDescent="0.2">
      <c r="A2304" s="4">
        <f t="shared" si="463"/>
        <v>124</v>
      </c>
      <c r="B2304" s="36">
        <v>50600002</v>
      </c>
      <c r="C2304" s="36" t="s">
        <v>101</v>
      </c>
      <c r="D2304" s="36" t="s">
        <v>160</v>
      </c>
      <c r="E2304" s="37" t="s">
        <v>153</v>
      </c>
      <c r="F2304" s="36" t="s">
        <v>412</v>
      </c>
      <c r="G2304" s="36" t="s">
        <v>12</v>
      </c>
      <c r="H2304" s="36">
        <v>59572</v>
      </c>
      <c r="I2304" s="36" t="s">
        <v>249</v>
      </c>
      <c r="J2304" s="36" t="s">
        <v>131</v>
      </c>
      <c r="K2304" s="36" t="s">
        <v>117</v>
      </c>
      <c r="L2304" s="36">
        <v>1996</v>
      </c>
      <c r="M2304" s="36" t="s">
        <v>266</v>
      </c>
      <c r="N2304" s="36" t="s">
        <v>304</v>
      </c>
      <c r="O2304" s="36" t="s">
        <v>122</v>
      </c>
      <c r="P2304" s="36"/>
      <c r="Q2304" s="36"/>
      <c r="R2304" s="36" t="s">
        <v>123</v>
      </c>
      <c r="S2304" s="38"/>
      <c r="T2304" s="36"/>
      <c r="U2304" s="36"/>
      <c r="V2304" s="36" t="s">
        <v>448</v>
      </c>
      <c r="W2304" s="36">
        <v>220</v>
      </c>
      <c r="X2304" s="38">
        <v>45701</v>
      </c>
      <c r="Y2304" s="39">
        <v>75</v>
      </c>
      <c r="Z2304" s="39">
        <v>27</v>
      </c>
      <c r="AA2304" s="40" t="s">
        <v>665</v>
      </c>
      <c r="AB2304" s="41">
        <v>0.872</v>
      </c>
      <c r="AC2304" s="42">
        <v>74</v>
      </c>
      <c r="AD2304" s="40">
        <v>5</v>
      </c>
      <c r="AE2304" s="40">
        <v>35.5</v>
      </c>
      <c r="AF2304" s="43">
        <v>0.01</v>
      </c>
      <c r="AG2304" s="40">
        <v>1.5</v>
      </c>
      <c r="AH2304" s="41">
        <v>3.3000000000000002E-2</v>
      </c>
      <c r="AI2304" s="41">
        <v>1.6679999999999999</v>
      </c>
      <c r="AJ2304" s="41">
        <v>4.3999999999999997E-2</v>
      </c>
      <c r="AK2304" s="75" t="str">
        <f t="shared" si="455"/>
        <v>1</v>
      </c>
      <c r="AL2304" s="75" t="str">
        <f t="shared" si="456"/>
        <v>1</v>
      </c>
      <c r="AM2304" s="75" t="str">
        <f t="shared" si="457"/>
        <v>1</v>
      </c>
      <c r="AN2304" s="75" t="str">
        <f t="shared" si="458"/>
        <v>1</v>
      </c>
      <c r="AO2304" s="75" t="str">
        <f t="shared" si="459"/>
        <v>1</v>
      </c>
      <c r="AP2304" s="75" t="str">
        <f t="shared" si="460"/>
        <v>1</v>
      </c>
      <c r="AQ2304" s="75" t="str">
        <f t="shared" si="464"/>
        <v>1</v>
      </c>
      <c r="AR2304" s="75" t="str">
        <f t="shared" si="465"/>
        <v>5</v>
      </c>
      <c r="AS2304" s="75">
        <f t="shared" si="461"/>
        <v>1.1818181818181819</v>
      </c>
      <c r="AT2304" s="75" t="str">
        <f t="shared" si="462"/>
        <v>3</v>
      </c>
      <c r="AU2304" s="48" t="e">
        <f>IF(OR(AQ2304="I",#REF!="I",AQ2304="C",#REF!="C"),"Termovacío",IF(OR(AO2304="I",AN2304="I",AP2304="I",AK2304="I",AL2304="I",AO2304="C",AN2304="C",AP2304="C",AK2304="C",AL2304="C"),"Regeneración",""))</f>
        <v>#REF!</v>
      </c>
    </row>
    <row r="2305" spans="1:47" s="10" customFormat="1" ht="15" customHeight="1" x14ac:dyDescent="0.2">
      <c r="A2305" s="4">
        <f t="shared" si="463"/>
        <v>124</v>
      </c>
      <c r="B2305" s="4">
        <v>50600002</v>
      </c>
      <c r="C2305" s="4" t="s">
        <v>101</v>
      </c>
      <c r="D2305" s="4" t="s">
        <v>160</v>
      </c>
      <c r="E2305" s="3" t="s">
        <v>153</v>
      </c>
      <c r="F2305" s="4" t="s">
        <v>412</v>
      </c>
      <c r="G2305" s="4" t="s">
        <v>12</v>
      </c>
      <c r="H2305" s="4">
        <v>59572</v>
      </c>
      <c r="I2305" s="4" t="s">
        <v>249</v>
      </c>
      <c r="J2305" s="4" t="s">
        <v>131</v>
      </c>
      <c r="K2305" s="4" t="s">
        <v>117</v>
      </c>
      <c r="L2305" s="4">
        <v>1996</v>
      </c>
      <c r="M2305" s="4" t="s">
        <v>266</v>
      </c>
      <c r="N2305" s="4" t="s">
        <v>304</v>
      </c>
      <c r="O2305" s="4" t="s">
        <v>122</v>
      </c>
      <c r="P2305" s="4"/>
      <c r="Q2305" s="4"/>
      <c r="R2305" s="4" t="s">
        <v>123</v>
      </c>
      <c r="S2305" s="13"/>
      <c r="T2305" s="4"/>
      <c r="U2305" s="4"/>
      <c r="V2305" s="4" t="s">
        <v>448</v>
      </c>
      <c r="W2305" s="4">
        <v>220</v>
      </c>
      <c r="X2305" s="13">
        <v>45218</v>
      </c>
      <c r="Y2305" s="27">
        <v>68</v>
      </c>
      <c r="Z2305" s="27"/>
      <c r="AA2305" s="28" t="s">
        <v>456</v>
      </c>
      <c r="AB2305" s="31">
        <v>0.872</v>
      </c>
      <c r="AC2305" s="32">
        <v>64</v>
      </c>
      <c r="AD2305" s="28">
        <v>6</v>
      </c>
      <c r="AE2305" s="28">
        <v>36.299999999999997</v>
      </c>
      <c r="AF2305" s="33">
        <v>0.01</v>
      </c>
      <c r="AG2305" s="28">
        <v>1</v>
      </c>
      <c r="AH2305" s="31">
        <v>2.5000000000000001E-2</v>
      </c>
      <c r="AI2305" s="31">
        <v>1.3540000000000001</v>
      </c>
      <c r="AJ2305" s="31"/>
      <c r="AK2305" s="75" t="str">
        <f t="shared" si="455"/>
        <v>1</v>
      </c>
      <c r="AL2305" s="75" t="str">
        <f t="shared" si="456"/>
        <v>1</v>
      </c>
      <c r="AM2305" s="75" t="str">
        <f t="shared" si="457"/>
        <v>1</v>
      </c>
      <c r="AN2305" s="75" t="str">
        <f t="shared" si="458"/>
        <v>1</v>
      </c>
      <c r="AO2305" s="75" t="str">
        <f t="shared" si="459"/>
        <v>1</v>
      </c>
      <c r="AP2305" s="75" t="str">
        <f t="shared" si="460"/>
        <v>1</v>
      </c>
      <c r="AQ2305" s="75" t="str">
        <f t="shared" si="464"/>
        <v>1</v>
      </c>
      <c r="AR2305" s="75" t="str">
        <f t="shared" si="465"/>
        <v>1</v>
      </c>
      <c r="AS2305" s="75">
        <f t="shared" si="461"/>
        <v>1</v>
      </c>
      <c r="AT2305" s="75" t="str">
        <f t="shared" si="462"/>
        <v>1</v>
      </c>
      <c r="AU2305" s="48" t="e">
        <f>IF(OR(AQ2305="I",#REF!="I",AQ2305="C",#REF!="C"),"Termovacío",IF(OR(AO2305="I",AN2305="I",AP2305="I",AK2305="I",AL2305="I",AO2305="C",AN2305="C",AP2305="C",AK2305="C",AL2305="C"),"Regeneración",""))</f>
        <v>#REF!</v>
      </c>
    </row>
    <row r="2306" spans="1:47" s="10" customFormat="1" ht="15" customHeight="1" x14ac:dyDescent="0.2">
      <c r="A2306" s="4">
        <f t="shared" si="463"/>
        <v>124</v>
      </c>
      <c r="B2306" s="4">
        <v>50600002</v>
      </c>
      <c r="C2306" s="4" t="s">
        <v>101</v>
      </c>
      <c r="D2306" s="4" t="s">
        <v>160</v>
      </c>
      <c r="E2306" s="3" t="s">
        <v>153</v>
      </c>
      <c r="F2306" s="4" t="s">
        <v>412</v>
      </c>
      <c r="G2306" s="4" t="s">
        <v>12</v>
      </c>
      <c r="H2306" s="4">
        <v>59572</v>
      </c>
      <c r="I2306" s="4" t="s">
        <v>249</v>
      </c>
      <c r="J2306" s="4" t="s">
        <v>131</v>
      </c>
      <c r="K2306" s="4" t="s">
        <v>117</v>
      </c>
      <c r="L2306" s="4">
        <v>1996</v>
      </c>
      <c r="M2306" s="4" t="s">
        <v>266</v>
      </c>
      <c r="N2306" s="4" t="s">
        <v>304</v>
      </c>
      <c r="O2306" s="4" t="s">
        <v>122</v>
      </c>
      <c r="P2306" s="4"/>
      <c r="Q2306" s="4"/>
      <c r="R2306" s="4" t="s">
        <v>123</v>
      </c>
      <c r="S2306" s="13"/>
      <c r="T2306" s="4"/>
      <c r="U2306" s="4"/>
      <c r="V2306" s="4"/>
      <c r="W2306" s="4">
        <v>220</v>
      </c>
      <c r="X2306" s="13" t="s">
        <v>297</v>
      </c>
      <c r="Y2306" s="27">
        <v>0</v>
      </c>
      <c r="Z2306" s="27">
        <v>56</v>
      </c>
      <c r="AA2306" s="28" t="s">
        <v>282</v>
      </c>
      <c r="AB2306" s="31">
        <v>0.87129999999999996</v>
      </c>
      <c r="AC2306" s="32">
        <v>59.9</v>
      </c>
      <c r="AD2306" s="28">
        <v>7</v>
      </c>
      <c r="AE2306" s="28">
        <v>37.6</v>
      </c>
      <c r="AF2306" s="33">
        <v>0.02</v>
      </c>
      <c r="AG2306" s="28">
        <v>2</v>
      </c>
      <c r="AH2306" s="31">
        <v>2.5000000000000001E-2</v>
      </c>
      <c r="AI2306" s="31">
        <v>1.65</v>
      </c>
      <c r="AJ2306" s="31"/>
      <c r="AK2306" s="75" t="str">
        <f t="shared" si="455"/>
        <v>1</v>
      </c>
      <c r="AL2306" s="75" t="str">
        <f t="shared" si="456"/>
        <v>1</v>
      </c>
      <c r="AM2306" s="75" t="str">
        <f t="shared" si="457"/>
        <v>1</v>
      </c>
      <c r="AN2306" s="75" t="str">
        <f t="shared" si="458"/>
        <v>1</v>
      </c>
      <c r="AO2306" s="75" t="str">
        <f t="shared" si="459"/>
        <v>1</v>
      </c>
      <c r="AP2306" s="75" t="str">
        <f t="shared" si="460"/>
        <v>1</v>
      </c>
      <c r="AQ2306" s="75" t="str">
        <f t="shared" si="464"/>
        <v>1</v>
      </c>
      <c r="AR2306" s="75" t="str">
        <f t="shared" si="465"/>
        <v>1</v>
      </c>
      <c r="AS2306" s="75">
        <f t="shared" si="461"/>
        <v>1</v>
      </c>
      <c r="AT2306" s="75" t="str">
        <f t="shared" si="462"/>
        <v>1</v>
      </c>
      <c r="AU2306" s="48" t="e">
        <f>IF(OR(AQ2306="I",#REF!="I",AQ2306="C",#REF!="C"),"Termovacío",IF(OR(AO2306="I",AN2306="I",AP2306="I",AK2306="I",AL2306="I",AO2306="C",AN2306="C",AP2306="C",AK2306="C",AL2306="C"),"Regeneración",""))</f>
        <v>#REF!</v>
      </c>
    </row>
    <row r="2307" spans="1:47" s="10" customFormat="1" ht="15" customHeight="1" x14ac:dyDescent="0.2">
      <c r="A2307" s="4">
        <f t="shared" si="463"/>
        <v>124</v>
      </c>
      <c r="B2307" s="4">
        <v>50600002</v>
      </c>
      <c r="C2307" s="4" t="s">
        <v>101</v>
      </c>
      <c r="D2307" s="4" t="s">
        <v>160</v>
      </c>
      <c r="E2307" s="3" t="s">
        <v>153</v>
      </c>
      <c r="F2307" s="4" t="s">
        <v>412</v>
      </c>
      <c r="G2307" s="4" t="s">
        <v>12</v>
      </c>
      <c r="H2307" s="4">
        <v>59572</v>
      </c>
      <c r="I2307" s="4" t="s">
        <v>249</v>
      </c>
      <c r="J2307" s="4" t="s">
        <v>131</v>
      </c>
      <c r="K2307" s="4" t="s">
        <v>117</v>
      </c>
      <c r="L2307" s="4">
        <v>1996</v>
      </c>
      <c r="M2307" s="4" t="s">
        <v>266</v>
      </c>
      <c r="N2307" s="4" t="s">
        <v>304</v>
      </c>
      <c r="O2307" s="4" t="s">
        <v>122</v>
      </c>
      <c r="P2307" s="4"/>
      <c r="Q2307" s="4"/>
      <c r="R2307" s="4" t="s">
        <v>123</v>
      </c>
      <c r="S2307" s="13"/>
      <c r="T2307" s="4"/>
      <c r="U2307" s="4"/>
      <c r="V2307" s="4" t="s">
        <v>301</v>
      </c>
      <c r="W2307" s="4">
        <v>220</v>
      </c>
      <c r="X2307" s="13">
        <v>44458</v>
      </c>
      <c r="Y2307" s="27">
        <v>47</v>
      </c>
      <c r="Z2307" s="27">
        <v>55</v>
      </c>
      <c r="AA2307" s="28" t="s">
        <v>283</v>
      </c>
      <c r="AB2307" s="31">
        <v>0.86199999999999999</v>
      </c>
      <c r="AC2307" s="32">
        <v>63</v>
      </c>
      <c r="AD2307" s="28">
        <v>10</v>
      </c>
      <c r="AE2307" s="28">
        <v>37</v>
      </c>
      <c r="AF2307" s="33">
        <v>0.02</v>
      </c>
      <c r="AG2307" s="28">
        <v>2.5</v>
      </c>
      <c r="AH2307" s="31">
        <v>2.8000000000000001E-2</v>
      </c>
      <c r="AI2307" s="31">
        <v>1.4850000000000001</v>
      </c>
      <c r="AJ2307" s="31"/>
      <c r="AK2307" s="75" t="str">
        <f t="shared" si="455"/>
        <v>1</v>
      </c>
      <c r="AL2307" s="75" t="str">
        <f t="shared" si="456"/>
        <v>1</v>
      </c>
      <c r="AM2307" s="75" t="str">
        <f t="shared" si="457"/>
        <v>1</v>
      </c>
      <c r="AN2307" s="75" t="str">
        <f t="shared" si="458"/>
        <v>1</v>
      </c>
      <c r="AO2307" s="75" t="str">
        <f t="shared" si="459"/>
        <v>1</v>
      </c>
      <c r="AP2307" s="75" t="str">
        <f t="shared" si="460"/>
        <v>1</v>
      </c>
      <c r="AQ2307" s="75" t="str">
        <f t="shared" si="464"/>
        <v>1</v>
      </c>
      <c r="AR2307" s="75" t="str">
        <f t="shared" si="465"/>
        <v>1</v>
      </c>
      <c r="AS2307" s="75">
        <f t="shared" si="461"/>
        <v>1</v>
      </c>
      <c r="AT2307" s="75" t="str">
        <f t="shared" si="462"/>
        <v>1</v>
      </c>
      <c r="AU2307" s="48" t="e">
        <f>IF(OR(AQ2307="I",#REF!="I",AQ2307="C",#REF!="C"),"Termovacío",IF(OR(AO2307="I",AN2307="I",AP2307="I",AK2307="I",AL2307="I",AO2307="C",AN2307="C",AP2307="C",AK2307="C",AL2307="C"),"Regeneración",""))</f>
        <v>#REF!</v>
      </c>
    </row>
    <row r="2308" spans="1:47" s="10" customFormat="1" ht="15" customHeight="1" x14ac:dyDescent="0.2">
      <c r="A2308" s="4">
        <f t="shared" si="463"/>
        <v>124</v>
      </c>
      <c r="B2308" s="4">
        <v>50600002</v>
      </c>
      <c r="C2308" s="4" t="s">
        <v>101</v>
      </c>
      <c r="D2308" s="4" t="s">
        <v>160</v>
      </c>
      <c r="E2308" s="3" t="s">
        <v>153</v>
      </c>
      <c r="F2308" s="4" t="s">
        <v>412</v>
      </c>
      <c r="G2308" s="4" t="s">
        <v>12</v>
      </c>
      <c r="H2308" s="4">
        <v>59572</v>
      </c>
      <c r="I2308" s="4" t="s">
        <v>249</v>
      </c>
      <c r="J2308" s="4" t="s">
        <v>131</v>
      </c>
      <c r="K2308" s="4" t="s">
        <v>117</v>
      </c>
      <c r="L2308" s="4">
        <v>1996</v>
      </c>
      <c r="M2308" s="4" t="s">
        <v>266</v>
      </c>
      <c r="N2308" s="4" t="s">
        <v>304</v>
      </c>
      <c r="O2308" s="4" t="s">
        <v>122</v>
      </c>
      <c r="P2308" s="4"/>
      <c r="Q2308" s="4"/>
      <c r="R2308" s="4" t="s">
        <v>123</v>
      </c>
      <c r="S2308" s="13"/>
      <c r="T2308" s="4"/>
      <c r="U2308" s="4"/>
      <c r="V2308" s="4"/>
      <c r="W2308" s="4">
        <v>220</v>
      </c>
      <c r="X2308" s="13">
        <v>43584</v>
      </c>
      <c r="Y2308" s="27"/>
      <c r="Z2308" s="27"/>
      <c r="AA2308" s="28"/>
      <c r="AB2308" s="31"/>
      <c r="AC2308" s="32">
        <v>49.7</v>
      </c>
      <c r="AD2308" s="28"/>
      <c r="AE2308" s="28">
        <v>40.5</v>
      </c>
      <c r="AF2308" s="33">
        <v>0.01</v>
      </c>
      <c r="AG2308" s="28">
        <v>2</v>
      </c>
      <c r="AH2308" s="31">
        <v>2.7E-2</v>
      </c>
      <c r="AI2308" s="31">
        <v>1.33</v>
      </c>
      <c r="AJ2308" s="31"/>
      <c r="AK2308" s="75" t="str">
        <f t="shared" ref="AK2308:AK2371" si="466">IF(AH2308&lt;&gt;"",IF(AH2308&lt;=0.1,"1",IF(AND(AH2308&gt;0.1,AH2308&lt;=0.3),"3",IF(AH2308&gt;0.3,"5",""))),"1")</f>
        <v>1</v>
      </c>
      <c r="AL2308" s="75" t="str">
        <f t="shared" ref="AL2308:AL2371" si="467">IF(AI2308&lt;&gt;"",IF(AI2308&lt;=3,"1",IF(AND(AI2308&gt;3,AI2308&lt;=4),"3",IF(AI2308&gt;4,"5",""))),"1")</f>
        <v>1</v>
      </c>
      <c r="AM2308" s="75" t="str">
        <f t="shared" ref="AM2308:AM2371" si="468">IF(AD2308&lt;&gt;"",IF(AD2308&lt;=20,"1",IF(AND(AD2308&gt;20,AD2308&lt;=30),"3",IF(AD2308&gt;30,"5",""))),"1")</f>
        <v>1</v>
      </c>
      <c r="AN2308" s="75" t="str">
        <f t="shared" ref="AN2308:AN2371" si="469">IF(AF2308&lt;&gt;"",IF(AF2308&lt;=0.05,"1",IF(AND(AF2308&gt;0.05,AF2308&lt;=0.1),"3",IF(AF2308&gt;0.1,"5",""))),"1")</f>
        <v>1</v>
      </c>
      <c r="AO2308" s="75" t="str">
        <f t="shared" ref="AO2308:AO2371" si="470">IF(AE2308&lt;&gt;"",IF(AE2308&gt;=32,"1",IF(AND(AE2308&gt;=28,AE2308&lt;32),"3",IF(AE2308&lt;28,"5",""))),"1")</f>
        <v>1</v>
      </c>
      <c r="AP2308" s="75" t="str">
        <f t="shared" ref="AP2308:AP2371" si="471">IF(AG2308&lt;&gt;"",IF(AG2308&lt;=3.5,"1",IF(AG2308&gt;3.5,"5","")),"1")</f>
        <v>1</v>
      </c>
      <c r="AQ2308" s="75" t="str">
        <f t="shared" si="464"/>
        <v>2</v>
      </c>
      <c r="AR2308" s="75" t="str">
        <f t="shared" si="465"/>
        <v>1</v>
      </c>
      <c r="AS2308" s="75">
        <f t="shared" si="461"/>
        <v>1.2272727272727273</v>
      </c>
      <c r="AT2308" s="75" t="str">
        <f t="shared" si="462"/>
        <v>3</v>
      </c>
      <c r="AU2308" s="48" t="e">
        <f>IF(OR(AQ2308="I",#REF!="I",AQ2308="C",#REF!="C"),"Termovacío",IF(OR(AO2308="I",AN2308="I",AP2308="I",AK2308="I",AL2308="I",AO2308="C",AN2308="C",AP2308="C",AK2308="C",AL2308="C"),"Regeneración",""))</f>
        <v>#REF!</v>
      </c>
    </row>
    <row r="2309" spans="1:47" s="10" customFormat="1" ht="15" customHeight="1" x14ac:dyDescent="0.2">
      <c r="A2309" s="4">
        <f t="shared" si="463"/>
        <v>124</v>
      </c>
      <c r="B2309" s="4">
        <v>50600002</v>
      </c>
      <c r="C2309" s="4" t="s">
        <v>101</v>
      </c>
      <c r="D2309" s="4" t="s">
        <v>160</v>
      </c>
      <c r="E2309" s="3" t="s">
        <v>153</v>
      </c>
      <c r="F2309" s="4" t="s">
        <v>412</v>
      </c>
      <c r="G2309" s="4" t="s">
        <v>12</v>
      </c>
      <c r="H2309" s="4">
        <v>59572</v>
      </c>
      <c r="I2309" s="4" t="s">
        <v>249</v>
      </c>
      <c r="J2309" s="4" t="s">
        <v>131</v>
      </c>
      <c r="K2309" s="4" t="s">
        <v>117</v>
      </c>
      <c r="L2309" s="4">
        <v>1996</v>
      </c>
      <c r="M2309" s="4" t="s">
        <v>266</v>
      </c>
      <c r="N2309" s="4" t="s">
        <v>304</v>
      </c>
      <c r="O2309" s="4" t="s">
        <v>122</v>
      </c>
      <c r="P2309" s="4"/>
      <c r="Q2309" s="4"/>
      <c r="R2309" s="4" t="s">
        <v>123</v>
      </c>
      <c r="S2309" s="13"/>
      <c r="T2309" s="4"/>
      <c r="U2309" s="4"/>
      <c r="V2309" s="4"/>
      <c r="W2309" s="4">
        <v>220</v>
      </c>
      <c r="X2309" s="13">
        <v>43322</v>
      </c>
      <c r="Y2309" s="27"/>
      <c r="Z2309" s="27"/>
      <c r="AA2309" s="28"/>
      <c r="AB2309" s="31"/>
      <c r="AC2309" s="32">
        <v>44.5</v>
      </c>
      <c r="AD2309" s="28"/>
      <c r="AE2309" s="28">
        <v>36.700000000000003</v>
      </c>
      <c r="AF2309" s="33">
        <v>0.01</v>
      </c>
      <c r="AG2309" s="28">
        <v>2</v>
      </c>
      <c r="AH2309" s="31">
        <v>2.5000000000000001E-2</v>
      </c>
      <c r="AI2309" s="31">
        <v>1.33</v>
      </c>
      <c r="AJ2309" s="31"/>
      <c r="AK2309" s="75" t="str">
        <f t="shared" si="466"/>
        <v>1</v>
      </c>
      <c r="AL2309" s="75" t="str">
        <f t="shared" si="467"/>
        <v>1</v>
      </c>
      <c r="AM2309" s="75" t="str">
        <f t="shared" si="468"/>
        <v>1</v>
      </c>
      <c r="AN2309" s="75" t="str">
        <f t="shared" si="469"/>
        <v>1</v>
      </c>
      <c r="AO2309" s="75" t="str">
        <f t="shared" si="470"/>
        <v>1</v>
      </c>
      <c r="AP2309" s="75" t="str">
        <f t="shared" si="471"/>
        <v>1</v>
      </c>
      <c r="AQ2309" s="75" t="str">
        <f t="shared" si="464"/>
        <v>5</v>
      </c>
      <c r="AR2309" s="75" t="str">
        <f t="shared" si="465"/>
        <v>1</v>
      </c>
      <c r="AS2309" s="75">
        <f t="shared" ref="AS2309:AS2372" si="472">+(3*AK2309+3*AL2309+4*AM2309+2*AN2309+3*AO2309+1*AP2309+5*AQ2309+1*AR2309)/22</f>
        <v>1.9090909090909092</v>
      </c>
      <c r="AT2309" s="75" t="str">
        <f t="shared" ref="AT2309:AT2372" si="473">IF(AND(AS2309&gt;0,AS2309&lt;=1),"1",IF(AND(AS2309&gt;1,AS2309&lt;=2),"3",IF(AND(AS2309&gt;2,AS2309&lt;=3),"6",IF(AND(AS2309&gt;3,AS2309&lt;=4),"8",IF(AND(AS2309&gt;4,AS2309&lt;=5),"10","")))))</f>
        <v>3</v>
      </c>
      <c r="AU2309" s="48" t="e">
        <f>IF(OR(AQ2309="I",#REF!="I",AQ2309="C",#REF!="C"),"Termovacío",IF(OR(AO2309="I",AN2309="I",AP2309="I",AK2309="I",AL2309="I",AO2309="C",AN2309="C",AP2309="C",AK2309="C",AL2309="C"),"Regeneración",""))</f>
        <v>#REF!</v>
      </c>
    </row>
    <row r="2310" spans="1:47" s="10" customFormat="1" ht="15" customHeight="1" x14ac:dyDescent="0.2">
      <c r="A2310" s="4">
        <f t="shared" si="463"/>
        <v>124</v>
      </c>
      <c r="B2310" s="4">
        <v>50600002</v>
      </c>
      <c r="C2310" s="4" t="s">
        <v>101</v>
      </c>
      <c r="D2310" s="4" t="s">
        <v>160</v>
      </c>
      <c r="E2310" s="3" t="s">
        <v>153</v>
      </c>
      <c r="F2310" s="4" t="s">
        <v>412</v>
      </c>
      <c r="G2310" s="4" t="s">
        <v>12</v>
      </c>
      <c r="H2310" s="4">
        <v>59572</v>
      </c>
      <c r="I2310" s="4" t="s">
        <v>249</v>
      </c>
      <c r="J2310" s="4" t="s">
        <v>131</v>
      </c>
      <c r="K2310" s="4" t="s">
        <v>117</v>
      </c>
      <c r="L2310" s="4">
        <v>1996</v>
      </c>
      <c r="M2310" s="4" t="s">
        <v>266</v>
      </c>
      <c r="N2310" s="4" t="s">
        <v>304</v>
      </c>
      <c r="O2310" s="4" t="s">
        <v>122</v>
      </c>
      <c r="P2310" s="4"/>
      <c r="Q2310" s="4"/>
      <c r="R2310" s="4" t="s">
        <v>123</v>
      </c>
      <c r="S2310" s="13"/>
      <c r="T2310" s="4"/>
      <c r="U2310" s="4"/>
      <c r="V2310" s="4"/>
      <c r="W2310" s="4">
        <v>220</v>
      </c>
      <c r="X2310" s="13">
        <v>42927</v>
      </c>
      <c r="Y2310" s="27"/>
      <c r="Z2310" s="27"/>
      <c r="AA2310" s="28"/>
      <c r="AB2310" s="31"/>
      <c r="AC2310" s="32"/>
      <c r="AD2310" s="28"/>
      <c r="AE2310" s="28">
        <v>37.799999999999997</v>
      </c>
      <c r="AF2310" s="33">
        <v>0.01</v>
      </c>
      <c r="AG2310" s="28">
        <v>2</v>
      </c>
      <c r="AH2310" s="31">
        <v>0.05</v>
      </c>
      <c r="AI2310" s="31">
        <v>2</v>
      </c>
      <c r="AJ2310" s="31"/>
      <c r="AK2310" s="75" t="str">
        <f t="shared" si="466"/>
        <v>1</v>
      </c>
      <c r="AL2310" s="75" t="str">
        <f t="shared" si="467"/>
        <v>1</v>
      </c>
      <c r="AM2310" s="75" t="str">
        <f t="shared" si="468"/>
        <v>1</v>
      </c>
      <c r="AN2310" s="75" t="str">
        <f t="shared" si="469"/>
        <v>1</v>
      </c>
      <c r="AO2310" s="75" t="str">
        <f t="shared" si="470"/>
        <v>1</v>
      </c>
      <c r="AP2310" s="75" t="str">
        <f t="shared" si="471"/>
        <v>1</v>
      </c>
      <c r="AQ2310" s="75" t="str">
        <f t="shared" si="464"/>
        <v>1</v>
      </c>
      <c r="AR2310" s="75" t="str">
        <f t="shared" si="465"/>
        <v>1</v>
      </c>
      <c r="AS2310" s="75">
        <f t="shared" si="472"/>
        <v>1</v>
      </c>
      <c r="AT2310" s="75" t="str">
        <f t="shared" si="473"/>
        <v>1</v>
      </c>
      <c r="AU2310" s="48" t="e">
        <f>IF(OR(AQ2310="I",#REF!="I",AQ2310="C",#REF!="C"),"Termovacío",IF(OR(AO2310="I",AN2310="I",AP2310="I",AK2310="I",AL2310="I",AO2310="C",AN2310="C",AP2310="C",AK2310="C",AL2310="C"),"Regeneración",""))</f>
        <v>#REF!</v>
      </c>
    </row>
    <row r="2311" spans="1:47" s="10" customFormat="1" ht="15" customHeight="1" x14ac:dyDescent="0.2">
      <c r="A2311" s="4">
        <f t="shared" si="463"/>
        <v>124</v>
      </c>
      <c r="B2311" s="4">
        <v>50600002</v>
      </c>
      <c r="C2311" s="4" t="s">
        <v>101</v>
      </c>
      <c r="D2311" s="4" t="s">
        <v>160</v>
      </c>
      <c r="E2311" s="3" t="s">
        <v>153</v>
      </c>
      <c r="F2311" s="4" t="s">
        <v>412</v>
      </c>
      <c r="G2311" s="4" t="s">
        <v>12</v>
      </c>
      <c r="H2311" s="4">
        <v>59572</v>
      </c>
      <c r="I2311" s="4" t="s">
        <v>249</v>
      </c>
      <c r="J2311" s="4" t="s">
        <v>131</v>
      </c>
      <c r="K2311" s="4" t="s">
        <v>117</v>
      </c>
      <c r="L2311" s="4">
        <v>1996</v>
      </c>
      <c r="M2311" s="4" t="s">
        <v>266</v>
      </c>
      <c r="N2311" s="4" t="s">
        <v>304</v>
      </c>
      <c r="O2311" s="4" t="s">
        <v>122</v>
      </c>
      <c r="P2311" s="4"/>
      <c r="Q2311" s="4"/>
      <c r="R2311" s="4" t="s">
        <v>123</v>
      </c>
      <c r="S2311" s="13"/>
      <c r="T2311" s="4"/>
      <c r="U2311" s="4"/>
      <c r="V2311" s="4"/>
      <c r="W2311" s="4">
        <v>220</v>
      </c>
      <c r="X2311" s="13">
        <v>42387</v>
      </c>
      <c r="Y2311" s="27"/>
      <c r="Z2311" s="27"/>
      <c r="AA2311" s="28"/>
      <c r="AB2311" s="31"/>
      <c r="AC2311" s="32"/>
      <c r="AD2311" s="28"/>
      <c r="AE2311" s="28">
        <v>31</v>
      </c>
      <c r="AF2311" s="33">
        <v>0.01</v>
      </c>
      <c r="AG2311" s="28">
        <v>1.5</v>
      </c>
      <c r="AH2311" s="31">
        <v>3.4000000000000002E-2</v>
      </c>
      <c r="AI2311" s="31">
        <v>1.534</v>
      </c>
      <c r="AJ2311" s="31"/>
      <c r="AK2311" s="75" t="str">
        <f t="shared" si="466"/>
        <v>1</v>
      </c>
      <c r="AL2311" s="75" t="str">
        <f t="shared" si="467"/>
        <v>1</v>
      </c>
      <c r="AM2311" s="75" t="str">
        <f t="shared" si="468"/>
        <v>1</v>
      </c>
      <c r="AN2311" s="75" t="str">
        <f t="shared" si="469"/>
        <v>1</v>
      </c>
      <c r="AO2311" s="75" t="str">
        <f t="shared" si="470"/>
        <v>3</v>
      </c>
      <c r="AP2311" s="75" t="str">
        <f t="shared" si="471"/>
        <v>1</v>
      </c>
      <c r="AQ2311" s="75" t="str">
        <f t="shared" si="464"/>
        <v>1</v>
      </c>
      <c r="AR2311" s="75" t="str">
        <f t="shared" si="465"/>
        <v>1</v>
      </c>
      <c r="AS2311" s="75">
        <f t="shared" si="472"/>
        <v>1.2727272727272727</v>
      </c>
      <c r="AT2311" s="75" t="str">
        <f t="shared" si="473"/>
        <v>3</v>
      </c>
      <c r="AU2311" s="48" t="e">
        <f>IF(OR(AQ2311="I",#REF!="I",AQ2311="C",#REF!="C"),"Termovacío",IF(OR(AO2311="I",AN2311="I",AP2311="I",AK2311="I",AL2311="I",AO2311="C",AN2311="C",AP2311="C",AK2311="C",AL2311="C"),"Regeneración",""))</f>
        <v>#REF!</v>
      </c>
    </row>
    <row r="2312" spans="1:47" s="10" customFormat="1" ht="15" customHeight="1" x14ac:dyDescent="0.2">
      <c r="A2312" s="4">
        <f t="shared" si="463"/>
        <v>124</v>
      </c>
      <c r="B2312" s="4">
        <v>50600002</v>
      </c>
      <c r="C2312" s="4" t="s">
        <v>101</v>
      </c>
      <c r="D2312" s="4" t="s">
        <v>160</v>
      </c>
      <c r="E2312" s="3" t="s">
        <v>153</v>
      </c>
      <c r="F2312" s="4" t="s">
        <v>412</v>
      </c>
      <c r="G2312" s="4" t="s">
        <v>12</v>
      </c>
      <c r="H2312" s="4">
        <v>59572</v>
      </c>
      <c r="I2312" s="4" t="s">
        <v>249</v>
      </c>
      <c r="J2312" s="4" t="s">
        <v>131</v>
      </c>
      <c r="K2312" s="4" t="s">
        <v>117</v>
      </c>
      <c r="L2312" s="4">
        <v>1996</v>
      </c>
      <c r="M2312" s="4" t="s">
        <v>266</v>
      </c>
      <c r="N2312" s="4" t="s">
        <v>304</v>
      </c>
      <c r="O2312" s="4" t="s">
        <v>122</v>
      </c>
      <c r="P2312" s="4"/>
      <c r="Q2312" s="4"/>
      <c r="R2312" s="4" t="s">
        <v>123</v>
      </c>
      <c r="S2312" s="13"/>
      <c r="T2312" s="4"/>
      <c r="U2312" s="4"/>
      <c r="V2312" s="4"/>
      <c r="W2312" s="4">
        <v>220</v>
      </c>
      <c r="X2312" s="13">
        <v>41990</v>
      </c>
      <c r="Y2312" s="27"/>
      <c r="Z2312" s="27"/>
      <c r="AA2312" s="28"/>
      <c r="AB2312" s="31"/>
      <c r="AC2312" s="32"/>
      <c r="AD2312" s="28"/>
      <c r="AE2312" s="28">
        <v>38</v>
      </c>
      <c r="AF2312" s="33">
        <v>0.01</v>
      </c>
      <c r="AG2312" s="28">
        <v>1</v>
      </c>
      <c r="AH2312" s="31">
        <v>3.5000000000000003E-2</v>
      </c>
      <c r="AI2312" s="31"/>
      <c r="AJ2312" s="31"/>
      <c r="AK2312" s="75" t="str">
        <f t="shared" si="466"/>
        <v>1</v>
      </c>
      <c r="AL2312" s="75" t="str">
        <f t="shared" si="467"/>
        <v>1</v>
      </c>
      <c r="AM2312" s="75" t="str">
        <f t="shared" si="468"/>
        <v>1</v>
      </c>
      <c r="AN2312" s="75" t="str">
        <f t="shared" si="469"/>
        <v>1</v>
      </c>
      <c r="AO2312" s="75" t="str">
        <f t="shared" si="470"/>
        <v>1</v>
      </c>
      <c r="AP2312" s="75" t="str">
        <f t="shared" si="471"/>
        <v>1</v>
      </c>
      <c r="AQ2312" s="75" t="str">
        <f t="shared" si="464"/>
        <v>1</v>
      </c>
      <c r="AR2312" s="75" t="str">
        <f t="shared" si="465"/>
        <v>1</v>
      </c>
      <c r="AS2312" s="75">
        <f t="shared" si="472"/>
        <v>1</v>
      </c>
      <c r="AT2312" s="75" t="str">
        <f t="shared" si="473"/>
        <v>1</v>
      </c>
      <c r="AU2312" s="48" t="e">
        <f>IF(OR(AQ2312="I",#REF!="I",AQ2312="C",#REF!="C"),"Termovacío",IF(OR(AO2312="I",AN2312="I",AP2312="I",AK2312="I",AL2312="I",AO2312="C",AN2312="C",AP2312="C",AK2312="C",AL2312="C"),"Regeneración",""))</f>
        <v>#REF!</v>
      </c>
    </row>
    <row r="2313" spans="1:47" s="10" customFormat="1" ht="15" customHeight="1" x14ac:dyDescent="0.2">
      <c r="A2313" s="4">
        <f t="shared" si="463"/>
        <v>124</v>
      </c>
      <c r="B2313" s="4">
        <v>50600002</v>
      </c>
      <c r="C2313" s="4" t="s">
        <v>101</v>
      </c>
      <c r="D2313" s="4" t="s">
        <v>160</v>
      </c>
      <c r="E2313" s="3" t="s">
        <v>153</v>
      </c>
      <c r="F2313" s="4" t="s">
        <v>412</v>
      </c>
      <c r="G2313" s="4" t="s">
        <v>12</v>
      </c>
      <c r="H2313" s="4">
        <v>59572</v>
      </c>
      <c r="I2313" s="4" t="s">
        <v>249</v>
      </c>
      <c r="J2313" s="4" t="s">
        <v>131</v>
      </c>
      <c r="K2313" s="4" t="s">
        <v>117</v>
      </c>
      <c r="L2313" s="4">
        <v>1996</v>
      </c>
      <c r="M2313" s="4" t="s">
        <v>266</v>
      </c>
      <c r="N2313" s="4" t="s">
        <v>304</v>
      </c>
      <c r="O2313" s="4" t="s">
        <v>122</v>
      </c>
      <c r="P2313" s="4"/>
      <c r="Q2313" s="4"/>
      <c r="R2313" s="4" t="s">
        <v>123</v>
      </c>
      <c r="S2313" s="13"/>
      <c r="T2313" s="4"/>
      <c r="U2313" s="4"/>
      <c r="V2313" s="4"/>
      <c r="W2313" s="4">
        <v>220</v>
      </c>
      <c r="X2313" s="13">
        <v>41634</v>
      </c>
      <c r="Y2313" s="27"/>
      <c r="Z2313" s="27"/>
      <c r="AA2313" s="28"/>
      <c r="AB2313" s="31"/>
      <c r="AC2313" s="32"/>
      <c r="AD2313" s="28"/>
      <c r="AE2313" s="28">
        <v>34.9</v>
      </c>
      <c r="AF2313" s="33">
        <v>0.01</v>
      </c>
      <c r="AG2313" s="28">
        <v>2</v>
      </c>
      <c r="AH2313" s="31">
        <v>2.5000000000000001E-2</v>
      </c>
      <c r="AI2313" s="31">
        <v>0.94</v>
      </c>
      <c r="AJ2313" s="31"/>
      <c r="AK2313" s="75" t="str">
        <f t="shared" si="466"/>
        <v>1</v>
      </c>
      <c r="AL2313" s="75" t="str">
        <f t="shared" si="467"/>
        <v>1</v>
      </c>
      <c r="AM2313" s="75" t="str">
        <f t="shared" si="468"/>
        <v>1</v>
      </c>
      <c r="AN2313" s="75" t="str">
        <f t="shared" si="469"/>
        <v>1</v>
      </c>
      <c r="AO2313" s="75" t="str">
        <f t="shared" si="470"/>
        <v>1</v>
      </c>
      <c r="AP2313" s="75" t="str">
        <f t="shared" si="471"/>
        <v>1</v>
      </c>
      <c r="AQ2313" s="75" t="str">
        <f t="shared" si="464"/>
        <v>1</v>
      </c>
      <c r="AR2313" s="75" t="str">
        <f t="shared" si="465"/>
        <v>1</v>
      </c>
      <c r="AS2313" s="75">
        <f t="shared" si="472"/>
        <v>1</v>
      </c>
      <c r="AT2313" s="75" t="str">
        <f t="shared" si="473"/>
        <v>1</v>
      </c>
      <c r="AU2313" s="48" t="e">
        <f>IF(OR(AQ2313="I",#REF!="I",AQ2313="C",#REF!="C"),"Termovacío",IF(OR(AO2313="I",AN2313="I",AP2313="I",AK2313="I",AL2313="I",AO2313="C",AN2313="C",AP2313="C",AK2313="C",AL2313="C"),"Regeneración",""))</f>
        <v>#REF!</v>
      </c>
    </row>
    <row r="2314" spans="1:47" s="10" customFormat="1" ht="15" customHeight="1" x14ac:dyDescent="0.2">
      <c r="A2314" s="4">
        <f t="shared" si="463"/>
        <v>124</v>
      </c>
      <c r="B2314" s="4">
        <v>50600002</v>
      </c>
      <c r="C2314" s="4" t="s">
        <v>101</v>
      </c>
      <c r="D2314" s="4" t="s">
        <v>160</v>
      </c>
      <c r="E2314" s="3" t="s">
        <v>153</v>
      </c>
      <c r="F2314" s="4" t="s">
        <v>412</v>
      </c>
      <c r="G2314" s="4" t="s">
        <v>12</v>
      </c>
      <c r="H2314" s="4">
        <v>59572</v>
      </c>
      <c r="I2314" s="4" t="s">
        <v>249</v>
      </c>
      <c r="J2314" s="4" t="s">
        <v>131</v>
      </c>
      <c r="K2314" s="4" t="s">
        <v>117</v>
      </c>
      <c r="L2314" s="4">
        <v>1996</v>
      </c>
      <c r="M2314" s="4" t="s">
        <v>266</v>
      </c>
      <c r="N2314" s="4" t="s">
        <v>304</v>
      </c>
      <c r="O2314" s="4" t="s">
        <v>122</v>
      </c>
      <c r="P2314" s="4"/>
      <c r="Q2314" s="4"/>
      <c r="R2314" s="4" t="s">
        <v>123</v>
      </c>
      <c r="S2314" s="13"/>
      <c r="T2314" s="4"/>
      <c r="U2314" s="4"/>
      <c r="V2314" s="4"/>
      <c r="W2314" s="4">
        <v>220</v>
      </c>
      <c r="X2314" s="13">
        <v>41347</v>
      </c>
      <c r="Y2314" s="27"/>
      <c r="Z2314" s="27"/>
      <c r="AA2314" s="28"/>
      <c r="AB2314" s="31"/>
      <c r="AC2314" s="32"/>
      <c r="AD2314" s="28"/>
      <c r="AE2314" s="28">
        <v>36</v>
      </c>
      <c r="AF2314" s="33">
        <v>0.01</v>
      </c>
      <c r="AG2314" s="28">
        <v>1.5</v>
      </c>
      <c r="AH2314" s="31">
        <v>3.1E-2</v>
      </c>
      <c r="AI2314" s="31">
        <v>1.002</v>
      </c>
      <c r="AJ2314" s="31"/>
      <c r="AK2314" s="75" t="str">
        <f t="shared" si="466"/>
        <v>1</v>
      </c>
      <c r="AL2314" s="75" t="str">
        <f t="shared" si="467"/>
        <v>1</v>
      </c>
      <c r="AM2314" s="75" t="str">
        <f t="shared" si="468"/>
        <v>1</v>
      </c>
      <c r="AN2314" s="75" t="str">
        <f t="shared" si="469"/>
        <v>1</v>
      </c>
      <c r="AO2314" s="75" t="str">
        <f t="shared" si="470"/>
        <v>1</v>
      </c>
      <c r="AP2314" s="75" t="str">
        <f t="shared" si="471"/>
        <v>1</v>
      </c>
      <c r="AQ2314" s="75" t="str">
        <f t="shared" si="464"/>
        <v>1</v>
      </c>
      <c r="AR2314" s="75" t="str">
        <f t="shared" si="465"/>
        <v>1</v>
      </c>
      <c r="AS2314" s="75">
        <f t="shared" si="472"/>
        <v>1</v>
      </c>
      <c r="AT2314" s="75" t="str">
        <f t="shared" si="473"/>
        <v>1</v>
      </c>
      <c r="AU2314" s="48" t="e">
        <f>IF(OR(AQ2314="I",#REF!="I",AQ2314="C",#REF!="C"),"Termovacío",IF(OR(AO2314="I",AN2314="I",AP2314="I",AK2314="I",AL2314="I",AO2314="C",AN2314="C",AP2314="C",AK2314="C",AL2314="C"),"Regeneración",""))</f>
        <v>#REF!</v>
      </c>
    </row>
    <row r="2315" spans="1:47" s="10" customFormat="1" ht="15" customHeight="1" x14ac:dyDescent="0.2">
      <c r="A2315" s="4">
        <f t="shared" si="463"/>
        <v>124</v>
      </c>
      <c r="B2315" s="4">
        <v>50600002</v>
      </c>
      <c r="C2315" s="4" t="s">
        <v>101</v>
      </c>
      <c r="D2315" s="4" t="s">
        <v>160</v>
      </c>
      <c r="E2315" s="3" t="s">
        <v>153</v>
      </c>
      <c r="F2315" s="4" t="s">
        <v>412</v>
      </c>
      <c r="G2315" s="4" t="s">
        <v>12</v>
      </c>
      <c r="H2315" s="4">
        <v>59572</v>
      </c>
      <c r="I2315" s="4" t="s">
        <v>249</v>
      </c>
      <c r="J2315" s="4" t="s">
        <v>131</v>
      </c>
      <c r="K2315" s="4" t="s">
        <v>117</v>
      </c>
      <c r="L2315" s="4">
        <v>1996</v>
      </c>
      <c r="M2315" s="4" t="s">
        <v>266</v>
      </c>
      <c r="N2315" s="4" t="s">
        <v>304</v>
      </c>
      <c r="O2315" s="4" t="s">
        <v>122</v>
      </c>
      <c r="P2315" s="4"/>
      <c r="Q2315" s="4"/>
      <c r="R2315" s="4" t="s">
        <v>123</v>
      </c>
      <c r="S2315" s="13"/>
      <c r="T2315" s="4"/>
      <c r="U2315" s="4"/>
      <c r="V2315" s="4"/>
      <c r="W2315" s="4">
        <v>220</v>
      </c>
      <c r="X2315" s="13">
        <v>40886</v>
      </c>
      <c r="Y2315" s="27"/>
      <c r="Z2315" s="27"/>
      <c r="AA2315" s="28"/>
      <c r="AB2315" s="31"/>
      <c r="AC2315" s="32"/>
      <c r="AD2315" s="28"/>
      <c r="AE2315" s="28">
        <v>37</v>
      </c>
      <c r="AF2315" s="33">
        <v>0.01</v>
      </c>
      <c r="AG2315" s="28">
        <v>2</v>
      </c>
      <c r="AH2315" s="31">
        <v>2.4E-2</v>
      </c>
      <c r="AI2315" s="31">
        <v>0.96599999999999997</v>
      </c>
      <c r="AJ2315" s="31"/>
      <c r="AK2315" s="75" t="str">
        <f t="shared" si="466"/>
        <v>1</v>
      </c>
      <c r="AL2315" s="75" t="str">
        <f t="shared" si="467"/>
        <v>1</v>
      </c>
      <c r="AM2315" s="75" t="str">
        <f t="shared" si="468"/>
        <v>1</v>
      </c>
      <c r="AN2315" s="75" t="str">
        <f t="shared" si="469"/>
        <v>1</v>
      </c>
      <c r="AO2315" s="75" t="str">
        <f t="shared" si="470"/>
        <v>1</v>
      </c>
      <c r="AP2315" s="75" t="str">
        <f t="shared" si="471"/>
        <v>1</v>
      </c>
      <c r="AQ2315" s="75" t="str">
        <f t="shared" si="464"/>
        <v>1</v>
      </c>
      <c r="AR2315" s="75" t="str">
        <f t="shared" si="465"/>
        <v>1</v>
      </c>
      <c r="AS2315" s="75">
        <f t="shared" si="472"/>
        <v>1</v>
      </c>
      <c r="AT2315" s="75" t="str">
        <f t="shared" si="473"/>
        <v>1</v>
      </c>
      <c r="AU2315" s="48" t="e">
        <f>IF(OR(AQ2315="I",#REF!="I",AQ2315="C",#REF!="C"),"Termovacío",IF(OR(AO2315="I",AN2315="I",AP2315="I",AK2315="I",AL2315="I",AO2315="C",AN2315="C",AP2315="C",AK2315="C",AL2315="C"),"Regeneración",""))</f>
        <v>#REF!</v>
      </c>
    </row>
    <row r="2316" spans="1:47" s="10" customFormat="1" ht="15" customHeight="1" x14ac:dyDescent="0.2">
      <c r="A2316" s="4">
        <f t="shared" si="463"/>
        <v>124</v>
      </c>
      <c r="B2316" s="4">
        <v>50600002</v>
      </c>
      <c r="C2316" s="4" t="s">
        <v>101</v>
      </c>
      <c r="D2316" s="4" t="s">
        <v>160</v>
      </c>
      <c r="E2316" s="3" t="s">
        <v>153</v>
      </c>
      <c r="F2316" s="4" t="s">
        <v>412</v>
      </c>
      <c r="G2316" s="4" t="s">
        <v>12</v>
      </c>
      <c r="H2316" s="4">
        <v>59572</v>
      </c>
      <c r="I2316" s="4" t="s">
        <v>249</v>
      </c>
      <c r="J2316" s="4" t="s">
        <v>131</v>
      </c>
      <c r="K2316" s="4" t="s">
        <v>117</v>
      </c>
      <c r="L2316" s="4">
        <v>1996</v>
      </c>
      <c r="M2316" s="4" t="s">
        <v>266</v>
      </c>
      <c r="N2316" s="4" t="s">
        <v>304</v>
      </c>
      <c r="O2316" s="4" t="s">
        <v>122</v>
      </c>
      <c r="P2316" s="4"/>
      <c r="Q2316" s="4"/>
      <c r="R2316" s="4" t="s">
        <v>123</v>
      </c>
      <c r="S2316" s="13"/>
      <c r="T2316" s="4"/>
      <c r="U2316" s="4"/>
      <c r="V2316" s="4"/>
      <c r="W2316" s="4">
        <v>220</v>
      </c>
      <c r="X2316" s="13">
        <v>40653</v>
      </c>
      <c r="Y2316" s="27"/>
      <c r="Z2316" s="27"/>
      <c r="AA2316" s="28"/>
      <c r="AB2316" s="31"/>
      <c r="AC2316" s="32"/>
      <c r="AD2316" s="28"/>
      <c r="AE2316" s="28">
        <v>35</v>
      </c>
      <c r="AF2316" s="33">
        <v>0.01</v>
      </c>
      <c r="AG2316" s="28">
        <v>1.5</v>
      </c>
      <c r="AH2316" s="31">
        <v>1.7999999999999999E-2</v>
      </c>
      <c r="AI2316" s="31">
        <v>0.79500000000000004</v>
      </c>
      <c r="AJ2316" s="31"/>
      <c r="AK2316" s="75" t="str">
        <f t="shared" si="466"/>
        <v>1</v>
      </c>
      <c r="AL2316" s="75" t="str">
        <f t="shared" si="467"/>
        <v>1</v>
      </c>
      <c r="AM2316" s="75" t="str">
        <f t="shared" si="468"/>
        <v>1</v>
      </c>
      <c r="AN2316" s="75" t="str">
        <f t="shared" si="469"/>
        <v>1</v>
      </c>
      <c r="AO2316" s="75" t="str">
        <f t="shared" si="470"/>
        <v>1</v>
      </c>
      <c r="AP2316" s="75" t="str">
        <f t="shared" si="471"/>
        <v>1</v>
      </c>
      <c r="AQ2316" s="75" t="str">
        <f t="shared" si="464"/>
        <v>1</v>
      </c>
      <c r="AR2316" s="75" t="str">
        <f t="shared" si="465"/>
        <v>1</v>
      </c>
      <c r="AS2316" s="75">
        <f t="shared" si="472"/>
        <v>1</v>
      </c>
      <c r="AT2316" s="75" t="str">
        <f t="shared" si="473"/>
        <v>1</v>
      </c>
      <c r="AU2316" s="48" t="e">
        <f>IF(OR(AQ2316="I",#REF!="I",AQ2316="C",#REF!="C"),"Termovacío",IF(OR(AO2316="I",AN2316="I",AP2316="I",AK2316="I",AL2316="I",AO2316="C",AN2316="C",AP2316="C",AK2316="C",AL2316="C"),"Regeneración",""))</f>
        <v>#REF!</v>
      </c>
    </row>
    <row r="2317" spans="1:47" s="10" customFormat="1" ht="15" customHeight="1" x14ac:dyDescent="0.2">
      <c r="A2317" s="4">
        <f t="shared" ref="A2317:A2380" si="474">+IF(B2316=B2317,A2316,A2316+1)</f>
        <v>124</v>
      </c>
      <c r="B2317" s="4">
        <v>50600002</v>
      </c>
      <c r="C2317" s="4" t="s">
        <v>101</v>
      </c>
      <c r="D2317" s="4" t="s">
        <v>160</v>
      </c>
      <c r="E2317" s="3" t="s">
        <v>153</v>
      </c>
      <c r="F2317" s="4" t="s">
        <v>412</v>
      </c>
      <c r="G2317" s="4" t="s">
        <v>12</v>
      </c>
      <c r="H2317" s="4">
        <v>59572</v>
      </c>
      <c r="I2317" s="4" t="s">
        <v>249</v>
      </c>
      <c r="J2317" s="4" t="s">
        <v>131</v>
      </c>
      <c r="K2317" s="4" t="s">
        <v>117</v>
      </c>
      <c r="L2317" s="4">
        <v>1996</v>
      </c>
      <c r="M2317" s="4" t="s">
        <v>266</v>
      </c>
      <c r="N2317" s="4" t="s">
        <v>304</v>
      </c>
      <c r="O2317" s="4" t="s">
        <v>122</v>
      </c>
      <c r="P2317" s="4"/>
      <c r="Q2317" s="4"/>
      <c r="R2317" s="4" t="s">
        <v>123</v>
      </c>
      <c r="S2317" s="13"/>
      <c r="T2317" s="4"/>
      <c r="U2317" s="4"/>
      <c r="V2317" s="4"/>
      <c r="W2317" s="4">
        <v>220</v>
      </c>
      <c r="X2317" s="13">
        <v>40319</v>
      </c>
      <c r="Y2317" s="27"/>
      <c r="Z2317" s="27"/>
      <c r="AA2317" s="28"/>
      <c r="AB2317" s="31"/>
      <c r="AC2317" s="32"/>
      <c r="AD2317" s="28"/>
      <c r="AE2317" s="28">
        <v>38</v>
      </c>
      <c r="AF2317" s="33">
        <v>0.01</v>
      </c>
      <c r="AG2317" s="28">
        <v>2</v>
      </c>
      <c r="AH2317" s="31">
        <v>2.1000000000000001E-2</v>
      </c>
      <c r="AI2317" s="31">
        <v>1.0149999999999999</v>
      </c>
      <c r="AJ2317" s="31"/>
      <c r="AK2317" s="75" t="str">
        <f t="shared" si="466"/>
        <v>1</v>
      </c>
      <c r="AL2317" s="75" t="str">
        <f t="shared" si="467"/>
        <v>1</v>
      </c>
      <c r="AM2317" s="75" t="str">
        <f t="shared" si="468"/>
        <v>1</v>
      </c>
      <c r="AN2317" s="75" t="str">
        <f t="shared" si="469"/>
        <v>1</v>
      </c>
      <c r="AO2317" s="75" t="str">
        <f t="shared" si="470"/>
        <v>1</v>
      </c>
      <c r="AP2317" s="75" t="str">
        <f t="shared" si="471"/>
        <v>1</v>
      </c>
      <c r="AQ2317" s="75" t="str">
        <f t="shared" si="464"/>
        <v>1</v>
      </c>
      <c r="AR2317" s="75" t="str">
        <f t="shared" si="465"/>
        <v>1</v>
      </c>
      <c r="AS2317" s="75">
        <f t="shared" si="472"/>
        <v>1</v>
      </c>
      <c r="AT2317" s="75" t="str">
        <f t="shared" si="473"/>
        <v>1</v>
      </c>
      <c r="AU2317" s="48" t="e">
        <f>IF(OR(AQ2317="I",#REF!="I",AQ2317="C",#REF!="C"),"Termovacío",IF(OR(AO2317="I",AN2317="I",AP2317="I",AK2317="I",AL2317="I",AO2317="C",AN2317="C",AP2317="C",AK2317="C",AL2317="C"),"Regeneración",""))</f>
        <v>#REF!</v>
      </c>
    </row>
    <row r="2318" spans="1:47" s="10" customFormat="1" ht="15" customHeight="1" x14ac:dyDescent="0.2">
      <c r="A2318" s="4">
        <f t="shared" si="474"/>
        <v>124</v>
      </c>
      <c r="B2318" s="4">
        <v>50600002</v>
      </c>
      <c r="C2318" s="4" t="s">
        <v>101</v>
      </c>
      <c r="D2318" s="4" t="s">
        <v>160</v>
      </c>
      <c r="E2318" s="3" t="s">
        <v>153</v>
      </c>
      <c r="F2318" s="4" t="s">
        <v>412</v>
      </c>
      <c r="G2318" s="4" t="s">
        <v>12</v>
      </c>
      <c r="H2318" s="4">
        <v>59572</v>
      </c>
      <c r="I2318" s="4" t="s">
        <v>249</v>
      </c>
      <c r="J2318" s="4" t="s">
        <v>131</v>
      </c>
      <c r="K2318" s="4" t="s">
        <v>117</v>
      </c>
      <c r="L2318" s="4">
        <v>1996</v>
      </c>
      <c r="M2318" s="4" t="s">
        <v>266</v>
      </c>
      <c r="N2318" s="4" t="s">
        <v>304</v>
      </c>
      <c r="O2318" s="4" t="s">
        <v>122</v>
      </c>
      <c r="P2318" s="4"/>
      <c r="Q2318" s="4"/>
      <c r="R2318" s="4" t="s">
        <v>123</v>
      </c>
      <c r="S2318" s="13"/>
      <c r="T2318" s="4"/>
      <c r="U2318" s="4"/>
      <c r="V2318" s="4"/>
      <c r="W2318" s="4">
        <v>220</v>
      </c>
      <c r="X2318" s="13">
        <v>40101</v>
      </c>
      <c r="Y2318" s="27"/>
      <c r="Z2318" s="27"/>
      <c r="AA2318" s="28"/>
      <c r="AB2318" s="31"/>
      <c r="AC2318" s="32">
        <v>68</v>
      </c>
      <c r="AD2318" s="28"/>
      <c r="AE2318" s="28">
        <v>37</v>
      </c>
      <c r="AF2318" s="33">
        <v>0.01</v>
      </c>
      <c r="AG2318" s="28">
        <v>15</v>
      </c>
      <c r="AH2318" s="31">
        <v>3.2000000000000001E-2</v>
      </c>
      <c r="AI2318" s="31">
        <v>1.335</v>
      </c>
      <c r="AJ2318" s="31"/>
      <c r="AK2318" s="75" t="str">
        <f t="shared" si="466"/>
        <v>1</v>
      </c>
      <c r="AL2318" s="75" t="str">
        <f t="shared" si="467"/>
        <v>1</v>
      </c>
      <c r="AM2318" s="75" t="str">
        <f t="shared" si="468"/>
        <v>1</v>
      </c>
      <c r="AN2318" s="75" t="str">
        <f t="shared" si="469"/>
        <v>1</v>
      </c>
      <c r="AO2318" s="75" t="str">
        <f t="shared" si="470"/>
        <v>1</v>
      </c>
      <c r="AP2318" s="75" t="str">
        <f t="shared" si="471"/>
        <v>5</v>
      </c>
      <c r="AQ2318" s="75" t="str">
        <f t="shared" si="464"/>
        <v>1</v>
      </c>
      <c r="AR2318" s="75" t="str">
        <f t="shared" si="465"/>
        <v>1</v>
      </c>
      <c r="AS2318" s="75">
        <f t="shared" si="472"/>
        <v>1.1818181818181819</v>
      </c>
      <c r="AT2318" s="75" t="str">
        <f t="shared" si="473"/>
        <v>3</v>
      </c>
      <c r="AU2318" s="48" t="e">
        <f>IF(OR(AQ2318="I",#REF!="I",AQ2318="C",#REF!="C"),"Termovacío",IF(OR(AO2318="I",AN2318="I",AP2318="I",AK2318="I",AL2318="I",AO2318="C",AN2318="C",AP2318="C",AK2318="C",AL2318="C"),"Regeneración",""))</f>
        <v>#REF!</v>
      </c>
    </row>
    <row r="2319" spans="1:47" s="10" customFormat="1" ht="15" customHeight="1" x14ac:dyDescent="0.2">
      <c r="A2319" s="4">
        <f t="shared" si="474"/>
        <v>124</v>
      </c>
      <c r="B2319" s="4">
        <v>50600002</v>
      </c>
      <c r="C2319" s="4" t="s">
        <v>101</v>
      </c>
      <c r="D2319" s="4" t="s">
        <v>160</v>
      </c>
      <c r="E2319" s="3" t="s">
        <v>153</v>
      </c>
      <c r="F2319" s="4" t="s">
        <v>412</v>
      </c>
      <c r="G2319" s="4" t="s">
        <v>12</v>
      </c>
      <c r="H2319" s="4">
        <v>59572</v>
      </c>
      <c r="I2319" s="4" t="s">
        <v>249</v>
      </c>
      <c r="J2319" s="4" t="s">
        <v>131</v>
      </c>
      <c r="K2319" s="4" t="s">
        <v>117</v>
      </c>
      <c r="L2319" s="4">
        <v>1996</v>
      </c>
      <c r="M2319" s="4" t="s">
        <v>266</v>
      </c>
      <c r="N2319" s="4" t="s">
        <v>304</v>
      </c>
      <c r="O2319" s="4" t="s">
        <v>122</v>
      </c>
      <c r="P2319" s="4"/>
      <c r="Q2319" s="4"/>
      <c r="R2319" s="4" t="s">
        <v>123</v>
      </c>
      <c r="S2319" s="13"/>
      <c r="T2319" s="4"/>
      <c r="U2319" s="4"/>
      <c r="V2319" s="4"/>
      <c r="W2319" s="4">
        <v>220</v>
      </c>
      <c r="X2319" s="13">
        <v>39679</v>
      </c>
      <c r="Y2319" s="27"/>
      <c r="Z2319" s="27"/>
      <c r="AA2319" s="28"/>
      <c r="AB2319" s="31"/>
      <c r="AC2319" s="32">
        <v>68</v>
      </c>
      <c r="AD2319" s="28"/>
      <c r="AE2319" s="28">
        <v>31</v>
      </c>
      <c r="AF2319" s="33">
        <v>0.01</v>
      </c>
      <c r="AG2319" s="28"/>
      <c r="AH2319" s="31">
        <v>2.3E-2</v>
      </c>
      <c r="AI2319" s="31"/>
      <c r="AJ2319" s="31"/>
      <c r="AK2319" s="75" t="str">
        <f t="shared" si="466"/>
        <v>1</v>
      </c>
      <c r="AL2319" s="75" t="str">
        <f t="shared" si="467"/>
        <v>1</v>
      </c>
      <c r="AM2319" s="75" t="str">
        <f t="shared" si="468"/>
        <v>1</v>
      </c>
      <c r="AN2319" s="75" t="str">
        <f t="shared" si="469"/>
        <v>1</v>
      </c>
      <c r="AO2319" s="75" t="str">
        <f t="shared" si="470"/>
        <v>3</v>
      </c>
      <c r="AP2319" s="75" t="str">
        <f t="shared" si="471"/>
        <v>1</v>
      </c>
      <c r="AQ2319" s="75" t="str">
        <f t="shared" si="464"/>
        <v>1</v>
      </c>
      <c r="AR2319" s="75" t="str">
        <f t="shared" si="465"/>
        <v>1</v>
      </c>
      <c r="AS2319" s="75">
        <f t="shared" si="472"/>
        <v>1.2727272727272727</v>
      </c>
      <c r="AT2319" s="75" t="str">
        <f t="shared" si="473"/>
        <v>3</v>
      </c>
      <c r="AU2319" s="48" t="e">
        <f>IF(OR(AQ2319="I",#REF!="I",AQ2319="C",#REF!="C"),"Termovacío",IF(OR(AO2319="I",AN2319="I",AP2319="I",AK2319="I",AL2319="I",AO2319="C",AN2319="C",AP2319="C",AK2319="C",AL2319="C"),"Regeneración",""))</f>
        <v>#REF!</v>
      </c>
    </row>
    <row r="2320" spans="1:47" s="10" customFormat="1" ht="15" customHeight="1" x14ac:dyDescent="0.2">
      <c r="A2320" s="4">
        <f t="shared" si="474"/>
        <v>124</v>
      </c>
      <c r="B2320" s="4">
        <v>50600002</v>
      </c>
      <c r="C2320" s="4" t="s">
        <v>101</v>
      </c>
      <c r="D2320" s="4" t="s">
        <v>160</v>
      </c>
      <c r="E2320" s="3" t="s">
        <v>153</v>
      </c>
      <c r="F2320" s="4" t="s">
        <v>412</v>
      </c>
      <c r="G2320" s="4" t="s">
        <v>12</v>
      </c>
      <c r="H2320" s="4">
        <v>59572</v>
      </c>
      <c r="I2320" s="4" t="s">
        <v>249</v>
      </c>
      <c r="J2320" s="4" t="s">
        <v>131</v>
      </c>
      <c r="K2320" s="4" t="s">
        <v>117</v>
      </c>
      <c r="L2320" s="4">
        <v>1996</v>
      </c>
      <c r="M2320" s="4" t="s">
        <v>266</v>
      </c>
      <c r="N2320" s="4" t="s">
        <v>304</v>
      </c>
      <c r="O2320" s="4" t="s">
        <v>122</v>
      </c>
      <c r="P2320" s="4"/>
      <c r="Q2320" s="4"/>
      <c r="R2320" s="4" t="s">
        <v>123</v>
      </c>
      <c r="S2320" s="13"/>
      <c r="T2320" s="4"/>
      <c r="U2320" s="4"/>
      <c r="V2320" s="4"/>
      <c r="W2320" s="4">
        <v>220</v>
      </c>
      <c r="X2320" s="13">
        <v>39644</v>
      </c>
      <c r="Y2320" s="27"/>
      <c r="Z2320" s="27"/>
      <c r="AA2320" s="28"/>
      <c r="AB2320" s="31"/>
      <c r="AC2320" s="32">
        <v>57</v>
      </c>
      <c r="AD2320" s="28"/>
      <c r="AE2320" s="28">
        <v>41.3</v>
      </c>
      <c r="AF2320" s="33">
        <v>0.01</v>
      </c>
      <c r="AG2320" s="28">
        <v>1.5</v>
      </c>
      <c r="AH2320" s="31">
        <v>3.1E-2</v>
      </c>
      <c r="AI2320" s="31">
        <v>0.94699999999999995</v>
      </c>
      <c r="AJ2320" s="31"/>
      <c r="AK2320" s="75" t="str">
        <f t="shared" si="466"/>
        <v>1</v>
      </c>
      <c r="AL2320" s="75" t="str">
        <f t="shared" si="467"/>
        <v>1</v>
      </c>
      <c r="AM2320" s="75" t="str">
        <f t="shared" si="468"/>
        <v>1</v>
      </c>
      <c r="AN2320" s="75" t="str">
        <f t="shared" si="469"/>
        <v>1</v>
      </c>
      <c r="AO2320" s="75" t="str">
        <f t="shared" si="470"/>
        <v>1</v>
      </c>
      <c r="AP2320" s="75" t="str">
        <f t="shared" si="471"/>
        <v>1</v>
      </c>
      <c r="AQ2320" s="75" t="str">
        <f t="shared" si="464"/>
        <v>1</v>
      </c>
      <c r="AR2320" s="75" t="str">
        <f t="shared" si="465"/>
        <v>1</v>
      </c>
      <c r="AS2320" s="75">
        <f t="shared" si="472"/>
        <v>1</v>
      </c>
      <c r="AT2320" s="75" t="str">
        <f t="shared" si="473"/>
        <v>1</v>
      </c>
      <c r="AU2320" s="48" t="e">
        <f>IF(OR(AQ2320="I",#REF!="I",AQ2320="C",#REF!="C"),"Termovacío",IF(OR(AO2320="I",AN2320="I",AP2320="I",AK2320="I",AL2320="I",AO2320="C",AN2320="C",AP2320="C",AK2320="C",AL2320="C"),"Regeneración",""))</f>
        <v>#REF!</v>
      </c>
    </row>
    <row r="2321" spans="1:47" s="10" customFormat="1" ht="15" customHeight="1" x14ac:dyDescent="0.2">
      <c r="A2321" s="4">
        <f t="shared" si="474"/>
        <v>124</v>
      </c>
      <c r="B2321" s="4">
        <v>50600002</v>
      </c>
      <c r="C2321" s="4" t="s">
        <v>101</v>
      </c>
      <c r="D2321" s="4" t="s">
        <v>160</v>
      </c>
      <c r="E2321" s="3" t="s">
        <v>153</v>
      </c>
      <c r="F2321" s="4" t="s">
        <v>412</v>
      </c>
      <c r="G2321" s="4" t="s">
        <v>12</v>
      </c>
      <c r="H2321" s="4">
        <v>59572</v>
      </c>
      <c r="I2321" s="4" t="s">
        <v>249</v>
      </c>
      <c r="J2321" s="4" t="s">
        <v>131</v>
      </c>
      <c r="K2321" s="4" t="s">
        <v>117</v>
      </c>
      <c r="L2321" s="4">
        <v>1996</v>
      </c>
      <c r="M2321" s="4" t="s">
        <v>266</v>
      </c>
      <c r="N2321" s="4" t="s">
        <v>304</v>
      </c>
      <c r="O2321" s="4" t="s">
        <v>122</v>
      </c>
      <c r="P2321" s="4"/>
      <c r="Q2321" s="4"/>
      <c r="R2321" s="4" t="s">
        <v>123</v>
      </c>
      <c r="S2321" s="13"/>
      <c r="T2321" s="4"/>
      <c r="U2321" s="4"/>
      <c r="V2321" s="4"/>
      <c r="W2321" s="4">
        <v>220</v>
      </c>
      <c r="X2321" s="13">
        <v>39050</v>
      </c>
      <c r="Y2321" s="27"/>
      <c r="Z2321" s="27"/>
      <c r="AA2321" s="28"/>
      <c r="AB2321" s="31"/>
      <c r="AC2321" s="32">
        <v>52</v>
      </c>
      <c r="AD2321" s="28"/>
      <c r="AE2321" s="28">
        <v>34.1</v>
      </c>
      <c r="AF2321" s="33">
        <v>5.0000000000000001E-3</v>
      </c>
      <c r="AG2321" s="28">
        <v>1.5</v>
      </c>
      <c r="AH2321" s="31">
        <v>1.6E-2</v>
      </c>
      <c r="AI2321" s="31">
        <v>1.0449999999999999</v>
      </c>
      <c r="AJ2321" s="31"/>
      <c r="AK2321" s="75" t="str">
        <f t="shared" si="466"/>
        <v>1</v>
      </c>
      <c r="AL2321" s="75" t="str">
        <f t="shared" si="467"/>
        <v>1</v>
      </c>
      <c r="AM2321" s="75" t="str">
        <f t="shared" si="468"/>
        <v>1</v>
      </c>
      <c r="AN2321" s="75" t="str">
        <f t="shared" si="469"/>
        <v>1</v>
      </c>
      <c r="AO2321" s="75" t="str">
        <f t="shared" si="470"/>
        <v>1</v>
      </c>
      <c r="AP2321" s="75" t="str">
        <f t="shared" si="471"/>
        <v>1</v>
      </c>
      <c r="AQ2321" s="75" t="str">
        <f t="shared" si="464"/>
        <v>1</v>
      </c>
      <c r="AR2321" s="75" t="str">
        <f t="shared" si="465"/>
        <v>1</v>
      </c>
      <c r="AS2321" s="75">
        <f t="shared" si="472"/>
        <v>1</v>
      </c>
      <c r="AT2321" s="75" t="str">
        <f t="shared" si="473"/>
        <v>1</v>
      </c>
      <c r="AU2321" s="48" t="e">
        <f>IF(OR(AQ2321="I",#REF!="I",AQ2321="C",#REF!="C"),"Termovacío",IF(OR(AO2321="I",AN2321="I",AP2321="I",AK2321="I",AL2321="I",AO2321="C",AN2321="C",AP2321="C",AK2321="C",AL2321="C"),"Regeneración",""))</f>
        <v>#REF!</v>
      </c>
    </row>
    <row r="2322" spans="1:47" s="10" customFormat="1" ht="15" customHeight="1" x14ac:dyDescent="0.2">
      <c r="A2322" s="4">
        <f t="shared" si="474"/>
        <v>124</v>
      </c>
      <c r="B2322" s="4">
        <v>50600002</v>
      </c>
      <c r="C2322" s="4" t="s">
        <v>101</v>
      </c>
      <c r="D2322" s="4" t="s">
        <v>160</v>
      </c>
      <c r="E2322" s="3" t="s">
        <v>153</v>
      </c>
      <c r="F2322" s="4" t="s">
        <v>412</v>
      </c>
      <c r="G2322" s="4" t="s">
        <v>12</v>
      </c>
      <c r="H2322" s="4">
        <v>59572</v>
      </c>
      <c r="I2322" s="4" t="s">
        <v>249</v>
      </c>
      <c r="J2322" s="4" t="s">
        <v>131</v>
      </c>
      <c r="K2322" s="4" t="s">
        <v>117</v>
      </c>
      <c r="L2322" s="4">
        <v>1996</v>
      </c>
      <c r="M2322" s="4" t="s">
        <v>266</v>
      </c>
      <c r="N2322" s="4" t="s">
        <v>304</v>
      </c>
      <c r="O2322" s="4" t="s">
        <v>122</v>
      </c>
      <c r="P2322" s="4"/>
      <c r="Q2322" s="4"/>
      <c r="R2322" s="4" t="s">
        <v>123</v>
      </c>
      <c r="S2322" s="13"/>
      <c r="T2322" s="4"/>
      <c r="U2322" s="4"/>
      <c r="V2322" s="4"/>
      <c r="W2322" s="4">
        <v>220</v>
      </c>
      <c r="X2322" s="13">
        <v>38707</v>
      </c>
      <c r="Y2322" s="27"/>
      <c r="Z2322" s="27"/>
      <c r="AA2322" s="28"/>
      <c r="AB2322" s="31"/>
      <c r="AC2322" s="32">
        <v>63</v>
      </c>
      <c r="AD2322" s="28"/>
      <c r="AE2322" s="28">
        <v>35.5</v>
      </c>
      <c r="AF2322" s="33">
        <v>1.6E-2</v>
      </c>
      <c r="AG2322" s="28">
        <v>1.5</v>
      </c>
      <c r="AH2322" s="31">
        <v>1.7999999999999999E-2</v>
      </c>
      <c r="AI2322" s="31">
        <v>0.78800000000000003</v>
      </c>
      <c r="AJ2322" s="31"/>
      <c r="AK2322" s="75" t="str">
        <f t="shared" si="466"/>
        <v>1</v>
      </c>
      <c r="AL2322" s="75" t="str">
        <f t="shared" si="467"/>
        <v>1</v>
      </c>
      <c r="AM2322" s="75" t="str">
        <f t="shared" si="468"/>
        <v>1</v>
      </c>
      <c r="AN2322" s="75" t="str">
        <f t="shared" si="469"/>
        <v>1</v>
      </c>
      <c r="AO2322" s="75" t="str">
        <f t="shared" si="470"/>
        <v>1</v>
      </c>
      <c r="AP2322" s="75" t="str">
        <f t="shared" si="471"/>
        <v>1</v>
      </c>
      <c r="AQ2322" s="75" t="str">
        <f t="shared" si="464"/>
        <v>1</v>
      </c>
      <c r="AR2322" s="75" t="str">
        <f t="shared" si="465"/>
        <v>1</v>
      </c>
      <c r="AS2322" s="75">
        <f t="shared" si="472"/>
        <v>1</v>
      </c>
      <c r="AT2322" s="75" t="str">
        <f t="shared" si="473"/>
        <v>1</v>
      </c>
      <c r="AU2322" s="48" t="e">
        <f>IF(OR(AQ2322="I",#REF!="I",AQ2322="C",#REF!="C"),"Termovacío",IF(OR(AO2322="I",AN2322="I",AP2322="I",AK2322="I",AL2322="I",AO2322="C",AN2322="C",AP2322="C",AK2322="C",AL2322="C"),"Regeneración",""))</f>
        <v>#REF!</v>
      </c>
    </row>
    <row r="2323" spans="1:47" s="10" customFormat="1" ht="15" customHeight="1" x14ac:dyDescent="0.2">
      <c r="A2323" s="4">
        <f t="shared" si="474"/>
        <v>124</v>
      </c>
      <c r="B2323" s="4">
        <v>50600002</v>
      </c>
      <c r="C2323" s="4" t="s">
        <v>101</v>
      </c>
      <c r="D2323" s="4" t="s">
        <v>160</v>
      </c>
      <c r="E2323" s="3" t="s">
        <v>153</v>
      </c>
      <c r="F2323" s="4" t="s">
        <v>412</v>
      </c>
      <c r="G2323" s="4" t="s">
        <v>12</v>
      </c>
      <c r="H2323" s="4">
        <v>59572</v>
      </c>
      <c r="I2323" s="4" t="s">
        <v>249</v>
      </c>
      <c r="J2323" s="4" t="s">
        <v>131</v>
      </c>
      <c r="K2323" s="4" t="s">
        <v>117</v>
      </c>
      <c r="L2323" s="4">
        <v>1996</v>
      </c>
      <c r="M2323" s="4" t="s">
        <v>266</v>
      </c>
      <c r="N2323" s="4" t="s">
        <v>304</v>
      </c>
      <c r="O2323" s="4" t="s">
        <v>122</v>
      </c>
      <c r="P2323" s="4"/>
      <c r="Q2323" s="4"/>
      <c r="R2323" s="4" t="s">
        <v>123</v>
      </c>
      <c r="S2323" s="13"/>
      <c r="T2323" s="4"/>
      <c r="U2323" s="4"/>
      <c r="V2323" s="4"/>
      <c r="W2323" s="4">
        <v>220</v>
      </c>
      <c r="X2323" s="13">
        <v>38231</v>
      </c>
      <c r="Y2323" s="27"/>
      <c r="Z2323" s="27"/>
      <c r="AA2323" s="28"/>
      <c r="AB2323" s="31"/>
      <c r="AC2323" s="32">
        <v>65</v>
      </c>
      <c r="AD2323" s="28"/>
      <c r="AE2323" s="28">
        <v>33.5</v>
      </c>
      <c r="AF2323" s="33"/>
      <c r="AG2323" s="28">
        <v>0.6</v>
      </c>
      <c r="AH2323" s="31"/>
      <c r="AI2323" s="31"/>
      <c r="AJ2323" s="31"/>
      <c r="AK2323" s="75" t="str">
        <f t="shared" si="466"/>
        <v>1</v>
      </c>
      <c r="AL2323" s="75" t="str">
        <f t="shared" si="467"/>
        <v>1</v>
      </c>
      <c r="AM2323" s="75" t="str">
        <f t="shared" si="468"/>
        <v>1</v>
      </c>
      <c r="AN2323" s="75" t="str">
        <f t="shared" si="469"/>
        <v>1</v>
      </c>
      <c r="AO2323" s="75" t="str">
        <f t="shared" si="470"/>
        <v>1</v>
      </c>
      <c r="AP2323" s="75" t="str">
        <f t="shared" si="471"/>
        <v>1</v>
      </c>
      <c r="AQ2323" s="75" t="str">
        <f t="shared" si="464"/>
        <v>1</v>
      </c>
      <c r="AR2323" s="75" t="str">
        <f t="shared" si="465"/>
        <v>1</v>
      </c>
      <c r="AS2323" s="75">
        <f t="shared" si="472"/>
        <v>1</v>
      </c>
      <c r="AT2323" s="75" t="str">
        <f t="shared" si="473"/>
        <v>1</v>
      </c>
      <c r="AU2323" s="48" t="e">
        <f>IF(OR(AQ2323="I",#REF!="I",AQ2323="C",#REF!="C"),"Termovacío",IF(OR(AO2323="I",AN2323="I",AP2323="I",AK2323="I",AL2323="I",AO2323="C",AN2323="C",AP2323="C",AK2323="C",AL2323="C"),"Regeneración",""))</f>
        <v>#REF!</v>
      </c>
    </row>
    <row r="2324" spans="1:47" s="10" customFormat="1" ht="15" customHeight="1" x14ac:dyDescent="0.2">
      <c r="A2324" s="4">
        <f t="shared" si="474"/>
        <v>124</v>
      </c>
      <c r="B2324" s="4">
        <v>50600002</v>
      </c>
      <c r="C2324" s="4" t="s">
        <v>101</v>
      </c>
      <c r="D2324" s="4" t="s">
        <v>160</v>
      </c>
      <c r="E2324" s="3" t="s">
        <v>153</v>
      </c>
      <c r="F2324" s="4" t="s">
        <v>412</v>
      </c>
      <c r="G2324" s="4" t="s">
        <v>12</v>
      </c>
      <c r="H2324" s="4">
        <v>59572</v>
      </c>
      <c r="I2324" s="4" t="s">
        <v>249</v>
      </c>
      <c r="J2324" s="4" t="s">
        <v>131</v>
      </c>
      <c r="K2324" s="4" t="s">
        <v>117</v>
      </c>
      <c r="L2324" s="4">
        <v>1996</v>
      </c>
      <c r="M2324" s="4" t="s">
        <v>266</v>
      </c>
      <c r="N2324" s="4" t="s">
        <v>304</v>
      </c>
      <c r="O2324" s="4" t="s">
        <v>122</v>
      </c>
      <c r="P2324" s="4"/>
      <c r="Q2324" s="4"/>
      <c r="R2324" s="4" t="s">
        <v>123</v>
      </c>
      <c r="S2324" s="13"/>
      <c r="T2324" s="4"/>
      <c r="U2324" s="4"/>
      <c r="V2324" s="4"/>
      <c r="W2324" s="4">
        <v>220</v>
      </c>
      <c r="X2324" s="13">
        <v>37524</v>
      </c>
      <c r="Y2324" s="27"/>
      <c r="Z2324" s="27"/>
      <c r="AA2324" s="28"/>
      <c r="AB2324" s="31"/>
      <c r="AC2324" s="32">
        <v>55</v>
      </c>
      <c r="AD2324" s="28"/>
      <c r="AE2324" s="28">
        <v>37.6</v>
      </c>
      <c r="AF2324" s="33">
        <v>1.8620000000000001E-2</v>
      </c>
      <c r="AG2324" s="28">
        <v>0.6</v>
      </c>
      <c r="AH2324" s="31"/>
      <c r="AI2324" s="31"/>
      <c r="AJ2324" s="31"/>
      <c r="AK2324" s="75" t="str">
        <f t="shared" si="466"/>
        <v>1</v>
      </c>
      <c r="AL2324" s="75" t="str">
        <f t="shared" si="467"/>
        <v>1</v>
      </c>
      <c r="AM2324" s="75" t="str">
        <f t="shared" si="468"/>
        <v>1</v>
      </c>
      <c r="AN2324" s="75" t="str">
        <f t="shared" si="469"/>
        <v>1</v>
      </c>
      <c r="AO2324" s="75" t="str">
        <f t="shared" si="470"/>
        <v>1</v>
      </c>
      <c r="AP2324" s="75" t="str">
        <f t="shared" si="471"/>
        <v>1</v>
      </c>
      <c r="AQ2324" s="75" t="str">
        <f t="shared" si="464"/>
        <v>1</v>
      </c>
      <c r="AR2324" s="75" t="str">
        <f t="shared" si="465"/>
        <v>1</v>
      </c>
      <c r="AS2324" s="75">
        <f t="shared" si="472"/>
        <v>1</v>
      </c>
      <c r="AT2324" s="75" t="str">
        <f t="shared" si="473"/>
        <v>1</v>
      </c>
      <c r="AU2324" s="48" t="e">
        <f>IF(OR(AQ2324="I",#REF!="I",AQ2324="C",#REF!="C"),"Termovacío",IF(OR(AO2324="I",AN2324="I",AP2324="I",AK2324="I",AL2324="I",AO2324="C",AN2324="C",AP2324="C",AK2324="C",AL2324="C"),"Regeneración",""))</f>
        <v>#REF!</v>
      </c>
    </row>
    <row r="2325" spans="1:47" s="10" customFormat="1" ht="15" customHeight="1" x14ac:dyDescent="0.2">
      <c r="A2325" s="4">
        <f t="shared" si="474"/>
        <v>124</v>
      </c>
      <c r="B2325" s="4">
        <v>50600002</v>
      </c>
      <c r="C2325" s="4" t="s">
        <v>101</v>
      </c>
      <c r="D2325" s="4" t="s">
        <v>160</v>
      </c>
      <c r="E2325" s="3" t="s">
        <v>153</v>
      </c>
      <c r="F2325" s="4" t="s">
        <v>412</v>
      </c>
      <c r="G2325" s="4" t="s">
        <v>12</v>
      </c>
      <c r="H2325" s="4">
        <v>59572</v>
      </c>
      <c r="I2325" s="4" t="s">
        <v>249</v>
      </c>
      <c r="J2325" s="4" t="s">
        <v>131</v>
      </c>
      <c r="K2325" s="4" t="s">
        <v>117</v>
      </c>
      <c r="L2325" s="4">
        <v>1996</v>
      </c>
      <c r="M2325" s="4" t="s">
        <v>266</v>
      </c>
      <c r="N2325" s="4" t="s">
        <v>304</v>
      </c>
      <c r="O2325" s="4" t="s">
        <v>122</v>
      </c>
      <c r="P2325" s="4"/>
      <c r="Q2325" s="4"/>
      <c r="R2325" s="4" t="s">
        <v>123</v>
      </c>
      <c r="S2325" s="13"/>
      <c r="T2325" s="4"/>
      <c r="U2325" s="4"/>
      <c r="V2325" s="4"/>
      <c r="W2325" s="4">
        <v>220</v>
      </c>
      <c r="X2325" s="13">
        <v>36998</v>
      </c>
      <c r="Y2325" s="27"/>
      <c r="Z2325" s="27"/>
      <c r="AA2325" s="28"/>
      <c r="AB2325" s="31"/>
      <c r="AC2325" s="32">
        <v>67</v>
      </c>
      <c r="AD2325" s="28"/>
      <c r="AE2325" s="28">
        <v>36.5</v>
      </c>
      <c r="AF2325" s="33">
        <v>3.3680000000000002E-2</v>
      </c>
      <c r="AG2325" s="28">
        <v>0.5</v>
      </c>
      <c r="AH2325" s="31"/>
      <c r="AI2325" s="31"/>
      <c r="AJ2325" s="31"/>
      <c r="AK2325" s="75" t="str">
        <f t="shared" si="466"/>
        <v>1</v>
      </c>
      <c r="AL2325" s="75" t="str">
        <f t="shared" si="467"/>
        <v>1</v>
      </c>
      <c r="AM2325" s="75" t="str">
        <f t="shared" si="468"/>
        <v>1</v>
      </c>
      <c r="AN2325" s="75" t="str">
        <f t="shared" si="469"/>
        <v>1</v>
      </c>
      <c r="AO2325" s="75" t="str">
        <f t="shared" si="470"/>
        <v>1</v>
      </c>
      <c r="AP2325" s="75" t="str">
        <f t="shared" si="471"/>
        <v>1</v>
      </c>
      <c r="AQ2325" s="75" t="str">
        <f t="shared" si="464"/>
        <v>1</v>
      </c>
      <c r="AR2325" s="75" t="str">
        <f t="shared" si="465"/>
        <v>1</v>
      </c>
      <c r="AS2325" s="75">
        <f t="shared" si="472"/>
        <v>1</v>
      </c>
      <c r="AT2325" s="75" t="str">
        <f t="shared" si="473"/>
        <v>1</v>
      </c>
      <c r="AU2325" s="48" t="e">
        <f>IF(OR(AQ2325="I",#REF!="I",AQ2325="C",#REF!="C"),"Termovacío",IF(OR(AO2325="I",AN2325="I",AP2325="I",AK2325="I",AL2325="I",AO2325="C",AN2325="C",AP2325="C",AK2325="C",AL2325="C"),"Regeneración",""))</f>
        <v>#REF!</v>
      </c>
    </row>
    <row r="2326" spans="1:47" s="10" customFormat="1" ht="15" customHeight="1" x14ac:dyDescent="0.2">
      <c r="A2326" s="4">
        <f t="shared" si="474"/>
        <v>124</v>
      </c>
      <c r="B2326" s="4">
        <v>50600002</v>
      </c>
      <c r="C2326" s="4" t="s">
        <v>101</v>
      </c>
      <c r="D2326" s="4" t="s">
        <v>160</v>
      </c>
      <c r="E2326" s="3" t="s">
        <v>153</v>
      </c>
      <c r="F2326" s="4" t="s">
        <v>412</v>
      </c>
      <c r="G2326" s="4" t="s">
        <v>12</v>
      </c>
      <c r="H2326" s="4">
        <v>59572</v>
      </c>
      <c r="I2326" s="4" t="s">
        <v>249</v>
      </c>
      <c r="J2326" s="4" t="s">
        <v>131</v>
      </c>
      <c r="K2326" s="4" t="s">
        <v>117</v>
      </c>
      <c r="L2326" s="4">
        <v>1996</v>
      </c>
      <c r="M2326" s="4" t="s">
        <v>266</v>
      </c>
      <c r="N2326" s="4" t="s">
        <v>304</v>
      </c>
      <c r="O2326" s="4" t="s">
        <v>122</v>
      </c>
      <c r="P2326" s="4"/>
      <c r="Q2326" s="4"/>
      <c r="R2326" s="4" t="s">
        <v>123</v>
      </c>
      <c r="S2326" s="13"/>
      <c r="T2326" s="4"/>
      <c r="U2326" s="4"/>
      <c r="V2326" s="4"/>
      <c r="W2326" s="4">
        <v>220</v>
      </c>
      <c r="X2326" s="13">
        <v>36773</v>
      </c>
      <c r="Y2326" s="27"/>
      <c r="Z2326" s="27"/>
      <c r="AA2326" s="28"/>
      <c r="AB2326" s="31"/>
      <c r="AC2326" s="32">
        <v>62</v>
      </c>
      <c r="AD2326" s="28"/>
      <c r="AE2326" s="28">
        <v>35.5</v>
      </c>
      <c r="AF2326" s="33">
        <v>2.0729999999999998E-2</v>
      </c>
      <c r="AG2326" s="28">
        <v>0.5</v>
      </c>
      <c r="AH2326" s="31"/>
      <c r="AI2326" s="31"/>
      <c r="AJ2326" s="31"/>
      <c r="AK2326" s="75" t="str">
        <f t="shared" si="466"/>
        <v>1</v>
      </c>
      <c r="AL2326" s="75" t="str">
        <f t="shared" si="467"/>
        <v>1</v>
      </c>
      <c r="AM2326" s="75" t="str">
        <f t="shared" si="468"/>
        <v>1</v>
      </c>
      <c r="AN2326" s="75" t="str">
        <f t="shared" si="469"/>
        <v>1</v>
      </c>
      <c r="AO2326" s="75" t="str">
        <f t="shared" si="470"/>
        <v>1</v>
      </c>
      <c r="AP2326" s="75" t="str">
        <f t="shared" si="471"/>
        <v>1</v>
      </c>
      <c r="AQ2326" s="75" t="str">
        <f t="shared" si="464"/>
        <v>1</v>
      </c>
      <c r="AR2326" s="75" t="str">
        <f t="shared" si="465"/>
        <v>1</v>
      </c>
      <c r="AS2326" s="75">
        <f t="shared" si="472"/>
        <v>1</v>
      </c>
      <c r="AT2326" s="75" t="str">
        <f t="shared" si="473"/>
        <v>1</v>
      </c>
      <c r="AU2326" s="48" t="e">
        <f>IF(OR(AQ2326="I",#REF!="I",AQ2326="C",#REF!="C"),"Termovacío",IF(OR(AO2326="I",AN2326="I",AP2326="I",AK2326="I",AL2326="I",AO2326="C",AN2326="C",AP2326="C",AK2326="C",AL2326="C"),"Regeneración",""))</f>
        <v>#REF!</v>
      </c>
    </row>
    <row r="2327" spans="1:47" s="10" customFormat="1" ht="15" customHeight="1" x14ac:dyDescent="0.2">
      <c r="A2327" s="4">
        <f t="shared" si="474"/>
        <v>124</v>
      </c>
      <c r="B2327" s="4">
        <v>50600002</v>
      </c>
      <c r="C2327" s="4" t="s">
        <v>101</v>
      </c>
      <c r="D2327" s="4" t="s">
        <v>160</v>
      </c>
      <c r="E2327" s="3" t="s">
        <v>153</v>
      </c>
      <c r="F2327" s="4" t="s">
        <v>412</v>
      </c>
      <c r="G2327" s="4" t="s">
        <v>12</v>
      </c>
      <c r="H2327" s="4">
        <v>59572</v>
      </c>
      <c r="I2327" s="4" t="s">
        <v>249</v>
      </c>
      <c r="J2327" s="4" t="s">
        <v>131</v>
      </c>
      <c r="K2327" s="4" t="s">
        <v>117</v>
      </c>
      <c r="L2327" s="4">
        <v>1996</v>
      </c>
      <c r="M2327" s="4" t="s">
        <v>266</v>
      </c>
      <c r="N2327" s="4" t="s">
        <v>304</v>
      </c>
      <c r="O2327" s="4" t="s">
        <v>122</v>
      </c>
      <c r="P2327" s="4"/>
      <c r="Q2327" s="4"/>
      <c r="R2327" s="4" t="s">
        <v>123</v>
      </c>
      <c r="S2327" s="13"/>
      <c r="T2327" s="4"/>
      <c r="U2327" s="4"/>
      <c r="V2327" s="4"/>
      <c r="W2327" s="4">
        <v>220</v>
      </c>
      <c r="X2327" s="13">
        <v>36440</v>
      </c>
      <c r="Y2327" s="27"/>
      <c r="Z2327" s="27"/>
      <c r="AA2327" s="28"/>
      <c r="AB2327" s="31"/>
      <c r="AC2327" s="32">
        <v>12</v>
      </c>
      <c r="AD2327" s="28"/>
      <c r="AE2327" s="28">
        <v>37.1</v>
      </c>
      <c r="AF2327" s="33">
        <v>1.5689999999999999E-2</v>
      </c>
      <c r="AG2327" s="28">
        <v>0.5</v>
      </c>
      <c r="AH2327" s="31"/>
      <c r="AI2327" s="31"/>
      <c r="AJ2327" s="31"/>
      <c r="AK2327" s="75" t="str">
        <f t="shared" si="466"/>
        <v>1</v>
      </c>
      <c r="AL2327" s="75" t="str">
        <f t="shared" si="467"/>
        <v>1</v>
      </c>
      <c r="AM2327" s="75" t="str">
        <f t="shared" si="468"/>
        <v>1</v>
      </c>
      <c r="AN2327" s="75" t="str">
        <f t="shared" si="469"/>
        <v>1</v>
      </c>
      <c r="AO2327" s="75" t="str">
        <f t="shared" si="470"/>
        <v>1</v>
      </c>
      <c r="AP2327" s="75" t="str">
        <f t="shared" si="471"/>
        <v>1</v>
      </c>
      <c r="AQ2327" s="75" t="str">
        <f t="shared" si="464"/>
        <v>5</v>
      </c>
      <c r="AR2327" s="75" t="str">
        <f t="shared" si="465"/>
        <v>1</v>
      </c>
      <c r="AS2327" s="75">
        <f t="shared" si="472"/>
        <v>1.9090909090909092</v>
      </c>
      <c r="AT2327" s="75" t="str">
        <f t="shared" si="473"/>
        <v>3</v>
      </c>
      <c r="AU2327" s="48" t="e">
        <f>IF(OR(AQ2327="I",#REF!="I",AQ2327="C",#REF!="C"),"Termovacío",IF(OR(AO2327="I",AN2327="I",AP2327="I",AK2327="I",AL2327="I",AO2327="C",AN2327="C",AP2327="C",AK2327="C",AL2327="C"),"Regeneración",""))</f>
        <v>#REF!</v>
      </c>
    </row>
    <row r="2328" spans="1:47" s="10" customFormat="1" ht="15" customHeight="1" x14ac:dyDescent="0.2">
      <c r="A2328" s="4">
        <f t="shared" si="474"/>
        <v>124</v>
      </c>
      <c r="B2328" s="4">
        <v>50600002</v>
      </c>
      <c r="C2328" s="4" t="s">
        <v>101</v>
      </c>
      <c r="D2328" s="4" t="s">
        <v>160</v>
      </c>
      <c r="E2328" s="3" t="s">
        <v>153</v>
      </c>
      <c r="F2328" s="4" t="s">
        <v>412</v>
      </c>
      <c r="G2328" s="4" t="s">
        <v>12</v>
      </c>
      <c r="H2328" s="4">
        <v>59572</v>
      </c>
      <c r="I2328" s="4" t="s">
        <v>249</v>
      </c>
      <c r="J2328" s="4" t="s">
        <v>131</v>
      </c>
      <c r="K2328" s="4" t="s">
        <v>117</v>
      </c>
      <c r="L2328" s="4">
        <v>1996</v>
      </c>
      <c r="M2328" s="4" t="s">
        <v>266</v>
      </c>
      <c r="N2328" s="4" t="s">
        <v>304</v>
      </c>
      <c r="O2328" s="4" t="s">
        <v>122</v>
      </c>
      <c r="P2328" s="4"/>
      <c r="Q2328" s="4"/>
      <c r="R2328" s="4" t="s">
        <v>123</v>
      </c>
      <c r="S2328" s="13"/>
      <c r="T2328" s="4"/>
      <c r="U2328" s="4"/>
      <c r="V2328" s="4"/>
      <c r="W2328" s="4">
        <v>220</v>
      </c>
      <c r="X2328" s="13">
        <v>36104</v>
      </c>
      <c r="Y2328" s="27"/>
      <c r="Z2328" s="27"/>
      <c r="AA2328" s="28"/>
      <c r="AB2328" s="31"/>
      <c r="AC2328" s="32">
        <v>75.2</v>
      </c>
      <c r="AD2328" s="28"/>
      <c r="AE2328" s="28">
        <v>37.700000000000003</v>
      </c>
      <c r="AF2328" s="33">
        <v>1.346E-2</v>
      </c>
      <c r="AG2328" s="28">
        <v>0.4</v>
      </c>
      <c r="AH2328" s="31"/>
      <c r="AI2328" s="31"/>
      <c r="AJ2328" s="31"/>
      <c r="AK2328" s="75" t="str">
        <f t="shared" si="466"/>
        <v>1</v>
      </c>
      <c r="AL2328" s="75" t="str">
        <f t="shared" si="467"/>
        <v>1</v>
      </c>
      <c r="AM2328" s="75" t="str">
        <f t="shared" si="468"/>
        <v>1</v>
      </c>
      <c r="AN2328" s="75" t="str">
        <f t="shared" si="469"/>
        <v>1</v>
      </c>
      <c r="AO2328" s="75" t="str">
        <f t="shared" si="470"/>
        <v>1</v>
      </c>
      <c r="AP2328" s="75" t="str">
        <f t="shared" si="471"/>
        <v>1</v>
      </c>
      <c r="AQ2328" s="75" t="str">
        <f t="shared" si="464"/>
        <v>1</v>
      </c>
      <c r="AR2328" s="75" t="str">
        <f t="shared" si="465"/>
        <v>1</v>
      </c>
      <c r="AS2328" s="75">
        <f t="shared" si="472"/>
        <v>1</v>
      </c>
      <c r="AT2328" s="75" t="str">
        <f t="shared" si="473"/>
        <v>1</v>
      </c>
      <c r="AU2328" s="48" t="e">
        <f>IF(OR(AQ2328="I",#REF!="I",AQ2328="C",#REF!="C"),"Termovacío",IF(OR(AO2328="I",AN2328="I",AP2328="I",AK2328="I",AL2328="I",AO2328="C",AN2328="C",AP2328="C",AK2328="C",AL2328="C"),"Regeneración",""))</f>
        <v>#REF!</v>
      </c>
    </row>
    <row r="2329" spans="1:47" s="10" customFormat="1" ht="15" customHeight="1" x14ac:dyDescent="0.2">
      <c r="A2329" s="4">
        <f t="shared" si="474"/>
        <v>124</v>
      </c>
      <c r="B2329" s="4">
        <v>50600002</v>
      </c>
      <c r="C2329" s="4" t="s">
        <v>101</v>
      </c>
      <c r="D2329" s="4" t="s">
        <v>160</v>
      </c>
      <c r="E2329" s="3" t="s">
        <v>153</v>
      </c>
      <c r="F2329" s="4" t="s">
        <v>412</v>
      </c>
      <c r="G2329" s="4" t="s">
        <v>12</v>
      </c>
      <c r="H2329" s="4">
        <v>59572</v>
      </c>
      <c r="I2329" s="4" t="s">
        <v>249</v>
      </c>
      <c r="J2329" s="4" t="s">
        <v>131</v>
      </c>
      <c r="K2329" s="4" t="s">
        <v>117</v>
      </c>
      <c r="L2329" s="4">
        <v>1996</v>
      </c>
      <c r="M2329" s="4" t="s">
        <v>266</v>
      </c>
      <c r="N2329" s="4" t="s">
        <v>304</v>
      </c>
      <c r="O2329" s="4" t="s">
        <v>122</v>
      </c>
      <c r="P2329" s="4"/>
      <c r="Q2329" s="4"/>
      <c r="R2329" s="4" t="s">
        <v>123</v>
      </c>
      <c r="S2329" s="13"/>
      <c r="T2329" s="4"/>
      <c r="U2329" s="4"/>
      <c r="V2329" s="4"/>
      <c r="W2329" s="4">
        <v>220</v>
      </c>
      <c r="X2329" s="13">
        <v>35704</v>
      </c>
      <c r="Y2329" s="27"/>
      <c r="Z2329" s="27"/>
      <c r="AA2329" s="28"/>
      <c r="AB2329" s="31"/>
      <c r="AC2329" s="32">
        <v>57.5</v>
      </c>
      <c r="AD2329" s="28"/>
      <c r="AE2329" s="28">
        <v>38.799999999999997</v>
      </c>
      <c r="AF2329" s="33">
        <v>1.303E-2</v>
      </c>
      <c r="AG2329" s="28">
        <v>0.4</v>
      </c>
      <c r="AH2329" s="31"/>
      <c r="AI2329" s="31"/>
      <c r="AJ2329" s="31"/>
      <c r="AK2329" s="75" t="str">
        <f t="shared" si="466"/>
        <v>1</v>
      </c>
      <c r="AL2329" s="75" t="str">
        <f t="shared" si="467"/>
        <v>1</v>
      </c>
      <c r="AM2329" s="75" t="str">
        <f t="shared" si="468"/>
        <v>1</v>
      </c>
      <c r="AN2329" s="75" t="str">
        <f t="shared" si="469"/>
        <v>1</v>
      </c>
      <c r="AO2329" s="75" t="str">
        <f t="shared" si="470"/>
        <v>1</v>
      </c>
      <c r="AP2329" s="75" t="str">
        <f t="shared" si="471"/>
        <v>1</v>
      </c>
      <c r="AQ2329" s="75" t="str">
        <f t="shared" si="464"/>
        <v>1</v>
      </c>
      <c r="AR2329" s="75" t="str">
        <f t="shared" si="465"/>
        <v>1</v>
      </c>
      <c r="AS2329" s="75">
        <f t="shared" si="472"/>
        <v>1</v>
      </c>
      <c r="AT2329" s="75" t="str">
        <f t="shared" si="473"/>
        <v>1</v>
      </c>
      <c r="AU2329" s="48" t="e">
        <f>IF(OR(AQ2329="I",#REF!="I",AQ2329="C",#REF!="C"),"Termovacío",IF(OR(AO2329="I",AN2329="I",AP2329="I",AK2329="I",AL2329="I",AO2329="C",AN2329="C",AP2329="C",AK2329="C",AL2329="C"),"Regeneración",""))</f>
        <v>#REF!</v>
      </c>
    </row>
    <row r="2330" spans="1:47" s="10" customFormat="1" ht="15" customHeight="1" x14ac:dyDescent="0.2">
      <c r="A2330" s="4">
        <f t="shared" si="474"/>
        <v>124</v>
      </c>
      <c r="B2330" s="4">
        <v>50600002</v>
      </c>
      <c r="C2330" s="4" t="s">
        <v>101</v>
      </c>
      <c r="D2330" s="4" t="s">
        <v>160</v>
      </c>
      <c r="E2330" s="3" t="s">
        <v>153</v>
      </c>
      <c r="F2330" s="4" t="s">
        <v>412</v>
      </c>
      <c r="G2330" s="4" t="s">
        <v>12</v>
      </c>
      <c r="H2330" s="4">
        <v>59572</v>
      </c>
      <c r="I2330" s="4" t="s">
        <v>249</v>
      </c>
      <c r="J2330" s="4" t="s">
        <v>131</v>
      </c>
      <c r="K2330" s="4" t="s">
        <v>117</v>
      </c>
      <c r="L2330" s="4">
        <v>1996</v>
      </c>
      <c r="M2330" s="4" t="s">
        <v>266</v>
      </c>
      <c r="N2330" s="4" t="s">
        <v>304</v>
      </c>
      <c r="O2330" s="4" t="s">
        <v>122</v>
      </c>
      <c r="P2330" s="4"/>
      <c r="Q2330" s="4"/>
      <c r="R2330" s="4" t="s">
        <v>123</v>
      </c>
      <c r="S2330" s="13"/>
      <c r="T2330" s="4"/>
      <c r="U2330" s="4"/>
      <c r="V2330" s="4"/>
      <c r="W2330" s="4">
        <v>220</v>
      </c>
      <c r="X2330" s="13">
        <v>35408</v>
      </c>
      <c r="Y2330" s="27"/>
      <c r="Z2330" s="27"/>
      <c r="AA2330" s="28"/>
      <c r="AB2330" s="31"/>
      <c r="AC2330" s="32"/>
      <c r="AD2330" s="28"/>
      <c r="AE2330" s="28">
        <v>37</v>
      </c>
      <c r="AF2330" s="33">
        <v>8.7100000000000007E-3</v>
      </c>
      <c r="AG2330" s="28">
        <v>0.5</v>
      </c>
      <c r="AH2330" s="31"/>
      <c r="AI2330" s="31"/>
      <c r="AJ2330" s="31"/>
      <c r="AK2330" s="75" t="str">
        <f t="shared" si="466"/>
        <v>1</v>
      </c>
      <c r="AL2330" s="75" t="str">
        <f t="shared" si="467"/>
        <v>1</v>
      </c>
      <c r="AM2330" s="75" t="str">
        <f t="shared" si="468"/>
        <v>1</v>
      </c>
      <c r="AN2330" s="75" t="str">
        <f t="shared" si="469"/>
        <v>1</v>
      </c>
      <c r="AO2330" s="75" t="str">
        <f t="shared" si="470"/>
        <v>1</v>
      </c>
      <c r="AP2330" s="75" t="str">
        <f t="shared" si="471"/>
        <v>1</v>
      </c>
      <c r="AQ2330" s="75" t="str">
        <f t="shared" si="464"/>
        <v>1</v>
      </c>
      <c r="AR2330" s="75" t="str">
        <f t="shared" si="465"/>
        <v>1</v>
      </c>
      <c r="AS2330" s="75">
        <f t="shared" si="472"/>
        <v>1</v>
      </c>
      <c r="AT2330" s="75" t="str">
        <f t="shared" si="473"/>
        <v>1</v>
      </c>
      <c r="AU2330" s="48" t="e">
        <f>IF(OR(AQ2330="I",#REF!="I",AQ2330="C",#REF!="C"),"Termovacío",IF(OR(AO2330="I",AN2330="I",AP2330="I",AK2330="I",AL2330="I",AO2330="C",AN2330="C",AP2330="C",AK2330="C",AL2330="C"),"Regeneración",""))</f>
        <v>#REF!</v>
      </c>
    </row>
    <row r="2331" spans="1:47" s="10" customFormat="1" ht="15" customHeight="1" x14ac:dyDescent="0.2">
      <c r="A2331" s="4">
        <f t="shared" si="474"/>
        <v>125</v>
      </c>
      <c r="B2331" s="36">
        <v>50600003</v>
      </c>
      <c r="C2331" s="36" t="s">
        <v>101</v>
      </c>
      <c r="D2331" s="36" t="s">
        <v>160</v>
      </c>
      <c r="E2331" s="37" t="s">
        <v>154</v>
      </c>
      <c r="F2331" s="36" t="s">
        <v>413</v>
      </c>
      <c r="G2331" s="36" t="s">
        <v>12</v>
      </c>
      <c r="H2331" s="36">
        <v>59573</v>
      </c>
      <c r="I2331" s="36" t="s">
        <v>249</v>
      </c>
      <c r="J2331" s="36" t="s">
        <v>257</v>
      </c>
      <c r="K2331" s="36" t="s">
        <v>258</v>
      </c>
      <c r="L2331" s="36">
        <v>1996</v>
      </c>
      <c r="M2331" s="36" t="s">
        <v>266</v>
      </c>
      <c r="N2331" s="36" t="s">
        <v>304</v>
      </c>
      <c r="O2331" s="36" t="s">
        <v>122</v>
      </c>
      <c r="P2331" s="36">
        <v>1996</v>
      </c>
      <c r="Q2331" s="36"/>
      <c r="R2331" s="36" t="s">
        <v>123</v>
      </c>
      <c r="S2331" s="38"/>
      <c r="T2331" s="36"/>
      <c r="U2331" s="36"/>
      <c r="V2331" s="36" t="s">
        <v>448</v>
      </c>
      <c r="W2331" s="36">
        <v>220</v>
      </c>
      <c r="X2331" s="38">
        <v>45278</v>
      </c>
      <c r="Y2331" s="39"/>
      <c r="Z2331" s="39"/>
      <c r="AA2331" s="40" t="s">
        <v>456</v>
      </c>
      <c r="AB2331" s="41">
        <v>0.875</v>
      </c>
      <c r="AC2331" s="42">
        <v>66</v>
      </c>
      <c r="AD2331" s="40">
        <v>4</v>
      </c>
      <c r="AE2331" s="40">
        <v>36.6</v>
      </c>
      <c r="AF2331" s="43">
        <v>0.01</v>
      </c>
      <c r="AG2331" s="40">
        <v>1.5</v>
      </c>
      <c r="AH2331" s="41">
        <v>2.3E-2</v>
      </c>
      <c r="AI2331" s="41">
        <v>1.1950000000000001</v>
      </c>
      <c r="AJ2331" s="41"/>
      <c r="AK2331" s="75" t="str">
        <f t="shared" si="466"/>
        <v>1</v>
      </c>
      <c r="AL2331" s="75" t="str">
        <f t="shared" si="467"/>
        <v>1</v>
      </c>
      <c r="AM2331" s="75" t="str">
        <f t="shared" si="468"/>
        <v>1</v>
      </c>
      <c r="AN2331" s="75" t="str">
        <f t="shared" si="469"/>
        <v>1</v>
      </c>
      <c r="AO2331" s="75" t="str">
        <f t="shared" si="470"/>
        <v>1</v>
      </c>
      <c r="AP2331" s="75" t="str">
        <f t="shared" si="471"/>
        <v>1</v>
      </c>
      <c r="AQ2331" s="75" t="str">
        <f t="shared" si="464"/>
        <v>1</v>
      </c>
      <c r="AR2331" s="75" t="str">
        <f t="shared" si="465"/>
        <v>1</v>
      </c>
      <c r="AS2331" s="75">
        <f t="shared" si="472"/>
        <v>1</v>
      </c>
      <c r="AT2331" s="75" t="str">
        <f t="shared" si="473"/>
        <v>1</v>
      </c>
      <c r="AU2331" s="48" t="e">
        <f>IF(OR(AQ2331="I",#REF!="I",AQ2331="C",#REF!="C"),"Termovacío",IF(OR(AO2331="I",AN2331="I",AP2331="I",AK2331="I",AL2331="I",AO2331="C",AN2331="C",AP2331="C",AK2331="C",AL2331="C"),"Regeneración",""))</f>
        <v>#REF!</v>
      </c>
    </row>
    <row r="2332" spans="1:47" s="10" customFormat="1" ht="15" customHeight="1" x14ac:dyDescent="0.2">
      <c r="A2332" s="4">
        <f t="shared" si="474"/>
        <v>125</v>
      </c>
      <c r="B2332" s="4">
        <v>50600003</v>
      </c>
      <c r="C2332" s="4" t="s">
        <v>101</v>
      </c>
      <c r="D2332" s="4" t="s">
        <v>160</v>
      </c>
      <c r="E2332" s="3" t="s">
        <v>154</v>
      </c>
      <c r="F2332" s="4" t="s">
        <v>413</v>
      </c>
      <c r="G2332" s="4" t="s">
        <v>12</v>
      </c>
      <c r="H2332" s="4">
        <v>59573</v>
      </c>
      <c r="I2332" s="4" t="s">
        <v>249</v>
      </c>
      <c r="J2332" s="4" t="s">
        <v>257</v>
      </c>
      <c r="K2332" s="4" t="s">
        <v>258</v>
      </c>
      <c r="L2332" s="4">
        <v>1996</v>
      </c>
      <c r="M2332" s="4" t="s">
        <v>266</v>
      </c>
      <c r="N2332" s="4" t="s">
        <v>304</v>
      </c>
      <c r="O2332" s="4" t="s">
        <v>122</v>
      </c>
      <c r="P2332" s="4">
        <v>1996</v>
      </c>
      <c r="Q2332" s="4"/>
      <c r="R2332" s="4" t="s">
        <v>123</v>
      </c>
      <c r="S2332" s="13"/>
      <c r="T2332" s="4"/>
      <c r="U2332" s="4"/>
      <c r="V2332" s="4"/>
      <c r="W2332" s="4">
        <v>220</v>
      </c>
      <c r="X2332" s="13">
        <v>42387</v>
      </c>
      <c r="Y2332" s="27"/>
      <c r="Z2332" s="27"/>
      <c r="AA2332" s="28"/>
      <c r="AB2332" s="31"/>
      <c r="AC2332" s="32"/>
      <c r="AD2332" s="28"/>
      <c r="AE2332" s="28">
        <v>36</v>
      </c>
      <c r="AF2332" s="33">
        <v>0.01</v>
      </c>
      <c r="AG2332" s="28">
        <v>1.5</v>
      </c>
      <c r="AH2332" s="31">
        <v>2.7E-2</v>
      </c>
      <c r="AI2332" s="31">
        <v>1.29</v>
      </c>
      <c r="AJ2332" s="31"/>
      <c r="AK2332" s="75" t="str">
        <f t="shared" si="466"/>
        <v>1</v>
      </c>
      <c r="AL2332" s="75" t="str">
        <f t="shared" si="467"/>
        <v>1</v>
      </c>
      <c r="AM2332" s="75" t="str">
        <f t="shared" si="468"/>
        <v>1</v>
      </c>
      <c r="AN2332" s="75" t="str">
        <f t="shared" si="469"/>
        <v>1</v>
      </c>
      <c r="AO2332" s="75" t="str">
        <f t="shared" si="470"/>
        <v>1</v>
      </c>
      <c r="AP2332" s="75" t="str">
        <f t="shared" si="471"/>
        <v>1</v>
      </c>
      <c r="AQ2332" s="75" t="str">
        <f t="shared" si="464"/>
        <v>1</v>
      </c>
      <c r="AR2332" s="75" t="str">
        <f t="shared" si="465"/>
        <v>1</v>
      </c>
      <c r="AS2332" s="75">
        <f t="shared" si="472"/>
        <v>1</v>
      </c>
      <c r="AT2332" s="75" t="str">
        <f t="shared" si="473"/>
        <v>1</v>
      </c>
      <c r="AU2332" s="48" t="e">
        <f>IF(OR(AQ2332="I",#REF!="I",AQ2332="C",#REF!="C"),"Termovacío",IF(OR(AO2332="I",AN2332="I",AP2332="I",AK2332="I",AL2332="I",AO2332="C",AN2332="C",AP2332="C",AK2332="C",AL2332="C"),"Regeneración",""))</f>
        <v>#REF!</v>
      </c>
    </row>
    <row r="2333" spans="1:47" s="10" customFormat="1" ht="15" customHeight="1" x14ac:dyDescent="0.2">
      <c r="A2333" s="4">
        <f t="shared" si="474"/>
        <v>125</v>
      </c>
      <c r="B2333" s="4">
        <v>50600003</v>
      </c>
      <c r="C2333" s="4" t="s">
        <v>101</v>
      </c>
      <c r="D2333" s="4" t="s">
        <v>160</v>
      </c>
      <c r="E2333" s="3" t="s">
        <v>154</v>
      </c>
      <c r="F2333" s="4" t="s">
        <v>413</v>
      </c>
      <c r="G2333" s="4" t="s">
        <v>12</v>
      </c>
      <c r="H2333" s="4">
        <v>59573</v>
      </c>
      <c r="I2333" s="4" t="s">
        <v>249</v>
      </c>
      <c r="J2333" s="4" t="s">
        <v>257</v>
      </c>
      <c r="K2333" s="4" t="s">
        <v>258</v>
      </c>
      <c r="L2333" s="4">
        <v>1996</v>
      </c>
      <c r="M2333" s="4" t="s">
        <v>266</v>
      </c>
      <c r="N2333" s="4" t="s">
        <v>304</v>
      </c>
      <c r="O2333" s="4" t="s">
        <v>122</v>
      </c>
      <c r="P2333" s="4">
        <v>1996</v>
      </c>
      <c r="Q2333" s="4"/>
      <c r="R2333" s="4" t="s">
        <v>123</v>
      </c>
      <c r="S2333" s="13"/>
      <c r="T2333" s="4"/>
      <c r="U2333" s="4"/>
      <c r="V2333" s="4"/>
      <c r="W2333" s="4">
        <v>220</v>
      </c>
      <c r="X2333" s="13">
        <v>41990</v>
      </c>
      <c r="Y2333" s="27"/>
      <c r="Z2333" s="27"/>
      <c r="AA2333" s="28"/>
      <c r="AB2333" s="31"/>
      <c r="AC2333" s="32"/>
      <c r="AD2333" s="28"/>
      <c r="AE2333" s="28">
        <v>39</v>
      </c>
      <c r="AF2333" s="33">
        <v>0.01</v>
      </c>
      <c r="AG2333" s="28">
        <v>1</v>
      </c>
      <c r="AH2333" s="31">
        <v>3.1E-2</v>
      </c>
      <c r="AI2333" s="31"/>
      <c r="AJ2333" s="31"/>
      <c r="AK2333" s="75" t="str">
        <f t="shared" si="466"/>
        <v>1</v>
      </c>
      <c r="AL2333" s="75" t="str">
        <f t="shared" si="467"/>
        <v>1</v>
      </c>
      <c r="AM2333" s="75" t="str">
        <f t="shared" si="468"/>
        <v>1</v>
      </c>
      <c r="AN2333" s="75" t="str">
        <f t="shared" si="469"/>
        <v>1</v>
      </c>
      <c r="AO2333" s="75" t="str">
        <f t="shared" si="470"/>
        <v>1</v>
      </c>
      <c r="AP2333" s="75" t="str">
        <f t="shared" si="471"/>
        <v>1</v>
      </c>
      <c r="AQ2333" s="75" t="str">
        <f t="shared" si="464"/>
        <v>1</v>
      </c>
      <c r="AR2333" s="75" t="str">
        <f t="shared" si="465"/>
        <v>1</v>
      </c>
      <c r="AS2333" s="75">
        <f t="shared" si="472"/>
        <v>1</v>
      </c>
      <c r="AT2333" s="75" t="str">
        <f t="shared" si="473"/>
        <v>1</v>
      </c>
      <c r="AU2333" s="48" t="e">
        <f>IF(OR(AQ2333="I",#REF!="I",AQ2333="C",#REF!="C"),"Termovacío",IF(OR(AO2333="I",AN2333="I",AP2333="I",AK2333="I",AL2333="I",AO2333="C",AN2333="C",AP2333="C",AK2333="C",AL2333="C"),"Regeneración",""))</f>
        <v>#REF!</v>
      </c>
    </row>
    <row r="2334" spans="1:47" s="10" customFormat="1" ht="15" customHeight="1" x14ac:dyDescent="0.2">
      <c r="A2334" s="4">
        <f t="shared" si="474"/>
        <v>125</v>
      </c>
      <c r="B2334" s="4">
        <v>50600003</v>
      </c>
      <c r="C2334" s="4" t="s">
        <v>101</v>
      </c>
      <c r="D2334" s="4" t="s">
        <v>160</v>
      </c>
      <c r="E2334" s="3" t="s">
        <v>154</v>
      </c>
      <c r="F2334" s="4" t="s">
        <v>413</v>
      </c>
      <c r="G2334" s="4" t="s">
        <v>12</v>
      </c>
      <c r="H2334" s="4">
        <v>59573</v>
      </c>
      <c r="I2334" s="4" t="s">
        <v>249</v>
      </c>
      <c r="J2334" s="4" t="s">
        <v>257</v>
      </c>
      <c r="K2334" s="4" t="s">
        <v>258</v>
      </c>
      <c r="L2334" s="4">
        <v>1996</v>
      </c>
      <c r="M2334" s="4" t="s">
        <v>266</v>
      </c>
      <c r="N2334" s="4" t="s">
        <v>304</v>
      </c>
      <c r="O2334" s="4" t="s">
        <v>122</v>
      </c>
      <c r="P2334" s="4">
        <v>1996</v>
      </c>
      <c r="Q2334" s="4"/>
      <c r="R2334" s="4" t="s">
        <v>123</v>
      </c>
      <c r="S2334" s="13"/>
      <c r="T2334" s="4"/>
      <c r="U2334" s="4"/>
      <c r="V2334" s="4"/>
      <c r="W2334" s="4">
        <v>220</v>
      </c>
      <c r="X2334" s="13">
        <v>41634</v>
      </c>
      <c r="Y2334" s="27"/>
      <c r="Z2334" s="27"/>
      <c r="AA2334" s="28"/>
      <c r="AB2334" s="31"/>
      <c r="AC2334" s="32"/>
      <c r="AD2334" s="28"/>
      <c r="AE2334" s="28">
        <v>35</v>
      </c>
      <c r="AF2334" s="33">
        <v>0.01</v>
      </c>
      <c r="AG2334" s="28">
        <v>2</v>
      </c>
      <c r="AH2334" s="31">
        <v>2.9000000000000001E-2</v>
      </c>
      <c r="AI2334" s="31">
        <v>1.08</v>
      </c>
      <c r="AJ2334" s="31"/>
      <c r="AK2334" s="75" t="str">
        <f t="shared" si="466"/>
        <v>1</v>
      </c>
      <c r="AL2334" s="75" t="str">
        <f t="shared" si="467"/>
        <v>1</v>
      </c>
      <c r="AM2334" s="75" t="str">
        <f t="shared" si="468"/>
        <v>1</v>
      </c>
      <c r="AN2334" s="75" t="str">
        <f t="shared" si="469"/>
        <v>1</v>
      </c>
      <c r="AO2334" s="75" t="str">
        <f t="shared" si="470"/>
        <v>1</v>
      </c>
      <c r="AP2334" s="75" t="str">
        <f t="shared" si="471"/>
        <v>1</v>
      </c>
      <c r="AQ2334" s="75" t="str">
        <f t="shared" si="464"/>
        <v>1</v>
      </c>
      <c r="AR2334" s="75" t="str">
        <f t="shared" si="465"/>
        <v>1</v>
      </c>
      <c r="AS2334" s="75">
        <f t="shared" si="472"/>
        <v>1</v>
      </c>
      <c r="AT2334" s="75" t="str">
        <f t="shared" si="473"/>
        <v>1</v>
      </c>
      <c r="AU2334" s="48" t="e">
        <f>IF(OR(AQ2334="I",#REF!="I",AQ2334="C",#REF!="C"),"Termovacío",IF(OR(AO2334="I",AN2334="I",AP2334="I",AK2334="I",AL2334="I",AO2334="C",AN2334="C",AP2334="C",AK2334="C",AL2334="C"),"Regeneración",""))</f>
        <v>#REF!</v>
      </c>
    </row>
    <row r="2335" spans="1:47" s="10" customFormat="1" ht="15" customHeight="1" x14ac:dyDescent="0.2">
      <c r="A2335" s="4">
        <f t="shared" si="474"/>
        <v>125</v>
      </c>
      <c r="B2335" s="4">
        <v>50600003</v>
      </c>
      <c r="C2335" s="4" t="s">
        <v>101</v>
      </c>
      <c r="D2335" s="4" t="s">
        <v>160</v>
      </c>
      <c r="E2335" s="3" t="s">
        <v>154</v>
      </c>
      <c r="F2335" s="4" t="s">
        <v>413</v>
      </c>
      <c r="G2335" s="4" t="s">
        <v>12</v>
      </c>
      <c r="H2335" s="4">
        <v>59573</v>
      </c>
      <c r="I2335" s="4" t="s">
        <v>249</v>
      </c>
      <c r="J2335" s="4" t="s">
        <v>257</v>
      </c>
      <c r="K2335" s="4" t="s">
        <v>258</v>
      </c>
      <c r="L2335" s="4">
        <v>1996</v>
      </c>
      <c r="M2335" s="4" t="s">
        <v>266</v>
      </c>
      <c r="N2335" s="4" t="s">
        <v>304</v>
      </c>
      <c r="O2335" s="4" t="s">
        <v>122</v>
      </c>
      <c r="P2335" s="4">
        <v>1996</v>
      </c>
      <c r="Q2335" s="4"/>
      <c r="R2335" s="4" t="s">
        <v>123</v>
      </c>
      <c r="S2335" s="13"/>
      <c r="T2335" s="4"/>
      <c r="U2335" s="4"/>
      <c r="V2335" s="4"/>
      <c r="W2335" s="4">
        <v>220</v>
      </c>
      <c r="X2335" s="13">
        <v>41347</v>
      </c>
      <c r="Y2335" s="27"/>
      <c r="Z2335" s="27"/>
      <c r="AA2335" s="28"/>
      <c r="AB2335" s="31"/>
      <c r="AC2335" s="32"/>
      <c r="AD2335" s="28"/>
      <c r="AE2335" s="28">
        <v>34</v>
      </c>
      <c r="AF2335" s="33">
        <v>0.01</v>
      </c>
      <c r="AG2335" s="28">
        <v>1.5</v>
      </c>
      <c r="AH2335" s="31">
        <v>3.3000000000000002E-2</v>
      </c>
      <c r="AI2335" s="31">
        <v>1.171</v>
      </c>
      <c r="AJ2335" s="31"/>
      <c r="AK2335" s="75" t="str">
        <f t="shared" si="466"/>
        <v>1</v>
      </c>
      <c r="AL2335" s="75" t="str">
        <f t="shared" si="467"/>
        <v>1</v>
      </c>
      <c r="AM2335" s="75" t="str">
        <f t="shared" si="468"/>
        <v>1</v>
      </c>
      <c r="AN2335" s="75" t="str">
        <f t="shared" si="469"/>
        <v>1</v>
      </c>
      <c r="AO2335" s="75" t="str">
        <f t="shared" si="470"/>
        <v>1</v>
      </c>
      <c r="AP2335" s="75" t="str">
        <f t="shared" si="471"/>
        <v>1</v>
      </c>
      <c r="AQ2335" s="75" t="str">
        <f t="shared" si="464"/>
        <v>1</v>
      </c>
      <c r="AR2335" s="75" t="str">
        <f t="shared" si="465"/>
        <v>1</v>
      </c>
      <c r="AS2335" s="75">
        <f t="shared" si="472"/>
        <v>1</v>
      </c>
      <c r="AT2335" s="75" t="str">
        <f t="shared" si="473"/>
        <v>1</v>
      </c>
      <c r="AU2335" s="48" t="e">
        <f>IF(OR(AQ2335="I",#REF!="I",AQ2335="C",#REF!="C"),"Termovacío",IF(OR(AO2335="I",AN2335="I",AP2335="I",AK2335="I",AL2335="I",AO2335="C",AN2335="C",AP2335="C",AK2335="C",AL2335="C"),"Regeneración",""))</f>
        <v>#REF!</v>
      </c>
    </row>
    <row r="2336" spans="1:47" s="10" customFormat="1" ht="15" customHeight="1" x14ac:dyDescent="0.2">
      <c r="A2336" s="4">
        <f t="shared" si="474"/>
        <v>125</v>
      </c>
      <c r="B2336" s="4">
        <v>50600003</v>
      </c>
      <c r="C2336" s="4" t="s">
        <v>101</v>
      </c>
      <c r="D2336" s="4" t="s">
        <v>160</v>
      </c>
      <c r="E2336" s="3" t="s">
        <v>154</v>
      </c>
      <c r="F2336" s="4" t="s">
        <v>413</v>
      </c>
      <c r="G2336" s="4" t="s">
        <v>12</v>
      </c>
      <c r="H2336" s="4">
        <v>59573</v>
      </c>
      <c r="I2336" s="4" t="s">
        <v>249</v>
      </c>
      <c r="J2336" s="4" t="s">
        <v>257</v>
      </c>
      <c r="K2336" s="4" t="s">
        <v>258</v>
      </c>
      <c r="L2336" s="4">
        <v>1996</v>
      </c>
      <c r="M2336" s="4" t="s">
        <v>266</v>
      </c>
      <c r="N2336" s="4" t="s">
        <v>304</v>
      </c>
      <c r="O2336" s="4" t="s">
        <v>122</v>
      </c>
      <c r="P2336" s="4">
        <v>1996</v>
      </c>
      <c r="Q2336" s="4"/>
      <c r="R2336" s="4" t="s">
        <v>123</v>
      </c>
      <c r="S2336" s="13"/>
      <c r="T2336" s="4"/>
      <c r="U2336" s="4"/>
      <c r="V2336" s="4"/>
      <c r="W2336" s="4">
        <v>220</v>
      </c>
      <c r="X2336" s="13">
        <v>40886</v>
      </c>
      <c r="Y2336" s="27"/>
      <c r="Z2336" s="27"/>
      <c r="AA2336" s="28"/>
      <c r="AB2336" s="31"/>
      <c r="AC2336" s="32"/>
      <c r="AD2336" s="28"/>
      <c r="AE2336" s="28">
        <v>37</v>
      </c>
      <c r="AF2336" s="33">
        <v>0.01</v>
      </c>
      <c r="AG2336" s="28">
        <v>2</v>
      </c>
      <c r="AH2336" s="31">
        <v>2.1000000000000001E-2</v>
      </c>
      <c r="AI2336" s="31">
        <v>1.177</v>
      </c>
      <c r="AJ2336" s="31"/>
      <c r="AK2336" s="75" t="str">
        <f t="shared" si="466"/>
        <v>1</v>
      </c>
      <c r="AL2336" s="75" t="str">
        <f t="shared" si="467"/>
        <v>1</v>
      </c>
      <c r="AM2336" s="75" t="str">
        <f t="shared" si="468"/>
        <v>1</v>
      </c>
      <c r="AN2336" s="75" t="str">
        <f t="shared" si="469"/>
        <v>1</v>
      </c>
      <c r="AO2336" s="75" t="str">
        <f t="shared" si="470"/>
        <v>1</v>
      </c>
      <c r="AP2336" s="75" t="str">
        <f t="shared" si="471"/>
        <v>1</v>
      </c>
      <c r="AQ2336" s="75" t="str">
        <f t="shared" si="464"/>
        <v>1</v>
      </c>
      <c r="AR2336" s="75" t="str">
        <f t="shared" si="465"/>
        <v>1</v>
      </c>
      <c r="AS2336" s="75">
        <f t="shared" si="472"/>
        <v>1</v>
      </c>
      <c r="AT2336" s="75" t="str">
        <f t="shared" si="473"/>
        <v>1</v>
      </c>
      <c r="AU2336" s="48" t="e">
        <f>IF(OR(AQ2336="I",#REF!="I",AQ2336="C",#REF!="C"),"Termovacío",IF(OR(AO2336="I",AN2336="I",AP2336="I",AK2336="I",AL2336="I",AO2336="C",AN2336="C",AP2336="C",AK2336="C",AL2336="C"),"Regeneración",""))</f>
        <v>#REF!</v>
      </c>
    </row>
    <row r="2337" spans="1:47" s="10" customFormat="1" ht="15" customHeight="1" x14ac:dyDescent="0.2">
      <c r="A2337" s="4">
        <f t="shared" si="474"/>
        <v>125</v>
      </c>
      <c r="B2337" s="4">
        <v>50600003</v>
      </c>
      <c r="C2337" s="4" t="s">
        <v>101</v>
      </c>
      <c r="D2337" s="4" t="s">
        <v>160</v>
      </c>
      <c r="E2337" s="3" t="s">
        <v>154</v>
      </c>
      <c r="F2337" s="4" t="s">
        <v>413</v>
      </c>
      <c r="G2337" s="4" t="s">
        <v>12</v>
      </c>
      <c r="H2337" s="4">
        <v>59573</v>
      </c>
      <c r="I2337" s="4" t="s">
        <v>249</v>
      </c>
      <c r="J2337" s="4" t="s">
        <v>257</v>
      </c>
      <c r="K2337" s="4" t="s">
        <v>258</v>
      </c>
      <c r="L2337" s="4">
        <v>1996</v>
      </c>
      <c r="M2337" s="4" t="s">
        <v>266</v>
      </c>
      <c r="N2337" s="4" t="s">
        <v>304</v>
      </c>
      <c r="O2337" s="4" t="s">
        <v>122</v>
      </c>
      <c r="P2337" s="4">
        <v>1996</v>
      </c>
      <c r="Q2337" s="4"/>
      <c r="R2337" s="4" t="s">
        <v>123</v>
      </c>
      <c r="S2337" s="13"/>
      <c r="T2337" s="4"/>
      <c r="U2337" s="4"/>
      <c r="V2337" s="4"/>
      <c r="W2337" s="4">
        <v>220</v>
      </c>
      <c r="X2337" s="13">
        <v>40653</v>
      </c>
      <c r="Y2337" s="27"/>
      <c r="Z2337" s="27"/>
      <c r="AA2337" s="28"/>
      <c r="AB2337" s="31"/>
      <c r="AC2337" s="32"/>
      <c r="AD2337" s="28"/>
      <c r="AE2337" s="28">
        <v>34</v>
      </c>
      <c r="AF2337" s="33">
        <v>0.01</v>
      </c>
      <c r="AG2337" s="28">
        <v>1.5</v>
      </c>
      <c r="AH2337" s="31">
        <v>1.7999999999999999E-2</v>
      </c>
      <c r="AI2337" s="31">
        <v>1.014</v>
      </c>
      <c r="AJ2337" s="31"/>
      <c r="AK2337" s="75" t="str">
        <f t="shared" si="466"/>
        <v>1</v>
      </c>
      <c r="AL2337" s="75" t="str">
        <f t="shared" si="467"/>
        <v>1</v>
      </c>
      <c r="AM2337" s="75" t="str">
        <f t="shared" si="468"/>
        <v>1</v>
      </c>
      <c r="AN2337" s="75" t="str">
        <f t="shared" si="469"/>
        <v>1</v>
      </c>
      <c r="AO2337" s="75" t="str">
        <f t="shared" si="470"/>
        <v>1</v>
      </c>
      <c r="AP2337" s="75" t="str">
        <f t="shared" si="471"/>
        <v>1</v>
      </c>
      <c r="AQ2337" s="75" t="str">
        <f t="shared" si="464"/>
        <v>1</v>
      </c>
      <c r="AR2337" s="75" t="str">
        <f t="shared" si="465"/>
        <v>1</v>
      </c>
      <c r="AS2337" s="75">
        <f t="shared" si="472"/>
        <v>1</v>
      </c>
      <c r="AT2337" s="75" t="str">
        <f t="shared" si="473"/>
        <v>1</v>
      </c>
      <c r="AU2337" s="48" t="e">
        <f>IF(OR(AQ2337="I",#REF!="I",AQ2337="C",#REF!="C"),"Termovacío",IF(OR(AO2337="I",AN2337="I",AP2337="I",AK2337="I",AL2337="I",AO2337="C",AN2337="C",AP2337="C",AK2337="C",AL2337="C"),"Regeneración",""))</f>
        <v>#REF!</v>
      </c>
    </row>
    <row r="2338" spans="1:47" s="10" customFormat="1" ht="15" customHeight="1" x14ac:dyDescent="0.2">
      <c r="A2338" s="4">
        <f t="shared" si="474"/>
        <v>125</v>
      </c>
      <c r="B2338" s="4">
        <v>50600003</v>
      </c>
      <c r="C2338" s="4" t="s">
        <v>101</v>
      </c>
      <c r="D2338" s="4" t="s">
        <v>160</v>
      </c>
      <c r="E2338" s="3" t="s">
        <v>154</v>
      </c>
      <c r="F2338" s="4" t="s">
        <v>413</v>
      </c>
      <c r="G2338" s="4" t="s">
        <v>12</v>
      </c>
      <c r="H2338" s="4">
        <v>59573</v>
      </c>
      <c r="I2338" s="4" t="s">
        <v>249</v>
      </c>
      <c r="J2338" s="4" t="s">
        <v>257</v>
      </c>
      <c r="K2338" s="4" t="s">
        <v>258</v>
      </c>
      <c r="L2338" s="4">
        <v>1996</v>
      </c>
      <c r="M2338" s="4" t="s">
        <v>266</v>
      </c>
      <c r="N2338" s="4" t="s">
        <v>304</v>
      </c>
      <c r="O2338" s="4" t="s">
        <v>122</v>
      </c>
      <c r="P2338" s="4">
        <v>1996</v>
      </c>
      <c r="Q2338" s="4"/>
      <c r="R2338" s="4" t="s">
        <v>123</v>
      </c>
      <c r="S2338" s="13"/>
      <c r="T2338" s="4"/>
      <c r="U2338" s="4"/>
      <c r="V2338" s="4"/>
      <c r="W2338" s="4">
        <v>220</v>
      </c>
      <c r="X2338" s="13">
        <v>40319</v>
      </c>
      <c r="Y2338" s="27"/>
      <c r="Z2338" s="27"/>
      <c r="AA2338" s="28"/>
      <c r="AB2338" s="31"/>
      <c r="AC2338" s="32"/>
      <c r="AD2338" s="28"/>
      <c r="AE2338" s="28">
        <v>37</v>
      </c>
      <c r="AF2338" s="33">
        <v>0.01</v>
      </c>
      <c r="AG2338" s="28">
        <v>2</v>
      </c>
      <c r="AH2338" s="31">
        <v>2.1999999999999999E-2</v>
      </c>
      <c r="AI2338" s="31">
        <v>1.0209999999999999</v>
      </c>
      <c r="AJ2338" s="31"/>
      <c r="AK2338" s="75" t="str">
        <f t="shared" si="466"/>
        <v>1</v>
      </c>
      <c r="AL2338" s="75" t="str">
        <f t="shared" si="467"/>
        <v>1</v>
      </c>
      <c r="AM2338" s="75" t="str">
        <f t="shared" si="468"/>
        <v>1</v>
      </c>
      <c r="AN2338" s="75" t="str">
        <f t="shared" si="469"/>
        <v>1</v>
      </c>
      <c r="AO2338" s="75" t="str">
        <f t="shared" si="470"/>
        <v>1</v>
      </c>
      <c r="AP2338" s="75" t="str">
        <f t="shared" si="471"/>
        <v>1</v>
      </c>
      <c r="AQ2338" s="75" t="str">
        <f t="shared" si="464"/>
        <v>1</v>
      </c>
      <c r="AR2338" s="75" t="str">
        <f t="shared" si="465"/>
        <v>1</v>
      </c>
      <c r="AS2338" s="75">
        <f t="shared" si="472"/>
        <v>1</v>
      </c>
      <c r="AT2338" s="75" t="str">
        <f t="shared" si="473"/>
        <v>1</v>
      </c>
      <c r="AU2338" s="48" t="e">
        <f>IF(OR(AQ2338="I",#REF!="I",AQ2338="C",#REF!="C"),"Termovacío",IF(OR(AO2338="I",AN2338="I",AP2338="I",AK2338="I",AL2338="I",AO2338="C",AN2338="C",AP2338="C",AK2338="C",AL2338="C"),"Regeneración",""))</f>
        <v>#REF!</v>
      </c>
    </row>
    <row r="2339" spans="1:47" s="10" customFormat="1" ht="15" customHeight="1" x14ac:dyDescent="0.2">
      <c r="A2339" s="4">
        <f t="shared" si="474"/>
        <v>125</v>
      </c>
      <c r="B2339" s="4">
        <v>50600003</v>
      </c>
      <c r="C2339" s="4" t="s">
        <v>101</v>
      </c>
      <c r="D2339" s="4" t="s">
        <v>160</v>
      </c>
      <c r="E2339" s="3" t="s">
        <v>154</v>
      </c>
      <c r="F2339" s="4" t="s">
        <v>413</v>
      </c>
      <c r="G2339" s="4" t="s">
        <v>12</v>
      </c>
      <c r="H2339" s="4">
        <v>59573</v>
      </c>
      <c r="I2339" s="4" t="s">
        <v>249</v>
      </c>
      <c r="J2339" s="4" t="s">
        <v>257</v>
      </c>
      <c r="K2339" s="4" t="s">
        <v>258</v>
      </c>
      <c r="L2339" s="4">
        <v>1996</v>
      </c>
      <c r="M2339" s="4" t="s">
        <v>266</v>
      </c>
      <c r="N2339" s="4" t="s">
        <v>304</v>
      </c>
      <c r="O2339" s="4" t="s">
        <v>122</v>
      </c>
      <c r="P2339" s="4">
        <v>1996</v>
      </c>
      <c r="Q2339" s="4"/>
      <c r="R2339" s="4" t="s">
        <v>123</v>
      </c>
      <c r="S2339" s="13"/>
      <c r="T2339" s="4"/>
      <c r="U2339" s="4"/>
      <c r="V2339" s="4"/>
      <c r="W2339" s="4">
        <v>220</v>
      </c>
      <c r="X2339" s="13">
        <v>40101</v>
      </c>
      <c r="Y2339" s="27"/>
      <c r="Z2339" s="27"/>
      <c r="AA2339" s="28"/>
      <c r="AB2339" s="31"/>
      <c r="AC2339" s="32">
        <v>68</v>
      </c>
      <c r="AD2339" s="28"/>
      <c r="AE2339" s="28">
        <v>38</v>
      </c>
      <c r="AF2339" s="33">
        <v>0.01</v>
      </c>
      <c r="AG2339" s="28">
        <v>15</v>
      </c>
      <c r="AH2339" s="31">
        <v>2.3E-2</v>
      </c>
      <c r="AI2339" s="31">
        <v>1.3109999999999999</v>
      </c>
      <c r="AJ2339" s="31"/>
      <c r="AK2339" s="75" t="str">
        <f t="shared" si="466"/>
        <v>1</v>
      </c>
      <c r="AL2339" s="75" t="str">
        <f t="shared" si="467"/>
        <v>1</v>
      </c>
      <c r="AM2339" s="75" t="str">
        <f t="shared" si="468"/>
        <v>1</v>
      </c>
      <c r="AN2339" s="75" t="str">
        <f t="shared" si="469"/>
        <v>1</v>
      </c>
      <c r="AO2339" s="75" t="str">
        <f t="shared" si="470"/>
        <v>1</v>
      </c>
      <c r="AP2339" s="75" t="str">
        <f t="shared" si="471"/>
        <v>5</v>
      </c>
      <c r="AQ2339" s="75" t="str">
        <f t="shared" si="464"/>
        <v>1</v>
      </c>
      <c r="AR2339" s="75" t="str">
        <f t="shared" si="465"/>
        <v>1</v>
      </c>
      <c r="AS2339" s="75">
        <f t="shared" si="472"/>
        <v>1.1818181818181819</v>
      </c>
      <c r="AT2339" s="75" t="str">
        <f t="shared" si="473"/>
        <v>3</v>
      </c>
      <c r="AU2339" s="48" t="e">
        <f>IF(OR(AQ2339="I",#REF!="I",AQ2339="C",#REF!="C"),"Termovacío",IF(OR(AO2339="I",AN2339="I",AP2339="I",AK2339="I",AL2339="I",AO2339="C",AN2339="C",AP2339="C",AK2339="C",AL2339="C"),"Regeneración",""))</f>
        <v>#REF!</v>
      </c>
    </row>
    <row r="2340" spans="1:47" s="10" customFormat="1" ht="15" customHeight="1" x14ac:dyDescent="0.2">
      <c r="A2340" s="4">
        <f t="shared" si="474"/>
        <v>125</v>
      </c>
      <c r="B2340" s="4">
        <v>50600003</v>
      </c>
      <c r="C2340" s="4" t="s">
        <v>101</v>
      </c>
      <c r="D2340" s="4" t="s">
        <v>160</v>
      </c>
      <c r="E2340" s="3" t="s">
        <v>154</v>
      </c>
      <c r="F2340" s="4" t="s">
        <v>413</v>
      </c>
      <c r="G2340" s="4" t="s">
        <v>12</v>
      </c>
      <c r="H2340" s="4">
        <v>59573</v>
      </c>
      <c r="I2340" s="4" t="s">
        <v>249</v>
      </c>
      <c r="J2340" s="4" t="s">
        <v>257</v>
      </c>
      <c r="K2340" s="4" t="s">
        <v>258</v>
      </c>
      <c r="L2340" s="4">
        <v>1996</v>
      </c>
      <c r="M2340" s="4" t="s">
        <v>266</v>
      </c>
      <c r="N2340" s="4" t="s">
        <v>304</v>
      </c>
      <c r="O2340" s="4" t="s">
        <v>122</v>
      </c>
      <c r="P2340" s="4">
        <v>1996</v>
      </c>
      <c r="Q2340" s="4"/>
      <c r="R2340" s="4" t="s">
        <v>123</v>
      </c>
      <c r="S2340" s="13"/>
      <c r="T2340" s="4"/>
      <c r="U2340" s="4"/>
      <c r="V2340" s="4"/>
      <c r="W2340" s="4">
        <v>220</v>
      </c>
      <c r="X2340" s="13">
        <v>39679</v>
      </c>
      <c r="Y2340" s="27"/>
      <c r="Z2340" s="27"/>
      <c r="AA2340" s="28"/>
      <c r="AB2340" s="31"/>
      <c r="AC2340" s="32">
        <v>58.1</v>
      </c>
      <c r="AD2340" s="28"/>
      <c r="AE2340" s="28">
        <v>34</v>
      </c>
      <c r="AF2340" s="33">
        <v>0.01</v>
      </c>
      <c r="AG2340" s="28"/>
      <c r="AH2340" s="31">
        <v>3.1E-2</v>
      </c>
      <c r="AI2340" s="31"/>
      <c r="AJ2340" s="31"/>
      <c r="AK2340" s="75" t="str">
        <f t="shared" si="466"/>
        <v>1</v>
      </c>
      <c r="AL2340" s="75" t="str">
        <f t="shared" si="467"/>
        <v>1</v>
      </c>
      <c r="AM2340" s="75" t="str">
        <f t="shared" si="468"/>
        <v>1</v>
      </c>
      <c r="AN2340" s="75" t="str">
        <f t="shared" si="469"/>
        <v>1</v>
      </c>
      <c r="AO2340" s="75" t="str">
        <f t="shared" si="470"/>
        <v>1</v>
      </c>
      <c r="AP2340" s="75" t="str">
        <f t="shared" si="471"/>
        <v>1</v>
      </c>
      <c r="AQ2340" s="75" t="str">
        <f t="shared" ref="AQ2340:AQ2403" si="475">IF(AC2340&lt;&gt;"",IF(AND(W2340=60,AC2340&gt;=40),"1",IF(AND(W2340=60,AC2340&gt;=35,AC2340&lt;40),"3",IF(AND(W2340=60,AC2340&lt;35),"5",IF(AND(W2340=220,AC2340&gt;=50),"1",IF(AND(W2340=220,AC2340&gt;=45,AC2340&lt;50),"2",IF(AND(W2340=220,AC2340&lt;45),"5","")))))),"1")</f>
        <v>1</v>
      </c>
      <c r="AR2340" s="75" t="str">
        <f t="shared" ref="AR2340:AR2403" si="476">IF(AJ2340&lt;&gt;"",IF(AJ2340&gt;=0.2,"1",IF(AND(AJ2340&gt;=0.1,AJ2340&lt;0.2),"3",IF(AJ2340&lt;0.1,"5",""))),"1")</f>
        <v>1</v>
      </c>
      <c r="AS2340" s="75">
        <f t="shared" si="472"/>
        <v>1</v>
      </c>
      <c r="AT2340" s="75" t="str">
        <f t="shared" si="473"/>
        <v>1</v>
      </c>
      <c r="AU2340" s="48" t="e">
        <f>IF(OR(AQ2340="I",#REF!="I",AQ2340="C",#REF!="C"),"Termovacío",IF(OR(AO2340="I",AN2340="I",AP2340="I",AK2340="I",AL2340="I",AO2340="C",AN2340="C",AP2340="C",AK2340="C",AL2340="C"),"Regeneración",""))</f>
        <v>#REF!</v>
      </c>
    </row>
    <row r="2341" spans="1:47" s="10" customFormat="1" ht="15" customHeight="1" x14ac:dyDescent="0.2">
      <c r="A2341" s="4">
        <f t="shared" si="474"/>
        <v>125</v>
      </c>
      <c r="B2341" s="4">
        <v>50600003</v>
      </c>
      <c r="C2341" s="4" t="s">
        <v>101</v>
      </c>
      <c r="D2341" s="4" t="s">
        <v>160</v>
      </c>
      <c r="E2341" s="3" t="s">
        <v>154</v>
      </c>
      <c r="F2341" s="4" t="s">
        <v>413</v>
      </c>
      <c r="G2341" s="4" t="s">
        <v>12</v>
      </c>
      <c r="H2341" s="4">
        <v>59573</v>
      </c>
      <c r="I2341" s="4" t="s">
        <v>249</v>
      </c>
      <c r="J2341" s="4" t="s">
        <v>257</v>
      </c>
      <c r="K2341" s="4" t="s">
        <v>258</v>
      </c>
      <c r="L2341" s="4">
        <v>1996</v>
      </c>
      <c r="M2341" s="4" t="s">
        <v>266</v>
      </c>
      <c r="N2341" s="4" t="s">
        <v>304</v>
      </c>
      <c r="O2341" s="4" t="s">
        <v>122</v>
      </c>
      <c r="P2341" s="4">
        <v>1996</v>
      </c>
      <c r="Q2341" s="4"/>
      <c r="R2341" s="4" t="s">
        <v>123</v>
      </c>
      <c r="S2341" s="13"/>
      <c r="T2341" s="4"/>
      <c r="U2341" s="4"/>
      <c r="V2341" s="4"/>
      <c r="W2341" s="4">
        <v>220</v>
      </c>
      <c r="X2341" s="13">
        <v>39644</v>
      </c>
      <c r="Y2341" s="27"/>
      <c r="Z2341" s="27"/>
      <c r="AA2341" s="28"/>
      <c r="AB2341" s="31"/>
      <c r="AC2341" s="32">
        <v>55.4</v>
      </c>
      <c r="AD2341" s="28"/>
      <c r="AE2341" s="28">
        <v>40.299999999999997</v>
      </c>
      <c r="AF2341" s="33">
        <v>0.01</v>
      </c>
      <c r="AG2341" s="28">
        <v>1.5</v>
      </c>
      <c r="AH2341" s="31">
        <v>0.155</v>
      </c>
      <c r="AI2341" s="31">
        <v>4.51</v>
      </c>
      <c r="AJ2341" s="31"/>
      <c r="AK2341" s="75" t="str">
        <f t="shared" si="466"/>
        <v>3</v>
      </c>
      <c r="AL2341" s="75" t="str">
        <f t="shared" si="467"/>
        <v>5</v>
      </c>
      <c r="AM2341" s="75" t="str">
        <f t="shared" si="468"/>
        <v>1</v>
      </c>
      <c r="AN2341" s="75" t="str">
        <f t="shared" si="469"/>
        <v>1</v>
      </c>
      <c r="AO2341" s="75" t="str">
        <f t="shared" si="470"/>
        <v>1</v>
      </c>
      <c r="AP2341" s="75" t="str">
        <f t="shared" si="471"/>
        <v>1</v>
      </c>
      <c r="AQ2341" s="75" t="str">
        <f t="shared" si="475"/>
        <v>1</v>
      </c>
      <c r="AR2341" s="75" t="str">
        <f t="shared" si="476"/>
        <v>1</v>
      </c>
      <c r="AS2341" s="75">
        <f t="shared" si="472"/>
        <v>1.8181818181818181</v>
      </c>
      <c r="AT2341" s="75" t="str">
        <f t="shared" si="473"/>
        <v>3</v>
      </c>
      <c r="AU2341" s="48" t="e">
        <f>IF(OR(AQ2341="I",#REF!="I",AQ2341="C",#REF!="C"),"Termovacío",IF(OR(AO2341="I",AN2341="I",AP2341="I",AK2341="I",AL2341="I",AO2341="C",AN2341="C",AP2341="C",AK2341="C",AL2341="C"),"Regeneración",""))</f>
        <v>#REF!</v>
      </c>
    </row>
    <row r="2342" spans="1:47" s="10" customFormat="1" ht="15" customHeight="1" x14ac:dyDescent="0.2">
      <c r="A2342" s="4">
        <f t="shared" si="474"/>
        <v>125</v>
      </c>
      <c r="B2342" s="4">
        <v>50600003</v>
      </c>
      <c r="C2342" s="4" t="s">
        <v>101</v>
      </c>
      <c r="D2342" s="4" t="s">
        <v>160</v>
      </c>
      <c r="E2342" s="3" t="s">
        <v>154</v>
      </c>
      <c r="F2342" s="4" t="s">
        <v>413</v>
      </c>
      <c r="G2342" s="4" t="s">
        <v>12</v>
      </c>
      <c r="H2342" s="4">
        <v>59573</v>
      </c>
      <c r="I2342" s="4" t="s">
        <v>249</v>
      </c>
      <c r="J2342" s="4" t="s">
        <v>257</v>
      </c>
      <c r="K2342" s="4" t="s">
        <v>258</v>
      </c>
      <c r="L2342" s="4">
        <v>1996</v>
      </c>
      <c r="M2342" s="4" t="s">
        <v>266</v>
      </c>
      <c r="N2342" s="4" t="s">
        <v>304</v>
      </c>
      <c r="O2342" s="4" t="s">
        <v>122</v>
      </c>
      <c r="P2342" s="4">
        <v>1996</v>
      </c>
      <c r="Q2342" s="4"/>
      <c r="R2342" s="4" t="s">
        <v>123</v>
      </c>
      <c r="S2342" s="13"/>
      <c r="T2342" s="4"/>
      <c r="U2342" s="4"/>
      <c r="V2342" s="4"/>
      <c r="W2342" s="4">
        <v>220</v>
      </c>
      <c r="X2342" s="13">
        <v>39050</v>
      </c>
      <c r="Y2342" s="27"/>
      <c r="Z2342" s="27"/>
      <c r="AA2342" s="28"/>
      <c r="AB2342" s="31"/>
      <c r="AC2342" s="32">
        <v>69.3</v>
      </c>
      <c r="AD2342" s="28"/>
      <c r="AE2342" s="28">
        <v>33.6</v>
      </c>
      <c r="AF2342" s="33">
        <v>5.0000000000000001E-3</v>
      </c>
      <c r="AG2342" s="28">
        <v>1.5</v>
      </c>
      <c r="AH2342" s="31">
        <v>2.5000000000000001E-2</v>
      </c>
      <c r="AI2342" s="31">
        <v>1.421</v>
      </c>
      <c r="AJ2342" s="31"/>
      <c r="AK2342" s="75" t="str">
        <f t="shared" si="466"/>
        <v>1</v>
      </c>
      <c r="AL2342" s="75" t="str">
        <f t="shared" si="467"/>
        <v>1</v>
      </c>
      <c r="AM2342" s="75" t="str">
        <f t="shared" si="468"/>
        <v>1</v>
      </c>
      <c r="AN2342" s="75" t="str">
        <f t="shared" si="469"/>
        <v>1</v>
      </c>
      <c r="AO2342" s="75" t="str">
        <f t="shared" si="470"/>
        <v>1</v>
      </c>
      <c r="AP2342" s="75" t="str">
        <f t="shared" si="471"/>
        <v>1</v>
      </c>
      <c r="AQ2342" s="75" t="str">
        <f t="shared" si="475"/>
        <v>1</v>
      </c>
      <c r="AR2342" s="75" t="str">
        <f t="shared" si="476"/>
        <v>1</v>
      </c>
      <c r="AS2342" s="75">
        <f t="shared" si="472"/>
        <v>1</v>
      </c>
      <c r="AT2342" s="75" t="str">
        <f t="shared" si="473"/>
        <v>1</v>
      </c>
      <c r="AU2342" s="48" t="e">
        <f>IF(OR(AQ2342="I",#REF!="I",AQ2342="C",#REF!="C"),"Termovacío",IF(OR(AO2342="I",AN2342="I",AP2342="I",AK2342="I",AL2342="I",AO2342="C",AN2342="C",AP2342="C",AK2342="C",AL2342="C"),"Regeneración",""))</f>
        <v>#REF!</v>
      </c>
    </row>
    <row r="2343" spans="1:47" s="10" customFormat="1" ht="15" customHeight="1" x14ac:dyDescent="0.2">
      <c r="A2343" s="4">
        <f t="shared" si="474"/>
        <v>125</v>
      </c>
      <c r="B2343" s="4">
        <v>50600003</v>
      </c>
      <c r="C2343" s="4" t="s">
        <v>101</v>
      </c>
      <c r="D2343" s="4" t="s">
        <v>160</v>
      </c>
      <c r="E2343" s="3" t="s">
        <v>154</v>
      </c>
      <c r="F2343" s="4" t="s">
        <v>413</v>
      </c>
      <c r="G2343" s="4" t="s">
        <v>12</v>
      </c>
      <c r="H2343" s="4">
        <v>59573</v>
      </c>
      <c r="I2343" s="4" t="s">
        <v>249</v>
      </c>
      <c r="J2343" s="4" t="s">
        <v>257</v>
      </c>
      <c r="K2343" s="4" t="s">
        <v>258</v>
      </c>
      <c r="L2343" s="4">
        <v>1996</v>
      </c>
      <c r="M2343" s="4" t="s">
        <v>266</v>
      </c>
      <c r="N2343" s="4" t="s">
        <v>304</v>
      </c>
      <c r="O2343" s="4" t="s">
        <v>122</v>
      </c>
      <c r="P2343" s="4">
        <v>1996</v>
      </c>
      <c r="Q2343" s="4"/>
      <c r="R2343" s="4" t="s">
        <v>123</v>
      </c>
      <c r="S2343" s="13"/>
      <c r="T2343" s="4"/>
      <c r="U2343" s="4"/>
      <c r="V2343" s="4"/>
      <c r="W2343" s="4">
        <v>220</v>
      </c>
      <c r="X2343" s="13">
        <v>38707</v>
      </c>
      <c r="Y2343" s="27"/>
      <c r="Z2343" s="27"/>
      <c r="AA2343" s="28"/>
      <c r="AB2343" s="31"/>
      <c r="AC2343" s="32"/>
      <c r="AD2343" s="28"/>
      <c r="AE2343" s="28">
        <v>35.4</v>
      </c>
      <c r="AF2343" s="33">
        <v>8.0000000000000002E-3</v>
      </c>
      <c r="AG2343" s="28">
        <v>1.5</v>
      </c>
      <c r="AH2343" s="31">
        <v>1.9E-2</v>
      </c>
      <c r="AI2343" s="31">
        <v>0.78800000000000003</v>
      </c>
      <c r="AJ2343" s="31"/>
      <c r="AK2343" s="75" t="str">
        <f t="shared" si="466"/>
        <v>1</v>
      </c>
      <c r="AL2343" s="75" t="str">
        <f t="shared" si="467"/>
        <v>1</v>
      </c>
      <c r="AM2343" s="75" t="str">
        <f t="shared" si="468"/>
        <v>1</v>
      </c>
      <c r="AN2343" s="75" t="str">
        <f t="shared" si="469"/>
        <v>1</v>
      </c>
      <c r="AO2343" s="75" t="str">
        <f t="shared" si="470"/>
        <v>1</v>
      </c>
      <c r="AP2343" s="75" t="str">
        <f t="shared" si="471"/>
        <v>1</v>
      </c>
      <c r="AQ2343" s="75" t="str">
        <f t="shared" si="475"/>
        <v>1</v>
      </c>
      <c r="AR2343" s="75" t="str">
        <f t="shared" si="476"/>
        <v>1</v>
      </c>
      <c r="AS2343" s="75">
        <f t="shared" si="472"/>
        <v>1</v>
      </c>
      <c r="AT2343" s="75" t="str">
        <f t="shared" si="473"/>
        <v>1</v>
      </c>
      <c r="AU2343" s="48" t="e">
        <f>IF(OR(AQ2343="I",#REF!="I",AQ2343="C",#REF!="C"),"Termovacío",IF(OR(AO2343="I",AN2343="I",AP2343="I",AK2343="I",AL2343="I",AO2343="C",AN2343="C",AP2343="C",AK2343="C",AL2343="C"),"Regeneración",""))</f>
        <v>#REF!</v>
      </c>
    </row>
    <row r="2344" spans="1:47" s="10" customFormat="1" ht="15" customHeight="1" x14ac:dyDescent="0.2">
      <c r="A2344" s="4">
        <f t="shared" si="474"/>
        <v>125</v>
      </c>
      <c r="B2344" s="4">
        <v>50600003</v>
      </c>
      <c r="C2344" s="4" t="s">
        <v>101</v>
      </c>
      <c r="D2344" s="4" t="s">
        <v>160</v>
      </c>
      <c r="E2344" s="3" t="s">
        <v>154</v>
      </c>
      <c r="F2344" s="4" t="s">
        <v>413</v>
      </c>
      <c r="G2344" s="4" t="s">
        <v>12</v>
      </c>
      <c r="H2344" s="4">
        <v>59573</v>
      </c>
      <c r="I2344" s="4" t="s">
        <v>249</v>
      </c>
      <c r="J2344" s="4" t="s">
        <v>257</v>
      </c>
      <c r="K2344" s="4" t="s">
        <v>258</v>
      </c>
      <c r="L2344" s="4">
        <v>1996</v>
      </c>
      <c r="M2344" s="4" t="s">
        <v>266</v>
      </c>
      <c r="N2344" s="4" t="s">
        <v>304</v>
      </c>
      <c r="O2344" s="4" t="s">
        <v>122</v>
      </c>
      <c r="P2344" s="4">
        <v>1996</v>
      </c>
      <c r="Q2344" s="4"/>
      <c r="R2344" s="4" t="s">
        <v>123</v>
      </c>
      <c r="S2344" s="13"/>
      <c r="T2344" s="4"/>
      <c r="U2344" s="4"/>
      <c r="V2344" s="4"/>
      <c r="W2344" s="4">
        <v>220</v>
      </c>
      <c r="X2344" s="13">
        <v>38231</v>
      </c>
      <c r="Y2344" s="27"/>
      <c r="Z2344" s="27"/>
      <c r="AA2344" s="28"/>
      <c r="AB2344" s="31"/>
      <c r="AC2344" s="32"/>
      <c r="AD2344" s="28"/>
      <c r="AE2344" s="28">
        <v>34.5</v>
      </c>
      <c r="AF2344" s="33"/>
      <c r="AG2344" s="28">
        <v>0.6</v>
      </c>
      <c r="AH2344" s="31"/>
      <c r="AI2344" s="31"/>
      <c r="AJ2344" s="31"/>
      <c r="AK2344" s="75" t="str">
        <f t="shared" si="466"/>
        <v>1</v>
      </c>
      <c r="AL2344" s="75" t="str">
        <f t="shared" si="467"/>
        <v>1</v>
      </c>
      <c r="AM2344" s="75" t="str">
        <f t="shared" si="468"/>
        <v>1</v>
      </c>
      <c r="AN2344" s="75" t="str">
        <f t="shared" si="469"/>
        <v>1</v>
      </c>
      <c r="AO2344" s="75" t="str">
        <f t="shared" si="470"/>
        <v>1</v>
      </c>
      <c r="AP2344" s="75" t="str">
        <f t="shared" si="471"/>
        <v>1</v>
      </c>
      <c r="AQ2344" s="75" t="str">
        <f t="shared" si="475"/>
        <v>1</v>
      </c>
      <c r="AR2344" s="75" t="str">
        <f t="shared" si="476"/>
        <v>1</v>
      </c>
      <c r="AS2344" s="75">
        <f t="shared" si="472"/>
        <v>1</v>
      </c>
      <c r="AT2344" s="75" t="str">
        <f t="shared" si="473"/>
        <v>1</v>
      </c>
      <c r="AU2344" s="48" t="e">
        <f>IF(OR(AQ2344="I",#REF!="I",AQ2344="C",#REF!="C"),"Termovacío",IF(OR(AO2344="I",AN2344="I",AP2344="I",AK2344="I",AL2344="I",AO2344="C",AN2344="C",AP2344="C",AK2344="C",AL2344="C"),"Regeneración",""))</f>
        <v>#REF!</v>
      </c>
    </row>
    <row r="2345" spans="1:47" s="10" customFormat="1" ht="15" customHeight="1" x14ac:dyDescent="0.2">
      <c r="A2345" s="4">
        <f t="shared" si="474"/>
        <v>125</v>
      </c>
      <c r="B2345" s="4">
        <v>50600003</v>
      </c>
      <c r="C2345" s="4" t="s">
        <v>101</v>
      </c>
      <c r="D2345" s="4" t="s">
        <v>160</v>
      </c>
      <c r="E2345" s="3" t="s">
        <v>154</v>
      </c>
      <c r="F2345" s="4" t="s">
        <v>413</v>
      </c>
      <c r="G2345" s="4" t="s">
        <v>12</v>
      </c>
      <c r="H2345" s="4">
        <v>59573</v>
      </c>
      <c r="I2345" s="4" t="s">
        <v>249</v>
      </c>
      <c r="J2345" s="4" t="s">
        <v>257</v>
      </c>
      <c r="K2345" s="4" t="s">
        <v>258</v>
      </c>
      <c r="L2345" s="4">
        <v>1996</v>
      </c>
      <c r="M2345" s="4" t="s">
        <v>266</v>
      </c>
      <c r="N2345" s="4" t="s">
        <v>304</v>
      </c>
      <c r="O2345" s="4" t="s">
        <v>122</v>
      </c>
      <c r="P2345" s="4">
        <v>1996</v>
      </c>
      <c r="Q2345" s="4"/>
      <c r="R2345" s="4" t="s">
        <v>123</v>
      </c>
      <c r="S2345" s="13"/>
      <c r="T2345" s="4"/>
      <c r="U2345" s="4"/>
      <c r="V2345" s="4"/>
      <c r="W2345" s="4">
        <v>220</v>
      </c>
      <c r="X2345" s="13">
        <v>37524</v>
      </c>
      <c r="Y2345" s="27"/>
      <c r="Z2345" s="27"/>
      <c r="AA2345" s="28"/>
      <c r="AB2345" s="31"/>
      <c r="AC2345" s="32">
        <v>54</v>
      </c>
      <c r="AD2345" s="28"/>
      <c r="AE2345" s="28">
        <v>36</v>
      </c>
      <c r="AF2345" s="33">
        <v>1.8620000000000001E-2</v>
      </c>
      <c r="AG2345" s="28">
        <v>0.6</v>
      </c>
      <c r="AH2345" s="31"/>
      <c r="AI2345" s="31"/>
      <c r="AJ2345" s="31"/>
      <c r="AK2345" s="75" t="str">
        <f t="shared" si="466"/>
        <v>1</v>
      </c>
      <c r="AL2345" s="75" t="str">
        <f t="shared" si="467"/>
        <v>1</v>
      </c>
      <c r="AM2345" s="75" t="str">
        <f t="shared" si="468"/>
        <v>1</v>
      </c>
      <c r="AN2345" s="75" t="str">
        <f t="shared" si="469"/>
        <v>1</v>
      </c>
      <c r="AO2345" s="75" t="str">
        <f t="shared" si="470"/>
        <v>1</v>
      </c>
      <c r="AP2345" s="75" t="str">
        <f t="shared" si="471"/>
        <v>1</v>
      </c>
      <c r="AQ2345" s="75" t="str">
        <f t="shared" si="475"/>
        <v>1</v>
      </c>
      <c r="AR2345" s="75" t="str">
        <f t="shared" si="476"/>
        <v>1</v>
      </c>
      <c r="AS2345" s="75">
        <f t="shared" si="472"/>
        <v>1</v>
      </c>
      <c r="AT2345" s="75" t="str">
        <f t="shared" si="473"/>
        <v>1</v>
      </c>
      <c r="AU2345" s="48" t="e">
        <f>IF(OR(AQ2345="I",#REF!="I",AQ2345="C",#REF!="C"),"Termovacío",IF(OR(AO2345="I",AN2345="I",AP2345="I",AK2345="I",AL2345="I",AO2345="C",AN2345="C",AP2345="C",AK2345="C",AL2345="C"),"Regeneración",""))</f>
        <v>#REF!</v>
      </c>
    </row>
    <row r="2346" spans="1:47" s="10" customFormat="1" ht="15" customHeight="1" x14ac:dyDescent="0.2">
      <c r="A2346" s="4">
        <f t="shared" si="474"/>
        <v>125</v>
      </c>
      <c r="B2346" s="4">
        <v>50600003</v>
      </c>
      <c r="C2346" s="4" t="s">
        <v>101</v>
      </c>
      <c r="D2346" s="4" t="s">
        <v>160</v>
      </c>
      <c r="E2346" s="3" t="s">
        <v>154</v>
      </c>
      <c r="F2346" s="4" t="s">
        <v>413</v>
      </c>
      <c r="G2346" s="4" t="s">
        <v>12</v>
      </c>
      <c r="H2346" s="4">
        <v>59573</v>
      </c>
      <c r="I2346" s="4" t="s">
        <v>249</v>
      </c>
      <c r="J2346" s="4" t="s">
        <v>257</v>
      </c>
      <c r="K2346" s="4" t="s">
        <v>258</v>
      </c>
      <c r="L2346" s="4">
        <v>1996</v>
      </c>
      <c r="M2346" s="4" t="s">
        <v>266</v>
      </c>
      <c r="N2346" s="4" t="s">
        <v>304</v>
      </c>
      <c r="O2346" s="4" t="s">
        <v>122</v>
      </c>
      <c r="P2346" s="4">
        <v>1996</v>
      </c>
      <c r="Q2346" s="4"/>
      <c r="R2346" s="4" t="s">
        <v>123</v>
      </c>
      <c r="S2346" s="13"/>
      <c r="T2346" s="4"/>
      <c r="U2346" s="4"/>
      <c r="V2346" s="4"/>
      <c r="W2346" s="4">
        <v>220</v>
      </c>
      <c r="X2346" s="13">
        <v>36998</v>
      </c>
      <c r="Y2346" s="27"/>
      <c r="Z2346" s="27"/>
      <c r="AA2346" s="28"/>
      <c r="AB2346" s="31"/>
      <c r="AC2346" s="32">
        <v>37</v>
      </c>
      <c r="AD2346" s="28"/>
      <c r="AE2346" s="28">
        <v>36.700000000000003</v>
      </c>
      <c r="AF2346" s="33">
        <v>3.109E-2</v>
      </c>
      <c r="AG2346" s="28">
        <v>0.5</v>
      </c>
      <c r="AH2346" s="31"/>
      <c r="AI2346" s="31"/>
      <c r="AJ2346" s="31"/>
      <c r="AK2346" s="75" t="str">
        <f t="shared" si="466"/>
        <v>1</v>
      </c>
      <c r="AL2346" s="75" t="str">
        <f t="shared" si="467"/>
        <v>1</v>
      </c>
      <c r="AM2346" s="75" t="str">
        <f t="shared" si="468"/>
        <v>1</v>
      </c>
      <c r="AN2346" s="75" t="str">
        <f t="shared" si="469"/>
        <v>1</v>
      </c>
      <c r="AO2346" s="75" t="str">
        <f t="shared" si="470"/>
        <v>1</v>
      </c>
      <c r="AP2346" s="75" t="str">
        <f t="shared" si="471"/>
        <v>1</v>
      </c>
      <c r="AQ2346" s="75" t="str">
        <f t="shared" si="475"/>
        <v>5</v>
      </c>
      <c r="AR2346" s="75" t="str">
        <f t="shared" si="476"/>
        <v>1</v>
      </c>
      <c r="AS2346" s="75">
        <f t="shared" si="472"/>
        <v>1.9090909090909092</v>
      </c>
      <c r="AT2346" s="75" t="str">
        <f t="shared" si="473"/>
        <v>3</v>
      </c>
      <c r="AU2346" s="48" t="e">
        <f>IF(OR(AQ2346="I",#REF!="I",AQ2346="C",#REF!="C"),"Termovacío",IF(OR(AO2346="I",AN2346="I",AP2346="I",AK2346="I",AL2346="I",AO2346="C",AN2346="C",AP2346="C",AK2346="C",AL2346="C"),"Regeneración",""))</f>
        <v>#REF!</v>
      </c>
    </row>
    <row r="2347" spans="1:47" s="10" customFormat="1" ht="15" customHeight="1" x14ac:dyDescent="0.2">
      <c r="A2347" s="4">
        <f t="shared" si="474"/>
        <v>125</v>
      </c>
      <c r="B2347" s="4">
        <v>50600003</v>
      </c>
      <c r="C2347" s="4" t="s">
        <v>101</v>
      </c>
      <c r="D2347" s="4" t="s">
        <v>160</v>
      </c>
      <c r="E2347" s="3" t="s">
        <v>154</v>
      </c>
      <c r="F2347" s="4" t="s">
        <v>413</v>
      </c>
      <c r="G2347" s="4" t="s">
        <v>12</v>
      </c>
      <c r="H2347" s="4">
        <v>59573</v>
      </c>
      <c r="I2347" s="4" t="s">
        <v>249</v>
      </c>
      <c r="J2347" s="4" t="s">
        <v>257</v>
      </c>
      <c r="K2347" s="4" t="s">
        <v>258</v>
      </c>
      <c r="L2347" s="4">
        <v>1996</v>
      </c>
      <c r="M2347" s="4" t="s">
        <v>266</v>
      </c>
      <c r="N2347" s="4" t="s">
        <v>304</v>
      </c>
      <c r="O2347" s="4" t="s">
        <v>122</v>
      </c>
      <c r="P2347" s="4">
        <v>1996</v>
      </c>
      <c r="Q2347" s="4"/>
      <c r="R2347" s="4" t="s">
        <v>123</v>
      </c>
      <c r="S2347" s="13"/>
      <c r="T2347" s="4"/>
      <c r="U2347" s="4"/>
      <c r="V2347" s="4"/>
      <c r="W2347" s="4">
        <v>220</v>
      </c>
      <c r="X2347" s="13">
        <v>36773</v>
      </c>
      <c r="Y2347" s="27"/>
      <c r="Z2347" s="27"/>
      <c r="AA2347" s="28"/>
      <c r="AB2347" s="31"/>
      <c r="AC2347" s="32">
        <v>55.6</v>
      </c>
      <c r="AD2347" s="28"/>
      <c r="AE2347" s="28">
        <v>35.5</v>
      </c>
      <c r="AF2347" s="33">
        <v>2.332E-2</v>
      </c>
      <c r="AG2347" s="28">
        <v>0.5</v>
      </c>
      <c r="AH2347" s="31"/>
      <c r="AI2347" s="31"/>
      <c r="AJ2347" s="31"/>
      <c r="AK2347" s="75" t="str">
        <f t="shared" si="466"/>
        <v>1</v>
      </c>
      <c r="AL2347" s="75" t="str">
        <f t="shared" si="467"/>
        <v>1</v>
      </c>
      <c r="AM2347" s="75" t="str">
        <f t="shared" si="468"/>
        <v>1</v>
      </c>
      <c r="AN2347" s="75" t="str">
        <f t="shared" si="469"/>
        <v>1</v>
      </c>
      <c r="AO2347" s="75" t="str">
        <f t="shared" si="470"/>
        <v>1</v>
      </c>
      <c r="AP2347" s="75" t="str">
        <f t="shared" si="471"/>
        <v>1</v>
      </c>
      <c r="AQ2347" s="75" t="str">
        <f t="shared" si="475"/>
        <v>1</v>
      </c>
      <c r="AR2347" s="75" t="str">
        <f t="shared" si="476"/>
        <v>1</v>
      </c>
      <c r="AS2347" s="75">
        <f t="shared" si="472"/>
        <v>1</v>
      </c>
      <c r="AT2347" s="75" t="str">
        <f t="shared" si="473"/>
        <v>1</v>
      </c>
      <c r="AU2347" s="48" t="e">
        <f>IF(OR(AQ2347="I",#REF!="I",AQ2347="C",#REF!="C"),"Termovacío",IF(OR(AO2347="I",AN2347="I",AP2347="I",AK2347="I",AL2347="I",AO2347="C",AN2347="C",AP2347="C",AK2347="C",AL2347="C"),"Regeneración",""))</f>
        <v>#REF!</v>
      </c>
    </row>
    <row r="2348" spans="1:47" s="10" customFormat="1" ht="15" customHeight="1" x14ac:dyDescent="0.2">
      <c r="A2348" s="4">
        <f t="shared" si="474"/>
        <v>125</v>
      </c>
      <c r="B2348" s="4">
        <v>50600003</v>
      </c>
      <c r="C2348" s="4" t="s">
        <v>101</v>
      </c>
      <c r="D2348" s="4" t="s">
        <v>160</v>
      </c>
      <c r="E2348" s="3" t="s">
        <v>154</v>
      </c>
      <c r="F2348" s="4" t="s">
        <v>413</v>
      </c>
      <c r="G2348" s="4" t="s">
        <v>12</v>
      </c>
      <c r="H2348" s="4">
        <v>59573</v>
      </c>
      <c r="I2348" s="4" t="s">
        <v>249</v>
      </c>
      <c r="J2348" s="4" t="s">
        <v>257</v>
      </c>
      <c r="K2348" s="4" t="s">
        <v>258</v>
      </c>
      <c r="L2348" s="4">
        <v>1996</v>
      </c>
      <c r="M2348" s="4" t="s">
        <v>266</v>
      </c>
      <c r="N2348" s="4" t="s">
        <v>304</v>
      </c>
      <c r="O2348" s="4" t="s">
        <v>122</v>
      </c>
      <c r="P2348" s="4">
        <v>1996</v>
      </c>
      <c r="Q2348" s="4"/>
      <c r="R2348" s="4" t="s">
        <v>123</v>
      </c>
      <c r="S2348" s="13"/>
      <c r="T2348" s="4"/>
      <c r="U2348" s="4"/>
      <c r="V2348" s="4"/>
      <c r="W2348" s="4">
        <v>220</v>
      </c>
      <c r="X2348" s="13">
        <v>36440</v>
      </c>
      <c r="Y2348" s="27"/>
      <c r="Z2348" s="27"/>
      <c r="AA2348" s="28"/>
      <c r="AB2348" s="31"/>
      <c r="AC2348" s="32">
        <v>37.799999999999997</v>
      </c>
      <c r="AD2348" s="28"/>
      <c r="AE2348" s="28">
        <v>38.200000000000003</v>
      </c>
      <c r="AF2348" s="33">
        <v>1.831E-2</v>
      </c>
      <c r="AG2348" s="28">
        <v>0.5</v>
      </c>
      <c r="AH2348" s="31"/>
      <c r="AI2348" s="31"/>
      <c r="AJ2348" s="31"/>
      <c r="AK2348" s="75" t="str">
        <f t="shared" si="466"/>
        <v>1</v>
      </c>
      <c r="AL2348" s="75" t="str">
        <f t="shared" si="467"/>
        <v>1</v>
      </c>
      <c r="AM2348" s="75" t="str">
        <f t="shared" si="468"/>
        <v>1</v>
      </c>
      <c r="AN2348" s="75" t="str">
        <f t="shared" si="469"/>
        <v>1</v>
      </c>
      <c r="AO2348" s="75" t="str">
        <f t="shared" si="470"/>
        <v>1</v>
      </c>
      <c r="AP2348" s="75" t="str">
        <f t="shared" si="471"/>
        <v>1</v>
      </c>
      <c r="AQ2348" s="75" t="str">
        <f t="shared" si="475"/>
        <v>5</v>
      </c>
      <c r="AR2348" s="75" t="str">
        <f t="shared" si="476"/>
        <v>1</v>
      </c>
      <c r="AS2348" s="75">
        <f t="shared" si="472"/>
        <v>1.9090909090909092</v>
      </c>
      <c r="AT2348" s="75" t="str">
        <f t="shared" si="473"/>
        <v>3</v>
      </c>
      <c r="AU2348" s="48" t="e">
        <f>IF(OR(AQ2348="I",#REF!="I",AQ2348="C",#REF!="C"),"Termovacío",IF(OR(AO2348="I",AN2348="I",AP2348="I",AK2348="I",AL2348="I",AO2348="C",AN2348="C",AP2348="C",AK2348="C",AL2348="C"),"Regeneración",""))</f>
        <v>#REF!</v>
      </c>
    </row>
    <row r="2349" spans="1:47" s="10" customFormat="1" ht="15" customHeight="1" x14ac:dyDescent="0.2">
      <c r="A2349" s="4">
        <f t="shared" si="474"/>
        <v>125</v>
      </c>
      <c r="B2349" s="4">
        <v>50600003</v>
      </c>
      <c r="C2349" s="4" t="s">
        <v>101</v>
      </c>
      <c r="D2349" s="4" t="s">
        <v>160</v>
      </c>
      <c r="E2349" s="3" t="s">
        <v>154</v>
      </c>
      <c r="F2349" s="4" t="s">
        <v>413</v>
      </c>
      <c r="G2349" s="4" t="s">
        <v>12</v>
      </c>
      <c r="H2349" s="4">
        <v>59573</v>
      </c>
      <c r="I2349" s="4" t="s">
        <v>249</v>
      </c>
      <c r="J2349" s="4" t="s">
        <v>257</v>
      </c>
      <c r="K2349" s="4" t="s">
        <v>258</v>
      </c>
      <c r="L2349" s="4">
        <v>1996</v>
      </c>
      <c r="M2349" s="4" t="s">
        <v>266</v>
      </c>
      <c r="N2349" s="4" t="s">
        <v>304</v>
      </c>
      <c r="O2349" s="4" t="s">
        <v>122</v>
      </c>
      <c r="P2349" s="4">
        <v>1996</v>
      </c>
      <c r="Q2349" s="4"/>
      <c r="R2349" s="4" t="s">
        <v>123</v>
      </c>
      <c r="S2349" s="13"/>
      <c r="T2349" s="4"/>
      <c r="U2349" s="4"/>
      <c r="V2349" s="4"/>
      <c r="W2349" s="4">
        <v>220</v>
      </c>
      <c r="X2349" s="13">
        <v>36104</v>
      </c>
      <c r="Y2349" s="27"/>
      <c r="Z2349" s="27"/>
      <c r="AA2349" s="28"/>
      <c r="AB2349" s="31"/>
      <c r="AC2349" s="32">
        <v>43.8</v>
      </c>
      <c r="AD2349" s="28"/>
      <c r="AE2349" s="28">
        <v>36.799999999999997</v>
      </c>
      <c r="AF2349" s="33">
        <v>1.6150000000000001E-2</v>
      </c>
      <c r="AG2349" s="28">
        <v>0.4</v>
      </c>
      <c r="AH2349" s="31"/>
      <c r="AI2349" s="31"/>
      <c r="AJ2349" s="31"/>
      <c r="AK2349" s="75" t="str">
        <f t="shared" si="466"/>
        <v>1</v>
      </c>
      <c r="AL2349" s="75" t="str">
        <f t="shared" si="467"/>
        <v>1</v>
      </c>
      <c r="AM2349" s="75" t="str">
        <f t="shared" si="468"/>
        <v>1</v>
      </c>
      <c r="AN2349" s="75" t="str">
        <f t="shared" si="469"/>
        <v>1</v>
      </c>
      <c r="AO2349" s="75" t="str">
        <f t="shared" si="470"/>
        <v>1</v>
      </c>
      <c r="AP2349" s="75" t="str">
        <f t="shared" si="471"/>
        <v>1</v>
      </c>
      <c r="AQ2349" s="75" t="str">
        <f t="shared" si="475"/>
        <v>5</v>
      </c>
      <c r="AR2349" s="75" t="str">
        <f t="shared" si="476"/>
        <v>1</v>
      </c>
      <c r="AS2349" s="75">
        <f t="shared" si="472"/>
        <v>1.9090909090909092</v>
      </c>
      <c r="AT2349" s="75" t="str">
        <f t="shared" si="473"/>
        <v>3</v>
      </c>
      <c r="AU2349" s="48" t="e">
        <f>IF(OR(AQ2349="I",#REF!="I",AQ2349="C",#REF!="C"),"Termovacío",IF(OR(AO2349="I",AN2349="I",AP2349="I",AK2349="I",AL2349="I",AO2349="C",AN2349="C",AP2349="C",AK2349="C",AL2349="C"),"Regeneración",""))</f>
        <v>#REF!</v>
      </c>
    </row>
    <row r="2350" spans="1:47" s="10" customFormat="1" ht="15" customHeight="1" x14ac:dyDescent="0.2">
      <c r="A2350" s="4">
        <f t="shared" si="474"/>
        <v>125</v>
      </c>
      <c r="B2350" s="4">
        <v>50600003</v>
      </c>
      <c r="C2350" s="4" t="s">
        <v>101</v>
      </c>
      <c r="D2350" s="4" t="s">
        <v>160</v>
      </c>
      <c r="E2350" s="3" t="s">
        <v>154</v>
      </c>
      <c r="F2350" s="4" t="s">
        <v>413</v>
      </c>
      <c r="G2350" s="4" t="s">
        <v>12</v>
      </c>
      <c r="H2350" s="4">
        <v>59573</v>
      </c>
      <c r="I2350" s="4" t="s">
        <v>249</v>
      </c>
      <c r="J2350" s="4" t="s">
        <v>257</v>
      </c>
      <c r="K2350" s="4" t="s">
        <v>258</v>
      </c>
      <c r="L2350" s="4">
        <v>1996</v>
      </c>
      <c r="M2350" s="4" t="s">
        <v>266</v>
      </c>
      <c r="N2350" s="4" t="s">
        <v>304</v>
      </c>
      <c r="O2350" s="4" t="s">
        <v>122</v>
      </c>
      <c r="P2350" s="4">
        <v>1996</v>
      </c>
      <c r="Q2350" s="4"/>
      <c r="R2350" s="4" t="s">
        <v>123</v>
      </c>
      <c r="S2350" s="13"/>
      <c r="T2350" s="4"/>
      <c r="U2350" s="4"/>
      <c r="V2350" s="4"/>
      <c r="W2350" s="4">
        <v>220</v>
      </c>
      <c r="X2350" s="13">
        <v>35704</v>
      </c>
      <c r="Y2350" s="27"/>
      <c r="Z2350" s="27"/>
      <c r="AA2350" s="28"/>
      <c r="AB2350" s="31"/>
      <c r="AC2350" s="32">
        <v>56</v>
      </c>
      <c r="AD2350" s="28"/>
      <c r="AE2350" s="28">
        <v>37.200000000000003</v>
      </c>
      <c r="AF2350" s="33">
        <v>1.5640000000000001E-2</v>
      </c>
      <c r="AG2350" s="28">
        <v>0.4</v>
      </c>
      <c r="AH2350" s="31"/>
      <c r="AI2350" s="31"/>
      <c r="AJ2350" s="31"/>
      <c r="AK2350" s="75" t="str">
        <f t="shared" si="466"/>
        <v>1</v>
      </c>
      <c r="AL2350" s="75" t="str">
        <f t="shared" si="467"/>
        <v>1</v>
      </c>
      <c r="AM2350" s="75" t="str">
        <f t="shared" si="468"/>
        <v>1</v>
      </c>
      <c r="AN2350" s="75" t="str">
        <f t="shared" si="469"/>
        <v>1</v>
      </c>
      <c r="AO2350" s="75" t="str">
        <f t="shared" si="470"/>
        <v>1</v>
      </c>
      <c r="AP2350" s="75" t="str">
        <f t="shared" si="471"/>
        <v>1</v>
      </c>
      <c r="AQ2350" s="75" t="str">
        <f t="shared" si="475"/>
        <v>1</v>
      </c>
      <c r="AR2350" s="75" t="str">
        <f t="shared" si="476"/>
        <v>1</v>
      </c>
      <c r="AS2350" s="75">
        <f t="shared" si="472"/>
        <v>1</v>
      </c>
      <c r="AT2350" s="75" t="str">
        <f t="shared" si="473"/>
        <v>1</v>
      </c>
      <c r="AU2350" s="48" t="e">
        <f>IF(OR(AQ2350="I",#REF!="I",AQ2350="C",#REF!="C"),"Termovacío",IF(OR(AO2350="I",AN2350="I",AP2350="I",AK2350="I",AL2350="I",AO2350="C",AN2350="C",AP2350="C",AK2350="C",AL2350="C"),"Regeneración",""))</f>
        <v>#REF!</v>
      </c>
    </row>
    <row r="2351" spans="1:47" s="10" customFormat="1" ht="15" customHeight="1" x14ac:dyDescent="0.2">
      <c r="A2351" s="4">
        <f t="shared" si="474"/>
        <v>125</v>
      </c>
      <c r="B2351" s="4">
        <v>50600003</v>
      </c>
      <c r="C2351" s="4" t="s">
        <v>101</v>
      </c>
      <c r="D2351" s="4" t="s">
        <v>160</v>
      </c>
      <c r="E2351" s="3" t="s">
        <v>154</v>
      </c>
      <c r="F2351" s="4" t="s">
        <v>413</v>
      </c>
      <c r="G2351" s="4" t="s">
        <v>12</v>
      </c>
      <c r="H2351" s="4">
        <v>59573</v>
      </c>
      <c r="I2351" s="4" t="s">
        <v>249</v>
      </c>
      <c r="J2351" s="4" t="s">
        <v>257</v>
      </c>
      <c r="K2351" s="4" t="s">
        <v>258</v>
      </c>
      <c r="L2351" s="4">
        <v>1996</v>
      </c>
      <c r="M2351" s="4" t="s">
        <v>266</v>
      </c>
      <c r="N2351" s="4" t="s">
        <v>304</v>
      </c>
      <c r="O2351" s="4" t="s">
        <v>122</v>
      </c>
      <c r="P2351" s="4">
        <v>1996</v>
      </c>
      <c r="Q2351" s="4"/>
      <c r="R2351" s="4" t="s">
        <v>123</v>
      </c>
      <c r="S2351" s="13"/>
      <c r="T2351" s="4"/>
      <c r="U2351" s="4"/>
      <c r="V2351" s="4"/>
      <c r="W2351" s="4">
        <v>220</v>
      </c>
      <c r="X2351" s="13">
        <v>35408</v>
      </c>
      <c r="Y2351" s="27"/>
      <c r="Z2351" s="27"/>
      <c r="AA2351" s="28"/>
      <c r="AB2351" s="31"/>
      <c r="AC2351" s="32">
        <v>55</v>
      </c>
      <c r="AD2351" s="28"/>
      <c r="AE2351" s="28">
        <v>36.4</v>
      </c>
      <c r="AF2351" s="33">
        <v>1.162E-2</v>
      </c>
      <c r="AG2351" s="28">
        <v>0.5</v>
      </c>
      <c r="AH2351" s="31"/>
      <c r="AI2351" s="31"/>
      <c r="AJ2351" s="31"/>
      <c r="AK2351" s="75" t="str">
        <f t="shared" si="466"/>
        <v>1</v>
      </c>
      <c r="AL2351" s="75" t="str">
        <f t="shared" si="467"/>
        <v>1</v>
      </c>
      <c r="AM2351" s="75" t="str">
        <f t="shared" si="468"/>
        <v>1</v>
      </c>
      <c r="AN2351" s="75" t="str">
        <f t="shared" si="469"/>
        <v>1</v>
      </c>
      <c r="AO2351" s="75" t="str">
        <f t="shared" si="470"/>
        <v>1</v>
      </c>
      <c r="AP2351" s="75" t="str">
        <f t="shared" si="471"/>
        <v>1</v>
      </c>
      <c r="AQ2351" s="75" t="str">
        <f t="shared" si="475"/>
        <v>1</v>
      </c>
      <c r="AR2351" s="75" t="str">
        <f t="shared" si="476"/>
        <v>1</v>
      </c>
      <c r="AS2351" s="75">
        <f t="shared" si="472"/>
        <v>1</v>
      </c>
      <c r="AT2351" s="75" t="str">
        <f t="shared" si="473"/>
        <v>1</v>
      </c>
      <c r="AU2351" s="48" t="e">
        <f>IF(OR(AQ2351="I",#REF!="I",AQ2351="C",#REF!="C"),"Termovacío",IF(OR(AO2351="I",AN2351="I",AP2351="I",AK2351="I",AL2351="I",AO2351="C",AN2351="C",AP2351="C",AK2351="C",AL2351="C"),"Regeneración",""))</f>
        <v>#REF!</v>
      </c>
    </row>
    <row r="2352" spans="1:47" s="10" customFormat="1" ht="15" customHeight="1" x14ac:dyDescent="0.2">
      <c r="A2352" s="4">
        <f t="shared" si="474"/>
        <v>126</v>
      </c>
      <c r="B2352" s="36">
        <v>500036</v>
      </c>
      <c r="C2352" s="36" t="s">
        <v>150</v>
      </c>
      <c r="D2352" s="36" t="s">
        <v>156</v>
      </c>
      <c r="E2352" s="37"/>
      <c r="F2352" s="36" t="s">
        <v>414</v>
      </c>
      <c r="G2352" s="36" t="s">
        <v>34</v>
      </c>
      <c r="H2352" s="36" t="s">
        <v>204</v>
      </c>
      <c r="I2352" s="36" t="s">
        <v>10</v>
      </c>
      <c r="J2352" s="36">
        <v>5</v>
      </c>
      <c r="K2352" s="36" t="s">
        <v>219</v>
      </c>
      <c r="L2352" s="36">
        <v>1966</v>
      </c>
      <c r="M2352" s="36" t="s">
        <v>266</v>
      </c>
      <c r="N2352" s="36" t="s">
        <v>304</v>
      </c>
      <c r="O2352" s="36"/>
      <c r="P2352" s="36"/>
      <c r="Q2352" s="36"/>
      <c r="R2352" s="36" t="s">
        <v>123</v>
      </c>
      <c r="S2352" s="38"/>
      <c r="T2352" s="36"/>
      <c r="U2352" s="36"/>
      <c r="V2352" s="36" t="s">
        <v>448</v>
      </c>
      <c r="W2352" s="36">
        <v>60</v>
      </c>
      <c r="X2352" s="38">
        <v>45706</v>
      </c>
      <c r="Y2352" s="39">
        <v>78</v>
      </c>
      <c r="Z2352" s="39" t="s">
        <v>664</v>
      </c>
      <c r="AA2352" s="40" t="s">
        <v>665</v>
      </c>
      <c r="AB2352" s="41">
        <v>0.875</v>
      </c>
      <c r="AC2352" s="42">
        <v>71</v>
      </c>
      <c r="AD2352" s="40">
        <v>7</v>
      </c>
      <c r="AE2352" s="40">
        <v>41.5</v>
      </c>
      <c r="AF2352" s="43">
        <v>2E-3</v>
      </c>
      <c r="AG2352" s="40">
        <v>1</v>
      </c>
      <c r="AH2352" s="41">
        <v>8.0000000000000002E-3</v>
      </c>
      <c r="AI2352" s="41">
        <v>0.46400000000000002</v>
      </c>
      <c r="AJ2352" s="41">
        <v>0.435</v>
      </c>
      <c r="AK2352" s="75" t="str">
        <f t="shared" si="466"/>
        <v>1</v>
      </c>
      <c r="AL2352" s="75" t="str">
        <f t="shared" si="467"/>
        <v>1</v>
      </c>
      <c r="AM2352" s="75" t="str">
        <f t="shared" si="468"/>
        <v>1</v>
      </c>
      <c r="AN2352" s="75" t="str">
        <f t="shared" si="469"/>
        <v>1</v>
      </c>
      <c r="AO2352" s="75" t="str">
        <f t="shared" si="470"/>
        <v>1</v>
      </c>
      <c r="AP2352" s="75" t="str">
        <f t="shared" si="471"/>
        <v>1</v>
      </c>
      <c r="AQ2352" s="75" t="str">
        <f t="shared" si="475"/>
        <v>1</v>
      </c>
      <c r="AR2352" s="75" t="str">
        <f t="shared" si="476"/>
        <v>1</v>
      </c>
      <c r="AS2352" s="75">
        <f t="shared" si="472"/>
        <v>1</v>
      </c>
      <c r="AT2352" s="75" t="str">
        <f t="shared" si="473"/>
        <v>1</v>
      </c>
      <c r="AU2352" s="48" t="e">
        <f>IF(OR(AQ2352="I",#REF!="I",AQ2352="C",#REF!="C"),"Termovacío",IF(OR(AO2352="I",AN2352="I",AP2352="I",AK2352="I",AL2352="I",AO2352="C",AN2352="C",AP2352="C",AK2352="C",AL2352="C"),"Regeneración",""))</f>
        <v>#REF!</v>
      </c>
    </row>
    <row r="2353" spans="1:47" s="10" customFormat="1" ht="15" customHeight="1" x14ac:dyDescent="0.2">
      <c r="A2353" s="4">
        <f t="shared" si="474"/>
        <v>126</v>
      </c>
      <c r="B2353" s="4">
        <v>500036</v>
      </c>
      <c r="C2353" s="4" t="s">
        <v>150</v>
      </c>
      <c r="D2353" s="4" t="s">
        <v>156</v>
      </c>
      <c r="E2353" s="3"/>
      <c r="F2353" s="4" t="s">
        <v>414</v>
      </c>
      <c r="G2353" s="4" t="s">
        <v>34</v>
      </c>
      <c r="H2353" s="4" t="s">
        <v>204</v>
      </c>
      <c r="I2353" s="4" t="s">
        <v>10</v>
      </c>
      <c r="J2353" s="4">
        <v>5</v>
      </c>
      <c r="K2353" s="4" t="s">
        <v>219</v>
      </c>
      <c r="L2353" s="4">
        <v>1966</v>
      </c>
      <c r="M2353" s="4" t="s">
        <v>266</v>
      </c>
      <c r="N2353" s="4" t="s">
        <v>304</v>
      </c>
      <c r="O2353" s="4"/>
      <c r="P2353" s="4"/>
      <c r="Q2353" s="4"/>
      <c r="R2353" s="4" t="s">
        <v>123</v>
      </c>
      <c r="S2353" s="13"/>
      <c r="T2353" s="4"/>
      <c r="U2353" s="4"/>
      <c r="V2353" s="4" t="s">
        <v>448</v>
      </c>
      <c r="W2353" s="4">
        <v>60</v>
      </c>
      <c r="X2353" s="13">
        <v>45251</v>
      </c>
      <c r="Y2353" s="27">
        <v>48</v>
      </c>
      <c r="Z2353" s="27"/>
      <c r="AA2353" s="28" t="s">
        <v>456</v>
      </c>
      <c r="AB2353" s="31">
        <v>0.875</v>
      </c>
      <c r="AC2353" s="32">
        <v>55</v>
      </c>
      <c r="AD2353" s="28">
        <v>8</v>
      </c>
      <c r="AE2353" s="28">
        <v>42.5</v>
      </c>
      <c r="AF2353" s="33">
        <v>0.01</v>
      </c>
      <c r="AG2353" s="28">
        <v>1</v>
      </c>
      <c r="AH2353" s="31">
        <v>0.01</v>
      </c>
      <c r="AI2353" s="31">
        <v>0.47299999999999998</v>
      </c>
      <c r="AJ2353" s="31"/>
      <c r="AK2353" s="75" t="str">
        <f t="shared" si="466"/>
        <v>1</v>
      </c>
      <c r="AL2353" s="75" t="str">
        <f t="shared" si="467"/>
        <v>1</v>
      </c>
      <c r="AM2353" s="75" t="str">
        <f t="shared" si="468"/>
        <v>1</v>
      </c>
      <c r="AN2353" s="75" t="str">
        <f t="shared" si="469"/>
        <v>1</v>
      </c>
      <c r="AO2353" s="75" t="str">
        <f t="shared" si="470"/>
        <v>1</v>
      </c>
      <c r="AP2353" s="75" t="str">
        <f t="shared" si="471"/>
        <v>1</v>
      </c>
      <c r="AQ2353" s="75" t="str">
        <f t="shared" si="475"/>
        <v>1</v>
      </c>
      <c r="AR2353" s="75" t="str">
        <f t="shared" si="476"/>
        <v>1</v>
      </c>
      <c r="AS2353" s="75">
        <f t="shared" si="472"/>
        <v>1</v>
      </c>
      <c r="AT2353" s="75" t="str">
        <f t="shared" si="473"/>
        <v>1</v>
      </c>
      <c r="AU2353" s="48" t="e">
        <f>IF(OR(AQ2353="I",#REF!="I",AQ2353="C",#REF!="C"),"Termovacío",IF(OR(AO2353="I",AN2353="I",AP2353="I",AK2353="I",AL2353="I",AO2353="C",AN2353="C",AP2353="C",AK2353="C",AL2353="C"),"Regeneración",""))</f>
        <v>#REF!</v>
      </c>
    </row>
    <row r="2354" spans="1:47" s="10" customFormat="1" ht="15" customHeight="1" x14ac:dyDescent="0.2">
      <c r="A2354" s="4">
        <f t="shared" si="474"/>
        <v>126</v>
      </c>
      <c r="B2354" s="4">
        <v>500036</v>
      </c>
      <c r="C2354" s="4" t="s">
        <v>150</v>
      </c>
      <c r="D2354" s="4" t="s">
        <v>156</v>
      </c>
      <c r="E2354" s="3"/>
      <c r="F2354" s="4" t="s">
        <v>414</v>
      </c>
      <c r="G2354" s="4" t="s">
        <v>34</v>
      </c>
      <c r="H2354" s="4" t="s">
        <v>204</v>
      </c>
      <c r="I2354" s="4" t="s">
        <v>10</v>
      </c>
      <c r="J2354" s="4">
        <v>5</v>
      </c>
      <c r="K2354" s="4" t="s">
        <v>219</v>
      </c>
      <c r="L2354" s="4">
        <v>1966</v>
      </c>
      <c r="M2354" s="4" t="s">
        <v>266</v>
      </c>
      <c r="N2354" s="4" t="s">
        <v>304</v>
      </c>
      <c r="O2354" s="4"/>
      <c r="P2354" s="4"/>
      <c r="Q2354" s="4"/>
      <c r="R2354" s="4" t="s">
        <v>123</v>
      </c>
      <c r="S2354" s="13"/>
      <c r="T2354" s="4"/>
      <c r="U2354" s="4"/>
      <c r="V2354" s="4"/>
      <c r="W2354" s="4">
        <v>60</v>
      </c>
      <c r="X2354" s="13" t="s">
        <v>296</v>
      </c>
      <c r="Y2354" s="27">
        <v>0</v>
      </c>
      <c r="Z2354" s="27">
        <v>47</v>
      </c>
      <c r="AA2354" s="28" t="s">
        <v>282</v>
      </c>
      <c r="AB2354" s="31">
        <v>0.875</v>
      </c>
      <c r="AC2354" s="32">
        <v>59.7</v>
      </c>
      <c r="AD2354" s="28">
        <v>11</v>
      </c>
      <c r="AE2354" s="28">
        <v>45.4</v>
      </c>
      <c r="AF2354" s="33">
        <v>0.02</v>
      </c>
      <c r="AG2354" s="28">
        <v>1</v>
      </c>
      <c r="AH2354" s="31">
        <v>0.03</v>
      </c>
      <c r="AI2354" s="31">
        <v>0.85</v>
      </c>
      <c r="AJ2354" s="31"/>
      <c r="AK2354" s="75" t="str">
        <f t="shared" si="466"/>
        <v>1</v>
      </c>
      <c r="AL2354" s="75" t="str">
        <f t="shared" si="467"/>
        <v>1</v>
      </c>
      <c r="AM2354" s="75" t="str">
        <f t="shared" si="468"/>
        <v>1</v>
      </c>
      <c r="AN2354" s="75" t="str">
        <f t="shared" si="469"/>
        <v>1</v>
      </c>
      <c r="AO2354" s="75" t="str">
        <f t="shared" si="470"/>
        <v>1</v>
      </c>
      <c r="AP2354" s="75" t="str">
        <f t="shared" si="471"/>
        <v>1</v>
      </c>
      <c r="AQ2354" s="75" t="str">
        <f t="shared" si="475"/>
        <v>1</v>
      </c>
      <c r="AR2354" s="75" t="str">
        <f t="shared" si="476"/>
        <v>1</v>
      </c>
      <c r="AS2354" s="75">
        <f t="shared" si="472"/>
        <v>1</v>
      </c>
      <c r="AT2354" s="75" t="str">
        <f t="shared" si="473"/>
        <v>1</v>
      </c>
      <c r="AU2354" s="48" t="e">
        <f>IF(OR(AQ2354="I",#REF!="I",AQ2354="C",#REF!="C"),"Termovacío",IF(OR(AO2354="I",AN2354="I",AP2354="I",AK2354="I",AL2354="I",AO2354="C",AN2354="C",AP2354="C",AK2354="C",AL2354="C"),"Regeneración",""))</f>
        <v>#REF!</v>
      </c>
    </row>
    <row r="2355" spans="1:47" s="10" customFormat="1" ht="15" customHeight="1" x14ac:dyDescent="0.2">
      <c r="A2355" s="4">
        <f t="shared" si="474"/>
        <v>126</v>
      </c>
      <c r="B2355" s="4">
        <v>500036</v>
      </c>
      <c r="C2355" s="4" t="s">
        <v>150</v>
      </c>
      <c r="D2355" s="4" t="s">
        <v>156</v>
      </c>
      <c r="E2355" s="3"/>
      <c r="F2355" s="4" t="s">
        <v>414</v>
      </c>
      <c r="G2355" s="4" t="s">
        <v>34</v>
      </c>
      <c r="H2355" s="4" t="s">
        <v>204</v>
      </c>
      <c r="I2355" s="4" t="s">
        <v>10</v>
      </c>
      <c r="J2355" s="4">
        <v>5</v>
      </c>
      <c r="K2355" s="4" t="s">
        <v>219</v>
      </c>
      <c r="L2355" s="4">
        <v>1966</v>
      </c>
      <c r="M2355" s="4" t="s">
        <v>266</v>
      </c>
      <c r="N2355" s="4" t="s">
        <v>304</v>
      </c>
      <c r="O2355" s="4"/>
      <c r="P2355" s="4"/>
      <c r="Q2355" s="4"/>
      <c r="R2355" s="4" t="s">
        <v>123</v>
      </c>
      <c r="S2355" s="13"/>
      <c r="T2355" s="4"/>
      <c r="U2355" s="4"/>
      <c r="V2355" s="4" t="s">
        <v>301</v>
      </c>
      <c r="W2355" s="4">
        <v>60</v>
      </c>
      <c r="X2355" s="13">
        <v>44392</v>
      </c>
      <c r="Y2355" s="27">
        <v>20</v>
      </c>
      <c r="Z2355" s="27">
        <v>48</v>
      </c>
      <c r="AA2355" s="28" t="s">
        <v>283</v>
      </c>
      <c r="AB2355" s="31">
        <v>0.86599999999999999</v>
      </c>
      <c r="AC2355" s="32">
        <v>25</v>
      </c>
      <c r="AD2355" s="28">
        <v>16</v>
      </c>
      <c r="AE2355" s="28">
        <v>41</v>
      </c>
      <c r="AF2355" s="33">
        <v>0.02</v>
      </c>
      <c r="AG2355" s="28">
        <v>1.5</v>
      </c>
      <c r="AH2355" s="31">
        <v>7.0000000000000001E-3</v>
      </c>
      <c r="AI2355" s="31">
        <v>0.36899999999999999</v>
      </c>
      <c r="AJ2355" s="31"/>
      <c r="AK2355" s="75" t="str">
        <f t="shared" si="466"/>
        <v>1</v>
      </c>
      <c r="AL2355" s="75" t="str">
        <f t="shared" si="467"/>
        <v>1</v>
      </c>
      <c r="AM2355" s="75" t="str">
        <f t="shared" si="468"/>
        <v>1</v>
      </c>
      <c r="AN2355" s="75" t="str">
        <f t="shared" si="469"/>
        <v>1</v>
      </c>
      <c r="AO2355" s="75" t="str">
        <f t="shared" si="470"/>
        <v>1</v>
      </c>
      <c r="AP2355" s="75" t="str">
        <f t="shared" si="471"/>
        <v>1</v>
      </c>
      <c r="AQ2355" s="75" t="str">
        <f t="shared" si="475"/>
        <v>5</v>
      </c>
      <c r="AR2355" s="75" t="str">
        <f t="shared" si="476"/>
        <v>1</v>
      </c>
      <c r="AS2355" s="75">
        <f t="shared" si="472"/>
        <v>1.9090909090909092</v>
      </c>
      <c r="AT2355" s="75" t="str">
        <f t="shared" si="473"/>
        <v>3</v>
      </c>
      <c r="AU2355" s="48" t="e">
        <f>IF(OR(AQ2355="I",#REF!="I",AQ2355="C",#REF!="C"),"Termovacío",IF(OR(AO2355="I",AN2355="I",AP2355="I",AK2355="I",AL2355="I",AO2355="C",AN2355="C",AP2355="C",AK2355="C",AL2355="C"),"Regeneración",""))</f>
        <v>#REF!</v>
      </c>
    </row>
    <row r="2356" spans="1:47" s="10" customFormat="1" ht="15" customHeight="1" x14ac:dyDescent="0.2">
      <c r="A2356" s="4">
        <f t="shared" si="474"/>
        <v>126</v>
      </c>
      <c r="B2356" s="4">
        <v>500036</v>
      </c>
      <c r="C2356" s="4" t="s">
        <v>150</v>
      </c>
      <c r="D2356" s="4" t="s">
        <v>156</v>
      </c>
      <c r="E2356" s="3"/>
      <c r="F2356" s="4" t="s">
        <v>414</v>
      </c>
      <c r="G2356" s="4" t="s">
        <v>34</v>
      </c>
      <c r="H2356" s="4" t="s">
        <v>204</v>
      </c>
      <c r="I2356" s="4" t="s">
        <v>10</v>
      </c>
      <c r="J2356" s="4">
        <v>5</v>
      </c>
      <c r="K2356" s="4" t="s">
        <v>219</v>
      </c>
      <c r="L2356" s="4">
        <v>1966</v>
      </c>
      <c r="M2356" s="4" t="s">
        <v>266</v>
      </c>
      <c r="N2356" s="4" t="s">
        <v>304</v>
      </c>
      <c r="O2356" s="4"/>
      <c r="P2356" s="4"/>
      <c r="Q2356" s="4"/>
      <c r="R2356" s="4" t="s">
        <v>123</v>
      </c>
      <c r="S2356" s="13"/>
      <c r="T2356" s="4"/>
      <c r="U2356" s="4"/>
      <c r="V2356" s="4"/>
      <c r="W2356" s="4">
        <v>60</v>
      </c>
      <c r="X2356" s="13">
        <v>43585</v>
      </c>
      <c r="Y2356" s="27"/>
      <c r="Z2356" s="27"/>
      <c r="AA2356" s="28"/>
      <c r="AB2356" s="31"/>
      <c r="AC2356" s="32">
        <v>59.7</v>
      </c>
      <c r="AD2356" s="28"/>
      <c r="AE2356" s="28">
        <v>47.9</v>
      </c>
      <c r="AF2356" s="33">
        <v>0.01</v>
      </c>
      <c r="AG2356" s="28">
        <v>1</v>
      </c>
      <c r="AH2356" s="31">
        <v>3.4000000000000002E-2</v>
      </c>
      <c r="AI2356" s="31">
        <v>0.8</v>
      </c>
      <c r="AJ2356" s="31"/>
      <c r="AK2356" s="75" t="str">
        <f t="shared" si="466"/>
        <v>1</v>
      </c>
      <c r="AL2356" s="75" t="str">
        <f t="shared" si="467"/>
        <v>1</v>
      </c>
      <c r="AM2356" s="75" t="str">
        <f t="shared" si="468"/>
        <v>1</v>
      </c>
      <c r="AN2356" s="75" t="str">
        <f t="shared" si="469"/>
        <v>1</v>
      </c>
      <c r="AO2356" s="75" t="str">
        <f t="shared" si="470"/>
        <v>1</v>
      </c>
      <c r="AP2356" s="75" t="str">
        <f t="shared" si="471"/>
        <v>1</v>
      </c>
      <c r="AQ2356" s="75" t="str">
        <f t="shared" si="475"/>
        <v>1</v>
      </c>
      <c r="AR2356" s="75" t="str">
        <f t="shared" si="476"/>
        <v>1</v>
      </c>
      <c r="AS2356" s="75">
        <f t="shared" si="472"/>
        <v>1</v>
      </c>
      <c r="AT2356" s="75" t="str">
        <f t="shared" si="473"/>
        <v>1</v>
      </c>
      <c r="AU2356" s="48" t="e">
        <f>IF(OR(AQ2356="I",#REF!="I",AQ2356="C",#REF!="C"),"Termovacío",IF(OR(AO2356="I",AN2356="I",AP2356="I",AK2356="I",AL2356="I",AO2356="C",AN2356="C",AP2356="C",AK2356="C",AL2356="C"),"Regeneración",""))</f>
        <v>#REF!</v>
      </c>
    </row>
    <row r="2357" spans="1:47" s="10" customFormat="1" ht="15" customHeight="1" x14ac:dyDescent="0.2">
      <c r="A2357" s="4">
        <f t="shared" si="474"/>
        <v>126</v>
      </c>
      <c r="B2357" s="4">
        <v>500036</v>
      </c>
      <c r="C2357" s="4" t="s">
        <v>150</v>
      </c>
      <c r="D2357" s="4" t="s">
        <v>156</v>
      </c>
      <c r="E2357" s="3"/>
      <c r="F2357" s="4" t="s">
        <v>414</v>
      </c>
      <c r="G2357" s="4" t="s">
        <v>34</v>
      </c>
      <c r="H2357" s="4" t="s">
        <v>204</v>
      </c>
      <c r="I2357" s="4" t="s">
        <v>10</v>
      </c>
      <c r="J2357" s="4">
        <v>5</v>
      </c>
      <c r="K2357" s="4" t="s">
        <v>219</v>
      </c>
      <c r="L2357" s="4">
        <v>1966</v>
      </c>
      <c r="M2357" s="4" t="s">
        <v>266</v>
      </c>
      <c r="N2357" s="4" t="s">
        <v>304</v>
      </c>
      <c r="O2357" s="4"/>
      <c r="P2357" s="4"/>
      <c r="Q2357" s="4"/>
      <c r="R2357" s="4" t="s">
        <v>123</v>
      </c>
      <c r="S2357" s="13"/>
      <c r="T2357" s="4"/>
      <c r="U2357" s="4"/>
      <c r="V2357" s="4"/>
      <c r="W2357" s="4">
        <v>60</v>
      </c>
      <c r="X2357" s="13">
        <v>43320</v>
      </c>
      <c r="Y2357" s="27"/>
      <c r="Z2357" s="27"/>
      <c r="AA2357" s="28"/>
      <c r="AB2357" s="31"/>
      <c r="AC2357" s="32"/>
      <c r="AD2357" s="28"/>
      <c r="AE2357" s="28">
        <v>31</v>
      </c>
      <c r="AF2357" s="33">
        <v>0.05</v>
      </c>
      <c r="AG2357" s="28">
        <v>3</v>
      </c>
      <c r="AH2357" s="31">
        <v>0.13500000000000001</v>
      </c>
      <c r="AI2357" s="31">
        <v>3.02</v>
      </c>
      <c r="AJ2357" s="31"/>
      <c r="AK2357" s="75" t="str">
        <f t="shared" si="466"/>
        <v>3</v>
      </c>
      <c r="AL2357" s="75" t="str">
        <f t="shared" si="467"/>
        <v>3</v>
      </c>
      <c r="AM2357" s="75" t="str">
        <f t="shared" si="468"/>
        <v>1</v>
      </c>
      <c r="AN2357" s="75" t="str">
        <f t="shared" si="469"/>
        <v>1</v>
      </c>
      <c r="AO2357" s="75" t="str">
        <f t="shared" si="470"/>
        <v>3</v>
      </c>
      <c r="AP2357" s="75" t="str">
        <f t="shared" si="471"/>
        <v>1</v>
      </c>
      <c r="AQ2357" s="75" t="str">
        <f t="shared" si="475"/>
        <v>1</v>
      </c>
      <c r="AR2357" s="75" t="str">
        <f t="shared" si="476"/>
        <v>1</v>
      </c>
      <c r="AS2357" s="75">
        <f t="shared" si="472"/>
        <v>1.8181818181818181</v>
      </c>
      <c r="AT2357" s="75" t="str">
        <f t="shared" si="473"/>
        <v>3</v>
      </c>
      <c r="AU2357" s="48" t="e">
        <f>IF(OR(AQ2357="I",#REF!="I",AQ2357="C",#REF!="C"),"Termovacío",IF(OR(AO2357="I",AN2357="I",AP2357="I",AK2357="I",AL2357="I",AO2357="C",AN2357="C",AP2357="C",AK2357="C",AL2357="C"),"Regeneración",""))</f>
        <v>#REF!</v>
      </c>
    </row>
    <row r="2358" spans="1:47" s="10" customFormat="1" ht="15" customHeight="1" x14ac:dyDescent="0.2">
      <c r="A2358" s="4">
        <f t="shared" si="474"/>
        <v>126</v>
      </c>
      <c r="B2358" s="4">
        <v>500036</v>
      </c>
      <c r="C2358" s="4" t="s">
        <v>150</v>
      </c>
      <c r="D2358" s="4" t="s">
        <v>156</v>
      </c>
      <c r="E2358" s="3"/>
      <c r="F2358" s="4" t="s">
        <v>414</v>
      </c>
      <c r="G2358" s="4" t="s">
        <v>34</v>
      </c>
      <c r="H2358" s="4" t="s">
        <v>204</v>
      </c>
      <c r="I2358" s="4" t="s">
        <v>10</v>
      </c>
      <c r="J2358" s="4">
        <v>5</v>
      </c>
      <c r="K2358" s="4" t="s">
        <v>219</v>
      </c>
      <c r="L2358" s="4">
        <v>1966</v>
      </c>
      <c r="M2358" s="4" t="s">
        <v>266</v>
      </c>
      <c r="N2358" s="4" t="s">
        <v>304</v>
      </c>
      <c r="O2358" s="4"/>
      <c r="P2358" s="4"/>
      <c r="Q2358" s="4"/>
      <c r="R2358" s="4" t="s">
        <v>123</v>
      </c>
      <c r="S2358" s="13"/>
      <c r="T2358" s="4"/>
      <c r="U2358" s="4"/>
      <c r="V2358" s="4"/>
      <c r="W2358" s="4">
        <v>60</v>
      </c>
      <c r="X2358" s="13">
        <v>43070</v>
      </c>
      <c r="Y2358" s="27"/>
      <c r="Z2358" s="27"/>
      <c r="AA2358" s="28"/>
      <c r="AB2358" s="31"/>
      <c r="AC2358" s="32"/>
      <c r="AD2358" s="28"/>
      <c r="AE2358" s="28">
        <v>39</v>
      </c>
      <c r="AF2358" s="33">
        <v>0.04</v>
      </c>
      <c r="AG2358" s="28">
        <v>2</v>
      </c>
      <c r="AH2358" s="31">
        <v>0.22</v>
      </c>
      <c r="AI2358" s="31">
        <v>5.2</v>
      </c>
      <c r="AJ2358" s="31"/>
      <c r="AK2358" s="75" t="str">
        <f t="shared" si="466"/>
        <v>3</v>
      </c>
      <c r="AL2358" s="75" t="str">
        <f t="shared" si="467"/>
        <v>5</v>
      </c>
      <c r="AM2358" s="75" t="str">
        <f t="shared" si="468"/>
        <v>1</v>
      </c>
      <c r="AN2358" s="75" t="str">
        <f t="shared" si="469"/>
        <v>1</v>
      </c>
      <c r="AO2358" s="75" t="str">
        <f t="shared" si="470"/>
        <v>1</v>
      </c>
      <c r="AP2358" s="75" t="str">
        <f t="shared" si="471"/>
        <v>1</v>
      </c>
      <c r="AQ2358" s="75" t="str">
        <f t="shared" si="475"/>
        <v>1</v>
      </c>
      <c r="AR2358" s="75" t="str">
        <f t="shared" si="476"/>
        <v>1</v>
      </c>
      <c r="AS2358" s="75">
        <f t="shared" si="472"/>
        <v>1.8181818181818181</v>
      </c>
      <c r="AT2358" s="75" t="str">
        <f t="shared" si="473"/>
        <v>3</v>
      </c>
      <c r="AU2358" s="48" t="e">
        <f>IF(OR(AQ2358="I",#REF!="I",AQ2358="C",#REF!="C"),"Termovacío",IF(OR(AO2358="I",AN2358="I",AP2358="I",AK2358="I",AL2358="I",AO2358="C",AN2358="C",AP2358="C",AK2358="C",AL2358="C"),"Regeneración",""))</f>
        <v>#REF!</v>
      </c>
    </row>
    <row r="2359" spans="1:47" s="10" customFormat="1" ht="15" customHeight="1" x14ac:dyDescent="0.2">
      <c r="A2359" s="4">
        <f t="shared" si="474"/>
        <v>126</v>
      </c>
      <c r="B2359" s="4">
        <v>500036</v>
      </c>
      <c r="C2359" s="4" t="s">
        <v>150</v>
      </c>
      <c r="D2359" s="4" t="s">
        <v>156</v>
      </c>
      <c r="E2359" s="3"/>
      <c r="F2359" s="4" t="s">
        <v>414</v>
      </c>
      <c r="G2359" s="4" t="s">
        <v>34</v>
      </c>
      <c r="H2359" s="4" t="s">
        <v>204</v>
      </c>
      <c r="I2359" s="4" t="s">
        <v>10</v>
      </c>
      <c r="J2359" s="4">
        <v>5</v>
      </c>
      <c r="K2359" s="4" t="s">
        <v>219</v>
      </c>
      <c r="L2359" s="4">
        <v>1966</v>
      </c>
      <c r="M2359" s="4" t="s">
        <v>266</v>
      </c>
      <c r="N2359" s="4" t="s">
        <v>304</v>
      </c>
      <c r="O2359" s="4"/>
      <c r="P2359" s="4"/>
      <c r="Q2359" s="4"/>
      <c r="R2359" s="4" t="s">
        <v>123</v>
      </c>
      <c r="S2359" s="13"/>
      <c r="T2359" s="4"/>
      <c r="U2359" s="4"/>
      <c r="V2359" s="4"/>
      <c r="W2359" s="4">
        <v>60</v>
      </c>
      <c r="X2359" s="13">
        <v>42928</v>
      </c>
      <c r="Y2359" s="27"/>
      <c r="Z2359" s="27"/>
      <c r="AA2359" s="28"/>
      <c r="AB2359" s="31"/>
      <c r="AC2359" s="32"/>
      <c r="AD2359" s="28"/>
      <c r="AE2359" s="28">
        <v>36.700000000000003</v>
      </c>
      <c r="AF2359" s="33">
        <v>0.04</v>
      </c>
      <c r="AG2359" s="28">
        <v>3</v>
      </c>
      <c r="AH2359" s="31">
        <v>0.3</v>
      </c>
      <c r="AI2359" s="31">
        <v>8.1</v>
      </c>
      <c r="AJ2359" s="31"/>
      <c r="AK2359" s="75" t="str">
        <f t="shared" si="466"/>
        <v>3</v>
      </c>
      <c r="AL2359" s="75" t="str">
        <f t="shared" si="467"/>
        <v>5</v>
      </c>
      <c r="AM2359" s="75" t="str">
        <f t="shared" si="468"/>
        <v>1</v>
      </c>
      <c r="AN2359" s="75" t="str">
        <f t="shared" si="469"/>
        <v>1</v>
      </c>
      <c r="AO2359" s="75" t="str">
        <f t="shared" si="470"/>
        <v>1</v>
      </c>
      <c r="AP2359" s="75" t="str">
        <f t="shared" si="471"/>
        <v>1</v>
      </c>
      <c r="AQ2359" s="75" t="str">
        <f t="shared" si="475"/>
        <v>1</v>
      </c>
      <c r="AR2359" s="75" t="str">
        <f t="shared" si="476"/>
        <v>1</v>
      </c>
      <c r="AS2359" s="75">
        <f t="shared" si="472"/>
        <v>1.8181818181818181</v>
      </c>
      <c r="AT2359" s="75" t="str">
        <f t="shared" si="473"/>
        <v>3</v>
      </c>
      <c r="AU2359" s="48" t="e">
        <f>IF(OR(AQ2359="I",#REF!="I",AQ2359="C",#REF!="C"),"Termovacío",IF(OR(AO2359="I",AN2359="I",AP2359="I",AK2359="I",AL2359="I",AO2359="C",AN2359="C",AP2359="C",AK2359="C",AL2359="C"),"Regeneración",""))</f>
        <v>#REF!</v>
      </c>
    </row>
    <row r="2360" spans="1:47" s="10" customFormat="1" ht="15" customHeight="1" x14ac:dyDescent="0.2">
      <c r="A2360" s="4">
        <f t="shared" si="474"/>
        <v>126</v>
      </c>
      <c r="B2360" s="4">
        <v>500036</v>
      </c>
      <c r="C2360" s="4" t="s">
        <v>150</v>
      </c>
      <c r="D2360" s="4" t="s">
        <v>156</v>
      </c>
      <c r="E2360" s="3"/>
      <c r="F2360" s="4" t="s">
        <v>414</v>
      </c>
      <c r="G2360" s="4" t="s">
        <v>34</v>
      </c>
      <c r="H2360" s="4" t="s">
        <v>204</v>
      </c>
      <c r="I2360" s="4" t="s">
        <v>10</v>
      </c>
      <c r="J2360" s="4">
        <v>5</v>
      </c>
      <c r="K2360" s="4" t="s">
        <v>219</v>
      </c>
      <c r="L2360" s="4">
        <v>1966</v>
      </c>
      <c r="M2360" s="4" t="s">
        <v>266</v>
      </c>
      <c r="N2360" s="4" t="s">
        <v>304</v>
      </c>
      <c r="O2360" s="4"/>
      <c r="P2360" s="4"/>
      <c r="Q2360" s="4"/>
      <c r="R2360" s="4" t="s">
        <v>123</v>
      </c>
      <c r="S2360" s="13"/>
      <c r="T2360" s="4"/>
      <c r="U2360" s="4"/>
      <c r="V2360" s="4"/>
      <c r="W2360" s="4">
        <v>60</v>
      </c>
      <c r="X2360" s="13">
        <v>42388</v>
      </c>
      <c r="Y2360" s="27"/>
      <c r="Z2360" s="27"/>
      <c r="AA2360" s="28"/>
      <c r="AB2360" s="31"/>
      <c r="AC2360" s="32"/>
      <c r="AD2360" s="28"/>
      <c r="AE2360" s="28">
        <v>32</v>
      </c>
      <c r="AF2360" s="33">
        <v>0.04</v>
      </c>
      <c r="AG2360" s="28">
        <v>2</v>
      </c>
      <c r="AH2360" s="31">
        <v>0.105</v>
      </c>
      <c r="AI2360" s="31">
        <v>2.3519999999999999</v>
      </c>
      <c r="AJ2360" s="31"/>
      <c r="AK2360" s="75" t="str">
        <f t="shared" si="466"/>
        <v>3</v>
      </c>
      <c r="AL2360" s="75" t="str">
        <f t="shared" si="467"/>
        <v>1</v>
      </c>
      <c r="AM2360" s="75" t="str">
        <f t="shared" si="468"/>
        <v>1</v>
      </c>
      <c r="AN2360" s="75" t="str">
        <f t="shared" si="469"/>
        <v>1</v>
      </c>
      <c r="AO2360" s="75" t="str">
        <f t="shared" si="470"/>
        <v>1</v>
      </c>
      <c r="AP2360" s="75" t="str">
        <f t="shared" si="471"/>
        <v>1</v>
      </c>
      <c r="AQ2360" s="75" t="str">
        <f t="shared" si="475"/>
        <v>1</v>
      </c>
      <c r="AR2360" s="75" t="str">
        <f t="shared" si="476"/>
        <v>1</v>
      </c>
      <c r="AS2360" s="75">
        <f t="shared" si="472"/>
        <v>1.2727272727272727</v>
      </c>
      <c r="AT2360" s="75" t="str">
        <f t="shared" si="473"/>
        <v>3</v>
      </c>
      <c r="AU2360" s="48" t="e">
        <f>IF(OR(AQ2360="I",#REF!="I",AQ2360="C",#REF!="C"),"Termovacío",IF(OR(AO2360="I",AN2360="I",AP2360="I",AK2360="I",AL2360="I",AO2360="C",AN2360="C",AP2360="C",AK2360="C",AL2360="C"),"Regeneración",""))</f>
        <v>#REF!</v>
      </c>
    </row>
    <row r="2361" spans="1:47" s="10" customFormat="1" ht="15" customHeight="1" x14ac:dyDescent="0.2">
      <c r="A2361" s="4">
        <f t="shared" si="474"/>
        <v>126</v>
      </c>
      <c r="B2361" s="4">
        <v>500036</v>
      </c>
      <c r="C2361" s="4" t="s">
        <v>150</v>
      </c>
      <c r="D2361" s="4" t="s">
        <v>156</v>
      </c>
      <c r="E2361" s="3"/>
      <c r="F2361" s="4" t="s">
        <v>414</v>
      </c>
      <c r="G2361" s="4" t="s">
        <v>34</v>
      </c>
      <c r="H2361" s="4" t="s">
        <v>204</v>
      </c>
      <c r="I2361" s="4" t="s">
        <v>10</v>
      </c>
      <c r="J2361" s="4">
        <v>5</v>
      </c>
      <c r="K2361" s="4" t="s">
        <v>219</v>
      </c>
      <c r="L2361" s="4">
        <v>1966</v>
      </c>
      <c r="M2361" s="4" t="s">
        <v>266</v>
      </c>
      <c r="N2361" s="4" t="s">
        <v>304</v>
      </c>
      <c r="O2361" s="4"/>
      <c r="P2361" s="4"/>
      <c r="Q2361" s="4"/>
      <c r="R2361" s="4" t="s">
        <v>123</v>
      </c>
      <c r="S2361" s="13"/>
      <c r="T2361" s="4"/>
      <c r="U2361" s="4"/>
      <c r="V2361" s="4"/>
      <c r="W2361" s="4">
        <v>60</v>
      </c>
      <c r="X2361" s="13">
        <v>42011</v>
      </c>
      <c r="Y2361" s="27"/>
      <c r="Z2361" s="27"/>
      <c r="AA2361" s="28"/>
      <c r="AB2361" s="31"/>
      <c r="AC2361" s="32"/>
      <c r="AD2361" s="28"/>
      <c r="AE2361" s="28">
        <v>33</v>
      </c>
      <c r="AF2361" s="33">
        <v>0.01</v>
      </c>
      <c r="AG2361" s="28">
        <v>2.5</v>
      </c>
      <c r="AH2361" s="31">
        <v>5.5E-2</v>
      </c>
      <c r="AI2361" s="31"/>
      <c r="AJ2361" s="31"/>
      <c r="AK2361" s="75" t="str">
        <f t="shared" si="466"/>
        <v>1</v>
      </c>
      <c r="AL2361" s="75" t="str">
        <f t="shared" si="467"/>
        <v>1</v>
      </c>
      <c r="AM2361" s="75" t="str">
        <f t="shared" si="468"/>
        <v>1</v>
      </c>
      <c r="AN2361" s="75" t="str">
        <f t="shared" si="469"/>
        <v>1</v>
      </c>
      <c r="AO2361" s="75" t="str">
        <f t="shared" si="470"/>
        <v>1</v>
      </c>
      <c r="AP2361" s="75" t="str">
        <f t="shared" si="471"/>
        <v>1</v>
      </c>
      <c r="AQ2361" s="75" t="str">
        <f t="shared" si="475"/>
        <v>1</v>
      </c>
      <c r="AR2361" s="75" t="str">
        <f t="shared" si="476"/>
        <v>1</v>
      </c>
      <c r="AS2361" s="75">
        <f t="shared" si="472"/>
        <v>1</v>
      </c>
      <c r="AT2361" s="75" t="str">
        <f t="shared" si="473"/>
        <v>1</v>
      </c>
      <c r="AU2361" s="48" t="e">
        <f>IF(OR(AQ2361="I",#REF!="I",AQ2361="C",#REF!="C"),"Termovacío",IF(OR(AO2361="I",AN2361="I",AP2361="I",AK2361="I",AL2361="I",AO2361="C",AN2361="C",AP2361="C",AK2361="C",AL2361="C"),"Regeneración",""))</f>
        <v>#REF!</v>
      </c>
    </row>
    <row r="2362" spans="1:47" s="10" customFormat="1" ht="15" customHeight="1" x14ac:dyDescent="0.2">
      <c r="A2362" s="4">
        <f t="shared" si="474"/>
        <v>126</v>
      </c>
      <c r="B2362" s="4">
        <v>500036</v>
      </c>
      <c r="C2362" s="4" t="s">
        <v>150</v>
      </c>
      <c r="D2362" s="4" t="s">
        <v>156</v>
      </c>
      <c r="E2362" s="3"/>
      <c r="F2362" s="4" t="s">
        <v>414</v>
      </c>
      <c r="G2362" s="4" t="s">
        <v>34</v>
      </c>
      <c r="H2362" s="4" t="s">
        <v>204</v>
      </c>
      <c r="I2362" s="4" t="s">
        <v>10</v>
      </c>
      <c r="J2362" s="4">
        <v>5</v>
      </c>
      <c r="K2362" s="4" t="s">
        <v>219</v>
      </c>
      <c r="L2362" s="4">
        <v>1966</v>
      </c>
      <c r="M2362" s="4" t="s">
        <v>266</v>
      </c>
      <c r="N2362" s="4" t="s">
        <v>304</v>
      </c>
      <c r="O2362" s="4"/>
      <c r="P2362" s="4"/>
      <c r="Q2362" s="4"/>
      <c r="R2362" s="4" t="s">
        <v>123</v>
      </c>
      <c r="S2362" s="13"/>
      <c r="T2362" s="4"/>
      <c r="U2362" s="4"/>
      <c r="V2362" s="4"/>
      <c r="W2362" s="4">
        <v>60</v>
      </c>
      <c r="X2362" s="13">
        <v>41642</v>
      </c>
      <c r="Y2362" s="27"/>
      <c r="Z2362" s="27"/>
      <c r="AA2362" s="28"/>
      <c r="AB2362" s="31"/>
      <c r="AC2362" s="32"/>
      <c r="AD2362" s="28"/>
      <c r="AE2362" s="28">
        <v>29.1</v>
      </c>
      <c r="AF2362" s="33">
        <v>0.02</v>
      </c>
      <c r="AG2362" s="28">
        <v>2</v>
      </c>
      <c r="AH2362" s="31">
        <v>5.5E-2</v>
      </c>
      <c r="AI2362" s="31">
        <v>3.8</v>
      </c>
      <c r="AJ2362" s="31"/>
      <c r="AK2362" s="75" t="str">
        <f t="shared" si="466"/>
        <v>1</v>
      </c>
      <c r="AL2362" s="75" t="str">
        <f t="shared" si="467"/>
        <v>3</v>
      </c>
      <c r="AM2362" s="75" t="str">
        <f t="shared" si="468"/>
        <v>1</v>
      </c>
      <c r="AN2362" s="75" t="str">
        <f t="shared" si="469"/>
        <v>1</v>
      </c>
      <c r="AO2362" s="75" t="str">
        <f t="shared" si="470"/>
        <v>3</v>
      </c>
      <c r="AP2362" s="75" t="str">
        <f t="shared" si="471"/>
        <v>1</v>
      </c>
      <c r="AQ2362" s="75" t="str">
        <f t="shared" si="475"/>
        <v>1</v>
      </c>
      <c r="AR2362" s="75" t="str">
        <f t="shared" si="476"/>
        <v>1</v>
      </c>
      <c r="AS2362" s="75">
        <f t="shared" si="472"/>
        <v>1.5454545454545454</v>
      </c>
      <c r="AT2362" s="75" t="str">
        <f t="shared" si="473"/>
        <v>3</v>
      </c>
      <c r="AU2362" s="48" t="e">
        <f>IF(OR(AQ2362="I",#REF!="I",AQ2362="C",#REF!="C"),"Termovacío",IF(OR(AO2362="I",AN2362="I",AP2362="I",AK2362="I",AL2362="I",AO2362="C",AN2362="C",AP2362="C",AK2362="C",AL2362="C"),"Regeneración",""))</f>
        <v>#REF!</v>
      </c>
    </row>
    <row r="2363" spans="1:47" s="10" customFormat="1" ht="15" customHeight="1" x14ac:dyDescent="0.2">
      <c r="A2363" s="4">
        <f t="shared" si="474"/>
        <v>126</v>
      </c>
      <c r="B2363" s="4">
        <v>500036</v>
      </c>
      <c r="C2363" s="4" t="s">
        <v>150</v>
      </c>
      <c r="D2363" s="4" t="s">
        <v>156</v>
      </c>
      <c r="E2363" s="3"/>
      <c r="F2363" s="4" t="s">
        <v>414</v>
      </c>
      <c r="G2363" s="4" t="s">
        <v>34</v>
      </c>
      <c r="H2363" s="4" t="s">
        <v>204</v>
      </c>
      <c r="I2363" s="4" t="s">
        <v>10</v>
      </c>
      <c r="J2363" s="4">
        <v>5</v>
      </c>
      <c r="K2363" s="4" t="s">
        <v>219</v>
      </c>
      <c r="L2363" s="4">
        <v>1966</v>
      </c>
      <c r="M2363" s="4" t="s">
        <v>266</v>
      </c>
      <c r="N2363" s="4" t="s">
        <v>304</v>
      </c>
      <c r="O2363" s="4"/>
      <c r="P2363" s="4"/>
      <c r="Q2363" s="4"/>
      <c r="R2363" s="4" t="s">
        <v>123</v>
      </c>
      <c r="S2363" s="13"/>
      <c r="T2363" s="4"/>
      <c r="U2363" s="4"/>
      <c r="V2363" s="4"/>
      <c r="W2363" s="4">
        <v>60</v>
      </c>
      <c r="X2363" s="13">
        <v>41351</v>
      </c>
      <c r="Y2363" s="27"/>
      <c r="Z2363" s="27"/>
      <c r="AA2363" s="28"/>
      <c r="AB2363" s="31"/>
      <c r="AC2363" s="32"/>
      <c r="AD2363" s="28"/>
      <c r="AE2363" s="28">
        <v>34</v>
      </c>
      <c r="AF2363" s="33">
        <v>0.02</v>
      </c>
      <c r="AG2363" s="28">
        <v>2</v>
      </c>
      <c r="AH2363" s="31">
        <v>5.0999999999999997E-2</v>
      </c>
      <c r="AI2363" s="31">
        <v>1.857</v>
      </c>
      <c r="AJ2363" s="31"/>
      <c r="AK2363" s="75" t="str">
        <f t="shared" si="466"/>
        <v>1</v>
      </c>
      <c r="AL2363" s="75" t="str">
        <f t="shared" si="467"/>
        <v>1</v>
      </c>
      <c r="AM2363" s="75" t="str">
        <f t="shared" si="468"/>
        <v>1</v>
      </c>
      <c r="AN2363" s="75" t="str">
        <f t="shared" si="469"/>
        <v>1</v>
      </c>
      <c r="AO2363" s="75" t="str">
        <f t="shared" si="470"/>
        <v>1</v>
      </c>
      <c r="AP2363" s="75" t="str">
        <f t="shared" si="471"/>
        <v>1</v>
      </c>
      <c r="AQ2363" s="75" t="str">
        <f t="shared" si="475"/>
        <v>1</v>
      </c>
      <c r="AR2363" s="75" t="str">
        <f t="shared" si="476"/>
        <v>1</v>
      </c>
      <c r="AS2363" s="75">
        <f t="shared" si="472"/>
        <v>1</v>
      </c>
      <c r="AT2363" s="75" t="str">
        <f t="shared" si="473"/>
        <v>1</v>
      </c>
      <c r="AU2363" s="48" t="e">
        <f>IF(OR(AQ2363="I",#REF!="I",AQ2363="C",#REF!="C"),"Termovacío",IF(OR(AO2363="I",AN2363="I",AP2363="I",AK2363="I",AL2363="I",AO2363="C",AN2363="C",AP2363="C",AK2363="C",AL2363="C"),"Regeneración",""))</f>
        <v>#REF!</v>
      </c>
    </row>
    <row r="2364" spans="1:47" s="10" customFormat="1" ht="15" customHeight="1" x14ac:dyDescent="0.2">
      <c r="A2364" s="4">
        <f t="shared" si="474"/>
        <v>126</v>
      </c>
      <c r="B2364" s="4">
        <v>500036</v>
      </c>
      <c r="C2364" s="4" t="s">
        <v>150</v>
      </c>
      <c r="D2364" s="4" t="s">
        <v>156</v>
      </c>
      <c r="E2364" s="3"/>
      <c r="F2364" s="4" t="s">
        <v>414</v>
      </c>
      <c r="G2364" s="4" t="s">
        <v>34</v>
      </c>
      <c r="H2364" s="4" t="s">
        <v>204</v>
      </c>
      <c r="I2364" s="4" t="s">
        <v>10</v>
      </c>
      <c r="J2364" s="4">
        <v>5</v>
      </c>
      <c r="K2364" s="4" t="s">
        <v>219</v>
      </c>
      <c r="L2364" s="4">
        <v>1966</v>
      </c>
      <c r="M2364" s="4" t="s">
        <v>266</v>
      </c>
      <c r="N2364" s="4" t="s">
        <v>304</v>
      </c>
      <c r="O2364" s="4"/>
      <c r="P2364" s="4"/>
      <c r="Q2364" s="4"/>
      <c r="R2364" s="4" t="s">
        <v>123</v>
      </c>
      <c r="S2364" s="13"/>
      <c r="T2364" s="4"/>
      <c r="U2364" s="4"/>
      <c r="V2364" s="4"/>
      <c r="W2364" s="4">
        <v>60</v>
      </c>
      <c r="X2364" s="13">
        <v>40935</v>
      </c>
      <c r="Y2364" s="27"/>
      <c r="Z2364" s="27"/>
      <c r="AA2364" s="28"/>
      <c r="AB2364" s="31"/>
      <c r="AC2364" s="32"/>
      <c r="AD2364" s="28"/>
      <c r="AE2364" s="28">
        <v>32</v>
      </c>
      <c r="AF2364" s="33">
        <v>0.02</v>
      </c>
      <c r="AG2364" s="28">
        <v>2</v>
      </c>
      <c r="AH2364" s="31">
        <v>4.9000000000000002E-2</v>
      </c>
      <c r="AI2364" s="31">
        <v>1.7649999999999999</v>
      </c>
      <c r="AJ2364" s="31"/>
      <c r="AK2364" s="75" t="str">
        <f t="shared" si="466"/>
        <v>1</v>
      </c>
      <c r="AL2364" s="75" t="str">
        <f t="shared" si="467"/>
        <v>1</v>
      </c>
      <c r="AM2364" s="75" t="str">
        <f t="shared" si="468"/>
        <v>1</v>
      </c>
      <c r="AN2364" s="75" t="str">
        <f t="shared" si="469"/>
        <v>1</v>
      </c>
      <c r="AO2364" s="75" t="str">
        <f t="shared" si="470"/>
        <v>1</v>
      </c>
      <c r="AP2364" s="75" t="str">
        <f t="shared" si="471"/>
        <v>1</v>
      </c>
      <c r="AQ2364" s="75" t="str">
        <f t="shared" si="475"/>
        <v>1</v>
      </c>
      <c r="AR2364" s="75" t="str">
        <f t="shared" si="476"/>
        <v>1</v>
      </c>
      <c r="AS2364" s="75">
        <f t="shared" si="472"/>
        <v>1</v>
      </c>
      <c r="AT2364" s="75" t="str">
        <f t="shared" si="473"/>
        <v>1</v>
      </c>
      <c r="AU2364" s="48" t="e">
        <f>IF(OR(AQ2364="I",#REF!="I",AQ2364="C",#REF!="C"),"Termovacío",IF(OR(AO2364="I",AN2364="I",AP2364="I",AK2364="I",AL2364="I",AO2364="C",AN2364="C",AP2364="C",AK2364="C",AL2364="C"),"Regeneración",""))</f>
        <v>#REF!</v>
      </c>
    </row>
    <row r="2365" spans="1:47" s="10" customFormat="1" ht="15" customHeight="1" x14ac:dyDescent="0.2">
      <c r="A2365" s="4">
        <f t="shared" si="474"/>
        <v>126</v>
      </c>
      <c r="B2365" s="4">
        <v>500036</v>
      </c>
      <c r="C2365" s="4" t="s">
        <v>150</v>
      </c>
      <c r="D2365" s="4" t="s">
        <v>156</v>
      </c>
      <c r="E2365" s="3"/>
      <c r="F2365" s="4" t="s">
        <v>414</v>
      </c>
      <c r="G2365" s="4" t="s">
        <v>34</v>
      </c>
      <c r="H2365" s="4" t="s">
        <v>204</v>
      </c>
      <c r="I2365" s="4" t="s">
        <v>10</v>
      </c>
      <c r="J2365" s="4">
        <v>5</v>
      </c>
      <c r="K2365" s="4" t="s">
        <v>219</v>
      </c>
      <c r="L2365" s="4">
        <v>1966</v>
      </c>
      <c r="M2365" s="4" t="s">
        <v>266</v>
      </c>
      <c r="N2365" s="4" t="s">
        <v>304</v>
      </c>
      <c r="O2365" s="4"/>
      <c r="P2365" s="4"/>
      <c r="Q2365" s="4"/>
      <c r="R2365" s="4" t="s">
        <v>123</v>
      </c>
      <c r="S2365" s="13"/>
      <c r="T2365" s="4"/>
      <c r="U2365" s="4"/>
      <c r="V2365" s="4"/>
      <c r="W2365" s="4">
        <v>60</v>
      </c>
      <c r="X2365" s="13">
        <v>40657</v>
      </c>
      <c r="Y2365" s="27"/>
      <c r="Z2365" s="27"/>
      <c r="AA2365" s="28"/>
      <c r="AB2365" s="31"/>
      <c r="AC2365" s="32"/>
      <c r="AD2365" s="28"/>
      <c r="AE2365" s="28">
        <v>31</v>
      </c>
      <c r="AF2365" s="33">
        <v>0.02</v>
      </c>
      <c r="AG2365" s="28">
        <v>2.5</v>
      </c>
      <c r="AH2365" s="31">
        <v>4.3999999999999997E-2</v>
      </c>
      <c r="AI2365" s="31">
        <v>1.534</v>
      </c>
      <c r="AJ2365" s="31"/>
      <c r="AK2365" s="75" t="str">
        <f t="shared" si="466"/>
        <v>1</v>
      </c>
      <c r="AL2365" s="75" t="str">
        <f t="shared" si="467"/>
        <v>1</v>
      </c>
      <c r="AM2365" s="75" t="str">
        <f t="shared" si="468"/>
        <v>1</v>
      </c>
      <c r="AN2365" s="75" t="str">
        <f t="shared" si="469"/>
        <v>1</v>
      </c>
      <c r="AO2365" s="75" t="str">
        <f t="shared" si="470"/>
        <v>3</v>
      </c>
      <c r="AP2365" s="75" t="str">
        <f t="shared" si="471"/>
        <v>1</v>
      </c>
      <c r="AQ2365" s="75" t="str">
        <f t="shared" si="475"/>
        <v>1</v>
      </c>
      <c r="AR2365" s="75" t="str">
        <f t="shared" si="476"/>
        <v>1</v>
      </c>
      <c r="AS2365" s="75">
        <f t="shared" si="472"/>
        <v>1.2727272727272727</v>
      </c>
      <c r="AT2365" s="75" t="str">
        <f t="shared" si="473"/>
        <v>3</v>
      </c>
      <c r="AU2365" s="48" t="e">
        <f>IF(OR(AQ2365="I",#REF!="I",AQ2365="C",#REF!="C"),"Termovacío",IF(OR(AO2365="I",AN2365="I",AP2365="I",AK2365="I",AL2365="I",AO2365="C",AN2365="C",AP2365="C",AK2365="C",AL2365="C"),"Regeneración",""))</f>
        <v>#REF!</v>
      </c>
    </row>
    <row r="2366" spans="1:47" s="10" customFormat="1" ht="15" customHeight="1" x14ac:dyDescent="0.2">
      <c r="A2366" s="4">
        <f t="shared" si="474"/>
        <v>126</v>
      </c>
      <c r="B2366" s="4">
        <v>500036</v>
      </c>
      <c r="C2366" s="4" t="s">
        <v>150</v>
      </c>
      <c r="D2366" s="4" t="s">
        <v>156</v>
      </c>
      <c r="E2366" s="3"/>
      <c r="F2366" s="4" t="s">
        <v>414</v>
      </c>
      <c r="G2366" s="4" t="s">
        <v>34</v>
      </c>
      <c r="H2366" s="4" t="s">
        <v>204</v>
      </c>
      <c r="I2366" s="4" t="s">
        <v>10</v>
      </c>
      <c r="J2366" s="4">
        <v>5</v>
      </c>
      <c r="K2366" s="4" t="s">
        <v>219</v>
      </c>
      <c r="L2366" s="4">
        <v>1966</v>
      </c>
      <c r="M2366" s="4" t="s">
        <v>266</v>
      </c>
      <c r="N2366" s="4" t="s">
        <v>304</v>
      </c>
      <c r="O2366" s="4"/>
      <c r="P2366" s="4"/>
      <c r="Q2366" s="4"/>
      <c r="R2366" s="4" t="s">
        <v>123</v>
      </c>
      <c r="S2366" s="13"/>
      <c r="T2366" s="4"/>
      <c r="U2366" s="4"/>
      <c r="V2366" s="4"/>
      <c r="W2366" s="4">
        <v>60</v>
      </c>
      <c r="X2366" s="13">
        <v>40319</v>
      </c>
      <c r="Y2366" s="27"/>
      <c r="Z2366" s="27"/>
      <c r="AA2366" s="28"/>
      <c r="AB2366" s="31"/>
      <c r="AC2366" s="32"/>
      <c r="AD2366" s="28"/>
      <c r="AE2366" s="28">
        <v>33</v>
      </c>
      <c r="AF2366" s="33">
        <v>0.02</v>
      </c>
      <c r="AG2366" s="28">
        <v>1.5</v>
      </c>
      <c r="AH2366" s="31">
        <v>4.2000000000000003E-2</v>
      </c>
      <c r="AI2366" s="31">
        <v>1.5069999999999999</v>
      </c>
      <c r="AJ2366" s="31"/>
      <c r="AK2366" s="75" t="str">
        <f t="shared" si="466"/>
        <v>1</v>
      </c>
      <c r="AL2366" s="75" t="str">
        <f t="shared" si="467"/>
        <v>1</v>
      </c>
      <c r="AM2366" s="75" t="str">
        <f t="shared" si="468"/>
        <v>1</v>
      </c>
      <c r="AN2366" s="75" t="str">
        <f t="shared" si="469"/>
        <v>1</v>
      </c>
      <c r="AO2366" s="75" t="str">
        <f t="shared" si="470"/>
        <v>1</v>
      </c>
      <c r="AP2366" s="75" t="str">
        <f t="shared" si="471"/>
        <v>1</v>
      </c>
      <c r="AQ2366" s="75" t="str">
        <f t="shared" si="475"/>
        <v>1</v>
      </c>
      <c r="AR2366" s="75" t="str">
        <f t="shared" si="476"/>
        <v>1</v>
      </c>
      <c r="AS2366" s="75">
        <f t="shared" si="472"/>
        <v>1</v>
      </c>
      <c r="AT2366" s="75" t="str">
        <f t="shared" si="473"/>
        <v>1</v>
      </c>
      <c r="AU2366" s="48" t="e">
        <f>IF(OR(AQ2366="I",#REF!="I",AQ2366="C",#REF!="C"),"Termovacío",IF(OR(AO2366="I",AN2366="I",AP2366="I",AK2366="I",AL2366="I",AO2366="C",AN2366="C",AP2366="C",AK2366="C",AL2366="C"),"Regeneración",""))</f>
        <v>#REF!</v>
      </c>
    </row>
    <row r="2367" spans="1:47" s="10" customFormat="1" ht="15" customHeight="1" x14ac:dyDescent="0.2">
      <c r="A2367" s="4">
        <f t="shared" si="474"/>
        <v>126</v>
      </c>
      <c r="B2367" s="4">
        <v>500036</v>
      </c>
      <c r="C2367" s="4" t="s">
        <v>150</v>
      </c>
      <c r="D2367" s="4" t="s">
        <v>156</v>
      </c>
      <c r="E2367" s="3"/>
      <c r="F2367" s="4" t="s">
        <v>414</v>
      </c>
      <c r="G2367" s="4" t="s">
        <v>34</v>
      </c>
      <c r="H2367" s="4" t="s">
        <v>204</v>
      </c>
      <c r="I2367" s="4" t="s">
        <v>10</v>
      </c>
      <c r="J2367" s="4">
        <v>5</v>
      </c>
      <c r="K2367" s="4" t="s">
        <v>219</v>
      </c>
      <c r="L2367" s="4">
        <v>1966</v>
      </c>
      <c r="M2367" s="4" t="s">
        <v>266</v>
      </c>
      <c r="N2367" s="4" t="s">
        <v>304</v>
      </c>
      <c r="O2367" s="4"/>
      <c r="P2367" s="4"/>
      <c r="Q2367" s="4"/>
      <c r="R2367" s="4" t="s">
        <v>123</v>
      </c>
      <c r="S2367" s="13"/>
      <c r="T2367" s="4"/>
      <c r="U2367" s="4"/>
      <c r="V2367" s="4"/>
      <c r="W2367" s="4">
        <v>60</v>
      </c>
      <c r="X2367" s="13">
        <v>40100</v>
      </c>
      <c r="Y2367" s="27"/>
      <c r="Z2367" s="27"/>
      <c r="AA2367" s="28"/>
      <c r="AB2367" s="31"/>
      <c r="AC2367" s="32">
        <v>66.099999999999994</v>
      </c>
      <c r="AD2367" s="28"/>
      <c r="AE2367" s="28">
        <v>34</v>
      </c>
      <c r="AF2367" s="33">
        <v>0.03</v>
      </c>
      <c r="AG2367" s="28">
        <v>2</v>
      </c>
      <c r="AH2367" s="31">
        <v>4.9000000000000002E-2</v>
      </c>
      <c r="AI2367" s="31">
        <v>1.329</v>
      </c>
      <c r="AJ2367" s="31"/>
      <c r="AK2367" s="75" t="str">
        <f t="shared" si="466"/>
        <v>1</v>
      </c>
      <c r="AL2367" s="75" t="str">
        <f t="shared" si="467"/>
        <v>1</v>
      </c>
      <c r="AM2367" s="75" t="str">
        <f t="shared" si="468"/>
        <v>1</v>
      </c>
      <c r="AN2367" s="75" t="str">
        <f t="shared" si="469"/>
        <v>1</v>
      </c>
      <c r="AO2367" s="75" t="str">
        <f t="shared" si="470"/>
        <v>1</v>
      </c>
      <c r="AP2367" s="75" t="str">
        <f t="shared" si="471"/>
        <v>1</v>
      </c>
      <c r="AQ2367" s="75" t="str">
        <f t="shared" si="475"/>
        <v>1</v>
      </c>
      <c r="AR2367" s="75" t="str">
        <f t="shared" si="476"/>
        <v>1</v>
      </c>
      <c r="AS2367" s="75">
        <f t="shared" si="472"/>
        <v>1</v>
      </c>
      <c r="AT2367" s="75" t="str">
        <f t="shared" si="473"/>
        <v>1</v>
      </c>
      <c r="AU2367" s="48" t="e">
        <f>IF(OR(AQ2367="I",#REF!="I",AQ2367="C",#REF!="C"),"Termovacío",IF(OR(AO2367="I",AN2367="I",AP2367="I",AK2367="I",AL2367="I",AO2367="C",AN2367="C",AP2367="C",AK2367="C",AL2367="C"),"Regeneración",""))</f>
        <v>#REF!</v>
      </c>
    </row>
    <row r="2368" spans="1:47" s="10" customFormat="1" ht="15" customHeight="1" x14ac:dyDescent="0.2">
      <c r="A2368" s="4">
        <f t="shared" si="474"/>
        <v>126</v>
      </c>
      <c r="B2368" s="4">
        <v>500036</v>
      </c>
      <c r="C2368" s="4" t="s">
        <v>150</v>
      </c>
      <c r="D2368" s="4" t="s">
        <v>156</v>
      </c>
      <c r="E2368" s="3"/>
      <c r="F2368" s="4" t="s">
        <v>414</v>
      </c>
      <c r="G2368" s="4" t="s">
        <v>34</v>
      </c>
      <c r="H2368" s="4" t="s">
        <v>204</v>
      </c>
      <c r="I2368" s="4" t="s">
        <v>10</v>
      </c>
      <c r="J2368" s="4">
        <v>5</v>
      </c>
      <c r="K2368" s="4" t="s">
        <v>219</v>
      </c>
      <c r="L2368" s="4">
        <v>1966</v>
      </c>
      <c r="M2368" s="4" t="s">
        <v>266</v>
      </c>
      <c r="N2368" s="4" t="s">
        <v>304</v>
      </c>
      <c r="O2368" s="4"/>
      <c r="P2368" s="4"/>
      <c r="Q2368" s="4"/>
      <c r="R2368" s="4" t="s">
        <v>123</v>
      </c>
      <c r="S2368" s="13"/>
      <c r="T2368" s="4"/>
      <c r="U2368" s="4"/>
      <c r="V2368" s="4"/>
      <c r="W2368" s="4">
        <v>60</v>
      </c>
      <c r="X2368" s="13">
        <v>39721</v>
      </c>
      <c r="Y2368" s="27"/>
      <c r="Z2368" s="27"/>
      <c r="AA2368" s="28"/>
      <c r="AB2368" s="31"/>
      <c r="AC2368" s="32"/>
      <c r="AD2368" s="28"/>
      <c r="AE2368" s="28">
        <v>35.200000000000003</v>
      </c>
      <c r="AF2368" s="33">
        <v>0.03</v>
      </c>
      <c r="AG2368" s="28">
        <v>2</v>
      </c>
      <c r="AH2368" s="31">
        <v>1.7000000000000001E-2</v>
      </c>
      <c r="AI2368" s="31">
        <v>1.06</v>
      </c>
      <c r="AJ2368" s="31"/>
      <c r="AK2368" s="75" t="str">
        <f t="shared" si="466"/>
        <v>1</v>
      </c>
      <c r="AL2368" s="75" t="str">
        <f t="shared" si="467"/>
        <v>1</v>
      </c>
      <c r="AM2368" s="75" t="str">
        <f t="shared" si="468"/>
        <v>1</v>
      </c>
      <c r="AN2368" s="75" t="str">
        <f t="shared" si="469"/>
        <v>1</v>
      </c>
      <c r="AO2368" s="75" t="str">
        <f t="shared" si="470"/>
        <v>1</v>
      </c>
      <c r="AP2368" s="75" t="str">
        <f t="shared" si="471"/>
        <v>1</v>
      </c>
      <c r="AQ2368" s="75" t="str">
        <f t="shared" si="475"/>
        <v>1</v>
      </c>
      <c r="AR2368" s="75" t="str">
        <f t="shared" si="476"/>
        <v>1</v>
      </c>
      <c r="AS2368" s="75">
        <f t="shared" si="472"/>
        <v>1</v>
      </c>
      <c r="AT2368" s="75" t="str">
        <f t="shared" si="473"/>
        <v>1</v>
      </c>
      <c r="AU2368" s="48" t="e">
        <f>IF(OR(AQ2368="I",#REF!="I",AQ2368="C",#REF!="C"),"Termovacío",IF(OR(AO2368="I",AN2368="I",AP2368="I",AK2368="I",AL2368="I",AO2368="C",AN2368="C",AP2368="C",AK2368="C",AL2368="C"),"Regeneración",""))</f>
        <v>#REF!</v>
      </c>
    </row>
    <row r="2369" spans="1:47" s="10" customFormat="1" ht="15" customHeight="1" x14ac:dyDescent="0.2">
      <c r="A2369" s="4">
        <f t="shared" si="474"/>
        <v>126</v>
      </c>
      <c r="B2369" s="4">
        <v>500036</v>
      </c>
      <c r="C2369" s="4" t="s">
        <v>150</v>
      </c>
      <c r="D2369" s="4" t="s">
        <v>156</v>
      </c>
      <c r="E2369" s="3"/>
      <c r="F2369" s="4" t="s">
        <v>414</v>
      </c>
      <c r="G2369" s="4" t="s">
        <v>34</v>
      </c>
      <c r="H2369" s="4" t="s">
        <v>204</v>
      </c>
      <c r="I2369" s="4" t="s">
        <v>10</v>
      </c>
      <c r="J2369" s="4">
        <v>5</v>
      </c>
      <c r="K2369" s="4" t="s">
        <v>219</v>
      </c>
      <c r="L2369" s="4">
        <v>1966</v>
      </c>
      <c r="M2369" s="4" t="s">
        <v>266</v>
      </c>
      <c r="N2369" s="4" t="s">
        <v>304</v>
      </c>
      <c r="O2369" s="4"/>
      <c r="P2369" s="4"/>
      <c r="Q2369" s="4"/>
      <c r="R2369" s="4" t="s">
        <v>123</v>
      </c>
      <c r="S2369" s="13"/>
      <c r="T2369" s="4"/>
      <c r="U2369" s="4"/>
      <c r="V2369" s="4"/>
      <c r="W2369" s="4">
        <v>60</v>
      </c>
      <c r="X2369" s="13">
        <v>39037</v>
      </c>
      <c r="Y2369" s="27"/>
      <c r="Z2369" s="27"/>
      <c r="AA2369" s="28"/>
      <c r="AB2369" s="31"/>
      <c r="AC2369" s="32"/>
      <c r="AD2369" s="28"/>
      <c r="AE2369" s="28">
        <v>27.7</v>
      </c>
      <c r="AF2369" s="33">
        <v>1.9E-2</v>
      </c>
      <c r="AG2369" s="28">
        <v>2</v>
      </c>
      <c r="AH2369" s="31">
        <v>5.6000000000000001E-2</v>
      </c>
      <c r="AI2369" s="31">
        <v>1.4870000000000001</v>
      </c>
      <c r="AJ2369" s="31"/>
      <c r="AK2369" s="75" t="str">
        <f t="shared" si="466"/>
        <v>1</v>
      </c>
      <c r="AL2369" s="75" t="str">
        <f t="shared" si="467"/>
        <v>1</v>
      </c>
      <c r="AM2369" s="75" t="str">
        <f t="shared" si="468"/>
        <v>1</v>
      </c>
      <c r="AN2369" s="75" t="str">
        <f t="shared" si="469"/>
        <v>1</v>
      </c>
      <c r="AO2369" s="75" t="str">
        <f t="shared" si="470"/>
        <v>5</v>
      </c>
      <c r="AP2369" s="75" t="str">
        <f t="shared" si="471"/>
        <v>1</v>
      </c>
      <c r="AQ2369" s="75" t="str">
        <f t="shared" si="475"/>
        <v>1</v>
      </c>
      <c r="AR2369" s="75" t="str">
        <f t="shared" si="476"/>
        <v>1</v>
      </c>
      <c r="AS2369" s="75">
        <f t="shared" si="472"/>
        <v>1.5454545454545454</v>
      </c>
      <c r="AT2369" s="75" t="str">
        <f t="shared" si="473"/>
        <v>3</v>
      </c>
      <c r="AU2369" s="48" t="e">
        <f>IF(OR(AQ2369="I",#REF!="I",AQ2369="C",#REF!="C"),"Termovacío",IF(OR(AO2369="I",AN2369="I",AP2369="I",AK2369="I",AL2369="I",AO2369="C",AN2369="C",AP2369="C",AK2369="C",AL2369="C"),"Regeneración",""))</f>
        <v>#REF!</v>
      </c>
    </row>
    <row r="2370" spans="1:47" s="10" customFormat="1" ht="15" customHeight="1" x14ac:dyDescent="0.2">
      <c r="A2370" s="4">
        <f t="shared" si="474"/>
        <v>126</v>
      </c>
      <c r="B2370" s="4">
        <v>500036</v>
      </c>
      <c r="C2370" s="4" t="s">
        <v>150</v>
      </c>
      <c r="D2370" s="4" t="s">
        <v>156</v>
      </c>
      <c r="E2370" s="3"/>
      <c r="F2370" s="4" t="s">
        <v>414</v>
      </c>
      <c r="G2370" s="4" t="s">
        <v>34</v>
      </c>
      <c r="H2370" s="4" t="s">
        <v>204</v>
      </c>
      <c r="I2370" s="4" t="s">
        <v>10</v>
      </c>
      <c r="J2370" s="4">
        <v>5</v>
      </c>
      <c r="K2370" s="4" t="s">
        <v>219</v>
      </c>
      <c r="L2370" s="4">
        <v>1966</v>
      </c>
      <c r="M2370" s="4" t="s">
        <v>266</v>
      </c>
      <c r="N2370" s="4" t="s">
        <v>304</v>
      </c>
      <c r="O2370" s="4"/>
      <c r="P2370" s="4"/>
      <c r="Q2370" s="4"/>
      <c r="R2370" s="4" t="s">
        <v>123</v>
      </c>
      <c r="S2370" s="13"/>
      <c r="T2370" s="4"/>
      <c r="U2370" s="4"/>
      <c r="V2370" s="4"/>
      <c r="W2370" s="4">
        <v>60</v>
      </c>
      <c r="X2370" s="13">
        <v>38938</v>
      </c>
      <c r="Y2370" s="27"/>
      <c r="Z2370" s="27"/>
      <c r="AA2370" s="28"/>
      <c r="AB2370" s="31"/>
      <c r="AC2370" s="32">
        <v>60.5</v>
      </c>
      <c r="AD2370" s="28"/>
      <c r="AE2370" s="28">
        <v>30.5</v>
      </c>
      <c r="AF2370" s="33"/>
      <c r="AG2370" s="28">
        <v>2</v>
      </c>
      <c r="AH2370" s="31"/>
      <c r="AI2370" s="31"/>
      <c r="AJ2370" s="31"/>
      <c r="AK2370" s="75" t="str">
        <f t="shared" si="466"/>
        <v>1</v>
      </c>
      <c r="AL2370" s="75" t="str">
        <f t="shared" si="467"/>
        <v>1</v>
      </c>
      <c r="AM2370" s="75" t="str">
        <f t="shared" si="468"/>
        <v>1</v>
      </c>
      <c r="AN2370" s="75" t="str">
        <f t="shared" si="469"/>
        <v>1</v>
      </c>
      <c r="AO2370" s="75" t="str">
        <f t="shared" si="470"/>
        <v>3</v>
      </c>
      <c r="AP2370" s="75" t="str">
        <f t="shared" si="471"/>
        <v>1</v>
      </c>
      <c r="AQ2370" s="75" t="str">
        <f t="shared" si="475"/>
        <v>1</v>
      </c>
      <c r="AR2370" s="75" t="str">
        <f t="shared" si="476"/>
        <v>1</v>
      </c>
      <c r="AS2370" s="75">
        <f t="shared" si="472"/>
        <v>1.2727272727272727</v>
      </c>
      <c r="AT2370" s="75" t="str">
        <f t="shared" si="473"/>
        <v>3</v>
      </c>
      <c r="AU2370" s="48" t="e">
        <f>IF(OR(AQ2370="I",#REF!="I",AQ2370="C",#REF!="C"),"Termovacío",IF(OR(AO2370="I",AN2370="I",AP2370="I",AK2370="I",AL2370="I",AO2370="C",AN2370="C",AP2370="C",AK2370="C",AL2370="C"),"Regeneración",""))</f>
        <v>#REF!</v>
      </c>
    </row>
    <row r="2371" spans="1:47" s="10" customFormat="1" ht="15" customHeight="1" x14ac:dyDescent="0.2">
      <c r="A2371" s="4">
        <f t="shared" si="474"/>
        <v>126</v>
      </c>
      <c r="B2371" s="4">
        <v>500036</v>
      </c>
      <c r="C2371" s="4" t="s">
        <v>150</v>
      </c>
      <c r="D2371" s="4" t="s">
        <v>156</v>
      </c>
      <c r="E2371" s="3"/>
      <c r="F2371" s="4" t="s">
        <v>414</v>
      </c>
      <c r="G2371" s="4" t="s">
        <v>34</v>
      </c>
      <c r="H2371" s="4" t="s">
        <v>204</v>
      </c>
      <c r="I2371" s="4" t="s">
        <v>10</v>
      </c>
      <c r="J2371" s="4">
        <v>5</v>
      </c>
      <c r="K2371" s="4" t="s">
        <v>219</v>
      </c>
      <c r="L2371" s="4">
        <v>1966</v>
      </c>
      <c r="M2371" s="4" t="s">
        <v>266</v>
      </c>
      <c r="N2371" s="4" t="s">
        <v>304</v>
      </c>
      <c r="O2371" s="4"/>
      <c r="P2371" s="4"/>
      <c r="Q2371" s="4"/>
      <c r="R2371" s="4" t="s">
        <v>123</v>
      </c>
      <c r="S2371" s="13"/>
      <c r="T2371" s="4"/>
      <c r="U2371" s="4"/>
      <c r="V2371" s="4"/>
      <c r="W2371" s="4">
        <v>60</v>
      </c>
      <c r="X2371" s="13">
        <v>38497</v>
      </c>
      <c r="Y2371" s="27"/>
      <c r="Z2371" s="27"/>
      <c r="AA2371" s="28"/>
      <c r="AB2371" s="31"/>
      <c r="AC2371" s="32">
        <v>72</v>
      </c>
      <c r="AD2371" s="28"/>
      <c r="AE2371" s="28"/>
      <c r="AF2371" s="33"/>
      <c r="AG2371" s="28"/>
      <c r="AH2371" s="31"/>
      <c r="AI2371" s="31"/>
      <c r="AJ2371" s="31"/>
      <c r="AK2371" s="75" t="str">
        <f t="shared" si="466"/>
        <v>1</v>
      </c>
      <c r="AL2371" s="75" t="str">
        <f t="shared" si="467"/>
        <v>1</v>
      </c>
      <c r="AM2371" s="75" t="str">
        <f t="shared" si="468"/>
        <v>1</v>
      </c>
      <c r="AN2371" s="75" t="str">
        <f t="shared" si="469"/>
        <v>1</v>
      </c>
      <c r="AO2371" s="75" t="str">
        <f t="shared" si="470"/>
        <v>1</v>
      </c>
      <c r="AP2371" s="75" t="str">
        <f t="shared" si="471"/>
        <v>1</v>
      </c>
      <c r="AQ2371" s="75" t="str">
        <f t="shared" si="475"/>
        <v>1</v>
      </c>
      <c r="AR2371" s="75" t="str">
        <f t="shared" si="476"/>
        <v>1</v>
      </c>
      <c r="AS2371" s="75">
        <f t="shared" si="472"/>
        <v>1</v>
      </c>
      <c r="AT2371" s="75" t="str">
        <f t="shared" si="473"/>
        <v>1</v>
      </c>
      <c r="AU2371" s="48" t="e">
        <f>IF(OR(AQ2371="I",#REF!="I",AQ2371="C",#REF!="C"),"Termovacío",IF(OR(AO2371="I",AN2371="I",AP2371="I",AK2371="I",AL2371="I",AO2371="C",AN2371="C",AP2371="C",AK2371="C",AL2371="C"),"Regeneración",""))</f>
        <v>#REF!</v>
      </c>
    </row>
    <row r="2372" spans="1:47" s="10" customFormat="1" ht="15" customHeight="1" x14ac:dyDescent="0.2">
      <c r="A2372" s="4">
        <f t="shared" si="474"/>
        <v>126</v>
      </c>
      <c r="B2372" s="4">
        <v>500036</v>
      </c>
      <c r="C2372" s="4" t="s">
        <v>150</v>
      </c>
      <c r="D2372" s="4" t="s">
        <v>156</v>
      </c>
      <c r="E2372" s="3"/>
      <c r="F2372" s="4" t="s">
        <v>414</v>
      </c>
      <c r="G2372" s="4" t="s">
        <v>34</v>
      </c>
      <c r="H2372" s="4" t="s">
        <v>204</v>
      </c>
      <c r="I2372" s="4" t="s">
        <v>10</v>
      </c>
      <c r="J2372" s="4">
        <v>5</v>
      </c>
      <c r="K2372" s="4" t="s">
        <v>219</v>
      </c>
      <c r="L2372" s="4">
        <v>1966</v>
      </c>
      <c r="M2372" s="4" t="s">
        <v>266</v>
      </c>
      <c r="N2372" s="4" t="s">
        <v>304</v>
      </c>
      <c r="O2372" s="4"/>
      <c r="P2372" s="4"/>
      <c r="Q2372" s="4"/>
      <c r="R2372" s="4" t="s">
        <v>123</v>
      </c>
      <c r="S2372" s="13"/>
      <c r="T2372" s="4"/>
      <c r="U2372" s="4"/>
      <c r="V2372" s="4"/>
      <c r="W2372" s="4">
        <v>60</v>
      </c>
      <c r="X2372" s="13">
        <v>38243</v>
      </c>
      <c r="Y2372" s="27"/>
      <c r="Z2372" s="27"/>
      <c r="AA2372" s="28"/>
      <c r="AB2372" s="31"/>
      <c r="AC2372" s="32"/>
      <c r="AD2372" s="28"/>
      <c r="AE2372" s="28">
        <v>29.5</v>
      </c>
      <c r="AF2372" s="33"/>
      <c r="AG2372" s="28">
        <v>2</v>
      </c>
      <c r="AH2372" s="31"/>
      <c r="AI2372" s="31"/>
      <c r="AJ2372" s="31"/>
      <c r="AK2372" s="75" t="str">
        <f t="shared" ref="AK2372:AK2435" si="477">IF(AH2372&lt;&gt;"",IF(AH2372&lt;=0.1,"1",IF(AND(AH2372&gt;0.1,AH2372&lt;=0.3),"3",IF(AH2372&gt;0.3,"5",""))),"1")</f>
        <v>1</v>
      </c>
      <c r="AL2372" s="75" t="str">
        <f t="shared" ref="AL2372:AL2435" si="478">IF(AI2372&lt;&gt;"",IF(AI2372&lt;=3,"1",IF(AND(AI2372&gt;3,AI2372&lt;=4),"3",IF(AI2372&gt;4,"5",""))),"1")</f>
        <v>1</v>
      </c>
      <c r="AM2372" s="75" t="str">
        <f t="shared" ref="AM2372:AM2435" si="479">IF(AD2372&lt;&gt;"",IF(AD2372&lt;=20,"1",IF(AND(AD2372&gt;20,AD2372&lt;=30),"3",IF(AD2372&gt;30,"5",""))),"1")</f>
        <v>1</v>
      </c>
      <c r="AN2372" s="75" t="str">
        <f t="shared" ref="AN2372:AN2435" si="480">IF(AF2372&lt;&gt;"",IF(AF2372&lt;=0.05,"1",IF(AND(AF2372&gt;0.05,AF2372&lt;=0.1),"3",IF(AF2372&gt;0.1,"5",""))),"1")</f>
        <v>1</v>
      </c>
      <c r="AO2372" s="75" t="str">
        <f t="shared" ref="AO2372:AO2435" si="481">IF(AE2372&lt;&gt;"",IF(AE2372&gt;=32,"1",IF(AND(AE2372&gt;=28,AE2372&lt;32),"3",IF(AE2372&lt;28,"5",""))),"1")</f>
        <v>3</v>
      </c>
      <c r="AP2372" s="75" t="str">
        <f t="shared" ref="AP2372:AP2435" si="482">IF(AG2372&lt;&gt;"",IF(AG2372&lt;=3.5,"1",IF(AG2372&gt;3.5,"5","")),"1")</f>
        <v>1</v>
      </c>
      <c r="AQ2372" s="75" t="str">
        <f t="shared" si="475"/>
        <v>1</v>
      </c>
      <c r="AR2372" s="75" t="str">
        <f t="shared" si="476"/>
        <v>1</v>
      </c>
      <c r="AS2372" s="75">
        <f t="shared" si="472"/>
        <v>1.2727272727272727</v>
      </c>
      <c r="AT2372" s="75" t="str">
        <f t="shared" si="473"/>
        <v>3</v>
      </c>
      <c r="AU2372" s="48" t="e">
        <f>IF(OR(AQ2372="I",#REF!="I",AQ2372="C",#REF!="C"),"Termovacío",IF(OR(AO2372="I",AN2372="I",AP2372="I",AK2372="I",AL2372="I",AO2372="C",AN2372="C",AP2372="C",AK2372="C",AL2372="C"),"Regeneración",""))</f>
        <v>#REF!</v>
      </c>
    </row>
    <row r="2373" spans="1:47" s="10" customFormat="1" ht="15" customHeight="1" x14ac:dyDescent="0.2">
      <c r="A2373" s="4">
        <f t="shared" si="474"/>
        <v>126</v>
      </c>
      <c r="B2373" s="4">
        <v>500036</v>
      </c>
      <c r="C2373" s="4" t="s">
        <v>150</v>
      </c>
      <c r="D2373" s="4" t="s">
        <v>156</v>
      </c>
      <c r="E2373" s="3"/>
      <c r="F2373" s="4" t="s">
        <v>414</v>
      </c>
      <c r="G2373" s="4" t="s">
        <v>34</v>
      </c>
      <c r="H2373" s="4" t="s">
        <v>204</v>
      </c>
      <c r="I2373" s="4" t="s">
        <v>10</v>
      </c>
      <c r="J2373" s="4">
        <v>5</v>
      </c>
      <c r="K2373" s="4" t="s">
        <v>219</v>
      </c>
      <c r="L2373" s="4">
        <v>1966</v>
      </c>
      <c r="M2373" s="4" t="s">
        <v>266</v>
      </c>
      <c r="N2373" s="4" t="s">
        <v>304</v>
      </c>
      <c r="O2373" s="4"/>
      <c r="P2373" s="4"/>
      <c r="Q2373" s="4"/>
      <c r="R2373" s="4" t="s">
        <v>123</v>
      </c>
      <c r="S2373" s="13"/>
      <c r="T2373" s="4"/>
      <c r="U2373" s="4"/>
      <c r="V2373" s="4"/>
      <c r="W2373" s="4">
        <v>60</v>
      </c>
      <c r="X2373" s="13">
        <v>37928</v>
      </c>
      <c r="Y2373" s="27"/>
      <c r="Z2373" s="27"/>
      <c r="AA2373" s="28"/>
      <c r="AB2373" s="31"/>
      <c r="AC2373" s="32">
        <v>49</v>
      </c>
      <c r="AD2373" s="28"/>
      <c r="AE2373" s="28">
        <v>30.6</v>
      </c>
      <c r="AF2373" s="33">
        <v>3.1E-2</v>
      </c>
      <c r="AG2373" s="28">
        <v>2</v>
      </c>
      <c r="AH2373" s="31"/>
      <c r="AI2373" s="31"/>
      <c r="AJ2373" s="31"/>
      <c r="AK2373" s="75" t="str">
        <f t="shared" si="477"/>
        <v>1</v>
      </c>
      <c r="AL2373" s="75" t="str">
        <f t="shared" si="478"/>
        <v>1</v>
      </c>
      <c r="AM2373" s="75" t="str">
        <f t="shared" si="479"/>
        <v>1</v>
      </c>
      <c r="AN2373" s="75" t="str">
        <f t="shared" si="480"/>
        <v>1</v>
      </c>
      <c r="AO2373" s="75" t="str">
        <f t="shared" si="481"/>
        <v>3</v>
      </c>
      <c r="AP2373" s="75" t="str">
        <f t="shared" si="482"/>
        <v>1</v>
      </c>
      <c r="AQ2373" s="75" t="str">
        <f t="shared" si="475"/>
        <v>1</v>
      </c>
      <c r="AR2373" s="75" t="str">
        <f t="shared" si="476"/>
        <v>1</v>
      </c>
      <c r="AS2373" s="75">
        <f t="shared" ref="AS2373:AS2436" si="483">+(3*AK2373+3*AL2373+4*AM2373+2*AN2373+3*AO2373+1*AP2373+5*AQ2373+1*AR2373)/22</f>
        <v>1.2727272727272727</v>
      </c>
      <c r="AT2373" s="75" t="str">
        <f t="shared" ref="AT2373:AT2436" si="484">IF(AND(AS2373&gt;0,AS2373&lt;=1),"1",IF(AND(AS2373&gt;1,AS2373&lt;=2),"3",IF(AND(AS2373&gt;2,AS2373&lt;=3),"6",IF(AND(AS2373&gt;3,AS2373&lt;=4),"8",IF(AND(AS2373&gt;4,AS2373&lt;=5),"10","")))))</f>
        <v>3</v>
      </c>
      <c r="AU2373" s="48" t="e">
        <f>IF(OR(AQ2373="I",#REF!="I",AQ2373="C",#REF!="C"),"Termovacío",IF(OR(AO2373="I",AN2373="I",AP2373="I",AK2373="I",AL2373="I",AO2373="C",AN2373="C",AP2373="C",AK2373="C",AL2373="C"),"Regeneración",""))</f>
        <v>#REF!</v>
      </c>
    </row>
    <row r="2374" spans="1:47" s="10" customFormat="1" ht="15" customHeight="1" x14ac:dyDescent="0.2">
      <c r="A2374" s="4">
        <f t="shared" si="474"/>
        <v>126</v>
      </c>
      <c r="B2374" s="4">
        <v>500036</v>
      </c>
      <c r="C2374" s="4" t="s">
        <v>150</v>
      </c>
      <c r="D2374" s="4" t="s">
        <v>156</v>
      </c>
      <c r="E2374" s="3"/>
      <c r="F2374" s="4" t="s">
        <v>414</v>
      </c>
      <c r="G2374" s="4" t="s">
        <v>34</v>
      </c>
      <c r="H2374" s="4" t="s">
        <v>204</v>
      </c>
      <c r="I2374" s="4" t="s">
        <v>10</v>
      </c>
      <c r="J2374" s="4">
        <v>5</v>
      </c>
      <c r="K2374" s="4" t="s">
        <v>219</v>
      </c>
      <c r="L2374" s="4">
        <v>1966</v>
      </c>
      <c r="M2374" s="4" t="s">
        <v>266</v>
      </c>
      <c r="N2374" s="4" t="s">
        <v>304</v>
      </c>
      <c r="O2374" s="4"/>
      <c r="P2374" s="4"/>
      <c r="Q2374" s="4"/>
      <c r="R2374" s="4" t="s">
        <v>123</v>
      </c>
      <c r="S2374" s="13"/>
      <c r="T2374" s="4"/>
      <c r="U2374" s="4"/>
      <c r="V2374" s="4"/>
      <c r="W2374" s="4">
        <v>60</v>
      </c>
      <c r="X2374" s="13">
        <v>37401</v>
      </c>
      <c r="Y2374" s="27"/>
      <c r="Z2374" s="27"/>
      <c r="AA2374" s="28"/>
      <c r="AB2374" s="31"/>
      <c r="AC2374" s="32">
        <v>63.1</v>
      </c>
      <c r="AD2374" s="28"/>
      <c r="AE2374" s="28">
        <v>29.8</v>
      </c>
      <c r="AF2374" s="33">
        <v>3.4909999999999997E-2</v>
      </c>
      <c r="AG2374" s="28">
        <v>2</v>
      </c>
      <c r="AH2374" s="31"/>
      <c r="AI2374" s="31"/>
      <c r="AJ2374" s="31"/>
      <c r="AK2374" s="75" t="str">
        <f t="shared" si="477"/>
        <v>1</v>
      </c>
      <c r="AL2374" s="75" t="str">
        <f t="shared" si="478"/>
        <v>1</v>
      </c>
      <c r="AM2374" s="75" t="str">
        <f t="shared" si="479"/>
        <v>1</v>
      </c>
      <c r="AN2374" s="75" t="str">
        <f t="shared" si="480"/>
        <v>1</v>
      </c>
      <c r="AO2374" s="75" t="str">
        <f t="shared" si="481"/>
        <v>3</v>
      </c>
      <c r="AP2374" s="75" t="str">
        <f t="shared" si="482"/>
        <v>1</v>
      </c>
      <c r="AQ2374" s="75" t="str">
        <f t="shared" si="475"/>
        <v>1</v>
      </c>
      <c r="AR2374" s="75" t="str">
        <f t="shared" si="476"/>
        <v>1</v>
      </c>
      <c r="AS2374" s="75">
        <f t="shared" si="483"/>
        <v>1.2727272727272727</v>
      </c>
      <c r="AT2374" s="75" t="str">
        <f t="shared" si="484"/>
        <v>3</v>
      </c>
      <c r="AU2374" s="48" t="e">
        <f>IF(OR(AQ2374="I",#REF!="I",AQ2374="C",#REF!="C"),"Termovacío",IF(OR(AO2374="I",AN2374="I",AP2374="I",AK2374="I",AL2374="I",AO2374="C",AN2374="C",AP2374="C",AK2374="C",AL2374="C"),"Regeneración",""))</f>
        <v>#REF!</v>
      </c>
    </row>
    <row r="2375" spans="1:47" s="10" customFormat="1" ht="15" customHeight="1" x14ac:dyDescent="0.2">
      <c r="A2375" s="4">
        <f t="shared" si="474"/>
        <v>126</v>
      </c>
      <c r="B2375" s="4">
        <v>500036</v>
      </c>
      <c r="C2375" s="4" t="s">
        <v>150</v>
      </c>
      <c r="D2375" s="4" t="s">
        <v>156</v>
      </c>
      <c r="E2375" s="3"/>
      <c r="F2375" s="4" t="s">
        <v>414</v>
      </c>
      <c r="G2375" s="4" t="s">
        <v>34</v>
      </c>
      <c r="H2375" s="4" t="s">
        <v>204</v>
      </c>
      <c r="I2375" s="4" t="s">
        <v>10</v>
      </c>
      <c r="J2375" s="4">
        <v>5</v>
      </c>
      <c r="K2375" s="4" t="s">
        <v>219</v>
      </c>
      <c r="L2375" s="4">
        <v>1966</v>
      </c>
      <c r="M2375" s="4" t="s">
        <v>266</v>
      </c>
      <c r="N2375" s="4" t="s">
        <v>304</v>
      </c>
      <c r="O2375" s="4"/>
      <c r="P2375" s="4"/>
      <c r="Q2375" s="4"/>
      <c r="R2375" s="4" t="s">
        <v>123</v>
      </c>
      <c r="S2375" s="13"/>
      <c r="T2375" s="4"/>
      <c r="U2375" s="4"/>
      <c r="V2375" s="4"/>
      <c r="W2375" s="4">
        <v>60</v>
      </c>
      <c r="X2375" s="13">
        <v>37007</v>
      </c>
      <c r="Y2375" s="27"/>
      <c r="Z2375" s="27"/>
      <c r="AA2375" s="28"/>
      <c r="AB2375" s="31"/>
      <c r="AC2375" s="32">
        <v>68.3</v>
      </c>
      <c r="AD2375" s="28"/>
      <c r="AE2375" s="28">
        <v>31.2</v>
      </c>
      <c r="AF2375" s="33">
        <v>5.1819999999999998E-2</v>
      </c>
      <c r="AG2375" s="28">
        <v>2</v>
      </c>
      <c r="AH2375" s="31"/>
      <c r="AI2375" s="31"/>
      <c r="AJ2375" s="31"/>
      <c r="AK2375" s="75" t="str">
        <f t="shared" si="477"/>
        <v>1</v>
      </c>
      <c r="AL2375" s="75" t="str">
        <f t="shared" si="478"/>
        <v>1</v>
      </c>
      <c r="AM2375" s="75" t="str">
        <f t="shared" si="479"/>
        <v>1</v>
      </c>
      <c r="AN2375" s="75" t="str">
        <f t="shared" si="480"/>
        <v>3</v>
      </c>
      <c r="AO2375" s="75" t="str">
        <f t="shared" si="481"/>
        <v>3</v>
      </c>
      <c r="AP2375" s="75" t="str">
        <f t="shared" si="482"/>
        <v>1</v>
      </c>
      <c r="AQ2375" s="75" t="str">
        <f t="shared" si="475"/>
        <v>1</v>
      </c>
      <c r="AR2375" s="75" t="str">
        <f t="shared" si="476"/>
        <v>1</v>
      </c>
      <c r="AS2375" s="75">
        <f t="shared" si="483"/>
        <v>1.4545454545454546</v>
      </c>
      <c r="AT2375" s="75" t="str">
        <f t="shared" si="484"/>
        <v>3</v>
      </c>
      <c r="AU2375" s="48" t="e">
        <f>IF(OR(AQ2375="I",#REF!="I",AQ2375="C",#REF!="C"),"Termovacío",IF(OR(AO2375="I",AN2375="I",AP2375="I",AK2375="I",AL2375="I",AO2375="C",AN2375="C",AP2375="C",AK2375="C",AL2375="C"),"Regeneración",""))</f>
        <v>#REF!</v>
      </c>
    </row>
    <row r="2376" spans="1:47" s="10" customFormat="1" ht="15" customHeight="1" x14ac:dyDescent="0.2">
      <c r="A2376" s="4">
        <f t="shared" si="474"/>
        <v>126</v>
      </c>
      <c r="B2376" s="4">
        <v>500036</v>
      </c>
      <c r="C2376" s="4" t="s">
        <v>150</v>
      </c>
      <c r="D2376" s="4" t="s">
        <v>156</v>
      </c>
      <c r="E2376" s="3"/>
      <c r="F2376" s="4" t="s">
        <v>414</v>
      </c>
      <c r="G2376" s="4" t="s">
        <v>34</v>
      </c>
      <c r="H2376" s="4" t="s">
        <v>204</v>
      </c>
      <c r="I2376" s="4" t="s">
        <v>10</v>
      </c>
      <c r="J2376" s="4">
        <v>5</v>
      </c>
      <c r="K2376" s="4" t="s">
        <v>219</v>
      </c>
      <c r="L2376" s="4">
        <v>1966</v>
      </c>
      <c r="M2376" s="4" t="s">
        <v>266</v>
      </c>
      <c r="N2376" s="4" t="s">
        <v>304</v>
      </c>
      <c r="O2376" s="4"/>
      <c r="P2376" s="4"/>
      <c r="Q2376" s="4"/>
      <c r="R2376" s="4" t="s">
        <v>123</v>
      </c>
      <c r="S2376" s="13"/>
      <c r="T2376" s="4"/>
      <c r="U2376" s="4"/>
      <c r="V2376" s="4"/>
      <c r="W2376" s="4">
        <v>60</v>
      </c>
      <c r="X2376" s="13">
        <v>36837</v>
      </c>
      <c r="Y2376" s="27"/>
      <c r="Z2376" s="27"/>
      <c r="AA2376" s="28"/>
      <c r="AB2376" s="31"/>
      <c r="AC2376" s="32">
        <v>59.1</v>
      </c>
      <c r="AD2376" s="28"/>
      <c r="AE2376" s="28">
        <v>31.7</v>
      </c>
      <c r="AF2376" s="33">
        <v>3.109E-2</v>
      </c>
      <c r="AG2376" s="28">
        <v>2</v>
      </c>
      <c r="AH2376" s="31"/>
      <c r="AI2376" s="31"/>
      <c r="AJ2376" s="31"/>
      <c r="AK2376" s="75" t="str">
        <f t="shared" si="477"/>
        <v>1</v>
      </c>
      <c r="AL2376" s="75" t="str">
        <f t="shared" si="478"/>
        <v>1</v>
      </c>
      <c r="AM2376" s="75" t="str">
        <f t="shared" si="479"/>
        <v>1</v>
      </c>
      <c r="AN2376" s="75" t="str">
        <f t="shared" si="480"/>
        <v>1</v>
      </c>
      <c r="AO2376" s="75" t="str">
        <f t="shared" si="481"/>
        <v>3</v>
      </c>
      <c r="AP2376" s="75" t="str">
        <f t="shared" si="482"/>
        <v>1</v>
      </c>
      <c r="AQ2376" s="75" t="str">
        <f t="shared" si="475"/>
        <v>1</v>
      </c>
      <c r="AR2376" s="75" t="str">
        <f t="shared" si="476"/>
        <v>1</v>
      </c>
      <c r="AS2376" s="75">
        <f t="shared" si="483"/>
        <v>1.2727272727272727</v>
      </c>
      <c r="AT2376" s="75" t="str">
        <f t="shared" si="484"/>
        <v>3</v>
      </c>
      <c r="AU2376" s="48" t="e">
        <f>IF(OR(AQ2376="I",#REF!="I",AQ2376="C",#REF!="C"),"Termovacío",IF(OR(AO2376="I",AN2376="I",AP2376="I",AK2376="I",AL2376="I",AO2376="C",AN2376="C",AP2376="C",AK2376="C",AL2376="C"),"Regeneración",""))</f>
        <v>#REF!</v>
      </c>
    </row>
    <row r="2377" spans="1:47" s="10" customFormat="1" ht="15" customHeight="1" x14ac:dyDescent="0.2">
      <c r="A2377" s="4">
        <f t="shared" si="474"/>
        <v>126</v>
      </c>
      <c r="B2377" s="4">
        <v>500036</v>
      </c>
      <c r="C2377" s="4" t="s">
        <v>150</v>
      </c>
      <c r="D2377" s="4" t="s">
        <v>156</v>
      </c>
      <c r="E2377" s="3"/>
      <c r="F2377" s="4" t="s">
        <v>414</v>
      </c>
      <c r="G2377" s="4" t="s">
        <v>34</v>
      </c>
      <c r="H2377" s="4" t="s">
        <v>204</v>
      </c>
      <c r="I2377" s="4" t="s">
        <v>10</v>
      </c>
      <c r="J2377" s="4">
        <v>5</v>
      </c>
      <c r="K2377" s="4" t="s">
        <v>219</v>
      </c>
      <c r="L2377" s="4">
        <v>1966</v>
      </c>
      <c r="M2377" s="4" t="s">
        <v>266</v>
      </c>
      <c r="N2377" s="4" t="s">
        <v>304</v>
      </c>
      <c r="O2377" s="4"/>
      <c r="P2377" s="4"/>
      <c r="Q2377" s="4"/>
      <c r="R2377" s="4" t="s">
        <v>123</v>
      </c>
      <c r="S2377" s="13"/>
      <c r="T2377" s="4"/>
      <c r="U2377" s="4"/>
      <c r="V2377" s="4"/>
      <c r="W2377" s="4">
        <v>60</v>
      </c>
      <c r="X2377" s="13">
        <v>36473</v>
      </c>
      <c r="Y2377" s="27"/>
      <c r="Z2377" s="27"/>
      <c r="AA2377" s="28"/>
      <c r="AB2377" s="31"/>
      <c r="AC2377" s="32">
        <v>66</v>
      </c>
      <c r="AD2377" s="28"/>
      <c r="AE2377" s="28">
        <v>30.8</v>
      </c>
      <c r="AF2377" s="33">
        <v>2.615E-2</v>
      </c>
      <c r="AG2377" s="28">
        <v>2</v>
      </c>
      <c r="AH2377" s="31"/>
      <c r="AI2377" s="31"/>
      <c r="AJ2377" s="31"/>
      <c r="AK2377" s="75" t="str">
        <f t="shared" si="477"/>
        <v>1</v>
      </c>
      <c r="AL2377" s="75" t="str">
        <f t="shared" si="478"/>
        <v>1</v>
      </c>
      <c r="AM2377" s="75" t="str">
        <f t="shared" si="479"/>
        <v>1</v>
      </c>
      <c r="AN2377" s="75" t="str">
        <f t="shared" si="480"/>
        <v>1</v>
      </c>
      <c r="AO2377" s="75" t="str">
        <f t="shared" si="481"/>
        <v>3</v>
      </c>
      <c r="AP2377" s="75" t="str">
        <f t="shared" si="482"/>
        <v>1</v>
      </c>
      <c r="AQ2377" s="75" t="str">
        <f t="shared" si="475"/>
        <v>1</v>
      </c>
      <c r="AR2377" s="75" t="str">
        <f t="shared" si="476"/>
        <v>1</v>
      </c>
      <c r="AS2377" s="75">
        <f t="shared" si="483"/>
        <v>1.2727272727272727</v>
      </c>
      <c r="AT2377" s="75" t="str">
        <f t="shared" si="484"/>
        <v>3</v>
      </c>
      <c r="AU2377" s="48" t="e">
        <f>IF(OR(AQ2377="I",#REF!="I",AQ2377="C",#REF!="C"),"Termovacío",IF(OR(AO2377="I",AN2377="I",AP2377="I",AK2377="I",AL2377="I",AO2377="C",AN2377="C",AP2377="C",AK2377="C",AL2377="C"),"Regeneración",""))</f>
        <v>#REF!</v>
      </c>
    </row>
    <row r="2378" spans="1:47" s="10" customFormat="1" ht="15" customHeight="1" x14ac:dyDescent="0.2">
      <c r="A2378" s="4">
        <f t="shared" si="474"/>
        <v>126</v>
      </c>
      <c r="B2378" s="4">
        <v>500036</v>
      </c>
      <c r="C2378" s="4" t="s">
        <v>150</v>
      </c>
      <c r="D2378" s="4" t="s">
        <v>156</v>
      </c>
      <c r="E2378" s="3"/>
      <c r="F2378" s="4" t="s">
        <v>414</v>
      </c>
      <c r="G2378" s="4" t="s">
        <v>34</v>
      </c>
      <c r="H2378" s="4" t="s">
        <v>204</v>
      </c>
      <c r="I2378" s="4" t="s">
        <v>10</v>
      </c>
      <c r="J2378" s="4">
        <v>5</v>
      </c>
      <c r="K2378" s="4" t="s">
        <v>219</v>
      </c>
      <c r="L2378" s="4">
        <v>1966</v>
      </c>
      <c r="M2378" s="4" t="s">
        <v>266</v>
      </c>
      <c r="N2378" s="4" t="s">
        <v>304</v>
      </c>
      <c r="O2378" s="4"/>
      <c r="P2378" s="4"/>
      <c r="Q2378" s="4"/>
      <c r="R2378" s="4" t="s">
        <v>123</v>
      </c>
      <c r="S2378" s="13"/>
      <c r="T2378" s="4"/>
      <c r="U2378" s="4"/>
      <c r="V2378" s="4"/>
      <c r="W2378" s="4">
        <v>60</v>
      </c>
      <c r="X2378" s="13">
        <v>36112</v>
      </c>
      <c r="Y2378" s="27"/>
      <c r="Z2378" s="27"/>
      <c r="AA2378" s="28"/>
      <c r="AB2378" s="31"/>
      <c r="AC2378" s="32">
        <v>71</v>
      </c>
      <c r="AD2378" s="28"/>
      <c r="AE2378" s="28">
        <v>29.7</v>
      </c>
      <c r="AF2378" s="33">
        <v>3.2309999999999998E-2</v>
      </c>
      <c r="AG2378" s="28">
        <v>2</v>
      </c>
      <c r="AH2378" s="31"/>
      <c r="AI2378" s="31"/>
      <c r="AJ2378" s="31"/>
      <c r="AK2378" s="75" t="str">
        <f t="shared" si="477"/>
        <v>1</v>
      </c>
      <c r="AL2378" s="75" t="str">
        <f t="shared" si="478"/>
        <v>1</v>
      </c>
      <c r="AM2378" s="75" t="str">
        <f t="shared" si="479"/>
        <v>1</v>
      </c>
      <c r="AN2378" s="75" t="str">
        <f t="shared" si="480"/>
        <v>1</v>
      </c>
      <c r="AO2378" s="75" t="str">
        <f t="shared" si="481"/>
        <v>3</v>
      </c>
      <c r="AP2378" s="75" t="str">
        <f t="shared" si="482"/>
        <v>1</v>
      </c>
      <c r="AQ2378" s="75" t="str">
        <f t="shared" si="475"/>
        <v>1</v>
      </c>
      <c r="AR2378" s="75" t="str">
        <f t="shared" si="476"/>
        <v>1</v>
      </c>
      <c r="AS2378" s="75">
        <f t="shared" si="483"/>
        <v>1.2727272727272727</v>
      </c>
      <c r="AT2378" s="75" t="str">
        <f t="shared" si="484"/>
        <v>3</v>
      </c>
      <c r="AU2378" s="48" t="e">
        <f>IF(OR(AQ2378="I",#REF!="I",AQ2378="C",#REF!="C"),"Termovacío",IF(OR(AO2378="I",AN2378="I",AP2378="I",AK2378="I",AL2378="I",AO2378="C",AN2378="C",AP2378="C",AK2378="C",AL2378="C"),"Regeneración",""))</f>
        <v>#REF!</v>
      </c>
    </row>
    <row r="2379" spans="1:47" s="10" customFormat="1" ht="15" customHeight="1" x14ac:dyDescent="0.2">
      <c r="A2379" s="4">
        <f t="shared" si="474"/>
        <v>126</v>
      </c>
      <c r="B2379" s="4">
        <v>500036</v>
      </c>
      <c r="C2379" s="4" t="s">
        <v>150</v>
      </c>
      <c r="D2379" s="4" t="s">
        <v>156</v>
      </c>
      <c r="E2379" s="3"/>
      <c r="F2379" s="4" t="s">
        <v>414</v>
      </c>
      <c r="G2379" s="4" t="s">
        <v>34</v>
      </c>
      <c r="H2379" s="4" t="s">
        <v>204</v>
      </c>
      <c r="I2379" s="4" t="s">
        <v>10</v>
      </c>
      <c r="J2379" s="4">
        <v>5</v>
      </c>
      <c r="K2379" s="4" t="s">
        <v>219</v>
      </c>
      <c r="L2379" s="4">
        <v>1966</v>
      </c>
      <c r="M2379" s="4" t="s">
        <v>266</v>
      </c>
      <c r="N2379" s="4" t="s">
        <v>304</v>
      </c>
      <c r="O2379" s="4"/>
      <c r="P2379" s="4"/>
      <c r="Q2379" s="4"/>
      <c r="R2379" s="4" t="s">
        <v>123</v>
      </c>
      <c r="S2379" s="13"/>
      <c r="T2379" s="4"/>
      <c r="U2379" s="4"/>
      <c r="V2379" s="4"/>
      <c r="W2379" s="4">
        <v>60</v>
      </c>
      <c r="X2379" s="13">
        <v>35744</v>
      </c>
      <c r="Y2379" s="27"/>
      <c r="Z2379" s="27"/>
      <c r="AA2379" s="28"/>
      <c r="AB2379" s="31"/>
      <c r="AC2379" s="32">
        <v>55.1</v>
      </c>
      <c r="AD2379" s="28"/>
      <c r="AE2379" s="28">
        <v>32.1</v>
      </c>
      <c r="AF2379" s="33">
        <v>2.6030000000000001E-2</v>
      </c>
      <c r="AG2379" s="28">
        <v>2</v>
      </c>
      <c r="AH2379" s="31"/>
      <c r="AI2379" s="31"/>
      <c r="AJ2379" s="31"/>
      <c r="AK2379" s="75" t="str">
        <f t="shared" si="477"/>
        <v>1</v>
      </c>
      <c r="AL2379" s="75" t="str">
        <f t="shared" si="478"/>
        <v>1</v>
      </c>
      <c r="AM2379" s="75" t="str">
        <f t="shared" si="479"/>
        <v>1</v>
      </c>
      <c r="AN2379" s="75" t="str">
        <f t="shared" si="480"/>
        <v>1</v>
      </c>
      <c r="AO2379" s="75" t="str">
        <f t="shared" si="481"/>
        <v>1</v>
      </c>
      <c r="AP2379" s="75" t="str">
        <f t="shared" si="482"/>
        <v>1</v>
      </c>
      <c r="AQ2379" s="75" t="str">
        <f t="shared" si="475"/>
        <v>1</v>
      </c>
      <c r="AR2379" s="75" t="str">
        <f t="shared" si="476"/>
        <v>1</v>
      </c>
      <c r="AS2379" s="75">
        <f t="shared" si="483"/>
        <v>1</v>
      </c>
      <c r="AT2379" s="75" t="str">
        <f t="shared" si="484"/>
        <v>1</v>
      </c>
      <c r="AU2379" s="48" t="e">
        <f>IF(OR(AQ2379="I",#REF!="I",AQ2379="C",#REF!="C"),"Termovacío",IF(OR(AO2379="I",AN2379="I",AP2379="I",AK2379="I",AL2379="I",AO2379="C",AN2379="C",AP2379="C",AK2379="C",AL2379="C"),"Regeneración",""))</f>
        <v>#REF!</v>
      </c>
    </row>
    <row r="2380" spans="1:47" s="10" customFormat="1" ht="15" customHeight="1" x14ac:dyDescent="0.2">
      <c r="A2380" s="4">
        <f t="shared" si="474"/>
        <v>126</v>
      </c>
      <c r="B2380" s="4">
        <v>500036</v>
      </c>
      <c r="C2380" s="4" t="s">
        <v>150</v>
      </c>
      <c r="D2380" s="4" t="s">
        <v>156</v>
      </c>
      <c r="E2380" s="3"/>
      <c r="F2380" s="4" t="s">
        <v>414</v>
      </c>
      <c r="G2380" s="4" t="s">
        <v>34</v>
      </c>
      <c r="H2380" s="4" t="s">
        <v>204</v>
      </c>
      <c r="I2380" s="4" t="s">
        <v>10</v>
      </c>
      <c r="J2380" s="4">
        <v>5</v>
      </c>
      <c r="K2380" s="4" t="s">
        <v>219</v>
      </c>
      <c r="L2380" s="4">
        <v>1966</v>
      </c>
      <c r="M2380" s="4" t="s">
        <v>266</v>
      </c>
      <c r="N2380" s="4" t="s">
        <v>304</v>
      </c>
      <c r="O2380" s="4"/>
      <c r="P2380" s="4"/>
      <c r="Q2380" s="4"/>
      <c r="R2380" s="4" t="s">
        <v>123</v>
      </c>
      <c r="S2380" s="13"/>
      <c r="T2380" s="4"/>
      <c r="U2380" s="4"/>
      <c r="V2380" s="4"/>
      <c r="W2380" s="4">
        <v>60</v>
      </c>
      <c r="X2380" s="13">
        <v>35359</v>
      </c>
      <c r="Y2380" s="27"/>
      <c r="Z2380" s="27"/>
      <c r="AA2380" s="28"/>
      <c r="AB2380" s="31"/>
      <c r="AC2380" s="32">
        <v>27</v>
      </c>
      <c r="AD2380" s="28"/>
      <c r="AE2380" s="28">
        <v>29.9</v>
      </c>
      <c r="AF2380" s="33">
        <v>3.4869999999999998E-2</v>
      </c>
      <c r="AG2380" s="28">
        <v>2</v>
      </c>
      <c r="AH2380" s="31"/>
      <c r="AI2380" s="31"/>
      <c r="AJ2380" s="31"/>
      <c r="AK2380" s="75" t="str">
        <f t="shared" si="477"/>
        <v>1</v>
      </c>
      <c r="AL2380" s="75" t="str">
        <f t="shared" si="478"/>
        <v>1</v>
      </c>
      <c r="AM2380" s="75" t="str">
        <f t="shared" si="479"/>
        <v>1</v>
      </c>
      <c r="AN2380" s="75" t="str">
        <f t="shared" si="480"/>
        <v>1</v>
      </c>
      <c r="AO2380" s="75" t="str">
        <f t="shared" si="481"/>
        <v>3</v>
      </c>
      <c r="AP2380" s="75" t="str">
        <f t="shared" si="482"/>
        <v>1</v>
      </c>
      <c r="AQ2380" s="75" t="str">
        <f t="shared" si="475"/>
        <v>5</v>
      </c>
      <c r="AR2380" s="75" t="str">
        <f t="shared" si="476"/>
        <v>1</v>
      </c>
      <c r="AS2380" s="75">
        <f t="shared" si="483"/>
        <v>2.1818181818181817</v>
      </c>
      <c r="AT2380" s="75" t="str">
        <f t="shared" si="484"/>
        <v>6</v>
      </c>
      <c r="AU2380" s="48" t="e">
        <f>IF(OR(AQ2380="I",#REF!="I",AQ2380="C",#REF!="C"),"Termovacío",IF(OR(AO2380="I",AN2380="I",AP2380="I",AK2380="I",AL2380="I",AO2380="C",AN2380="C",AP2380="C",AK2380="C",AL2380="C"),"Regeneración",""))</f>
        <v>#REF!</v>
      </c>
    </row>
    <row r="2381" spans="1:47" s="10" customFormat="1" ht="15" customHeight="1" x14ac:dyDescent="0.2">
      <c r="A2381" s="4">
        <f t="shared" ref="A2381:A2444" si="485">+IF(B2380=B2381,A2380,A2380+1)</f>
        <v>126</v>
      </c>
      <c r="B2381" s="4">
        <v>500036</v>
      </c>
      <c r="C2381" s="4" t="s">
        <v>150</v>
      </c>
      <c r="D2381" s="4" t="s">
        <v>156</v>
      </c>
      <c r="E2381" s="3"/>
      <c r="F2381" s="4" t="s">
        <v>414</v>
      </c>
      <c r="G2381" s="4" t="s">
        <v>34</v>
      </c>
      <c r="H2381" s="4" t="s">
        <v>204</v>
      </c>
      <c r="I2381" s="4" t="s">
        <v>10</v>
      </c>
      <c r="J2381" s="4">
        <v>5</v>
      </c>
      <c r="K2381" s="4" t="s">
        <v>219</v>
      </c>
      <c r="L2381" s="4">
        <v>1966</v>
      </c>
      <c r="M2381" s="4" t="s">
        <v>266</v>
      </c>
      <c r="N2381" s="4" t="s">
        <v>304</v>
      </c>
      <c r="O2381" s="4"/>
      <c r="P2381" s="4"/>
      <c r="Q2381" s="4"/>
      <c r="R2381" s="4" t="s">
        <v>123</v>
      </c>
      <c r="S2381" s="13"/>
      <c r="T2381" s="4"/>
      <c r="U2381" s="4"/>
      <c r="V2381" s="4"/>
      <c r="W2381" s="4">
        <v>60</v>
      </c>
      <c r="X2381" s="13">
        <v>34999</v>
      </c>
      <c r="Y2381" s="27"/>
      <c r="Z2381" s="27"/>
      <c r="AA2381" s="28"/>
      <c r="AB2381" s="31"/>
      <c r="AC2381" s="32">
        <v>36</v>
      </c>
      <c r="AD2381" s="28"/>
      <c r="AE2381" s="28"/>
      <c r="AF2381" s="33">
        <v>4.3999999999999997E-2</v>
      </c>
      <c r="AG2381" s="28"/>
      <c r="AH2381" s="31"/>
      <c r="AI2381" s="31"/>
      <c r="AJ2381" s="31"/>
      <c r="AK2381" s="75" t="str">
        <f t="shared" si="477"/>
        <v>1</v>
      </c>
      <c r="AL2381" s="75" t="str">
        <f t="shared" si="478"/>
        <v>1</v>
      </c>
      <c r="AM2381" s="75" t="str">
        <f t="shared" si="479"/>
        <v>1</v>
      </c>
      <c r="AN2381" s="75" t="str">
        <f t="shared" si="480"/>
        <v>1</v>
      </c>
      <c r="AO2381" s="75" t="str">
        <f t="shared" si="481"/>
        <v>1</v>
      </c>
      <c r="AP2381" s="75" t="str">
        <f t="shared" si="482"/>
        <v>1</v>
      </c>
      <c r="AQ2381" s="75" t="str">
        <f t="shared" si="475"/>
        <v>3</v>
      </c>
      <c r="AR2381" s="75" t="str">
        <f t="shared" si="476"/>
        <v>1</v>
      </c>
      <c r="AS2381" s="75">
        <f t="shared" si="483"/>
        <v>1.4545454545454546</v>
      </c>
      <c r="AT2381" s="75" t="str">
        <f t="shared" si="484"/>
        <v>3</v>
      </c>
      <c r="AU2381" s="48" t="e">
        <f>IF(OR(AQ2381="I",#REF!="I",AQ2381="C",#REF!="C"),"Termovacío",IF(OR(AO2381="I",AN2381="I",AP2381="I",AK2381="I",AL2381="I",AO2381="C",AN2381="C",AP2381="C",AK2381="C",AL2381="C"),"Regeneración",""))</f>
        <v>#REF!</v>
      </c>
    </row>
    <row r="2382" spans="1:47" s="10" customFormat="1" ht="15" customHeight="1" x14ac:dyDescent="0.2">
      <c r="A2382" s="4">
        <f t="shared" si="485"/>
        <v>126</v>
      </c>
      <c r="B2382" s="4">
        <v>500036</v>
      </c>
      <c r="C2382" s="4" t="s">
        <v>150</v>
      </c>
      <c r="D2382" s="4" t="s">
        <v>156</v>
      </c>
      <c r="E2382" s="3"/>
      <c r="F2382" s="4" t="s">
        <v>414</v>
      </c>
      <c r="G2382" s="4" t="s">
        <v>34</v>
      </c>
      <c r="H2382" s="4" t="s">
        <v>204</v>
      </c>
      <c r="I2382" s="4" t="s">
        <v>10</v>
      </c>
      <c r="J2382" s="4">
        <v>5</v>
      </c>
      <c r="K2382" s="4" t="s">
        <v>219</v>
      </c>
      <c r="L2382" s="4">
        <v>1966</v>
      </c>
      <c r="M2382" s="4" t="s">
        <v>266</v>
      </c>
      <c r="N2382" s="4" t="s">
        <v>304</v>
      </c>
      <c r="O2382" s="4"/>
      <c r="P2382" s="4"/>
      <c r="Q2382" s="4"/>
      <c r="R2382" s="4" t="s">
        <v>123</v>
      </c>
      <c r="S2382" s="13"/>
      <c r="T2382" s="4"/>
      <c r="U2382" s="4"/>
      <c r="V2382" s="4"/>
      <c r="W2382" s="4">
        <v>60</v>
      </c>
      <c r="X2382" s="13">
        <v>34649</v>
      </c>
      <c r="Y2382" s="27"/>
      <c r="Z2382" s="27"/>
      <c r="AA2382" s="28"/>
      <c r="AB2382" s="31"/>
      <c r="AC2382" s="32">
        <v>54</v>
      </c>
      <c r="AD2382" s="28"/>
      <c r="AE2382" s="28"/>
      <c r="AF2382" s="33">
        <v>0.115</v>
      </c>
      <c r="AG2382" s="28"/>
      <c r="AH2382" s="31"/>
      <c r="AI2382" s="31"/>
      <c r="AJ2382" s="31"/>
      <c r="AK2382" s="75" t="str">
        <f t="shared" si="477"/>
        <v>1</v>
      </c>
      <c r="AL2382" s="75" t="str">
        <f t="shared" si="478"/>
        <v>1</v>
      </c>
      <c r="AM2382" s="75" t="str">
        <f t="shared" si="479"/>
        <v>1</v>
      </c>
      <c r="AN2382" s="75" t="str">
        <f t="shared" si="480"/>
        <v>5</v>
      </c>
      <c r="AO2382" s="75" t="str">
        <f t="shared" si="481"/>
        <v>1</v>
      </c>
      <c r="AP2382" s="75" t="str">
        <f t="shared" si="482"/>
        <v>1</v>
      </c>
      <c r="AQ2382" s="75" t="str">
        <f t="shared" si="475"/>
        <v>1</v>
      </c>
      <c r="AR2382" s="75" t="str">
        <f t="shared" si="476"/>
        <v>1</v>
      </c>
      <c r="AS2382" s="75">
        <f t="shared" si="483"/>
        <v>1.3636363636363635</v>
      </c>
      <c r="AT2382" s="75" t="str">
        <f t="shared" si="484"/>
        <v>3</v>
      </c>
      <c r="AU2382" s="48" t="e">
        <f>IF(OR(AQ2382="I",#REF!="I",AQ2382="C",#REF!="C"),"Termovacío",IF(OR(AO2382="I",AN2382="I",AP2382="I",AK2382="I",AL2382="I",AO2382="C",AN2382="C",AP2382="C",AK2382="C",AL2382="C"),"Regeneración",""))</f>
        <v>#REF!</v>
      </c>
    </row>
    <row r="2383" spans="1:47" s="10" customFormat="1" ht="15" customHeight="1" x14ac:dyDescent="0.2">
      <c r="A2383" s="4">
        <f t="shared" si="485"/>
        <v>127</v>
      </c>
      <c r="B2383" s="36">
        <v>60008244</v>
      </c>
      <c r="C2383" s="36" t="s">
        <v>89</v>
      </c>
      <c r="D2383" s="36" t="s">
        <v>156</v>
      </c>
      <c r="E2383" s="37"/>
      <c r="F2383" s="36" t="s">
        <v>415</v>
      </c>
      <c r="G2383" s="36" t="s">
        <v>29</v>
      </c>
      <c r="H2383" s="36" t="s">
        <v>302</v>
      </c>
      <c r="I2383" s="36" t="s">
        <v>10</v>
      </c>
      <c r="J2383" s="36">
        <v>50</v>
      </c>
      <c r="K2383" s="36" t="s">
        <v>120</v>
      </c>
      <c r="L2383" s="36">
        <v>2018</v>
      </c>
      <c r="M2383" s="36" t="s">
        <v>267</v>
      </c>
      <c r="N2383" s="36" t="s">
        <v>153</v>
      </c>
      <c r="O2383" s="36" t="s">
        <v>42</v>
      </c>
      <c r="P2383" s="36"/>
      <c r="Q2383" s="36"/>
      <c r="R2383" s="36" t="s">
        <v>119</v>
      </c>
      <c r="S2383" s="38"/>
      <c r="T2383" s="36"/>
      <c r="U2383" s="36"/>
      <c r="V2383" s="36" t="s">
        <v>448</v>
      </c>
      <c r="W2383" s="36">
        <v>60</v>
      </c>
      <c r="X2383" s="38">
        <v>45698</v>
      </c>
      <c r="Y2383" s="39">
        <v>61</v>
      </c>
      <c r="Z2383" s="39">
        <v>27</v>
      </c>
      <c r="AA2383" s="40" t="s">
        <v>665</v>
      </c>
      <c r="AB2383" s="41">
        <v>0.88500000000000001</v>
      </c>
      <c r="AC2383" s="42">
        <v>69</v>
      </c>
      <c r="AD2383" s="40">
        <v>7</v>
      </c>
      <c r="AE2383" s="40">
        <v>41.9</v>
      </c>
      <c r="AF2383" s="43">
        <v>1E-3</v>
      </c>
      <c r="AG2383" s="40">
        <v>0.5</v>
      </c>
      <c r="AH2383" s="41">
        <v>2E-3</v>
      </c>
      <c r="AI2383" s="41">
        <v>0.121</v>
      </c>
      <c r="AJ2383" s="41"/>
      <c r="AK2383" s="75" t="str">
        <f t="shared" si="477"/>
        <v>1</v>
      </c>
      <c r="AL2383" s="75" t="str">
        <f t="shared" si="478"/>
        <v>1</v>
      </c>
      <c r="AM2383" s="75" t="str">
        <f t="shared" si="479"/>
        <v>1</v>
      </c>
      <c r="AN2383" s="75" t="str">
        <f t="shared" si="480"/>
        <v>1</v>
      </c>
      <c r="AO2383" s="75" t="str">
        <f t="shared" si="481"/>
        <v>1</v>
      </c>
      <c r="AP2383" s="75" t="str">
        <f t="shared" si="482"/>
        <v>1</v>
      </c>
      <c r="AQ2383" s="75" t="str">
        <f t="shared" si="475"/>
        <v>1</v>
      </c>
      <c r="AR2383" s="75" t="str">
        <f t="shared" si="476"/>
        <v>1</v>
      </c>
      <c r="AS2383" s="75">
        <f t="shared" si="483"/>
        <v>1</v>
      </c>
      <c r="AT2383" s="75" t="str">
        <f t="shared" si="484"/>
        <v>1</v>
      </c>
      <c r="AU2383" s="48" t="e">
        <f>IF(OR(AQ2383="I",#REF!="I",AQ2383="C",#REF!="C"),"Termovacío",IF(OR(AO2383="I",AN2383="I",AP2383="I",AK2383="I",AL2383="I",AO2383="C",AN2383="C",AP2383="C",AK2383="C",AL2383="C"),"Regeneración",""))</f>
        <v>#REF!</v>
      </c>
    </row>
    <row r="2384" spans="1:47" s="10" customFormat="1" ht="15" customHeight="1" x14ac:dyDescent="0.2">
      <c r="A2384" s="4">
        <f t="shared" si="485"/>
        <v>127</v>
      </c>
      <c r="B2384" s="4">
        <v>60008244</v>
      </c>
      <c r="C2384" s="4" t="s">
        <v>89</v>
      </c>
      <c r="D2384" s="4" t="s">
        <v>156</v>
      </c>
      <c r="E2384" s="3"/>
      <c r="F2384" s="4" t="s">
        <v>415</v>
      </c>
      <c r="G2384" s="4" t="s">
        <v>29</v>
      </c>
      <c r="H2384" s="4" t="s">
        <v>302</v>
      </c>
      <c r="I2384" s="4" t="s">
        <v>10</v>
      </c>
      <c r="J2384" s="4">
        <v>50</v>
      </c>
      <c r="K2384" s="4" t="s">
        <v>120</v>
      </c>
      <c r="L2384" s="4">
        <v>2018</v>
      </c>
      <c r="M2384" s="4" t="s">
        <v>267</v>
      </c>
      <c r="N2384" s="4" t="s">
        <v>153</v>
      </c>
      <c r="O2384" s="4" t="s">
        <v>42</v>
      </c>
      <c r="P2384" s="4"/>
      <c r="Q2384" s="4"/>
      <c r="R2384" s="4" t="s">
        <v>119</v>
      </c>
      <c r="S2384" s="13"/>
      <c r="T2384" s="4"/>
      <c r="U2384" s="4"/>
      <c r="V2384" s="4" t="s">
        <v>448</v>
      </c>
      <c r="W2384" s="4">
        <v>60</v>
      </c>
      <c r="X2384" s="13">
        <v>45127</v>
      </c>
      <c r="Y2384" s="27">
        <v>51.1</v>
      </c>
      <c r="Z2384" s="27">
        <v>28.5</v>
      </c>
      <c r="AA2384" s="28" t="s">
        <v>450</v>
      </c>
      <c r="AB2384" s="31">
        <v>0.88500000000000001</v>
      </c>
      <c r="AC2384" s="32">
        <v>75</v>
      </c>
      <c r="AD2384" s="28">
        <v>5</v>
      </c>
      <c r="AE2384" s="28">
        <v>42.4</v>
      </c>
      <c r="AF2384" s="33">
        <v>0.01</v>
      </c>
      <c r="AG2384" s="28">
        <v>0.5</v>
      </c>
      <c r="AH2384" s="31">
        <v>1E-3</v>
      </c>
      <c r="AI2384" s="31">
        <v>9.8000000000000004E-2</v>
      </c>
      <c r="AJ2384" s="31"/>
      <c r="AK2384" s="75" t="str">
        <f t="shared" si="477"/>
        <v>1</v>
      </c>
      <c r="AL2384" s="75" t="str">
        <f t="shared" si="478"/>
        <v>1</v>
      </c>
      <c r="AM2384" s="75" t="str">
        <f t="shared" si="479"/>
        <v>1</v>
      </c>
      <c r="AN2384" s="75" t="str">
        <f t="shared" si="480"/>
        <v>1</v>
      </c>
      <c r="AO2384" s="75" t="str">
        <f t="shared" si="481"/>
        <v>1</v>
      </c>
      <c r="AP2384" s="75" t="str">
        <f t="shared" si="482"/>
        <v>1</v>
      </c>
      <c r="AQ2384" s="75" t="str">
        <f t="shared" si="475"/>
        <v>1</v>
      </c>
      <c r="AR2384" s="75" t="str">
        <f t="shared" si="476"/>
        <v>1</v>
      </c>
      <c r="AS2384" s="75">
        <f t="shared" si="483"/>
        <v>1</v>
      </c>
      <c r="AT2384" s="75" t="str">
        <f t="shared" si="484"/>
        <v>1</v>
      </c>
      <c r="AU2384" s="48" t="e">
        <f>IF(OR(AQ2384="I",#REF!="I",AQ2384="C",#REF!="C"),"Termovacío",IF(OR(AO2384="I",AN2384="I",AP2384="I",AK2384="I",AL2384="I",AO2384="C",AN2384="C",AP2384="C",AK2384="C",AL2384="C"),"Regeneración",""))</f>
        <v>#REF!</v>
      </c>
    </row>
    <row r="2385" spans="1:47" s="10" customFormat="1" ht="15" customHeight="1" x14ac:dyDescent="0.2">
      <c r="A2385" s="4">
        <f t="shared" si="485"/>
        <v>127</v>
      </c>
      <c r="B2385" s="4">
        <v>60008244</v>
      </c>
      <c r="C2385" s="4" t="s">
        <v>89</v>
      </c>
      <c r="D2385" s="4" t="s">
        <v>156</v>
      </c>
      <c r="E2385" s="3"/>
      <c r="F2385" s="4" t="s">
        <v>415</v>
      </c>
      <c r="G2385" s="4" t="s">
        <v>29</v>
      </c>
      <c r="H2385" s="4" t="s">
        <v>302</v>
      </c>
      <c r="I2385" s="4" t="s">
        <v>10</v>
      </c>
      <c r="J2385" s="4">
        <v>50</v>
      </c>
      <c r="K2385" s="4" t="s">
        <v>120</v>
      </c>
      <c r="L2385" s="4">
        <v>2018</v>
      </c>
      <c r="M2385" s="4" t="s">
        <v>267</v>
      </c>
      <c r="N2385" s="4" t="s">
        <v>153</v>
      </c>
      <c r="O2385" s="4" t="s">
        <v>42</v>
      </c>
      <c r="P2385" s="4"/>
      <c r="Q2385" s="4"/>
      <c r="R2385" s="4" t="s">
        <v>119</v>
      </c>
      <c r="S2385" s="13"/>
      <c r="T2385" s="4"/>
      <c r="U2385" s="4"/>
      <c r="V2385" s="4"/>
      <c r="W2385" s="4">
        <v>60</v>
      </c>
      <c r="X2385" s="13" t="s">
        <v>291</v>
      </c>
      <c r="Y2385" s="27">
        <v>0</v>
      </c>
      <c r="Z2385" s="27">
        <v>47.9</v>
      </c>
      <c r="AA2385" s="28" t="s">
        <v>282</v>
      </c>
      <c r="AB2385" s="31">
        <v>0.8831</v>
      </c>
      <c r="AC2385" s="32">
        <v>65.599999999999994</v>
      </c>
      <c r="AD2385" s="28">
        <v>10</v>
      </c>
      <c r="AE2385" s="28">
        <v>45.6</v>
      </c>
      <c r="AF2385" s="33">
        <v>0.02</v>
      </c>
      <c r="AG2385" s="28">
        <v>1</v>
      </c>
      <c r="AH2385" s="31">
        <v>6.0000000000000001E-3</v>
      </c>
      <c r="AI2385" s="31">
        <v>0.14000000000000001</v>
      </c>
      <c r="AJ2385" s="31"/>
      <c r="AK2385" s="75" t="str">
        <f t="shared" si="477"/>
        <v>1</v>
      </c>
      <c r="AL2385" s="75" t="str">
        <f t="shared" si="478"/>
        <v>1</v>
      </c>
      <c r="AM2385" s="75" t="str">
        <f t="shared" si="479"/>
        <v>1</v>
      </c>
      <c r="AN2385" s="75" t="str">
        <f t="shared" si="480"/>
        <v>1</v>
      </c>
      <c r="AO2385" s="75" t="str">
        <f t="shared" si="481"/>
        <v>1</v>
      </c>
      <c r="AP2385" s="75" t="str">
        <f t="shared" si="482"/>
        <v>1</v>
      </c>
      <c r="AQ2385" s="75" t="str">
        <f t="shared" si="475"/>
        <v>1</v>
      </c>
      <c r="AR2385" s="75" t="str">
        <f t="shared" si="476"/>
        <v>1</v>
      </c>
      <c r="AS2385" s="75">
        <f t="shared" si="483"/>
        <v>1</v>
      </c>
      <c r="AT2385" s="75" t="str">
        <f t="shared" si="484"/>
        <v>1</v>
      </c>
      <c r="AU2385" s="48" t="e">
        <f>IF(OR(AQ2385="I",#REF!="I",AQ2385="C",#REF!="C"),"Termovacío",IF(OR(AO2385="I",AN2385="I",AP2385="I",AK2385="I",AL2385="I",AO2385="C",AN2385="C",AP2385="C",AK2385="C",AL2385="C"),"Regeneración",""))</f>
        <v>#REF!</v>
      </c>
    </row>
    <row r="2386" spans="1:47" s="10" customFormat="1" ht="15" customHeight="1" x14ac:dyDescent="0.2">
      <c r="A2386" s="4">
        <f t="shared" si="485"/>
        <v>127</v>
      </c>
      <c r="B2386" s="4">
        <v>60008244</v>
      </c>
      <c r="C2386" s="4" t="s">
        <v>89</v>
      </c>
      <c r="D2386" s="4" t="s">
        <v>156</v>
      </c>
      <c r="E2386" s="3"/>
      <c r="F2386" s="4" t="s">
        <v>415</v>
      </c>
      <c r="G2386" s="4" t="s">
        <v>29</v>
      </c>
      <c r="H2386" s="4" t="s">
        <v>302</v>
      </c>
      <c r="I2386" s="4" t="s">
        <v>10</v>
      </c>
      <c r="J2386" s="4">
        <v>50</v>
      </c>
      <c r="K2386" s="4" t="s">
        <v>120</v>
      </c>
      <c r="L2386" s="4">
        <v>2018</v>
      </c>
      <c r="M2386" s="4" t="s">
        <v>267</v>
      </c>
      <c r="N2386" s="4" t="s">
        <v>153</v>
      </c>
      <c r="O2386" s="4" t="s">
        <v>42</v>
      </c>
      <c r="P2386" s="4"/>
      <c r="Q2386" s="4"/>
      <c r="R2386" s="4" t="s">
        <v>119</v>
      </c>
      <c r="S2386" s="13"/>
      <c r="T2386" s="4"/>
      <c r="U2386" s="4"/>
      <c r="V2386" s="4" t="s">
        <v>301</v>
      </c>
      <c r="W2386" s="4">
        <v>60</v>
      </c>
      <c r="X2386" s="13">
        <v>44404</v>
      </c>
      <c r="Y2386" s="27">
        <v>72</v>
      </c>
      <c r="Z2386" s="27">
        <v>42.7</v>
      </c>
      <c r="AA2386" s="28" t="s">
        <v>283</v>
      </c>
      <c r="AB2386" s="31">
        <v>0.876</v>
      </c>
      <c r="AC2386" s="32">
        <v>34</v>
      </c>
      <c r="AD2386" s="28">
        <v>13</v>
      </c>
      <c r="AE2386" s="28">
        <v>41</v>
      </c>
      <c r="AF2386" s="33">
        <v>0.02</v>
      </c>
      <c r="AG2386" s="28">
        <v>0.5</v>
      </c>
      <c r="AH2386" s="31">
        <v>8.0000000000000002E-3</v>
      </c>
      <c r="AI2386" s="31">
        <v>0.251</v>
      </c>
      <c r="AJ2386" s="31"/>
      <c r="AK2386" s="75" t="str">
        <f t="shared" si="477"/>
        <v>1</v>
      </c>
      <c r="AL2386" s="75" t="str">
        <f t="shared" si="478"/>
        <v>1</v>
      </c>
      <c r="AM2386" s="75" t="str">
        <f t="shared" si="479"/>
        <v>1</v>
      </c>
      <c r="AN2386" s="75" t="str">
        <f t="shared" si="480"/>
        <v>1</v>
      </c>
      <c r="AO2386" s="75" t="str">
        <f t="shared" si="481"/>
        <v>1</v>
      </c>
      <c r="AP2386" s="75" t="str">
        <f t="shared" si="482"/>
        <v>1</v>
      </c>
      <c r="AQ2386" s="75" t="str">
        <f t="shared" si="475"/>
        <v>5</v>
      </c>
      <c r="AR2386" s="75" t="str">
        <f t="shared" si="476"/>
        <v>1</v>
      </c>
      <c r="AS2386" s="75">
        <f t="shared" si="483"/>
        <v>1.9090909090909092</v>
      </c>
      <c r="AT2386" s="75" t="str">
        <f t="shared" si="484"/>
        <v>3</v>
      </c>
      <c r="AU2386" s="48" t="e">
        <f>IF(OR(AQ2386="I",#REF!="I",AQ2386="C",#REF!="C"),"Termovacío",IF(OR(AO2386="I",AN2386="I",AP2386="I",AK2386="I",AL2386="I",AO2386="C",AN2386="C",AP2386="C",AK2386="C",AL2386="C"),"Regeneración",""))</f>
        <v>#REF!</v>
      </c>
    </row>
    <row r="2387" spans="1:47" s="10" customFormat="1" ht="15" customHeight="1" x14ac:dyDescent="0.2">
      <c r="A2387" s="4">
        <f t="shared" si="485"/>
        <v>127</v>
      </c>
      <c r="B2387" s="4">
        <v>60008244</v>
      </c>
      <c r="C2387" s="4" t="s">
        <v>89</v>
      </c>
      <c r="D2387" s="4" t="s">
        <v>156</v>
      </c>
      <c r="E2387" s="3"/>
      <c r="F2387" s="4" t="s">
        <v>415</v>
      </c>
      <c r="G2387" s="4" t="s">
        <v>29</v>
      </c>
      <c r="H2387" s="4" t="s">
        <v>302</v>
      </c>
      <c r="I2387" s="4" t="s">
        <v>10</v>
      </c>
      <c r="J2387" s="4">
        <v>50</v>
      </c>
      <c r="K2387" s="4" t="s">
        <v>120</v>
      </c>
      <c r="L2387" s="4">
        <v>2018</v>
      </c>
      <c r="M2387" s="4" t="s">
        <v>267</v>
      </c>
      <c r="N2387" s="4" t="s">
        <v>153</v>
      </c>
      <c r="O2387" s="4" t="s">
        <v>42</v>
      </c>
      <c r="P2387" s="4"/>
      <c r="Q2387" s="4"/>
      <c r="R2387" s="4" t="s">
        <v>119</v>
      </c>
      <c r="S2387" s="13"/>
      <c r="T2387" s="4"/>
      <c r="U2387" s="4"/>
      <c r="V2387" s="4"/>
      <c r="W2387" s="4">
        <v>60</v>
      </c>
      <c r="X2387" s="13"/>
      <c r="Y2387" s="27"/>
      <c r="Z2387" s="27"/>
      <c r="AA2387" s="28"/>
      <c r="AB2387" s="31"/>
      <c r="AC2387" s="32">
        <v>49</v>
      </c>
      <c r="AD2387" s="28"/>
      <c r="AE2387" s="28"/>
      <c r="AF2387" s="33"/>
      <c r="AG2387" s="28"/>
      <c r="AH2387" s="31"/>
      <c r="AI2387" s="31"/>
      <c r="AJ2387" s="31"/>
      <c r="AK2387" s="75" t="str">
        <f t="shared" si="477"/>
        <v>1</v>
      </c>
      <c r="AL2387" s="75" t="str">
        <f t="shared" si="478"/>
        <v>1</v>
      </c>
      <c r="AM2387" s="75" t="str">
        <f t="shared" si="479"/>
        <v>1</v>
      </c>
      <c r="AN2387" s="75" t="str">
        <f t="shared" si="480"/>
        <v>1</v>
      </c>
      <c r="AO2387" s="75" t="str">
        <f t="shared" si="481"/>
        <v>1</v>
      </c>
      <c r="AP2387" s="75" t="str">
        <f t="shared" si="482"/>
        <v>1</v>
      </c>
      <c r="AQ2387" s="75" t="str">
        <f t="shared" si="475"/>
        <v>1</v>
      </c>
      <c r="AR2387" s="75" t="str">
        <f t="shared" si="476"/>
        <v>1</v>
      </c>
      <c r="AS2387" s="75">
        <f t="shared" si="483"/>
        <v>1</v>
      </c>
      <c r="AT2387" s="75" t="str">
        <f t="shared" si="484"/>
        <v>1</v>
      </c>
      <c r="AU2387" s="48" t="e">
        <f>IF(OR(AQ2387="I",#REF!="I",AQ2387="C",#REF!="C"),"Termovacío",IF(OR(AO2387="I",AN2387="I",AP2387="I",AK2387="I",AL2387="I",AO2387="C",AN2387="C",AP2387="C",AK2387="C",AL2387="C"),"Regeneración",""))</f>
        <v>#REF!</v>
      </c>
    </row>
    <row r="2388" spans="1:47" s="10" customFormat="1" ht="15" customHeight="1" x14ac:dyDescent="0.2">
      <c r="A2388" s="4">
        <f t="shared" si="485"/>
        <v>128</v>
      </c>
      <c r="B2388" s="36">
        <v>60000273</v>
      </c>
      <c r="C2388" s="36" t="s">
        <v>89</v>
      </c>
      <c r="D2388" s="36" t="s">
        <v>163</v>
      </c>
      <c r="E2388" s="37"/>
      <c r="F2388" s="36" t="s">
        <v>416</v>
      </c>
      <c r="G2388" s="36" t="s">
        <v>185</v>
      </c>
      <c r="H2388" s="36" t="s">
        <v>203</v>
      </c>
      <c r="I2388" s="36" t="s">
        <v>245</v>
      </c>
      <c r="J2388" s="36" t="s">
        <v>205</v>
      </c>
      <c r="K2388" s="36" t="s">
        <v>176</v>
      </c>
      <c r="L2388" s="36">
        <v>2018</v>
      </c>
      <c r="M2388" s="36" t="s">
        <v>267</v>
      </c>
      <c r="N2388" s="36" t="s">
        <v>153</v>
      </c>
      <c r="O2388" s="36" t="s">
        <v>118</v>
      </c>
      <c r="P2388" s="36"/>
      <c r="Q2388" s="36" t="s">
        <v>247</v>
      </c>
      <c r="R2388" s="36" t="s">
        <v>119</v>
      </c>
      <c r="S2388" s="38"/>
      <c r="T2388" s="36"/>
      <c r="U2388" s="36"/>
      <c r="V2388" s="36" t="s">
        <v>448</v>
      </c>
      <c r="W2388" s="36">
        <v>60</v>
      </c>
      <c r="X2388" s="38">
        <v>45698</v>
      </c>
      <c r="Y2388" s="39">
        <v>61</v>
      </c>
      <c r="Z2388" s="39">
        <v>28</v>
      </c>
      <c r="AA2388" s="40" t="s">
        <v>665</v>
      </c>
      <c r="AB2388" s="41">
        <v>0.88600000000000001</v>
      </c>
      <c r="AC2388" s="42">
        <v>74</v>
      </c>
      <c r="AD2388" s="40">
        <v>6</v>
      </c>
      <c r="AE2388" s="40">
        <v>37.1</v>
      </c>
      <c r="AF2388" s="43">
        <v>0.01</v>
      </c>
      <c r="AG2388" s="40">
        <v>0.5</v>
      </c>
      <c r="AH2388" s="41">
        <v>3.0000000000000001E-3</v>
      </c>
      <c r="AI2388" s="41">
        <v>0.191</v>
      </c>
      <c r="AJ2388" s="41"/>
      <c r="AK2388" s="75" t="str">
        <f t="shared" si="477"/>
        <v>1</v>
      </c>
      <c r="AL2388" s="75" t="str">
        <f t="shared" si="478"/>
        <v>1</v>
      </c>
      <c r="AM2388" s="75" t="str">
        <f t="shared" si="479"/>
        <v>1</v>
      </c>
      <c r="AN2388" s="75" t="str">
        <f t="shared" si="480"/>
        <v>1</v>
      </c>
      <c r="AO2388" s="75" t="str">
        <f t="shared" si="481"/>
        <v>1</v>
      </c>
      <c r="AP2388" s="75" t="str">
        <f t="shared" si="482"/>
        <v>1</v>
      </c>
      <c r="AQ2388" s="75" t="str">
        <f t="shared" si="475"/>
        <v>1</v>
      </c>
      <c r="AR2388" s="75" t="str">
        <f t="shared" si="476"/>
        <v>1</v>
      </c>
      <c r="AS2388" s="75">
        <f t="shared" si="483"/>
        <v>1</v>
      </c>
      <c r="AT2388" s="75" t="str">
        <f t="shared" si="484"/>
        <v>1</v>
      </c>
      <c r="AU2388" s="48" t="e">
        <f>IF(OR(AQ2388="I",#REF!="I",AQ2388="C",#REF!="C"),"Termovacío",IF(OR(AO2388="I",AN2388="I",AP2388="I",AK2388="I",AL2388="I",AO2388="C",AN2388="C",AP2388="C",AK2388="C",AL2388="C"),"Regeneración",""))</f>
        <v>#REF!</v>
      </c>
    </row>
    <row r="2389" spans="1:47" s="10" customFormat="1" ht="15" customHeight="1" x14ac:dyDescent="0.2">
      <c r="A2389" s="4">
        <f t="shared" si="485"/>
        <v>128</v>
      </c>
      <c r="B2389" s="4">
        <v>60000273</v>
      </c>
      <c r="C2389" s="4" t="s">
        <v>89</v>
      </c>
      <c r="D2389" s="4" t="s">
        <v>163</v>
      </c>
      <c r="E2389" s="3"/>
      <c r="F2389" s="4" t="s">
        <v>416</v>
      </c>
      <c r="G2389" s="4" t="s">
        <v>185</v>
      </c>
      <c r="H2389" s="4" t="s">
        <v>203</v>
      </c>
      <c r="I2389" s="4" t="s">
        <v>245</v>
      </c>
      <c r="J2389" s="4" t="s">
        <v>205</v>
      </c>
      <c r="K2389" s="4" t="s">
        <v>176</v>
      </c>
      <c r="L2389" s="4">
        <v>2018</v>
      </c>
      <c r="M2389" s="4" t="s">
        <v>267</v>
      </c>
      <c r="N2389" s="4" t="s">
        <v>153</v>
      </c>
      <c r="O2389" s="4" t="s">
        <v>118</v>
      </c>
      <c r="P2389" s="4"/>
      <c r="Q2389" s="4" t="s">
        <v>247</v>
      </c>
      <c r="R2389" s="4" t="s">
        <v>119</v>
      </c>
      <c r="S2389" s="13"/>
      <c r="T2389" s="4"/>
      <c r="U2389" s="4"/>
      <c r="V2389" s="4" t="s">
        <v>448</v>
      </c>
      <c r="W2389" s="4">
        <v>60</v>
      </c>
      <c r="X2389" s="13">
        <v>45127</v>
      </c>
      <c r="Y2389" s="27">
        <v>54.5</v>
      </c>
      <c r="Z2389" s="27">
        <v>28.9</v>
      </c>
      <c r="AA2389" s="28" t="s">
        <v>450</v>
      </c>
      <c r="AB2389" s="31">
        <v>0.88600000000000001</v>
      </c>
      <c r="AC2389" s="32">
        <v>60</v>
      </c>
      <c r="AD2389" s="28">
        <v>10</v>
      </c>
      <c r="AE2389" s="28">
        <v>38.299999999999997</v>
      </c>
      <c r="AF2389" s="33">
        <v>0.01</v>
      </c>
      <c r="AG2389" s="28">
        <v>0.5</v>
      </c>
      <c r="AH2389" s="31">
        <v>2E-3</v>
      </c>
      <c r="AI2389" s="31">
        <v>0.158</v>
      </c>
      <c r="AJ2389" s="31"/>
      <c r="AK2389" s="75" t="str">
        <f t="shared" si="477"/>
        <v>1</v>
      </c>
      <c r="AL2389" s="75" t="str">
        <f t="shared" si="478"/>
        <v>1</v>
      </c>
      <c r="AM2389" s="75" t="str">
        <f t="shared" si="479"/>
        <v>1</v>
      </c>
      <c r="AN2389" s="75" t="str">
        <f t="shared" si="480"/>
        <v>1</v>
      </c>
      <c r="AO2389" s="75" t="str">
        <f t="shared" si="481"/>
        <v>1</v>
      </c>
      <c r="AP2389" s="75" t="str">
        <f t="shared" si="482"/>
        <v>1</v>
      </c>
      <c r="AQ2389" s="75" t="str">
        <f t="shared" si="475"/>
        <v>1</v>
      </c>
      <c r="AR2389" s="75" t="str">
        <f t="shared" si="476"/>
        <v>1</v>
      </c>
      <c r="AS2389" s="75">
        <f t="shared" si="483"/>
        <v>1</v>
      </c>
      <c r="AT2389" s="75" t="str">
        <f t="shared" si="484"/>
        <v>1</v>
      </c>
      <c r="AU2389" s="48" t="e">
        <f>IF(OR(AQ2389="I",#REF!="I",AQ2389="C",#REF!="C"),"Termovacío",IF(OR(AO2389="I",AN2389="I",AP2389="I",AK2389="I",AL2389="I",AO2389="C",AN2389="C",AP2389="C",AK2389="C",AL2389="C"),"Regeneración",""))</f>
        <v>#REF!</v>
      </c>
    </row>
    <row r="2390" spans="1:47" s="10" customFormat="1" ht="15" customHeight="1" x14ac:dyDescent="0.2">
      <c r="A2390" s="4">
        <f t="shared" si="485"/>
        <v>128</v>
      </c>
      <c r="B2390" s="4">
        <v>60000273</v>
      </c>
      <c r="C2390" s="4" t="s">
        <v>89</v>
      </c>
      <c r="D2390" s="4" t="s">
        <v>163</v>
      </c>
      <c r="E2390" s="3"/>
      <c r="F2390" s="4" t="s">
        <v>416</v>
      </c>
      <c r="G2390" s="4" t="s">
        <v>185</v>
      </c>
      <c r="H2390" s="4" t="s">
        <v>203</v>
      </c>
      <c r="I2390" s="4" t="s">
        <v>245</v>
      </c>
      <c r="J2390" s="4" t="s">
        <v>205</v>
      </c>
      <c r="K2390" s="4" t="s">
        <v>176</v>
      </c>
      <c r="L2390" s="4">
        <v>2018</v>
      </c>
      <c r="M2390" s="4" t="s">
        <v>267</v>
      </c>
      <c r="N2390" s="4" t="s">
        <v>153</v>
      </c>
      <c r="O2390" s="4" t="s">
        <v>118</v>
      </c>
      <c r="P2390" s="4"/>
      <c r="Q2390" s="4" t="s">
        <v>247</v>
      </c>
      <c r="R2390" s="4" t="s">
        <v>119</v>
      </c>
      <c r="S2390" s="13"/>
      <c r="T2390" s="4"/>
      <c r="U2390" s="4"/>
      <c r="V2390" s="4"/>
      <c r="W2390" s="4">
        <v>60</v>
      </c>
      <c r="X2390" s="13" t="s">
        <v>291</v>
      </c>
      <c r="Y2390" s="27">
        <v>0</v>
      </c>
      <c r="Z2390" s="27">
        <v>54</v>
      </c>
      <c r="AA2390" s="28" t="s">
        <v>282</v>
      </c>
      <c r="AB2390" s="31">
        <v>0.88470000000000004</v>
      </c>
      <c r="AC2390" s="32">
        <v>69.900000000000006</v>
      </c>
      <c r="AD2390" s="28">
        <v>10</v>
      </c>
      <c r="AE2390" s="28">
        <v>39.5</v>
      </c>
      <c r="AF2390" s="33">
        <v>0.02</v>
      </c>
      <c r="AG2390" s="28">
        <v>1</v>
      </c>
      <c r="AH2390" s="31">
        <v>7.0000000000000001E-3</v>
      </c>
      <c r="AI2390" s="31">
        <v>0.23</v>
      </c>
      <c r="AJ2390" s="31"/>
      <c r="AK2390" s="75" t="str">
        <f t="shared" si="477"/>
        <v>1</v>
      </c>
      <c r="AL2390" s="75" t="str">
        <f t="shared" si="478"/>
        <v>1</v>
      </c>
      <c r="AM2390" s="75" t="str">
        <f t="shared" si="479"/>
        <v>1</v>
      </c>
      <c r="AN2390" s="75" t="str">
        <f t="shared" si="480"/>
        <v>1</v>
      </c>
      <c r="AO2390" s="75" t="str">
        <f t="shared" si="481"/>
        <v>1</v>
      </c>
      <c r="AP2390" s="75" t="str">
        <f t="shared" si="482"/>
        <v>1</v>
      </c>
      <c r="AQ2390" s="75" t="str">
        <f t="shared" si="475"/>
        <v>1</v>
      </c>
      <c r="AR2390" s="75" t="str">
        <f t="shared" si="476"/>
        <v>1</v>
      </c>
      <c r="AS2390" s="75">
        <f t="shared" si="483"/>
        <v>1</v>
      </c>
      <c r="AT2390" s="75" t="str">
        <f t="shared" si="484"/>
        <v>1</v>
      </c>
      <c r="AU2390" s="48" t="e">
        <f>IF(OR(AQ2390="I",#REF!="I",AQ2390="C",#REF!="C"),"Termovacío",IF(OR(AO2390="I",AN2390="I",AP2390="I",AK2390="I",AL2390="I",AO2390="C",AN2390="C",AP2390="C",AK2390="C",AL2390="C"),"Regeneración",""))</f>
        <v>#REF!</v>
      </c>
    </row>
    <row r="2391" spans="1:47" s="10" customFormat="1" ht="15" customHeight="1" x14ac:dyDescent="0.2">
      <c r="A2391" s="4">
        <f t="shared" si="485"/>
        <v>128</v>
      </c>
      <c r="B2391" s="4">
        <v>60000273</v>
      </c>
      <c r="C2391" s="4" t="s">
        <v>89</v>
      </c>
      <c r="D2391" s="4" t="s">
        <v>163</v>
      </c>
      <c r="E2391" s="3"/>
      <c r="F2391" s="4" t="s">
        <v>416</v>
      </c>
      <c r="G2391" s="4" t="s">
        <v>185</v>
      </c>
      <c r="H2391" s="4" t="s">
        <v>203</v>
      </c>
      <c r="I2391" s="4" t="s">
        <v>245</v>
      </c>
      <c r="J2391" s="4" t="s">
        <v>205</v>
      </c>
      <c r="K2391" s="4" t="s">
        <v>176</v>
      </c>
      <c r="L2391" s="4">
        <v>2018</v>
      </c>
      <c r="M2391" s="4" t="s">
        <v>267</v>
      </c>
      <c r="N2391" s="4" t="s">
        <v>153</v>
      </c>
      <c r="O2391" s="4" t="s">
        <v>118</v>
      </c>
      <c r="P2391" s="4"/>
      <c r="Q2391" s="4" t="s">
        <v>247</v>
      </c>
      <c r="R2391" s="4" t="s">
        <v>119</v>
      </c>
      <c r="S2391" s="13"/>
      <c r="T2391" s="4"/>
      <c r="U2391" s="4"/>
      <c r="V2391" s="4" t="s">
        <v>301</v>
      </c>
      <c r="W2391" s="4">
        <v>60</v>
      </c>
      <c r="X2391" s="13">
        <v>44404</v>
      </c>
      <c r="Y2391" s="27">
        <v>72</v>
      </c>
      <c r="Z2391" s="27">
        <v>49</v>
      </c>
      <c r="AA2391" s="28" t="s">
        <v>283</v>
      </c>
      <c r="AB2391" s="31">
        <v>0.878</v>
      </c>
      <c r="AC2391" s="32">
        <v>34</v>
      </c>
      <c r="AD2391" s="28">
        <v>14</v>
      </c>
      <c r="AE2391" s="28">
        <v>39</v>
      </c>
      <c r="AF2391" s="33">
        <v>0.02</v>
      </c>
      <c r="AG2391" s="28">
        <v>0.5</v>
      </c>
      <c r="AH2391" s="31">
        <v>7.0000000000000001E-3</v>
      </c>
      <c r="AI2391" s="31">
        <v>0.29499999999999998</v>
      </c>
      <c r="AJ2391" s="31"/>
      <c r="AK2391" s="75" t="str">
        <f t="shared" si="477"/>
        <v>1</v>
      </c>
      <c r="AL2391" s="75" t="str">
        <f t="shared" si="478"/>
        <v>1</v>
      </c>
      <c r="AM2391" s="75" t="str">
        <f t="shared" si="479"/>
        <v>1</v>
      </c>
      <c r="AN2391" s="75" t="str">
        <f t="shared" si="480"/>
        <v>1</v>
      </c>
      <c r="AO2391" s="75" t="str">
        <f t="shared" si="481"/>
        <v>1</v>
      </c>
      <c r="AP2391" s="75" t="str">
        <f t="shared" si="482"/>
        <v>1</v>
      </c>
      <c r="AQ2391" s="75" t="str">
        <f t="shared" si="475"/>
        <v>5</v>
      </c>
      <c r="AR2391" s="75" t="str">
        <f t="shared" si="476"/>
        <v>1</v>
      </c>
      <c r="AS2391" s="75">
        <f t="shared" si="483"/>
        <v>1.9090909090909092</v>
      </c>
      <c r="AT2391" s="75" t="str">
        <f t="shared" si="484"/>
        <v>3</v>
      </c>
      <c r="AU2391" s="48" t="e">
        <f>IF(OR(AQ2391="I",#REF!="I",AQ2391="C",#REF!="C"),"Termovacío",IF(OR(AO2391="I",AN2391="I",AP2391="I",AK2391="I",AL2391="I",AO2391="C",AN2391="C",AP2391="C",AK2391="C",AL2391="C"),"Regeneración",""))</f>
        <v>#REF!</v>
      </c>
    </row>
    <row r="2392" spans="1:47" s="10" customFormat="1" ht="15" customHeight="1" x14ac:dyDescent="0.2">
      <c r="A2392" s="4">
        <f t="shared" si="485"/>
        <v>128</v>
      </c>
      <c r="B2392" s="4">
        <v>60000273</v>
      </c>
      <c r="C2392" s="4" t="s">
        <v>89</v>
      </c>
      <c r="D2392" s="4" t="s">
        <v>163</v>
      </c>
      <c r="E2392" s="3"/>
      <c r="F2392" s="4" t="s">
        <v>416</v>
      </c>
      <c r="G2392" s="4" t="s">
        <v>185</v>
      </c>
      <c r="H2392" s="4" t="s">
        <v>203</v>
      </c>
      <c r="I2392" s="4" t="s">
        <v>245</v>
      </c>
      <c r="J2392" s="4" t="s">
        <v>205</v>
      </c>
      <c r="K2392" s="4" t="s">
        <v>176</v>
      </c>
      <c r="L2392" s="4">
        <v>2018</v>
      </c>
      <c r="M2392" s="4" t="s">
        <v>267</v>
      </c>
      <c r="N2392" s="4" t="s">
        <v>153</v>
      </c>
      <c r="O2392" s="4" t="s">
        <v>118</v>
      </c>
      <c r="P2392" s="4"/>
      <c r="Q2392" s="4" t="s">
        <v>247</v>
      </c>
      <c r="R2392" s="4" t="s">
        <v>119</v>
      </c>
      <c r="S2392" s="13"/>
      <c r="T2392" s="4"/>
      <c r="U2392" s="4"/>
      <c r="V2392" s="4"/>
      <c r="W2392" s="4">
        <v>60</v>
      </c>
      <c r="X2392" s="13">
        <v>41631</v>
      </c>
      <c r="Y2392" s="27"/>
      <c r="Z2392" s="27"/>
      <c r="AA2392" s="28"/>
      <c r="AB2392" s="31"/>
      <c r="AC2392" s="32"/>
      <c r="AD2392" s="28"/>
      <c r="AE2392" s="28">
        <v>33.5</v>
      </c>
      <c r="AF2392" s="33">
        <v>0.01</v>
      </c>
      <c r="AG2392" s="28">
        <v>1.5</v>
      </c>
      <c r="AH2392" s="31">
        <v>1.6E-2</v>
      </c>
      <c r="AI2392" s="31">
        <v>0.5</v>
      </c>
      <c r="AJ2392" s="31"/>
      <c r="AK2392" s="75" t="str">
        <f t="shared" si="477"/>
        <v>1</v>
      </c>
      <c r="AL2392" s="75" t="str">
        <f t="shared" si="478"/>
        <v>1</v>
      </c>
      <c r="AM2392" s="75" t="str">
        <f t="shared" si="479"/>
        <v>1</v>
      </c>
      <c r="AN2392" s="75" t="str">
        <f t="shared" si="480"/>
        <v>1</v>
      </c>
      <c r="AO2392" s="75" t="str">
        <f t="shared" si="481"/>
        <v>1</v>
      </c>
      <c r="AP2392" s="75" t="str">
        <f t="shared" si="482"/>
        <v>1</v>
      </c>
      <c r="AQ2392" s="75" t="str">
        <f t="shared" si="475"/>
        <v>1</v>
      </c>
      <c r="AR2392" s="75" t="str">
        <f t="shared" si="476"/>
        <v>1</v>
      </c>
      <c r="AS2392" s="75">
        <f t="shared" si="483"/>
        <v>1</v>
      </c>
      <c r="AT2392" s="75" t="str">
        <f t="shared" si="484"/>
        <v>1</v>
      </c>
      <c r="AU2392" s="48" t="e">
        <f>IF(OR(AQ2392="I",#REF!="I",AQ2392="C",#REF!="C"),"Termovacío",IF(OR(AO2392="I",AN2392="I",AP2392="I",AK2392="I",AL2392="I",AO2392="C",AN2392="C",AP2392="C",AK2392="C",AL2392="C"),"Regeneración",""))</f>
        <v>#REF!</v>
      </c>
    </row>
    <row r="2393" spans="1:47" s="10" customFormat="1" ht="15" customHeight="1" x14ac:dyDescent="0.2">
      <c r="A2393" s="4">
        <f t="shared" si="485"/>
        <v>128</v>
      </c>
      <c r="B2393" s="4">
        <v>60000273</v>
      </c>
      <c r="C2393" s="4" t="s">
        <v>89</v>
      </c>
      <c r="D2393" s="4" t="s">
        <v>163</v>
      </c>
      <c r="E2393" s="3"/>
      <c r="F2393" s="4" t="s">
        <v>416</v>
      </c>
      <c r="G2393" s="4" t="s">
        <v>185</v>
      </c>
      <c r="H2393" s="4" t="s">
        <v>203</v>
      </c>
      <c r="I2393" s="4" t="s">
        <v>245</v>
      </c>
      <c r="J2393" s="4" t="s">
        <v>205</v>
      </c>
      <c r="K2393" s="4" t="s">
        <v>176</v>
      </c>
      <c r="L2393" s="4">
        <v>2018</v>
      </c>
      <c r="M2393" s="4" t="s">
        <v>267</v>
      </c>
      <c r="N2393" s="4" t="s">
        <v>153</v>
      </c>
      <c r="O2393" s="4" t="s">
        <v>118</v>
      </c>
      <c r="P2393" s="4"/>
      <c r="Q2393" s="4" t="s">
        <v>247</v>
      </c>
      <c r="R2393" s="4" t="s">
        <v>119</v>
      </c>
      <c r="S2393" s="13"/>
      <c r="T2393" s="4"/>
      <c r="U2393" s="4"/>
      <c r="V2393" s="4"/>
      <c r="W2393" s="4">
        <v>60</v>
      </c>
      <c r="X2393" s="13">
        <v>41340</v>
      </c>
      <c r="Y2393" s="27"/>
      <c r="Z2393" s="27"/>
      <c r="AA2393" s="28"/>
      <c r="AB2393" s="31"/>
      <c r="AC2393" s="32"/>
      <c r="AD2393" s="28"/>
      <c r="AE2393" s="28">
        <v>38</v>
      </c>
      <c r="AF2393" s="33">
        <v>0.01</v>
      </c>
      <c r="AG2393" s="28">
        <v>0.5</v>
      </c>
      <c r="AH2393" s="31">
        <v>1.4999999999999999E-2</v>
      </c>
      <c r="AI2393" s="31">
        <v>0.34399999999999997</v>
      </c>
      <c r="AJ2393" s="31"/>
      <c r="AK2393" s="75" t="str">
        <f t="shared" si="477"/>
        <v>1</v>
      </c>
      <c r="AL2393" s="75" t="str">
        <f t="shared" si="478"/>
        <v>1</v>
      </c>
      <c r="AM2393" s="75" t="str">
        <f t="shared" si="479"/>
        <v>1</v>
      </c>
      <c r="AN2393" s="75" t="str">
        <f t="shared" si="480"/>
        <v>1</v>
      </c>
      <c r="AO2393" s="75" t="str">
        <f t="shared" si="481"/>
        <v>1</v>
      </c>
      <c r="AP2393" s="75" t="str">
        <f t="shared" si="482"/>
        <v>1</v>
      </c>
      <c r="AQ2393" s="75" t="str">
        <f t="shared" si="475"/>
        <v>1</v>
      </c>
      <c r="AR2393" s="75" t="str">
        <f t="shared" si="476"/>
        <v>1</v>
      </c>
      <c r="AS2393" s="75">
        <f t="shared" si="483"/>
        <v>1</v>
      </c>
      <c r="AT2393" s="75" t="str">
        <f t="shared" si="484"/>
        <v>1</v>
      </c>
      <c r="AU2393" s="48" t="e">
        <f>IF(OR(AQ2393="I",#REF!="I",AQ2393="C",#REF!="C"),"Termovacío",IF(OR(AO2393="I",AN2393="I",AP2393="I",AK2393="I",AL2393="I",AO2393="C",AN2393="C",AP2393="C",AK2393="C",AL2393="C"),"Regeneración",""))</f>
        <v>#REF!</v>
      </c>
    </row>
    <row r="2394" spans="1:47" s="10" customFormat="1" ht="15" customHeight="1" x14ac:dyDescent="0.2">
      <c r="A2394" s="4">
        <f t="shared" si="485"/>
        <v>128</v>
      </c>
      <c r="B2394" s="4">
        <v>60000273</v>
      </c>
      <c r="C2394" s="4" t="s">
        <v>89</v>
      </c>
      <c r="D2394" s="4" t="s">
        <v>163</v>
      </c>
      <c r="E2394" s="3"/>
      <c r="F2394" s="4" t="s">
        <v>416</v>
      </c>
      <c r="G2394" s="4" t="s">
        <v>185</v>
      </c>
      <c r="H2394" s="4" t="s">
        <v>203</v>
      </c>
      <c r="I2394" s="4" t="s">
        <v>245</v>
      </c>
      <c r="J2394" s="4" t="s">
        <v>205</v>
      </c>
      <c r="K2394" s="4" t="s">
        <v>176</v>
      </c>
      <c r="L2394" s="4">
        <v>2018</v>
      </c>
      <c r="M2394" s="4" t="s">
        <v>267</v>
      </c>
      <c r="N2394" s="4" t="s">
        <v>153</v>
      </c>
      <c r="O2394" s="4" t="s">
        <v>118</v>
      </c>
      <c r="P2394" s="4"/>
      <c r="Q2394" s="4" t="s">
        <v>247</v>
      </c>
      <c r="R2394" s="4" t="s">
        <v>119</v>
      </c>
      <c r="S2394" s="13"/>
      <c r="T2394" s="4"/>
      <c r="U2394" s="4"/>
      <c r="V2394" s="4"/>
      <c r="W2394" s="4">
        <v>60</v>
      </c>
      <c r="X2394" s="13">
        <v>40932</v>
      </c>
      <c r="Y2394" s="27"/>
      <c r="Z2394" s="27"/>
      <c r="AA2394" s="28"/>
      <c r="AB2394" s="31"/>
      <c r="AC2394" s="32"/>
      <c r="AD2394" s="28"/>
      <c r="AE2394" s="28">
        <v>45</v>
      </c>
      <c r="AF2394" s="33">
        <v>0.01</v>
      </c>
      <c r="AG2394" s="28">
        <v>0.5</v>
      </c>
      <c r="AH2394" s="31">
        <v>7.0000000000000001E-3</v>
      </c>
      <c r="AI2394" s="31">
        <v>0.30099999999999999</v>
      </c>
      <c r="AJ2394" s="31"/>
      <c r="AK2394" s="75" t="str">
        <f t="shared" si="477"/>
        <v>1</v>
      </c>
      <c r="AL2394" s="75" t="str">
        <f t="shared" si="478"/>
        <v>1</v>
      </c>
      <c r="AM2394" s="75" t="str">
        <f t="shared" si="479"/>
        <v>1</v>
      </c>
      <c r="AN2394" s="75" t="str">
        <f t="shared" si="480"/>
        <v>1</v>
      </c>
      <c r="AO2394" s="75" t="str">
        <f t="shared" si="481"/>
        <v>1</v>
      </c>
      <c r="AP2394" s="75" t="str">
        <f t="shared" si="482"/>
        <v>1</v>
      </c>
      <c r="AQ2394" s="75" t="str">
        <f t="shared" si="475"/>
        <v>1</v>
      </c>
      <c r="AR2394" s="75" t="str">
        <f t="shared" si="476"/>
        <v>1</v>
      </c>
      <c r="AS2394" s="75">
        <f t="shared" si="483"/>
        <v>1</v>
      </c>
      <c r="AT2394" s="75" t="str">
        <f t="shared" si="484"/>
        <v>1</v>
      </c>
      <c r="AU2394" s="48" t="e">
        <f>IF(OR(AQ2394="I",#REF!="I",AQ2394="C",#REF!="C"),"Termovacío",IF(OR(AO2394="I",AN2394="I",AP2394="I",AK2394="I",AL2394="I",AO2394="C",AN2394="C",AP2394="C",AK2394="C",AL2394="C"),"Regeneración",""))</f>
        <v>#REF!</v>
      </c>
    </row>
    <row r="2395" spans="1:47" s="10" customFormat="1" ht="15" customHeight="1" x14ac:dyDescent="0.2">
      <c r="A2395" s="4">
        <f t="shared" si="485"/>
        <v>128</v>
      </c>
      <c r="B2395" s="4">
        <v>60000273</v>
      </c>
      <c r="C2395" s="4" t="s">
        <v>89</v>
      </c>
      <c r="D2395" s="4" t="s">
        <v>163</v>
      </c>
      <c r="E2395" s="3"/>
      <c r="F2395" s="4" t="s">
        <v>416</v>
      </c>
      <c r="G2395" s="4" t="s">
        <v>185</v>
      </c>
      <c r="H2395" s="4" t="s">
        <v>203</v>
      </c>
      <c r="I2395" s="4" t="s">
        <v>245</v>
      </c>
      <c r="J2395" s="4" t="s">
        <v>205</v>
      </c>
      <c r="K2395" s="4" t="s">
        <v>176</v>
      </c>
      <c r="L2395" s="4">
        <v>2018</v>
      </c>
      <c r="M2395" s="4" t="s">
        <v>267</v>
      </c>
      <c r="N2395" s="4" t="s">
        <v>153</v>
      </c>
      <c r="O2395" s="4" t="s">
        <v>118</v>
      </c>
      <c r="P2395" s="4"/>
      <c r="Q2395" s="4" t="s">
        <v>247</v>
      </c>
      <c r="R2395" s="4" t="s">
        <v>119</v>
      </c>
      <c r="S2395" s="13"/>
      <c r="T2395" s="4"/>
      <c r="U2395" s="4"/>
      <c r="V2395" s="4"/>
      <c r="W2395" s="4">
        <v>60</v>
      </c>
      <c r="X2395" s="13">
        <v>40653</v>
      </c>
      <c r="Y2395" s="27"/>
      <c r="Z2395" s="27"/>
      <c r="AA2395" s="28"/>
      <c r="AB2395" s="31"/>
      <c r="AC2395" s="32"/>
      <c r="AD2395" s="28"/>
      <c r="AE2395" s="28">
        <v>39</v>
      </c>
      <c r="AF2395" s="33">
        <v>0.01</v>
      </c>
      <c r="AG2395" s="28">
        <v>0.5</v>
      </c>
      <c r="AH2395" s="31">
        <v>2.3E-2</v>
      </c>
      <c r="AI2395" s="31">
        <v>0.50600000000000001</v>
      </c>
      <c r="AJ2395" s="31"/>
      <c r="AK2395" s="75" t="str">
        <f t="shared" si="477"/>
        <v>1</v>
      </c>
      <c r="AL2395" s="75" t="str">
        <f t="shared" si="478"/>
        <v>1</v>
      </c>
      <c r="AM2395" s="75" t="str">
        <f t="shared" si="479"/>
        <v>1</v>
      </c>
      <c r="AN2395" s="75" t="str">
        <f t="shared" si="480"/>
        <v>1</v>
      </c>
      <c r="AO2395" s="75" t="str">
        <f t="shared" si="481"/>
        <v>1</v>
      </c>
      <c r="AP2395" s="75" t="str">
        <f t="shared" si="482"/>
        <v>1</v>
      </c>
      <c r="AQ2395" s="75" t="str">
        <f t="shared" si="475"/>
        <v>1</v>
      </c>
      <c r="AR2395" s="75" t="str">
        <f t="shared" si="476"/>
        <v>1</v>
      </c>
      <c r="AS2395" s="75">
        <f t="shared" si="483"/>
        <v>1</v>
      </c>
      <c r="AT2395" s="75" t="str">
        <f t="shared" si="484"/>
        <v>1</v>
      </c>
      <c r="AU2395" s="48" t="e">
        <f>IF(OR(AQ2395="I",#REF!="I",AQ2395="C",#REF!="C"),"Termovacío",IF(OR(AO2395="I",AN2395="I",AP2395="I",AK2395="I",AL2395="I",AO2395="C",AN2395="C",AP2395="C",AK2395="C",AL2395="C"),"Regeneración",""))</f>
        <v>#REF!</v>
      </c>
    </row>
    <row r="2396" spans="1:47" s="10" customFormat="1" ht="15" customHeight="1" x14ac:dyDescent="0.2">
      <c r="A2396" s="4">
        <f t="shared" si="485"/>
        <v>128</v>
      </c>
      <c r="B2396" s="4">
        <v>60000273</v>
      </c>
      <c r="C2396" s="4" t="s">
        <v>89</v>
      </c>
      <c r="D2396" s="4" t="s">
        <v>163</v>
      </c>
      <c r="E2396" s="3"/>
      <c r="F2396" s="4" t="s">
        <v>416</v>
      </c>
      <c r="G2396" s="4" t="s">
        <v>185</v>
      </c>
      <c r="H2396" s="4" t="s">
        <v>203</v>
      </c>
      <c r="I2396" s="4" t="s">
        <v>245</v>
      </c>
      <c r="J2396" s="4" t="s">
        <v>205</v>
      </c>
      <c r="K2396" s="4" t="s">
        <v>176</v>
      </c>
      <c r="L2396" s="4">
        <v>2018</v>
      </c>
      <c r="M2396" s="4" t="s">
        <v>267</v>
      </c>
      <c r="N2396" s="4" t="s">
        <v>153</v>
      </c>
      <c r="O2396" s="4" t="s">
        <v>118</v>
      </c>
      <c r="P2396" s="4"/>
      <c r="Q2396" s="4" t="s">
        <v>247</v>
      </c>
      <c r="R2396" s="4" t="s">
        <v>119</v>
      </c>
      <c r="S2396" s="13"/>
      <c r="T2396" s="4"/>
      <c r="U2396" s="4"/>
      <c r="V2396" s="4"/>
      <c r="W2396" s="4">
        <v>60</v>
      </c>
      <c r="X2396" s="13">
        <v>40316</v>
      </c>
      <c r="Y2396" s="27"/>
      <c r="Z2396" s="27"/>
      <c r="AA2396" s="28"/>
      <c r="AB2396" s="31"/>
      <c r="AC2396" s="32"/>
      <c r="AD2396" s="28"/>
      <c r="AE2396" s="28">
        <v>28</v>
      </c>
      <c r="AF2396" s="33">
        <v>0.03</v>
      </c>
      <c r="AG2396" s="28">
        <v>1.5</v>
      </c>
      <c r="AH2396" s="31">
        <v>0.02</v>
      </c>
      <c r="AI2396" s="31">
        <v>0.628</v>
      </c>
      <c r="AJ2396" s="31"/>
      <c r="AK2396" s="75" t="str">
        <f t="shared" si="477"/>
        <v>1</v>
      </c>
      <c r="AL2396" s="75" t="str">
        <f t="shared" si="478"/>
        <v>1</v>
      </c>
      <c r="AM2396" s="75" t="str">
        <f t="shared" si="479"/>
        <v>1</v>
      </c>
      <c r="AN2396" s="75" t="str">
        <f t="shared" si="480"/>
        <v>1</v>
      </c>
      <c r="AO2396" s="75" t="str">
        <f t="shared" si="481"/>
        <v>3</v>
      </c>
      <c r="AP2396" s="75" t="str">
        <f t="shared" si="482"/>
        <v>1</v>
      </c>
      <c r="AQ2396" s="75" t="str">
        <f t="shared" si="475"/>
        <v>1</v>
      </c>
      <c r="AR2396" s="75" t="str">
        <f t="shared" si="476"/>
        <v>1</v>
      </c>
      <c r="AS2396" s="75">
        <f t="shared" si="483"/>
        <v>1.2727272727272727</v>
      </c>
      <c r="AT2396" s="75" t="str">
        <f t="shared" si="484"/>
        <v>3</v>
      </c>
      <c r="AU2396" s="48" t="e">
        <f>IF(OR(AQ2396="I",#REF!="I",AQ2396="C",#REF!="C"),"Termovacío",IF(OR(AO2396="I",AN2396="I",AP2396="I",AK2396="I",AL2396="I",AO2396="C",AN2396="C",AP2396="C",AK2396="C",AL2396="C"),"Regeneración",""))</f>
        <v>#REF!</v>
      </c>
    </row>
    <row r="2397" spans="1:47" s="10" customFormat="1" ht="15" customHeight="1" x14ac:dyDescent="0.2">
      <c r="A2397" s="4">
        <f t="shared" si="485"/>
        <v>128</v>
      </c>
      <c r="B2397" s="4">
        <v>60000273</v>
      </c>
      <c r="C2397" s="4" t="s">
        <v>89</v>
      </c>
      <c r="D2397" s="4" t="s">
        <v>163</v>
      </c>
      <c r="E2397" s="3"/>
      <c r="F2397" s="4" t="s">
        <v>416</v>
      </c>
      <c r="G2397" s="4" t="s">
        <v>185</v>
      </c>
      <c r="H2397" s="4" t="s">
        <v>203</v>
      </c>
      <c r="I2397" s="4" t="s">
        <v>245</v>
      </c>
      <c r="J2397" s="4" t="s">
        <v>205</v>
      </c>
      <c r="K2397" s="4" t="s">
        <v>176</v>
      </c>
      <c r="L2397" s="4">
        <v>2018</v>
      </c>
      <c r="M2397" s="4" t="s">
        <v>267</v>
      </c>
      <c r="N2397" s="4" t="s">
        <v>153</v>
      </c>
      <c r="O2397" s="4" t="s">
        <v>118</v>
      </c>
      <c r="P2397" s="4"/>
      <c r="Q2397" s="4" t="s">
        <v>247</v>
      </c>
      <c r="R2397" s="4" t="s">
        <v>119</v>
      </c>
      <c r="S2397" s="13"/>
      <c r="T2397" s="4"/>
      <c r="U2397" s="4"/>
      <c r="V2397" s="4"/>
      <c r="W2397" s="4">
        <v>60</v>
      </c>
      <c r="X2397" s="13">
        <v>40205</v>
      </c>
      <c r="Y2397" s="27"/>
      <c r="Z2397" s="27"/>
      <c r="AA2397" s="28"/>
      <c r="AB2397" s="31"/>
      <c r="AC2397" s="32">
        <v>58.5</v>
      </c>
      <c r="AD2397" s="28"/>
      <c r="AE2397" s="28">
        <v>27</v>
      </c>
      <c r="AF2397" s="33">
        <v>7.0000000000000007E-2</v>
      </c>
      <c r="AG2397" s="28"/>
      <c r="AH2397" s="31">
        <v>2.7E-2</v>
      </c>
      <c r="AI2397" s="31"/>
      <c r="AJ2397" s="31"/>
      <c r="AK2397" s="75" t="str">
        <f t="shared" si="477"/>
        <v>1</v>
      </c>
      <c r="AL2397" s="75" t="str">
        <f t="shared" si="478"/>
        <v>1</v>
      </c>
      <c r="AM2397" s="75" t="str">
        <f t="shared" si="479"/>
        <v>1</v>
      </c>
      <c r="AN2397" s="75" t="str">
        <f t="shared" si="480"/>
        <v>3</v>
      </c>
      <c r="AO2397" s="75" t="str">
        <f t="shared" si="481"/>
        <v>5</v>
      </c>
      <c r="AP2397" s="75" t="str">
        <f t="shared" si="482"/>
        <v>1</v>
      </c>
      <c r="AQ2397" s="75" t="str">
        <f t="shared" si="475"/>
        <v>1</v>
      </c>
      <c r="AR2397" s="75" t="str">
        <f t="shared" si="476"/>
        <v>1</v>
      </c>
      <c r="AS2397" s="75">
        <f t="shared" si="483"/>
        <v>1.7272727272727273</v>
      </c>
      <c r="AT2397" s="75" t="str">
        <f t="shared" si="484"/>
        <v>3</v>
      </c>
      <c r="AU2397" s="48" t="e">
        <f>IF(OR(AQ2397="I",#REF!="I",AQ2397="C",#REF!="C"),"Termovacío",IF(OR(AO2397="I",AN2397="I",AP2397="I",AK2397="I",AL2397="I",AO2397="C",AN2397="C",AP2397="C",AK2397="C",AL2397="C"),"Regeneración",""))</f>
        <v>#REF!</v>
      </c>
    </row>
    <row r="2398" spans="1:47" s="10" customFormat="1" ht="15" customHeight="1" x14ac:dyDescent="0.2">
      <c r="A2398" s="4">
        <f t="shared" si="485"/>
        <v>128</v>
      </c>
      <c r="B2398" s="4">
        <v>60000273</v>
      </c>
      <c r="C2398" s="4" t="s">
        <v>89</v>
      </c>
      <c r="D2398" s="4" t="s">
        <v>163</v>
      </c>
      <c r="E2398" s="3"/>
      <c r="F2398" s="4" t="s">
        <v>416</v>
      </c>
      <c r="G2398" s="4" t="s">
        <v>185</v>
      </c>
      <c r="H2398" s="4" t="s">
        <v>203</v>
      </c>
      <c r="I2398" s="4" t="s">
        <v>245</v>
      </c>
      <c r="J2398" s="4" t="s">
        <v>205</v>
      </c>
      <c r="K2398" s="4" t="s">
        <v>176</v>
      </c>
      <c r="L2398" s="4">
        <v>2018</v>
      </c>
      <c r="M2398" s="4" t="s">
        <v>267</v>
      </c>
      <c r="N2398" s="4" t="s">
        <v>153</v>
      </c>
      <c r="O2398" s="4" t="s">
        <v>118</v>
      </c>
      <c r="P2398" s="4"/>
      <c r="Q2398" s="4" t="s">
        <v>247</v>
      </c>
      <c r="R2398" s="4" t="s">
        <v>119</v>
      </c>
      <c r="S2398" s="13"/>
      <c r="T2398" s="4"/>
      <c r="U2398" s="4"/>
      <c r="V2398" s="4"/>
      <c r="W2398" s="4">
        <v>60</v>
      </c>
      <c r="X2398" s="13">
        <v>40204</v>
      </c>
      <c r="Y2398" s="27"/>
      <c r="Z2398" s="27"/>
      <c r="AA2398" s="28"/>
      <c r="AB2398" s="31"/>
      <c r="AC2398" s="32"/>
      <c r="AD2398" s="28"/>
      <c r="AE2398" s="28">
        <v>27</v>
      </c>
      <c r="AF2398" s="33">
        <v>0.06</v>
      </c>
      <c r="AG2398" s="28"/>
      <c r="AH2398" s="31">
        <v>2.4E-2</v>
      </c>
      <c r="AI2398" s="31"/>
      <c r="AJ2398" s="31"/>
      <c r="AK2398" s="75" t="str">
        <f t="shared" si="477"/>
        <v>1</v>
      </c>
      <c r="AL2398" s="75" t="str">
        <f t="shared" si="478"/>
        <v>1</v>
      </c>
      <c r="AM2398" s="75" t="str">
        <f t="shared" si="479"/>
        <v>1</v>
      </c>
      <c r="AN2398" s="75" t="str">
        <f t="shared" si="480"/>
        <v>3</v>
      </c>
      <c r="AO2398" s="75" t="str">
        <f t="shared" si="481"/>
        <v>5</v>
      </c>
      <c r="AP2398" s="75" t="str">
        <f t="shared" si="482"/>
        <v>1</v>
      </c>
      <c r="AQ2398" s="75" t="str">
        <f t="shared" si="475"/>
        <v>1</v>
      </c>
      <c r="AR2398" s="75" t="str">
        <f t="shared" si="476"/>
        <v>1</v>
      </c>
      <c r="AS2398" s="75">
        <f t="shared" si="483"/>
        <v>1.7272727272727273</v>
      </c>
      <c r="AT2398" s="75" t="str">
        <f t="shared" si="484"/>
        <v>3</v>
      </c>
      <c r="AU2398" s="48" t="e">
        <f>IF(OR(AQ2398="I",#REF!="I",AQ2398="C",#REF!="C"),"Termovacío",IF(OR(AO2398="I",AN2398="I",AP2398="I",AK2398="I",AL2398="I",AO2398="C",AN2398="C",AP2398="C",AK2398="C",AL2398="C"),"Regeneración",""))</f>
        <v>#REF!</v>
      </c>
    </row>
    <row r="2399" spans="1:47" s="10" customFormat="1" ht="15" customHeight="1" x14ac:dyDescent="0.2">
      <c r="A2399" s="4">
        <f t="shared" si="485"/>
        <v>128</v>
      </c>
      <c r="B2399" s="4">
        <v>60000273</v>
      </c>
      <c r="C2399" s="4" t="s">
        <v>89</v>
      </c>
      <c r="D2399" s="4" t="s">
        <v>163</v>
      </c>
      <c r="E2399" s="3"/>
      <c r="F2399" s="4" t="s">
        <v>416</v>
      </c>
      <c r="G2399" s="4" t="s">
        <v>185</v>
      </c>
      <c r="H2399" s="4" t="s">
        <v>203</v>
      </c>
      <c r="I2399" s="4" t="s">
        <v>245</v>
      </c>
      <c r="J2399" s="4" t="s">
        <v>205</v>
      </c>
      <c r="K2399" s="4" t="s">
        <v>176</v>
      </c>
      <c r="L2399" s="4">
        <v>2018</v>
      </c>
      <c r="M2399" s="4" t="s">
        <v>267</v>
      </c>
      <c r="N2399" s="4" t="s">
        <v>153</v>
      </c>
      <c r="O2399" s="4" t="s">
        <v>118</v>
      </c>
      <c r="P2399" s="4"/>
      <c r="Q2399" s="4" t="s">
        <v>247</v>
      </c>
      <c r="R2399" s="4" t="s">
        <v>119</v>
      </c>
      <c r="S2399" s="13"/>
      <c r="T2399" s="4"/>
      <c r="U2399" s="4"/>
      <c r="V2399" s="4"/>
      <c r="W2399" s="4">
        <v>60</v>
      </c>
      <c r="X2399" s="13">
        <v>40099</v>
      </c>
      <c r="Y2399" s="27"/>
      <c r="Z2399" s="27"/>
      <c r="AA2399" s="28"/>
      <c r="AB2399" s="31"/>
      <c r="AC2399" s="32"/>
      <c r="AD2399" s="28"/>
      <c r="AE2399" s="28">
        <v>28</v>
      </c>
      <c r="AF2399" s="33">
        <v>0.02</v>
      </c>
      <c r="AG2399" s="28">
        <v>1.5</v>
      </c>
      <c r="AH2399" s="31">
        <v>0.02</v>
      </c>
      <c r="AI2399" s="31">
        <v>1.0629999999999999</v>
      </c>
      <c r="AJ2399" s="31"/>
      <c r="AK2399" s="75" t="str">
        <f t="shared" si="477"/>
        <v>1</v>
      </c>
      <c r="AL2399" s="75" t="str">
        <f t="shared" si="478"/>
        <v>1</v>
      </c>
      <c r="AM2399" s="75" t="str">
        <f t="shared" si="479"/>
        <v>1</v>
      </c>
      <c r="AN2399" s="75" t="str">
        <f t="shared" si="480"/>
        <v>1</v>
      </c>
      <c r="AO2399" s="75" t="str">
        <f t="shared" si="481"/>
        <v>3</v>
      </c>
      <c r="AP2399" s="75" t="str">
        <f t="shared" si="482"/>
        <v>1</v>
      </c>
      <c r="AQ2399" s="75" t="str">
        <f t="shared" si="475"/>
        <v>1</v>
      </c>
      <c r="AR2399" s="75" t="str">
        <f t="shared" si="476"/>
        <v>1</v>
      </c>
      <c r="AS2399" s="75">
        <f t="shared" si="483"/>
        <v>1.2727272727272727</v>
      </c>
      <c r="AT2399" s="75" t="str">
        <f t="shared" si="484"/>
        <v>3</v>
      </c>
      <c r="AU2399" s="48" t="e">
        <f>IF(OR(AQ2399="I",#REF!="I",AQ2399="C",#REF!="C"),"Termovacío",IF(OR(AO2399="I",AN2399="I",AP2399="I",AK2399="I",AL2399="I",AO2399="C",AN2399="C",AP2399="C",AK2399="C",AL2399="C"),"Regeneración",""))</f>
        <v>#REF!</v>
      </c>
    </row>
    <row r="2400" spans="1:47" s="10" customFormat="1" ht="15" customHeight="1" x14ac:dyDescent="0.2">
      <c r="A2400" s="4">
        <f t="shared" si="485"/>
        <v>128</v>
      </c>
      <c r="B2400" s="4">
        <v>60000273</v>
      </c>
      <c r="C2400" s="4" t="s">
        <v>89</v>
      </c>
      <c r="D2400" s="4" t="s">
        <v>163</v>
      </c>
      <c r="E2400" s="3"/>
      <c r="F2400" s="4" t="s">
        <v>416</v>
      </c>
      <c r="G2400" s="4" t="s">
        <v>185</v>
      </c>
      <c r="H2400" s="4" t="s">
        <v>203</v>
      </c>
      <c r="I2400" s="4" t="s">
        <v>245</v>
      </c>
      <c r="J2400" s="4" t="s">
        <v>205</v>
      </c>
      <c r="K2400" s="4" t="s">
        <v>176</v>
      </c>
      <c r="L2400" s="4">
        <v>2018</v>
      </c>
      <c r="M2400" s="4" t="s">
        <v>267</v>
      </c>
      <c r="N2400" s="4" t="s">
        <v>153</v>
      </c>
      <c r="O2400" s="4" t="s">
        <v>118</v>
      </c>
      <c r="P2400" s="4"/>
      <c r="Q2400" s="4" t="s">
        <v>247</v>
      </c>
      <c r="R2400" s="4" t="s">
        <v>119</v>
      </c>
      <c r="S2400" s="13"/>
      <c r="T2400" s="4"/>
      <c r="U2400" s="4"/>
      <c r="V2400" s="4"/>
      <c r="W2400" s="4">
        <v>60</v>
      </c>
      <c r="X2400" s="13">
        <v>39700</v>
      </c>
      <c r="Y2400" s="27"/>
      <c r="Z2400" s="27"/>
      <c r="AA2400" s="28"/>
      <c r="AB2400" s="31"/>
      <c r="AC2400" s="32">
        <v>59.1</v>
      </c>
      <c r="AD2400" s="28"/>
      <c r="AE2400" s="28">
        <v>31.8</v>
      </c>
      <c r="AF2400" s="33">
        <v>0.02</v>
      </c>
      <c r="AG2400" s="28">
        <v>1</v>
      </c>
      <c r="AH2400" s="31">
        <v>0.02</v>
      </c>
      <c r="AI2400" s="31">
        <v>0.58299999999999996</v>
      </c>
      <c r="AJ2400" s="31"/>
      <c r="AK2400" s="75" t="str">
        <f t="shared" si="477"/>
        <v>1</v>
      </c>
      <c r="AL2400" s="75" t="str">
        <f t="shared" si="478"/>
        <v>1</v>
      </c>
      <c r="AM2400" s="75" t="str">
        <f t="shared" si="479"/>
        <v>1</v>
      </c>
      <c r="AN2400" s="75" t="str">
        <f t="shared" si="480"/>
        <v>1</v>
      </c>
      <c r="AO2400" s="75" t="str">
        <f t="shared" si="481"/>
        <v>3</v>
      </c>
      <c r="AP2400" s="75" t="str">
        <f t="shared" si="482"/>
        <v>1</v>
      </c>
      <c r="AQ2400" s="75" t="str">
        <f t="shared" si="475"/>
        <v>1</v>
      </c>
      <c r="AR2400" s="75" t="str">
        <f t="shared" si="476"/>
        <v>1</v>
      </c>
      <c r="AS2400" s="75">
        <f t="shared" si="483"/>
        <v>1.2727272727272727</v>
      </c>
      <c r="AT2400" s="75" t="str">
        <f t="shared" si="484"/>
        <v>3</v>
      </c>
      <c r="AU2400" s="48" t="e">
        <f>IF(OR(AQ2400="I",#REF!="I",AQ2400="C",#REF!="C"),"Termovacío",IF(OR(AO2400="I",AN2400="I",AP2400="I",AK2400="I",AL2400="I",AO2400="C",AN2400="C",AP2400="C",AK2400="C",AL2400="C"),"Regeneración",""))</f>
        <v>#REF!</v>
      </c>
    </row>
    <row r="2401" spans="1:47" s="10" customFormat="1" ht="15" customHeight="1" x14ac:dyDescent="0.2">
      <c r="A2401" s="4">
        <f t="shared" si="485"/>
        <v>128</v>
      </c>
      <c r="B2401" s="4">
        <v>60000273</v>
      </c>
      <c r="C2401" s="4" t="s">
        <v>89</v>
      </c>
      <c r="D2401" s="4" t="s">
        <v>163</v>
      </c>
      <c r="E2401" s="3"/>
      <c r="F2401" s="4" t="s">
        <v>416</v>
      </c>
      <c r="G2401" s="4" t="s">
        <v>185</v>
      </c>
      <c r="H2401" s="4" t="s">
        <v>203</v>
      </c>
      <c r="I2401" s="4" t="s">
        <v>245</v>
      </c>
      <c r="J2401" s="4" t="s">
        <v>205</v>
      </c>
      <c r="K2401" s="4" t="s">
        <v>176</v>
      </c>
      <c r="L2401" s="4">
        <v>2018</v>
      </c>
      <c r="M2401" s="4" t="s">
        <v>267</v>
      </c>
      <c r="N2401" s="4" t="s">
        <v>153</v>
      </c>
      <c r="O2401" s="4" t="s">
        <v>118</v>
      </c>
      <c r="P2401" s="4"/>
      <c r="Q2401" s="4" t="s">
        <v>247</v>
      </c>
      <c r="R2401" s="4" t="s">
        <v>119</v>
      </c>
      <c r="S2401" s="13"/>
      <c r="T2401" s="4"/>
      <c r="U2401" s="4"/>
      <c r="V2401" s="4"/>
      <c r="W2401" s="4">
        <v>60</v>
      </c>
      <c r="X2401" s="13">
        <v>39047</v>
      </c>
      <c r="Y2401" s="27"/>
      <c r="Z2401" s="27"/>
      <c r="AA2401" s="28"/>
      <c r="AB2401" s="31"/>
      <c r="AC2401" s="32">
        <v>66.5</v>
      </c>
      <c r="AD2401" s="28"/>
      <c r="AE2401" s="28">
        <v>27</v>
      </c>
      <c r="AF2401" s="33">
        <v>1.2999999999999999E-2</v>
      </c>
      <c r="AG2401" s="28">
        <v>1.5</v>
      </c>
      <c r="AH2401" s="31">
        <v>8.0000000000000002E-3</v>
      </c>
      <c r="AI2401" s="31">
        <v>0.47799999999999998</v>
      </c>
      <c r="AJ2401" s="31"/>
      <c r="AK2401" s="75" t="str">
        <f t="shared" si="477"/>
        <v>1</v>
      </c>
      <c r="AL2401" s="75" t="str">
        <f t="shared" si="478"/>
        <v>1</v>
      </c>
      <c r="AM2401" s="75" t="str">
        <f t="shared" si="479"/>
        <v>1</v>
      </c>
      <c r="AN2401" s="75" t="str">
        <f t="shared" si="480"/>
        <v>1</v>
      </c>
      <c r="AO2401" s="75" t="str">
        <f t="shared" si="481"/>
        <v>5</v>
      </c>
      <c r="AP2401" s="75" t="str">
        <f t="shared" si="482"/>
        <v>1</v>
      </c>
      <c r="AQ2401" s="75" t="str">
        <f t="shared" si="475"/>
        <v>1</v>
      </c>
      <c r="AR2401" s="75" t="str">
        <f t="shared" si="476"/>
        <v>1</v>
      </c>
      <c r="AS2401" s="75">
        <f t="shared" si="483"/>
        <v>1.5454545454545454</v>
      </c>
      <c r="AT2401" s="75" t="str">
        <f t="shared" si="484"/>
        <v>3</v>
      </c>
      <c r="AU2401" s="48" t="e">
        <f>IF(OR(AQ2401="I",#REF!="I",AQ2401="C",#REF!="C"),"Termovacío",IF(OR(AO2401="I",AN2401="I",AP2401="I",AK2401="I",AL2401="I",AO2401="C",AN2401="C",AP2401="C",AK2401="C",AL2401="C"),"Regeneración",""))</f>
        <v>#REF!</v>
      </c>
    </row>
    <row r="2402" spans="1:47" s="10" customFormat="1" ht="15" customHeight="1" x14ac:dyDescent="0.2">
      <c r="A2402" s="4">
        <f t="shared" si="485"/>
        <v>128</v>
      </c>
      <c r="B2402" s="4">
        <v>60000273</v>
      </c>
      <c r="C2402" s="4" t="s">
        <v>89</v>
      </c>
      <c r="D2402" s="4" t="s">
        <v>163</v>
      </c>
      <c r="E2402" s="3"/>
      <c r="F2402" s="4" t="s">
        <v>416</v>
      </c>
      <c r="G2402" s="4" t="s">
        <v>185</v>
      </c>
      <c r="H2402" s="4" t="s">
        <v>203</v>
      </c>
      <c r="I2402" s="4" t="s">
        <v>245</v>
      </c>
      <c r="J2402" s="4" t="s">
        <v>205</v>
      </c>
      <c r="K2402" s="4" t="s">
        <v>176</v>
      </c>
      <c r="L2402" s="4">
        <v>2018</v>
      </c>
      <c r="M2402" s="4" t="s">
        <v>267</v>
      </c>
      <c r="N2402" s="4" t="s">
        <v>153</v>
      </c>
      <c r="O2402" s="4" t="s">
        <v>118</v>
      </c>
      <c r="P2402" s="4"/>
      <c r="Q2402" s="4" t="s">
        <v>247</v>
      </c>
      <c r="R2402" s="4" t="s">
        <v>119</v>
      </c>
      <c r="S2402" s="13"/>
      <c r="T2402" s="4"/>
      <c r="U2402" s="4"/>
      <c r="V2402" s="4"/>
      <c r="W2402" s="4">
        <v>60</v>
      </c>
      <c r="X2402" s="13">
        <v>38992</v>
      </c>
      <c r="Y2402" s="27"/>
      <c r="Z2402" s="27"/>
      <c r="AA2402" s="28"/>
      <c r="AB2402" s="31"/>
      <c r="AC2402" s="32">
        <v>52</v>
      </c>
      <c r="AD2402" s="28"/>
      <c r="AE2402" s="28">
        <v>29.4</v>
      </c>
      <c r="AF2402" s="33"/>
      <c r="AG2402" s="28">
        <v>1</v>
      </c>
      <c r="AH2402" s="31"/>
      <c r="AI2402" s="31"/>
      <c r="AJ2402" s="31"/>
      <c r="AK2402" s="75" t="str">
        <f t="shared" si="477"/>
        <v>1</v>
      </c>
      <c r="AL2402" s="75" t="str">
        <f t="shared" si="478"/>
        <v>1</v>
      </c>
      <c r="AM2402" s="75" t="str">
        <f t="shared" si="479"/>
        <v>1</v>
      </c>
      <c r="AN2402" s="75" t="str">
        <f t="shared" si="480"/>
        <v>1</v>
      </c>
      <c r="AO2402" s="75" t="str">
        <f t="shared" si="481"/>
        <v>3</v>
      </c>
      <c r="AP2402" s="75" t="str">
        <f t="shared" si="482"/>
        <v>1</v>
      </c>
      <c r="AQ2402" s="75" t="str">
        <f t="shared" si="475"/>
        <v>1</v>
      </c>
      <c r="AR2402" s="75" t="str">
        <f t="shared" si="476"/>
        <v>1</v>
      </c>
      <c r="AS2402" s="75">
        <f t="shared" si="483"/>
        <v>1.2727272727272727</v>
      </c>
      <c r="AT2402" s="75" t="str">
        <f t="shared" si="484"/>
        <v>3</v>
      </c>
      <c r="AU2402" s="48" t="e">
        <f>IF(OR(AQ2402="I",#REF!="I",AQ2402="C",#REF!="C"),"Termovacío",IF(OR(AO2402="I",AN2402="I",AP2402="I",AK2402="I",AL2402="I",AO2402="C",AN2402="C",AP2402="C",AK2402="C",AL2402="C"),"Regeneración",""))</f>
        <v>#REF!</v>
      </c>
    </row>
    <row r="2403" spans="1:47" s="10" customFormat="1" ht="15" customHeight="1" x14ac:dyDescent="0.2">
      <c r="A2403" s="4">
        <f t="shared" si="485"/>
        <v>128</v>
      </c>
      <c r="B2403" s="4">
        <v>60000273</v>
      </c>
      <c r="C2403" s="4" t="s">
        <v>89</v>
      </c>
      <c r="D2403" s="4" t="s">
        <v>163</v>
      </c>
      <c r="E2403" s="3"/>
      <c r="F2403" s="4" t="s">
        <v>416</v>
      </c>
      <c r="G2403" s="4" t="s">
        <v>185</v>
      </c>
      <c r="H2403" s="4" t="s">
        <v>203</v>
      </c>
      <c r="I2403" s="4" t="s">
        <v>245</v>
      </c>
      <c r="J2403" s="4" t="s">
        <v>205</v>
      </c>
      <c r="K2403" s="4" t="s">
        <v>176</v>
      </c>
      <c r="L2403" s="4">
        <v>2018</v>
      </c>
      <c r="M2403" s="4" t="s">
        <v>267</v>
      </c>
      <c r="N2403" s="4" t="s">
        <v>153</v>
      </c>
      <c r="O2403" s="4" t="s">
        <v>118</v>
      </c>
      <c r="P2403" s="4"/>
      <c r="Q2403" s="4" t="s">
        <v>247</v>
      </c>
      <c r="R2403" s="4" t="s">
        <v>119</v>
      </c>
      <c r="S2403" s="13"/>
      <c r="T2403" s="4"/>
      <c r="U2403" s="4"/>
      <c r="V2403" s="4"/>
      <c r="W2403" s="4">
        <v>60</v>
      </c>
      <c r="X2403" s="13">
        <v>38685</v>
      </c>
      <c r="Y2403" s="27"/>
      <c r="Z2403" s="27"/>
      <c r="AA2403" s="28"/>
      <c r="AB2403" s="31"/>
      <c r="AC2403" s="32">
        <v>64</v>
      </c>
      <c r="AD2403" s="28"/>
      <c r="AE2403" s="28">
        <v>28.7</v>
      </c>
      <c r="AF2403" s="33">
        <v>1.6E-2</v>
      </c>
      <c r="AG2403" s="28">
        <v>1</v>
      </c>
      <c r="AH2403" s="31"/>
      <c r="AI2403" s="31"/>
      <c r="AJ2403" s="31"/>
      <c r="AK2403" s="75" t="str">
        <f t="shared" si="477"/>
        <v>1</v>
      </c>
      <c r="AL2403" s="75" t="str">
        <f t="shared" si="478"/>
        <v>1</v>
      </c>
      <c r="AM2403" s="75" t="str">
        <f t="shared" si="479"/>
        <v>1</v>
      </c>
      <c r="AN2403" s="75" t="str">
        <f t="shared" si="480"/>
        <v>1</v>
      </c>
      <c r="AO2403" s="75" t="str">
        <f t="shared" si="481"/>
        <v>3</v>
      </c>
      <c r="AP2403" s="75" t="str">
        <f t="shared" si="482"/>
        <v>1</v>
      </c>
      <c r="AQ2403" s="75" t="str">
        <f t="shared" si="475"/>
        <v>1</v>
      </c>
      <c r="AR2403" s="75" t="str">
        <f t="shared" si="476"/>
        <v>1</v>
      </c>
      <c r="AS2403" s="75">
        <f t="shared" si="483"/>
        <v>1.2727272727272727</v>
      </c>
      <c r="AT2403" s="75" t="str">
        <f t="shared" si="484"/>
        <v>3</v>
      </c>
      <c r="AU2403" s="48" t="e">
        <f>IF(OR(AQ2403="I",#REF!="I",AQ2403="C",#REF!="C"),"Termovacío",IF(OR(AO2403="I",AN2403="I",AP2403="I",AK2403="I",AL2403="I",AO2403="C",AN2403="C",AP2403="C",AK2403="C",AL2403="C"),"Regeneración",""))</f>
        <v>#REF!</v>
      </c>
    </row>
    <row r="2404" spans="1:47" s="10" customFormat="1" ht="15" customHeight="1" x14ac:dyDescent="0.2">
      <c r="A2404" s="4">
        <f t="shared" si="485"/>
        <v>128</v>
      </c>
      <c r="B2404" s="4">
        <v>60000273</v>
      </c>
      <c r="C2404" s="4" t="s">
        <v>89</v>
      </c>
      <c r="D2404" s="4" t="s">
        <v>163</v>
      </c>
      <c r="E2404" s="3"/>
      <c r="F2404" s="4" t="s">
        <v>416</v>
      </c>
      <c r="G2404" s="4" t="s">
        <v>185</v>
      </c>
      <c r="H2404" s="4" t="s">
        <v>203</v>
      </c>
      <c r="I2404" s="4" t="s">
        <v>245</v>
      </c>
      <c r="J2404" s="4" t="s">
        <v>205</v>
      </c>
      <c r="K2404" s="4" t="s">
        <v>176</v>
      </c>
      <c r="L2404" s="4">
        <v>2018</v>
      </c>
      <c r="M2404" s="4" t="s">
        <v>267</v>
      </c>
      <c r="N2404" s="4" t="s">
        <v>153</v>
      </c>
      <c r="O2404" s="4" t="s">
        <v>118</v>
      </c>
      <c r="P2404" s="4"/>
      <c r="Q2404" s="4" t="s">
        <v>247</v>
      </c>
      <c r="R2404" s="4" t="s">
        <v>119</v>
      </c>
      <c r="S2404" s="13"/>
      <c r="T2404" s="4"/>
      <c r="U2404" s="4"/>
      <c r="V2404" s="4"/>
      <c r="W2404" s="4">
        <v>60</v>
      </c>
      <c r="X2404" s="13">
        <v>38505</v>
      </c>
      <c r="Y2404" s="27"/>
      <c r="Z2404" s="27"/>
      <c r="AA2404" s="28"/>
      <c r="AB2404" s="31"/>
      <c r="AC2404" s="32">
        <v>41</v>
      </c>
      <c r="AD2404" s="28"/>
      <c r="AE2404" s="28"/>
      <c r="AF2404" s="33"/>
      <c r="AG2404" s="28"/>
      <c r="AH2404" s="31"/>
      <c r="AI2404" s="31"/>
      <c r="AJ2404" s="31"/>
      <c r="AK2404" s="75" t="str">
        <f t="shared" si="477"/>
        <v>1</v>
      </c>
      <c r="AL2404" s="75" t="str">
        <f t="shared" si="478"/>
        <v>1</v>
      </c>
      <c r="AM2404" s="75" t="str">
        <f t="shared" si="479"/>
        <v>1</v>
      </c>
      <c r="AN2404" s="75" t="str">
        <f t="shared" si="480"/>
        <v>1</v>
      </c>
      <c r="AO2404" s="75" t="str">
        <f t="shared" si="481"/>
        <v>1</v>
      </c>
      <c r="AP2404" s="75" t="str">
        <f t="shared" si="482"/>
        <v>1</v>
      </c>
      <c r="AQ2404" s="75" t="str">
        <f t="shared" ref="AQ2404:AQ2467" si="486">IF(AC2404&lt;&gt;"",IF(AND(W2404=60,AC2404&gt;=40),"1",IF(AND(W2404=60,AC2404&gt;=35,AC2404&lt;40),"3",IF(AND(W2404=60,AC2404&lt;35),"5",IF(AND(W2404=220,AC2404&gt;=50),"1",IF(AND(W2404=220,AC2404&gt;=45,AC2404&lt;50),"2",IF(AND(W2404=220,AC2404&lt;45),"5","")))))),"1")</f>
        <v>1</v>
      </c>
      <c r="AR2404" s="75" t="str">
        <f t="shared" ref="AR2404:AR2467" si="487">IF(AJ2404&lt;&gt;"",IF(AJ2404&gt;=0.2,"1",IF(AND(AJ2404&gt;=0.1,AJ2404&lt;0.2),"3",IF(AJ2404&lt;0.1,"5",""))),"1")</f>
        <v>1</v>
      </c>
      <c r="AS2404" s="75">
        <f t="shared" si="483"/>
        <v>1</v>
      </c>
      <c r="AT2404" s="75" t="str">
        <f t="shared" si="484"/>
        <v>1</v>
      </c>
      <c r="AU2404" s="48" t="e">
        <f>IF(OR(AQ2404="I",#REF!="I",AQ2404="C",#REF!="C"),"Termovacío",IF(OR(AO2404="I",AN2404="I",AP2404="I",AK2404="I",AL2404="I",AO2404="C",AN2404="C",AP2404="C",AK2404="C",AL2404="C"),"Regeneración",""))</f>
        <v>#REF!</v>
      </c>
    </row>
    <row r="2405" spans="1:47" s="10" customFormat="1" ht="15" customHeight="1" x14ac:dyDescent="0.2">
      <c r="A2405" s="4">
        <f t="shared" si="485"/>
        <v>128</v>
      </c>
      <c r="B2405" s="4">
        <v>60000273</v>
      </c>
      <c r="C2405" s="4" t="s">
        <v>89</v>
      </c>
      <c r="D2405" s="4" t="s">
        <v>163</v>
      </c>
      <c r="E2405" s="3"/>
      <c r="F2405" s="4" t="s">
        <v>416</v>
      </c>
      <c r="G2405" s="4" t="s">
        <v>185</v>
      </c>
      <c r="H2405" s="4" t="s">
        <v>203</v>
      </c>
      <c r="I2405" s="4" t="s">
        <v>245</v>
      </c>
      <c r="J2405" s="4" t="s">
        <v>205</v>
      </c>
      <c r="K2405" s="4" t="s">
        <v>176</v>
      </c>
      <c r="L2405" s="4">
        <v>2018</v>
      </c>
      <c r="M2405" s="4" t="s">
        <v>267</v>
      </c>
      <c r="N2405" s="4" t="s">
        <v>153</v>
      </c>
      <c r="O2405" s="4" t="s">
        <v>118</v>
      </c>
      <c r="P2405" s="4"/>
      <c r="Q2405" s="4" t="s">
        <v>247</v>
      </c>
      <c r="R2405" s="4" t="s">
        <v>119</v>
      </c>
      <c r="S2405" s="13"/>
      <c r="T2405" s="4"/>
      <c r="U2405" s="4"/>
      <c r="V2405" s="4"/>
      <c r="W2405" s="4">
        <v>60</v>
      </c>
      <c r="X2405" s="13">
        <v>38273</v>
      </c>
      <c r="Y2405" s="27"/>
      <c r="Z2405" s="27"/>
      <c r="AA2405" s="28"/>
      <c r="AB2405" s="31"/>
      <c r="AC2405" s="32">
        <v>60</v>
      </c>
      <c r="AD2405" s="28"/>
      <c r="AE2405" s="28">
        <v>31.2</v>
      </c>
      <c r="AF2405" s="33"/>
      <c r="AG2405" s="28">
        <v>1.1000000000000001</v>
      </c>
      <c r="AH2405" s="31"/>
      <c r="AI2405" s="31"/>
      <c r="AJ2405" s="31"/>
      <c r="AK2405" s="75" t="str">
        <f t="shared" si="477"/>
        <v>1</v>
      </c>
      <c r="AL2405" s="75" t="str">
        <f t="shared" si="478"/>
        <v>1</v>
      </c>
      <c r="AM2405" s="75" t="str">
        <f t="shared" si="479"/>
        <v>1</v>
      </c>
      <c r="AN2405" s="75" t="str">
        <f t="shared" si="480"/>
        <v>1</v>
      </c>
      <c r="AO2405" s="75" t="str">
        <f t="shared" si="481"/>
        <v>3</v>
      </c>
      <c r="AP2405" s="75" t="str">
        <f t="shared" si="482"/>
        <v>1</v>
      </c>
      <c r="AQ2405" s="75" t="str">
        <f t="shared" si="486"/>
        <v>1</v>
      </c>
      <c r="AR2405" s="75" t="str">
        <f t="shared" si="487"/>
        <v>1</v>
      </c>
      <c r="AS2405" s="75">
        <f t="shared" si="483"/>
        <v>1.2727272727272727</v>
      </c>
      <c r="AT2405" s="75" t="str">
        <f t="shared" si="484"/>
        <v>3</v>
      </c>
      <c r="AU2405" s="48" t="e">
        <f>IF(OR(AQ2405="I",#REF!="I",AQ2405="C",#REF!="C"),"Termovacío",IF(OR(AO2405="I",AN2405="I",AP2405="I",AK2405="I",AL2405="I",AO2405="C",AN2405="C",AP2405="C",AK2405="C",AL2405="C"),"Regeneración",""))</f>
        <v>#REF!</v>
      </c>
    </row>
    <row r="2406" spans="1:47" s="10" customFormat="1" ht="15" customHeight="1" x14ac:dyDescent="0.2">
      <c r="A2406" s="4">
        <f t="shared" si="485"/>
        <v>128</v>
      </c>
      <c r="B2406" s="4">
        <v>60000273</v>
      </c>
      <c r="C2406" s="4" t="s">
        <v>89</v>
      </c>
      <c r="D2406" s="4" t="s">
        <v>163</v>
      </c>
      <c r="E2406" s="3"/>
      <c r="F2406" s="4" t="s">
        <v>416</v>
      </c>
      <c r="G2406" s="4" t="s">
        <v>185</v>
      </c>
      <c r="H2406" s="4" t="s">
        <v>203</v>
      </c>
      <c r="I2406" s="4" t="s">
        <v>245</v>
      </c>
      <c r="J2406" s="4" t="s">
        <v>205</v>
      </c>
      <c r="K2406" s="4" t="s">
        <v>176</v>
      </c>
      <c r="L2406" s="4">
        <v>2018</v>
      </c>
      <c r="M2406" s="4" t="s">
        <v>267</v>
      </c>
      <c r="N2406" s="4" t="s">
        <v>153</v>
      </c>
      <c r="O2406" s="4" t="s">
        <v>118</v>
      </c>
      <c r="P2406" s="4"/>
      <c r="Q2406" s="4" t="s">
        <v>247</v>
      </c>
      <c r="R2406" s="4" t="s">
        <v>119</v>
      </c>
      <c r="S2406" s="13"/>
      <c r="T2406" s="4"/>
      <c r="U2406" s="4"/>
      <c r="V2406" s="4"/>
      <c r="W2406" s="4">
        <v>60</v>
      </c>
      <c r="X2406" s="13">
        <v>37955</v>
      </c>
      <c r="Y2406" s="27"/>
      <c r="Z2406" s="27"/>
      <c r="AA2406" s="28"/>
      <c r="AB2406" s="31"/>
      <c r="AC2406" s="32">
        <v>56.4</v>
      </c>
      <c r="AD2406" s="28"/>
      <c r="AE2406" s="28">
        <v>32.4</v>
      </c>
      <c r="AF2406" s="33">
        <v>2.0670000000000001E-2</v>
      </c>
      <c r="AG2406" s="28">
        <v>0.6</v>
      </c>
      <c r="AH2406" s="31"/>
      <c r="AI2406" s="31"/>
      <c r="AJ2406" s="31"/>
      <c r="AK2406" s="75" t="str">
        <f t="shared" si="477"/>
        <v>1</v>
      </c>
      <c r="AL2406" s="75" t="str">
        <f t="shared" si="478"/>
        <v>1</v>
      </c>
      <c r="AM2406" s="75" t="str">
        <f t="shared" si="479"/>
        <v>1</v>
      </c>
      <c r="AN2406" s="75" t="str">
        <f t="shared" si="480"/>
        <v>1</v>
      </c>
      <c r="AO2406" s="75" t="str">
        <f t="shared" si="481"/>
        <v>1</v>
      </c>
      <c r="AP2406" s="75" t="str">
        <f t="shared" si="482"/>
        <v>1</v>
      </c>
      <c r="AQ2406" s="75" t="str">
        <f t="shared" si="486"/>
        <v>1</v>
      </c>
      <c r="AR2406" s="75" t="str">
        <f t="shared" si="487"/>
        <v>1</v>
      </c>
      <c r="AS2406" s="75">
        <f t="shared" si="483"/>
        <v>1</v>
      </c>
      <c r="AT2406" s="75" t="str">
        <f t="shared" si="484"/>
        <v>1</v>
      </c>
      <c r="AU2406" s="48" t="e">
        <f>IF(OR(AQ2406="I",#REF!="I",AQ2406="C",#REF!="C"),"Termovacío",IF(OR(AO2406="I",AN2406="I",AP2406="I",AK2406="I",AL2406="I",AO2406="C",AN2406="C",AP2406="C",AK2406="C",AL2406="C"),"Regeneración",""))</f>
        <v>#REF!</v>
      </c>
    </row>
    <row r="2407" spans="1:47" s="10" customFormat="1" ht="15" customHeight="1" x14ac:dyDescent="0.2">
      <c r="A2407" s="4">
        <f t="shared" si="485"/>
        <v>128</v>
      </c>
      <c r="B2407" s="4">
        <v>60000273</v>
      </c>
      <c r="C2407" s="4" t="s">
        <v>89</v>
      </c>
      <c r="D2407" s="4" t="s">
        <v>163</v>
      </c>
      <c r="E2407" s="3"/>
      <c r="F2407" s="4" t="s">
        <v>416</v>
      </c>
      <c r="G2407" s="4" t="s">
        <v>185</v>
      </c>
      <c r="H2407" s="4" t="s">
        <v>203</v>
      </c>
      <c r="I2407" s="4" t="s">
        <v>245</v>
      </c>
      <c r="J2407" s="4" t="s">
        <v>205</v>
      </c>
      <c r="K2407" s="4" t="s">
        <v>176</v>
      </c>
      <c r="L2407" s="4">
        <v>2018</v>
      </c>
      <c r="M2407" s="4" t="s">
        <v>267</v>
      </c>
      <c r="N2407" s="4" t="s">
        <v>153</v>
      </c>
      <c r="O2407" s="4" t="s">
        <v>118</v>
      </c>
      <c r="P2407" s="4"/>
      <c r="Q2407" s="4" t="s">
        <v>247</v>
      </c>
      <c r="R2407" s="4" t="s">
        <v>119</v>
      </c>
      <c r="S2407" s="13"/>
      <c r="T2407" s="4"/>
      <c r="U2407" s="4"/>
      <c r="V2407" s="4"/>
      <c r="W2407" s="4">
        <v>60</v>
      </c>
      <c r="X2407" s="13">
        <v>37539</v>
      </c>
      <c r="Y2407" s="27"/>
      <c r="Z2407" s="27"/>
      <c r="AA2407" s="28"/>
      <c r="AB2407" s="31"/>
      <c r="AC2407" s="32">
        <v>57.8</v>
      </c>
      <c r="AD2407" s="28"/>
      <c r="AE2407" s="28">
        <v>32.9</v>
      </c>
      <c r="AF2407" s="33">
        <v>2.095E-2</v>
      </c>
      <c r="AG2407" s="28">
        <v>0.5</v>
      </c>
      <c r="AH2407" s="31"/>
      <c r="AI2407" s="31"/>
      <c r="AJ2407" s="31"/>
      <c r="AK2407" s="75" t="str">
        <f t="shared" si="477"/>
        <v>1</v>
      </c>
      <c r="AL2407" s="75" t="str">
        <f t="shared" si="478"/>
        <v>1</v>
      </c>
      <c r="AM2407" s="75" t="str">
        <f t="shared" si="479"/>
        <v>1</v>
      </c>
      <c r="AN2407" s="75" t="str">
        <f t="shared" si="480"/>
        <v>1</v>
      </c>
      <c r="AO2407" s="75" t="str">
        <f t="shared" si="481"/>
        <v>1</v>
      </c>
      <c r="AP2407" s="75" t="str">
        <f t="shared" si="482"/>
        <v>1</v>
      </c>
      <c r="AQ2407" s="75" t="str">
        <f t="shared" si="486"/>
        <v>1</v>
      </c>
      <c r="AR2407" s="75" t="str">
        <f t="shared" si="487"/>
        <v>1</v>
      </c>
      <c r="AS2407" s="75">
        <f t="shared" si="483"/>
        <v>1</v>
      </c>
      <c r="AT2407" s="75" t="str">
        <f t="shared" si="484"/>
        <v>1</v>
      </c>
      <c r="AU2407" s="48" t="e">
        <f>IF(OR(AQ2407="I",#REF!="I",AQ2407="C",#REF!="C"),"Termovacío",IF(OR(AO2407="I",AN2407="I",AP2407="I",AK2407="I",AL2407="I",AO2407="C",AN2407="C",AP2407="C",AK2407="C",AL2407="C"),"Regeneración",""))</f>
        <v>#REF!</v>
      </c>
    </row>
    <row r="2408" spans="1:47" s="10" customFormat="1" ht="15" customHeight="1" x14ac:dyDescent="0.2">
      <c r="A2408" s="4">
        <f t="shared" si="485"/>
        <v>128</v>
      </c>
      <c r="B2408" s="4">
        <v>60000273</v>
      </c>
      <c r="C2408" s="4" t="s">
        <v>89</v>
      </c>
      <c r="D2408" s="4" t="s">
        <v>163</v>
      </c>
      <c r="E2408" s="3"/>
      <c r="F2408" s="4" t="s">
        <v>416</v>
      </c>
      <c r="G2408" s="4" t="s">
        <v>185</v>
      </c>
      <c r="H2408" s="4" t="s">
        <v>203</v>
      </c>
      <c r="I2408" s="4" t="s">
        <v>245</v>
      </c>
      <c r="J2408" s="4" t="s">
        <v>205</v>
      </c>
      <c r="K2408" s="4" t="s">
        <v>176</v>
      </c>
      <c r="L2408" s="4">
        <v>2018</v>
      </c>
      <c r="M2408" s="4" t="s">
        <v>267</v>
      </c>
      <c r="N2408" s="4" t="s">
        <v>153</v>
      </c>
      <c r="O2408" s="4" t="s">
        <v>118</v>
      </c>
      <c r="P2408" s="4"/>
      <c r="Q2408" s="4" t="s">
        <v>247</v>
      </c>
      <c r="R2408" s="4" t="s">
        <v>119</v>
      </c>
      <c r="S2408" s="13"/>
      <c r="T2408" s="4"/>
      <c r="U2408" s="4"/>
      <c r="V2408" s="4"/>
      <c r="W2408" s="4">
        <v>60</v>
      </c>
      <c r="X2408" s="13">
        <v>37117</v>
      </c>
      <c r="Y2408" s="27"/>
      <c r="Z2408" s="27"/>
      <c r="AA2408" s="28"/>
      <c r="AB2408" s="31"/>
      <c r="AC2408" s="32">
        <v>71</v>
      </c>
      <c r="AD2408" s="28"/>
      <c r="AE2408" s="28">
        <v>32.6</v>
      </c>
      <c r="AF2408" s="33">
        <v>2.112E-2</v>
      </c>
      <c r="AG2408" s="28">
        <v>0.5</v>
      </c>
      <c r="AH2408" s="31"/>
      <c r="AI2408" s="31"/>
      <c r="AJ2408" s="31"/>
      <c r="AK2408" s="75" t="str">
        <f t="shared" si="477"/>
        <v>1</v>
      </c>
      <c r="AL2408" s="75" t="str">
        <f t="shared" si="478"/>
        <v>1</v>
      </c>
      <c r="AM2408" s="75" t="str">
        <f t="shared" si="479"/>
        <v>1</v>
      </c>
      <c r="AN2408" s="75" t="str">
        <f t="shared" si="480"/>
        <v>1</v>
      </c>
      <c r="AO2408" s="75" t="str">
        <f t="shared" si="481"/>
        <v>1</v>
      </c>
      <c r="AP2408" s="75" t="str">
        <f t="shared" si="482"/>
        <v>1</v>
      </c>
      <c r="AQ2408" s="75" t="str">
        <f t="shared" si="486"/>
        <v>1</v>
      </c>
      <c r="AR2408" s="75" t="str">
        <f t="shared" si="487"/>
        <v>1</v>
      </c>
      <c r="AS2408" s="75">
        <f t="shared" si="483"/>
        <v>1</v>
      </c>
      <c r="AT2408" s="75" t="str">
        <f t="shared" si="484"/>
        <v>1</v>
      </c>
      <c r="AU2408" s="48" t="e">
        <f>IF(OR(AQ2408="I",#REF!="I",AQ2408="C",#REF!="C"),"Termovacío",IF(OR(AO2408="I",AN2408="I",AP2408="I",AK2408="I",AL2408="I",AO2408="C",AN2408="C",AP2408="C",AK2408="C",AL2408="C"),"Regeneración",""))</f>
        <v>#REF!</v>
      </c>
    </row>
    <row r="2409" spans="1:47" s="10" customFormat="1" ht="15" customHeight="1" x14ac:dyDescent="0.2">
      <c r="A2409" s="4">
        <f t="shared" si="485"/>
        <v>128</v>
      </c>
      <c r="B2409" s="4">
        <v>60000273</v>
      </c>
      <c r="C2409" s="4" t="s">
        <v>89</v>
      </c>
      <c r="D2409" s="4" t="s">
        <v>163</v>
      </c>
      <c r="E2409" s="3"/>
      <c r="F2409" s="4" t="s">
        <v>416</v>
      </c>
      <c r="G2409" s="4" t="s">
        <v>185</v>
      </c>
      <c r="H2409" s="4" t="s">
        <v>203</v>
      </c>
      <c r="I2409" s="4" t="s">
        <v>245</v>
      </c>
      <c r="J2409" s="4" t="s">
        <v>205</v>
      </c>
      <c r="K2409" s="4" t="s">
        <v>176</v>
      </c>
      <c r="L2409" s="4">
        <v>2018</v>
      </c>
      <c r="M2409" s="4" t="s">
        <v>267</v>
      </c>
      <c r="N2409" s="4" t="s">
        <v>153</v>
      </c>
      <c r="O2409" s="4" t="s">
        <v>118</v>
      </c>
      <c r="P2409" s="4"/>
      <c r="Q2409" s="4" t="s">
        <v>247</v>
      </c>
      <c r="R2409" s="4" t="s">
        <v>119</v>
      </c>
      <c r="S2409" s="13"/>
      <c r="T2409" s="4"/>
      <c r="U2409" s="4"/>
      <c r="V2409" s="4"/>
      <c r="W2409" s="4">
        <v>60</v>
      </c>
      <c r="X2409" s="13">
        <v>36808</v>
      </c>
      <c r="Y2409" s="27"/>
      <c r="Z2409" s="27"/>
      <c r="AA2409" s="28"/>
      <c r="AB2409" s="31"/>
      <c r="AC2409" s="32">
        <v>53</v>
      </c>
      <c r="AD2409" s="28"/>
      <c r="AE2409" s="28">
        <v>34.700000000000003</v>
      </c>
      <c r="AF2409" s="33">
        <v>2.0729999999999998E-2</v>
      </c>
      <c r="AG2409" s="28">
        <v>0.5</v>
      </c>
      <c r="AH2409" s="31"/>
      <c r="AI2409" s="31"/>
      <c r="AJ2409" s="31"/>
      <c r="AK2409" s="75" t="str">
        <f t="shared" si="477"/>
        <v>1</v>
      </c>
      <c r="AL2409" s="75" t="str">
        <f t="shared" si="478"/>
        <v>1</v>
      </c>
      <c r="AM2409" s="75" t="str">
        <f t="shared" si="479"/>
        <v>1</v>
      </c>
      <c r="AN2409" s="75" t="str">
        <f t="shared" si="480"/>
        <v>1</v>
      </c>
      <c r="AO2409" s="75" t="str">
        <f t="shared" si="481"/>
        <v>1</v>
      </c>
      <c r="AP2409" s="75" t="str">
        <f t="shared" si="482"/>
        <v>1</v>
      </c>
      <c r="AQ2409" s="75" t="str">
        <f t="shared" si="486"/>
        <v>1</v>
      </c>
      <c r="AR2409" s="75" t="str">
        <f t="shared" si="487"/>
        <v>1</v>
      </c>
      <c r="AS2409" s="75">
        <f t="shared" si="483"/>
        <v>1</v>
      </c>
      <c r="AT2409" s="75" t="str">
        <f t="shared" si="484"/>
        <v>1</v>
      </c>
      <c r="AU2409" s="48" t="e">
        <f>IF(OR(AQ2409="I",#REF!="I",AQ2409="C",#REF!="C"),"Termovacío",IF(OR(AO2409="I",AN2409="I",AP2409="I",AK2409="I",AL2409="I",AO2409="C",AN2409="C",AP2409="C",AK2409="C",AL2409="C"),"Regeneración",""))</f>
        <v>#REF!</v>
      </c>
    </row>
    <row r="2410" spans="1:47" s="10" customFormat="1" ht="15" customHeight="1" x14ac:dyDescent="0.2">
      <c r="A2410" s="4">
        <f t="shared" si="485"/>
        <v>128</v>
      </c>
      <c r="B2410" s="4">
        <v>60000273</v>
      </c>
      <c r="C2410" s="4" t="s">
        <v>89</v>
      </c>
      <c r="D2410" s="4" t="s">
        <v>163</v>
      </c>
      <c r="E2410" s="3"/>
      <c r="F2410" s="4" t="s">
        <v>416</v>
      </c>
      <c r="G2410" s="4" t="s">
        <v>185</v>
      </c>
      <c r="H2410" s="4" t="s">
        <v>203</v>
      </c>
      <c r="I2410" s="4" t="s">
        <v>245</v>
      </c>
      <c r="J2410" s="4" t="s">
        <v>205</v>
      </c>
      <c r="K2410" s="4" t="s">
        <v>176</v>
      </c>
      <c r="L2410" s="4">
        <v>2018</v>
      </c>
      <c r="M2410" s="4" t="s">
        <v>267</v>
      </c>
      <c r="N2410" s="4" t="s">
        <v>153</v>
      </c>
      <c r="O2410" s="4" t="s">
        <v>118</v>
      </c>
      <c r="P2410" s="4"/>
      <c r="Q2410" s="4" t="s">
        <v>247</v>
      </c>
      <c r="R2410" s="4" t="s">
        <v>119</v>
      </c>
      <c r="S2410" s="13"/>
      <c r="T2410" s="4"/>
      <c r="U2410" s="4"/>
      <c r="V2410" s="4"/>
      <c r="W2410" s="4">
        <v>60</v>
      </c>
      <c r="X2410" s="13">
        <v>36423</v>
      </c>
      <c r="Y2410" s="27"/>
      <c r="Z2410" s="27"/>
      <c r="AA2410" s="28"/>
      <c r="AB2410" s="31"/>
      <c r="AC2410" s="32">
        <v>59</v>
      </c>
      <c r="AD2410" s="28"/>
      <c r="AE2410" s="28">
        <v>35.200000000000003</v>
      </c>
      <c r="AF2410" s="33">
        <v>2.0920000000000001E-2</v>
      </c>
      <c r="AG2410" s="28">
        <v>0.4</v>
      </c>
      <c r="AH2410" s="31"/>
      <c r="AI2410" s="31"/>
      <c r="AJ2410" s="31"/>
      <c r="AK2410" s="75" t="str">
        <f t="shared" si="477"/>
        <v>1</v>
      </c>
      <c r="AL2410" s="75" t="str">
        <f t="shared" si="478"/>
        <v>1</v>
      </c>
      <c r="AM2410" s="75" t="str">
        <f t="shared" si="479"/>
        <v>1</v>
      </c>
      <c r="AN2410" s="75" t="str">
        <f t="shared" si="480"/>
        <v>1</v>
      </c>
      <c r="AO2410" s="75" t="str">
        <f t="shared" si="481"/>
        <v>1</v>
      </c>
      <c r="AP2410" s="75" t="str">
        <f t="shared" si="482"/>
        <v>1</v>
      </c>
      <c r="AQ2410" s="75" t="str">
        <f t="shared" si="486"/>
        <v>1</v>
      </c>
      <c r="AR2410" s="75" t="str">
        <f t="shared" si="487"/>
        <v>1</v>
      </c>
      <c r="AS2410" s="75">
        <f t="shared" si="483"/>
        <v>1</v>
      </c>
      <c r="AT2410" s="75" t="str">
        <f t="shared" si="484"/>
        <v>1</v>
      </c>
      <c r="AU2410" s="48" t="e">
        <f>IF(OR(AQ2410="I",#REF!="I",AQ2410="C",#REF!="C"),"Termovacío",IF(OR(AO2410="I",AN2410="I",AP2410="I",AK2410="I",AL2410="I",AO2410="C",AN2410="C",AP2410="C",AK2410="C",AL2410="C"),"Regeneración",""))</f>
        <v>#REF!</v>
      </c>
    </row>
    <row r="2411" spans="1:47" s="10" customFormat="1" ht="15" customHeight="1" x14ac:dyDescent="0.2">
      <c r="A2411" s="4">
        <f t="shared" si="485"/>
        <v>128</v>
      </c>
      <c r="B2411" s="4">
        <v>60000273</v>
      </c>
      <c r="C2411" s="4" t="s">
        <v>89</v>
      </c>
      <c r="D2411" s="4" t="s">
        <v>163</v>
      </c>
      <c r="E2411" s="3"/>
      <c r="F2411" s="4" t="s">
        <v>416</v>
      </c>
      <c r="G2411" s="4" t="s">
        <v>185</v>
      </c>
      <c r="H2411" s="4" t="s">
        <v>203</v>
      </c>
      <c r="I2411" s="4" t="s">
        <v>245</v>
      </c>
      <c r="J2411" s="4" t="s">
        <v>205</v>
      </c>
      <c r="K2411" s="4" t="s">
        <v>176</v>
      </c>
      <c r="L2411" s="4">
        <v>2018</v>
      </c>
      <c r="M2411" s="4" t="s">
        <v>267</v>
      </c>
      <c r="N2411" s="4" t="s">
        <v>153</v>
      </c>
      <c r="O2411" s="4" t="s">
        <v>118</v>
      </c>
      <c r="P2411" s="4"/>
      <c r="Q2411" s="4" t="s">
        <v>247</v>
      </c>
      <c r="R2411" s="4" t="s">
        <v>119</v>
      </c>
      <c r="S2411" s="13"/>
      <c r="T2411" s="4"/>
      <c r="U2411" s="4"/>
      <c r="V2411" s="4"/>
      <c r="W2411" s="4">
        <v>60</v>
      </c>
      <c r="X2411" s="13">
        <v>36063</v>
      </c>
      <c r="Y2411" s="27"/>
      <c r="Z2411" s="27"/>
      <c r="AA2411" s="28"/>
      <c r="AB2411" s="31"/>
      <c r="AC2411" s="32">
        <v>51</v>
      </c>
      <c r="AD2411" s="28"/>
      <c r="AE2411" s="28">
        <v>35.799999999999997</v>
      </c>
      <c r="AF2411" s="33">
        <v>4.0391999999999997E-2</v>
      </c>
      <c r="AG2411" s="28">
        <v>0.5</v>
      </c>
      <c r="AH2411" s="31"/>
      <c r="AI2411" s="31"/>
      <c r="AJ2411" s="31"/>
      <c r="AK2411" s="75" t="str">
        <f t="shared" si="477"/>
        <v>1</v>
      </c>
      <c r="AL2411" s="75" t="str">
        <f t="shared" si="478"/>
        <v>1</v>
      </c>
      <c r="AM2411" s="75" t="str">
        <f t="shared" si="479"/>
        <v>1</v>
      </c>
      <c r="AN2411" s="75" t="str">
        <f t="shared" si="480"/>
        <v>1</v>
      </c>
      <c r="AO2411" s="75" t="str">
        <f t="shared" si="481"/>
        <v>1</v>
      </c>
      <c r="AP2411" s="75" t="str">
        <f t="shared" si="482"/>
        <v>1</v>
      </c>
      <c r="AQ2411" s="75" t="str">
        <f t="shared" si="486"/>
        <v>1</v>
      </c>
      <c r="AR2411" s="75" t="str">
        <f t="shared" si="487"/>
        <v>1</v>
      </c>
      <c r="AS2411" s="75">
        <f t="shared" si="483"/>
        <v>1</v>
      </c>
      <c r="AT2411" s="75" t="str">
        <f t="shared" si="484"/>
        <v>1</v>
      </c>
      <c r="AU2411" s="48" t="e">
        <f>IF(OR(AQ2411="I",#REF!="I",AQ2411="C",#REF!="C"),"Termovacío",IF(OR(AO2411="I",AN2411="I",AP2411="I",AK2411="I",AL2411="I",AO2411="C",AN2411="C",AP2411="C",AK2411="C",AL2411="C"),"Regeneración",""))</f>
        <v>#REF!</v>
      </c>
    </row>
    <row r="2412" spans="1:47" s="10" customFormat="1" ht="15" customHeight="1" x14ac:dyDescent="0.2">
      <c r="A2412" s="4">
        <f t="shared" si="485"/>
        <v>128</v>
      </c>
      <c r="B2412" s="4">
        <v>60000273</v>
      </c>
      <c r="C2412" s="4" t="s">
        <v>89</v>
      </c>
      <c r="D2412" s="4" t="s">
        <v>163</v>
      </c>
      <c r="E2412" s="3"/>
      <c r="F2412" s="4" t="s">
        <v>416</v>
      </c>
      <c r="G2412" s="4" t="s">
        <v>185</v>
      </c>
      <c r="H2412" s="4" t="s">
        <v>203</v>
      </c>
      <c r="I2412" s="4" t="s">
        <v>245</v>
      </c>
      <c r="J2412" s="4" t="s">
        <v>205</v>
      </c>
      <c r="K2412" s="4" t="s">
        <v>176</v>
      </c>
      <c r="L2412" s="4">
        <v>2018</v>
      </c>
      <c r="M2412" s="4" t="s">
        <v>267</v>
      </c>
      <c r="N2412" s="4" t="s">
        <v>153</v>
      </c>
      <c r="O2412" s="4" t="s">
        <v>118</v>
      </c>
      <c r="P2412" s="4"/>
      <c r="Q2412" s="4" t="s">
        <v>247</v>
      </c>
      <c r="R2412" s="4" t="s">
        <v>119</v>
      </c>
      <c r="S2412" s="13"/>
      <c r="T2412" s="4"/>
      <c r="U2412" s="4"/>
      <c r="V2412" s="4"/>
      <c r="W2412" s="4">
        <v>60</v>
      </c>
      <c r="X2412" s="13">
        <v>35521</v>
      </c>
      <c r="Y2412" s="27"/>
      <c r="Z2412" s="27"/>
      <c r="AA2412" s="28"/>
      <c r="AB2412" s="31"/>
      <c r="AC2412" s="32">
        <v>61</v>
      </c>
      <c r="AD2412" s="28"/>
      <c r="AE2412" s="28">
        <v>35.6</v>
      </c>
      <c r="AF2412" s="33">
        <v>1.124E-2</v>
      </c>
      <c r="AG2412" s="28">
        <v>0.6</v>
      </c>
      <c r="AH2412" s="31"/>
      <c r="AI2412" s="31"/>
      <c r="AJ2412" s="31"/>
      <c r="AK2412" s="75" t="str">
        <f t="shared" si="477"/>
        <v>1</v>
      </c>
      <c r="AL2412" s="75" t="str">
        <f t="shared" si="478"/>
        <v>1</v>
      </c>
      <c r="AM2412" s="75" t="str">
        <f t="shared" si="479"/>
        <v>1</v>
      </c>
      <c r="AN2412" s="75" t="str">
        <f t="shared" si="480"/>
        <v>1</v>
      </c>
      <c r="AO2412" s="75" t="str">
        <f t="shared" si="481"/>
        <v>1</v>
      </c>
      <c r="AP2412" s="75" t="str">
        <f t="shared" si="482"/>
        <v>1</v>
      </c>
      <c r="AQ2412" s="75" t="str">
        <f t="shared" si="486"/>
        <v>1</v>
      </c>
      <c r="AR2412" s="75" t="str">
        <f t="shared" si="487"/>
        <v>1</v>
      </c>
      <c r="AS2412" s="75">
        <f t="shared" si="483"/>
        <v>1</v>
      </c>
      <c r="AT2412" s="75" t="str">
        <f t="shared" si="484"/>
        <v>1</v>
      </c>
      <c r="AU2412" s="48" t="e">
        <f>IF(OR(AQ2412="I",#REF!="I",AQ2412="C",#REF!="C"),"Termovacío",IF(OR(AO2412="I",AN2412="I",AP2412="I",AK2412="I",AL2412="I",AO2412="C",AN2412="C",AP2412="C",AK2412="C",AL2412="C"),"Regeneración",""))</f>
        <v>#REF!</v>
      </c>
    </row>
    <row r="2413" spans="1:47" s="10" customFormat="1" ht="15" customHeight="1" x14ac:dyDescent="0.2">
      <c r="A2413" s="4">
        <f t="shared" si="485"/>
        <v>129</v>
      </c>
      <c r="B2413" s="47" t="s">
        <v>444</v>
      </c>
      <c r="C2413" s="36" t="s">
        <v>88</v>
      </c>
      <c r="D2413" s="36" t="s">
        <v>156</v>
      </c>
      <c r="E2413" s="36"/>
      <c r="F2413" s="36" t="s">
        <v>417</v>
      </c>
      <c r="G2413" s="36" t="s">
        <v>29</v>
      </c>
      <c r="H2413" s="36" t="s">
        <v>445</v>
      </c>
      <c r="I2413" s="36" t="s">
        <v>10</v>
      </c>
      <c r="J2413" s="36">
        <v>25</v>
      </c>
      <c r="K2413" s="36" t="s">
        <v>214</v>
      </c>
      <c r="L2413" s="36">
        <v>2020</v>
      </c>
      <c r="M2413" s="36" t="s">
        <v>266</v>
      </c>
      <c r="N2413" s="36" t="s">
        <v>304</v>
      </c>
      <c r="O2413" s="36" t="s">
        <v>122</v>
      </c>
      <c r="P2413" s="36">
        <v>2020</v>
      </c>
      <c r="Q2413" s="36" t="s">
        <v>446</v>
      </c>
      <c r="R2413" s="45" t="s">
        <v>447</v>
      </c>
      <c r="S2413" s="38"/>
      <c r="T2413" s="36"/>
      <c r="U2413" s="36"/>
      <c r="V2413" s="36" t="s">
        <v>448</v>
      </c>
      <c r="W2413" s="36">
        <v>60</v>
      </c>
      <c r="X2413" s="38">
        <v>45697</v>
      </c>
      <c r="Y2413" s="39">
        <v>59</v>
      </c>
      <c r="Z2413" s="39">
        <v>26</v>
      </c>
      <c r="AA2413" s="40" t="s">
        <v>665</v>
      </c>
      <c r="AB2413" s="41">
        <v>0.88300000000000001</v>
      </c>
      <c r="AC2413" s="42">
        <v>75</v>
      </c>
      <c r="AD2413" s="40">
        <v>4</v>
      </c>
      <c r="AE2413" s="40">
        <v>32.799999999999997</v>
      </c>
      <c r="AF2413" s="43">
        <v>7.0000000000000001E-3</v>
      </c>
      <c r="AG2413" s="40">
        <v>0.5</v>
      </c>
      <c r="AH2413" s="41">
        <v>6.0000000000000001E-3</v>
      </c>
      <c r="AI2413" s="41">
        <v>0.28399999999999997</v>
      </c>
      <c r="AJ2413" s="41"/>
      <c r="AK2413" s="75" t="str">
        <f t="shared" si="477"/>
        <v>1</v>
      </c>
      <c r="AL2413" s="75" t="str">
        <f t="shared" si="478"/>
        <v>1</v>
      </c>
      <c r="AM2413" s="75" t="str">
        <f t="shared" si="479"/>
        <v>1</v>
      </c>
      <c r="AN2413" s="75" t="str">
        <f t="shared" si="480"/>
        <v>1</v>
      </c>
      <c r="AO2413" s="75" t="str">
        <f t="shared" si="481"/>
        <v>1</v>
      </c>
      <c r="AP2413" s="75" t="str">
        <f t="shared" si="482"/>
        <v>1</v>
      </c>
      <c r="AQ2413" s="75" t="str">
        <f t="shared" si="486"/>
        <v>1</v>
      </c>
      <c r="AR2413" s="75" t="str">
        <f t="shared" si="487"/>
        <v>1</v>
      </c>
      <c r="AS2413" s="75">
        <f t="shared" si="483"/>
        <v>1</v>
      </c>
      <c r="AT2413" s="75" t="str">
        <f t="shared" si="484"/>
        <v>1</v>
      </c>
      <c r="AU2413" s="48" t="e">
        <f>IF(OR(AQ2413="I",#REF!="I",AQ2413="C",#REF!="C"),"Termovacío",IF(OR(AO2413="I",AN2413="I",AP2413="I",AK2413="I",AL2413="I",AO2413="C",AN2413="C",AP2413="C",AK2413="C",AL2413="C"),"Regeneración",""))</f>
        <v>#REF!</v>
      </c>
    </row>
    <row r="2414" spans="1:47" s="10" customFormat="1" ht="15" customHeight="1" x14ac:dyDescent="0.2">
      <c r="A2414" s="4">
        <f t="shared" si="485"/>
        <v>129</v>
      </c>
      <c r="B2414" s="15" t="s">
        <v>444</v>
      </c>
      <c r="C2414" s="4" t="s">
        <v>88</v>
      </c>
      <c r="D2414" s="4" t="s">
        <v>156</v>
      </c>
      <c r="E2414" s="4"/>
      <c r="F2414" s="4" t="s">
        <v>417</v>
      </c>
      <c r="G2414" s="4" t="s">
        <v>29</v>
      </c>
      <c r="H2414" s="4" t="s">
        <v>445</v>
      </c>
      <c r="I2414" s="4" t="s">
        <v>10</v>
      </c>
      <c r="J2414" s="4">
        <v>25</v>
      </c>
      <c r="K2414" s="4" t="s">
        <v>214</v>
      </c>
      <c r="L2414" s="4">
        <v>2020</v>
      </c>
      <c r="M2414" s="4" t="s">
        <v>266</v>
      </c>
      <c r="N2414" s="4" t="s">
        <v>304</v>
      </c>
      <c r="O2414" s="4" t="s">
        <v>122</v>
      </c>
      <c r="P2414" s="4">
        <v>2020</v>
      </c>
      <c r="Q2414" s="4" t="s">
        <v>446</v>
      </c>
      <c r="R2414" s="2" t="s">
        <v>447</v>
      </c>
      <c r="S2414" s="13"/>
      <c r="T2414" s="4"/>
      <c r="U2414" s="4"/>
      <c r="V2414" s="4" t="s">
        <v>448</v>
      </c>
      <c r="W2414" s="4">
        <v>60</v>
      </c>
      <c r="X2414" s="13">
        <v>45222</v>
      </c>
      <c r="Y2414" s="27">
        <v>65</v>
      </c>
      <c r="Z2414" s="27">
        <v>30</v>
      </c>
      <c r="AA2414" s="28" t="s">
        <v>450</v>
      </c>
      <c r="AB2414" s="31">
        <v>0.88200000000000001</v>
      </c>
      <c r="AC2414" s="32">
        <v>73</v>
      </c>
      <c r="AD2414" s="28">
        <v>6</v>
      </c>
      <c r="AE2414" s="28">
        <v>33.5</v>
      </c>
      <c r="AF2414" s="33">
        <v>0.01</v>
      </c>
      <c r="AG2414" s="28">
        <v>0.5</v>
      </c>
      <c r="AH2414" s="31">
        <v>4.0000000000000001E-3</v>
      </c>
      <c r="AI2414" s="31">
        <v>0.23200000000000001</v>
      </c>
      <c r="AJ2414" s="31"/>
      <c r="AK2414" s="75" t="str">
        <f t="shared" si="477"/>
        <v>1</v>
      </c>
      <c r="AL2414" s="75" t="str">
        <f t="shared" si="478"/>
        <v>1</v>
      </c>
      <c r="AM2414" s="75" t="str">
        <f t="shared" si="479"/>
        <v>1</v>
      </c>
      <c r="AN2414" s="75" t="str">
        <f t="shared" si="480"/>
        <v>1</v>
      </c>
      <c r="AO2414" s="75" t="str">
        <f t="shared" si="481"/>
        <v>1</v>
      </c>
      <c r="AP2414" s="75" t="str">
        <f t="shared" si="482"/>
        <v>1</v>
      </c>
      <c r="AQ2414" s="75" t="str">
        <f t="shared" si="486"/>
        <v>1</v>
      </c>
      <c r="AR2414" s="75" t="str">
        <f t="shared" si="487"/>
        <v>1</v>
      </c>
      <c r="AS2414" s="75">
        <f t="shared" si="483"/>
        <v>1</v>
      </c>
      <c r="AT2414" s="75" t="str">
        <f t="shared" si="484"/>
        <v>1</v>
      </c>
      <c r="AU2414" s="48" t="e">
        <f>IF(OR(AQ2414="I",#REF!="I",AQ2414="C",#REF!="C"),"Termovacío",IF(OR(AO2414="I",AN2414="I",AP2414="I",AK2414="I",AL2414="I",AO2414="C",AN2414="C",AP2414="C",AK2414="C",AL2414="C"),"Regeneración",""))</f>
        <v>#REF!</v>
      </c>
    </row>
    <row r="2415" spans="1:47" s="10" customFormat="1" ht="15" customHeight="1" x14ac:dyDescent="0.2">
      <c r="A2415" s="4">
        <f t="shared" si="485"/>
        <v>129</v>
      </c>
      <c r="B2415" s="15" t="s">
        <v>444</v>
      </c>
      <c r="C2415" s="4" t="s">
        <v>88</v>
      </c>
      <c r="D2415" s="4" t="s">
        <v>156</v>
      </c>
      <c r="E2415" s="4"/>
      <c r="F2415" s="4" t="s">
        <v>417</v>
      </c>
      <c r="G2415" s="4" t="s">
        <v>29</v>
      </c>
      <c r="H2415" s="4" t="s">
        <v>445</v>
      </c>
      <c r="I2415" s="4" t="s">
        <v>10</v>
      </c>
      <c r="J2415" s="4">
        <v>25</v>
      </c>
      <c r="K2415" s="4" t="s">
        <v>214</v>
      </c>
      <c r="L2415" s="4">
        <v>2020</v>
      </c>
      <c r="M2415" s="4" t="s">
        <v>266</v>
      </c>
      <c r="N2415" s="4" t="s">
        <v>304</v>
      </c>
      <c r="O2415" s="4" t="s">
        <v>122</v>
      </c>
      <c r="P2415" s="4">
        <v>2020</v>
      </c>
      <c r="Q2415" s="4" t="s">
        <v>446</v>
      </c>
      <c r="R2415" s="2" t="s">
        <v>447</v>
      </c>
      <c r="S2415" s="13"/>
      <c r="T2415" s="4"/>
      <c r="U2415" s="4"/>
      <c r="V2415" s="4" t="s">
        <v>222</v>
      </c>
      <c r="W2415" s="4">
        <v>60</v>
      </c>
      <c r="X2415" s="13">
        <v>44664</v>
      </c>
      <c r="Y2415" s="27"/>
      <c r="Z2415" s="27">
        <v>25</v>
      </c>
      <c r="AA2415" s="28" t="s">
        <v>450</v>
      </c>
      <c r="AB2415" s="31">
        <v>0.88100000000000001</v>
      </c>
      <c r="AC2415" s="32">
        <v>66.599999999999994</v>
      </c>
      <c r="AD2415" s="28">
        <v>10</v>
      </c>
      <c r="AE2415" s="28">
        <v>37.4</v>
      </c>
      <c r="AF2415" s="33">
        <v>0.02</v>
      </c>
      <c r="AG2415" s="28">
        <v>1</v>
      </c>
      <c r="AH2415" s="31">
        <v>0.3</v>
      </c>
      <c r="AI2415" s="31">
        <v>1.2999999999999999E-2</v>
      </c>
      <c r="AJ2415" s="31"/>
      <c r="AK2415" s="75" t="str">
        <f t="shared" si="477"/>
        <v>3</v>
      </c>
      <c r="AL2415" s="75" t="str">
        <f t="shared" si="478"/>
        <v>1</v>
      </c>
      <c r="AM2415" s="75" t="str">
        <f t="shared" si="479"/>
        <v>1</v>
      </c>
      <c r="AN2415" s="75" t="str">
        <f t="shared" si="480"/>
        <v>1</v>
      </c>
      <c r="AO2415" s="75" t="str">
        <f t="shared" si="481"/>
        <v>1</v>
      </c>
      <c r="AP2415" s="75" t="str">
        <f t="shared" si="482"/>
        <v>1</v>
      </c>
      <c r="AQ2415" s="75" t="str">
        <f t="shared" si="486"/>
        <v>1</v>
      </c>
      <c r="AR2415" s="75" t="str">
        <f t="shared" si="487"/>
        <v>1</v>
      </c>
      <c r="AS2415" s="75">
        <f t="shared" si="483"/>
        <v>1.2727272727272727</v>
      </c>
      <c r="AT2415" s="75" t="str">
        <f t="shared" si="484"/>
        <v>3</v>
      </c>
      <c r="AU2415" s="48" t="e">
        <f>IF(OR(AQ2415="I",#REF!="I",AQ2415="C",#REF!="C"),"Termovacío",IF(OR(AO2415="I",AN2415="I",AP2415="I",AK2415="I",AL2415="I",AO2415="C",AN2415="C",AP2415="C",AK2415="C",AL2415="C"),"Regeneración",""))</f>
        <v>#REF!</v>
      </c>
    </row>
    <row r="2416" spans="1:47" s="10" customFormat="1" ht="15" customHeight="1" x14ac:dyDescent="0.2">
      <c r="A2416" s="4">
        <f t="shared" si="485"/>
        <v>130</v>
      </c>
      <c r="B2416" s="36">
        <v>500070</v>
      </c>
      <c r="C2416" s="36" t="s">
        <v>88</v>
      </c>
      <c r="D2416" s="36" t="s">
        <v>163</v>
      </c>
      <c r="E2416" s="37"/>
      <c r="F2416" s="36" t="s">
        <v>418</v>
      </c>
      <c r="G2416" s="36" t="s">
        <v>9</v>
      </c>
      <c r="H2416" s="36" t="s">
        <v>241</v>
      </c>
      <c r="I2416" s="36" t="s">
        <v>10</v>
      </c>
      <c r="J2416" s="36">
        <v>25</v>
      </c>
      <c r="K2416" s="36" t="s">
        <v>243</v>
      </c>
      <c r="L2416" s="36">
        <v>2021</v>
      </c>
      <c r="M2416" s="36" t="s">
        <v>267</v>
      </c>
      <c r="N2416" s="36" t="s">
        <v>153</v>
      </c>
      <c r="O2416" s="36"/>
      <c r="P2416" s="36"/>
      <c r="Q2416" s="36" t="s">
        <v>250</v>
      </c>
      <c r="R2416" s="36" t="s">
        <v>123</v>
      </c>
      <c r="S2416" s="38"/>
      <c r="T2416" s="36"/>
      <c r="U2416" s="36"/>
      <c r="V2416" s="36" t="s">
        <v>448</v>
      </c>
      <c r="W2416" s="36">
        <v>60</v>
      </c>
      <c r="X2416" s="38">
        <v>45697</v>
      </c>
      <c r="Y2416" s="39">
        <v>59</v>
      </c>
      <c r="Z2416" s="39">
        <v>26</v>
      </c>
      <c r="AA2416" s="40" t="s">
        <v>665</v>
      </c>
      <c r="AB2416" s="41">
        <v>0.88</v>
      </c>
      <c r="AC2416" s="42">
        <v>70</v>
      </c>
      <c r="AD2416" s="40">
        <v>4</v>
      </c>
      <c r="AE2416" s="40">
        <v>41.6</v>
      </c>
      <c r="AF2416" s="43">
        <v>3.0000000000000001E-3</v>
      </c>
      <c r="AG2416" s="40">
        <v>0.5</v>
      </c>
      <c r="AH2416" s="41">
        <v>5.0000000000000001E-3</v>
      </c>
      <c r="AI2416" s="41">
        <v>0.154</v>
      </c>
      <c r="AJ2416" s="41"/>
      <c r="AK2416" s="75" t="str">
        <f t="shared" si="477"/>
        <v>1</v>
      </c>
      <c r="AL2416" s="75" t="str">
        <f t="shared" si="478"/>
        <v>1</v>
      </c>
      <c r="AM2416" s="75" t="str">
        <f t="shared" si="479"/>
        <v>1</v>
      </c>
      <c r="AN2416" s="75" t="str">
        <f t="shared" si="480"/>
        <v>1</v>
      </c>
      <c r="AO2416" s="75" t="str">
        <f t="shared" si="481"/>
        <v>1</v>
      </c>
      <c r="AP2416" s="75" t="str">
        <f t="shared" si="482"/>
        <v>1</v>
      </c>
      <c r="AQ2416" s="75" t="str">
        <f t="shared" si="486"/>
        <v>1</v>
      </c>
      <c r="AR2416" s="75" t="str">
        <f t="shared" si="487"/>
        <v>1</v>
      </c>
      <c r="AS2416" s="75">
        <f t="shared" si="483"/>
        <v>1</v>
      </c>
      <c r="AT2416" s="75" t="str">
        <f t="shared" si="484"/>
        <v>1</v>
      </c>
      <c r="AU2416" s="48" t="e">
        <f>IF(OR(AQ2416="I",#REF!="I",AQ2416="C",#REF!="C"),"Termovacío",IF(OR(AO2416="I",AN2416="I",AP2416="I",AK2416="I",AL2416="I",AO2416="C",AN2416="C",AP2416="C",AK2416="C",AL2416="C"),"Regeneración",""))</f>
        <v>#REF!</v>
      </c>
    </row>
    <row r="2417" spans="1:47" s="10" customFormat="1" ht="15" customHeight="1" x14ac:dyDescent="0.2">
      <c r="A2417" s="4">
        <f t="shared" si="485"/>
        <v>130</v>
      </c>
      <c r="B2417" s="4">
        <v>500070</v>
      </c>
      <c r="C2417" s="4" t="s">
        <v>88</v>
      </c>
      <c r="D2417" s="4" t="s">
        <v>163</v>
      </c>
      <c r="E2417" s="3"/>
      <c r="F2417" s="4" t="s">
        <v>418</v>
      </c>
      <c r="G2417" s="4" t="s">
        <v>9</v>
      </c>
      <c r="H2417" s="4" t="s">
        <v>241</v>
      </c>
      <c r="I2417" s="4" t="s">
        <v>10</v>
      </c>
      <c r="J2417" s="4">
        <v>25</v>
      </c>
      <c r="K2417" s="4" t="s">
        <v>243</v>
      </c>
      <c r="L2417" s="4">
        <v>2021</v>
      </c>
      <c r="M2417" s="4" t="s">
        <v>267</v>
      </c>
      <c r="N2417" s="4" t="s">
        <v>153</v>
      </c>
      <c r="O2417" s="4"/>
      <c r="P2417" s="4"/>
      <c r="Q2417" s="4" t="s">
        <v>250</v>
      </c>
      <c r="R2417" s="4" t="s">
        <v>123</v>
      </c>
      <c r="S2417" s="13"/>
      <c r="T2417" s="4"/>
      <c r="U2417" s="4"/>
      <c r="V2417" s="4" t="s">
        <v>448</v>
      </c>
      <c r="W2417" s="4">
        <v>60</v>
      </c>
      <c r="X2417" s="13">
        <v>45125</v>
      </c>
      <c r="Y2417" s="27">
        <v>60.1</v>
      </c>
      <c r="Z2417" s="27">
        <v>33.4</v>
      </c>
      <c r="AA2417" s="28" t="s">
        <v>450</v>
      </c>
      <c r="AB2417" s="31">
        <v>0.88</v>
      </c>
      <c r="AC2417" s="32">
        <v>57</v>
      </c>
      <c r="AD2417" s="28">
        <v>9</v>
      </c>
      <c r="AE2417" s="28">
        <v>42.5</v>
      </c>
      <c r="AF2417" s="33">
        <v>0.01</v>
      </c>
      <c r="AG2417" s="28">
        <v>0.5</v>
      </c>
      <c r="AH2417" s="31">
        <v>8.0000000000000002E-3</v>
      </c>
      <c r="AI2417" s="31">
        <v>0.161</v>
      </c>
      <c r="AJ2417" s="31"/>
      <c r="AK2417" s="75" t="str">
        <f t="shared" si="477"/>
        <v>1</v>
      </c>
      <c r="AL2417" s="75" t="str">
        <f t="shared" si="478"/>
        <v>1</v>
      </c>
      <c r="AM2417" s="75" t="str">
        <f t="shared" si="479"/>
        <v>1</v>
      </c>
      <c r="AN2417" s="75" t="str">
        <f t="shared" si="480"/>
        <v>1</v>
      </c>
      <c r="AO2417" s="75" t="str">
        <f t="shared" si="481"/>
        <v>1</v>
      </c>
      <c r="AP2417" s="75" t="str">
        <f t="shared" si="482"/>
        <v>1</v>
      </c>
      <c r="AQ2417" s="75" t="str">
        <f t="shared" si="486"/>
        <v>1</v>
      </c>
      <c r="AR2417" s="75" t="str">
        <f t="shared" si="487"/>
        <v>1</v>
      </c>
      <c r="AS2417" s="75">
        <f t="shared" si="483"/>
        <v>1</v>
      </c>
      <c r="AT2417" s="75" t="str">
        <f t="shared" si="484"/>
        <v>1</v>
      </c>
      <c r="AU2417" s="48" t="e">
        <f>IF(OR(AQ2417="I",#REF!="I",AQ2417="C",#REF!="C"),"Termovacío",IF(OR(AO2417="I",AN2417="I",AP2417="I",AK2417="I",AL2417="I",AO2417="C",AN2417="C",AP2417="C",AK2417="C",AL2417="C"),"Regeneración",""))</f>
        <v>#REF!</v>
      </c>
    </row>
    <row r="2418" spans="1:47" s="10" customFormat="1" ht="15" customHeight="1" x14ac:dyDescent="0.2">
      <c r="A2418" s="4">
        <f t="shared" si="485"/>
        <v>130</v>
      </c>
      <c r="B2418" s="4">
        <v>500070</v>
      </c>
      <c r="C2418" s="4" t="s">
        <v>88</v>
      </c>
      <c r="D2418" s="4" t="s">
        <v>163</v>
      </c>
      <c r="E2418" s="3"/>
      <c r="F2418" s="4" t="s">
        <v>418</v>
      </c>
      <c r="G2418" s="4" t="s">
        <v>9</v>
      </c>
      <c r="H2418" s="4" t="s">
        <v>241</v>
      </c>
      <c r="I2418" s="4" t="s">
        <v>10</v>
      </c>
      <c r="J2418" s="4">
        <v>25</v>
      </c>
      <c r="K2418" s="4" t="s">
        <v>243</v>
      </c>
      <c r="L2418" s="4">
        <v>2021</v>
      </c>
      <c r="M2418" s="4" t="s">
        <v>267</v>
      </c>
      <c r="N2418" s="4" t="s">
        <v>153</v>
      </c>
      <c r="O2418" s="4"/>
      <c r="P2418" s="4"/>
      <c r="Q2418" s="4" t="s">
        <v>250</v>
      </c>
      <c r="R2418" s="4" t="s">
        <v>123</v>
      </c>
      <c r="S2418" s="13"/>
      <c r="T2418" s="4"/>
      <c r="U2418" s="4"/>
      <c r="V2418" s="4"/>
      <c r="W2418" s="4">
        <v>60</v>
      </c>
      <c r="X2418" s="13">
        <v>43994</v>
      </c>
      <c r="Y2418" s="27"/>
      <c r="Z2418" s="27"/>
      <c r="AA2418" s="28"/>
      <c r="AB2418" s="31"/>
      <c r="AC2418" s="32">
        <v>48</v>
      </c>
      <c r="AD2418" s="28"/>
      <c r="AE2418" s="28">
        <v>35.9</v>
      </c>
      <c r="AF2418" s="33">
        <v>0.01</v>
      </c>
      <c r="AG2418" s="28">
        <v>2</v>
      </c>
      <c r="AH2418" s="31">
        <v>4.5999999999999999E-2</v>
      </c>
      <c r="AI2418" s="31">
        <v>0.85</v>
      </c>
      <c r="AJ2418" s="31"/>
      <c r="AK2418" s="75" t="str">
        <f t="shared" si="477"/>
        <v>1</v>
      </c>
      <c r="AL2418" s="75" t="str">
        <f t="shared" si="478"/>
        <v>1</v>
      </c>
      <c r="AM2418" s="75" t="str">
        <f t="shared" si="479"/>
        <v>1</v>
      </c>
      <c r="AN2418" s="75" t="str">
        <f t="shared" si="480"/>
        <v>1</v>
      </c>
      <c r="AO2418" s="75" t="str">
        <f t="shared" si="481"/>
        <v>1</v>
      </c>
      <c r="AP2418" s="75" t="str">
        <f t="shared" si="482"/>
        <v>1</v>
      </c>
      <c r="AQ2418" s="75" t="str">
        <f t="shared" si="486"/>
        <v>1</v>
      </c>
      <c r="AR2418" s="75" t="str">
        <f t="shared" si="487"/>
        <v>1</v>
      </c>
      <c r="AS2418" s="75">
        <f t="shared" si="483"/>
        <v>1</v>
      </c>
      <c r="AT2418" s="75" t="str">
        <f t="shared" si="484"/>
        <v>1</v>
      </c>
      <c r="AU2418" s="48" t="e">
        <f>IF(OR(AQ2418="I",#REF!="I",AQ2418="C",#REF!="C"),"Termovacío",IF(OR(AO2418="I",AN2418="I",AP2418="I",AK2418="I",AL2418="I",AO2418="C",AN2418="C",AP2418="C",AK2418="C",AL2418="C"),"Regeneración",""))</f>
        <v>#REF!</v>
      </c>
    </row>
    <row r="2419" spans="1:47" s="10" customFormat="1" ht="15" customHeight="1" x14ac:dyDescent="0.2">
      <c r="A2419" s="4">
        <f t="shared" si="485"/>
        <v>130</v>
      </c>
      <c r="B2419" s="4">
        <v>500070</v>
      </c>
      <c r="C2419" s="4" t="s">
        <v>88</v>
      </c>
      <c r="D2419" s="4" t="s">
        <v>163</v>
      </c>
      <c r="E2419" s="3"/>
      <c r="F2419" s="4" t="s">
        <v>418</v>
      </c>
      <c r="G2419" s="4" t="s">
        <v>9</v>
      </c>
      <c r="H2419" s="4" t="s">
        <v>241</v>
      </c>
      <c r="I2419" s="4" t="s">
        <v>10</v>
      </c>
      <c r="J2419" s="4">
        <v>25</v>
      </c>
      <c r="K2419" s="4" t="s">
        <v>243</v>
      </c>
      <c r="L2419" s="4">
        <v>2021</v>
      </c>
      <c r="M2419" s="4" t="s">
        <v>267</v>
      </c>
      <c r="N2419" s="4" t="s">
        <v>153</v>
      </c>
      <c r="O2419" s="4"/>
      <c r="P2419" s="4"/>
      <c r="Q2419" s="4" t="s">
        <v>250</v>
      </c>
      <c r="R2419" s="4" t="s">
        <v>123</v>
      </c>
      <c r="S2419" s="13"/>
      <c r="T2419" s="4"/>
      <c r="U2419" s="4"/>
      <c r="V2419" s="4"/>
      <c r="W2419" s="4">
        <v>60</v>
      </c>
      <c r="X2419" s="13">
        <v>43571</v>
      </c>
      <c r="Y2419" s="27"/>
      <c r="Z2419" s="27"/>
      <c r="AA2419" s="28"/>
      <c r="AB2419" s="31"/>
      <c r="AC2419" s="32">
        <v>64</v>
      </c>
      <c r="AD2419" s="28"/>
      <c r="AE2419" s="28">
        <v>41.7</v>
      </c>
      <c r="AF2419" s="33">
        <v>0.01</v>
      </c>
      <c r="AG2419" s="28">
        <v>2</v>
      </c>
      <c r="AH2419" s="31">
        <v>3.5999999999999997E-2</v>
      </c>
      <c r="AI2419" s="31">
        <v>0.89</v>
      </c>
      <c r="AJ2419" s="31"/>
      <c r="AK2419" s="75" t="str">
        <f t="shared" si="477"/>
        <v>1</v>
      </c>
      <c r="AL2419" s="75" t="str">
        <f t="shared" si="478"/>
        <v>1</v>
      </c>
      <c r="AM2419" s="75" t="str">
        <f t="shared" si="479"/>
        <v>1</v>
      </c>
      <c r="AN2419" s="75" t="str">
        <f t="shared" si="480"/>
        <v>1</v>
      </c>
      <c r="AO2419" s="75" t="str">
        <f t="shared" si="481"/>
        <v>1</v>
      </c>
      <c r="AP2419" s="75" t="str">
        <f t="shared" si="482"/>
        <v>1</v>
      </c>
      <c r="AQ2419" s="75" t="str">
        <f t="shared" si="486"/>
        <v>1</v>
      </c>
      <c r="AR2419" s="75" t="str">
        <f t="shared" si="487"/>
        <v>1</v>
      </c>
      <c r="AS2419" s="75">
        <f t="shared" si="483"/>
        <v>1</v>
      </c>
      <c r="AT2419" s="75" t="str">
        <f t="shared" si="484"/>
        <v>1</v>
      </c>
      <c r="AU2419" s="48" t="e">
        <f>IF(OR(AQ2419="I",#REF!="I",AQ2419="C",#REF!="C"),"Termovacío",IF(OR(AO2419="I",AN2419="I",AP2419="I",AK2419="I",AL2419="I",AO2419="C",AN2419="C",AP2419="C",AK2419="C",AL2419="C"),"Regeneración",""))</f>
        <v>#REF!</v>
      </c>
    </row>
    <row r="2420" spans="1:47" s="10" customFormat="1" ht="15" customHeight="1" x14ac:dyDescent="0.2">
      <c r="A2420" s="4">
        <f t="shared" si="485"/>
        <v>130</v>
      </c>
      <c r="B2420" s="4">
        <v>500070</v>
      </c>
      <c r="C2420" s="4" t="s">
        <v>88</v>
      </c>
      <c r="D2420" s="4" t="s">
        <v>163</v>
      </c>
      <c r="E2420" s="3"/>
      <c r="F2420" s="4" t="s">
        <v>418</v>
      </c>
      <c r="G2420" s="4" t="s">
        <v>9</v>
      </c>
      <c r="H2420" s="4" t="s">
        <v>241</v>
      </c>
      <c r="I2420" s="4" t="s">
        <v>10</v>
      </c>
      <c r="J2420" s="4">
        <v>25</v>
      </c>
      <c r="K2420" s="4" t="s">
        <v>243</v>
      </c>
      <c r="L2420" s="4">
        <v>2021</v>
      </c>
      <c r="M2420" s="4" t="s">
        <v>267</v>
      </c>
      <c r="N2420" s="4" t="s">
        <v>153</v>
      </c>
      <c r="O2420" s="4"/>
      <c r="P2420" s="4"/>
      <c r="Q2420" s="4" t="s">
        <v>250</v>
      </c>
      <c r="R2420" s="4" t="s">
        <v>123</v>
      </c>
      <c r="S2420" s="13"/>
      <c r="T2420" s="4"/>
      <c r="U2420" s="4"/>
      <c r="V2420" s="4"/>
      <c r="W2420" s="4">
        <v>60</v>
      </c>
      <c r="X2420" s="13">
        <v>43325</v>
      </c>
      <c r="Y2420" s="27"/>
      <c r="Z2420" s="27"/>
      <c r="AA2420" s="28"/>
      <c r="AB2420" s="31"/>
      <c r="AC2420" s="32">
        <v>40</v>
      </c>
      <c r="AD2420" s="28"/>
      <c r="AE2420" s="28">
        <v>34</v>
      </c>
      <c r="AF2420" s="33">
        <v>0.03</v>
      </c>
      <c r="AG2420" s="28">
        <v>2</v>
      </c>
      <c r="AH2420" s="31">
        <v>4.1000000000000002E-2</v>
      </c>
      <c r="AI2420" s="31">
        <v>0.73</v>
      </c>
      <c r="AJ2420" s="31"/>
      <c r="AK2420" s="75" t="str">
        <f t="shared" si="477"/>
        <v>1</v>
      </c>
      <c r="AL2420" s="75" t="str">
        <f t="shared" si="478"/>
        <v>1</v>
      </c>
      <c r="AM2420" s="75" t="str">
        <f t="shared" si="479"/>
        <v>1</v>
      </c>
      <c r="AN2420" s="75" t="str">
        <f t="shared" si="480"/>
        <v>1</v>
      </c>
      <c r="AO2420" s="75" t="str">
        <f t="shared" si="481"/>
        <v>1</v>
      </c>
      <c r="AP2420" s="75" t="str">
        <f t="shared" si="482"/>
        <v>1</v>
      </c>
      <c r="AQ2420" s="75" t="str">
        <f t="shared" si="486"/>
        <v>1</v>
      </c>
      <c r="AR2420" s="75" t="str">
        <f t="shared" si="487"/>
        <v>1</v>
      </c>
      <c r="AS2420" s="75">
        <f t="shared" si="483"/>
        <v>1</v>
      </c>
      <c r="AT2420" s="75" t="str">
        <f t="shared" si="484"/>
        <v>1</v>
      </c>
      <c r="AU2420" s="48" t="e">
        <f>IF(OR(AQ2420="I",#REF!="I",AQ2420="C",#REF!="C"),"Termovacío",IF(OR(AO2420="I",AN2420="I",AP2420="I",AK2420="I",AL2420="I",AO2420="C",AN2420="C",AP2420="C",AK2420="C",AL2420="C"),"Regeneración",""))</f>
        <v>#REF!</v>
      </c>
    </row>
    <row r="2421" spans="1:47" s="10" customFormat="1" ht="15" customHeight="1" x14ac:dyDescent="0.2">
      <c r="A2421" s="4">
        <f t="shared" si="485"/>
        <v>130</v>
      </c>
      <c r="B2421" s="4">
        <v>500070</v>
      </c>
      <c r="C2421" s="4" t="s">
        <v>88</v>
      </c>
      <c r="D2421" s="4" t="s">
        <v>163</v>
      </c>
      <c r="E2421" s="3"/>
      <c r="F2421" s="4" t="s">
        <v>418</v>
      </c>
      <c r="G2421" s="4" t="s">
        <v>9</v>
      </c>
      <c r="H2421" s="4" t="s">
        <v>241</v>
      </c>
      <c r="I2421" s="4" t="s">
        <v>10</v>
      </c>
      <c r="J2421" s="4">
        <v>25</v>
      </c>
      <c r="K2421" s="4" t="s">
        <v>243</v>
      </c>
      <c r="L2421" s="4">
        <v>2021</v>
      </c>
      <c r="M2421" s="4" t="s">
        <v>267</v>
      </c>
      <c r="N2421" s="4" t="s">
        <v>153</v>
      </c>
      <c r="O2421" s="4"/>
      <c r="P2421" s="4"/>
      <c r="Q2421" s="4" t="s">
        <v>250</v>
      </c>
      <c r="R2421" s="4" t="s">
        <v>123</v>
      </c>
      <c r="S2421" s="13"/>
      <c r="T2421" s="4"/>
      <c r="U2421" s="4"/>
      <c r="V2421" s="4"/>
      <c r="W2421" s="4">
        <v>60</v>
      </c>
      <c r="X2421" s="13">
        <v>42919</v>
      </c>
      <c r="Y2421" s="27"/>
      <c r="Z2421" s="27"/>
      <c r="AA2421" s="28"/>
      <c r="AB2421" s="31"/>
      <c r="AC2421" s="32">
        <v>38</v>
      </c>
      <c r="AD2421" s="28"/>
      <c r="AE2421" s="28">
        <v>38.700000000000003</v>
      </c>
      <c r="AF2421" s="33">
        <v>0.01</v>
      </c>
      <c r="AG2421" s="28">
        <v>1</v>
      </c>
      <c r="AH2421" s="31">
        <v>0.1</v>
      </c>
      <c r="AI2421" s="31">
        <v>1.1000000000000001</v>
      </c>
      <c r="AJ2421" s="31"/>
      <c r="AK2421" s="75" t="str">
        <f t="shared" si="477"/>
        <v>1</v>
      </c>
      <c r="AL2421" s="75" t="str">
        <f t="shared" si="478"/>
        <v>1</v>
      </c>
      <c r="AM2421" s="75" t="str">
        <f t="shared" si="479"/>
        <v>1</v>
      </c>
      <c r="AN2421" s="75" t="str">
        <f t="shared" si="480"/>
        <v>1</v>
      </c>
      <c r="AO2421" s="75" t="str">
        <f t="shared" si="481"/>
        <v>1</v>
      </c>
      <c r="AP2421" s="75" t="str">
        <f t="shared" si="482"/>
        <v>1</v>
      </c>
      <c r="AQ2421" s="75" t="str">
        <f t="shared" si="486"/>
        <v>3</v>
      </c>
      <c r="AR2421" s="75" t="str">
        <f t="shared" si="487"/>
        <v>1</v>
      </c>
      <c r="AS2421" s="75">
        <f t="shared" si="483"/>
        <v>1.4545454545454546</v>
      </c>
      <c r="AT2421" s="75" t="str">
        <f t="shared" si="484"/>
        <v>3</v>
      </c>
      <c r="AU2421" s="48" t="e">
        <f>IF(OR(AQ2421="I",#REF!="I",AQ2421="C",#REF!="C"),"Termovacío",IF(OR(AO2421="I",AN2421="I",AP2421="I",AK2421="I",AL2421="I",AO2421="C",AN2421="C",AP2421="C",AK2421="C",AL2421="C"),"Regeneración",""))</f>
        <v>#REF!</v>
      </c>
    </row>
    <row r="2422" spans="1:47" s="10" customFormat="1" ht="15" customHeight="1" x14ac:dyDescent="0.2">
      <c r="A2422" s="4">
        <f t="shared" si="485"/>
        <v>130</v>
      </c>
      <c r="B2422" s="4">
        <v>500070</v>
      </c>
      <c r="C2422" s="4" t="s">
        <v>88</v>
      </c>
      <c r="D2422" s="4" t="s">
        <v>163</v>
      </c>
      <c r="E2422" s="3"/>
      <c r="F2422" s="4" t="s">
        <v>418</v>
      </c>
      <c r="G2422" s="4" t="s">
        <v>9</v>
      </c>
      <c r="H2422" s="4" t="s">
        <v>241</v>
      </c>
      <c r="I2422" s="4" t="s">
        <v>10</v>
      </c>
      <c r="J2422" s="4">
        <v>25</v>
      </c>
      <c r="K2422" s="4" t="s">
        <v>243</v>
      </c>
      <c r="L2422" s="4">
        <v>2021</v>
      </c>
      <c r="M2422" s="4" t="s">
        <v>267</v>
      </c>
      <c r="N2422" s="4" t="s">
        <v>153</v>
      </c>
      <c r="O2422" s="4"/>
      <c r="P2422" s="4"/>
      <c r="Q2422" s="4" t="s">
        <v>250</v>
      </c>
      <c r="R2422" s="4" t="s">
        <v>123</v>
      </c>
      <c r="S2422" s="13"/>
      <c r="T2422" s="4"/>
      <c r="U2422" s="4"/>
      <c r="V2422" s="4"/>
      <c r="W2422" s="4">
        <v>60</v>
      </c>
      <c r="X2422" s="13">
        <v>42479</v>
      </c>
      <c r="Y2422" s="27"/>
      <c r="Z2422" s="27"/>
      <c r="AA2422" s="28"/>
      <c r="AB2422" s="31"/>
      <c r="AC2422" s="32">
        <v>17</v>
      </c>
      <c r="AD2422" s="28"/>
      <c r="AE2422" s="28">
        <v>39</v>
      </c>
      <c r="AF2422" s="33">
        <v>0.01</v>
      </c>
      <c r="AG2422" s="28">
        <v>1.5</v>
      </c>
      <c r="AH2422" s="31">
        <v>2.1999999999999999E-2</v>
      </c>
      <c r="AI2422" s="31">
        <v>0.45900000000000002</v>
      </c>
      <c r="AJ2422" s="31"/>
      <c r="AK2422" s="75" t="str">
        <f t="shared" si="477"/>
        <v>1</v>
      </c>
      <c r="AL2422" s="75" t="str">
        <f t="shared" si="478"/>
        <v>1</v>
      </c>
      <c r="AM2422" s="75" t="str">
        <f t="shared" si="479"/>
        <v>1</v>
      </c>
      <c r="AN2422" s="75" t="str">
        <f t="shared" si="480"/>
        <v>1</v>
      </c>
      <c r="AO2422" s="75" t="str">
        <f t="shared" si="481"/>
        <v>1</v>
      </c>
      <c r="AP2422" s="75" t="str">
        <f t="shared" si="482"/>
        <v>1</v>
      </c>
      <c r="AQ2422" s="75" t="str">
        <f t="shared" si="486"/>
        <v>5</v>
      </c>
      <c r="AR2422" s="75" t="str">
        <f t="shared" si="487"/>
        <v>1</v>
      </c>
      <c r="AS2422" s="75">
        <f t="shared" si="483"/>
        <v>1.9090909090909092</v>
      </c>
      <c r="AT2422" s="75" t="str">
        <f t="shared" si="484"/>
        <v>3</v>
      </c>
      <c r="AU2422" s="48" t="e">
        <f>IF(OR(AQ2422="I",#REF!="I",AQ2422="C",#REF!="C"),"Termovacío",IF(OR(AO2422="I",AN2422="I",AP2422="I",AK2422="I",AL2422="I",AO2422="C",AN2422="C",AP2422="C",AK2422="C",AL2422="C"),"Regeneración",""))</f>
        <v>#REF!</v>
      </c>
    </row>
    <row r="2423" spans="1:47" s="10" customFormat="1" ht="15" customHeight="1" x14ac:dyDescent="0.2">
      <c r="A2423" s="4">
        <f t="shared" si="485"/>
        <v>130</v>
      </c>
      <c r="B2423" s="4">
        <v>500070</v>
      </c>
      <c r="C2423" s="4" t="s">
        <v>88</v>
      </c>
      <c r="D2423" s="4" t="s">
        <v>163</v>
      </c>
      <c r="E2423" s="3"/>
      <c r="F2423" s="4" t="s">
        <v>418</v>
      </c>
      <c r="G2423" s="4" t="s">
        <v>9</v>
      </c>
      <c r="H2423" s="4" t="s">
        <v>241</v>
      </c>
      <c r="I2423" s="4" t="s">
        <v>10</v>
      </c>
      <c r="J2423" s="4">
        <v>25</v>
      </c>
      <c r="K2423" s="4" t="s">
        <v>243</v>
      </c>
      <c r="L2423" s="4">
        <v>2021</v>
      </c>
      <c r="M2423" s="4" t="s">
        <v>267</v>
      </c>
      <c r="N2423" s="4" t="s">
        <v>153</v>
      </c>
      <c r="O2423" s="4"/>
      <c r="P2423" s="4"/>
      <c r="Q2423" s="4" t="s">
        <v>250</v>
      </c>
      <c r="R2423" s="4" t="s">
        <v>123</v>
      </c>
      <c r="S2423" s="13"/>
      <c r="T2423" s="4"/>
      <c r="U2423" s="4"/>
      <c r="V2423" s="4"/>
      <c r="W2423" s="4">
        <v>60</v>
      </c>
      <c r="X2423" s="13">
        <v>42380</v>
      </c>
      <c r="Y2423" s="27"/>
      <c r="Z2423" s="27"/>
      <c r="AA2423" s="28"/>
      <c r="AB2423" s="31"/>
      <c r="AC2423" s="32">
        <v>45.4</v>
      </c>
      <c r="AD2423" s="28"/>
      <c r="AE2423" s="28">
        <v>33</v>
      </c>
      <c r="AF2423" s="33">
        <v>0.01</v>
      </c>
      <c r="AG2423" s="28">
        <v>1</v>
      </c>
      <c r="AH2423" s="31">
        <v>0.125</v>
      </c>
      <c r="AI2423" s="31">
        <v>0.51900000000000002</v>
      </c>
      <c r="AJ2423" s="31"/>
      <c r="AK2423" s="75" t="str">
        <f t="shared" si="477"/>
        <v>3</v>
      </c>
      <c r="AL2423" s="75" t="str">
        <f t="shared" si="478"/>
        <v>1</v>
      </c>
      <c r="AM2423" s="75" t="str">
        <f t="shared" si="479"/>
        <v>1</v>
      </c>
      <c r="AN2423" s="75" t="str">
        <f t="shared" si="480"/>
        <v>1</v>
      </c>
      <c r="AO2423" s="75" t="str">
        <f t="shared" si="481"/>
        <v>1</v>
      </c>
      <c r="AP2423" s="75" t="str">
        <f t="shared" si="482"/>
        <v>1</v>
      </c>
      <c r="AQ2423" s="75" t="str">
        <f t="shared" si="486"/>
        <v>1</v>
      </c>
      <c r="AR2423" s="75" t="str">
        <f t="shared" si="487"/>
        <v>1</v>
      </c>
      <c r="AS2423" s="75">
        <f t="shared" si="483"/>
        <v>1.2727272727272727</v>
      </c>
      <c r="AT2423" s="75" t="str">
        <f t="shared" si="484"/>
        <v>3</v>
      </c>
      <c r="AU2423" s="48" t="e">
        <f>IF(OR(AQ2423="I",#REF!="I",AQ2423="C",#REF!="C"),"Termovacío",IF(OR(AO2423="I",AN2423="I",AP2423="I",AK2423="I",AL2423="I",AO2423="C",AN2423="C",AP2423="C",AK2423="C",AL2423="C"),"Regeneración",""))</f>
        <v>#REF!</v>
      </c>
    </row>
    <row r="2424" spans="1:47" s="10" customFormat="1" ht="15" customHeight="1" x14ac:dyDescent="0.2">
      <c r="A2424" s="4">
        <f t="shared" si="485"/>
        <v>130</v>
      </c>
      <c r="B2424" s="4">
        <v>500070</v>
      </c>
      <c r="C2424" s="4" t="s">
        <v>88</v>
      </c>
      <c r="D2424" s="4" t="s">
        <v>163</v>
      </c>
      <c r="E2424" s="3"/>
      <c r="F2424" s="4" t="s">
        <v>418</v>
      </c>
      <c r="G2424" s="4" t="s">
        <v>9</v>
      </c>
      <c r="H2424" s="4" t="s">
        <v>241</v>
      </c>
      <c r="I2424" s="4" t="s">
        <v>10</v>
      </c>
      <c r="J2424" s="4">
        <v>25</v>
      </c>
      <c r="K2424" s="4" t="s">
        <v>243</v>
      </c>
      <c r="L2424" s="4">
        <v>2021</v>
      </c>
      <c r="M2424" s="4" t="s">
        <v>267</v>
      </c>
      <c r="N2424" s="4" t="s">
        <v>153</v>
      </c>
      <c r="O2424" s="4"/>
      <c r="P2424" s="4"/>
      <c r="Q2424" s="4" t="s">
        <v>250</v>
      </c>
      <c r="R2424" s="4" t="s">
        <v>123</v>
      </c>
      <c r="S2424" s="13"/>
      <c r="T2424" s="4"/>
      <c r="U2424" s="4"/>
      <c r="V2424" s="4"/>
      <c r="W2424" s="4">
        <v>60</v>
      </c>
      <c r="X2424" s="13">
        <v>42167</v>
      </c>
      <c r="Y2424" s="27"/>
      <c r="Z2424" s="27"/>
      <c r="AA2424" s="28"/>
      <c r="AB2424" s="31"/>
      <c r="AC2424" s="32"/>
      <c r="AD2424" s="28"/>
      <c r="AE2424" s="28">
        <v>40</v>
      </c>
      <c r="AF2424" s="33">
        <v>0.01</v>
      </c>
      <c r="AG2424" s="28"/>
      <c r="AH2424" s="31">
        <v>2.5999999999999999E-2</v>
      </c>
      <c r="AI2424" s="31"/>
      <c r="AJ2424" s="31"/>
      <c r="AK2424" s="75" t="str">
        <f t="shared" si="477"/>
        <v>1</v>
      </c>
      <c r="AL2424" s="75" t="str">
        <f t="shared" si="478"/>
        <v>1</v>
      </c>
      <c r="AM2424" s="75" t="str">
        <f t="shared" si="479"/>
        <v>1</v>
      </c>
      <c r="AN2424" s="75" t="str">
        <f t="shared" si="480"/>
        <v>1</v>
      </c>
      <c r="AO2424" s="75" t="str">
        <f t="shared" si="481"/>
        <v>1</v>
      </c>
      <c r="AP2424" s="75" t="str">
        <f t="shared" si="482"/>
        <v>1</v>
      </c>
      <c r="AQ2424" s="75" t="str">
        <f t="shared" si="486"/>
        <v>1</v>
      </c>
      <c r="AR2424" s="75" t="str">
        <f t="shared" si="487"/>
        <v>1</v>
      </c>
      <c r="AS2424" s="75">
        <f t="shared" si="483"/>
        <v>1</v>
      </c>
      <c r="AT2424" s="75" t="str">
        <f t="shared" si="484"/>
        <v>1</v>
      </c>
      <c r="AU2424" s="48" t="e">
        <f>IF(OR(AQ2424="I",#REF!="I",AQ2424="C",#REF!="C"),"Termovacío",IF(OR(AO2424="I",AN2424="I",AP2424="I",AK2424="I",AL2424="I",AO2424="C",AN2424="C",AP2424="C",AK2424="C",AL2424="C"),"Regeneración",""))</f>
        <v>#REF!</v>
      </c>
    </row>
    <row r="2425" spans="1:47" s="10" customFormat="1" ht="15" customHeight="1" x14ac:dyDescent="0.2">
      <c r="A2425" s="4">
        <f t="shared" si="485"/>
        <v>130</v>
      </c>
      <c r="B2425" s="4">
        <v>500070</v>
      </c>
      <c r="C2425" s="4" t="s">
        <v>88</v>
      </c>
      <c r="D2425" s="4" t="s">
        <v>163</v>
      </c>
      <c r="E2425" s="3"/>
      <c r="F2425" s="4" t="s">
        <v>418</v>
      </c>
      <c r="G2425" s="4" t="s">
        <v>9</v>
      </c>
      <c r="H2425" s="4" t="s">
        <v>241</v>
      </c>
      <c r="I2425" s="4" t="s">
        <v>10</v>
      </c>
      <c r="J2425" s="4">
        <v>25</v>
      </c>
      <c r="K2425" s="4" t="s">
        <v>243</v>
      </c>
      <c r="L2425" s="4">
        <v>2021</v>
      </c>
      <c r="M2425" s="4" t="s">
        <v>267</v>
      </c>
      <c r="N2425" s="4" t="s">
        <v>153</v>
      </c>
      <c r="O2425" s="4"/>
      <c r="P2425" s="4"/>
      <c r="Q2425" s="4" t="s">
        <v>250</v>
      </c>
      <c r="R2425" s="4" t="s">
        <v>123</v>
      </c>
      <c r="S2425" s="13"/>
      <c r="T2425" s="4"/>
      <c r="U2425" s="4"/>
      <c r="V2425" s="4"/>
      <c r="W2425" s="4">
        <v>60</v>
      </c>
      <c r="X2425" s="13">
        <v>42165</v>
      </c>
      <c r="Y2425" s="27"/>
      <c r="Z2425" s="27"/>
      <c r="AA2425" s="28"/>
      <c r="AB2425" s="31"/>
      <c r="AC2425" s="32"/>
      <c r="AD2425" s="28"/>
      <c r="AE2425" s="28">
        <v>39</v>
      </c>
      <c r="AF2425" s="33">
        <v>0.01</v>
      </c>
      <c r="AG2425" s="28"/>
      <c r="AH2425" s="31">
        <v>2.1999999999999999E-2</v>
      </c>
      <c r="AI2425" s="31"/>
      <c r="AJ2425" s="31"/>
      <c r="AK2425" s="75" t="str">
        <f t="shared" si="477"/>
        <v>1</v>
      </c>
      <c r="AL2425" s="75" t="str">
        <f t="shared" si="478"/>
        <v>1</v>
      </c>
      <c r="AM2425" s="75" t="str">
        <f t="shared" si="479"/>
        <v>1</v>
      </c>
      <c r="AN2425" s="75" t="str">
        <f t="shared" si="480"/>
        <v>1</v>
      </c>
      <c r="AO2425" s="75" t="str">
        <f t="shared" si="481"/>
        <v>1</v>
      </c>
      <c r="AP2425" s="75" t="str">
        <f t="shared" si="482"/>
        <v>1</v>
      </c>
      <c r="AQ2425" s="75" t="str">
        <f t="shared" si="486"/>
        <v>1</v>
      </c>
      <c r="AR2425" s="75" t="str">
        <f t="shared" si="487"/>
        <v>1</v>
      </c>
      <c r="AS2425" s="75">
        <f t="shared" si="483"/>
        <v>1</v>
      </c>
      <c r="AT2425" s="75" t="str">
        <f t="shared" si="484"/>
        <v>1</v>
      </c>
      <c r="AU2425" s="48" t="e">
        <f>IF(OR(AQ2425="I",#REF!="I",AQ2425="C",#REF!="C"),"Termovacío",IF(OR(AO2425="I",AN2425="I",AP2425="I",AK2425="I",AL2425="I",AO2425="C",AN2425="C",AP2425="C",AK2425="C",AL2425="C"),"Regeneración",""))</f>
        <v>#REF!</v>
      </c>
    </row>
    <row r="2426" spans="1:47" s="10" customFormat="1" ht="15" customHeight="1" x14ac:dyDescent="0.2">
      <c r="A2426" s="4">
        <f t="shared" si="485"/>
        <v>130</v>
      </c>
      <c r="B2426" s="4">
        <v>500070</v>
      </c>
      <c r="C2426" s="4" t="s">
        <v>88</v>
      </c>
      <c r="D2426" s="4" t="s">
        <v>163</v>
      </c>
      <c r="E2426" s="3"/>
      <c r="F2426" s="4" t="s">
        <v>418</v>
      </c>
      <c r="G2426" s="4" t="s">
        <v>9</v>
      </c>
      <c r="H2426" s="4" t="s">
        <v>241</v>
      </c>
      <c r="I2426" s="4" t="s">
        <v>10</v>
      </c>
      <c r="J2426" s="4">
        <v>25</v>
      </c>
      <c r="K2426" s="4" t="s">
        <v>243</v>
      </c>
      <c r="L2426" s="4">
        <v>2021</v>
      </c>
      <c r="M2426" s="4" t="s">
        <v>267</v>
      </c>
      <c r="N2426" s="4" t="s">
        <v>153</v>
      </c>
      <c r="O2426" s="4"/>
      <c r="P2426" s="4"/>
      <c r="Q2426" s="4" t="s">
        <v>250</v>
      </c>
      <c r="R2426" s="4" t="s">
        <v>123</v>
      </c>
      <c r="S2426" s="13"/>
      <c r="T2426" s="4"/>
      <c r="U2426" s="4"/>
      <c r="V2426" s="4"/>
      <c r="W2426" s="4">
        <v>60</v>
      </c>
      <c r="X2426" s="13">
        <v>41983</v>
      </c>
      <c r="Y2426" s="27"/>
      <c r="Z2426" s="27"/>
      <c r="AA2426" s="28"/>
      <c r="AB2426" s="31"/>
      <c r="AC2426" s="32"/>
      <c r="AD2426" s="28"/>
      <c r="AE2426" s="28">
        <v>40</v>
      </c>
      <c r="AF2426" s="33">
        <v>0.01</v>
      </c>
      <c r="AG2426" s="28">
        <v>1</v>
      </c>
      <c r="AH2426" s="31">
        <v>2.1000000000000001E-2</v>
      </c>
      <c r="AI2426" s="31"/>
      <c r="AJ2426" s="31"/>
      <c r="AK2426" s="75" t="str">
        <f t="shared" si="477"/>
        <v>1</v>
      </c>
      <c r="AL2426" s="75" t="str">
        <f t="shared" si="478"/>
        <v>1</v>
      </c>
      <c r="AM2426" s="75" t="str">
        <f t="shared" si="479"/>
        <v>1</v>
      </c>
      <c r="AN2426" s="75" t="str">
        <f t="shared" si="480"/>
        <v>1</v>
      </c>
      <c r="AO2426" s="75" t="str">
        <f t="shared" si="481"/>
        <v>1</v>
      </c>
      <c r="AP2426" s="75" t="str">
        <f t="shared" si="482"/>
        <v>1</v>
      </c>
      <c r="AQ2426" s="75" t="str">
        <f t="shared" si="486"/>
        <v>1</v>
      </c>
      <c r="AR2426" s="75" t="str">
        <f t="shared" si="487"/>
        <v>1</v>
      </c>
      <c r="AS2426" s="75">
        <f t="shared" si="483"/>
        <v>1</v>
      </c>
      <c r="AT2426" s="75" t="str">
        <f t="shared" si="484"/>
        <v>1</v>
      </c>
      <c r="AU2426" s="48" t="e">
        <f>IF(OR(AQ2426="I",#REF!="I",AQ2426="C",#REF!="C"),"Termovacío",IF(OR(AO2426="I",AN2426="I",AP2426="I",AK2426="I",AL2426="I",AO2426="C",AN2426="C",AP2426="C",AK2426="C",AL2426="C"),"Regeneración",""))</f>
        <v>#REF!</v>
      </c>
    </row>
    <row r="2427" spans="1:47" s="10" customFormat="1" ht="15" customHeight="1" x14ac:dyDescent="0.2">
      <c r="A2427" s="4">
        <f t="shared" si="485"/>
        <v>130</v>
      </c>
      <c r="B2427" s="4">
        <v>500070</v>
      </c>
      <c r="C2427" s="4" t="s">
        <v>88</v>
      </c>
      <c r="D2427" s="4" t="s">
        <v>163</v>
      </c>
      <c r="E2427" s="3"/>
      <c r="F2427" s="4" t="s">
        <v>418</v>
      </c>
      <c r="G2427" s="4" t="s">
        <v>9</v>
      </c>
      <c r="H2427" s="4" t="s">
        <v>241</v>
      </c>
      <c r="I2427" s="4" t="s">
        <v>10</v>
      </c>
      <c r="J2427" s="4">
        <v>25</v>
      </c>
      <c r="K2427" s="4" t="s">
        <v>243</v>
      </c>
      <c r="L2427" s="4">
        <v>2021</v>
      </c>
      <c r="M2427" s="4" t="s">
        <v>267</v>
      </c>
      <c r="N2427" s="4" t="s">
        <v>153</v>
      </c>
      <c r="O2427" s="4"/>
      <c r="P2427" s="4"/>
      <c r="Q2427" s="4" t="s">
        <v>250</v>
      </c>
      <c r="R2427" s="4" t="s">
        <v>123</v>
      </c>
      <c r="S2427" s="13"/>
      <c r="T2427" s="4"/>
      <c r="U2427" s="4"/>
      <c r="V2427" s="4"/>
      <c r="W2427" s="4">
        <v>60</v>
      </c>
      <c r="X2427" s="13">
        <v>41754</v>
      </c>
      <c r="Y2427" s="27"/>
      <c r="Z2427" s="27"/>
      <c r="AA2427" s="28"/>
      <c r="AB2427" s="31"/>
      <c r="AC2427" s="32"/>
      <c r="AD2427" s="28"/>
      <c r="AE2427" s="28">
        <v>48.2</v>
      </c>
      <c r="AF2427" s="33">
        <v>0.02</v>
      </c>
      <c r="AG2427" s="28">
        <v>2</v>
      </c>
      <c r="AH2427" s="31">
        <v>3.0000000000000001E-3</v>
      </c>
      <c r="AI2427" s="31">
        <v>3.8E-3</v>
      </c>
      <c r="AJ2427" s="31"/>
      <c r="AK2427" s="75" t="str">
        <f t="shared" si="477"/>
        <v>1</v>
      </c>
      <c r="AL2427" s="75" t="str">
        <f t="shared" si="478"/>
        <v>1</v>
      </c>
      <c r="AM2427" s="75" t="str">
        <f t="shared" si="479"/>
        <v>1</v>
      </c>
      <c r="AN2427" s="75" t="str">
        <f t="shared" si="480"/>
        <v>1</v>
      </c>
      <c r="AO2427" s="75" t="str">
        <f t="shared" si="481"/>
        <v>1</v>
      </c>
      <c r="AP2427" s="75" t="str">
        <f t="shared" si="482"/>
        <v>1</v>
      </c>
      <c r="AQ2427" s="75" t="str">
        <f t="shared" si="486"/>
        <v>1</v>
      </c>
      <c r="AR2427" s="75" t="str">
        <f t="shared" si="487"/>
        <v>1</v>
      </c>
      <c r="AS2427" s="75">
        <f t="shared" si="483"/>
        <v>1</v>
      </c>
      <c r="AT2427" s="75" t="str">
        <f t="shared" si="484"/>
        <v>1</v>
      </c>
      <c r="AU2427" s="48" t="e">
        <f>IF(OR(AQ2427="I",#REF!="I",AQ2427="C",#REF!="C"),"Termovacío",IF(OR(AO2427="I",AN2427="I",AP2427="I",AK2427="I",AL2427="I",AO2427="C",AN2427="C",AP2427="C",AK2427="C",AL2427="C"),"Regeneración",""))</f>
        <v>#REF!</v>
      </c>
    </row>
    <row r="2428" spans="1:47" s="10" customFormat="1" ht="15" customHeight="1" x14ac:dyDescent="0.2">
      <c r="A2428" s="4">
        <f t="shared" si="485"/>
        <v>130</v>
      </c>
      <c r="B2428" s="4">
        <v>500070</v>
      </c>
      <c r="C2428" s="4" t="s">
        <v>88</v>
      </c>
      <c r="D2428" s="4" t="s">
        <v>163</v>
      </c>
      <c r="E2428" s="3"/>
      <c r="F2428" s="4" t="s">
        <v>418</v>
      </c>
      <c r="G2428" s="4" t="s">
        <v>9</v>
      </c>
      <c r="H2428" s="4" t="s">
        <v>241</v>
      </c>
      <c r="I2428" s="4" t="s">
        <v>10</v>
      </c>
      <c r="J2428" s="4">
        <v>25</v>
      </c>
      <c r="K2428" s="4" t="s">
        <v>243</v>
      </c>
      <c r="L2428" s="4">
        <v>2021</v>
      </c>
      <c r="M2428" s="4" t="s">
        <v>267</v>
      </c>
      <c r="N2428" s="4" t="s">
        <v>153</v>
      </c>
      <c r="O2428" s="4"/>
      <c r="P2428" s="4"/>
      <c r="Q2428" s="4" t="s">
        <v>250</v>
      </c>
      <c r="R2428" s="4" t="s">
        <v>123</v>
      </c>
      <c r="S2428" s="13"/>
      <c r="T2428" s="4"/>
      <c r="U2428" s="4"/>
      <c r="V2428" s="4"/>
      <c r="W2428" s="4">
        <v>60</v>
      </c>
      <c r="X2428" s="13">
        <v>41625</v>
      </c>
      <c r="Y2428" s="27"/>
      <c r="Z2428" s="27"/>
      <c r="AA2428" s="28"/>
      <c r="AB2428" s="31"/>
      <c r="AC2428" s="32"/>
      <c r="AD2428" s="28"/>
      <c r="AE2428" s="28">
        <v>36.5</v>
      </c>
      <c r="AF2428" s="33">
        <v>0.01</v>
      </c>
      <c r="AG2428" s="28">
        <v>1.5</v>
      </c>
      <c r="AH2428" s="31">
        <v>1.4999999999999999E-2</v>
      </c>
      <c r="AI2428" s="31">
        <v>0.28999999999999998</v>
      </c>
      <c r="AJ2428" s="31"/>
      <c r="AK2428" s="75" t="str">
        <f t="shared" si="477"/>
        <v>1</v>
      </c>
      <c r="AL2428" s="75" t="str">
        <f t="shared" si="478"/>
        <v>1</v>
      </c>
      <c r="AM2428" s="75" t="str">
        <f t="shared" si="479"/>
        <v>1</v>
      </c>
      <c r="AN2428" s="75" t="str">
        <f t="shared" si="480"/>
        <v>1</v>
      </c>
      <c r="AO2428" s="75" t="str">
        <f t="shared" si="481"/>
        <v>1</v>
      </c>
      <c r="AP2428" s="75" t="str">
        <f t="shared" si="482"/>
        <v>1</v>
      </c>
      <c r="AQ2428" s="75" t="str">
        <f t="shared" si="486"/>
        <v>1</v>
      </c>
      <c r="AR2428" s="75" t="str">
        <f t="shared" si="487"/>
        <v>1</v>
      </c>
      <c r="AS2428" s="75">
        <f t="shared" si="483"/>
        <v>1</v>
      </c>
      <c r="AT2428" s="75" t="str">
        <f t="shared" si="484"/>
        <v>1</v>
      </c>
      <c r="AU2428" s="48" t="e">
        <f>IF(OR(AQ2428="I",#REF!="I",AQ2428="C",#REF!="C"),"Termovacío",IF(OR(AO2428="I",AN2428="I",AP2428="I",AK2428="I",AL2428="I",AO2428="C",AN2428="C",AP2428="C",AK2428="C",AL2428="C"),"Regeneración",""))</f>
        <v>#REF!</v>
      </c>
    </row>
    <row r="2429" spans="1:47" s="10" customFormat="1" ht="15" customHeight="1" x14ac:dyDescent="0.2">
      <c r="A2429" s="4">
        <f t="shared" si="485"/>
        <v>130</v>
      </c>
      <c r="B2429" s="4">
        <v>500070</v>
      </c>
      <c r="C2429" s="4" t="s">
        <v>88</v>
      </c>
      <c r="D2429" s="4" t="s">
        <v>163</v>
      </c>
      <c r="E2429" s="3"/>
      <c r="F2429" s="4" t="s">
        <v>418</v>
      </c>
      <c r="G2429" s="4" t="s">
        <v>9</v>
      </c>
      <c r="H2429" s="4" t="s">
        <v>241</v>
      </c>
      <c r="I2429" s="4" t="s">
        <v>10</v>
      </c>
      <c r="J2429" s="4">
        <v>25</v>
      </c>
      <c r="K2429" s="4" t="s">
        <v>243</v>
      </c>
      <c r="L2429" s="4">
        <v>2021</v>
      </c>
      <c r="M2429" s="4" t="s">
        <v>267</v>
      </c>
      <c r="N2429" s="4" t="s">
        <v>153</v>
      </c>
      <c r="O2429" s="4"/>
      <c r="P2429" s="4"/>
      <c r="Q2429" s="4" t="s">
        <v>250</v>
      </c>
      <c r="R2429" s="4" t="s">
        <v>123</v>
      </c>
      <c r="S2429" s="13"/>
      <c r="T2429" s="4"/>
      <c r="U2429" s="4"/>
      <c r="V2429" s="4"/>
      <c r="W2429" s="4">
        <v>60</v>
      </c>
      <c r="X2429" s="13">
        <v>41344</v>
      </c>
      <c r="Y2429" s="27"/>
      <c r="Z2429" s="27"/>
      <c r="AA2429" s="28"/>
      <c r="AB2429" s="31"/>
      <c r="AC2429" s="32"/>
      <c r="AD2429" s="28"/>
      <c r="AE2429" s="28">
        <v>38</v>
      </c>
      <c r="AF2429" s="33">
        <v>0.01</v>
      </c>
      <c r="AG2429" s="28">
        <v>1</v>
      </c>
      <c r="AH2429" s="31">
        <v>1.2999999999999999E-2</v>
      </c>
      <c r="AI2429" s="31">
        <v>0.45100000000000001</v>
      </c>
      <c r="AJ2429" s="31"/>
      <c r="AK2429" s="75" t="str">
        <f t="shared" si="477"/>
        <v>1</v>
      </c>
      <c r="AL2429" s="75" t="str">
        <f t="shared" si="478"/>
        <v>1</v>
      </c>
      <c r="AM2429" s="75" t="str">
        <f t="shared" si="479"/>
        <v>1</v>
      </c>
      <c r="AN2429" s="75" t="str">
        <f t="shared" si="480"/>
        <v>1</v>
      </c>
      <c r="AO2429" s="75" t="str">
        <f t="shared" si="481"/>
        <v>1</v>
      </c>
      <c r="AP2429" s="75" t="str">
        <f t="shared" si="482"/>
        <v>1</v>
      </c>
      <c r="AQ2429" s="75" t="str">
        <f t="shared" si="486"/>
        <v>1</v>
      </c>
      <c r="AR2429" s="75" t="str">
        <f t="shared" si="487"/>
        <v>1</v>
      </c>
      <c r="AS2429" s="75">
        <f t="shared" si="483"/>
        <v>1</v>
      </c>
      <c r="AT2429" s="75" t="str">
        <f t="shared" si="484"/>
        <v>1</v>
      </c>
      <c r="AU2429" s="48" t="e">
        <f>IF(OR(AQ2429="I",#REF!="I",AQ2429="C",#REF!="C"),"Termovacío",IF(OR(AO2429="I",AN2429="I",AP2429="I",AK2429="I",AL2429="I",AO2429="C",AN2429="C",AP2429="C",AK2429="C",AL2429="C"),"Regeneración",""))</f>
        <v>#REF!</v>
      </c>
    </row>
    <row r="2430" spans="1:47" s="10" customFormat="1" ht="15" customHeight="1" x14ac:dyDescent="0.2">
      <c r="A2430" s="4">
        <f t="shared" si="485"/>
        <v>130</v>
      </c>
      <c r="B2430" s="4">
        <v>500070</v>
      </c>
      <c r="C2430" s="4" t="s">
        <v>88</v>
      </c>
      <c r="D2430" s="4" t="s">
        <v>163</v>
      </c>
      <c r="E2430" s="3"/>
      <c r="F2430" s="4" t="s">
        <v>418</v>
      </c>
      <c r="G2430" s="4" t="s">
        <v>9</v>
      </c>
      <c r="H2430" s="4" t="s">
        <v>241</v>
      </c>
      <c r="I2430" s="4" t="s">
        <v>10</v>
      </c>
      <c r="J2430" s="4">
        <v>25</v>
      </c>
      <c r="K2430" s="4" t="s">
        <v>243</v>
      </c>
      <c r="L2430" s="4">
        <v>2021</v>
      </c>
      <c r="M2430" s="4" t="s">
        <v>267</v>
      </c>
      <c r="N2430" s="4" t="s">
        <v>153</v>
      </c>
      <c r="O2430" s="4"/>
      <c r="P2430" s="4"/>
      <c r="Q2430" s="4" t="s">
        <v>250</v>
      </c>
      <c r="R2430" s="4" t="s">
        <v>123</v>
      </c>
      <c r="S2430" s="13"/>
      <c r="T2430" s="4"/>
      <c r="U2430" s="4"/>
      <c r="V2430" s="4"/>
      <c r="W2430" s="4">
        <v>60</v>
      </c>
      <c r="X2430" s="13">
        <v>40934</v>
      </c>
      <c r="Y2430" s="27"/>
      <c r="Z2430" s="27"/>
      <c r="AA2430" s="28"/>
      <c r="AB2430" s="31"/>
      <c r="AC2430" s="32"/>
      <c r="AD2430" s="28"/>
      <c r="AE2430" s="28">
        <v>38</v>
      </c>
      <c r="AF2430" s="33">
        <v>0.01</v>
      </c>
      <c r="AG2430" s="28">
        <v>1</v>
      </c>
      <c r="AH2430" s="31">
        <v>1.0999999999999999E-2</v>
      </c>
      <c r="AI2430" s="31">
        <v>0.29099999999999998</v>
      </c>
      <c r="AJ2430" s="31"/>
      <c r="AK2430" s="75" t="str">
        <f t="shared" si="477"/>
        <v>1</v>
      </c>
      <c r="AL2430" s="75" t="str">
        <f t="shared" si="478"/>
        <v>1</v>
      </c>
      <c r="AM2430" s="75" t="str">
        <f t="shared" si="479"/>
        <v>1</v>
      </c>
      <c r="AN2430" s="75" t="str">
        <f t="shared" si="480"/>
        <v>1</v>
      </c>
      <c r="AO2430" s="75" t="str">
        <f t="shared" si="481"/>
        <v>1</v>
      </c>
      <c r="AP2430" s="75" t="str">
        <f t="shared" si="482"/>
        <v>1</v>
      </c>
      <c r="AQ2430" s="75" t="str">
        <f t="shared" si="486"/>
        <v>1</v>
      </c>
      <c r="AR2430" s="75" t="str">
        <f t="shared" si="487"/>
        <v>1</v>
      </c>
      <c r="AS2430" s="75">
        <f t="shared" si="483"/>
        <v>1</v>
      </c>
      <c r="AT2430" s="75" t="str">
        <f t="shared" si="484"/>
        <v>1</v>
      </c>
      <c r="AU2430" s="48" t="e">
        <f>IF(OR(AQ2430="I",#REF!="I",AQ2430="C",#REF!="C"),"Termovacío",IF(OR(AO2430="I",AN2430="I",AP2430="I",AK2430="I",AL2430="I",AO2430="C",AN2430="C",AP2430="C",AK2430="C",AL2430="C"),"Regeneración",""))</f>
        <v>#REF!</v>
      </c>
    </row>
    <row r="2431" spans="1:47" s="10" customFormat="1" ht="15" customHeight="1" x14ac:dyDescent="0.2">
      <c r="A2431" s="4">
        <f t="shared" si="485"/>
        <v>130</v>
      </c>
      <c r="B2431" s="4">
        <v>500070</v>
      </c>
      <c r="C2431" s="4" t="s">
        <v>88</v>
      </c>
      <c r="D2431" s="4" t="s">
        <v>163</v>
      </c>
      <c r="E2431" s="3"/>
      <c r="F2431" s="4" t="s">
        <v>418</v>
      </c>
      <c r="G2431" s="4" t="s">
        <v>9</v>
      </c>
      <c r="H2431" s="4" t="s">
        <v>241</v>
      </c>
      <c r="I2431" s="4" t="s">
        <v>10</v>
      </c>
      <c r="J2431" s="4">
        <v>25</v>
      </c>
      <c r="K2431" s="4" t="s">
        <v>243</v>
      </c>
      <c r="L2431" s="4">
        <v>2021</v>
      </c>
      <c r="M2431" s="4" t="s">
        <v>267</v>
      </c>
      <c r="N2431" s="4" t="s">
        <v>153</v>
      </c>
      <c r="O2431" s="4"/>
      <c r="P2431" s="4"/>
      <c r="Q2431" s="4" t="s">
        <v>250</v>
      </c>
      <c r="R2431" s="4" t="s">
        <v>123</v>
      </c>
      <c r="S2431" s="13"/>
      <c r="T2431" s="4"/>
      <c r="U2431" s="4"/>
      <c r="V2431" s="4"/>
      <c r="W2431" s="4">
        <v>60</v>
      </c>
      <c r="X2431" s="13">
        <v>40623</v>
      </c>
      <c r="Y2431" s="27"/>
      <c r="Z2431" s="27"/>
      <c r="AA2431" s="28"/>
      <c r="AB2431" s="31"/>
      <c r="AC2431" s="32"/>
      <c r="AD2431" s="28"/>
      <c r="AE2431" s="28">
        <v>43</v>
      </c>
      <c r="AF2431" s="33">
        <v>0.01</v>
      </c>
      <c r="AG2431" s="28">
        <v>1</v>
      </c>
      <c r="AH2431" s="31">
        <v>1.0999999999999999E-2</v>
      </c>
      <c r="AI2431" s="31">
        <v>0.437</v>
      </c>
      <c r="AJ2431" s="31"/>
      <c r="AK2431" s="75" t="str">
        <f t="shared" si="477"/>
        <v>1</v>
      </c>
      <c r="AL2431" s="75" t="str">
        <f t="shared" si="478"/>
        <v>1</v>
      </c>
      <c r="AM2431" s="75" t="str">
        <f t="shared" si="479"/>
        <v>1</v>
      </c>
      <c r="AN2431" s="75" t="str">
        <f t="shared" si="480"/>
        <v>1</v>
      </c>
      <c r="AO2431" s="75" t="str">
        <f t="shared" si="481"/>
        <v>1</v>
      </c>
      <c r="AP2431" s="75" t="str">
        <f t="shared" si="482"/>
        <v>1</v>
      </c>
      <c r="AQ2431" s="75" t="str">
        <f t="shared" si="486"/>
        <v>1</v>
      </c>
      <c r="AR2431" s="75" t="str">
        <f t="shared" si="487"/>
        <v>1</v>
      </c>
      <c r="AS2431" s="75">
        <f t="shared" si="483"/>
        <v>1</v>
      </c>
      <c r="AT2431" s="75" t="str">
        <f t="shared" si="484"/>
        <v>1</v>
      </c>
      <c r="AU2431" s="48" t="e">
        <f>IF(OR(AQ2431="I",#REF!="I",AQ2431="C",#REF!="C"),"Termovacío",IF(OR(AO2431="I",AN2431="I",AP2431="I",AK2431="I",AL2431="I",AO2431="C",AN2431="C",AP2431="C",AK2431="C",AL2431="C"),"Regeneración",""))</f>
        <v>#REF!</v>
      </c>
    </row>
    <row r="2432" spans="1:47" s="10" customFormat="1" ht="15" customHeight="1" x14ac:dyDescent="0.2">
      <c r="A2432" s="4">
        <f t="shared" si="485"/>
        <v>130</v>
      </c>
      <c r="B2432" s="4">
        <v>500070</v>
      </c>
      <c r="C2432" s="4" t="s">
        <v>88</v>
      </c>
      <c r="D2432" s="4" t="s">
        <v>163</v>
      </c>
      <c r="E2432" s="3"/>
      <c r="F2432" s="4" t="s">
        <v>418</v>
      </c>
      <c r="G2432" s="4" t="s">
        <v>9</v>
      </c>
      <c r="H2432" s="4" t="s">
        <v>241</v>
      </c>
      <c r="I2432" s="4" t="s">
        <v>10</v>
      </c>
      <c r="J2432" s="4">
        <v>25</v>
      </c>
      <c r="K2432" s="4" t="s">
        <v>243</v>
      </c>
      <c r="L2432" s="4">
        <v>2021</v>
      </c>
      <c r="M2432" s="4" t="s">
        <v>267</v>
      </c>
      <c r="N2432" s="4" t="s">
        <v>153</v>
      </c>
      <c r="O2432" s="4"/>
      <c r="P2432" s="4"/>
      <c r="Q2432" s="4" t="s">
        <v>250</v>
      </c>
      <c r="R2432" s="4" t="s">
        <v>123</v>
      </c>
      <c r="S2432" s="13"/>
      <c r="T2432" s="4"/>
      <c r="U2432" s="4"/>
      <c r="V2432" s="4"/>
      <c r="W2432" s="4">
        <v>60</v>
      </c>
      <c r="X2432" s="13">
        <v>40370</v>
      </c>
      <c r="Y2432" s="27"/>
      <c r="Z2432" s="27"/>
      <c r="AA2432" s="28"/>
      <c r="AB2432" s="31"/>
      <c r="AC2432" s="32"/>
      <c r="AD2432" s="28"/>
      <c r="AE2432" s="28">
        <v>45</v>
      </c>
      <c r="AF2432" s="33">
        <v>0.01</v>
      </c>
      <c r="AG2432" s="28">
        <v>1</v>
      </c>
      <c r="AH2432" s="31">
        <v>1.0999999999999999E-2</v>
      </c>
      <c r="AI2432" s="31">
        <v>0.08</v>
      </c>
      <c r="AJ2432" s="31"/>
      <c r="AK2432" s="75" t="str">
        <f t="shared" si="477"/>
        <v>1</v>
      </c>
      <c r="AL2432" s="75" t="str">
        <f t="shared" si="478"/>
        <v>1</v>
      </c>
      <c r="AM2432" s="75" t="str">
        <f t="shared" si="479"/>
        <v>1</v>
      </c>
      <c r="AN2432" s="75" t="str">
        <f t="shared" si="480"/>
        <v>1</v>
      </c>
      <c r="AO2432" s="75" t="str">
        <f t="shared" si="481"/>
        <v>1</v>
      </c>
      <c r="AP2432" s="75" t="str">
        <f t="shared" si="482"/>
        <v>1</v>
      </c>
      <c r="AQ2432" s="75" t="str">
        <f t="shared" si="486"/>
        <v>1</v>
      </c>
      <c r="AR2432" s="75" t="str">
        <f t="shared" si="487"/>
        <v>1</v>
      </c>
      <c r="AS2432" s="75">
        <f t="shared" si="483"/>
        <v>1</v>
      </c>
      <c r="AT2432" s="75" t="str">
        <f t="shared" si="484"/>
        <v>1</v>
      </c>
      <c r="AU2432" s="48" t="e">
        <f>IF(OR(AQ2432="I",#REF!="I",AQ2432="C",#REF!="C"),"Termovacío",IF(OR(AO2432="I",AN2432="I",AP2432="I",AK2432="I",AL2432="I",AO2432="C",AN2432="C",AP2432="C",AK2432="C",AL2432="C"),"Regeneración",""))</f>
        <v>#REF!</v>
      </c>
    </row>
    <row r="2433" spans="1:47" s="10" customFormat="1" ht="15" customHeight="1" x14ac:dyDescent="0.2">
      <c r="A2433" s="4">
        <f t="shared" si="485"/>
        <v>130</v>
      </c>
      <c r="B2433" s="4">
        <v>500070</v>
      </c>
      <c r="C2433" s="4" t="s">
        <v>88</v>
      </c>
      <c r="D2433" s="4" t="s">
        <v>163</v>
      </c>
      <c r="E2433" s="3"/>
      <c r="F2433" s="4" t="s">
        <v>418</v>
      </c>
      <c r="G2433" s="4" t="s">
        <v>9</v>
      </c>
      <c r="H2433" s="4" t="s">
        <v>241</v>
      </c>
      <c r="I2433" s="4" t="s">
        <v>10</v>
      </c>
      <c r="J2433" s="4">
        <v>25</v>
      </c>
      <c r="K2433" s="4" t="s">
        <v>243</v>
      </c>
      <c r="L2433" s="4">
        <v>2021</v>
      </c>
      <c r="M2433" s="4" t="s">
        <v>267</v>
      </c>
      <c r="N2433" s="4" t="s">
        <v>153</v>
      </c>
      <c r="O2433" s="4"/>
      <c r="P2433" s="4"/>
      <c r="Q2433" s="4" t="s">
        <v>250</v>
      </c>
      <c r="R2433" s="4" t="s">
        <v>123</v>
      </c>
      <c r="S2433" s="13"/>
      <c r="T2433" s="4"/>
      <c r="U2433" s="4"/>
      <c r="V2433" s="4"/>
      <c r="W2433" s="4">
        <v>60</v>
      </c>
      <c r="X2433" s="13">
        <v>40318</v>
      </c>
      <c r="Y2433" s="27"/>
      <c r="Z2433" s="27"/>
      <c r="AA2433" s="28"/>
      <c r="AB2433" s="31"/>
      <c r="AC2433" s="32"/>
      <c r="AD2433" s="28"/>
      <c r="AE2433" s="28">
        <v>23</v>
      </c>
      <c r="AF2433" s="33">
        <v>0.03</v>
      </c>
      <c r="AG2433" s="28">
        <v>3</v>
      </c>
      <c r="AH2433" s="31">
        <v>6.7000000000000004E-2</v>
      </c>
      <c r="AI2433" s="31">
        <v>1.7849999999999999</v>
      </c>
      <c r="AJ2433" s="31"/>
      <c r="AK2433" s="75" t="str">
        <f t="shared" si="477"/>
        <v>1</v>
      </c>
      <c r="AL2433" s="75" t="str">
        <f t="shared" si="478"/>
        <v>1</v>
      </c>
      <c r="AM2433" s="75" t="str">
        <f t="shared" si="479"/>
        <v>1</v>
      </c>
      <c r="AN2433" s="75" t="str">
        <f t="shared" si="480"/>
        <v>1</v>
      </c>
      <c r="AO2433" s="75" t="str">
        <f t="shared" si="481"/>
        <v>5</v>
      </c>
      <c r="AP2433" s="75" t="str">
        <f t="shared" si="482"/>
        <v>1</v>
      </c>
      <c r="AQ2433" s="75" t="str">
        <f t="shared" si="486"/>
        <v>1</v>
      </c>
      <c r="AR2433" s="75" t="str">
        <f t="shared" si="487"/>
        <v>1</v>
      </c>
      <c r="AS2433" s="75">
        <f t="shared" si="483"/>
        <v>1.5454545454545454</v>
      </c>
      <c r="AT2433" s="75" t="str">
        <f t="shared" si="484"/>
        <v>3</v>
      </c>
      <c r="AU2433" s="48" t="e">
        <f>IF(OR(AQ2433="I",#REF!="I",AQ2433="C",#REF!="C"),"Termovacío",IF(OR(AO2433="I",AN2433="I",AP2433="I",AK2433="I",AL2433="I",AO2433="C",AN2433="C",AP2433="C",AK2433="C",AL2433="C"),"Regeneración",""))</f>
        <v>#REF!</v>
      </c>
    </row>
    <row r="2434" spans="1:47" s="10" customFormat="1" ht="15" customHeight="1" x14ac:dyDescent="0.2">
      <c r="A2434" s="4">
        <f t="shared" si="485"/>
        <v>130</v>
      </c>
      <c r="B2434" s="4">
        <v>500070</v>
      </c>
      <c r="C2434" s="4" t="s">
        <v>88</v>
      </c>
      <c r="D2434" s="4" t="s">
        <v>163</v>
      </c>
      <c r="E2434" s="3"/>
      <c r="F2434" s="4" t="s">
        <v>418</v>
      </c>
      <c r="G2434" s="4" t="s">
        <v>9</v>
      </c>
      <c r="H2434" s="4" t="s">
        <v>241</v>
      </c>
      <c r="I2434" s="4" t="s">
        <v>10</v>
      </c>
      <c r="J2434" s="4">
        <v>25</v>
      </c>
      <c r="K2434" s="4" t="s">
        <v>243</v>
      </c>
      <c r="L2434" s="4">
        <v>2021</v>
      </c>
      <c r="M2434" s="4" t="s">
        <v>267</v>
      </c>
      <c r="N2434" s="4" t="s">
        <v>153</v>
      </c>
      <c r="O2434" s="4"/>
      <c r="P2434" s="4"/>
      <c r="Q2434" s="4" t="s">
        <v>250</v>
      </c>
      <c r="R2434" s="4" t="s">
        <v>123</v>
      </c>
      <c r="S2434" s="13"/>
      <c r="T2434" s="4"/>
      <c r="U2434" s="4"/>
      <c r="V2434" s="4"/>
      <c r="W2434" s="4">
        <v>60</v>
      </c>
      <c r="X2434" s="13">
        <v>40105</v>
      </c>
      <c r="Y2434" s="27"/>
      <c r="Z2434" s="27"/>
      <c r="AA2434" s="28"/>
      <c r="AB2434" s="31"/>
      <c r="AC2434" s="32"/>
      <c r="AD2434" s="28"/>
      <c r="AE2434" s="28">
        <v>22</v>
      </c>
      <c r="AF2434" s="33">
        <v>0.04</v>
      </c>
      <c r="AG2434" s="28">
        <v>3</v>
      </c>
      <c r="AH2434" s="31">
        <v>5.8000000000000003E-2</v>
      </c>
      <c r="AI2434" s="31">
        <v>1.454</v>
      </c>
      <c r="AJ2434" s="31"/>
      <c r="AK2434" s="75" t="str">
        <f t="shared" si="477"/>
        <v>1</v>
      </c>
      <c r="AL2434" s="75" t="str">
        <f t="shared" si="478"/>
        <v>1</v>
      </c>
      <c r="AM2434" s="75" t="str">
        <f t="shared" si="479"/>
        <v>1</v>
      </c>
      <c r="AN2434" s="75" t="str">
        <f t="shared" si="480"/>
        <v>1</v>
      </c>
      <c r="AO2434" s="75" t="str">
        <f t="shared" si="481"/>
        <v>5</v>
      </c>
      <c r="AP2434" s="75" t="str">
        <f t="shared" si="482"/>
        <v>1</v>
      </c>
      <c r="AQ2434" s="75" t="str">
        <f t="shared" si="486"/>
        <v>1</v>
      </c>
      <c r="AR2434" s="75" t="str">
        <f t="shared" si="487"/>
        <v>1</v>
      </c>
      <c r="AS2434" s="75">
        <f t="shared" si="483"/>
        <v>1.5454545454545454</v>
      </c>
      <c r="AT2434" s="75" t="str">
        <f t="shared" si="484"/>
        <v>3</v>
      </c>
      <c r="AU2434" s="48" t="e">
        <f>IF(OR(AQ2434="I",#REF!="I",AQ2434="C",#REF!="C"),"Termovacío",IF(OR(AO2434="I",AN2434="I",AP2434="I",AK2434="I",AL2434="I",AO2434="C",AN2434="C",AP2434="C",AK2434="C",AL2434="C"),"Regeneración",""))</f>
        <v>#REF!</v>
      </c>
    </row>
    <row r="2435" spans="1:47" s="10" customFormat="1" ht="15" customHeight="1" x14ac:dyDescent="0.2">
      <c r="A2435" s="4">
        <f t="shared" si="485"/>
        <v>130</v>
      </c>
      <c r="B2435" s="4">
        <v>500070</v>
      </c>
      <c r="C2435" s="4" t="s">
        <v>88</v>
      </c>
      <c r="D2435" s="4" t="s">
        <v>163</v>
      </c>
      <c r="E2435" s="3"/>
      <c r="F2435" s="4" t="s">
        <v>418</v>
      </c>
      <c r="G2435" s="4" t="s">
        <v>9</v>
      </c>
      <c r="H2435" s="4" t="s">
        <v>241</v>
      </c>
      <c r="I2435" s="4" t="s">
        <v>10</v>
      </c>
      <c r="J2435" s="4">
        <v>25</v>
      </c>
      <c r="K2435" s="4" t="s">
        <v>243</v>
      </c>
      <c r="L2435" s="4">
        <v>2021</v>
      </c>
      <c r="M2435" s="4" t="s">
        <v>267</v>
      </c>
      <c r="N2435" s="4" t="s">
        <v>153</v>
      </c>
      <c r="O2435" s="4"/>
      <c r="P2435" s="4"/>
      <c r="Q2435" s="4" t="s">
        <v>250</v>
      </c>
      <c r="R2435" s="4" t="s">
        <v>123</v>
      </c>
      <c r="S2435" s="13"/>
      <c r="T2435" s="4"/>
      <c r="U2435" s="4"/>
      <c r="V2435" s="4"/>
      <c r="W2435" s="4">
        <v>60</v>
      </c>
      <c r="X2435" s="13">
        <v>39744</v>
      </c>
      <c r="Y2435" s="27"/>
      <c r="Z2435" s="27"/>
      <c r="AA2435" s="28"/>
      <c r="AB2435" s="31"/>
      <c r="AC2435" s="32"/>
      <c r="AD2435" s="28"/>
      <c r="AE2435" s="28">
        <v>22</v>
      </c>
      <c r="AF2435" s="33"/>
      <c r="AG2435" s="28"/>
      <c r="AH2435" s="31">
        <v>7.4999999999999997E-2</v>
      </c>
      <c r="AI2435" s="31"/>
      <c r="AJ2435" s="31"/>
      <c r="AK2435" s="75" t="str">
        <f t="shared" si="477"/>
        <v>1</v>
      </c>
      <c r="AL2435" s="75" t="str">
        <f t="shared" si="478"/>
        <v>1</v>
      </c>
      <c r="AM2435" s="75" t="str">
        <f t="shared" si="479"/>
        <v>1</v>
      </c>
      <c r="AN2435" s="75" t="str">
        <f t="shared" si="480"/>
        <v>1</v>
      </c>
      <c r="AO2435" s="75" t="str">
        <f t="shared" si="481"/>
        <v>5</v>
      </c>
      <c r="AP2435" s="75" t="str">
        <f t="shared" si="482"/>
        <v>1</v>
      </c>
      <c r="AQ2435" s="75" t="str">
        <f t="shared" si="486"/>
        <v>1</v>
      </c>
      <c r="AR2435" s="75" t="str">
        <f t="shared" si="487"/>
        <v>1</v>
      </c>
      <c r="AS2435" s="75">
        <f t="shared" si="483"/>
        <v>1.5454545454545454</v>
      </c>
      <c r="AT2435" s="75" t="str">
        <f t="shared" si="484"/>
        <v>3</v>
      </c>
      <c r="AU2435" s="48" t="e">
        <f>IF(OR(AQ2435="I",#REF!="I",AQ2435="C",#REF!="C"),"Termovacío",IF(OR(AO2435="I",AN2435="I",AP2435="I",AK2435="I",AL2435="I",AO2435="C",AN2435="C",AP2435="C",AK2435="C",AL2435="C"),"Regeneración",""))</f>
        <v>#REF!</v>
      </c>
    </row>
    <row r="2436" spans="1:47" s="10" customFormat="1" ht="15" customHeight="1" x14ac:dyDescent="0.2">
      <c r="A2436" s="4">
        <f t="shared" si="485"/>
        <v>130</v>
      </c>
      <c r="B2436" s="4">
        <v>500070</v>
      </c>
      <c r="C2436" s="4" t="s">
        <v>88</v>
      </c>
      <c r="D2436" s="4" t="s">
        <v>163</v>
      </c>
      <c r="E2436" s="3"/>
      <c r="F2436" s="4" t="s">
        <v>418</v>
      </c>
      <c r="G2436" s="4" t="s">
        <v>9</v>
      </c>
      <c r="H2436" s="4" t="s">
        <v>241</v>
      </c>
      <c r="I2436" s="4" t="s">
        <v>10</v>
      </c>
      <c r="J2436" s="4">
        <v>25</v>
      </c>
      <c r="K2436" s="4" t="s">
        <v>243</v>
      </c>
      <c r="L2436" s="4">
        <v>2021</v>
      </c>
      <c r="M2436" s="4" t="s">
        <v>267</v>
      </c>
      <c r="N2436" s="4" t="s">
        <v>153</v>
      </c>
      <c r="O2436" s="4"/>
      <c r="P2436" s="4"/>
      <c r="Q2436" s="4" t="s">
        <v>250</v>
      </c>
      <c r="R2436" s="4" t="s">
        <v>123</v>
      </c>
      <c r="S2436" s="13"/>
      <c r="T2436" s="4"/>
      <c r="U2436" s="4"/>
      <c r="V2436" s="4"/>
      <c r="W2436" s="4">
        <v>60</v>
      </c>
      <c r="X2436" s="13">
        <v>39651</v>
      </c>
      <c r="Y2436" s="27"/>
      <c r="Z2436" s="27"/>
      <c r="AA2436" s="28"/>
      <c r="AB2436" s="31"/>
      <c r="AC2436" s="32"/>
      <c r="AD2436" s="28"/>
      <c r="AE2436" s="28">
        <v>29.3</v>
      </c>
      <c r="AF2436" s="33">
        <v>0.06</v>
      </c>
      <c r="AG2436" s="28">
        <v>3</v>
      </c>
      <c r="AH2436" s="31">
        <v>5.3999999999999999E-2</v>
      </c>
      <c r="AI2436" s="31">
        <v>1.1599999999999999</v>
      </c>
      <c r="AJ2436" s="31"/>
      <c r="AK2436" s="75" t="str">
        <f t="shared" ref="AK2436:AK2499" si="488">IF(AH2436&lt;&gt;"",IF(AH2436&lt;=0.1,"1",IF(AND(AH2436&gt;0.1,AH2436&lt;=0.3),"3",IF(AH2436&gt;0.3,"5",""))),"1")</f>
        <v>1</v>
      </c>
      <c r="AL2436" s="75" t="str">
        <f t="shared" ref="AL2436:AL2499" si="489">IF(AI2436&lt;&gt;"",IF(AI2436&lt;=3,"1",IF(AND(AI2436&gt;3,AI2436&lt;=4),"3",IF(AI2436&gt;4,"5",""))),"1")</f>
        <v>1</v>
      </c>
      <c r="AM2436" s="75" t="str">
        <f t="shared" ref="AM2436:AM2499" si="490">IF(AD2436&lt;&gt;"",IF(AD2436&lt;=20,"1",IF(AND(AD2436&gt;20,AD2436&lt;=30),"3",IF(AD2436&gt;30,"5",""))),"1")</f>
        <v>1</v>
      </c>
      <c r="AN2436" s="75" t="str">
        <f t="shared" ref="AN2436:AN2499" si="491">IF(AF2436&lt;&gt;"",IF(AF2436&lt;=0.05,"1",IF(AND(AF2436&gt;0.05,AF2436&lt;=0.1),"3",IF(AF2436&gt;0.1,"5",""))),"1")</f>
        <v>3</v>
      </c>
      <c r="AO2436" s="75" t="str">
        <f t="shared" ref="AO2436:AO2499" si="492">IF(AE2436&lt;&gt;"",IF(AE2436&gt;=32,"1",IF(AND(AE2436&gt;=28,AE2436&lt;32),"3",IF(AE2436&lt;28,"5",""))),"1")</f>
        <v>3</v>
      </c>
      <c r="AP2436" s="75" t="str">
        <f t="shared" ref="AP2436:AP2499" si="493">IF(AG2436&lt;&gt;"",IF(AG2436&lt;=3.5,"1",IF(AG2436&gt;3.5,"5","")),"1")</f>
        <v>1</v>
      </c>
      <c r="AQ2436" s="75" t="str">
        <f t="shared" si="486"/>
        <v>1</v>
      </c>
      <c r="AR2436" s="75" t="str">
        <f t="shared" si="487"/>
        <v>1</v>
      </c>
      <c r="AS2436" s="75">
        <f t="shared" si="483"/>
        <v>1.4545454545454546</v>
      </c>
      <c r="AT2436" s="75" t="str">
        <f t="shared" si="484"/>
        <v>3</v>
      </c>
      <c r="AU2436" s="48" t="e">
        <f>IF(OR(AQ2436="I",#REF!="I",AQ2436="C",#REF!="C"),"Termovacío",IF(OR(AO2436="I",AN2436="I",AP2436="I",AK2436="I",AL2436="I",AO2436="C",AN2436="C",AP2436="C",AK2436="C",AL2436="C"),"Regeneración",""))</f>
        <v>#REF!</v>
      </c>
    </row>
    <row r="2437" spans="1:47" s="10" customFormat="1" ht="15" customHeight="1" x14ac:dyDescent="0.2">
      <c r="A2437" s="4">
        <f t="shared" si="485"/>
        <v>130</v>
      </c>
      <c r="B2437" s="4">
        <v>500070</v>
      </c>
      <c r="C2437" s="4" t="s">
        <v>88</v>
      </c>
      <c r="D2437" s="4" t="s">
        <v>163</v>
      </c>
      <c r="E2437" s="3"/>
      <c r="F2437" s="4" t="s">
        <v>418</v>
      </c>
      <c r="G2437" s="4" t="s">
        <v>9</v>
      </c>
      <c r="H2437" s="4" t="s">
        <v>241</v>
      </c>
      <c r="I2437" s="4" t="s">
        <v>10</v>
      </c>
      <c r="J2437" s="4">
        <v>25</v>
      </c>
      <c r="K2437" s="4" t="s">
        <v>243</v>
      </c>
      <c r="L2437" s="4">
        <v>2021</v>
      </c>
      <c r="M2437" s="4" t="s">
        <v>267</v>
      </c>
      <c r="N2437" s="4" t="s">
        <v>153</v>
      </c>
      <c r="O2437" s="4"/>
      <c r="P2437" s="4"/>
      <c r="Q2437" s="4" t="s">
        <v>250</v>
      </c>
      <c r="R2437" s="4" t="s">
        <v>123</v>
      </c>
      <c r="S2437" s="13"/>
      <c r="T2437" s="4"/>
      <c r="U2437" s="4"/>
      <c r="V2437" s="4"/>
      <c r="W2437" s="4">
        <v>60</v>
      </c>
      <c r="X2437" s="13">
        <v>39045</v>
      </c>
      <c r="Y2437" s="27"/>
      <c r="Z2437" s="27"/>
      <c r="AA2437" s="28"/>
      <c r="AB2437" s="31"/>
      <c r="AC2437" s="32"/>
      <c r="AD2437" s="28"/>
      <c r="AE2437" s="28">
        <v>21</v>
      </c>
      <c r="AF2437" s="33">
        <v>4.1000000000000002E-2</v>
      </c>
      <c r="AG2437" s="28">
        <v>3.5</v>
      </c>
      <c r="AH2437" s="31">
        <v>5.5E-2</v>
      </c>
      <c r="AI2437" s="31">
        <v>1.3819999999999999</v>
      </c>
      <c r="AJ2437" s="31"/>
      <c r="AK2437" s="75" t="str">
        <f t="shared" si="488"/>
        <v>1</v>
      </c>
      <c r="AL2437" s="75" t="str">
        <f t="shared" si="489"/>
        <v>1</v>
      </c>
      <c r="AM2437" s="75" t="str">
        <f t="shared" si="490"/>
        <v>1</v>
      </c>
      <c r="AN2437" s="75" t="str">
        <f t="shared" si="491"/>
        <v>1</v>
      </c>
      <c r="AO2437" s="75" t="str">
        <f t="shared" si="492"/>
        <v>5</v>
      </c>
      <c r="AP2437" s="75" t="str">
        <f t="shared" si="493"/>
        <v>1</v>
      </c>
      <c r="AQ2437" s="75" t="str">
        <f t="shared" si="486"/>
        <v>1</v>
      </c>
      <c r="AR2437" s="75" t="str">
        <f t="shared" si="487"/>
        <v>1</v>
      </c>
      <c r="AS2437" s="75">
        <f t="shared" ref="AS2437:AS2500" si="494">+(3*AK2437+3*AL2437+4*AM2437+2*AN2437+3*AO2437+1*AP2437+5*AQ2437+1*AR2437)/22</f>
        <v>1.5454545454545454</v>
      </c>
      <c r="AT2437" s="75" t="str">
        <f t="shared" ref="AT2437:AT2500" si="495">IF(AND(AS2437&gt;0,AS2437&lt;=1),"1",IF(AND(AS2437&gt;1,AS2437&lt;=2),"3",IF(AND(AS2437&gt;2,AS2437&lt;=3),"6",IF(AND(AS2437&gt;3,AS2437&lt;=4),"8",IF(AND(AS2437&gt;4,AS2437&lt;=5),"10","")))))</f>
        <v>3</v>
      </c>
      <c r="AU2437" s="48" t="e">
        <f>IF(OR(AQ2437="I",#REF!="I",AQ2437="C",#REF!="C"),"Termovacío",IF(OR(AO2437="I",AN2437="I",AP2437="I",AK2437="I",AL2437="I",AO2437="C",AN2437="C",AP2437="C",AK2437="C",AL2437="C"),"Regeneración",""))</f>
        <v>#REF!</v>
      </c>
    </row>
    <row r="2438" spans="1:47" s="10" customFormat="1" ht="15" customHeight="1" x14ac:dyDescent="0.2">
      <c r="A2438" s="4">
        <f t="shared" si="485"/>
        <v>130</v>
      </c>
      <c r="B2438" s="4">
        <v>500070</v>
      </c>
      <c r="C2438" s="4" t="s">
        <v>88</v>
      </c>
      <c r="D2438" s="4" t="s">
        <v>163</v>
      </c>
      <c r="E2438" s="3"/>
      <c r="F2438" s="4" t="s">
        <v>418</v>
      </c>
      <c r="G2438" s="4" t="s">
        <v>9</v>
      </c>
      <c r="H2438" s="4" t="s">
        <v>241</v>
      </c>
      <c r="I2438" s="4" t="s">
        <v>10</v>
      </c>
      <c r="J2438" s="4">
        <v>25</v>
      </c>
      <c r="K2438" s="4" t="s">
        <v>243</v>
      </c>
      <c r="L2438" s="4">
        <v>2021</v>
      </c>
      <c r="M2438" s="4" t="s">
        <v>267</v>
      </c>
      <c r="N2438" s="4" t="s">
        <v>153</v>
      </c>
      <c r="O2438" s="4"/>
      <c r="P2438" s="4"/>
      <c r="Q2438" s="4" t="s">
        <v>250</v>
      </c>
      <c r="R2438" s="4" t="s">
        <v>123</v>
      </c>
      <c r="S2438" s="13"/>
      <c r="T2438" s="4"/>
      <c r="U2438" s="4"/>
      <c r="V2438" s="4"/>
      <c r="W2438" s="4">
        <v>60</v>
      </c>
      <c r="X2438" s="13">
        <v>38485</v>
      </c>
      <c r="Y2438" s="27"/>
      <c r="Z2438" s="27"/>
      <c r="AA2438" s="28"/>
      <c r="AB2438" s="31"/>
      <c r="AC2438" s="32"/>
      <c r="AD2438" s="28"/>
      <c r="AE2438" s="28"/>
      <c r="AF2438" s="33"/>
      <c r="AG2438" s="28"/>
      <c r="AH2438" s="31"/>
      <c r="AI2438" s="31"/>
      <c r="AJ2438" s="31"/>
      <c r="AK2438" s="75" t="str">
        <f t="shared" si="488"/>
        <v>1</v>
      </c>
      <c r="AL2438" s="75" t="str">
        <f t="shared" si="489"/>
        <v>1</v>
      </c>
      <c r="AM2438" s="75" t="str">
        <f t="shared" si="490"/>
        <v>1</v>
      </c>
      <c r="AN2438" s="75" t="str">
        <f t="shared" si="491"/>
        <v>1</v>
      </c>
      <c r="AO2438" s="75" t="str">
        <f t="shared" si="492"/>
        <v>1</v>
      </c>
      <c r="AP2438" s="75" t="str">
        <f t="shared" si="493"/>
        <v>1</v>
      </c>
      <c r="AQ2438" s="75" t="str">
        <f t="shared" si="486"/>
        <v>1</v>
      </c>
      <c r="AR2438" s="75" t="str">
        <f t="shared" si="487"/>
        <v>1</v>
      </c>
      <c r="AS2438" s="75">
        <f t="shared" si="494"/>
        <v>1</v>
      </c>
      <c r="AT2438" s="75" t="str">
        <f t="shared" si="495"/>
        <v>1</v>
      </c>
      <c r="AU2438" s="48" t="e">
        <f>IF(OR(AQ2438="I",#REF!="I",AQ2438="C",#REF!="C"),"Termovacío",IF(OR(AO2438="I",AN2438="I",AP2438="I",AK2438="I",AL2438="I",AO2438="C",AN2438="C",AP2438="C",AK2438="C",AL2438="C"),"Regeneración",""))</f>
        <v>#REF!</v>
      </c>
    </row>
    <row r="2439" spans="1:47" s="10" customFormat="1" ht="15" customHeight="1" x14ac:dyDescent="0.2">
      <c r="A2439" s="4">
        <f t="shared" si="485"/>
        <v>130</v>
      </c>
      <c r="B2439" s="4">
        <v>500070</v>
      </c>
      <c r="C2439" s="4" t="s">
        <v>88</v>
      </c>
      <c r="D2439" s="4" t="s">
        <v>163</v>
      </c>
      <c r="E2439" s="3"/>
      <c r="F2439" s="4" t="s">
        <v>418</v>
      </c>
      <c r="G2439" s="4" t="s">
        <v>9</v>
      </c>
      <c r="H2439" s="4" t="s">
        <v>241</v>
      </c>
      <c r="I2439" s="4" t="s">
        <v>10</v>
      </c>
      <c r="J2439" s="4">
        <v>25</v>
      </c>
      <c r="K2439" s="4" t="s">
        <v>243</v>
      </c>
      <c r="L2439" s="4">
        <v>2021</v>
      </c>
      <c r="M2439" s="4" t="s">
        <v>267</v>
      </c>
      <c r="N2439" s="4" t="s">
        <v>153</v>
      </c>
      <c r="O2439" s="4"/>
      <c r="P2439" s="4"/>
      <c r="Q2439" s="4" t="s">
        <v>250</v>
      </c>
      <c r="R2439" s="4" t="s">
        <v>123</v>
      </c>
      <c r="S2439" s="13"/>
      <c r="T2439" s="4"/>
      <c r="U2439" s="4"/>
      <c r="V2439" s="4"/>
      <c r="W2439" s="4">
        <v>60</v>
      </c>
      <c r="X2439" s="13">
        <v>38027</v>
      </c>
      <c r="Y2439" s="27"/>
      <c r="Z2439" s="27"/>
      <c r="AA2439" s="28"/>
      <c r="AB2439" s="31"/>
      <c r="AC2439" s="32"/>
      <c r="AD2439" s="28"/>
      <c r="AE2439" s="28">
        <v>22.7</v>
      </c>
      <c r="AF2439" s="33"/>
      <c r="AG2439" s="28">
        <v>3</v>
      </c>
      <c r="AH2439" s="31"/>
      <c r="AI2439" s="31"/>
      <c r="AJ2439" s="31"/>
      <c r="AK2439" s="75" t="str">
        <f t="shared" si="488"/>
        <v>1</v>
      </c>
      <c r="AL2439" s="75" t="str">
        <f t="shared" si="489"/>
        <v>1</v>
      </c>
      <c r="AM2439" s="75" t="str">
        <f t="shared" si="490"/>
        <v>1</v>
      </c>
      <c r="AN2439" s="75" t="str">
        <f t="shared" si="491"/>
        <v>1</v>
      </c>
      <c r="AO2439" s="75" t="str">
        <f t="shared" si="492"/>
        <v>5</v>
      </c>
      <c r="AP2439" s="75" t="str">
        <f t="shared" si="493"/>
        <v>1</v>
      </c>
      <c r="AQ2439" s="75" t="str">
        <f t="shared" si="486"/>
        <v>1</v>
      </c>
      <c r="AR2439" s="75" t="str">
        <f t="shared" si="487"/>
        <v>1</v>
      </c>
      <c r="AS2439" s="75">
        <f t="shared" si="494"/>
        <v>1.5454545454545454</v>
      </c>
      <c r="AT2439" s="75" t="str">
        <f t="shared" si="495"/>
        <v>3</v>
      </c>
      <c r="AU2439" s="48" t="e">
        <f>IF(OR(AQ2439="I",#REF!="I",AQ2439="C",#REF!="C"),"Termovacío",IF(OR(AO2439="I",AN2439="I",AP2439="I",AK2439="I",AL2439="I",AO2439="C",AN2439="C",AP2439="C",AK2439="C",AL2439="C"),"Regeneración",""))</f>
        <v>#REF!</v>
      </c>
    </row>
    <row r="2440" spans="1:47" s="10" customFormat="1" ht="15" customHeight="1" x14ac:dyDescent="0.2">
      <c r="A2440" s="4">
        <f t="shared" si="485"/>
        <v>130</v>
      </c>
      <c r="B2440" s="4">
        <v>500070</v>
      </c>
      <c r="C2440" s="4" t="s">
        <v>88</v>
      </c>
      <c r="D2440" s="4" t="s">
        <v>163</v>
      </c>
      <c r="E2440" s="3"/>
      <c r="F2440" s="4" t="s">
        <v>418</v>
      </c>
      <c r="G2440" s="4" t="s">
        <v>9</v>
      </c>
      <c r="H2440" s="4" t="s">
        <v>241</v>
      </c>
      <c r="I2440" s="4" t="s">
        <v>10</v>
      </c>
      <c r="J2440" s="4">
        <v>25</v>
      </c>
      <c r="K2440" s="4" t="s">
        <v>243</v>
      </c>
      <c r="L2440" s="4">
        <v>2021</v>
      </c>
      <c r="M2440" s="4" t="s">
        <v>267</v>
      </c>
      <c r="N2440" s="4" t="s">
        <v>153</v>
      </c>
      <c r="O2440" s="4"/>
      <c r="P2440" s="4"/>
      <c r="Q2440" s="4" t="s">
        <v>250</v>
      </c>
      <c r="R2440" s="4" t="s">
        <v>123</v>
      </c>
      <c r="S2440" s="13"/>
      <c r="T2440" s="4"/>
      <c r="U2440" s="4"/>
      <c r="V2440" s="4"/>
      <c r="W2440" s="4">
        <v>60</v>
      </c>
      <c r="X2440" s="13">
        <v>37676</v>
      </c>
      <c r="Y2440" s="27"/>
      <c r="Z2440" s="27"/>
      <c r="AA2440" s="28"/>
      <c r="AB2440" s="31"/>
      <c r="AC2440" s="32"/>
      <c r="AD2440" s="28"/>
      <c r="AE2440" s="28">
        <v>22.5</v>
      </c>
      <c r="AF2440" s="33">
        <v>5.6930000000000001E-2</v>
      </c>
      <c r="AG2440" s="28">
        <v>3</v>
      </c>
      <c r="AH2440" s="31"/>
      <c r="AI2440" s="31"/>
      <c r="AJ2440" s="31"/>
      <c r="AK2440" s="75" t="str">
        <f t="shared" si="488"/>
        <v>1</v>
      </c>
      <c r="AL2440" s="75" t="str">
        <f t="shared" si="489"/>
        <v>1</v>
      </c>
      <c r="AM2440" s="75" t="str">
        <f t="shared" si="490"/>
        <v>1</v>
      </c>
      <c r="AN2440" s="75" t="str">
        <f t="shared" si="491"/>
        <v>3</v>
      </c>
      <c r="AO2440" s="75" t="str">
        <f t="shared" si="492"/>
        <v>5</v>
      </c>
      <c r="AP2440" s="75" t="str">
        <f t="shared" si="493"/>
        <v>1</v>
      </c>
      <c r="AQ2440" s="75" t="str">
        <f t="shared" si="486"/>
        <v>1</v>
      </c>
      <c r="AR2440" s="75" t="str">
        <f t="shared" si="487"/>
        <v>1</v>
      </c>
      <c r="AS2440" s="75">
        <f t="shared" si="494"/>
        <v>1.7272727272727273</v>
      </c>
      <c r="AT2440" s="75" t="str">
        <f t="shared" si="495"/>
        <v>3</v>
      </c>
      <c r="AU2440" s="48" t="e">
        <f>IF(OR(AQ2440="I",#REF!="I",AQ2440="C",#REF!="C"),"Termovacío",IF(OR(AO2440="I",AN2440="I",AP2440="I",AK2440="I",AL2440="I",AO2440="C",AN2440="C",AP2440="C",AK2440="C",AL2440="C"),"Regeneración",""))</f>
        <v>#REF!</v>
      </c>
    </row>
    <row r="2441" spans="1:47" s="10" customFormat="1" ht="15" customHeight="1" x14ac:dyDescent="0.2">
      <c r="A2441" s="4">
        <f t="shared" si="485"/>
        <v>130</v>
      </c>
      <c r="B2441" s="4">
        <v>500070</v>
      </c>
      <c r="C2441" s="4" t="s">
        <v>88</v>
      </c>
      <c r="D2441" s="4" t="s">
        <v>163</v>
      </c>
      <c r="E2441" s="3"/>
      <c r="F2441" s="4" t="s">
        <v>418</v>
      </c>
      <c r="G2441" s="4" t="s">
        <v>9</v>
      </c>
      <c r="H2441" s="4" t="s">
        <v>241</v>
      </c>
      <c r="I2441" s="4" t="s">
        <v>10</v>
      </c>
      <c r="J2441" s="4">
        <v>25</v>
      </c>
      <c r="K2441" s="4" t="s">
        <v>243</v>
      </c>
      <c r="L2441" s="4">
        <v>2021</v>
      </c>
      <c r="M2441" s="4" t="s">
        <v>267</v>
      </c>
      <c r="N2441" s="4" t="s">
        <v>153</v>
      </c>
      <c r="O2441" s="4"/>
      <c r="P2441" s="4"/>
      <c r="Q2441" s="4" t="s">
        <v>250</v>
      </c>
      <c r="R2441" s="4" t="s">
        <v>123</v>
      </c>
      <c r="S2441" s="13"/>
      <c r="T2441" s="4"/>
      <c r="U2441" s="4"/>
      <c r="V2441" s="4"/>
      <c r="W2441" s="4">
        <v>60</v>
      </c>
      <c r="X2441" s="13">
        <v>37291</v>
      </c>
      <c r="Y2441" s="27"/>
      <c r="Z2441" s="27"/>
      <c r="AA2441" s="28"/>
      <c r="AB2441" s="31"/>
      <c r="AC2441" s="32">
        <v>35</v>
      </c>
      <c r="AD2441" s="28"/>
      <c r="AE2441" s="28">
        <v>21.8</v>
      </c>
      <c r="AF2441" s="33">
        <v>5.867E-2</v>
      </c>
      <c r="AG2441" s="28">
        <v>3</v>
      </c>
      <c r="AH2441" s="31"/>
      <c r="AI2441" s="31"/>
      <c r="AJ2441" s="31"/>
      <c r="AK2441" s="75" t="str">
        <f t="shared" si="488"/>
        <v>1</v>
      </c>
      <c r="AL2441" s="75" t="str">
        <f t="shared" si="489"/>
        <v>1</v>
      </c>
      <c r="AM2441" s="75" t="str">
        <f t="shared" si="490"/>
        <v>1</v>
      </c>
      <c r="AN2441" s="75" t="str">
        <f t="shared" si="491"/>
        <v>3</v>
      </c>
      <c r="AO2441" s="75" t="str">
        <f t="shared" si="492"/>
        <v>5</v>
      </c>
      <c r="AP2441" s="75" t="str">
        <f t="shared" si="493"/>
        <v>1</v>
      </c>
      <c r="AQ2441" s="75" t="str">
        <f t="shared" si="486"/>
        <v>3</v>
      </c>
      <c r="AR2441" s="75" t="str">
        <f t="shared" si="487"/>
        <v>1</v>
      </c>
      <c r="AS2441" s="75">
        <f t="shared" si="494"/>
        <v>2.1818181818181817</v>
      </c>
      <c r="AT2441" s="75" t="str">
        <f t="shared" si="495"/>
        <v>6</v>
      </c>
      <c r="AU2441" s="48" t="e">
        <f>IF(OR(AQ2441="I",#REF!="I",AQ2441="C",#REF!="C"),"Termovacío",IF(OR(AO2441="I",AN2441="I",AP2441="I",AK2441="I",AL2441="I",AO2441="C",AN2441="C",AP2441="C",AK2441="C",AL2441="C"),"Regeneración",""))</f>
        <v>#REF!</v>
      </c>
    </row>
    <row r="2442" spans="1:47" s="10" customFormat="1" ht="15" customHeight="1" x14ac:dyDescent="0.2">
      <c r="A2442" s="4">
        <f t="shared" si="485"/>
        <v>130</v>
      </c>
      <c r="B2442" s="4">
        <v>500070</v>
      </c>
      <c r="C2442" s="4" t="s">
        <v>88</v>
      </c>
      <c r="D2442" s="4" t="s">
        <v>163</v>
      </c>
      <c r="E2442" s="3"/>
      <c r="F2442" s="4" t="s">
        <v>418</v>
      </c>
      <c r="G2442" s="4" t="s">
        <v>9</v>
      </c>
      <c r="H2442" s="4" t="s">
        <v>241</v>
      </c>
      <c r="I2442" s="4" t="s">
        <v>10</v>
      </c>
      <c r="J2442" s="4">
        <v>25</v>
      </c>
      <c r="K2442" s="4" t="s">
        <v>243</v>
      </c>
      <c r="L2442" s="4">
        <v>2021</v>
      </c>
      <c r="M2442" s="4" t="s">
        <v>267</v>
      </c>
      <c r="N2442" s="4" t="s">
        <v>153</v>
      </c>
      <c r="O2442" s="4"/>
      <c r="P2442" s="4"/>
      <c r="Q2442" s="4" t="s">
        <v>250</v>
      </c>
      <c r="R2442" s="4" t="s">
        <v>123</v>
      </c>
      <c r="S2442" s="13"/>
      <c r="T2442" s="4"/>
      <c r="U2442" s="4"/>
      <c r="V2442" s="4"/>
      <c r="W2442" s="4">
        <v>60</v>
      </c>
      <c r="X2442" s="13">
        <v>37094</v>
      </c>
      <c r="Y2442" s="27"/>
      <c r="Z2442" s="27"/>
      <c r="AA2442" s="28"/>
      <c r="AB2442" s="31"/>
      <c r="AC2442" s="32"/>
      <c r="AD2442" s="28"/>
      <c r="AE2442" s="28">
        <v>24.7</v>
      </c>
      <c r="AF2442" s="33">
        <v>5.6599999999999998E-2</v>
      </c>
      <c r="AG2442" s="28">
        <v>3</v>
      </c>
      <c r="AH2442" s="31"/>
      <c r="AI2442" s="31"/>
      <c r="AJ2442" s="31"/>
      <c r="AK2442" s="75" t="str">
        <f t="shared" si="488"/>
        <v>1</v>
      </c>
      <c r="AL2442" s="75" t="str">
        <f t="shared" si="489"/>
        <v>1</v>
      </c>
      <c r="AM2442" s="75" t="str">
        <f t="shared" si="490"/>
        <v>1</v>
      </c>
      <c r="AN2442" s="75" t="str">
        <f t="shared" si="491"/>
        <v>3</v>
      </c>
      <c r="AO2442" s="75" t="str">
        <f t="shared" si="492"/>
        <v>5</v>
      </c>
      <c r="AP2442" s="75" t="str">
        <f t="shared" si="493"/>
        <v>1</v>
      </c>
      <c r="AQ2442" s="75" t="str">
        <f t="shared" si="486"/>
        <v>1</v>
      </c>
      <c r="AR2442" s="75" t="str">
        <f t="shared" si="487"/>
        <v>1</v>
      </c>
      <c r="AS2442" s="75">
        <f t="shared" si="494"/>
        <v>1.7272727272727273</v>
      </c>
      <c r="AT2442" s="75" t="str">
        <f t="shared" si="495"/>
        <v>3</v>
      </c>
      <c r="AU2442" s="48" t="e">
        <f>IF(OR(AQ2442="I",#REF!="I",AQ2442="C",#REF!="C"),"Termovacío",IF(OR(AO2442="I",AN2442="I",AP2442="I",AK2442="I",AL2442="I",AO2442="C",AN2442="C",AP2442="C",AK2442="C",AL2442="C"),"Regeneración",""))</f>
        <v>#REF!</v>
      </c>
    </row>
    <row r="2443" spans="1:47" s="10" customFormat="1" ht="15" customHeight="1" x14ac:dyDescent="0.2">
      <c r="A2443" s="4">
        <f t="shared" si="485"/>
        <v>130</v>
      </c>
      <c r="B2443" s="4">
        <v>500070</v>
      </c>
      <c r="C2443" s="4" t="s">
        <v>88</v>
      </c>
      <c r="D2443" s="4" t="s">
        <v>163</v>
      </c>
      <c r="E2443" s="3"/>
      <c r="F2443" s="4" t="s">
        <v>418</v>
      </c>
      <c r="G2443" s="4" t="s">
        <v>9</v>
      </c>
      <c r="H2443" s="4" t="s">
        <v>241</v>
      </c>
      <c r="I2443" s="4" t="s">
        <v>10</v>
      </c>
      <c r="J2443" s="4">
        <v>25</v>
      </c>
      <c r="K2443" s="4" t="s">
        <v>243</v>
      </c>
      <c r="L2443" s="4">
        <v>2021</v>
      </c>
      <c r="M2443" s="4" t="s">
        <v>267</v>
      </c>
      <c r="N2443" s="4" t="s">
        <v>153</v>
      </c>
      <c r="O2443" s="4"/>
      <c r="P2443" s="4"/>
      <c r="Q2443" s="4" t="s">
        <v>250</v>
      </c>
      <c r="R2443" s="4" t="s">
        <v>123</v>
      </c>
      <c r="S2443" s="13"/>
      <c r="T2443" s="4"/>
      <c r="U2443" s="4"/>
      <c r="V2443" s="4"/>
      <c r="W2443" s="4">
        <v>60</v>
      </c>
      <c r="X2443" s="13">
        <v>37055</v>
      </c>
      <c r="Y2443" s="27"/>
      <c r="Z2443" s="27"/>
      <c r="AA2443" s="28"/>
      <c r="AB2443" s="31"/>
      <c r="AC2443" s="32">
        <v>59.8</v>
      </c>
      <c r="AD2443" s="28"/>
      <c r="AE2443" s="28">
        <v>19</v>
      </c>
      <c r="AF2443" s="33">
        <v>7.0080000000000003E-2</v>
      </c>
      <c r="AG2443" s="28">
        <v>3</v>
      </c>
      <c r="AH2443" s="31"/>
      <c r="AI2443" s="31"/>
      <c r="AJ2443" s="31"/>
      <c r="AK2443" s="75" t="str">
        <f t="shared" si="488"/>
        <v>1</v>
      </c>
      <c r="AL2443" s="75" t="str">
        <f t="shared" si="489"/>
        <v>1</v>
      </c>
      <c r="AM2443" s="75" t="str">
        <f t="shared" si="490"/>
        <v>1</v>
      </c>
      <c r="AN2443" s="75" t="str">
        <f t="shared" si="491"/>
        <v>3</v>
      </c>
      <c r="AO2443" s="75" t="str">
        <f t="shared" si="492"/>
        <v>5</v>
      </c>
      <c r="AP2443" s="75" t="str">
        <f t="shared" si="493"/>
        <v>1</v>
      </c>
      <c r="AQ2443" s="75" t="str">
        <f t="shared" si="486"/>
        <v>1</v>
      </c>
      <c r="AR2443" s="75" t="str">
        <f t="shared" si="487"/>
        <v>1</v>
      </c>
      <c r="AS2443" s="75">
        <f t="shared" si="494"/>
        <v>1.7272727272727273</v>
      </c>
      <c r="AT2443" s="75" t="str">
        <f t="shared" si="495"/>
        <v>3</v>
      </c>
      <c r="AU2443" s="48" t="e">
        <f>IF(OR(AQ2443="I",#REF!="I",AQ2443="C",#REF!="C"),"Termovacío",IF(OR(AO2443="I",AN2443="I",AP2443="I",AK2443="I",AL2443="I",AO2443="C",AN2443="C",AP2443="C",AK2443="C",AL2443="C"),"Regeneración",""))</f>
        <v>#REF!</v>
      </c>
    </row>
    <row r="2444" spans="1:47" s="10" customFormat="1" ht="15" customHeight="1" x14ac:dyDescent="0.2">
      <c r="A2444" s="4">
        <f t="shared" si="485"/>
        <v>130</v>
      </c>
      <c r="B2444" s="4">
        <v>500070</v>
      </c>
      <c r="C2444" s="4" t="s">
        <v>88</v>
      </c>
      <c r="D2444" s="4" t="s">
        <v>163</v>
      </c>
      <c r="E2444" s="3"/>
      <c r="F2444" s="4" t="s">
        <v>418</v>
      </c>
      <c r="G2444" s="4" t="s">
        <v>9</v>
      </c>
      <c r="H2444" s="4" t="s">
        <v>241</v>
      </c>
      <c r="I2444" s="4" t="s">
        <v>10</v>
      </c>
      <c r="J2444" s="4">
        <v>25</v>
      </c>
      <c r="K2444" s="4" t="s">
        <v>243</v>
      </c>
      <c r="L2444" s="4">
        <v>2021</v>
      </c>
      <c r="M2444" s="4" t="s">
        <v>267</v>
      </c>
      <c r="N2444" s="4" t="s">
        <v>153</v>
      </c>
      <c r="O2444" s="4"/>
      <c r="P2444" s="4"/>
      <c r="Q2444" s="4" t="s">
        <v>250</v>
      </c>
      <c r="R2444" s="4" t="s">
        <v>123</v>
      </c>
      <c r="S2444" s="13"/>
      <c r="T2444" s="4"/>
      <c r="U2444" s="4"/>
      <c r="V2444" s="4"/>
      <c r="W2444" s="4">
        <v>60</v>
      </c>
      <c r="X2444" s="13">
        <v>36902</v>
      </c>
      <c r="Y2444" s="27"/>
      <c r="Z2444" s="27"/>
      <c r="AA2444" s="28"/>
      <c r="AB2444" s="31"/>
      <c r="AC2444" s="32">
        <v>67</v>
      </c>
      <c r="AD2444" s="28"/>
      <c r="AE2444" s="28">
        <v>19.7</v>
      </c>
      <c r="AF2444" s="33">
        <v>6.9959999999999994E-2</v>
      </c>
      <c r="AG2444" s="28">
        <v>3</v>
      </c>
      <c r="AH2444" s="31"/>
      <c r="AI2444" s="31"/>
      <c r="AJ2444" s="31"/>
      <c r="AK2444" s="75" t="str">
        <f t="shared" si="488"/>
        <v>1</v>
      </c>
      <c r="AL2444" s="75" t="str">
        <f t="shared" si="489"/>
        <v>1</v>
      </c>
      <c r="AM2444" s="75" t="str">
        <f t="shared" si="490"/>
        <v>1</v>
      </c>
      <c r="AN2444" s="75" t="str">
        <f t="shared" si="491"/>
        <v>3</v>
      </c>
      <c r="AO2444" s="75" t="str">
        <f t="shared" si="492"/>
        <v>5</v>
      </c>
      <c r="AP2444" s="75" t="str">
        <f t="shared" si="493"/>
        <v>1</v>
      </c>
      <c r="AQ2444" s="75" t="str">
        <f t="shared" si="486"/>
        <v>1</v>
      </c>
      <c r="AR2444" s="75" t="str">
        <f t="shared" si="487"/>
        <v>1</v>
      </c>
      <c r="AS2444" s="75">
        <f t="shared" si="494"/>
        <v>1.7272727272727273</v>
      </c>
      <c r="AT2444" s="75" t="str">
        <f t="shared" si="495"/>
        <v>3</v>
      </c>
      <c r="AU2444" s="48" t="e">
        <f>IF(OR(AQ2444="I",#REF!="I",AQ2444="C",#REF!="C"),"Termovacío",IF(OR(AO2444="I",AN2444="I",AP2444="I",AK2444="I",AL2444="I",AO2444="C",AN2444="C",AP2444="C",AK2444="C",AL2444="C"),"Regeneración",""))</f>
        <v>#REF!</v>
      </c>
    </row>
    <row r="2445" spans="1:47" s="10" customFormat="1" ht="15" customHeight="1" x14ac:dyDescent="0.2">
      <c r="A2445" s="4">
        <f t="shared" ref="A2445:A2508" si="496">+IF(B2444=B2445,A2444,A2444+1)</f>
        <v>130</v>
      </c>
      <c r="B2445" s="4">
        <v>500070</v>
      </c>
      <c r="C2445" s="4" t="s">
        <v>88</v>
      </c>
      <c r="D2445" s="4" t="s">
        <v>163</v>
      </c>
      <c r="E2445" s="3"/>
      <c r="F2445" s="4" t="s">
        <v>418</v>
      </c>
      <c r="G2445" s="4" t="s">
        <v>9</v>
      </c>
      <c r="H2445" s="4" t="s">
        <v>241</v>
      </c>
      <c r="I2445" s="4" t="s">
        <v>10</v>
      </c>
      <c r="J2445" s="4">
        <v>25</v>
      </c>
      <c r="K2445" s="4" t="s">
        <v>243</v>
      </c>
      <c r="L2445" s="4">
        <v>2021</v>
      </c>
      <c r="M2445" s="4" t="s">
        <v>267</v>
      </c>
      <c r="N2445" s="4" t="s">
        <v>153</v>
      </c>
      <c r="O2445" s="4"/>
      <c r="P2445" s="4"/>
      <c r="Q2445" s="4" t="s">
        <v>250</v>
      </c>
      <c r="R2445" s="4" t="s">
        <v>123</v>
      </c>
      <c r="S2445" s="13"/>
      <c r="T2445" s="4"/>
      <c r="U2445" s="4"/>
      <c r="V2445" s="4"/>
      <c r="W2445" s="4">
        <v>60</v>
      </c>
      <c r="X2445" s="13">
        <v>36732</v>
      </c>
      <c r="Y2445" s="27"/>
      <c r="Z2445" s="27"/>
      <c r="AA2445" s="28"/>
      <c r="AB2445" s="31"/>
      <c r="AC2445" s="32">
        <v>67.599999999999994</v>
      </c>
      <c r="AD2445" s="28"/>
      <c r="AE2445" s="28">
        <v>19.399999999999999</v>
      </c>
      <c r="AF2445" s="33">
        <v>6.9959999999999994E-2</v>
      </c>
      <c r="AG2445" s="28">
        <v>3.1</v>
      </c>
      <c r="AH2445" s="31"/>
      <c r="AI2445" s="31"/>
      <c r="AJ2445" s="31"/>
      <c r="AK2445" s="75" t="str">
        <f t="shared" si="488"/>
        <v>1</v>
      </c>
      <c r="AL2445" s="75" t="str">
        <f t="shared" si="489"/>
        <v>1</v>
      </c>
      <c r="AM2445" s="75" t="str">
        <f t="shared" si="490"/>
        <v>1</v>
      </c>
      <c r="AN2445" s="75" t="str">
        <f t="shared" si="491"/>
        <v>3</v>
      </c>
      <c r="AO2445" s="75" t="str">
        <f t="shared" si="492"/>
        <v>5</v>
      </c>
      <c r="AP2445" s="75" t="str">
        <f t="shared" si="493"/>
        <v>1</v>
      </c>
      <c r="AQ2445" s="75" t="str">
        <f t="shared" si="486"/>
        <v>1</v>
      </c>
      <c r="AR2445" s="75" t="str">
        <f t="shared" si="487"/>
        <v>1</v>
      </c>
      <c r="AS2445" s="75">
        <f t="shared" si="494"/>
        <v>1.7272727272727273</v>
      </c>
      <c r="AT2445" s="75" t="str">
        <f t="shared" si="495"/>
        <v>3</v>
      </c>
      <c r="AU2445" s="48" t="e">
        <f>IF(OR(AQ2445="I",#REF!="I",AQ2445="C",#REF!="C"),"Termovacío",IF(OR(AO2445="I",AN2445="I",AP2445="I",AK2445="I",AL2445="I",AO2445="C",AN2445="C",AP2445="C",AK2445="C",AL2445="C"),"Regeneración",""))</f>
        <v>#REF!</v>
      </c>
    </row>
    <row r="2446" spans="1:47" s="10" customFormat="1" ht="15" customHeight="1" x14ac:dyDescent="0.2">
      <c r="A2446" s="4">
        <f t="shared" si="496"/>
        <v>130</v>
      </c>
      <c r="B2446" s="4">
        <v>500070</v>
      </c>
      <c r="C2446" s="4" t="s">
        <v>88</v>
      </c>
      <c r="D2446" s="4" t="s">
        <v>163</v>
      </c>
      <c r="E2446" s="3"/>
      <c r="F2446" s="4" t="s">
        <v>418</v>
      </c>
      <c r="G2446" s="4" t="s">
        <v>9</v>
      </c>
      <c r="H2446" s="4" t="s">
        <v>241</v>
      </c>
      <c r="I2446" s="4" t="s">
        <v>10</v>
      </c>
      <c r="J2446" s="4">
        <v>25</v>
      </c>
      <c r="K2446" s="4" t="s">
        <v>243</v>
      </c>
      <c r="L2446" s="4">
        <v>2021</v>
      </c>
      <c r="M2446" s="4" t="s">
        <v>267</v>
      </c>
      <c r="N2446" s="4" t="s">
        <v>153</v>
      </c>
      <c r="O2446" s="4"/>
      <c r="P2446" s="4"/>
      <c r="Q2446" s="4" t="s">
        <v>250</v>
      </c>
      <c r="R2446" s="4" t="s">
        <v>123</v>
      </c>
      <c r="S2446" s="13"/>
      <c r="T2446" s="4"/>
      <c r="U2446" s="4"/>
      <c r="V2446" s="4"/>
      <c r="W2446" s="4">
        <v>60</v>
      </c>
      <c r="X2446" s="13">
        <v>36384</v>
      </c>
      <c r="Y2446" s="27"/>
      <c r="Z2446" s="27"/>
      <c r="AA2446" s="28"/>
      <c r="AB2446" s="31"/>
      <c r="AC2446" s="32">
        <v>51</v>
      </c>
      <c r="AD2446" s="28"/>
      <c r="AE2446" s="28">
        <v>20.100000000000001</v>
      </c>
      <c r="AF2446" s="33">
        <v>5.7549999999999997E-2</v>
      </c>
      <c r="AG2446" s="28">
        <v>3</v>
      </c>
      <c r="AH2446" s="31"/>
      <c r="AI2446" s="31"/>
      <c r="AJ2446" s="31"/>
      <c r="AK2446" s="75" t="str">
        <f t="shared" si="488"/>
        <v>1</v>
      </c>
      <c r="AL2446" s="75" t="str">
        <f t="shared" si="489"/>
        <v>1</v>
      </c>
      <c r="AM2446" s="75" t="str">
        <f t="shared" si="490"/>
        <v>1</v>
      </c>
      <c r="AN2446" s="75" t="str">
        <f t="shared" si="491"/>
        <v>3</v>
      </c>
      <c r="AO2446" s="75" t="str">
        <f t="shared" si="492"/>
        <v>5</v>
      </c>
      <c r="AP2446" s="75" t="str">
        <f t="shared" si="493"/>
        <v>1</v>
      </c>
      <c r="AQ2446" s="75" t="str">
        <f t="shared" si="486"/>
        <v>1</v>
      </c>
      <c r="AR2446" s="75" t="str">
        <f t="shared" si="487"/>
        <v>1</v>
      </c>
      <c r="AS2446" s="75">
        <f t="shared" si="494"/>
        <v>1.7272727272727273</v>
      </c>
      <c r="AT2446" s="75" t="str">
        <f t="shared" si="495"/>
        <v>3</v>
      </c>
      <c r="AU2446" s="48" t="e">
        <f>IF(OR(AQ2446="I",#REF!="I",AQ2446="C",#REF!="C"),"Termovacío",IF(OR(AO2446="I",AN2446="I",AP2446="I",AK2446="I",AL2446="I",AO2446="C",AN2446="C",AP2446="C",AK2446="C",AL2446="C"),"Regeneración",""))</f>
        <v>#REF!</v>
      </c>
    </row>
    <row r="2447" spans="1:47" s="10" customFormat="1" ht="15" customHeight="1" x14ac:dyDescent="0.2">
      <c r="A2447" s="4">
        <f t="shared" si="496"/>
        <v>130</v>
      </c>
      <c r="B2447" s="4">
        <v>500070</v>
      </c>
      <c r="C2447" s="4" t="s">
        <v>88</v>
      </c>
      <c r="D2447" s="4" t="s">
        <v>163</v>
      </c>
      <c r="E2447" s="3"/>
      <c r="F2447" s="4" t="s">
        <v>418</v>
      </c>
      <c r="G2447" s="4" t="s">
        <v>9</v>
      </c>
      <c r="H2447" s="4" t="s">
        <v>241</v>
      </c>
      <c r="I2447" s="4" t="s">
        <v>10</v>
      </c>
      <c r="J2447" s="4">
        <v>25</v>
      </c>
      <c r="K2447" s="4" t="s">
        <v>243</v>
      </c>
      <c r="L2447" s="4">
        <v>2021</v>
      </c>
      <c r="M2447" s="4" t="s">
        <v>267</v>
      </c>
      <c r="N2447" s="4" t="s">
        <v>153</v>
      </c>
      <c r="O2447" s="4"/>
      <c r="P2447" s="4"/>
      <c r="Q2447" s="4" t="s">
        <v>250</v>
      </c>
      <c r="R2447" s="4" t="s">
        <v>123</v>
      </c>
      <c r="S2447" s="13"/>
      <c r="T2447" s="4"/>
      <c r="U2447" s="4"/>
      <c r="V2447" s="4"/>
      <c r="W2447" s="4">
        <v>60</v>
      </c>
      <c r="X2447" s="13">
        <v>36013</v>
      </c>
      <c r="Y2447" s="27"/>
      <c r="Z2447" s="27"/>
      <c r="AA2447" s="28"/>
      <c r="AB2447" s="31"/>
      <c r="AC2447" s="32">
        <v>68</v>
      </c>
      <c r="AD2447" s="28"/>
      <c r="AE2447" s="28">
        <v>19.100000000000001</v>
      </c>
      <c r="AF2447" s="33">
        <v>6.7320000000000005E-2</v>
      </c>
      <c r="AG2447" s="28">
        <v>2.6</v>
      </c>
      <c r="AH2447" s="31"/>
      <c r="AI2447" s="31"/>
      <c r="AJ2447" s="31"/>
      <c r="AK2447" s="75" t="str">
        <f t="shared" si="488"/>
        <v>1</v>
      </c>
      <c r="AL2447" s="75" t="str">
        <f t="shared" si="489"/>
        <v>1</v>
      </c>
      <c r="AM2447" s="75" t="str">
        <f t="shared" si="490"/>
        <v>1</v>
      </c>
      <c r="AN2447" s="75" t="str">
        <f t="shared" si="491"/>
        <v>3</v>
      </c>
      <c r="AO2447" s="75" t="str">
        <f t="shared" si="492"/>
        <v>5</v>
      </c>
      <c r="AP2447" s="75" t="str">
        <f t="shared" si="493"/>
        <v>1</v>
      </c>
      <c r="AQ2447" s="75" t="str">
        <f t="shared" si="486"/>
        <v>1</v>
      </c>
      <c r="AR2447" s="75" t="str">
        <f t="shared" si="487"/>
        <v>1</v>
      </c>
      <c r="AS2447" s="75">
        <f t="shared" si="494"/>
        <v>1.7272727272727273</v>
      </c>
      <c r="AT2447" s="75" t="str">
        <f t="shared" si="495"/>
        <v>3</v>
      </c>
      <c r="AU2447" s="48" t="e">
        <f>IF(OR(AQ2447="I",#REF!="I",AQ2447="C",#REF!="C"),"Termovacío",IF(OR(AO2447="I",AN2447="I",AP2447="I",AK2447="I",AL2447="I",AO2447="C",AN2447="C",AP2447="C",AK2447="C",AL2447="C"),"Regeneración",""))</f>
        <v>#REF!</v>
      </c>
    </row>
    <row r="2448" spans="1:47" s="10" customFormat="1" ht="15" customHeight="1" x14ac:dyDescent="0.2">
      <c r="A2448" s="4">
        <f t="shared" si="496"/>
        <v>130</v>
      </c>
      <c r="B2448" s="4">
        <v>500070</v>
      </c>
      <c r="C2448" s="4" t="s">
        <v>88</v>
      </c>
      <c r="D2448" s="4" t="s">
        <v>163</v>
      </c>
      <c r="E2448" s="3"/>
      <c r="F2448" s="4" t="s">
        <v>418</v>
      </c>
      <c r="G2448" s="4" t="s">
        <v>9</v>
      </c>
      <c r="H2448" s="4" t="s">
        <v>241</v>
      </c>
      <c r="I2448" s="4" t="s">
        <v>10</v>
      </c>
      <c r="J2448" s="4">
        <v>25</v>
      </c>
      <c r="K2448" s="4" t="s">
        <v>243</v>
      </c>
      <c r="L2448" s="4">
        <v>2021</v>
      </c>
      <c r="M2448" s="4" t="s">
        <v>267</v>
      </c>
      <c r="N2448" s="4" t="s">
        <v>153</v>
      </c>
      <c r="O2448" s="4"/>
      <c r="P2448" s="4"/>
      <c r="Q2448" s="4" t="s">
        <v>250</v>
      </c>
      <c r="R2448" s="4" t="s">
        <v>123</v>
      </c>
      <c r="S2448" s="13"/>
      <c r="T2448" s="4"/>
      <c r="U2448" s="4"/>
      <c r="V2448" s="4"/>
      <c r="W2448" s="4">
        <v>60</v>
      </c>
      <c r="X2448" s="13">
        <v>35620</v>
      </c>
      <c r="Y2448" s="27"/>
      <c r="Z2448" s="27"/>
      <c r="AA2448" s="28"/>
      <c r="AB2448" s="31"/>
      <c r="AC2448" s="32">
        <v>58</v>
      </c>
      <c r="AD2448" s="28"/>
      <c r="AE2448" s="28">
        <v>19.399999999999999</v>
      </c>
      <c r="AF2448" s="33">
        <v>5.62E-2</v>
      </c>
      <c r="AG2448" s="28">
        <v>3</v>
      </c>
      <c r="AH2448" s="31"/>
      <c r="AI2448" s="31"/>
      <c r="AJ2448" s="31"/>
      <c r="AK2448" s="75" t="str">
        <f t="shared" si="488"/>
        <v>1</v>
      </c>
      <c r="AL2448" s="75" t="str">
        <f t="shared" si="489"/>
        <v>1</v>
      </c>
      <c r="AM2448" s="75" t="str">
        <f t="shared" si="490"/>
        <v>1</v>
      </c>
      <c r="AN2448" s="75" t="str">
        <f t="shared" si="491"/>
        <v>3</v>
      </c>
      <c r="AO2448" s="75" t="str">
        <f t="shared" si="492"/>
        <v>5</v>
      </c>
      <c r="AP2448" s="75" t="str">
        <f t="shared" si="493"/>
        <v>1</v>
      </c>
      <c r="AQ2448" s="75" t="str">
        <f t="shared" si="486"/>
        <v>1</v>
      </c>
      <c r="AR2448" s="75" t="str">
        <f t="shared" si="487"/>
        <v>1</v>
      </c>
      <c r="AS2448" s="75">
        <f t="shared" si="494"/>
        <v>1.7272727272727273</v>
      </c>
      <c r="AT2448" s="75" t="str">
        <f t="shared" si="495"/>
        <v>3</v>
      </c>
      <c r="AU2448" s="48" t="e">
        <f>IF(OR(AQ2448="I",#REF!="I",AQ2448="C",#REF!="C"),"Termovacío",IF(OR(AO2448="I",AN2448="I",AP2448="I",AK2448="I",AL2448="I",AO2448="C",AN2448="C",AP2448="C",AK2448="C",AL2448="C"),"Regeneración",""))</f>
        <v>#REF!</v>
      </c>
    </row>
    <row r="2449" spans="1:47" s="10" customFormat="1" ht="15" customHeight="1" x14ac:dyDescent="0.2">
      <c r="A2449" s="4">
        <f t="shared" si="496"/>
        <v>130</v>
      </c>
      <c r="B2449" s="4">
        <v>500070</v>
      </c>
      <c r="C2449" s="4" t="s">
        <v>88</v>
      </c>
      <c r="D2449" s="4" t="s">
        <v>163</v>
      </c>
      <c r="E2449" s="3"/>
      <c r="F2449" s="4" t="s">
        <v>418</v>
      </c>
      <c r="G2449" s="4" t="s">
        <v>9</v>
      </c>
      <c r="H2449" s="4" t="s">
        <v>241</v>
      </c>
      <c r="I2449" s="4" t="s">
        <v>10</v>
      </c>
      <c r="J2449" s="4">
        <v>25</v>
      </c>
      <c r="K2449" s="4" t="s">
        <v>243</v>
      </c>
      <c r="L2449" s="4">
        <v>2021</v>
      </c>
      <c r="M2449" s="4" t="s">
        <v>267</v>
      </c>
      <c r="N2449" s="4" t="s">
        <v>153</v>
      </c>
      <c r="O2449" s="4"/>
      <c r="P2449" s="4"/>
      <c r="Q2449" s="4" t="s">
        <v>250</v>
      </c>
      <c r="R2449" s="4" t="s">
        <v>123</v>
      </c>
      <c r="S2449" s="13"/>
      <c r="T2449" s="4"/>
      <c r="U2449" s="4"/>
      <c r="V2449" s="4"/>
      <c r="W2449" s="4">
        <v>60</v>
      </c>
      <c r="X2449" s="13">
        <v>35255</v>
      </c>
      <c r="Y2449" s="27"/>
      <c r="Z2449" s="27"/>
      <c r="AA2449" s="28"/>
      <c r="AB2449" s="31"/>
      <c r="AC2449" s="32">
        <v>26</v>
      </c>
      <c r="AD2449" s="28"/>
      <c r="AE2449" s="28">
        <v>16.8</v>
      </c>
      <c r="AF2449" s="33">
        <v>4.3589999999999997E-2</v>
      </c>
      <c r="AG2449" s="28">
        <v>3</v>
      </c>
      <c r="AH2449" s="31"/>
      <c r="AI2449" s="31"/>
      <c r="AJ2449" s="31"/>
      <c r="AK2449" s="75" t="str">
        <f t="shared" si="488"/>
        <v>1</v>
      </c>
      <c r="AL2449" s="75" t="str">
        <f t="shared" si="489"/>
        <v>1</v>
      </c>
      <c r="AM2449" s="75" t="str">
        <f t="shared" si="490"/>
        <v>1</v>
      </c>
      <c r="AN2449" s="75" t="str">
        <f t="shared" si="491"/>
        <v>1</v>
      </c>
      <c r="AO2449" s="75" t="str">
        <f t="shared" si="492"/>
        <v>5</v>
      </c>
      <c r="AP2449" s="75" t="str">
        <f t="shared" si="493"/>
        <v>1</v>
      </c>
      <c r="AQ2449" s="75" t="str">
        <f t="shared" si="486"/>
        <v>5</v>
      </c>
      <c r="AR2449" s="75" t="str">
        <f t="shared" si="487"/>
        <v>1</v>
      </c>
      <c r="AS2449" s="75">
        <f t="shared" si="494"/>
        <v>2.4545454545454546</v>
      </c>
      <c r="AT2449" s="75" t="str">
        <f t="shared" si="495"/>
        <v>6</v>
      </c>
      <c r="AU2449" s="48" t="e">
        <f>IF(OR(AQ2449="I",#REF!="I",AQ2449="C",#REF!="C"),"Termovacío",IF(OR(AO2449="I",AN2449="I",AP2449="I",AK2449="I",AL2449="I",AO2449="C",AN2449="C",AP2449="C",AK2449="C",AL2449="C"),"Regeneración",""))</f>
        <v>#REF!</v>
      </c>
    </row>
    <row r="2450" spans="1:47" s="10" customFormat="1" ht="15" customHeight="1" x14ac:dyDescent="0.2">
      <c r="A2450" s="4">
        <f t="shared" si="496"/>
        <v>130</v>
      </c>
      <c r="B2450" s="4">
        <v>500070</v>
      </c>
      <c r="C2450" s="4" t="s">
        <v>88</v>
      </c>
      <c r="D2450" s="4" t="s">
        <v>163</v>
      </c>
      <c r="E2450" s="3"/>
      <c r="F2450" s="4" t="s">
        <v>418</v>
      </c>
      <c r="G2450" s="4" t="s">
        <v>9</v>
      </c>
      <c r="H2450" s="4" t="s">
        <v>241</v>
      </c>
      <c r="I2450" s="4" t="s">
        <v>10</v>
      </c>
      <c r="J2450" s="4">
        <v>25</v>
      </c>
      <c r="K2450" s="4" t="s">
        <v>243</v>
      </c>
      <c r="L2450" s="4">
        <v>2021</v>
      </c>
      <c r="M2450" s="4" t="s">
        <v>267</v>
      </c>
      <c r="N2450" s="4" t="s">
        <v>153</v>
      </c>
      <c r="O2450" s="4"/>
      <c r="P2450" s="4"/>
      <c r="Q2450" s="4" t="s">
        <v>250</v>
      </c>
      <c r="R2450" s="4" t="s">
        <v>123</v>
      </c>
      <c r="S2450" s="13"/>
      <c r="T2450" s="4"/>
      <c r="U2450" s="4"/>
      <c r="V2450" s="4"/>
      <c r="W2450" s="4">
        <v>60</v>
      </c>
      <c r="X2450" s="13">
        <v>34977</v>
      </c>
      <c r="Y2450" s="27"/>
      <c r="Z2450" s="27"/>
      <c r="AA2450" s="28"/>
      <c r="AB2450" s="31"/>
      <c r="AC2450" s="32">
        <v>60.5</v>
      </c>
      <c r="AD2450" s="28"/>
      <c r="AE2450" s="28"/>
      <c r="AF2450" s="33">
        <v>0.10299999999999999</v>
      </c>
      <c r="AG2450" s="28"/>
      <c r="AH2450" s="31"/>
      <c r="AI2450" s="31"/>
      <c r="AJ2450" s="31"/>
      <c r="AK2450" s="75" t="str">
        <f t="shared" si="488"/>
        <v>1</v>
      </c>
      <c r="AL2450" s="75" t="str">
        <f t="shared" si="489"/>
        <v>1</v>
      </c>
      <c r="AM2450" s="75" t="str">
        <f t="shared" si="490"/>
        <v>1</v>
      </c>
      <c r="AN2450" s="75" t="str">
        <f t="shared" si="491"/>
        <v>5</v>
      </c>
      <c r="AO2450" s="75" t="str">
        <f t="shared" si="492"/>
        <v>1</v>
      </c>
      <c r="AP2450" s="75" t="str">
        <f t="shared" si="493"/>
        <v>1</v>
      </c>
      <c r="AQ2450" s="75" t="str">
        <f t="shared" si="486"/>
        <v>1</v>
      </c>
      <c r="AR2450" s="75" t="str">
        <f t="shared" si="487"/>
        <v>1</v>
      </c>
      <c r="AS2450" s="75">
        <f t="shared" si="494"/>
        <v>1.3636363636363635</v>
      </c>
      <c r="AT2450" s="75" t="str">
        <f t="shared" si="495"/>
        <v>3</v>
      </c>
      <c r="AU2450" s="48" t="e">
        <f>IF(OR(AQ2450="I",#REF!="I",AQ2450="C",#REF!="C"),"Termovacío",IF(OR(AO2450="I",AN2450="I",AP2450="I",AK2450="I",AL2450="I",AO2450="C",AN2450="C",AP2450="C",AK2450="C",AL2450="C"),"Regeneración",""))</f>
        <v>#REF!</v>
      </c>
    </row>
    <row r="2451" spans="1:47" s="10" customFormat="1" ht="15" customHeight="1" x14ac:dyDescent="0.2">
      <c r="A2451" s="4">
        <f t="shared" si="496"/>
        <v>130</v>
      </c>
      <c r="B2451" s="4">
        <v>500070</v>
      </c>
      <c r="C2451" s="4" t="s">
        <v>88</v>
      </c>
      <c r="D2451" s="4" t="s">
        <v>163</v>
      </c>
      <c r="E2451" s="3"/>
      <c r="F2451" s="4" t="s">
        <v>418</v>
      </c>
      <c r="G2451" s="4" t="s">
        <v>9</v>
      </c>
      <c r="H2451" s="4" t="s">
        <v>241</v>
      </c>
      <c r="I2451" s="4" t="s">
        <v>10</v>
      </c>
      <c r="J2451" s="4">
        <v>25</v>
      </c>
      <c r="K2451" s="4" t="s">
        <v>243</v>
      </c>
      <c r="L2451" s="4">
        <v>2021</v>
      </c>
      <c r="M2451" s="4" t="s">
        <v>267</v>
      </c>
      <c r="N2451" s="4" t="s">
        <v>153</v>
      </c>
      <c r="O2451" s="4"/>
      <c r="P2451" s="4"/>
      <c r="Q2451" s="4" t="s">
        <v>250</v>
      </c>
      <c r="R2451" s="4" t="s">
        <v>123</v>
      </c>
      <c r="S2451" s="13"/>
      <c r="T2451" s="4"/>
      <c r="U2451" s="4"/>
      <c r="V2451" s="4"/>
      <c r="W2451" s="4">
        <v>60</v>
      </c>
      <c r="X2451" s="13">
        <v>33521</v>
      </c>
      <c r="Y2451" s="27"/>
      <c r="Z2451" s="27"/>
      <c r="AA2451" s="28"/>
      <c r="AB2451" s="31"/>
      <c r="AC2451" s="32"/>
      <c r="AD2451" s="28"/>
      <c r="AE2451" s="28"/>
      <c r="AF2451" s="33">
        <v>3.7999999999999999E-2</v>
      </c>
      <c r="AG2451" s="28"/>
      <c r="AH2451" s="31"/>
      <c r="AI2451" s="31"/>
      <c r="AJ2451" s="31"/>
      <c r="AK2451" s="75" t="str">
        <f t="shared" si="488"/>
        <v>1</v>
      </c>
      <c r="AL2451" s="75" t="str">
        <f t="shared" si="489"/>
        <v>1</v>
      </c>
      <c r="AM2451" s="75" t="str">
        <f t="shared" si="490"/>
        <v>1</v>
      </c>
      <c r="AN2451" s="75" t="str">
        <f t="shared" si="491"/>
        <v>1</v>
      </c>
      <c r="AO2451" s="75" t="str">
        <f t="shared" si="492"/>
        <v>1</v>
      </c>
      <c r="AP2451" s="75" t="str">
        <f t="shared" si="493"/>
        <v>1</v>
      </c>
      <c r="AQ2451" s="75" t="str">
        <f t="shared" si="486"/>
        <v>1</v>
      </c>
      <c r="AR2451" s="75" t="str">
        <f t="shared" si="487"/>
        <v>1</v>
      </c>
      <c r="AS2451" s="75">
        <f t="shared" si="494"/>
        <v>1</v>
      </c>
      <c r="AT2451" s="75" t="str">
        <f t="shared" si="495"/>
        <v>1</v>
      </c>
      <c r="AU2451" s="48" t="e">
        <f>IF(OR(AQ2451="I",#REF!="I",AQ2451="C",#REF!="C"),"Termovacío",IF(OR(AO2451="I",AN2451="I",AP2451="I",AK2451="I",AL2451="I",AO2451="C",AN2451="C",AP2451="C",AK2451="C",AL2451="C"),"Regeneración",""))</f>
        <v>#REF!</v>
      </c>
    </row>
    <row r="2452" spans="1:47" s="10" customFormat="1" ht="15" customHeight="1" x14ac:dyDescent="0.2">
      <c r="A2452" s="4">
        <f t="shared" si="496"/>
        <v>130</v>
      </c>
      <c r="B2452" s="4">
        <v>500070</v>
      </c>
      <c r="C2452" s="4" t="s">
        <v>88</v>
      </c>
      <c r="D2452" s="4" t="s">
        <v>163</v>
      </c>
      <c r="E2452" s="3"/>
      <c r="F2452" s="4" t="s">
        <v>418</v>
      </c>
      <c r="G2452" s="4" t="s">
        <v>9</v>
      </c>
      <c r="H2452" s="4" t="s">
        <v>241</v>
      </c>
      <c r="I2452" s="4" t="s">
        <v>10</v>
      </c>
      <c r="J2452" s="4">
        <v>25</v>
      </c>
      <c r="K2452" s="4" t="s">
        <v>243</v>
      </c>
      <c r="L2452" s="4">
        <v>2021</v>
      </c>
      <c r="M2452" s="4" t="s">
        <v>267</v>
      </c>
      <c r="N2452" s="4" t="s">
        <v>153</v>
      </c>
      <c r="O2452" s="4"/>
      <c r="P2452" s="4"/>
      <c r="Q2452" s="4" t="s">
        <v>250</v>
      </c>
      <c r="R2452" s="4" t="s">
        <v>123</v>
      </c>
      <c r="S2452" s="13"/>
      <c r="T2452" s="4"/>
      <c r="U2452" s="4"/>
      <c r="V2452" s="4"/>
      <c r="W2452" s="4">
        <v>60</v>
      </c>
      <c r="X2452" s="13">
        <v>31700</v>
      </c>
      <c r="Y2452" s="27"/>
      <c r="Z2452" s="27"/>
      <c r="AA2452" s="28"/>
      <c r="AB2452" s="31"/>
      <c r="AC2452" s="32"/>
      <c r="AD2452" s="28"/>
      <c r="AE2452" s="28"/>
      <c r="AF2452" s="33">
        <v>2.9000000000000001E-2</v>
      </c>
      <c r="AG2452" s="28"/>
      <c r="AH2452" s="31"/>
      <c r="AI2452" s="31"/>
      <c r="AJ2452" s="31"/>
      <c r="AK2452" s="75" t="str">
        <f t="shared" si="488"/>
        <v>1</v>
      </c>
      <c r="AL2452" s="75" t="str">
        <f t="shared" si="489"/>
        <v>1</v>
      </c>
      <c r="AM2452" s="75" t="str">
        <f t="shared" si="490"/>
        <v>1</v>
      </c>
      <c r="AN2452" s="75" t="str">
        <f t="shared" si="491"/>
        <v>1</v>
      </c>
      <c r="AO2452" s="75" t="str">
        <f t="shared" si="492"/>
        <v>1</v>
      </c>
      <c r="AP2452" s="75" t="str">
        <f t="shared" si="493"/>
        <v>1</v>
      </c>
      <c r="AQ2452" s="75" t="str">
        <f t="shared" si="486"/>
        <v>1</v>
      </c>
      <c r="AR2452" s="75" t="str">
        <f t="shared" si="487"/>
        <v>1</v>
      </c>
      <c r="AS2452" s="75">
        <f t="shared" si="494"/>
        <v>1</v>
      </c>
      <c r="AT2452" s="75" t="str">
        <f t="shared" si="495"/>
        <v>1</v>
      </c>
      <c r="AU2452" s="48" t="e">
        <f>IF(OR(AQ2452="I",#REF!="I",AQ2452="C",#REF!="C"),"Termovacío",IF(OR(AO2452="I",AN2452="I",AP2452="I",AK2452="I",AL2452="I",AO2452="C",AN2452="C",AP2452="C",AK2452="C",AL2452="C"),"Regeneración",""))</f>
        <v>#REF!</v>
      </c>
    </row>
    <row r="2453" spans="1:47" s="10" customFormat="1" ht="15" customHeight="1" x14ac:dyDescent="0.2">
      <c r="A2453" s="4">
        <f t="shared" si="496"/>
        <v>131</v>
      </c>
      <c r="B2453" s="36">
        <v>500089</v>
      </c>
      <c r="C2453" s="36" t="s">
        <v>82</v>
      </c>
      <c r="D2453" s="36" t="s">
        <v>156</v>
      </c>
      <c r="E2453" s="37"/>
      <c r="F2453" s="36" t="s">
        <v>419</v>
      </c>
      <c r="G2453" s="36" t="s">
        <v>12</v>
      </c>
      <c r="H2453" s="36" t="s">
        <v>25</v>
      </c>
      <c r="I2453" s="36" t="s">
        <v>10</v>
      </c>
      <c r="J2453" s="36">
        <v>25</v>
      </c>
      <c r="K2453" s="36" t="s">
        <v>136</v>
      </c>
      <c r="L2453" s="36">
        <v>1993</v>
      </c>
      <c r="M2453" s="36" t="s">
        <v>266</v>
      </c>
      <c r="N2453" s="36" t="s">
        <v>304</v>
      </c>
      <c r="O2453" s="36" t="s">
        <v>122</v>
      </c>
      <c r="P2453" s="36"/>
      <c r="Q2453" s="36"/>
      <c r="R2453" s="36" t="s">
        <v>123</v>
      </c>
      <c r="S2453" s="38"/>
      <c r="T2453" s="36"/>
      <c r="U2453" s="36"/>
      <c r="V2453" s="36" t="s">
        <v>448</v>
      </c>
      <c r="W2453" s="36">
        <v>60</v>
      </c>
      <c r="X2453" s="38">
        <v>45699</v>
      </c>
      <c r="Y2453" s="39">
        <v>70</v>
      </c>
      <c r="Z2453" s="39" t="s">
        <v>664</v>
      </c>
      <c r="AA2453" s="40" t="s">
        <v>665</v>
      </c>
      <c r="AB2453" s="41">
        <v>0.88100000000000001</v>
      </c>
      <c r="AC2453" s="42">
        <v>69</v>
      </c>
      <c r="AD2453" s="40">
        <v>7</v>
      </c>
      <c r="AE2453" s="40">
        <v>33.299999999999997</v>
      </c>
      <c r="AF2453" s="43">
        <v>0.02</v>
      </c>
      <c r="AG2453" s="40">
        <v>1.5</v>
      </c>
      <c r="AH2453" s="41">
        <v>0.157</v>
      </c>
      <c r="AI2453" s="41">
        <v>4.1950000000000003</v>
      </c>
      <c r="AJ2453" s="41">
        <v>0.125</v>
      </c>
      <c r="AK2453" s="75" t="str">
        <f t="shared" si="488"/>
        <v>3</v>
      </c>
      <c r="AL2453" s="75" t="str">
        <f t="shared" si="489"/>
        <v>5</v>
      </c>
      <c r="AM2453" s="75" t="str">
        <f t="shared" si="490"/>
        <v>1</v>
      </c>
      <c r="AN2453" s="75" t="str">
        <f t="shared" si="491"/>
        <v>1</v>
      </c>
      <c r="AO2453" s="75" t="str">
        <f t="shared" si="492"/>
        <v>1</v>
      </c>
      <c r="AP2453" s="75" t="str">
        <f t="shared" si="493"/>
        <v>1</v>
      </c>
      <c r="AQ2453" s="75" t="str">
        <f t="shared" si="486"/>
        <v>1</v>
      </c>
      <c r="AR2453" s="75" t="str">
        <f t="shared" si="487"/>
        <v>3</v>
      </c>
      <c r="AS2453" s="75">
        <f t="shared" si="494"/>
        <v>1.9090909090909092</v>
      </c>
      <c r="AT2453" s="75" t="str">
        <f t="shared" si="495"/>
        <v>3</v>
      </c>
      <c r="AU2453" s="48" t="e">
        <f>IF(OR(AQ2453="I",#REF!="I",AQ2453="C",#REF!="C"),"Termovacío",IF(OR(AO2453="I",AN2453="I",AP2453="I",AK2453="I",AL2453="I",AO2453="C",AN2453="C",AP2453="C",AK2453="C",AL2453="C"),"Regeneración",""))</f>
        <v>#REF!</v>
      </c>
    </row>
    <row r="2454" spans="1:47" s="10" customFormat="1" ht="15" customHeight="1" x14ac:dyDescent="0.2">
      <c r="A2454" s="4">
        <f t="shared" si="496"/>
        <v>131</v>
      </c>
      <c r="B2454" s="4">
        <v>500089</v>
      </c>
      <c r="C2454" s="4" t="s">
        <v>82</v>
      </c>
      <c r="D2454" s="4" t="s">
        <v>156</v>
      </c>
      <c r="E2454" s="3"/>
      <c r="F2454" s="4" t="s">
        <v>419</v>
      </c>
      <c r="G2454" s="4" t="s">
        <v>12</v>
      </c>
      <c r="H2454" s="4" t="s">
        <v>25</v>
      </c>
      <c r="I2454" s="4" t="s">
        <v>10</v>
      </c>
      <c r="J2454" s="4">
        <v>25</v>
      </c>
      <c r="K2454" s="4" t="s">
        <v>136</v>
      </c>
      <c r="L2454" s="4">
        <v>1993</v>
      </c>
      <c r="M2454" s="4" t="s">
        <v>266</v>
      </c>
      <c r="N2454" s="4" t="s">
        <v>304</v>
      </c>
      <c r="O2454" s="4" t="s">
        <v>122</v>
      </c>
      <c r="P2454" s="4"/>
      <c r="Q2454" s="4"/>
      <c r="R2454" s="4" t="s">
        <v>123</v>
      </c>
      <c r="S2454" s="13"/>
      <c r="T2454" s="4"/>
      <c r="U2454" s="4"/>
      <c r="V2454" s="4" t="s">
        <v>448</v>
      </c>
      <c r="W2454" s="4">
        <v>60</v>
      </c>
      <c r="X2454" s="13">
        <v>45222</v>
      </c>
      <c r="Y2454" s="27">
        <v>73</v>
      </c>
      <c r="Z2454" s="27"/>
      <c r="AA2454" s="28" t="s">
        <v>450</v>
      </c>
      <c r="AB2454" s="31">
        <v>0.88100000000000001</v>
      </c>
      <c r="AC2454" s="32">
        <v>72</v>
      </c>
      <c r="AD2454" s="28">
        <v>9</v>
      </c>
      <c r="AE2454" s="28">
        <v>34.200000000000003</v>
      </c>
      <c r="AF2454" s="33">
        <v>0.02</v>
      </c>
      <c r="AG2454" s="28">
        <v>1.5</v>
      </c>
      <c r="AH2454" s="31">
        <v>2.4E-2</v>
      </c>
      <c r="AI2454" s="31">
        <v>0.99199999999999999</v>
      </c>
      <c r="AJ2454" s="31"/>
      <c r="AK2454" s="75" t="str">
        <f t="shared" si="488"/>
        <v>1</v>
      </c>
      <c r="AL2454" s="75" t="str">
        <f t="shared" si="489"/>
        <v>1</v>
      </c>
      <c r="AM2454" s="75" t="str">
        <f t="shared" si="490"/>
        <v>1</v>
      </c>
      <c r="AN2454" s="75" t="str">
        <f t="shared" si="491"/>
        <v>1</v>
      </c>
      <c r="AO2454" s="75" t="str">
        <f t="shared" si="492"/>
        <v>1</v>
      </c>
      <c r="AP2454" s="75" t="str">
        <f t="shared" si="493"/>
        <v>1</v>
      </c>
      <c r="AQ2454" s="75" t="str">
        <f t="shared" si="486"/>
        <v>1</v>
      </c>
      <c r="AR2454" s="75" t="str">
        <f t="shared" si="487"/>
        <v>1</v>
      </c>
      <c r="AS2454" s="75">
        <f t="shared" si="494"/>
        <v>1</v>
      </c>
      <c r="AT2454" s="75" t="str">
        <f t="shared" si="495"/>
        <v>1</v>
      </c>
      <c r="AU2454" s="48" t="e">
        <f>IF(OR(AQ2454="I",#REF!="I",AQ2454="C",#REF!="C"),"Termovacío",IF(OR(AO2454="I",AN2454="I",AP2454="I",AK2454="I",AL2454="I",AO2454="C",AN2454="C",AP2454="C",AK2454="C",AL2454="C"),"Regeneración",""))</f>
        <v>#REF!</v>
      </c>
    </row>
    <row r="2455" spans="1:47" s="10" customFormat="1" ht="15" customHeight="1" x14ac:dyDescent="0.2">
      <c r="A2455" s="4">
        <f t="shared" si="496"/>
        <v>131</v>
      </c>
      <c r="B2455" s="4">
        <v>500089</v>
      </c>
      <c r="C2455" s="4" t="s">
        <v>82</v>
      </c>
      <c r="D2455" s="4" t="s">
        <v>156</v>
      </c>
      <c r="E2455" s="3"/>
      <c r="F2455" s="4" t="s">
        <v>419</v>
      </c>
      <c r="G2455" s="4" t="s">
        <v>12</v>
      </c>
      <c r="H2455" s="4" t="s">
        <v>25</v>
      </c>
      <c r="I2455" s="4" t="s">
        <v>10</v>
      </c>
      <c r="J2455" s="4">
        <v>25</v>
      </c>
      <c r="K2455" s="4" t="s">
        <v>136</v>
      </c>
      <c r="L2455" s="4">
        <v>1993</v>
      </c>
      <c r="M2455" s="4" t="s">
        <v>266</v>
      </c>
      <c r="N2455" s="4" t="s">
        <v>304</v>
      </c>
      <c r="O2455" s="4" t="s">
        <v>122</v>
      </c>
      <c r="P2455" s="4"/>
      <c r="Q2455" s="4"/>
      <c r="R2455" s="4" t="s">
        <v>123</v>
      </c>
      <c r="S2455" s="13"/>
      <c r="T2455" s="4"/>
      <c r="U2455" s="4"/>
      <c r="V2455" s="4"/>
      <c r="W2455" s="4">
        <v>60</v>
      </c>
      <c r="X2455" s="13" t="s">
        <v>228</v>
      </c>
      <c r="Y2455" s="27">
        <v>0</v>
      </c>
      <c r="Z2455" s="27">
        <v>47</v>
      </c>
      <c r="AA2455" s="28" t="s">
        <v>282</v>
      </c>
      <c r="AB2455" s="31">
        <v>0.87739999999999996</v>
      </c>
      <c r="AC2455" s="32">
        <v>61.2</v>
      </c>
      <c r="AD2455" s="28">
        <v>9</v>
      </c>
      <c r="AE2455" s="28">
        <v>34.700000000000003</v>
      </c>
      <c r="AF2455" s="33">
        <v>0.02</v>
      </c>
      <c r="AG2455" s="28">
        <v>2</v>
      </c>
      <c r="AH2455" s="31">
        <v>7.1999999999999995E-2</v>
      </c>
      <c r="AI2455" s="31">
        <v>1.81</v>
      </c>
      <c r="AJ2455" s="31"/>
      <c r="AK2455" s="75" t="str">
        <f t="shared" si="488"/>
        <v>1</v>
      </c>
      <c r="AL2455" s="75" t="str">
        <f t="shared" si="489"/>
        <v>1</v>
      </c>
      <c r="AM2455" s="75" t="str">
        <f t="shared" si="490"/>
        <v>1</v>
      </c>
      <c r="AN2455" s="75" t="str">
        <f t="shared" si="491"/>
        <v>1</v>
      </c>
      <c r="AO2455" s="75" t="str">
        <f t="shared" si="492"/>
        <v>1</v>
      </c>
      <c r="AP2455" s="75" t="str">
        <f t="shared" si="493"/>
        <v>1</v>
      </c>
      <c r="AQ2455" s="75" t="str">
        <f t="shared" si="486"/>
        <v>1</v>
      </c>
      <c r="AR2455" s="75" t="str">
        <f t="shared" si="487"/>
        <v>1</v>
      </c>
      <c r="AS2455" s="75">
        <f t="shared" si="494"/>
        <v>1</v>
      </c>
      <c r="AT2455" s="75" t="str">
        <f t="shared" si="495"/>
        <v>1</v>
      </c>
      <c r="AU2455" s="48" t="e">
        <f>IF(OR(AQ2455="I",#REF!="I",AQ2455="C",#REF!="C"),"Termovacío",IF(OR(AO2455="I",AN2455="I",AP2455="I",AK2455="I",AL2455="I",AO2455="C",AN2455="C",AP2455="C",AK2455="C",AL2455="C"),"Regeneración",""))</f>
        <v>#REF!</v>
      </c>
    </row>
    <row r="2456" spans="1:47" s="10" customFormat="1" ht="15" customHeight="1" x14ac:dyDescent="0.2">
      <c r="A2456" s="4">
        <f t="shared" si="496"/>
        <v>131</v>
      </c>
      <c r="B2456" s="4">
        <v>500089</v>
      </c>
      <c r="C2456" s="4" t="s">
        <v>82</v>
      </c>
      <c r="D2456" s="4" t="s">
        <v>156</v>
      </c>
      <c r="E2456" s="3"/>
      <c r="F2456" s="4" t="s">
        <v>419</v>
      </c>
      <c r="G2456" s="4" t="s">
        <v>12</v>
      </c>
      <c r="H2456" s="4" t="s">
        <v>25</v>
      </c>
      <c r="I2456" s="4" t="s">
        <v>10</v>
      </c>
      <c r="J2456" s="4">
        <v>25</v>
      </c>
      <c r="K2456" s="4" t="s">
        <v>136</v>
      </c>
      <c r="L2456" s="4">
        <v>1993</v>
      </c>
      <c r="M2456" s="4" t="s">
        <v>266</v>
      </c>
      <c r="N2456" s="4" t="s">
        <v>304</v>
      </c>
      <c r="O2456" s="4" t="s">
        <v>122</v>
      </c>
      <c r="P2456" s="4"/>
      <c r="Q2456" s="4"/>
      <c r="R2456" s="4" t="s">
        <v>123</v>
      </c>
      <c r="S2456" s="13"/>
      <c r="T2456" s="4"/>
      <c r="U2456" s="4"/>
      <c r="V2456" s="4" t="s">
        <v>301</v>
      </c>
      <c r="W2456" s="4">
        <v>60</v>
      </c>
      <c r="X2456" s="13">
        <v>44389</v>
      </c>
      <c r="Y2456" s="27">
        <v>69.7</v>
      </c>
      <c r="Z2456" s="27">
        <v>42</v>
      </c>
      <c r="AA2456" s="28" t="s">
        <v>283</v>
      </c>
      <c r="AB2456" s="31">
        <v>0.872</v>
      </c>
      <c r="AC2456" s="32">
        <v>29</v>
      </c>
      <c r="AD2456" s="28">
        <v>17</v>
      </c>
      <c r="AE2456" s="28">
        <v>34</v>
      </c>
      <c r="AF2456" s="33">
        <v>0.03</v>
      </c>
      <c r="AG2456" s="28">
        <v>2</v>
      </c>
      <c r="AH2456" s="31">
        <v>2.9000000000000001E-2</v>
      </c>
      <c r="AI2456" s="31">
        <v>1.141</v>
      </c>
      <c r="AJ2456" s="31"/>
      <c r="AK2456" s="75" t="str">
        <f t="shared" si="488"/>
        <v>1</v>
      </c>
      <c r="AL2456" s="75" t="str">
        <f t="shared" si="489"/>
        <v>1</v>
      </c>
      <c r="AM2456" s="75" t="str">
        <f t="shared" si="490"/>
        <v>1</v>
      </c>
      <c r="AN2456" s="75" t="str">
        <f t="shared" si="491"/>
        <v>1</v>
      </c>
      <c r="AO2456" s="75" t="str">
        <f t="shared" si="492"/>
        <v>1</v>
      </c>
      <c r="AP2456" s="75" t="str">
        <f t="shared" si="493"/>
        <v>1</v>
      </c>
      <c r="AQ2456" s="75" t="str">
        <f t="shared" si="486"/>
        <v>5</v>
      </c>
      <c r="AR2456" s="75" t="str">
        <f t="shared" si="487"/>
        <v>1</v>
      </c>
      <c r="AS2456" s="75">
        <f t="shared" si="494"/>
        <v>1.9090909090909092</v>
      </c>
      <c r="AT2456" s="75" t="str">
        <f t="shared" si="495"/>
        <v>3</v>
      </c>
      <c r="AU2456" s="48" t="e">
        <f>IF(OR(AQ2456="I",#REF!="I",AQ2456="C",#REF!="C"),"Termovacío",IF(OR(AO2456="I",AN2456="I",AP2456="I",AK2456="I",AL2456="I",AO2456="C",AN2456="C",AP2456="C",AK2456="C",AL2456="C"),"Regeneración",""))</f>
        <v>#REF!</v>
      </c>
    </row>
    <row r="2457" spans="1:47" s="10" customFormat="1" ht="15" customHeight="1" x14ac:dyDescent="0.2">
      <c r="A2457" s="4">
        <f t="shared" si="496"/>
        <v>131</v>
      </c>
      <c r="B2457" s="4">
        <v>500089</v>
      </c>
      <c r="C2457" s="4" t="s">
        <v>82</v>
      </c>
      <c r="D2457" s="4" t="s">
        <v>156</v>
      </c>
      <c r="E2457" s="3"/>
      <c r="F2457" s="4" t="s">
        <v>419</v>
      </c>
      <c r="G2457" s="4" t="s">
        <v>12</v>
      </c>
      <c r="H2457" s="4" t="s">
        <v>25</v>
      </c>
      <c r="I2457" s="4" t="s">
        <v>10</v>
      </c>
      <c r="J2457" s="4">
        <v>25</v>
      </c>
      <c r="K2457" s="4" t="s">
        <v>136</v>
      </c>
      <c r="L2457" s="4">
        <v>1993</v>
      </c>
      <c r="M2457" s="4" t="s">
        <v>266</v>
      </c>
      <c r="N2457" s="4" t="s">
        <v>304</v>
      </c>
      <c r="O2457" s="4" t="s">
        <v>122</v>
      </c>
      <c r="P2457" s="4"/>
      <c r="Q2457" s="4"/>
      <c r="R2457" s="4" t="s">
        <v>123</v>
      </c>
      <c r="S2457" s="13"/>
      <c r="T2457" s="4"/>
      <c r="U2457" s="4"/>
      <c r="V2457" s="4"/>
      <c r="W2457" s="4">
        <v>60</v>
      </c>
      <c r="X2457" s="13">
        <v>43999</v>
      </c>
      <c r="Y2457" s="27"/>
      <c r="Z2457" s="27"/>
      <c r="AA2457" s="28"/>
      <c r="AB2457" s="31"/>
      <c r="AC2457" s="32">
        <v>44</v>
      </c>
      <c r="AD2457" s="28"/>
      <c r="AE2457" s="28"/>
      <c r="AF2457" s="33"/>
      <c r="AG2457" s="28"/>
      <c r="AH2457" s="31"/>
      <c r="AI2457" s="31"/>
      <c r="AJ2457" s="31"/>
      <c r="AK2457" s="75" t="str">
        <f t="shared" si="488"/>
        <v>1</v>
      </c>
      <c r="AL2457" s="75" t="str">
        <f t="shared" si="489"/>
        <v>1</v>
      </c>
      <c r="AM2457" s="75" t="str">
        <f t="shared" si="490"/>
        <v>1</v>
      </c>
      <c r="AN2457" s="75" t="str">
        <f t="shared" si="491"/>
        <v>1</v>
      </c>
      <c r="AO2457" s="75" t="str">
        <f t="shared" si="492"/>
        <v>1</v>
      </c>
      <c r="AP2457" s="75" t="str">
        <f t="shared" si="493"/>
        <v>1</v>
      </c>
      <c r="AQ2457" s="75" t="str">
        <f t="shared" si="486"/>
        <v>1</v>
      </c>
      <c r="AR2457" s="75" t="str">
        <f t="shared" si="487"/>
        <v>1</v>
      </c>
      <c r="AS2457" s="75">
        <f t="shared" si="494"/>
        <v>1</v>
      </c>
      <c r="AT2457" s="75" t="str">
        <f t="shared" si="495"/>
        <v>1</v>
      </c>
      <c r="AU2457" s="48" t="e">
        <f>IF(OR(AQ2457="I",#REF!="I",AQ2457="C",#REF!="C"),"Termovacío",IF(OR(AO2457="I",AN2457="I",AP2457="I",AK2457="I",AL2457="I",AO2457="C",AN2457="C",AP2457="C",AK2457="C",AL2457="C"),"Regeneración",""))</f>
        <v>#REF!</v>
      </c>
    </row>
    <row r="2458" spans="1:47" s="10" customFormat="1" ht="15" customHeight="1" x14ac:dyDescent="0.2">
      <c r="A2458" s="4">
        <f t="shared" si="496"/>
        <v>131</v>
      </c>
      <c r="B2458" s="4">
        <v>500089</v>
      </c>
      <c r="C2458" s="4" t="s">
        <v>82</v>
      </c>
      <c r="D2458" s="4" t="s">
        <v>156</v>
      </c>
      <c r="E2458" s="3"/>
      <c r="F2458" s="4" t="s">
        <v>419</v>
      </c>
      <c r="G2458" s="4" t="s">
        <v>12</v>
      </c>
      <c r="H2458" s="4" t="s">
        <v>25</v>
      </c>
      <c r="I2458" s="4" t="s">
        <v>10</v>
      </c>
      <c r="J2458" s="4">
        <v>25</v>
      </c>
      <c r="K2458" s="4" t="s">
        <v>136</v>
      </c>
      <c r="L2458" s="4">
        <v>1993</v>
      </c>
      <c r="M2458" s="4" t="s">
        <v>266</v>
      </c>
      <c r="N2458" s="4" t="s">
        <v>304</v>
      </c>
      <c r="O2458" s="4" t="s">
        <v>122</v>
      </c>
      <c r="P2458" s="4"/>
      <c r="Q2458" s="4"/>
      <c r="R2458" s="4" t="s">
        <v>123</v>
      </c>
      <c r="S2458" s="13"/>
      <c r="T2458" s="4"/>
      <c r="U2458" s="4"/>
      <c r="V2458" s="4"/>
      <c r="W2458" s="4">
        <v>60</v>
      </c>
      <c r="X2458" s="13">
        <v>43579</v>
      </c>
      <c r="Y2458" s="27"/>
      <c r="Z2458" s="27"/>
      <c r="AA2458" s="28"/>
      <c r="AB2458" s="31"/>
      <c r="AC2458" s="32">
        <v>40</v>
      </c>
      <c r="AD2458" s="28"/>
      <c r="AE2458" s="28">
        <v>36.799999999999997</v>
      </c>
      <c r="AF2458" s="33">
        <v>0.01</v>
      </c>
      <c r="AG2458" s="28">
        <v>2</v>
      </c>
      <c r="AH2458" s="31">
        <v>0.1</v>
      </c>
      <c r="AI2458" s="31">
        <v>1.2</v>
      </c>
      <c r="AJ2458" s="31"/>
      <c r="AK2458" s="75" t="str">
        <f t="shared" si="488"/>
        <v>1</v>
      </c>
      <c r="AL2458" s="75" t="str">
        <f t="shared" si="489"/>
        <v>1</v>
      </c>
      <c r="AM2458" s="75" t="str">
        <f t="shared" si="490"/>
        <v>1</v>
      </c>
      <c r="AN2458" s="75" t="str">
        <f t="shared" si="491"/>
        <v>1</v>
      </c>
      <c r="AO2458" s="75" t="str">
        <f t="shared" si="492"/>
        <v>1</v>
      </c>
      <c r="AP2458" s="75" t="str">
        <f t="shared" si="493"/>
        <v>1</v>
      </c>
      <c r="AQ2458" s="75" t="str">
        <f t="shared" si="486"/>
        <v>1</v>
      </c>
      <c r="AR2458" s="75" t="str">
        <f t="shared" si="487"/>
        <v>1</v>
      </c>
      <c r="AS2458" s="75">
        <f t="shared" si="494"/>
        <v>1</v>
      </c>
      <c r="AT2458" s="75" t="str">
        <f t="shared" si="495"/>
        <v>1</v>
      </c>
      <c r="AU2458" s="48" t="e">
        <f>IF(OR(AQ2458="I",#REF!="I",AQ2458="C",#REF!="C"),"Termovacío",IF(OR(AO2458="I",AN2458="I",AP2458="I",AK2458="I",AL2458="I",AO2458="C",AN2458="C",AP2458="C",AK2458="C",AL2458="C"),"Regeneración",""))</f>
        <v>#REF!</v>
      </c>
    </row>
    <row r="2459" spans="1:47" s="10" customFormat="1" ht="15" customHeight="1" x14ac:dyDescent="0.2">
      <c r="A2459" s="4">
        <f t="shared" si="496"/>
        <v>131</v>
      </c>
      <c r="B2459" s="4">
        <v>500089</v>
      </c>
      <c r="C2459" s="4" t="s">
        <v>82</v>
      </c>
      <c r="D2459" s="4" t="s">
        <v>156</v>
      </c>
      <c r="E2459" s="3"/>
      <c r="F2459" s="4" t="s">
        <v>419</v>
      </c>
      <c r="G2459" s="4" t="s">
        <v>12</v>
      </c>
      <c r="H2459" s="4" t="s">
        <v>25</v>
      </c>
      <c r="I2459" s="4" t="s">
        <v>10</v>
      </c>
      <c r="J2459" s="4">
        <v>25</v>
      </c>
      <c r="K2459" s="4" t="s">
        <v>136</v>
      </c>
      <c r="L2459" s="4">
        <v>1993</v>
      </c>
      <c r="M2459" s="4" t="s">
        <v>266</v>
      </c>
      <c r="N2459" s="4" t="s">
        <v>304</v>
      </c>
      <c r="O2459" s="4" t="s">
        <v>122</v>
      </c>
      <c r="P2459" s="4"/>
      <c r="Q2459" s="4"/>
      <c r="R2459" s="4" t="s">
        <v>123</v>
      </c>
      <c r="S2459" s="13"/>
      <c r="T2459" s="4"/>
      <c r="U2459" s="4"/>
      <c r="V2459" s="4"/>
      <c r="W2459" s="4">
        <v>60</v>
      </c>
      <c r="X2459" s="13">
        <v>43314</v>
      </c>
      <c r="Y2459" s="27"/>
      <c r="Z2459" s="27"/>
      <c r="AA2459" s="28"/>
      <c r="AB2459" s="31"/>
      <c r="AC2459" s="32">
        <v>20</v>
      </c>
      <c r="AD2459" s="28"/>
      <c r="AE2459" s="28">
        <v>34</v>
      </c>
      <c r="AF2459" s="33">
        <v>0.02</v>
      </c>
      <c r="AG2459" s="28">
        <v>2</v>
      </c>
      <c r="AH2459" s="31">
        <v>6.6000000000000003E-2</v>
      </c>
      <c r="AI2459" s="31">
        <v>1.55</v>
      </c>
      <c r="AJ2459" s="31"/>
      <c r="AK2459" s="75" t="str">
        <f t="shared" si="488"/>
        <v>1</v>
      </c>
      <c r="AL2459" s="75" t="str">
        <f t="shared" si="489"/>
        <v>1</v>
      </c>
      <c r="AM2459" s="75" t="str">
        <f t="shared" si="490"/>
        <v>1</v>
      </c>
      <c r="AN2459" s="75" t="str">
        <f t="shared" si="491"/>
        <v>1</v>
      </c>
      <c r="AO2459" s="75" t="str">
        <f t="shared" si="492"/>
        <v>1</v>
      </c>
      <c r="AP2459" s="75" t="str">
        <f t="shared" si="493"/>
        <v>1</v>
      </c>
      <c r="AQ2459" s="75" t="str">
        <f t="shared" si="486"/>
        <v>5</v>
      </c>
      <c r="AR2459" s="75" t="str">
        <f t="shared" si="487"/>
        <v>1</v>
      </c>
      <c r="AS2459" s="75">
        <f t="shared" si="494"/>
        <v>1.9090909090909092</v>
      </c>
      <c r="AT2459" s="75" t="str">
        <f t="shared" si="495"/>
        <v>3</v>
      </c>
      <c r="AU2459" s="48" t="e">
        <f>IF(OR(AQ2459="I",#REF!="I",AQ2459="C",#REF!="C"),"Termovacío",IF(OR(AO2459="I",AN2459="I",AP2459="I",AK2459="I",AL2459="I",AO2459="C",AN2459="C",AP2459="C",AK2459="C",AL2459="C"),"Regeneración",""))</f>
        <v>#REF!</v>
      </c>
    </row>
    <row r="2460" spans="1:47" s="10" customFormat="1" ht="15" customHeight="1" x14ac:dyDescent="0.2">
      <c r="A2460" s="4">
        <f t="shared" si="496"/>
        <v>131</v>
      </c>
      <c r="B2460" s="4">
        <v>500089</v>
      </c>
      <c r="C2460" s="4" t="s">
        <v>82</v>
      </c>
      <c r="D2460" s="4" t="s">
        <v>156</v>
      </c>
      <c r="E2460" s="3"/>
      <c r="F2460" s="4" t="s">
        <v>419</v>
      </c>
      <c r="G2460" s="4" t="s">
        <v>12</v>
      </c>
      <c r="H2460" s="4" t="s">
        <v>25</v>
      </c>
      <c r="I2460" s="4" t="s">
        <v>10</v>
      </c>
      <c r="J2460" s="4">
        <v>25</v>
      </c>
      <c r="K2460" s="4" t="s">
        <v>136</v>
      </c>
      <c r="L2460" s="4">
        <v>1993</v>
      </c>
      <c r="M2460" s="4" t="s">
        <v>266</v>
      </c>
      <c r="N2460" s="4" t="s">
        <v>304</v>
      </c>
      <c r="O2460" s="4" t="s">
        <v>122</v>
      </c>
      <c r="P2460" s="4"/>
      <c r="Q2460" s="4"/>
      <c r="R2460" s="4" t="s">
        <v>123</v>
      </c>
      <c r="S2460" s="13"/>
      <c r="T2460" s="4"/>
      <c r="U2460" s="4"/>
      <c r="V2460" s="4"/>
      <c r="W2460" s="4">
        <v>60</v>
      </c>
      <c r="X2460" s="13">
        <v>42921</v>
      </c>
      <c r="Y2460" s="27"/>
      <c r="Z2460" s="27"/>
      <c r="AA2460" s="28"/>
      <c r="AB2460" s="31"/>
      <c r="AC2460" s="32">
        <v>34.6</v>
      </c>
      <c r="AD2460" s="28"/>
      <c r="AE2460" s="28">
        <v>37.5</v>
      </c>
      <c r="AF2460" s="33">
        <v>0.01</v>
      </c>
      <c r="AG2460" s="28">
        <v>2</v>
      </c>
      <c r="AH2460" s="31">
        <v>0.09</v>
      </c>
      <c r="AI2460" s="31">
        <v>1.9</v>
      </c>
      <c r="AJ2460" s="31"/>
      <c r="AK2460" s="75" t="str">
        <f t="shared" si="488"/>
        <v>1</v>
      </c>
      <c r="AL2460" s="75" t="str">
        <f t="shared" si="489"/>
        <v>1</v>
      </c>
      <c r="AM2460" s="75" t="str">
        <f t="shared" si="490"/>
        <v>1</v>
      </c>
      <c r="AN2460" s="75" t="str">
        <f t="shared" si="491"/>
        <v>1</v>
      </c>
      <c r="AO2460" s="75" t="str">
        <f t="shared" si="492"/>
        <v>1</v>
      </c>
      <c r="AP2460" s="75" t="str">
        <f t="shared" si="493"/>
        <v>1</v>
      </c>
      <c r="AQ2460" s="75" t="str">
        <f t="shared" si="486"/>
        <v>5</v>
      </c>
      <c r="AR2460" s="75" t="str">
        <f t="shared" si="487"/>
        <v>1</v>
      </c>
      <c r="AS2460" s="75">
        <f t="shared" si="494"/>
        <v>1.9090909090909092</v>
      </c>
      <c r="AT2460" s="75" t="str">
        <f t="shared" si="495"/>
        <v>3</v>
      </c>
      <c r="AU2460" s="48" t="e">
        <f>IF(OR(AQ2460="I",#REF!="I",AQ2460="C",#REF!="C"),"Termovacío",IF(OR(AO2460="I",AN2460="I",AP2460="I",AK2460="I",AL2460="I",AO2460="C",AN2460="C",AP2460="C",AK2460="C",AL2460="C"),"Regeneración",""))</f>
        <v>#REF!</v>
      </c>
    </row>
    <row r="2461" spans="1:47" s="10" customFormat="1" ht="15" customHeight="1" x14ac:dyDescent="0.2">
      <c r="A2461" s="4">
        <f t="shared" si="496"/>
        <v>131</v>
      </c>
      <c r="B2461" s="4">
        <v>500089</v>
      </c>
      <c r="C2461" s="4" t="s">
        <v>82</v>
      </c>
      <c r="D2461" s="4" t="s">
        <v>156</v>
      </c>
      <c r="E2461" s="3"/>
      <c r="F2461" s="4" t="s">
        <v>419</v>
      </c>
      <c r="G2461" s="4" t="s">
        <v>12</v>
      </c>
      <c r="H2461" s="4" t="s">
        <v>25</v>
      </c>
      <c r="I2461" s="4" t="s">
        <v>10</v>
      </c>
      <c r="J2461" s="4">
        <v>25</v>
      </c>
      <c r="K2461" s="4" t="s">
        <v>136</v>
      </c>
      <c r="L2461" s="4">
        <v>1993</v>
      </c>
      <c r="M2461" s="4" t="s">
        <v>266</v>
      </c>
      <c r="N2461" s="4" t="s">
        <v>304</v>
      </c>
      <c r="O2461" s="4" t="s">
        <v>122</v>
      </c>
      <c r="P2461" s="4"/>
      <c r="Q2461" s="4"/>
      <c r="R2461" s="4" t="s">
        <v>123</v>
      </c>
      <c r="S2461" s="13"/>
      <c r="T2461" s="4"/>
      <c r="U2461" s="4"/>
      <c r="V2461" s="4"/>
      <c r="W2461" s="4">
        <v>60</v>
      </c>
      <c r="X2461" s="13">
        <v>42383</v>
      </c>
      <c r="Y2461" s="27"/>
      <c r="Z2461" s="27"/>
      <c r="AA2461" s="28"/>
      <c r="AB2461" s="31"/>
      <c r="AC2461" s="32"/>
      <c r="AD2461" s="28"/>
      <c r="AE2461" s="28">
        <v>38</v>
      </c>
      <c r="AF2461" s="33">
        <v>0.01</v>
      </c>
      <c r="AG2461" s="28">
        <v>1</v>
      </c>
      <c r="AH2461" s="31">
        <v>3.5000000000000003E-2</v>
      </c>
      <c r="AI2461" s="31">
        <v>0.877</v>
      </c>
      <c r="AJ2461" s="31"/>
      <c r="AK2461" s="75" t="str">
        <f t="shared" si="488"/>
        <v>1</v>
      </c>
      <c r="AL2461" s="75" t="str">
        <f t="shared" si="489"/>
        <v>1</v>
      </c>
      <c r="AM2461" s="75" t="str">
        <f t="shared" si="490"/>
        <v>1</v>
      </c>
      <c r="AN2461" s="75" t="str">
        <f t="shared" si="491"/>
        <v>1</v>
      </c>
      <c r="AO2461" s="75" t="str">
        <f t="shared" si="492"/>
        <v>1</v>
      </c>
      <c r="AP2461" s="75" t="str">
        <f t="shared" si="493"/>
        <v>1</v>
      </c>
      <c r="AQ2461" s="75" t="str">
        <f t="shared" si="486"/>
        <v>1</v>
      </c>
      <c r="AR2461" s="75" t="str">
        <f t="shared" si="487"/>
        <v>1</v>
      </c>
      <c r="AS2461" s="75">
        <f t="shared" si="494"/>
        <v>1</v>
      </c>
      <c r="AT2461" s="75" t="str">
        <f t="shared" si="495"/>
        <v>1</v>
      </c>
      <c r="AU2461" s="48" t="e">
        <f>IF(OR(AQ2461="I",#REF!="I",AQ2461="C",#REF!="C"),"Termovacío",IF(OR(AO2461="I",AN2461="I",AP2461="I",AK2461="I",AL2461="I",AO2461="C",AN2461="C",AP2461="C",AK2461="C",AL2461="C"),"Regeneración",""))</f>
        <v>#REF!</v>
      </c>
    </row>
    <row r="2462" spans="1:47" s="10" customFormat="1" ht="15" customHeight="1" x14ac:dyDescent="0.2">
      <c r="A2462" s="4">
        <f t="shared" si="496"/>
        <v>131</v>
      </c>
      <c r="B2462" s="4">
        <v>500089</v>
      </c>
      <c r="C2462" s="4" t="s">
        <v>82</v>
      </c>
      <c r="D2462" s="4" t="s">
        <v>156</v>
      </c>
      <c r="E2462" s="3"/>
      <c r="F2462" s="4" t="s">
        <v>419</v>
      </c>
      <c r="G2462" s="4" t="s">
        <v>12</v>
      </c>
      <c r="H2462" s="4" t="s">
        <v>25</v>
      </c>
      <c r="I2462" s="4" t="s">
        <v>10</v>
      </c>
      <c r="J2462" s="4">
        <v>25</v>
      </c>
      <c r="K2462" s="4" t="s">
        <v>136</v>
      </c>
      <c r="L2462" s="4">
        <v>1993</v>
      </c>
      <c r="M2462" s="4" t="s">
        <v>266</v>
      </c>
      <c r="N2462" s="4" t="s">
        <v>304</v>
      </c>
      <c r="O2462" s="4" t="s">
        <v>122</v>
      </c>
      <c r="P2462" s="4"/>
      <c r="Q2462" s="4"/>
      <c r="R2462" s="4" t="s">
        <v>123</v>
      </c>
      <c r="S2462" s="13"/>
      <c r="T2462" s="4"/>
      <c r="U2462" s="4"/>
      <c r="V2462" s="4"/>
      <c r="W2462" s="4">
        <v>60</v>
      </c>
      <c r="X2462" s="13">
        <v>41988</v>
      </c>
      <c r="Y2462" s="27"/>
      <c r="Z2462" s="27"/>
      <c r="AA2462" s="28"/>
      <c r="AB2462" s="31"/>
      <c r="AC2462" s="32"/>
      <c r="AD2462" s="28"/>
      <c r="AE2462" s="28">
        <v>37</v>
      </c>
      <c r="AF2462" s="33">
        <v>0.01</v>
      </c>
      <c r="AG2462" s="28">
        <v>1</v>
      </c>
      <c r="AH2462" s="31">
        <v>0.02</v>
      </c>
      <c r="AI2462" s="31"/>
      <c r="AJ2462" s="31"/>
      <c r="AK2462" s="75" t="str">
        <f t="shared" si="488"/>
        <v>1</v>
      </c>
      <c r="AL2462" s="75" t="str">
        <f t="shared" si="489"/>
        <v>1</v>
      </c>
      <c r="AM2462" s="75" t="str">
        <f t="shared" si="490"/>
        <v>1</v>
      </c>
      <c r="AN2462" s="75" t="str">
        <f t="shared" si="491"/>
        <v>1</v>
      </c>
      <c r="AO2462" s="75" t="str">
        <f t="shared" si="492"/>
        <v>1</v>
      </c>
      <c r="AP2462" s="75" t="str">
        <f t="shared" si="493"/>
        <v>1</v>
      </c>
      <c r="AQ2462" s="75" t="str">
        <f t="shared" si="486"/>
        <v>1</v>
      </c>
      <c r="AR2462" s="75" t="str">
        <f t="shared" si="487"/>
        <v>1</v>
      </c>
      <c r="AS2462" s="75">
        <f t="shared" si="494"/>
        <v>1</v>
      </c>
      <c r="AT2462" s="75" t="str">
        <f t="shared" si="495"/>
        <v>1</v>
      </c>
      <c r="AU2462" s="48" t="e">
        <f>IF(OR(AQ2462="I",#REF!="I",AQ2462="C",#REF!="C"),"Termovacío",IF(OR(AO2462="I",AN2462="I",AP2462="I",AK2462="I",AL2462="I",AO2462="C",AN2462="C",AP2462="C",AK2462="C",AL2462="C"),"Regeneración",""))</f>
        <v>#REF!</v>
      </c>
    </row>
    <row r="2463" spans="1:47" s="10" customFormat="1" ht="15" customHeight="1" x14ac:dyDescent="0.2">
      <c r="A2463" s="4">
        <f t="shared" si="496"/>
        <v>131</v>
      </c>
      <c r="B2463" s="4">
        <v>500089</v>
      </c>
      <c r="C2463" s="4" t="s">
        <v>82</v>
      </c>
      <c r="D2463" s="4" t="s">
        <v>156</v>
      </c>
      <c r="E2463" s="3"/>
      <c r="F2463" s="4" t="s">
        <v>419</v>
      </c>
      <c r="G2463" s="4" t="s">
        <v>12</v>
      </c>
      <c r="H2463" s="4" t="s">
        <v>25</v>
      </c>
      <c r="I2463" s="4" t="s">
        <v>10</v>
      </c>
      <c r="J2463" s="4">
        <v>25</v>
      </c>
      <c r="K2463" s="4" t="s">
        <v>136</v>
      </c>
      <c r="L2463" s="4">
        <v>1993</v>
      </c>
      <c r="M2463" s="4" t="s">
        <v>266</v>
      </c>
      <c r="N2463" s="4" t="s">
        <v>304</v>
      </c>
      <c r="O2463" s="4" t="s">
        <v>122</v>
      </c>
      <c r="P2463" s="4"/>
      <c r="Q2463" s="4"/>
      <c r="R2463" s="4" t="s">
        <v>123</v>
      </c>
      <c r="S2463" s="13"/>
      <c r="T2463" s="4"/>
      <c r="U2463" s="4"/>
      <c r="V2463" s="4"/>
      <c r="W2463" s="4">
        <v>60</v>
      </c>
      <c r="X2463" s="13">
        <v>41638</v>
      </c>
      <c r="Y2463" s="27"/>
      <c r="Z2463" s="27"/>
      <c r="AA2463" s="28"/>
      <c r="AB2463" s="31"/>
      <c r="AC2463" s="32"/>
      <c r="AD2463" s="28"/>
      <c r="AE2463" s="28">
        <v>32.9</v>
      </c>
      <c r="AF2463" s="33">
        <v>0.01</v>
      </c>
      <c r="AG2463" s="28">
        <v>1</v>
      </c>
      <c r="AH2463" s="31">
        <v>2.3E-2</v>
      </c>
      <c r="AI2463" s="31">
        <v>0.67</v>
      </c>
      <c r="AJ2463" s="31"/>
      <c r="AK2463" s="75" t="str">
        <f t="shared" si="488"/>
        <v>1</v>
      </c>
      <c r="AL2463" s="75" t="str">
        <f t="shared" si="489"/>
        <v>1</v>
      </c>
      <c r="AM2463" s="75" t="str">
        <f t="shared" si="490"/>
        <v>1</v>
      </c>
      <c r="AN2463" s="75" t="str">
        <f t="shared" si="491"/>
        <v>1</v>
      </c>
      <c r="AO2463" s="75" t="str">
        <f t="shared" si="492"/>
        <v>1</v>
      </c>
      <c r="AP2463" s="75" t="str">
        <f t="shared" si="493"/>
        <v>1</v>
      </c>
      <c r="AQ2463" s="75" t="str">
        <f t="shared" si="486"/>
        <v>1</v>
      </c>
      <c r="AR2463" s="75" t="str">
        <f t="shared" si="487"/>
        <v>1</v>
      </c>
      <c r="AS2463" s="75">
        <f t="shared" si="494"/>
        <v>1</v>
      </c>
      <c r="AT2463" s="75" t="str">
        <f t="shared" si="495"/>
        <v>1</v>
      </c>
      <c r="AU2463" s="48" t="e">
        <f>IF(OR(AQ2463="I",#REF!="I",AQ2463="C",#REF!="C"),"Termovacío",IF(OR(AO2463="I",AN2463="I",AP2463="I",AK2463="I",AL2463="I",AO2463="C",AN2463="C",AP2463="C",AK2463="C",AL2463="C"),"Regeneración",""))</f>
        <v>#REF!</v>
      </c>
    </row>
    <row r="2464" spans="1:47" s="10" customFormat="1" ht="15" customHeight="1" x14ac:dyDescent="0.2">
      <c r="A2464" s="4">
        <f t="shared" si="496"/>
        <v>131</v>
      </c>
      <c r="B2464" s="4">
        <v>500089</v>
      </c>
      <c r="C2464" s="4" t="s">
        <v>82</v>
      </c>
      <c r="D2464" s="4" t="s">
        <v>156</v>
      </c>
      <c r="E2464" s="3"/>
      <c r="F2464" s="4" t="s">
        <v>419</v>
      </c>
      <c r="G2464" s="4" t="s">
        <v>12</v>
      </c>
      <c r="H2464" s="4" t="s">
        <v>25</v>
      </c>
      <c r="I2464" s="4" t="s">
        <v>10</v>
      </c>
      <c r="J2464" s="4">
        <v>25</v>
      </c>
      <c r="K2464" s="4" t="s">
        <v>136</v>
      </c>
      <c r="L2464" s="4">
        <v>1993</v>
      </c>
      <c r="M2464" s="4" t="s">
        <v>266</v>
      </c>
      <c r="N2464" s="4" t="s">
        <v>304</v>
      </c>
      <c r="O2464" s="4" t="s">
        <v>122</v>
      </c>
      <c r="P2464" s="4"/>
      <c r="Q2464" s="4"/>
      <c r="R2464" s="4" t="s">
        <v>123</v>
      </c>
      <c r="S2464" s="13"/>
      <c r="T2464" s="4"/>
      <c r="U2464" s="4"/>
      <c r="V2464" s="4"/>
      <c r="W2464" s="4">
        <v>60</v>
      </c>
      <c r="X2464" s="13">
        <v>41341</v>
      </c>
      <c r="Y2464" s="27"/>
      <c r="Z2464" s="27"/>
      <c r="AA2464" s="28"/>
      <c r="AB2464" s="31"/>
      <c r="AC2464" s="32"/>
      <c r="AD2464" s="28"/>
      <c r="AE2464" s="28">
        <v>36</v>
      </c>
      <c r="AF2464" s="33">
        <v>0.01</v>
      </c>
      <c r="AG2464" s="28">
        <v>0.5</v>
      </c>
      <c r="AH2464" s="31">
        <v>2.3E-2</v>
      </c>
      <c r="AI2464" s="31">
        <v>0.76</v>
      </c>
      <c r="AJ2464" s="31"/>
      <c r="AK2464" s="75" t="str">
        <f t="shared" si="488"/>
        <v>1</v>
      </c>
      <c r="AL2464" s="75" t="str">
        <f t="shared" si="489"/>
        <v>1</v>
      </c>
      <c r="AM2464" s="75" t="str">
        <f t="shared" si="490"/>
        <v>1</v>
      </c>
      <c r="AN2464" s="75" t="str">
        <f t="shared" si="491"/>
        <v>1</v>
      </c>
      <c r="AO2464" s="75" t="str">
        <f t="shared" si="492"/>
        <v>1</v>
      </c>
      <c r="AP2464" s="75" t="str">
        <f t="shared" si="493"/>
        <v>1</v>
      </c>
      <c r="AQ2464" s="75" t="str">
        <f t="shared" si="486"/>
        <v>1</v>
      </c>
      <c r="AR2464" s="75" t="str">
        <f t="shared" si="487"/>
        <v>1</v>
      </c>
      <c r="AS2464" s="75">
        <f t="shared" si="494"/>
        <v>1</v>
      </c>
      <c r="AT2464" s="75" t="str">
        <f t="shared" si="495"/>
        <v>1</v>
      </c>
      <c r="AU2464" s="48" t="e">
        <f>IF(OR(AQ2464="I",#REF!="I",AQ2464="C",#REF!="C"),"Termovacío",IF(OR(AO2464="I",AN2464="I",AP2464="I",AK2464="I",AL2464="I",AO2464="C",AN2464="C",AP2464="C",AK2464="C",AL2464="C"),"Regeneración",""))</f>
        <v>#REF!</v>
      </c>
    </row>
    <row r="2465" spans="1:47" s="10" customFormat="1" ht="15" customHeight="1" x14ac:dyDescent="0.2">
      <c r="A2465" s="4">
        <f t="shared" si="496"/>
        <v>131</v>
      </c>
      <c r="B2465" s="4">
        <v>500089</v>
      </c>
      <c r="C2465" s="4" t="s">
        <v>82</v>
      </c>
      <c r="D2465" s="4" t="s">
        <v>156</v>
      </c>
      <c r="E2465" s="3"/>
      <c r="F2465" s="4" t="s">
        <v>419</v>
      </c>
      <c r="G2465" s="4" t="s">
        <v>12</v>
      </c>
      <c r="H2465" s="4" t="s">
        <v>25</v>
      </c>
      <c r="I2465" s="4" t="s">
        <v>10</v>
      </c>
      <c r="J2465" s="4">
        <v>25</v>
      </c>
      <c r="K2465" s="4" t="s">
        <v>136</v>
      </c>
      <c r="L2465" s="4">
        <v>1993</v>
      </c>
      <c r="M2465" s="4" t="s">
        <v>266</v>
      </c>
      <c r="N2465" s="4" t="s">
        <v>304</v>
      </c>
      <c r="O2465" s="4" t="s">
        <v>122</v>
      </c>
      <c r="P2465" s="4"/>
      <c r="Q2465" s="4"/>
      <c r="R2465" s="4" t="s">
        <v>123</v>
      </c>
      <c r="S2465" s="13"/>
      <c r="T2465" s="4"/>
      <c r="U2465" s="4"/>
      <c r="V2465" s="4"/>
      <c r="W2465" s="4">
        <v>60</v>
      </c>
      <c r="X2465" s="13">
        <v>41165</v>
      </c>
      <c r="Y2465" s="27"/>
      <c r="Z2465" s="27"/>
      <c r="AA2465" s="28"/>
      <c r="AB2465" s="31"/>
      <c r="AC2465" s="32"/>
      <c r="AD2465" s="28"/>
      <c r="AE2465" s="28">
        <v>40</v>
      </c>
      <c r="AF2465" s="33">
        <v>0.01</v>
      </c>
      <c r="AG2465" s="28">
        <v>1</v>
      </c>
      <c r="AH2465" s="31">
        <v>2.3E-2</v>
      </c>
      <c r="AI2465" s="31">
        <v>0.69899999999999995</v>
      </c>
      <c r="AJ2465" s="31"/>
      <c r="AK2465" s="75" t="str">
        <f t="shared" si="488"/>
        <v>1</v>
      </c>
      <c r="AL2465" s="75" t="str">
        <f t="shared" si="489"/>
        <v>1</v>
      </c>
      <c r="AM2465" s="75" t="str">
        <f t="shared" si="490"/>
        <v>1</v>
      </c>
      <c r="AN2465" s="75" t="str">
        <f t="shared" si="491"/>
        <v>1</v>
      </c>
      <c r="AO2465" s="75" t="str">
        <f t="shared" si="492"/>
        <v>1</v>
      </c>
      <c r="AP2465" s="75" t="str">
        <f t="shared" si="493"/>
        <v>1</v>
      </c>
      <c r="AQ2465" s="75" t="str">
        <f t="shared" si="486"/>
        <v>1</v>
      </c>
      <c r="AR2465" s="75" t="str">
        <f t="shared" si="487"/>
        <v>1</v>
      </c>
      <c r="AS2465" s="75">
        <f t="shared" si="494"/>
        <v>1</v>
      </c>
      <c r="AT2465" s="75" t="str">
        <f t="shared" si="495"/>
        <v>1</v>
      </c>
      <c r="AU2465" s="48" t="e">
        <f>IF(OR(AQ2465="I",#REF!="I",AQ2465="C",#REF!="C"),"Termovacío",IF(OR(AO2465="I",AN2465="I",AP2465="I",AK2465="I",AL2465="I",AO2465="C",AN2465="C",AP2465="C",AK2465="C",AL2465="C"),"Regeneración",""))</f>
        <v>#REF!</v>
      </c>
    </row>
    <row r="2466" spans="1:47" s="10" customFormat="1" ht="15" customHeight="1" x14ac:dyDescent="0.2">
      <c r="A2466" s="4">
        <f t="shared" si="496"/>
        <v>131</v>
      </c>
      <c r="B2466" s="4">
        <v>500089</v>
      </c>
      <c r="C2466" s="4" t="s">
        <v>82</v>
      </c>
      <c r="D2466" s="4" t="s">
        <v>156</v>
      </c>
      <c r="E2466" s="3"/>
      <c r="F2466" s="4" t="s">
        <v>419</v>
      </c>
      <c r="G2466" s="4" t="s">
        <v>12</v>
      </c>
      <c r="H2466" s="4" t="s">
        <v>25</v>
      </c>
      <c r="I2466" s="4" t="s">
        <v>10</v>
      </c>
      <c r="J2466" s="4">
        <v>25</v>
      </c>
      <c r="K2466" s="4" t="s">
        <v>136</v>
      </c>
      <c r="L2466" s="4">
        <v>1993</v>
      </c>
      <c r="M2466" s="4" t="s">
        <v>266</v>
      </c>
      <c r="N2466" s="4" t="s">
        <v>304</v>
      </c>
      <c r="O2466" s="4" t="s">
        <v>122</v>
      </c>
      <c r="P2466" s="4"/>
      <c r="Q2466" s="4"/>
      <c r="R2466" s="4" t="s">
        <v>123</v>
      </c>
      <c r="S2466" s="13"/>
      <c r="T2466" s="4"/>
      <c r="U2466" s="4"/>
      <c r="V2466" s="4"/>
      <c r="W2466" s="4">
        <v>60</v>
      </c>
      <c r="X2466" s="13">
        <v>40935</v>
      </c>
      <c r="Y2466" s="27"/>
      <c r="Z2466" s="27"/>
      <c r="AA2466" s="28"/>
      <c r="AB2466" s="31"/>
      <c r="AC2466" s="32"/>
      <c r="AD2466" s="28"/>
      <c r="AE2466" s="28">
        <v>40</v>
      </c>
      <c r="AF2466" s="33">
        <v>0.01</v>
      </c>
      <c r="AG2466" s="28">
        <v>1</v>
      </c>
      <c r="AH2466" s="31">
        <v>1.9E-2</v>
      </c>
      <c r="AI2466" s="31">
        <v>0.66700000000000004</v>
      </c>
      <c r="AJ2466" s="31"/>
      <c r="AK2466" s="75" t="str">
        <f t="shared" si="488"/>
        <v>1</v>
      </c>
      <c r="AL2466" s="75" t="str">
        <f t="shared" si="489"/>
        <v>1</v>
      </c>
      <c r="AM2466" s="75" t="str">
        <f t="shared" si="490"/>
        <v>1</v>
      </c>
      <c r="AN2466" s="75" t="str">
        <f t="shared" si="491"/>
        <v>1</v>
      </c>
      <c r="AO2466" s="75" t="str">
        <f t="shared" si="492"/>
        <v>1</v>
      </c>
      <c r="AP2466" s="75" t="str">
        <f t="shared" si="493"/>
        <v>1</v>
      </c>
      <c r="AQ2466" s="75" t="str">
        <f t="shared" si="486"/>
        <v>1</v>
      </c>
      <c r="AR2466" s="75" t="str">
        <f t="shared" si="487"/>
        <v>1</v>
      </c>
      <c r="AS2466" s="75">
        <f t="shared" si="494"/>
        <v>1</v>
      </c>
      <c r="AT2466" s="75" t="str">
        <f t="shared" si="495"/>
        <v>1</v>
      </c>
      <c r="AU2466" s="48" t="e">
        <f>IF(OR(AQ2466="I",#REF!="I",AQ2466="C",#REF!="C"),"Termovacío",IF(OR(AO2466="I",AN2466="I",AP2466="I",AK2466="I",AL2466="I",AO2466="C",AN2466="C",AP2466="C",AK2466="C",AL2466="C"),"Regeneración",""))</f>
        <v>#REF!</v>
      </c>
    </row>
    <row r="2467" spans="1:47" s="10" customFormat="1" ht="15" customHeight="1" x14ac:dyDescent="0.2">
      <c r="A2467" s="4">
        <f t="shared" si="496"/>
        <v>131</v>
      </c>
      <c r="B2467" s="4">
        <v>500089</v>
      </c>
      <c r="C2467" s="4" t="s">
        <v>82</v>
      </c>
      <c r="D2467" s="4" t="s">
        <v>156</v>
      </c>
      <c r="E2467" s="3"/>
      <c r="F2467" s="4" t="s">
        <v>419</v>
      </c>
      <c r="G2467" s="4" t="s">
        <v>12</v>
      </c>
      <c r="H2467" s="4" t="s">
        <v>25</v>
      </c>
      <c r="I2467" s="4" t="s">
        <v>10</v>
      </c>
      <c r="J2467" s="4">
        <v>25</v>
      </c>
      <c r="K2467" s="4" t="s">
        <v>136</v>
      </c>
      <c r="L2467" s="4">
        <v>1993</v>
      </c>
      <c r="M2467" s="4" t="s">
        <v>266</v>
      </c>
      <c r="N2467" s="4" t="s">
        <v>304</v>
      </c>
      <c r="O2467" s="4" t="s">
        <v>122</v>
      </c>
      <c r="P2467" s="4"/>
      <c r="Q2467" s="4"/>
      <c r="R2467" s="4" t="s">
        <v>123</v>
      </c>
      <c r="S2467" s="13"/>
      <c r="T2467" s="4"/>
      <c r="U2467" s="4"/>
      <c r="V2467" s="4"/>
      <c r="W2467" s="4">
        <v>60</v>
      </c>
      <c r="X2467" s="13">
        <v>40884</v>
      </c>
      <c r="Y2467" s="27"/>
      <c r="Z2467" s="27"/>
      <c r="AA2467" s="28"/>
      <c r="AB2467" s="31"/>
      <c r="AC2467" s="32"/>
      <c r="AD2467" s="28"/>
      <c r="AE2467" s="28">
        <v>40</v>
      </c>
      <c r="AF2467" s="33">
        <v>0.01</v>
      </c>
      <c r="AG2467" s="28">
        <v>1</v>
      </c>
      <c r="AH2467" s="31">
        <v>4.2000000000000003E-2</v>
      </c>
      <c r="AI2467" s="31">
        <v>1.1339999999999999</v>
      </c>
      <c r="AJ2467" s="31"/>
      <c r="AK2467" s="75" t="str">
        <f t="shared" si="488"/>
        <v>1</v>
      </c>
      <c r="AL2467" s="75" t="str">
        <f t="shared" si="489"/>
        <v>1</v>
      </c>
      <c r="AM2467" s="75" t="str">
        <f t="shared" si="490"/>
        <v>1</v>
      </c>
      <c r="AN2467" s="75" t="str">
        <f t="shared" si="491"/>
        <v>1</v>
      </c>
      <c r="AO2467" s="75" t="str">
        <f t="shared" si="492"/>
        <v>1</v>
      </c>
      <c r="AP2467" s="75" t="str">
        <f t="shared" si="493"/>
        <v>1</v>
      </c>
      <c r="AQ2467" s="75" t="str">
        <f t="shared" si="486"/>
        <v>1</v>
      </c>
      <c r="AR2467" s="75" t="str">
        <f t="shared" si="487"/>
        <v>1</v>
      </c>
      <c r="AS2467" s="75">
        <f t="shared" si="494"/>
        <v>1</v>
      </c>
      <c r="AT2467" s="75" t="str">
        <f t="shared" si="495"/>
        <v>1</v>
      </c>
      <c r="AU2467" s="48" t="e">
        <f>IF(OR(AQ2467="I",#REF!="I",AQ2467="C",#REF!="C"),"Termovacío",IF(OR(AO2467="I",AN2467="I",AP2467="I",AK2467="I",AL2467="I",AO2467="C",AN2467="C",AP2467="C",AK2467="C",AL2467="C"),"Regeneración",""))</f>
        <v>#REF!</v>
      </c>
    </row>
    <row r="2468" spans="1:47" s="10" customFormat="1" ht="15" customHeight="1" x14ac:dyDescent="0.2">
      <c r="A2468" s="4">
        <f t="shared" si="496"/>
        <v>131</v>
      </c>
      <c r="B2468" s="4">
        <v>500089</v>
      </c>
      <c r="C2468" s="4" t="s">
        <v>82</v>
      </c>
      <c r="D2468" s="4" t="s">
        <v>156</v>
      </c>
      <c r="E2468" s="3"/>
      <c r="F2468" s="4" t="s">
        <v>419</v>
      </c>
      <c r="G2468" s="4" t="s">
        <v>12</v>
      </c>
      <c r="H2468" s="4" t="s">
        <v>25</v>
      </c>
      <c r="I2468" s="4" t="s">
        <v>10</v>
      </c>
      <c r="J2468" s="4">
        <v>25</v>
      </c>
      <c r="K2468" s="4" t="s">
        <v>136</v>
      </c>
      <c r="L2468" s="4">
        <v>1993</v>
      </c>
      <c r="M2468" s="4" t="s">
        <v>266</v>
      </c>
      <c r="N2468" s="4" t="s">
        <v>304</v>
      </c>
      <c r="O2468" s="4" t="s">
        <v>122</v>
      </c>
      <c r="P2468" s="4"/>
      <c r="Q2468" s="4"/>
      <c r="R2468" s="4" t="s">
        <v>123</v>
      </c>
      <c r="S2468" s="13"/>
      <c r="T2468" s="4"/>
      <c r="U2468" s="4"/>
      <c r="V2468" s="4"/>
      <c r="W2468" s="4">
        <v>60</v>
      </c>
      <c r="X2468" s="13">
        <v>40627</v>
      </c>
      <c r="Y2468" s="27"/>
      <c r="Z2468" s="27"/>
      <c r="AA2468" s="28"/>
      <c r="AB2468" s="31"/>
      <c r="AC2468" s="32"/>
      <c r="AD2468" s="28"/>
      <c r="AE2468" s="28">
        <v>38</v>
      </c>
      <c r="AF2468" s="33">
        <v>0.01</v>
      </c>
      <c r="AG2468" s="28">
        <v>1</v>
      </c>
      <c r="AH2468" s="31">
        <v>2.7E-2</v>
      </c>
      <c r="AI2468" s="31">
        <v>0.56999999999999995</v>
      </c>
      <c r="AJ2468" s="31"/>
      <c r="AK2468" s="75" t="str">
        <f t="shared" si="488"/>
        <v>1</v>
      </c>
      <c r="AL2468" s="75" t="str">
        <f t="shared" si="489"/>
        <v>1</v>
      </c>
      <c r="AM2468" s="75" t="str">
        <f t="shared" si="490"/>
        <v>1</v>
      </c>
      <c r="AN2468" s="75" t="str">
        <f t="shared" si="491"/>
        <v>1</v>
      </c>
      <c r="AO2468" s="75" t="str">
        <f t="shared" si="492"/>
        <v>1</v>
      </c>
      <c r="AP2468" s="75" t="str">
        <f t="shared" si="493"/>
        <v>1</v>
      </c>
      <c r="AQ2468" s="75" t="str">
        <f t="shared" ref="AQ2468:AQ2531" si="497">IF(AC2468&lt;&gt;"",IF(AND(W2468=60,AC2468&gt;=40),"1",IF(AND(W2468=60,AC2468&gt;=35,AC2468&lt;40),"3",IF(AND(W2468=60,AC2468&lt;35),"5",IF(AND(W2468=220,AC2468&gt;=50),"1",IF(AND(W2468=220,AC2468&gt;=45,AC2468&lt;50),"2",IF(AND(W2468=220,AC2468&lt;45),"5","")))))),"1")</f>
        <v>1</v>
      </c>
      <c r="AR2468" s="75" t="str">
        <f t="shared" ref="AR2468:AR2531" si="498">IF(AJ2468&lt;&gt;"",IF(AJ2468&gt;=0.2,"1",IF(AND(AJ2468&gt;=0.1,AJ2468&lt;0.2),"3",IF(AJ2468&lt;0.1,"5",""))),"1")</f>
        <v>1</v>
      </c>
      <c r="AS2468" s="75">
        <f t="shared" si="494"/>
        <v>1</v>
      </c>
      <c r="AT2468" s="75" t="str">
        <f t="shared" si="495"/>
        <v>1</v>
      </c>
      <c r="AU2468" s="48" t="e">
        <f>IF(OR(AQ2468="I",#REF!="I",AQ2468="C",#REF!="C"),"Termovacío",IF(OR(AO2468="I",AN2468="I",AP2468="I",AK2468="I",AL2468="I",AO2468="C",AN2468="C",AP2468="C",AK2468="C",AL2468="C"),"Regeneración",""))</f>
        <v>#REF!</v>
      </c>
    </row>
    <row r="2469" spans="1:47" s="10" customFormat="1" ht="15" customHeight="1" x14ac:dyDescent="0.2">
      <c r="A2469" s="4">
        <f t="shared" si="496"/>
        <v>131</v>
      </c>
      <c r="B2469" s="4">
        <v>500089</v>
      </c>
      <c r="C2469" s="4" t="s">
        <v>82</v>
      </c>
      <c r="D2469" s="4" t="s">
        <v>156</v>
      </c>
      <c r="E2469" s="3"/>
      <c r="F2469" s="4" t="s">
        <v>419</v>
      </c>
      <c r="G2469" s="4" t="s">
        <v>12</v>
      </c>
      <c r="H2469" s="4" t="s">
        <v>25</v>
      </c>
      <c r="I2469" s="4" t="s">
        <v>10</v>
      </c>
      <c r="J2469" s="4">
        <v>25</v>
      </c>
      <c r="K2469" s="4" t="s">
        <v>136</v>
      </c>
      <c r="L2469" s="4">
        <v>1993</v>
      </c>
      <c r="M2469" s="4" t="s">
        <v>266</v>
      </c>
      <c r="N2469" s="4" t="s">
        <v>304</v>
      </c>
      <c r="O2469" s="4" t="s">
        <v>122</v>
      </c>
      <c r="P2469" s="4"/>
      <c r="Q2469" s="4"/>
      <c r="R2469" s="4" t="s">
        <v>123</v>
      </c>
      <c r="S2469" s="13"/>
      <c r="T2469" s="4"/>
      <c r="U2469" s="4"/>
      <c r="V2469" s="4"/>
      <c r="W2469" s="4">
        <v>60</v>
      </c>
      <c r="X2469" s="13">
        <v>40348</v>
      </c>
      <c r="Y2469" s="27"/>
      <c r="Z2469" s="27"/>
      <c r="AA2469" s="28"/>
      <c r="AB2469" s="31"/>
      <c r="AC2469" s="32"/>
      <c r="AD2469" s="28"/>
      <c r="AE2469" s="28">
        <v>46</v>
      </c>
      <c r="AF2469" s="33">
        <v>0.01</v>
      </c>
      <c r="AG2469" s="28">
        <v>1</v>
      </c>
      <c r="AH2469" s="31">
        <v>7.0000000000000001E-3</v>
      </c>
      <c r="AI2469" s="31">
        <v>0.48199999999999998</v>
      </c>
      <c r="AJ2469" s="31"/>
      <c r="AK2469" s="75" t="str">
        <f t="shared" si="488"/>
        <v>1</v>
      </c>
      <c r="AL2469" s="75" t="str">
        <f t="shared" si="489"/>
        <v>1</v>
      </c>
      <c r="AM2469" s="75" t="str">
        <f t="shared" si="490"/>
        <v>1</v>
      </c>
      <c r="AN2469" s="75" t="str">
        <f t="shared" si="491"/>
        <v>1</v>
      </c>
      <c r="AO2469" s="75" t="str">
        <f t="shared" si="492"/>
        <v>1</v>
      </c>
      <c r="AP2469" s="75" t="str">
        <f t="shared" si="493"/>
        <v>1</v>
      </c>
      <c r="AQ2469" s="75" t="str">
        <f t="shared" si="497"/>
        <v>1</v>
      </c>
      <c r="AR2469" s="75" t="str">
        <f t="shared" si="498"/>
        <v>1</v>
      </c>
      <c r="AS2469" s="75">
        <f t="shared" si="494"/>
        <v>1</v>
      </c>
      <c r="AT2469" s="75" t="str">
        <f t="shared" si="495"/>
        <v>1</v>
      </c>
      <c r="AU2469" s="48" t="e">
        <f>IF(OR(AQ2469="I",#REF!="I",AQ2469="C",#REF!="C"),"Termovacío",IF(OR(AO2469="I",AN2469="I",AP2469="I",AK2469="I",AL2469="I",AO2469="C",AN2469="C",AP2469="C",AK2469="C",AL2469="C"),"Regeneración",""))</f>
        <v>#REF!</v>
      </c>
    </row>
    <row r="2470" spans="1:47" s="10" customFormat="1" ht="15" customHeight="1" x14ac:dyDescent="0.2">
      <c r="A2470" s="4">
        <f t="shared" si="496"/>
        <v>131</v>
      </c>
      <c r="B2470" s="4">
        <v>500089</v>
      </c>
      <c r="C2470" s="4" t="s">
        <v>82</v>
      </c>
      <c r="D2470" s="4" t="s">
        <v>156</v>
      </c>
      <c r="E2470" s="3"/>
      <c r="F2470" s="4" t="s">
        <v>419</v>
      </c>
      <c r="G2470" s="4" t="s">
        <v>12</v>
      </c>
      <c r="H2470" s="4" t="s">
        <v>25</v>
      </c>
      <c r="I2470" s="4" t="s">
        <v>10</v>
      </c>
      <c r="J2470" s="4">
        <v>25</v>
      </c>
      <c r="K2470" s="4" t="s">
        <v>136</v>
      </c>
      <c r="L2470" s="4">
        <v>1993</v>
      </c>
      <c r="M2470" s="4" t="s">
        <v>266</v>
      </c>
      <c r="N2470" s="4" t="s">
        <v>304</v>
      </c>
      <c r="O2470" s="4" t="s">
        <v>122</v>
      </c>
      <c r="P2470" s="4"/>
      <c r="Q2470" s="4"/>
      <c r="R2470" s="4" t="s">
        <v>123</v>
      </c>
      <c r="S2470" s="13"/>
      <c r="T2470" s="4"/>
      <c r="U2470" s="4"/>
      <c r="V2470" s="4"/>
      <c r="W2470" s="4">
        <v>60</v>
      </c>
      <c r="X2470" s="13">
        <v>40311</v>
      </c>
      <c r="Y2470" s="27"/>
      <c r="Z2470" s="27"/>
      <c r="AA2470" s="28"/>
      <c r="AB2470" s="31"/>
      <c r="AC2470" s="32">
        <v>54.4</v>
      </c>
      <c r="AD2470" s="28"/>
      <c r="AE2470" s="28">
        <v>22</v>
      </c>
      <c r="AF2470" s="33">
        <v>0.06</v>
      </c>
      <c r="AG2470" s="28">
        <v>3.5</v>
      </c>
      <c r="AH2470" s="31">
        <v>0.17299999999999999</v>
      </c>
      <c r="AI2470" s="31">
        <v>3.96</v>
      </c>
      <c r="AJ2470" s="31"/>
      <c r="AK2470" s="75" t="str">
        <f t="shared" si="488"/>
        <v>3</v>
      </c>
      <c r="AL2470" s="75" t="str">
        <f t="shared" si="489"/>
        <v>3</v>
      </c>
      <c r="AM2470" s="75" t="str">
        <f t="shared" si="490"/>
        <v>1</v>
      </c>
      <c r="AN2470" s="75" t="str">
        <f t="shared" si="491"/>
        <v>3</v>
      </c>
      <c r="AO2470" s="75" t="str">
        <f t="shared" si="492"/>
        <v>5</v>
      </c>
      <c r="AP2470" s="75" t="str">
        <f t="shared" si="493"/>
        <v>1</v>
      </c>
      <c r="AQ2470" s="75" t="str">
        <f t="shared" si="497"/>
        <v>1</v>
      </c>
      <c r="AR2470" s="75" t="str">
        <f t="shared" si="498"/>
        <v>1</v>
      </c>
      <c r="AS2470" s="75">
        <f t="shared" si="494"/>
        <v>2.2727272727272729</v>
      </c>
      <c r="AT2470" s="75" t="str">
        <f t="shared" si="495"/>
        <v>6</v>
      </c>
      <c r="AU2470" s="48" t="e">
        <f>IF(OR(AQ2470="I",#REF!="I",AQ2470="C",#REF!="C"),"Termovacío",IF(OR(AO2470="I",AN2470="I",AP2470="I",AK2470="I",AL2470="I",AO2470="C",AN2470="C",AP2470="C",AK2470="C",AL2470="C"),"Regeneración",""))</f>
        <v>#REF!</v>
      </c>
    </row>
    <row r="2471" spans="1:47" s="10" customFormat="1" ht="15" customHeight="1" x14ac:dyDescent="0.2">
      <c r="A2471" s="4">
        <f t="shared" si="496"/>
        <v>131</v>
      </c>
      <c r="B2471" s="4">
        <v>500089</v>
      </c>
      <c r="C2471" s="4" t="s">
        <v>82</v>
      </c>
      <c r="D2471" s="4" t="s">
        <v>156</v>
      </c>
      <c r="E2471" s="3"/>
      <c r="F2471" s="4" t="s">
        <v>419</v>
      </c>
      <c r="G2471" s="4" t="s">
        <v>12</v>
      </c>
      <c r="H2471" s="4" t="s">
        <v>25</v>
      </c>
      <c r="I2471" s="4" t="s">
        <v>10</v>
      </c>
      <c r="J2471" s="4">
        <v>25</v>
      </c>
      <c r="K2471" s="4" t="s">
        <v>136</v>
      </c>
      <c r="L2471" s="4">
        <v>1993</v>
      </c>
      <c r="M2471" s="4" t="s">
        <v>266</v>
      </c>
      <c r="N2471" s="4" t="s">
        <v>304</v>
      </c>
      <c r="O2471" s="4" t="s">
        <v>122</v>
      </c>
      <c r="P2471" s="4"/>
      <c r="Q2471" s="4"/>
      <c r="R2471" s="4" t="s">
        <v>123</v>
      </c>
      <c r="S2471" s="13"/>
      <c r="T2471" s="4"/>
      <c r="U2471" s="4"/>
      <c r="V2471" s="4"/>
      <c r="W2471" s="4">
        <v>60</v>
      </c>
      <c r="X2471" s="13">
        <v>40099</v>
      </c>
      <c r="Y2471" s="27"/>
      <c r="Z2471" s="27"/>
      <c r="AA2471" s="28"/>
      <c r="AB2471" s="31"/>
      <c r="AC2471" s="32"/>
      <c r="AD2471" s="28"/>
      <c r="AE2471" s="28">
        <v>21</v>
      </c>
      <c r="AF2471" s="33">
        <v>0.04</v>
      </c>
      <c r="AG2471" s="28">
        <v>3</v>
      </c>
      <c r="AH2471" s="31">
        <v>0.14099999999999999</v>
      </c>
      <c r="AI2471" s="31">
        <v>3.0720000000000001</v>
      </c>
      <c r="AJ2471" s="31"/>
      <c r="AK2471" s="75" t="str">
        <f t="shared" si="488"/>
        <v>3</v>
      </c>
      <c r="AL2471" s="75" t="str">
        <f t="shared" si="489"/>
        <v>3</v>
      </c>
      <c r="AM2471" s="75" t="str">
        <f t="shared" si="490"/>
        <v>1</v>
      </c>
      <c r="AN2471" s="75" t="str">
        <f t="shared" si="491"/>
        <v>1</v>
      </c>
      <c r="AO2471" s="75" t="str">
        <f t="shared" si="492"/>
        <v>5</v>
      </c>
      <c r="AP2471" s="75" t="str">
        <f t="shared" si="493"/>
        <v>1</v>
      </c>
      <c r="AQ2471" s="75" t="str">
        <f t="shared" si="497"/>
        <v>1</v>
      </c>
      <c r="AR2471" s="75" t="str">
        <f t="shared" si="498"/>
        <v>1</v>
      </c>
      <c r="AS2471" s="75">
        <f t="shared" si="494"/>
        <v>2.0909090909090908</v>
      </c>
      <c r="AT2471" s="75" t="str">
        <f t="shared" si="495"/>
        <v>6</v>
      </c>
      <c r="AU2471" s="48" t="e">
        <f>IF(OR(AQ2471="I",#REF!="I",AQ2471="C",#REF!="C"),"Termovacío",IF(OR(AO2471="I",AN2471="I",AP2471="I",AK2471="I",AL2471="I",AO2471="C",AN2471="C",AP2471="C",AK2471="C",AL2471="C"),"Regeneración",""))</f>
        <v>#REF!</v>
      </c>
    </row>
    <row r="2472" spans="1:47" s="10" customFormat="1" ht="15" customHeight="1" x14ac:dyDescent="0.2">
      <c r="A2472" s="4">
        <f t="shared" si="496"/>
        <v>131</v>
      </c>
      <c r="B2472" s="4">
        <v>500089</v>
      </c>
      <c r="C2472" s="4" t="s">
        <v>82</v>
      </c>
      <c r="D2472" s="4" t="s">
        <v>156</v>
      </c>
      <c r="E2472" s="3"/>
      <c r="F2472" s="4" t="s">
        <v>419</v>
      </c>
      <c r="G2472" s="4" t="s">
        <v>12</v>
      </c>
      <c r="H2472" s="4" t="s">
        <v>25</v>
      </c>
      <c r="I2472" s="4" t="s">
        <v>10</v>
      </c>
      <c r="J2472" s="4">
        <v>25</v>
      </c>
      <c r="K2472" s="4" t="s">
        <v>136</v>
      </c>
      <c r="L2472" s="4">
        <v>1993</v>
      </c>
      <c r="M2472" s="4" t="s">
        <v>266</v>
      </c>
      <c r="N2472" s="4" t="s">
        <v>304</v>
      </c>
      <c r="O2472" s="4" t="s">
        <v>122</v>
      </c>
      <c r="P2472" s="4"/>
      <c r="Q2472" s="4"/>
      <c r="R2472" s="4" t="s">
        <v>123</v>
      </c>
      <c r="S2472" s="13"/>
      <c r="T2472" s="4"/>
      <c r="U2472" s="4"/>
      <c r="V2472" s="4"/>
      <c r="W2472" s="4">
        <v>60</v>
      </c>
      <c r="X2472" s="13">
        <v>39745</v>
      </c>
      <c r="Y2472" s="27"/>
      <c r="Z2472" s="27"/>
      <c r="AA2472" s="28"/>
      <c r="AB2472" s="31"/>
      <c r="AC2472" s="32">
        <v>46</v>
      </c>
      <c r="AD2472" s="28"/>
      <c r="AE2472" s="28">
        <v>25</v>
      </c>
      <c r="AF2472" s="33"/>
      <c r="AG2472" s="28"/>
      <c r="AH2472" s="31">
        <v>0.14299999999999999</v>
      </c>
      <c r="AI2472" s="31"/>
      <c r="AJ2472" s="31"/>
      <c r="AK2472" s="75" t="str">
        <f t="shared" si="488"/>
        <v>3</v>
      </c>
      <c r="AL2472" s="75" t="str">
        <f t="shared" si="489"/>
        <v>1</v>
      </c>
      <c r="AM2472" s="75" t="str">
        <f t="shared" si="490"/>
        <v>1</v>
      </c>
      <c r="AN2472" s="75" t="str">
        <f t="shared" si="491"/>
        <v>1</v>
      </c>
      <c r="AO2472" s="75" t="str">
        <f t="shared" si="492"/>
        <v>5</v>
      </c>
      <c r="AP2472" s="75" t="str">
        <f t="shared" si="493"/>
        <v>1</v>
      </c>
      <c r="AQ2472" s="75" t="str">
        <f t="shared" si="497"/>
        <v>1</v>
      </c>
      <c r="AR2472" s="75" t="str">
        <f t="shared" si="498"/>
        <v>1</v>
      </c>
      <c r="AS2472" s="75">
        <f t="shared" si="494"/>
        <v>1.8181818181818181</v>
      </c>
      <c r="AT2472" s="75" t="str">
        <f t="shared" si="495"/>
        <v>3</v>
      </c>
      <c r="AU2472" s="48" t="e">
        <f>IF(OR(AQ2472="I",#REF!="I",AQ2472="C",#REF!="C"),"Termovacío",IF(OR(AO2472="I",AN2472="I",AP2472="I",AK2472="I",AL2472="I",AO2472="C",AN2472="C",AP2472="C",AK2472="C",AL2472="C"),"Regeneración",""))</f>
        <v>#REF!</v>
      </c>
    </row>
    <row r="2473" spans="1:47" s="10" customFormat="1" ht="15" customHeight="1" x14ac:dyDescent="0.2">
      <c r="A2473" s="4">
        <f t="shared" si="496"/>
        <v>131</v>
      </c>
      <c r="B2473" s="4">
        <v>500089</v>
      </c>
      <c r="C2473" s="4" t="s">
        <v>82</v>
      </c>
      <c r="D2473" s="4" t="s">
        <v>156</v>
      </c>
      <c r="E2473" s="3"/>
      <c r="F2473" s="4" t="s">
        <v>419</v>
      </c>
      <c r="G2473" s="4" t="s">
        <v>12</v>
      </c>
      <c r="H2473" s="4" t="s">
        <v>25</v>
      </c>
      <c r="I2473" s="4" t="s">
        <v>10</v>
      </c>
      <c r="J2473" s="4">
        <v>25</v>
      </c>
      <c r="K2473" s="4" t="s">
        <v>136</v>
      </c>
      <c r="L2473" s="4">
        <v>1993</v>
      </c>
      <c r="M2473" s="4" t="s">
        <v>266</v>
      </c>
      <c r="N2473" s="4" t="s">
        <v>304</v>
      </c>
      <c r="O2473" s="4" t="s">
        <v>122</v>
      </c>
      <c r="P2473" s="4"/>
      <c r="Q2473" s="4"/>
      <c r="R2473" s="4" t="s">
        <v>123</v>
      </c>
      <c r="S2473" s="13"/>
      <c r="T2473" s="4"/>
      <c r="U2473" s="4"/>
      <c r="V2473" s="4"/>
      <c r="W2473" s="4">
        <v>60</v>
      </c>
      <c r="X2473" s="13">
        <v>39651</v>
      </c>
      <c r="Y2473" s="27"/>
      <c r="Z2473" s="27"/>
      <c r="AA2473" s="28"/>
      <c r="AB2473" s="31"/>
      <c r="AC2473" s="32"/>
      <c r="AD2473" s="28"/>
      <c r="AE2473" s="28">
        <v>27.5</v>
      </c>
      <c r="AF2473" s="33">
        <v>7.0000000000000007E-2</v>
      </c>
      <c r="AG2473" s="28">
        <v>3.5</v>
      </c>
      <c r="AH2473" s="31">
        <v>0.125</v>
      </c>
      <c r="AI2473" s="31">
        <v>2.76</v>
      </c>
      <c r="AJ2473" s="31"/>
      <c r="AK2473" s="75" t="str">
        <f t="shared" si="488"/>
        <v>3</v>
      </c>
      <c r="AL2473" s="75" t="str">
        <f t="shared" si="489"/>
        <v>1</v>
      </c>
      <c r="AM2473" s="75" t="str">
        <f t="shared" si="490"/>
        <v>1</v>
      </c>
      <c r="AN2473" s="75" t="str">
        <f t="shared" si="491"/>
        <v>3</v>
      </c>
      <c r="AO2473" s="75" t="str">
        <f t="shared" si="492"/>
        <v>5</v>
      </c>
      <c r="AP2473" s="75" t="str">
        <f t="shared" si="493"/>
        <v>1</v>
      </c>
      <c r="AQ2473" s="75" t="str">
        <f t="shared" si="497"/>
        <v>1</v>
      </c>
      <c r="AR2473" s="75" t="str">
        <f t="shared" si="498"/>
        <v>1</v>
      </c>
      <c r="AS2473" s="75">
        <f t="shared" si="494"/>
        <v>2</v>
      </c>
      <c r="AT2473" s="75" t="str">
        <f t="shared" si="495"/>
        <v>3</v>
      </c>
      <c r="AU2473" s="48" t="e">
        <f>IF(OR(AQ2473="I",#REF!="I",AQ2473="C",#REF!="C"),"Termovacío",IF(OR(AO2473="I",AN2473="I",AP2473="I",AK2473="I",AL2473="I",AO2473="C",AN2473="C",AP2473="C",AK2473="C",AL2473="C"),"Regeneración",""))</f>
        <v>#REF!</v>
      </c>
    </row>
    <row r="2474" spans="1:47" s="10" customFormat="1" ht="15" customHeight="1" x14ac:dyDescent="0.2">
      <c r="A2474" s="4">
        <f t="shared" si="496"/>
        <v>131</v>
      </c>
      <c r="B2474" s="4">
        <v>500089</v>
      </c>
      <c r="C2474" s="4" t="s">
        <v>82</v>
      </c>
      <c r="D2474" s="4" t="s">
        <v>156</v>
      </c>
      <c r="E2474" s="3"/>
      <c r="F2474" s="4" t="s">
        <v>419</v>
      </c>
      <c r="G2474" s="4" t="s">
        <v>12</v>
      </c>
      <c r="H2474" s="4" t="s">
        <v>25</v>
      </c>
      <c r="I2474" s="4" t="s">
        <v>10</v>
      </c>
      <c r="J2474" s="4">
        <v>25</v>
      </c>
      <c r="K2474" s="4" t="s">
        <v>136</v>
      </c>
      <c r="L2474" s="4">
        <v>1993</v>
      </c>
      <c r="M2474" s="4" t="s">
        <v>266</v>
      </c>
      <c r="N2474" s="4" t="s">
        <v>304</v>
      </c>
      <c r="O2474" s="4" t="s">
        <v>122</v>
      </c>
      <c r="P2474" s="4"/>
      <c r="Q2474" s="4"/>
      <c r="R2474" s="4" t="s">
        <v>123</v>
      </c>
      <c r="S2474" s="13"/>
      <c r="T2474" s="4"/>
      <c r="U2474" s="4"/>
      <c r="V2474" s="4"/>
      <c r="W2474" s="4">
        <v>60</v>
      </c>
      <c r="X2474" s="13">
        <v>39042</v>
      </c>
      <c r="Y2474" s="27"/>
      <c r="Z2474" s="27"/>
      <c r="AA2474" s="28"/>
      <c r="AB2474" s="31"/>
      <c r="AC2474" s="32">
        <v>72</v>
      </c>
      <c r="AD2474" s="28"/>
      <c r="AE2474" s="28">
        <v>18.100000000000001</v>
      </c>
      <c r="AF2474" s="33">
        <v>5.6000000000000001E-2</v>
      </c>
      <c r="AG2474" s="28">
        <v>3.5</v>
      </c>
      <c r="AH2474" s="31">
        <v>0.124</v>
      </c>
      <c r="AI2474" s="31">
        <v>3.3759999999999999</v>
      </c>
      <c r="AJ2474" s="31"/>
      <c r="AK2474" s="75" t="str">
        <f t="shared" si="488"/>
        <v>3</v>
      </c>
      <c r="AL2474" s="75" t="str">
        <f t="shared" si="489"/>
        <v>3</v>
      </c>
      <c r="AM2474" s="75" t="str">
        <f t="shared" si="490"/>
        <v>1</v>
      </c>
      <c r="AN2474" s="75" t="str">
        <f t="shared" si="491"/>
        <v>3</v>
      </c>
      <c r="AO2474" s="75" t="str">
        <f t="shared" si="492"/>
        <v>5</v>
      </c>
      <c r="AP2474" s="75" t="str">
        <f t="shared" si="493"/>
        <v>1</v>
      </c>
      <c r="AQ2474" s="75" t="str">
        <f t="shared" si="497"/>
        <v>1</v>
      </c>
      <c r="AR2474" s="75" t="str">
        <f t="shared" si="498"/>
        <v>1</v>
      </c>
      <c r="AS2474" s="75">
        <f t="shared" si="494"/>
        <v>2.2727272727272729</v>
      </c>
      <c r="AT2474" s="75" t="str">
        <f t="shared" si="495"/>
        <v>6</v>
      </c>
      <c r="AU2474" s="48" t="e">
        <f>IF(OR(AQ2474="I",#REF!="I",AQ2474="C",#REF!="C"),"Termovacío",IF(OR(AO2474="I",AN2474="I",AP2474="I",AK2474="I",AL2474="I",AO2474="C",AN2474="C",AP2474="C",AK2474="C",AL2474="C"),"Regeneración",""))</f>
        <v>#REF!</v>
      </c>
    </row>
    <row r="2475" spans="1:47" s="10" customFormat="1" ht="15" customHeight="1" x14ac:dyDescent="0.2">
      <c r="A2475" s="4">
        <f t="shared" si="496"/>
        <v>131</v>
      </c>
      <c r="B2475" s="4">
        <v>500089</v>
      </c>
      <c r="C2475" s="4" t="s">
        <v>82</v>
      </c>
      <c r="D2475" s="4" t="s">
        <v>156</v>
      </c>
      <c r="E2475" s="3"/>
      <c r="F2475" s="4" t="s">
        <v>419</v>
      </c>
      <c r="G2475" s="4" t="s">
        <v>12</v>
      </c>
      <c r="H2475" s="4" t="s">
        <v>25</v>
      </c>
      <c r="I2475" s="4" t="s">
        <v>10</v>
      </c>
      <c r="J2475" s="4">
        <v>25</v>
      </c>
      <c r="K2475" s="4" t="s">
        <v>136</v>
      </c>
      <c r="L2475" s="4">
        <v>1993</v>
      </c>
      <c r="M2475" s="4" t="s">
        <v>266</v>
      </c>
      <c r="N2475" s="4" t="s">
        <v>304</v>
      </c>
      <c r="O2475" s="4" t="s">
        <v>122</v>
      </c>
      <c r="P2475" s="4"/>
      <c r="Q2475" s="4"/>
      <c r="R2475" s="4" t="s">
        <v>123</v>
      </c>
      <c r="S2475" s="13"/>
      <c r="T2475" s="4"/>
      <c r="U2475" s="4"/>
      <c r="V2475" s="4"/>
      <c r="W2475" s="4">
        <v>60</v>
      </c>
      <c r="X2475" s="13">
        <v>38979</v>
      </c>
      <c r="Y2475" s="27"/>
      <c r="Z2475" s="27"/>
      <c r="AA2475" s="28"/>
      <c r="AB2475" s="31"/>
      <c r="AC2475" s="32">
        <v>43</v>
      </c>
      <c r="AD2475" s="28"/>
      <c r="AE2475" s="28">
        <v>19</v>
      </c>
      <c r="AF2475" s="33"/>
      <c r="AG2475" s="28">
        <v>3.5</v>
      </c>
      <c r="AH2475" s="31"/>
      <c r="AI2475" s="31"/>
      <c r="AJ2475" s="31"/>
      <c r="AK2475" s="75" t="str">
        <f t="shared" si="488"/>
        <v>1</v>
      </c>
      <c r="AL2475" s="75" t="str">
        <f t="shared" si="489"/>
        <v>1</v>
      </c>
      <c r="AM2475" s="75" t="str">
        <f t="shared" si="490"/>
        <v>1</v>
      </c>
      <c r="AN2475" s="75" t="str">
        <f t="shared" si="491"/>
        <v>1</v>
      </c>
      <c r="AO2475" s="75" t="str">
        <f t="shared" si="492"/>
        <v>5</v>
      </c>
      <c r="AP2475" s="75" t="str">
        <f t="shared" si="493"/>
        <v>1</v>
      </c>
      <c r="AQ2475" s="75" t="str">
        <f t="shared" si="497"/>
        <v>1</v>
      </c>
      <c r="AR2475" s="75" t="str">
        <f t="shared" si="498"/>
        <v>1</v>
      </c>
      <c r="AS2475" s="75">
        <f t="shared" si="494"/>
        <v>1.5454545454545454</v>
      </c>
      <c r="AT2475" s="75" t="str">
        <f t="shared" si="495"/>
        <v>3</v>
      </c>
      <c r="AU2475" s="48" t="e">
        <f>IF(OR(AQ2475="I",#REF!="I",AQ2475="C",#REF!="C"),"Termovacío",IF(OR(AO2475="I",AN2475="I",AP2475="I",AK2475="I",AL2475="I",AO2475="C",AN2475="C",AP2475="C",AK2475="C",AL2475="C"),"Regeneración",""))</f>
        <v>#REF!</v>
      </c>
    </row>
    <row r="2476" spans="1:47" s="10" customFormat="1" ht="15" customHeight="1" x14ac:dyDescent="0.2">
      <c r="A2476" s="4">
        <f t="shared" si="496"/>
        <v>131</v>
      </c>
      <c r="B2476" s="4">
        <v>500089</v>
      </c>
      <c r="C2476" s="4" t="s">
        <v>82</v>
      </c>
      <c r="D2476" s="4" t="s">
        <v>156</v>
      </c>
      <c r="E2476" s="3"/>
      <c r="F2476" s="4" t="s">
        <v>419</v>
      </c>
      <c r="G2476" s="4" t="s">
        <v>12</v>
      </c>
      <c r="H2476" s="4" t="s">
        <v>25</v>
      </c>
      <c r="I2476" s="4" t="s">
        <v>10</v>
      </c>
      <c r="J2476" s="4">
        <v>25</v>
      </c>
      <c r="K2476" s="4" t="s">
        <v>136</v>
      </c>
      <c r="L2476" s="4">
        <v>1993</v>
      </c>
      <c r="M2476" s="4" t="s">
        <v>266</v>
      </c>
      <c r="N2476" s="4" t="s">
        <v>304</v>
      </c>
      <c r="O2476" s="4" t="s">
        <v>122</v>
      </c>
      <c r="P2476" s="4"/>
      <c r="Q2476" s="4"/>
      <c r="R2476" s="4" t="s">
        <v>123</v>
      </c>
      <c r="S2476" s="13"/>
      <c r="T2476" s="4"/>
      <c r="U2476" s="4"/>
      <c r="V2476" s="4"/>
      <c r="W2476" s="4">
        <v>60</v>
      </c>
      <c r="X2476" s="13">
        <v>38505</v>
      </c>
      <c r="Y2476" s="27"/>
      <c r="Z2476" s="27"/>
      <c r="AA2476" s="28"/>
      <c r="AB2476" s="31"/>
      <c r="AC2476" s="32">
        <v>57</v>
      </c>
      <c r="AD2476" s="28"/>
      <c r="AE2476" s="28"/>
      <c r="AF2476" s="33"/>
      <c r="AG2476" s="28"/>
      <c r="AH2476" s="31"/>
      <c r="AI2476" s="31"/>
      <c r="AJ2476" s="31"/>
      <c r="AK2476" s="75" t="str">
        <f t="shared" si="488"/>
        <v>1</v>
      </c>
      <c r="AL2476" s="75" t="str">
        <f t="shared" si="489"/>
        <v>1</v>
      </c>
      <c r="AM2476" s="75" t="str">
        <f t="shared" si="490"/>
        <v>1</v>
      </c>
      <c r="AN2476" s="75" t="str">
        <f t="shared" si="491"/>
        <v>1</v>
      </c>
      <c r="AO2476" s="75" t="str">
        <f t="shared" si="492"/>
        <v>1</v>
      </c>
      <c r="AP2476" s="75" t="str">
        <f t="shared" si="493"/>
        <v>1</v>
      </c>
      <c r="AQ2476" s="75" t="str">
        <f t="shared" si="497"/>
        <v>1</v>
      </c>
      <c r="AR2476" s="75" t="str">
        <f t="shared" si="498"/>
        <v>1</v>
      </c>
      <c r="AS2476" s="75">
        <f t="shared" si="494"/>
        <v>1</v>
      </c>
      <c r="AT2476" s="75" t="str">
        <f t="shared" si="495"/>
        <v>1</v>
      </c>
      <c r="AU2476" s="48" t="e">
        <f>IF(OR(AQ2476="I",#REF!="I",AQ2476="C",#REF!="C"),"Termovacío",IF(OR(AO2476="I",AN2476="I",AP2476="I",AK2476="I",AL2476="I",AO2476="C",AN2476="C",AP2476="C",AK2476="C",AL2476="C"),"Regeneración",""))</f>
        <v>#REF!</v>
      </c>
    </row>
    <row r="2477" spans="1:47" s="10" customFormat="1" ht="15" customHeight="1" x14ac:dyDescent="0.2">
      <c r="A2477" s="4">
        <f t="shared" si="496"/>
        <v>131</v>
      </c>
      <c r="B2477" s="4">
        <v>500089</v>
      </c>
      <c r="C2477" s="4" t="s">
        <v>82</v>
      </c>
      <c r="D2477" s="4" t="s">
        <v>156</v>
      </c>
      <c r="E2477" s="3"/>
      <c r="F2477" s="4" t="s">
        <v>419</v>
      </c>
      <c r="G2477" s="4" t="s">
        <v>12</v>
      </c>
      <c r="H2477" s="4" t="s">
        <v>25</v>
      </c>
      <c r="I2477" s="4" t="s">
        <v>10</v>
      </c>
      <c r="J2477" s="4">
        <v>25</v>
      </c>
      <c r="K2477" s="4" t="s">
        <v>136</v>
      </c>
      <c r="L2477" s="4">
        <v>1993</v>
      </c>
      <c r="M2477" s="4" t="s">
        <v>266</v>
      </c>
      <c r="N2477" s="4" t="s">
        <v>304</v>
      </c>
      <c r="O2477" s="4" t="s">
        <v>122</v>
      </c>
      <c r="P2477" s="4"/>
      <c r="Q2477" s="4"/>
      <c r="R2477" s="4" t="s">
        <v>123</v>
      </c>
      <c r="S2477" s="13"/>
      <c r="T2477" s="4"/>
      <c r="U2477" s="4"/>
      <c r="V2477" s="4"/>
      <c r="W2477" s="4">
        <v>60</v>
      </c>
      <c r="X2477" s="13">
        <v>38273</v>
      </c>
      <c r="Y2477" s="27"/>
      <c r="Z2477" s="27"/>
      <c r="AA2477" s="28"/>
      <c r="AB2477" s="31"/>
      <c r="AC2477" s="32">
        <v>58</v>
      </c>
      <c r="AD2477" s="28"/>
      <c r="AE2477" s="28">
        <v>19.600000000000001</v>
      </c>
      <c r="AF2477" s="33"/>
      <c r="AG2477" s="28">
        <v>3.1</v>
      </c>
      <c r="AH2477" s="31"/>
      <c r="AI2477" s="31"/>
      <c r="AJ2477" s="31"/>
      <c r="AK2477" s="75" t="str">
        <f t="shared" si="488"/>
        <v>1</v>
      </c>
      <c r="AL2477" s="75" t="str">
        <f t="shared" si="489"/>
        <v>1</v>
      </c>
      <c r="AM2477" s="75" t="str">
        <f t="shared" si="490"/>
        <v>1</v>
      </c>
      <c r="AN2477" s="75" t="str">
        <f t="shared" si="491"/>
        <v>1</v>
      </c>
      <c r="AO2477" s="75" t="str">
        <f t="shared" si="492"/>
        <v>5</v>
      </c>
      <c r="AP2477" s="75" t="str">
        <f t="shared" si="493"/>
        <v>1</v>
      </c>
      <c r="AQ2477" s="75" t="str">
        <f t="shared" si="497"/>
        <v>1</v>
      </c>
      <c r="AR2477" s="75" t="str">
        <f t="shared" si="498"/>
        <v>1</v>
      </c>
      <c r="AS2477" s="75">
        <f t="shared" si="494"/>
        <v>1.5454545454545454</v>
      </c>
      <c r="AT2477" s="75" t="str">
        <f t="shared" si="495"/>
        <v>3</v>
      </c>
      <c r="AU2477" s="48" t="e">
        <f>IF(OR(AQ2477="I",#REF!="I",AQ2477="C",#REF!="C"),"Termovacío",IF(OR(AO2477="I",AN2477="I",AP2477="I",AK2477="I",AL2477="I",AO2477="C",AN2477="C",AP2477="C",AK2477="C",AL2477="C"),"Regeneración",""))</f>
        <v>#REF!</v>
      </c>
    </row>
    <row r="2478" spans="1:47" s="10" customFormat="1" ht="15" customHeight="1" x14ac:dyDescent="0.2">
      <c r="A2478" s="4">
        <f t="shared" si="496"/>
        <v>131</v>
      </c>
      <c r="B2478" s="4">
        <v>500089</v>
      </c>
      <c r="C2478" s="4" t="s">
        <v>82</v>
      </c>
      <c r="D2478" s="4" t="s">
        <v>156</v>
      </c>
      <c r="E2478" s="3"/>
      <c r="F2478" s="4" t="s">
        <v>419</v>
      </c>
      <c r="G2478" s="4" t="s">
        <v>12</v>
      </c>
      <c r="H2478" s="4" t="s">
        <v>25</v>
      </c>
      <c r="I2478" s="4" t="s">
        <v>10</v>
      </c>
      <c r="J2478" s="4">
        <v>25</v>
      </c>
      <c r="K2478" s="4" t="s">
        <v>136</v>
      </c>
      <c r="L2478" s="4">
        <v>1993</v>
      </c>
      <c r="M2478" s="4" t="s">
        <v>266</v>
      </c>
      <c r="N2478" s="4" t="s">
        <v>304</v>
      </c>
      <c r="O2478" s="4" t="s">
        <v>122</v>
      </c>
      <c r="P2478" s="4"/>
      <c r="Q2478" s="4"/>
      <c r="R2478" s="4" t="s">
        <v>123</v>
      </c>
      <c r="S2478" s="13"/>
      <c r="T2478" s="4"/>
      <c r="U2478" s="4"/>
      <c r="V2478" s="4"/>
      <c r="W2478" s="4">
        <v>60</v>
      </c>
      <c r="X2478" s="13">
        <v>37539</v>
      </c>
      <c r="Y2478" s="27"/>
      <c r="Z2478" s="27"/>
      <c r="AA2478" s="28"/>
      <c r="AB2478" s="31"/>
      <c r="AC2478" s="32"/>
      <c r="AD2478" s="28"/>
      <c r="AE2478" s="28">
        <v>18.600000000000001</v>
      </c>
      <c r="AF2478" s="33">
        <v>5.586E-2</v>
      </c>
      <c r="AG2478" s="28">
        <v>3</v>
      </c>
      <c r="AH2478" s="31"/>
      <c r="AI2478" s="31"/>
      <c r="AJ2478" s="31"/>
      <c r="AK2478" s="75" t="str">
        <f t="shared" si="488"/>
        <v>1</v>
      </c>
      <c r="AL2478" s="75" t="str">
        <f t="shared" si="489"/>
        <v>1</v>
      </c>
      <c r="AM2478" s="75" t="str">
        <f t="shared" si="490"/>
        <v>1</v>
      </c>
      <c r="AN2478" s="75" t="str">
        <f t="shared" si="491"/>
        <v>3</v>
      </c>
      <c r="AO2478" s="75" t="str">
        <f t="shared" si="492"/>
        <v>5</v>
      </c>
      <c r="AP2478" s="75" t="str">
        <f t="shared" si="493"/>
        <v>1</v>
      </c>
      <c r="AQ2478" s="75" t="str">
        <f t="shared" si="497"/>
        <v>1</v>
      </c>
      <c r="AR2478" s="75" t="str">
        <f t="shared" si="498"/>
        <v>1</v>
      </c>
      <c r="AS2478" s="75">
        <f t="shared" si="494"/>
        <v>1.7272727272727273</v>
      </c>
      <c r="AT2478" s="75" t="str">
        <f t="shared" si="495"/>
        <v>3</v>
      </c>
      <c r="AU2478" s="48" t="e">
        <f>IF(OR(AQ2478="I",#REF!="I",AQ2478="C",#REF!="C"),"Termovacío",IF(OR(AO2478="I",AN2478="I",AP2478="I",AK2478="I",AL2478="I",AO2478="C",AN2478="C",AP2478="C",AK2478="C",AL2478="C"),"Regeneración",""))</f>
        <v>#REF!</v>
      </c>
    </row>
    <row r="2479" spans="1:47" s="10" customFormat="1" ht="15" customHeight="1" x14ac:dyDescent="0.2">
      <c r="A2479" s="4">
        <f t="shared" si="496"/>
        <v>131</v>
      </c>
      <c r="B2479" s="4">
        <v>500089</v>
      </c>
      <c r="C2479" s="4" t="s">
        <v>82</v>
      </c>
      <c r="D2479" s="4" t="s">
        <v>156</v>
      </c>
      <c r="E2479" s="3"/>
      <c r="F2479" s="4" t="s">
        <v>419</v>
      </c>
      <c r="G2479" s="4" t="s">
        <v>12</v>
      </c>
      <c r="H2479" s="4" t="s">
        <v>25</v>
      </c>
      <c r="I2479" s="4" t="s">
        <v>10</v>
      </c>
      <c r="J2479" s="4">
        <v>25</v>
      </c>
      <c r="K2479" s="4" t="s">
        <v>136</v>
      </c>
      <c r="L2479" s="4">
        <v>1993</v>
      </c>
      <c r="M2479" s="4" t="s">
        <v>266</v>
      </c>
      <c r="N2479" s="4" t="s">
        <v>304</v>
      </c>
      <c r="O2479" s="4" t="s">
        <v>122</v>
      </c>
      <c r="P2479" s="4"/>
      <c r="Q2479" s="4"/>
      <c r="R2479" s="4" t="s">
        <v>123</v>
      </c>
      <c r="S2479" s="13"/>
      <c r="T2479" s="4"/>
      <c r="U2479" s="4"/>
      <c r="V2479" s="4"/>
      <c r="W2479" s="4">
        <v>60</v>
      </c>
      <c r="X2479" s="13">
        <v>37132</v>
      </c>
      <c r="Y2479" s="27"/>
      <c r="Z2479" s="27"/>
      <c r="AA2479" s="28"/>
      <c r="AB2479" s="31"/>
      <c r="AC2479" s="32">
        <v>65</v>
      </c>
      <c r="AD2479" s="28"/>
      <c r="AE2479" s="28">
        <v>19.399999999999999</v>
      </c>
      <c r="AF2479" s="33">
        <v>4.7539999999999999E-2</v>
      </c>
      <c r="AG2479" s="28">
        <v>3</v>
      </c>
      <c r="AH2479" s="31"/>
      <c r="AI2479" s="31"/>
      <c r="AJ2479" s="31"/>
      <c r="AK2479" s="75" t="str">
        <f t="shared" si="488"/>
        <v>1</v>
      </c>
      <c r="AL2479" s="75" t="str">
        <f t="shared" si="489"/>
        <v>1</v>
      </c>
      <c r="AM2479" s="75" t="str">
        <f t="shared" si="490"/>
        <v>1</v>
      </c>
      <c r="AN2479" s="75" t="str">
        <f t="shared" si="491"/>
        <v>1</v>
      </c>
      <c r="AO2479" s="75" t="str">
        <f t="shared" si="492"/>
        <v>5</v>
      </c>
      <c r="AP2479" s="75" t="str">
        <f t="shared" si="493"/>
        <v>1</v>
      </c>
      <c r="AQ2479" s="75" t="str">
        <f t="shared" si="497"/>
        <v>1</v>
      </c>
      <c r="AR2479" s="75" t="str">
        <f t="shared" si="498"/>
        <v>1</v>
      </c>
      <c r="AS2479" s="75">
        <f t="shared" si="494"/>
        <v>1.5454545454545454</v>
      </c>
      <c r="AT2479" s="75" t="str">
        <f t="shared" si="495"/>
        <v>3</v>
      </c>
      <c r="AU2479" s="48" t="e">
        <f>IF(OR(AQ2479="I",#REF!="I",AQ2479="C",#REF!="C"),"Termovacío",IF(OR(AO2479="I",AN2479="I",AP2479="I",AK2479="I",AL2479="I",AO2479="C",AN2479="C",AP2479="C",AK2479="C",AL2479="C"),"Regeneración",""))</f>
        <v>#REF!</v>
      </c>
    </row>
    <row r="2480" spans="1:47" s="10" customFormat="1" ht="15" customHeight="1" x14ac:dyDescent="0.2">
      <c r="A2480" s="4">
        <f t="shared" si="496"/>
        <v>131</v>
      </c>
      <c r="B2480" s="4">
        <v>500089</v>
      </c>
      <c r="C2480" s="4" t="s">
        <v>82</v>
      </c>
      <c r="D2480" s="4" t="s">
        <v>156</v>
      </c>
      <c r="E2480" s="3"/>
      <c r="F2480" s="4" t="s">
        <v>419</v>
      </c>
      <c r="G2480" s="4" t="s">
        <v>12</v>
      </c>
      <c r="H2480" s="4" t="s">
        <v>25</v>
      </c>
      <c r="I2480" s="4" t="s">
        <v>10</v>
      </c>
      <c r="J2480" s="4">
        <v>25</v>
      </c>
      <c r="K2480" s="4" t="s">
        <v>136</v>
      </c>
      <c r="L2480" s="4">
        <v>1993</v>
      </c>
      <c r="M2480" s="4" t="s">
        <v>266</v>
      </c>
      <c r="N2480" s="4" t="s">
        <v>304</v>
      </c>
      <c r="O2480" s="4" t="s">
        <v>122</v>
      </c>
      <c r="P2480" s="4"/>
      <c r="Q2480" s="4"/>
      <c r="R2480" s="4" t="s">
        <v>123</v>
      </c>
      <c r="S2480" s="13"/>
      <c r="T2480" s="4"/>
      <c r="U2480" s="4"/>
      <c r="V2480" s="4"/>
      <c r="W2480" s="4">
        <v>60</v>
      </c>
      <c r="X2480" s="13">
        <v>36746</v>
      </c>
      <c r="Y2480" s="27"/>
      <c r="Z2480" s="27"/>
      <c r="AA2480" s="28"/>
      <c r="AB2480" s="31"/>
      <c r="AC2480" s="32">
        <v>46.8</v>
      </c>
      <c r="AD2480" s="28"/>
      <c r="AE2480" s="28">
        <v>20.3</v>
      </c>
      <c r="AF2480" s="33">
        <v>5.441E-2</v>
      </c>
      <c r="AG2480" s="28">
        <v>3</v>
      </c>
      <c r="AH2480" s="31"/>
      <c r="AI2480" s="31"/>
      <c r="AJ2480" s="31"/>
      <c r="AK2480" s="75" t="str">
        <f t="shared" si="488"/>
        <v>1</v>
      </c>
      <c r="AL2480" s="75" t="str">
        <f t="shared" si="489"/>
        <v>1</v>
      </c>
      <c r="AM2480" s="75" t="str">
        <f t="shared" si="490"/>
        <v>1</v>
      </c>
      <c r="AN2480" s="75" t="str">
        <f t="shared" si="491"/>
        <v>3</v>
      </c>
      <c r="AO2480" s="75" t="str">
        <f t="shared" si="492"/>
        <v>5</v>
      </c>
      <c r="AP2480" s="75" t="str">
        <f t="shared" si="493"/>
        <v>1</v>
      </c>
      <c r="AQ2480" s="75" t="str">
        <f t="shared" si="497"/>
        <v>1</v>
      </c>
      <c r="AR2480" s="75" t="str">
        <f t="shared" si="498"/>
        <v>1</v>
      </c>
      <c r="AS2480" s="75">
        <f t="shared" si="494"/>
        <v>1.7272727272727273</v>
      </c>
      <c r="AT2480" s="75" t="str">
        <f t="shared" si="495"/>
        <v>3</v>
      </c>
      <c r="AU2480" s="48" t="e">
        <f>IF(OR(AQ2480="I",#REF!="I",AQ2480="C",#REF!="C"),"Termovacío",IF(OR(AO2480="I",AN2480="I",AP2480="I",AK2480="I",AL2480="I",AO2480="C",AN2480="C",AP2480="C",AK2480="C",AL2480="C"),"Regeneración",""))</f>
        <v>#REF!</v>
      </c>
    </row>
    <row r="2481" spans="1:47" s="10" customFormat="1" ht="15" customHeight="1" x14ac:dyDescent="0.2">
      <c r="A2481" s="4">
        <f t="shared" si="496"/>
        <v>131</v>
      </c>
      <c r="B2481" s="4">
        <v>500089</v>
      </c>
      <c r="C2481" s="4" t="s">
        <v>82</v>
      </c>
      <c r="D2481" s="4" t="s">
        <v>156</v>
      </c>
      <c r="E2481" s="3"/>
      <c r="F2481" s="4" t="s">
        <v>419</v>
      </c>
      <c r="G2481" s="4" t="s">
        <v>12</v>
      </c>
      <c r="H2481" s="4" t="s">
        <v>25</v>
      </c>
      <c r="I2481" s="4" t="s">
        <v>10</v>
      </c>
      <c r="J2481" s="4">
        <v>25</v>
      </c>
      <c r="K2481" s="4" t="s">
        <v>136</v>
      </c>
      <c r="L2481" s="4">
        <v>1993</v>
      </c>
      <c r="M2481" s="4" t="s">
        <v>266</v>
      </c>
      <c r="N2481" s="4" t="s">
        <v>304</v>
      </c>
      <c r="O2481" s="4" t="s">
        <v>122</v>
      </c>
      <c r="P2481" s="4"/>
      <c r="Q2481" s="4"/>
      <c r="R2481" s="4" t="s">
        <v>123</v>
      </c>
      <c r="S2481" s="13"/>
      <c r="T2481" s="4"/>
      <c r="U2481" s="4"/>
      <c r="V2481" s="4"/>
      <c r="W2481" s="4">
        <v>60</v>
      </c>
      <c r="X2481" s="13">
        <v>36395</v>
      </c>
      <c r="Y2481" s="27"/>
      <c r="Z2481" s="27"/>
      <c r="AA2481" s="28"/>
      <c r="AB2481" s="31"/>
      <c r="AC2481" s="32">
        <v>49</v>
      </c>
      <c r="AD2481" s="28"/>
      <c r="AE2481" s="28">
        <v>20.3</v>
      </c>
      <c r="AF2481" s="33">
        <v>4.4470999999999997E-2</v>
      </c>
      <c r="AG2481" s="28">
        <v>2.6</v>
      </c>
      <c r="AH2481" s="31"/>
      <c r="AI2481" s="31"/>
      <c r="AJ2481" s="31"/>
      <c r="AK2481" s="75" t="str">
        <f t="shared" si="488"/>
        <v>1</v>
      </c>
      <c r="AL2481" s="75" t="str">
        <f t="shared" si="489"/>
        <v>1</v>
      </c>
      <c r="AM2481" s="75" t="str">
        <f t="shared" si="490"/>
        <v>1</v>
      </c>
      <c r="AN2481" s="75" t="str">
        <f t="shared" si="491"/>
        <v>1</v>
      </c>
      <c r="AO2481" s="75" t="str">
        <f t="shared" si="492"/>
        <v>5</v>
      </c>
      <c r="AP2481" s="75" t="str">
        <f t="shared" si="493"/>
        <v>1</v>
      </c>
      <c r="AQ2481" s="75" t="str">
        <f t="shared" si="497"/>
        <v>1</v>
      </c>
      <c r="AR2481" s="75" t="str">
        <f t="shared" si="498"/>
        <v>1</v>
      </c>
      <c r="AS2481" s="75">
        <f t="shared" si="494"/>
        <v>1.5454545454545454</v>
      </c>
      <c r="AT2481" s="75" t="str">
        <f t="shared" si="495"/>
        <v>3</v>
      </c>
      <c r="AU2481" s="48" t="e">
        <f>IF(OR(AQ2481="I",#REF!="I",AQ2481="C",#REF!="C"),"Termovacío",IF(OR(AO2481="I",AN2481="I",AP2481="I",AK2481="I",AL2481="I",AO2481="C",AN2481="C",AP2481="C",AK2481="C",AL2481="C"),"Regeneración",""))</f>
        <v>#REF!</v>
      </c>
    </row>
    <row r="2482" spans="1:47" s="10" customFormat="1" ht="15" customHeight="1" x14ac:dyDescent="0.2">
      <c r="A2482" s="4">
        <f t="shared" si="496"/>
        <v>131</v>
      </c>
      <c r="B2482" s="4">
        <v>500089</v>
      </c>
      <c r="C2482" s="4" t="s">
        <v>82</v>
      </c>
      <c r="D2482" s="4" t="s">
        <v>156</v>
      </c>
      <c r="E2482" s="3"/>
      <c r="F2482" s="4" t="s">
        <v>419</v>
      </c>
      <c r="G2482" s="4" t="s">
        <v>12</v>
      </c>
      <c r="H2482" s="4" t="s">
        <v>25</v>
      </c>
      <c r="I2482" s="4" t="s">
        <v>10</v>
      </c>
      <c r="J2482" s="4">
        <v>25</v>
      </c>
      <c r="K2482" s="4" t="s">
        <v>136</v>
      </c>
      <c r="L2482" s="4">
        <v>1993</v>
      </c>
      <c r="M2482" s="4" t="s">
        <v>266</v>
      </c>
      <c r="N2482" s="4" t="s">
        <v>304</v>
      </c>
      <c r="O2482" s="4" t="s">
        <v>122</v>
      </c>
      <c r="P2482" s="4"/>
      <c r="Q2482" s="4"/>
      <c r="R2482" s="4" t="s">
        <v>123</v>
      </c>
      <c r="S2482" s="13"/>
      <c r="T2482" s="4"/>
      <c r="U2482" s="4"/>
      <c r="V2482" s="4"/>
      <c r="W2482" s="4">
        <v>60</v>
      </c>
      <c r="X2482" s="13">
        <v>36052</v>
      </c>
      <c r="Y2482" s="27"/>
      <c r="Z2482" s="27"/>
      <c r="AA2482" s="28"/>
      <c r="AB2482" s="31"/>
      <c r="AC2482" s="32">
        <v>56</v>
      </c>
      <c r="AD2482" s="28"/>
      <c r="AE2482" s="28">
        <v>20.3</v>
      </c>
      <c r="AF2482" s="33">
        <v>4.308E-2</v>
      </c>
      <c r="AG2482" s="28">
        <v>2.5</v>
      </c>
      <c r="AH2482" s="31"/>
      <c r="AI2482" s="31"/>
      <c r="AJ2482" s="31"/>
      <c r="AK2482" s="75" t="str">
        <f t="shared" si="488"/>
        <v>1</v>
      </c>
      <c r="AL2482" s="75" t="str">
        <f t="shared" si="489"/>
        <v>1</v>
      </c>
      <c r="AM2482" s="75" t="str">
        <f t="shared" si="490"/>
        <v>1</v>
      </c>
      <c r="AN2482" s="75" t="str">
        <f t="shared" si="491"/>
        <v>1</v>
      </c>
      <c r="AO2482" s="75" t="str">
        <f t="shared" si="492"/>
        <v>5</v>
      </c>
      <c r="AP2482" s="75" t="str">
        <f t="shared" si="493"/>
        <v>1</v>
      </c>
      <c r="AQ2482" s="75" t="str">
        <f t="shared" si="497"/>
        <v>1</v>
      </c>
      <c r="AR2482" s="75" t="str">
        <f t="shared" si="498"/>
        <v>1</v>
      </c>
      <c r="AS2482" s="75">
        <f t="shared" si="494"/>
        <v>1.5454545454545454</v>
      </c>
      <c r="AT2482" s="75" t="str">
        <f t="shared" si="495"/>
        <v>3</v>
      </c>
      <c r="AU2482" s="48" t="e">
        <f>IF(OR(AQ2482="I",#REF!="I",AQ2482="C",#REF!="C"),"Termovacío",IF(OR(AO2482="I",AN2482="I",AP2482="I",AK2482="I",AL2482="I",AO2482="C",AN2482="C",AP2482="C",AK2482="C",AL2482="C"),"Regeneración",""))</f>
        <v>#REF!</v>
      </c>
    </row>
    <row r="2483" spans="1:47" s="10" customFormat="1" ht="15" customHeight="1" x14ac:dyDescent="0.2">
      <c r="A2483" s="4">
        <f t="shared" si="496"/>
        <v>131</v>
      </c>
      <c r="B2483" s="4">
        <v>500089</v>
      </c>
      <c r="C2483" s="4" t="s">
        <v>82</v>
      </c>
      <c r="D2483" s="4" t="s">
        <v>156</v>
      </c>
      <c r="E2483" s="3"/>
      <c r="F2483" s="4" t="s">
        <v>419</v>
      </c>
      <c r="G2483" s="4" t="s">
        <v>12</v>
      </c>
      <c r="H2483" s="4" t="s">
        <v>25</v>
      </c>
      <c r="I2483" s="4" t="s">
        <v>10</v>
      </c>
      <c r="J2483" s="4">
        <v>25</v>
      </c>
      <c r="K2483" s="4" t="s">
        <v>136</v>
      </c>
      <c r="L2483" s="4">
        <v>1993</v>
      </c>
      <c r="M2483" s="4" t="s">
        <v>266</v>
      </c>
      <c r="N2483" s="4" t="s">
        <v>304</v>
      </c>
      <c r="O2483" s="4" t="s">
        <v>122</v>
      </c>
      <c r="P2483" s="4"/>
      <c r="Q2483" s="4"/>
      <c r="R2483" s="4" t="s">
        <v>123</v>
      </c>
      <c r="S2483" s="13"/>
      <c r="T2483" s="4"/>
      <c r="U2483" s="4"/>
      <c r="V2483" s="4"/>
      <c r="W2483" s="4">
        <v>60</v>
      </c>
      <c r="X2483" s="13">
        <v>35653</v>
      </c>
      <c r="Y2483" s="27"/>
      <c r="Z2483" s="27"/>
      <c r="AA2483" s="28"/>
      <c r="AB2483" s="31"/>
      <c r="AC2483" s="32">
        <v>49</v>
      </c>
      <c r="AD2483" s="28"/>
      <c r="AE2483" s="28">
        <v>21.9</v>
      </c>
      <c r="AF2483" s="33">
        <v>5.4739999999999997E-2</v>
      </c>
      <c r="AG2483" s="28">
        <v>2.5</v>
      </c>
      <c r="AH2483" s="31"/>
      <c r="AI2483" s="31"/>
      <c r="AJ2483" s="31"/>
      <c r="AK2483" s="75" t="str">
        <f t="shared" si="488"/>
        <v>1</v>
      </c>
      <c r="AL2483" s="75" t="str">
        <f t="shared" si="489"/>
        <v>1</v>
      </c>
      <c r="AM2483" s="75" t="str">
        <f t="shared" si="490"/>
        <v>1</v>
      </c>
      <c r="AN2483" s="75" t="str">
        <f t="shared" si="491"/>
        <v>3</v>
      </c>
      <c r="AO2483" s="75" t="str">
        <f t="shared" si="492"/>
        <v>5</v>
      </c>
      <c r="AP2483" s="75" t="str">
        <f t="shared" si="493"/>
        <v>1</v>
      </c>
      <c r="AQ2483" s="75" t="str">
        <f t="shared" si="497"/>
        <v>1</v>
      </c>
      <c r="AR2483" s="75" t="str">
        <f t="shared" si="498"/>
        <v>1</v>
      </c>
      <c r="AS2483" s="75">
        <f t="shared" si="494"/>
        <v>1.7272727272727273</v>
      </c>
      <c r="AT2483" s="75" t="str">
        <f t="shared" si="495"/>
        <v>3</v>
      </c>
      <c r="AU2483" s="48" t="e">
        <f>IF(OR(AQ2483="I",#REF!="I",AQ2483="C",#REF!="C"),"Termovacío",IF(OR(AO2483="I",AN2483="I",AP2483="I",AK2483="I",AL2483="I",AO2483="C",AN2483="C",AP2483="C",AK2483="C",AL2483="C"),"Regeneración",""))</f>
        <v>#REF!</v>
      </c>
    </row>
    <row r="2484" spans="1:47" s="10" customFormat="1" ht="15" customHeight="1" x14ac:dyDescent="0.2">
      <c r="A2484" s="4">
        <f t="shared" si="496"/>
        <v>131</v>
      </c>
      <c r="B2484" s="4">
        <v>500089</v>
      </c>
      <c r="C2484" s="4" t="s">
        <v>82</v>
      </c>
      <c r="D2484" s="4" t="s">
        <v>156</v>
      </c>
      <c r="E2484" s="3"/>
      <c r="F2484" s="4" t="s">
        <v>419</v>
      </c>
      <c r="G2484" s="4" t="s">
        <v>12</v>
      </c>
      <c r="H2484" s="4" t="s">
        <v>25</v>
      </c>
      <c r="I2484" s="4" t="s">
        <v>10</v>
      </c>
      <c r="J2484" s="4">
        <v>25</v>
      </c>
      <c r="K2484" s="4" t="s">
        <v>136</v>
      </c>
      <c r="L2484" s="4">
        <v>1993</v>
      </c>
      <c r="M2484" s="4" t="s">
        <v>266</v>
      </c>
      <c r="N2484" s="4" t="s">
        <v>304</v>
      </c>
      <c r="O2484" s="4" t="s">
        <v>122</v>
      </c>
      <c r="P2484" s="4"/>
      <c r="Q2484" s="4"/>
      <c r="R2484" s="4" t="s">
        <v>123</v>
      </c>
      <c r="S2484" s="13"/>
      <c r="T2484" s="4"/>
      <c r="U2484" s="4"/>
      <c r="V2484" s="4"/>
      <c r="W2484" s="4">
        <v>60</v>
      </c>
      <c r="X2484" s="13">
        <v>35286</v>
      </c>
      <c r="Y2484" s="27"/>
      <c r="Z2484" s="27"/>
      <c r="AA2484" s="28"/>
      <c r="AB2484" s="31"/>
      <c r="AC2484" s="32">
        <v>47</v>
      </c>
      <c r="AD2484" s="28"/>
      <c r="AE2484" s="28">
        <v>21.5</v>
      </c>
      <c r="AF2484" s="33">
        <v>2.9000000000000001E-2</v>
      </c>
      <c r="AG2484" s="28">
        <v>2</v>
      </c>
      <c r="AH2484" s="31"/>
      <c r="AI2484" s="31"/>
      <c r="AJ2484" s="31"/>
      <c r="AK2484" s="75" t="str">
        <f t="shared" si="488"/>
        <v>1</v>
      </c>
      <c r="AL2484" s="75" t="str">
        <f t="shared" si="489"/>
        <v>1</v>
      </c>
      <c r="AM2484" s="75" t="str">
        <f t="shared" si="490"/>
        <v>1</v>
      </c>
      <c r="AN2484" s="75" t="str">
        <f t="shared" si="491"/>
        <v>1</v>
      </c>
      <c r="AO2484" s="75" t="str">
        <f t="shared" si="492"/>
        <v>5</v>
      </c>
      <c r="AP2484" s="75" t="str">
        <f t="shared" si="493"/>
        <v>1</v>
      </c>
      <c r="AQ2484" s="75" t="str">
        <f t="shared" si="497"/>
        <v>1</v>
      </c>
      <c r="AR2484" s="75" t="str">
        <f t="shared" si="498"/>
        <v>1</v>
      </c>
      <c r="AS2484" s="75">
        <f t="shared" si="494"/>
        <v>1.5454545454545454</v>
      </c>
      <c r="AT2484" s="75" t="str">
        <f t="shared" si="495"/>
        <v>3</v>
      </c>
      <c r="AU2484" s="48" t="e">
        <f>IF(OR(AQ2484="I",#REF!="I",AQ2484="C",#REF!="C"),"Termovacío",IF(OR(AO2484="I",AN2484="I",AP2484="I",AK2484="I",AL2484="I",AO2484="C",AN2484="C",AP2484="C",AK2484="C",AL2484="C"),"Regeneración",""))</f>
        <v>#REF!</v>
      </c>
    </row>
    <row r="2485" spans="1:47" s="10" customFormat="1" ht="15" customHeight="1" x14ac:dyDescent="0.2">
      <c r="A2485" s="4">
        <f t="shared" si="496"/>
        <v>131</v>
      </c>
      <c r="B2485" s="4">
        <v>500089</v>
      </c>
      <c r="C2485" s="4" t="s">
        <v>82</v>
      </c>
      <c r="D2485" s="4" t="s">
        <v>156</v>
      </c>
      <c r="E2485" s="3"/>
      <c r="F2485" s="4" t="s">
        <v>419</v>
      </c>
      <c r="G2485" s="4" t="s">
        <v>12</v>
      </c>
      <c r="H2485" s="4" t="s">
        <v>25</v>
      </c>
      <c r="I2485" s="4" t="s">
        <v>10</v>
      </c>
      <c r="J2485" s="4">
        <v>25</v>
      </c>
      <c r="K2485" s="4" t="s">
        <v>136</v>
      </c>
      <c r="L2485" s="4">
        <v>1993</v>
      </c>
      <c r="M2485" s="4" t="s">
        <v>266</v>
      </c>
      <c r="N2485" s="4" t="s">
        <v>304</v>
      </c>
      <c r="O2485" s="4" t="s">
        <v>122</v>
      </c>
      <c r="P2485" s="4"/>
      <c r="Q2485" s="4"/>
      <c r="R2485" s="4" t="s">
        <v>123</v>
      </c>
      <c r="S2485" s="13"/>
      <c r="T2485" s="4"/>
      <c r="U2485" s="4"/>
      <c r="V2485" s="4"/>
      <c r="W2485" s="4">
        <v>60</v>
      </c>
      <c r="X2485" s="13">
        <v>34955</v>
      </c>
      <c r="Y2485" s="27"/>
      <c r="Z2485" s="27"/>
      <c r="AA2485" s="28"/>
      <c r="AB2485" s="31"/>
      <c r="AC2485" s="32">
        <v>62.8</v>
      </c>
      <c r="AD2485" s="28"/>
      <c r="AE2485" s="28"/>
      <c r="AF2485" s="33">
        <v>4.3999999999999997E-2</v>
      </c>
      <c r="AG2485" s="28"/>
      <c r="AH2485" s="31"/>
      <c r="AI2485" s="31"/>
      <c r="AJ2485" s="31"/>
      <c r="AK2485" s="75" t="str">
        <f t="shared" si="488"/>
        <v>1</v>
      </c>
      <c r="AL2485" s="75" t="str">
        <f t="shared" si="489"/>
        <v>1</v>
      </c>
      <c r="AM2485" s="75" t="str">
        <f t="shared" si="490"/>
        <v>1</v>
      </c>
      <c r="AN2485" s="75" t="str">
        <f t="shared" si="491"/>
        <v>1</v>
      </c>
      <c r="AO2485" s="75" t="str">
        <f t="shared" si="492"/>
        <v>1</v>
      </c>
      <c r="AP2485" s="75" t="str">
        <f t="shared" si="493"/>
        <v>1</v>
      </c>
      <c r="AQ2485" s="75" t="str">
        <f t="shared" si="497"/>
        <v>1</v>
      </c>
      <c r="AR2485" s="75" t="str">
        <f t="shared" si="498"/>
        <v>1</v>
      </c>
      <c r="AS2485" s="75">
        <f t="shared" si="494"/>
        <v>1</v>
      </c>
      <c r="AT2485" s="75" t="str">
        <f t="shared" si="495"/>
        <v>1</v>
      </c>
      <c r="AU2485" s="48" t="e">
        <f>IF(OR(AQ2485="I",#REF!="I",AQ2485="C",#REF!="C"),"Termovacío",IF(OR(AO2485="I",AN2485="I",AP2485="I",AK2485="I",AL2485="I",AO2485="C",AN2485="C",AP2485="C",AK2485="C",AL2485="C"),"Regeneración",""))</f>
        <v>#REF!</v>
      </c>
    </row>
    <row r="2486" spans="1:47" s="10" customFormat="1" ht="15" customHeight="1" x14ac:dyDescent="0.2">
      <c r="A2486" s="4">
        <f t="shared" si="496"/>
        <v>131</v>
      </c>
      <c r="B2486" s="4">
        <v>500089</v>
      </c>
      <c r="C2486" s="4" t="s">
        <v>82</v>
      </c>
      <c r="D2486" s="4" t="s">
        <v>156</v>
      </c>
      <c r="E2486" s="3"/>
      <c r="F2486" s="4" t="s">
        <v>419</v>
      </c>
      <c r="G2486" s="4" t="s">
        <v>12</v>
      </c>
      <c r="H2486" s="4" t="s">
        <v>25</v>
      </c>
      <c r="I2486" s="4" t="s">
        <v>10</v>
      </c>
      <c r="J2486" s="4">
        <v>25</v>
      </c>
      <c r="K2486" s="4" t="s">
        <v>136</v>
      </c>
      <c r="L2486" s="4">
        <v>1993</v>
      </c>
      <c r="M2486" s="4" t="s">
        <v>266</v>
      </c>
      <c r="N2486" s="4" t="s">
        <v>304</v>
      </c>
      <c r="O2486" s="4" t="s">
        <v>122</v>
      </c>
      <c r="P2486" s="4"/>
      <c r="Q2486" s="4"/>
      <c r="R2486" s="4" t="s">
        <v>123</v>
      </c>
      <c r="S2486" s="13"/>
      <c r="T2486" s="4"/>
      <c r="U2486" s="4"/>
      <c r="V2486" s="4"/>
      <c r="W2486" s="4">
        <v>60</v>
      </c>
      <c r="X2486" s="13">
        <v>34227</v>
      </c>
      <c r="Y2486" s="27"/>
      <c r="Z2486" s="27"/>
      <c r="AA2486" s="28"/>
      <c r="AB2486" s="31"/>
      <c r="AC2486" s="32">
        <v>30</v>
      </c>
      <c r="AD2486" s="28"/>
      <c r="AE2486" s="28"/>
      <c r="AF2486" s="33">
        <v>1.6E-2</v>
      </c>
      <c r="AG2486" s="28"/>
      <c r="AH2486" s="31"/>
      <c r="AI2486" s="31"/>
      <c r="AJ2486" s="31"/>
      <c r="AK2486" s="75" t="str">
        <f t="shared" si="488"/>
        <v>1</v>
      </c>
      <c r="AL2486" s="75" t="str">
        <f t="shared" si="489"/>
        <v>1</v>
      </c>
      <c r="AM2486" s="75" t="str">
        <f t="shared" si="490"/>
        <v>1</v>
      </c>
      <c r="AN2486" s="75" t="str">
        <f t="shared" si="491"/>
        <v>1</v>
      </c>
      <c r="AO2486" s="75" t="str">
        <f t="shared" si="492"/>
        <v>1</v>
      </c>
      <c r="AP2486" s="75" t="str">
        <f t="shared" si="493"/>
        <v>1</v>
      </c>
      <c r="AQ2486" s="75" t="str">
        <f t="shared" si="497"/>
        <v>5</v>
      </c>
      <c r="AR2486" s="75" t="str">
        <f t="shared" si="498"/>
        <v>1</v>
      </c>
      <c r="AS2486" s="75">
        <f t="shared" si="494"/>
        <v>1.9090909090909092</v>
      </c>
      <c r="AT2486" s="75" t="str">
        <f t="shared" si="495"/>
        <v>3</v>
      </c>
      <c r="AU2486" s="48" t="e">
        <f>IF(OR(AQ2486="I",#REF!="I",AQ2486="C",#REF!="C"),"Termovacío",IF(OR(AO2486="I",AN2486="I",AP2486="I",AK2486="I",AL2486="I",AO2486="C",AN2486="C",AP2486="C",AK2486="C",AL2486="C"),"Regeneración",""))</f>
        <v>#REF!</v>
      </c>
    </row>
    <row r="2487" spans="1:47" s="10" customFormat="1" ht="15" customHeight="1" x14ac:dyDescent="0.2">
      <c r="A2487" s="4">
        <f t="shared" si="496"/>
        <v>132</v>
      </c>
      <c r="B2487" s="36">
        <v>500072</v>
      </c>
      <c r="C2487" s="36" t="s">
        <v>82</v>
      </c>
      <c r="D2487" s="36" t="s">
        <v>163</v>
      </c>
      <c r="E2487" s="37"/>
      <c r="F2487" s="36" t="s">
        <v>420</v>
      </c>
      <c r="G2487" s="36" t="s">
        <v>29</v>
      </c>
      <c r="H2487" s="36" t="s">
        <v>64</v>
      </c>
      <c r="I2487" s="36" t="s">
        <v>10</v>
      </c>
      <c r="J2487" s="36" t="s">
        <v>144</v>
      </c>
      <c r="K2487" s="36" t="s">
        <v>136</v>
      </c>
      <c r="L2487" s="36">
        <v>1984</v>
      </c>
      <c r="M2487" s="36" t="s">
        <v>266</v>
      </c>
      <c r="N2487" s="36" t="s">
        <v>304</v>
      </c>
      <c r="O2487" s="36" t="s">
        <v>122</v>
      </c>
      <c r="P2487" s="36"/>
      <c r="Q2487" s="36"/>
      <c r="R2487" s="36" t="s">
        <v>123</v>
      </c>
      <c r="S2487" s="38"/>
      <c r="T2487" s="36"/>
      <c r="U2487" s="36"/>
      <c r="V2487" s="36"/>
      <c r="W2487" s="36">
        <v>60</v>
      </c>
      <c r="X2487" s="38">
        <v>45699</v>
      </c>
      <c r="Y2487" s="39">
        <v>78</v>
      </c>
      <c r="Z2487" s="39" t="s">
        <v>664</v>
      </c>
      <c r="AA2487" s="40" t="s">
        <v>665</v>
      </c>
      <c r="AB2487" s="41">
        <v>0.88600000000000001</v>
      </c>
      <c r="AC2487" s="42">
        <v>69</v>
      </c>
      <c r="AD2487" s="40">
        <v>5</v>
      </c>
      <c r="AE2487" s="40">
        <v>47.8</v>
      </c>
      <c r="AF2487" s="43">
        <v>0.02</v>
      </c>
      <c r="AG2487" s="40">
        <v>0.5</v>
      </c>
      <c r="AH2487" s="41">
        <v>5.0000000000000001E-3</v>
      </c>
      <c r="AI2487" s="41">
        <v>9.8000000000000004E-2</v>
      </c>
      <c r="AJ2487" s="41"/>
      <c r="AK2487" s="75" t="str">
        <f t="shared" si="488"/>
        <v>1</v>
      </c>
      <c r="AL2487" s="75" t="str">
        <f t="shared" si="489"/>
        <v>1</v>
      </c>
      <c r="AM2487" s="75" t="str">
        <f t="shared" si="490"/>
        <v>1</v>
      </c>
      <c r="AN2487" s="75" t="str">
        <f t="shared" si="491"/>
        <v>1</v>
      </c>
      <c r="AO2487" s="75" t="str">
        <f t="shared" si="492"/>
        <v>1</v>
      </c>
      <c r="AP2487" s="75" t="str">
        <f t="shared" si="493"/>
        <v>1</v>
      </c>
      <c r="AQ2487" s="75" t="str">
        <f t="shared" si="497"/>
        <v>1</v>
      </c>
      <c r="AR2487" s="75" t="str">
        <f t="shared" si="498"/>
        <v>1</v>
      </c>
      <c r="AS2487" s="75">
        <f t="shared" si="494"/>
        <v>1</v>
      </c>
      <c r="AT2487" s="75" t="str">
        <f t="shared" si="495"/>
        <v>1</v>
      </c>
      <c r="AU2487" s="48" t="e">
        <f>IF(OR(AQ2487="I",#REF!="I",AQ2487="C",#REF!="C"),"Termovacío",IF(OR(AO2487="I",AN2487="I",AP2487="I",AK2487="I",AL2487="I",AO2487="C",AN2487="C",AP2487="C",AK2487="C",AL2487="C"),"Regeneración",""))</f>
        <v>#REF!</v>
      </c>
    </row>
    <row r="2488" spans="1:47" s="10" customFormat="1" ht="15" customHeight="1" x14ac:dyDescent="0.2">
      <c r="A2488" s="4">
        <f t="shared" si="496"/>
        <v>132</v>
      </c>
      <c r="B2488" s="4">
        <v>500072</v>
      </c>
      <c r="C2488" s="4" t="s">
        <v>82</v>
      </c>
      <c r="D2488" s="4" t="s">
        <v>163</v>
      </c>
      <c r="E2488" s="3"/>
      <c r="F2488" s="4" t="s">
        <v>420</v>
      </c>
      <c r="G2488" s="4" t="s">
        <v>29</v>
      </c>
      <c r="H2488" s="4" t="s">
        <v>64</v>
      </c>
      <c r="I2488" s="4" t="s">
        <v>10</v>
      </c>
      <c r="J2488" s="4" t="s">
        <v>144</v>
      </c>
      <c r="K2488" s="4" t="s">
        <v>136</v>
      </c>
      <c r="L2488" s="4">
        <v>1984</v>
      </c>
      <c r="M2488" s="4" t="s">
        <v>266</v>
      </c>
      <c r="N2488" s="4" t="s">
        <v>304</v>
      </c>
      <c r="O2488" s="4" t="s">
        <v>122</v>
      </c>
      <c r="P2488" s="4"/>
      <c r="Q2488" s="4"/>
      <c r="R2488" s="4" t="s">
        <v>123</v>
      </c>
      <c r="S2488" s="13"/>
      <c r="T2488" s="4"/>
      <c r="U2488" s="4"/>
      <c r="V2488" s="4"/>
      <c r="W2488" s="4">
        <v>60</v>
      </c>
      <c r="X2488" s="13" t="s">
        <v>286</v>
      </c>
      <c r="Y2488" s="27">
        <v>0</v>
      </c>
      <c r="Z2488" s="27">
        <v>46</v>
      </c>
      <c r="AA2488" s="28" t="s">
        <v>282</v>
      </c>
      <c r="AB2488" s="31">
        <v>0.86599999999999999</v>
      </c>
      <c r="AC2488" s="32">
        <v>56.5</v>
      </c>
      <c r="AD2488" s="28">
        <v>14</v>
      </c>
      <c r="AE2488" s="28">
        <v>38.1</v>
      </c>
      <c r="AF2488" s="33">
        <v>0.02</v>
      </c>
      <c r="AG2488" s="28">
        <v>1</v>
      </c>
      <c r="AH2488" s="31">
        <v>0.04</v>
      </c>
      <c r="AI2488" s="31">
        <v>0.94</v>
      </c>
      <c r="AJ2488" s="31"/>
      <c r="AK2488" s="75" t="str">
        <f t="shared" si="488"/>
        <v>1</v>
      </c>
      <c r="AL2488" s="75" t="str">
        <f t="shared" si="489"/>
        <v>1</v>
      </c>
      <c r="AM2488" s="75" t="str">
        <f t="shared" si="490"/>
        <v>1</v>
      </c>
      <c r="AN2488" s="75" t="str">
        <f t="shared" si="491"/>
        <v>1</v>
      </c>
      <c r="AO2488" s="75" t="str">
        <f t="shared" si="492"/>
        <v>1</v>
      </c>
      <c r="AP2488" s="75" t="str">
        <f t="shared" si="493"/>
        <v>1</v>
      </c>
      <c r="AQ2488" s="75" t="str">
        <f t="shared" si="497"/>
        <v>1</v>
      </c>
      <c r="AR2488" s="75" t="str">
        <f t="shared" si="498"/>
        <v>1</v>
      </c>
      <c r="AS2488" s="75">
        <f t="shared" si="494"/>
        <v>1</v>
      </c>
      <c r="AT2488" s="75" t="str">
        <f t="shared" si="495"/>
        <v>1</v>
      </c>
      <c r="AU2488" s="48" t="e">
        <f>IF(OR(AQ2488="I",#REF!="I",AQ2488="C",#REF!="C"),"Termovacío",IF(OR(AO2488="I",AN2488="I",AP2488="I",AK2488="I",AL2488="I",AO2488="C",AN2488="C",AP2488="C",AK2488="C",AL2488="C"),"Regeneración",""))</f>
        <v>#REF!</v>
      </c>
    </row>
    <row r="2489" spans="1:47" s="10" customFormat="1" ht="15" customHeight="1" x14ac:dyDescent="0.2">
      <c r="A2489" s="4">
        <f t="shared" si="496"/>
        <v>132</v>
      </c>
      <c r="B2489" s="4">
        <v>500072</v>
      </c>
      <c r="C2489" s="4" t="s">
        <v>82</v>
      </c>
      <c r="D2489" s="4" t="s">
        <v>163</v>
      </c>
      <c r="E2489" s="3"/>
      <c r="F2489" s="4" t="s">
        <v>420</v>
      </c>
      <c r="G2489" s="4" t="s">
        <v>29</v>
      </c>
      <c r="H2489" s="4" t="s">
        <v>64</v>
      </c>
      <c r="I2489" s="4" t="s">
        <v>10</v>
      </c>
      <c r="J2489" s="4" t="s">
        <v>144</v>
      </c>
      <c r="K2489" s="4" t="s">
        <v>136</v>
      </c>
      <c r="L2489" s="4">
        <v>1984</v>
      </c>
      <c r="M2489" s="4" t="s">
        <v>266</v>
      </c>
      <c r="N2489" s="4" t="s">
        <v>304</v>
      </c>
      <c r="O2489" s="4" t="s">
        <v>122</v>
      </c>
      <c r="P2489" s="4"/>
      <c r="Q2489" s="4"/>
      <c r="R2489" s="4" t="s">
        <v>123</v>
      </c>
      <c r="S2489" s="13"/>
      <c r="T2489" s="4"/>
      <c r="U2489" s="4"/>
      <c r="V2489" s="4" t="s">
        <v>301</v>
      </c>
      <c r="W2489" s="4">
        <v>60</v>
      </c>
      <c r="X2489" s="13">
        <v>44390</v>
      </c>
      <c r="Y2489" s="27">
        <v>82.4</v>
      </c>
      <c r="Z2489" s="27">
        <v>23</v>
      </c>
      <c r="AA2489" s="28" t="s">
        <v>283</v>
      </c>
      <c r="AB2489" s="31">
        <v>0.86099999999999999</v>
      </c>
      <c r="AC2489" s="32">
        <v>41</v>
      </c>
      <c r="AD2489" s="28">
        <v>15</v>
      </c>
      <c r="AE2489" s="28">
        <v>36</v>
      </c>
      <c r="AF2489" s="33">
        <v>0.02</v>
      </c>
      <c r="AG2489" s="28">
        <v>1.5</v>
      </c>
      <c r="AH2489" s="31">
        <v>0.01</v>
      </c>
      <c r="AI2489" s="31">
        <v>0.53200000000000003</v>
      </c>
      <c r="AJ2489" s="31"/>
      <c r="AK2489" s="75" t="str">
        <f t="shared" si="488"/>
        <v>1</v>
      </c>
      <c r="AL2489" s="75" t="str">
        <f t="shared" si="489"/>
        <v>1</v>
      </c>
      <c r="AM2489" s="75" t="str">
        <f t="shared" si="490"/>
        <v>1</v>
      </c>
      <c r="AN2489" s="75" t="str">
        <f t="shared" si="491"/>
        <v>1</v>
      </c>
      <c r="AO2489" s="75" t="str">
        <f t="shared" si="492"/>
        <v>1</v>
      </c>
      <c r="AP2489" s="75" t="str">
        <f t="shared" si="493"/>
        <v>1</v>
      </c>
      <c r="AQ2489" s="75" t="str">
        <f t="shared" si="497"/>
        <v>1</v>
      </c>
      <c r="AR2489" s="75" t="str">
        <f t="shared" si="498"/>
        <v>1</v>
      </c>
      <c r="AS2489" s="75">
        <f t="shared" si="494"/>
        <v>1</v>
      </c>
      <c r="AT2489" s="75" t="str">
        <f t="shared" si="495"/>
        <v>1</v>
      </c>
      <c r="AU2489" s="48" t="e">
        <f>IF(OR(AQ2489="I",#REF!="I",AQ2489="C",#REF!="C"),"Termovacío",IF(OR(AO2489="I",AN2489="I",AP2489="I",AK2489="I",AL2489="I",AO2489="C",AN2489="C",AP2489="C",AK2489="C",AL2489="C"),"Regeneración",""))</f>
        <v>#REF!</v>
      </c>
    </row>
    <row r="2490" spans="1:47" s="10" customFormat="1" ht="15" customHeight="1" x14ac:dyDescent="0.2">
      <c r="A2490" s="4">
        <f t="shared" si="496"/>
        <v>132</v>
      </c>
      <c r="B2490" s="4">
        <v>500072</v>
      </c>
      <c r="C2490" s="4" t="s">
        <v>82</v>
      </c>
      <c r="D2490" s="4" t="s">
        <v>163</v>
      </c>
      <c r="E2490" s="3"/>
      <c r="F2490" s="4" t="s">
        <v>420</v>
      </c>
      <c r="G2490" s="4" t="s">
        <v>29</v>
      </c>
      <c r="H2490" s="4" t="s">
        <v>64</v>
      </c>
      <c r="I2490" s="4" t="s">
        <v>10</v>
      </c>
      <c r="J2490" s="4" t="s">
        <v>144</v>
      </c>
      <c r="K2490" s="4" t="s">
        <v>136</v>
      </c>
      <c r="L2490" s="4">
        <v>1984</v>
      </c>
      <c r="M2490" s="4" t="s">
        <v>266</v>
      </c>
      <c r="N2490" s="4" t="s">
        <v>304</v>
      </c>
      <c r="O2490" s="4" t="s">
        <v>122</v>
      </c>
      <c r="P2490" s="4"/>
      <c r="Q2490" s="4"/>
      <c r="R2490" s="4" t="s">
        <v>123</v>
      </c>
      <c r="S2490" s="13"/>
      <c r="T2490" s="4"/>
      <c r="U2490" s="4"/>
      <c r="V2490" s="4"/>
      <c r="W2490" s="4">
        <v>60</v>
      </c>
      <c r="X2490" s="13">
        <v>43994</v>
      </c>
      <c r="Y2490" s="27"/>
      <c r="Z2490" s="27"/>
      <c r="AA2490" s="28"/>
      <c r="AB2490" s="31"/>
      <c r="AC2490" s="32">
        <v>30</v>
      </c>
      <c r="AD2490" s="28"/>
      <c r="AE2490" s="28">
        <v>39.9</v>
      </c>
      <c r="AF2490" s="33">
        <v>0.01</v>
      </c>
      <c r="AG2490" s="28">
        <v>1.5</v>
      </c>
      <c r="AH2490" s="31">
        <v>2.5999999999999999E-2</v>
      </c>
      <c r="AI2490" s="31">
        <v>0.62</v>
      </c>
      <c r="AJ2490" s="31"/>
      <c r="AK2490" s="75" t="str">
        <f t="shared" si="488"/>
        <v>1</v>
      </c>
      <c r="AL2490" s="75" t="str">
        <f t="shared" si="489"/>
        <v>1</v>
      </c>
      <c r="AM2490" s="75" t="str">
        <f t="shared" si="490"/>
        <v>1</v>
      </c>
      <c r="AN2490" s="75" t="str">
        <f t="shared" si="491"/>
        <v>1</v>
      </c>
      <c r="AO2490" s="75" t="str">
        <f t="shared" si="492"/>
        <v>1</v>
      </c>
      <c r="AP2490" s="75" t="str">
        <f t="shared" si="493"/>
        <v>1</v>
      </c>
      <c r="AQ2490" s="75" t="str">
        <f t="shared" si="497"/>
        <v>5</v>
      </c>
      <c r="AR2490" s="75" t="str">
        <f t="shared" si="498"/>
        <v>1</v>
      </c>
      <c r="AS2490" s="75">
        <f t="shared" si="494"/>
        <v>1.9090909090909092</v>
      </c>
      <c r="AT2490" s="75" t="str">
        <f t="shared" si="495"/>
        <v>3</v>
      </c>
      <c r="AU2490" s="48" t="e">
        <f>IF(OR(AQ2490="I",#REF!="I",AQ2490="C",#REF!="C"),"Termovacío",IF(OR(AO2490="I",AN2490="I",AP2490="I",AK2490="I",AL2490="I",AO2490="C",AN2490="C",AP2490="C",AK2490="C",AL2490="C"),"Regeneración",""))</f>
        <v>#REF!</v>
      </c>
    </row>
    <row r="2491" spans="1:47" s="10" customFormat="1" ht="15" customHeight="1" x14ac:dyDescent="0.2">
      <c r="A2491" s="4">
        <f t="shared" si="496"/>
        <v>132</v>
      </c>
      <c r="B2491" s="4">
        <v>500072</v>
      </c>
      <c r="C2491" s="4" t="s">
        <v>82</v>
      </c>
      <c r="D2491" s="4" t="s">
        <v>163</v>
      </c>
      <c r="E2491" s="3"/>
      <c r="F2491" s="4" t="s">
        <v>420</v>
      </c>
      <c r="G2491" s="4" t="s">
        <v>29</v>
      </c>
      <c r="H2491" s="4" t="s">
        <v>64</v>
      </c>
      <c r="I2491" s="4" t="s">
        <v>10</v>
      </c>
      <c r="J2491" s="4" t="s">
        <v>144</v>
      </c>
      <c r="K2491" s="4" t="s">
        <v>136</v>
      </c>
      <c r="L2491" s="4">
        <v>1984</v>
      </c>
      <c r="M2491" s="4" t="s">
        <v>266</v>
      </c>
      <c r="N2491" s="4" t="s">
        <v>304</v>
      </c>
      <c r="O2491" s="4" t="s">
        <v>122</v>
      </c>
      <c r="P2491" s="4"/>
      <c r="Q2491" s="4"/>
      <c r="R2491" s="4" t="s">
        <v>123</v>
      </c>
      <c r="S2491" s="13"/>
      <c r="T2491" s="4"/>
      <c r="U2491" s="4"/>
      <c r="V2491" s="4"/>
      <c r="W2491" s="4">
        <v>60</v>
      </c>
      <c r="X2491" s="13">
        <v>43577</v>
      </c>
      <c r="Y2491" s="27"/>
      <c r="Z2491" s="27"/>
      <c r="AA2491" s="28"/>
      <c r="AB2491" s="31"/>
      <c r="AC2491" s="32">
        <v>34.5</v>
      </c>
      <c r="AD2491" s="28"/>
      <c r="AE2491" s="28">
        <v>42.8</v>
      </c>
      <c r="AF2491" s="33">
        <v>0.01</v>
      </c>
      <c r="AG2491" s="28">
        <v>1</v>
      </c>
      <c r="AH2491" s="31">
        <v>3.3000000000000002E-2</v>
      </c>
      <c r="AI2491" s="31">
        <v>0.6</v>
      </c>
      <c r="AJ2491" s="31"/>
      <c r="AK2491" s="75" t="str">
        <f t="shared" si="488"/>
        <v>1</v>
      </c>
      <c r="AL2491" s="75" t="str">
        <f t="shared" si="489"/>
        <v>1</v>
      </c>
      <c r="AM2491" s="75" t="str">
        <f t="shared" si="490"/>
        <v>1</v>
      </c>
      <c r="AN2491" s="75" t="str">
        <f t="shared" si="491"/>
        <v>1</v>
      </c>
      <c r="AO2491" s="75" t="str">
        <f t="shared" si="492"/>
        <v>1</v>
      </c>
      <c r="AP2491" s="75" t="str">
        <f t="shared" si="493"/>
        <v>1</v>
      </c>
      <c r="AQ2491" s="75" t="str">
        <f t="shared" si="497"/>
        <v>5</v>
      </c>
      <c r="AR2491" s="75" t="str">
        <f t="shared" si="498"/>
        <v>1</v>
      </c>
      <c r="AS2491" s="75">
        <f t="shared" si="494"/>
        <v>1.9090909090909092</v>
      </c>
      <c r="AT2491" s="75" t="str">
        <f t="shared" si="495"/>
        <v>3</v>
      </c>
      <c r="AU2491" s="48" t="e">
        <f>IF(OR(AQ2491="I",#REF!="I",AQ2491="C",#REF!="C"),"Termovacío",IF(OR(AO2491="I",AN2491="I",AP2491="I",AK2491="I",AL2491="I",AO2491="C",AN2491="C",AP2491="C",AK2491="C",AL2491="C"),"Regeneración",""))</f>
        <v>#REF!</v>
      </c>
    </row>
    <row r="2492" spans="1:47" s="10" customFormat="1" ht="15" customHeight="1" x14ac:dyDescent="0.2">
      <c r="A2492" s="4">
        <f t="shared" si="496"/>
        <v>132</v>
      </c>
      <c r="B2492" s="4">
        <v>500072</v>
      </c>
      <c r="C2492" s="4" t="s">
        <v>82</v>
      </c>
      <c r="D2492" s="4" t="s">
        <v>163</v>
      </c>
      <c r="E2492" s="3"/>
      <c r="F2492" s="4" t="s">
        <v>420</v>
      </c>
      <c r="G2492" s="4" t="s">
        <v>29</v>
      </c>
      <c r="H2492" s="4" t="s">
        <v>64</v>
      </c>
      <c r="I2492" s="4" t="s">
        <v>10</v>
      </c>
      <c r="J2492" s="4" t="s">
        <v>144</v>
      </c>
      <c r="K2492" s="4" t="s">
        <v>136</v>
      </c>
      <c r="L2492" s="4">
        <v>1984</v>
      </c>
      <c r="M2492" s="4" t="s">
        <v>266</v>
      </c>
      <c r="N2492" s="4" t="s">
        <v>304</v>
      </c>
      <c r="O2492" s="4" t="s">
        <v>122</v>
      </c>
      <c r="P2492" s="4"/>
      <c r="Q2492" s="4"/>
      <c r="R2492" s="4" t="s">
        <v>123</v>
      </c>
      <c r="S2492" s="13"/>
      <c r="T2492" s="4"/>
      <c r="U2492" s="4"/>
      <c r="V2492" s="4"/>
      <c r="W2492" s="4">
        <v>60</v>
      </c>
      <c r="X2492" s="13">
        <v>43312</v>
      </c>
      <c r="Y2492" s="27"/>
      <c r="Z2492" s="27"/>
      <c r="AA2492" s="28"/>
      <c r="AB2492" s="31"/>
      <c r="AC2492" s="32"/>
      <c r="AD2492" s="28"/>
      <c r="AE2492" s="28">
        <v>40.5</v>
      </c>
      <c r="AF2492" s="33">
        <v>0.02</v>
      </c>
      <c r="AG2492" s="28">
        <v>1</v>
      </c>
      <c r="AH2492" s="31">
        <v>1.7000000000000001E-2</v>
      </c>
      <c r="AI2492" s="31">
        <v>0.56999999999999995</v>
      </c>
      <c r="AJ2492" s="31"/>
      <c r="AK2492" s="75" t="str">
        <f t="shared" si="488"/>
        <v>1</v>
      </c>
      <c r="AL2492" s="75" t="str">
        <f t="shared" si="489"/>
        <v>1</v>
      </c>
      <c r="AM2492" s="75" t="str">
        <f t="shared" si="490"/>
        <v>1</v>
      </c>
      <c r="AN2492" s="75" t="str">
        <f t="shared" si="491"/>
        <v>1</v>
      </c>
      <c r="AO2492" s="75" t="str">
        <f t="shared" si="492"/>
        <v>1</v>
      </c>
      <c r="AP2492" s="75" t="str">
        <f t="shared" si="493"/>
        <v>1</v>
      </c>
      <c r="AQ2492" s="75" t="str">
        <f t="shared" si="497"/>
        <v>1</v>
      </c>
      <c r="AR2492" s="75" t="str">
        <f t="shared" si="498"/>
        <v>1</v>
      </c>
      <c r="AS2492" s="75">
        <f t="shared" si="494"/>
        <v>1</v>
      </c>
      <c r="AT2492" s="75" t="str">
        <f t="shared" si="495"/>
        <v>1</v>
      </c>
      <c r="AU2492" s="48" t="e">
        <f>IF(OR(AQ2492="I",#REF!="I",AQ2492="C",#REF!="C"),"Termovacío",IF(OR(AO2492="I",AN2492="I",AP2492="I",AK2492="I",AL2492="I",AO2492="C",AN2492="C",AP2492="C",AK2492="C",AL2492="C"),"Regeneración",""))</f>
        <v>#REF!</v>
      </c>
    </row>
    <row r="2493" spans="1:47" s="10" customFormat="1" ht="15" customHeight="1" x14ac:dyDescent="0.2">
      <c r="A2493" s="4">
        <f t="shared" si="496"/>
        <v>132</v>
      </c>
      <c r="B2493" s="4">
        <v>500072</v>
      </c>
      <c r="C2493" s="4" t="s">
        <v>82</v>
      </c>
      <c r="D2493" s="4" t="s">
        <v>163</v>
      </c>
      <c r="E2493" s="3"/>
      <c r="F2493" s="4" t="s">
        <v>420</v>
      </c>
      <c r="G2493" s="4" t="s">
        <v>29</v>
      </c>
      <c r="H2493" s="4" t="s">
        <v>64</v>
      </c>
      <c r="I2493" s="4" t="s">
        <v>10</v>
      </c>
      <c r="J2493" s="4" t="s">
        <v>144</v>
      </c>
      <c r="K2493" s="4" t="s">
        <v>136</v>
      </c>
      <c r="L2493" s="4">
        <v>1984</v>
      </c>
      <c r="M2493" s="4" t="s">
        <v>266</v>
      </c>
      <c r="N2493" s="4" t="s">
        <v>304</v>
      </c>
      <c r="O2493" s="4" t="s">
        <v>122</v>
      </c>
      <c r="P2493" s="4"/>
      <c r="Q2493" s="4"/>
      <c r="R2493" s="4" t="s">
        <v>123</v>
      </c>
      <c r="S2493" s="13"/>
      <c r="T2493" s="4"/>
      <c r="U2493" s="4"/>
      <c r="V2493" s="4"/>
      <c r="W2493" s="4">
        <v>60</v>
      </c>
      <c r="X2493" s="13">
        <v>42920</v>
      </c>
      <c r="Y2493" s="27"/>
      <c r="Z2493" s="27"/>
      <c r="AA2493" s="28"/>
      <c r="AB2493" s="31"/>
      <c r="AC2493" s="32"/>
      <c r="AD2493" s="28"/>
      <c r="AE2493" s="28">
        <v>42.7</v>
      </c>
      <c r="AF2493" s="33">
        <v>0.01</v>
      </c>
      <c r="AG2493" s="28">
        <v>2</v>
      </c>
      <c r="AH2493" s="31">
        <v>0.05</v>
      </c>
      <c r="AI2493" s="31">
        <v>0.9</v>
      </c>
      <c r="AJ2493" s="31"/>
      <c r="AK2493" s="75" t="str">
        <f t="shared" si="488"/>
        <v>1</v>
      </c>
      <c r="AL2493" s="75" t="str">
        <f t="shared" si="489"/>
        <v>1</v>
      </c>
      <c r="AM2493" s="75" t="str">
        <f t="shared" si="490"/>
        <v>1</v>
      </c>
      <c r="AN2493" s="75" t="str">
        <f t="shared" si="491"/>
        <v>1</v>
      </c>
      <c r="AO2493" s="75" t="str">
        <f t="shared" si="492"/>
        <v>1</v>
      </c>
      <c r="AP2493" s="75" t="str">
        <f t="shared" si="493"/>
        <v>1</v>
      </c>
      <c r="AQ2493" s="75" t="str">
        <f t="shared" si="497"/>
        <v>1</v>
      </c>
      <c r="AR2493" s="75" t="str">
        <f t="shared" si="498"/>
        <v>1</v>
      </c>
      <c r="AS2493" s="75">
        <f t="shared" si="494"/>
        <v>1</v>
      </c>
      <c r="AT2493" s="75" t="str">
        <f t="shared" si="495"/>
        <v>1</v>
      </c>
      <c r="AU2493" s="48" t="e">
        <f>IF(OR(AQ2493="I",#REF!="I",AQ2493="C",#REF!="C"),"Termovacío",IF(OR(AO2493="I",AN2493="I",AP2493="I",AK2493="I",AL2493="I",AO2493="C",AN2493="C",AP2493="C",AK2493="C",AL2493="C"),"Regeneración",""))</f>
        <v>#REF!</v>
      </c>
    </row>
    <row r="2494" spans="1:47" s="10" customFormat="1" ht="15" customHeight="1" x14ac:dyDescent="0.2">
      <c r="A2494" s="4">
        <f t="shared" si="496"/>
        <v>132</v>
      </c>
      <c r="B2494" s="4">
        <v>500072</v>
      </c>
      <c r="C2494" s="4" t="s">
        <v>82</v>
      </c>
      <c r="D2494" s="4" t="s">
        <v>163</v>
      </c>
      <c r="E2494" s="3"/>
      <c r="F2494" s="4" t="s">
        <v>420</v>
      </c>
      <c r="G2494" s="4" t="s">
        <v>29</v>
      </c>
      <c r="H2494" s="4" t="s">
        <v>64</v>
      </c>
      <c r="I2494" s="4" t="s">
        <v>10</v>
      </c>
      <c r="J2494" s="4" t="s">
        <v>144</v>
      </c>
      <c r="K2494" s="4" t="s">
        <v>136</v>
      </c>
      <c r="L2494" s="4">
        <v>1984</v>
      </c>
      <c r="M2494" s="4" t="s">
        <v>266</v>
      </c>
      <c r="N2494" s="4" t="s">
        <v>304</v>
      </c>
      <c r="O2494" s="4" t="s">
        <v>122</v>
      </c>
      <c r="P2494" s="4"/>
      <c r="Q2494" s="4"/>
      <c r="R2494" s="4" t="s">
        <v>123</v>
      </c>
      <c r="S2494" s="13"/>
      <c r="T2494" s="4"/>
      <c r="U2494" s="4"/>
      <c r="V2494" s="4"/>
      <c r="W2494" s="4">
        <v>60</v>
      </c>
      <c r="X2494" s="13">
        <v>42381</v>
      </c>
      <c r="Y2494" s="27"/>
      <c r="Z2494" s="27"/>
      <c r="AA2494" s="28"/>
      <c r="AB2494" s="31"/>
      <c r="AC2494" s="32"/>
      <c r="AD2494" s="28"/>
      <c r="AE2494" s="28">
        <v>41</v>
      </c>
      <c r="AF2494" s="33">
        <v>0.01</v>
      </c>
      <c r="AG2494" s="28">
        <v>1</v>
      </c>
      <c r="AH2494" s="31">
        <v>0.02</v>
      </c>
      <c r="AI2494" s="31">
        <v>0.42</v>
      </c>
      <c r="AJ2494" s="31"/>
      <c r="AK2494" s="75" t="str">
        <f t="shared" si="488"/>
        <v>1</v>
      </c>
      <c r="AL2494" s="75" t="str">
        <f t="shared" si="489"/>
        <v>1</v>
      </c>
      <c r="AM2494" s="75" t="str">
        <f t="shared" si="490"/>
        <v>1</v>
      </c>
      <c r="AN2494" s="75" t="str">
        <f t="shared" si="491"/>
        <v>1</v>
      </c>
      <c r="AO2494" s="75" t="str">
        <f t="shared" si="492"/>
        <v>1</v>
      </c>
      <c r="AP2494" s="75" t="str">
        <f t="shared" si="493"/>
        <v>1</v>
      </c>
      <c r="AQ2494" s="75" t="str">
        <f t="shared" si="497"/>
        <v>1</v>
      </c>
      <c r="AR2494" s="75" t="str">
        <f t="shared" si="498"/>
        <v>1</v>
      </c>
      <c r="AS2494" s="75">
        <f t="shared" si="494"/>
        <v>1</v>
      </c>
      <c r="AT2494" s="75" t="str">
        <f t="shared" si="495"/>
        <v>1</v>
      </c>
      <c r="AU2494" s="48" t="e">
        <f>IF(OR(AQ2494="I",#REF!="I",AQ2494="C",#REF!="C"),"Termovacío",IF(OR(AO2494="I",AN2494="I",AP2494="I",AK2494="I",AL2494="I",AO2494="C",AN2494="C",AP2494="C",AK2494="C",AL2494="C"),"Regeneración",""))</f>
        <v>#REF!</v>
      </c>
    </row>
    <row r="2495" spans="1:47" s="10" customFormat="1" ht="15" customHeight="1" x14ac:dyDescent="0.2">
      <c r="A2495" s="4">
        <f t="shared" si="496"/>
        <v>132</v>
      </c>
      <c r="B2495" s="4">
        <v>500072</v>
      </c>
      <c r="C2495" s="4" t="s">
        <v>82</v>
      </c>
      <c r="D2495" s="4" t="s">
        <v>163</v>
      </c>
      <c r="E2495" s="3"/>
      <c r="F2495" s="4" t="s">
        <v>420</v>
      </c>
      <c r="G2495" s="4" t="s">
        <v>29</v>
      </c>
      <c r="H2495" s="4" t="s">
        <v>64</v>
      </c>
      <c r="I2495" s="4" t="s">
        <v>10</v>
      </c>
      <c r="J2495" s="4" t="s">
        <v>144</v>
      </c>
      <c r="K2495" s="4" t="s">
        <v>136</v>
      </c>
      <c r="L2495" s="4">
        <v>1984</v>
      </c>
      <c r="M2495" s="4" t="s">
        <v>266</v>
      </c>
      <c r="N2495" s="4" t="s">
        <v>304</v>
      </c>
      <c r="O2495" s="4" t="s">
        <v>122</v>
      </c>
      <c r="P2495" s="4"/>
      <c r="Q2495" s="4"/>
      <c r="R2495" s="4" t="s">
        <v>123</v>
      </c>
      <c r="S2495" s="13"/>
      <c r="T2495" s="4"/>
      <c r="U2495" s="4"/>
      <c r="V2495" s="4"/>
      <c r="W2495" s="4">
        <v>60</v>
      </c>
      <c r="X2495" s="13">
        <v>41984</v>
      </c>
      <c r="Y2495" s="27"/>
      <c r="Z2495" s="27"/>
      <c r="AA2495" s="28"/>
      <c r="AB2495" s="31"/>
      <c r="AC2495" s="32"/>
      <c r="AD2495" s="28"/>
      <c r="AE2495" s="28">
        <v>40</v>
      </c>
      <c r="AF2495" s="33">
        <v>0.01</v>
      </c>
      <c r="AG2495" s="28">
        <v>1</v>
      </c>
      <c r="AH2495" s="31">
        <v>1.0999999999999999E-2</v>
      </c>
      <c r="AI2495" s="31"/>
      <c r="AJ2495" s="31"/>
      <c r="AK2495" s="75" t="str">
        <f t="shared" si="488"/>
        <v>1</v>
      </c>
      <c r="AL2495" s="75" t="str">
        <f t="shared" si="489"/>
        <v>1</v>
      </c>
      <c r="AM2495" s="75" t="str">
        <f t="shared" si="490"/>
        <v>1</v>
      </c>
      <c r="AN2495" s="75" t="str">
        <f t="shared" si="491"/>
        <v>1</v>
      </c>
      <c r="AO2495" s="75" t="str">
        <f t="shared" si="492"/>
        <v>1</v>
      </c>
      <c r="AP2495" s="75" t="str">
        <f t="shared" si="493"/>
        <v>1</v>
      </c>
      <c r="AQ2495" s="75" t="str">
        <f t="shared" si="497"/>
        <v>1</v>
      </c>
      <c r="AR2495" s="75" t="str">
        <f t="shared" si="498"/>
        <v>1</v>
      </c>
      <c r="AS2495" s="75">
        <f t="shared" si="494"/>
        <v>1</v>
      </c>
      <c r="AT2495" s="75" t="str">
        <f t="shared" si="495"/>
        <v>1</v>
      </c>
      <c r="AU2495" s="48" t="e">
        <f>IF(OR(AQ2495="I",#REF!="I",AQ2495="C",#REF!="C"),"Termovacío",IF(OR(AO2495="I",AN2495="I",AP2495="I",AK2495="I",AL2495="I",AO2495="C",AN2495="C",AP2495="C",AK2495="C",AL2495="C"),"Regeneración",""))</f>
        <v>#REF!</v>
      </c>
    </row>
    <row r="2496" spans="1:47" s="10" customFormat="1" ht="15" customHeight="1" x14ac:dyDescent="0.2">
      <c r="A2496" s="4">
        <f t="shared" si="496"/>
        <v>132</v>
      </c>
      <c r="B2496" s="4">
        <v>500072</v>
      </c>
      <c r="C2496" s="4" t="s">
        <v>82</v>
      </c>
      <c r="D2496" s="4" t="s">
        <v>163</v>
      </c>
      <c r="E2496" s="3"/>
      <c r="F2496" s="4" t="s">
        <v>420</v>
      </c>
      <c r="G2496" s="4" t="s">
        <v>29</v>
      </c>
      <c r="H2496" s="4" t="s">
        <v>64</v>
      </c>
      <c r="I2496" s="4" t="s">
        <v>10</v>
      </c>
      <c r="J2496" s="4" t="s">
        <v>144</v>
      </c>
      <c r="K2496" s="4" t="s">
        <v>136</v>
      </c>
      <c r="L2496" s="4">
        <v>1984</v>
      </c>
      <c r="M2496" s="4" t="s">
        <v>266</v>
      </c>
      <c r="N2496" s="4" t="s">
        <v>304</v>
      </c>
      <c r="O2496" s="4" t="s">
        <v>122</v>
      </c>
      <c r="P2496" s="4"/>
      <c r="Q2496" s="4"/>
      <c r="R2496" s="4" t="s">
        <v>123</v>
      </c>
      <c r="S2496" s="13"/>
      <c r="T2496" s="4"/>
      <c r="U2496" s="4"/>
      <c r="V2496" s="4"/>
      <c r="W2496" s="4">
        <v>60</v>
      </c>
      <c r="X2496" s="13">
        <v>41627</v>
      </c>
      <c r="Y2496" s="27"/>
      <c r="Z2496" s="27"/>
      <c r="AA2496" s="28"/>
      <c r="AB2496" s="31"/>
      <c r="AC2496" s="32"/>
      <c r="AD2496" s="28"/>
      <c r="AE2496" s="28">
        <v>38.1</v>
      </c>
      <c r="AF2496" s="33">
        <v>0.01</v>
      </c>
      <c r="AG2496" s="28">
        <v>1</v>
      </c>
      <c r="AH2496" s="31">
        <v>1.4E-2</v>
      </c>
      <c r="AI2496" s="31">
        <v>0.42</v>
      </c>
      <c r="AJ2496" s="31"/>
      <c r="AK2496" s="75" t="str">
        <f t="shared" si="488"/>
        <v>1</v>
      </c>
      <c r="AL2496" s="75" t="str">
        <f t="shared" si="489"/>
        <v>1</v>
      </c>
      <c r="AM2496" s="75" t="str">
        <f t="shared" si="490"/>
        <v>1</v>
      </c>
      <c r="AN2496" s="75" t="str">
        <f t="shared" si="491"/>
        <v>1</v>
      </c>
      <c r="AO2496" s="75" t="str">
        <f t="shared" si="492"/>
        <v>1</v>
      </c>
      <c r="AP2496" s="75" t="str">
        <f t="shared" si="493"/>
        <v>1</v>
      </c>
      <c r="AQ2496" s="75" t="str">
        <f t="shared" si="497"/>
        <v>1</v>
      </c>
      <c r="AR2496" s="75" t="str">
        <f t="shared" si="498"/>
        <v>1</v>
      </c>
      <c r="AS2496" s="75">
        <f t="shared" si="494"/>
        <v>1</v>
      </c>
      <c r="AT2496" s="75" t="str">
        <f t="shared" si="495"/>
        <v>1</v>
      </c>
      <c r="AU2496" s="48" t="e">
        <f>IF(OR(AQ2496="I",#REF!="I",AQ2496="C",#REF!="C"),"Termovacío",IF(OR(AO2496="I",AN2496="I",AP2496="I",AK2496="I",AL2496="I",AO2496="C",AN2496="C",AP2496="C",AK2496="C",AL2496="C"),"Regeneración",""))</f>
        <v>#REF!</v>
      </c>
    </row>
    <row r="2497" spans="1:47" s="10" customFormat="1" ht="15" customHeight="1" x14ac:dyDescent="0.2">
      <c r="A2497" s="4">
        <f t="shared" si="496"/>
        <v>132</v>
      </c>
      <c r="B2497" s="4">
        <v>500072</v>
      </c>
      <c r="C2497" s="4" t="s">
        <v>82</v>
      </c>
      <c r="D2497" s="4" t="s">
        <v>163</v>
      </c>
      <c r="E2497" s="3"/>
      <c r="F2497" s="4" t="s">
        <v>420</v>
      </c>
      <c r="G2497" s="4" t="s">
        <v>29</v>
      </c>
      <c r="H2497" s="4" t="s">
        <v>64</v>
      </c>
      <c r="I2497" s="4" t="s">
        <v>10</v>
      </c>
      <c r="J2497" s="4" t="s">
        <v>144</v>
      </c>
      <c r="K2497" s="4" t="s">
        <v>136</v>
      </c>
      <c r="L2497" s="4">
        <v>1984</v>
      </c>
      <c r="M2497" s="4" t="s">
        <v>266</v>
      </c>
      <c r="N2497" s="4" t="s">
        <v>304</v>
      </c>
      <c r="O2497" s="4" t="s">
        <v>122</v>
      </c>
      <c r="P2497" s="4"/>
      <c r="Q2497" s="4"/>
      <c r="R2497" s="4" t="s">
        <v>123</v>
      </c>
      <c r="S2497" s="13"/>
      <c r="T2497" s="4"/>
      <c r="U2497" s="4"/>
      <c r="V2497" s="4"/>
      <c r="W2497" s="4">
        <v>60</v>
      </c>
      <c r="X2497" s="13">
        <v>41346</v>
      </c>
      <c r="Y2497" s="27"/>
      <c r="Z2497" s="27"/>
      <c r="AA2497" s="28"/>
      <c r="AB2497" s="31"/>
      <c r="AC2497" s="32"/>
      <c r="AD2497" s="28"/>
      <c r="AE2497" s="28">
        <v>37</v>
      </c>
      <c r="AF2497" s="33">
        <v>0.01</v>
      </c>
      <c r="AG2497" s="28">
        <v>1</v>
      </c>
      <c r="AH2497" s="31">
        <v>0.02</v>
      </c>
      <c r="AI2497" s="31">
        <v>0.318</v>
      </c>
      <c r="AJ2497" s="31"/>
      <c r="AK2497" s="75" t="str">
        <f t="shared" si="488"/>
        <v>1</v>
      </c>
      <c r="AL2497" s="75" t="str">
        <f t="shared" si="489"/>
        <v>1</v>
      </c>
      <c r="AM2497" s="75" t="str">
        <f t="shared" si="490"/>
        <v>1</v>
      </c>
      <c r="AN2497" s="75" t="str">
        <f t="shared" si="491"/>
        <v>1</v>
      </c>
      <c r="AO2497" s="75" t="str">
        <f t="shared" si="492"/>
        <v>1</v>
      </c>
      <c r="AP2497" s="75" t="str">
        <f t="shared" si="493"/>
        <v>1</v>
      </c>
      <c r="AQ2497" s="75" t="str">
        <f t="shared" si="497"/>
        <v>1</v>
      </c>
      <c r="AR2497" s="75" t="str">
        <f t="shared" si="498"/>
        <v>1</v>
      </c>
      <c r="AS2497" s="75">
        <f t="shared" si="494"/>
        <v>1</v>
      </c>
      <c r="AT2497" s="75" t="str">
        <f t="shared" si="495"/>
        <v>1</v>
      </c>
      <c r="AU2497" s="48" t="e">
        <f>IF(OR(AQ2497="I",#REF!="I",AQ2497="C",#REF!="C"),"Termovacío",IF(OR(AO2497="I",AN2497="I",AP2497="I",AK2497="I",AL2497="I",AO2497="C",AN2497="C",AP2497="C",AK2497="C",AL2497="C"),"Regeneración",""))</f>
        <v>#REF!</v>
      </c>
    </row>
    <row r="2498" spans="1:47" s="10" customFormat="1" ht="15" customHeight="1" x14ac:dyDescent="0.2">
      <c r="A2498" s="4">
        <f t="shared" si="496"/>
        <v>132</v>
      </c>
      <c r="B2498" s="4">
        <v>500072</v>
      </c>
      <c r="C2498" s="4" t="s">
        <v>82</v>
      </c>
      <c r="D2498" s="4" t="s">
        <v>163</v>
      </c>
      <c r="E2498" s="3"/>
      <c r="F2498" s="4" t="s">
        <v>420</v>
      </c>
      <c r="G2498" s="4" t="s">
        <v>29</v>
      </c>
      <c r="H2498" s="4" t="s">
        <v>64</v>
      </c>
      <c r="I2498" s="4" t="s">
        <v>10</v>
      </c>
      <c r="J2498" s="4" t="s">
        <v>144</v>
      </c>
      <c r="K2498" s="4" t="s">
        <v>136</v>
      </c>
      <c r="L2498" s="4">
        <v>1984</v>
      </c>
      <c r="M2498" s="4" t="s">
        <v>266</v>
      </c>
      <c r="N2498" s="4" t="s">
        <v>304</v>
      </c>
      <c r="O2498" s="4" t="s">
        <v>122</v>
      </c>
      <c r="P2498" s="4"/>
      <c r="Q2498" s="4"/>
      <c r="R2498" s="4" t="s">
        <v>123</v>
      </c>
      <c r="S2498" s="13"/>
      <c r="T2498" s="4"/>
      <c r="U2498" s="4"/>
      <c r="V2498" s="4"/>
      <c r="W2498" s="4">
        <v>60</v>
      </c>
      <c r="X2498" s="13">
        <v>40932</v>
      </c>
      <c r="Y2498" s="27"/>
      <c r="Z2498" s="27"/>
      <c r="AA2498" s="28"/>
      <c r="AB2498" s="31"/>
      <c r="AC2498" s="32"/>
      <c r="AD2498" s="28"/>
      <c r="AE2498" s="28">
        <v>40</v>
      </c>
      <c r="AF2498" s="33">
        <v>0.01</v>
      </c>
      <c r="AG2498" s="28">
        <v>1</v>
      </c>
      <c r="AH2498" s="31">
        <v>0.01</v>
      </c>
      <c r="AI2498" s="31">
        <v>0.34599999999999997</v>
      </c>
      <c r="AJ2498" s="31"/>
      <c r="AK2498" s="75" t="str">
        <f t="shared" si="488"/>
        <v>1</v>
      </c>
      <c r="AL2498" s="75" t="str">
        <f t="shared" si="489"/>
        <v>1</v>
      </c>
      <c r="AM2498" s="75" t="str">
        <f t="shared" si="490"/>
        <v>1</v>
      </c>
      <c r="AN2498" s="75" t="str">
        <f t="shared" si="491"/>
        <v>1</v>
      </c>
      <c r="AO2498" s="75" t="str">
        <f t="shared" si="492"/>
        <v>1</v>
      </c>
      <c r="AP2498" s="75" t="str">
        <f t="shared" si="493"/>
        <v>1</v>
      </c>
      <c r="AQ2498" s="75" t="str">
        <f t="shared" si="497"/>
        <v>1</v>
      </c>
      <c r="AR2498" s="75" t="str">
        <f t="shared" si="498"/>
        <v>1</v>
      </c>
      <c r="AS2498" s="75">
        <f t="shared" si="494"/>
        <v>1</v>
      </c>
      <c r="AT2498" s="75" t="str">
        <f t="shared" si="495"/>
        <v>1</v>
      </c>
      <c r="AU2498" s="48" t="e">
        <f>IF(OR(AQ2498="I",#REF!="I",AQ2498="C",#REF!="C"),"Termovacío",IF(OR(AO2498="I",AN2498="I",AP2498="I",AK2498="I",AL2498="I",AO2498="C",AN2498="C",AP2498="C",AK2498="C",AL2498="C"),"Regeneración",""))</f>
        <v>#REF!</v>
      </c>
    </row>
    <row r="2499" spans="1:47" s="10" customFormat="1" ht="15" customHeight="1" x14ac:dyDescent="0.2">
      <c r="A2499" s="4">
        <f t="shared" si="496"/>
        <v>132</v>
      </c>
      <c r="B2499" s="4">
        <v>500072</v>
      </c>
      <c r="C2499" s="4" t="s">
        <v>82</v>
      </c>
      <c r="D2499" s="4" t="s">
        <v>163</v>
      </c>
      <c r="E2499" s="3"/>
      <c r="F2499" s="4" t="s">
        <v>420</v>
      </c>
      <c r="G2499" s="4" t="s">
        <v>29</v>
      </c>
      <c r="H2499" s="4" t="s">
        <v>64</v>
      </c>
      <c r="I2499" s="4" t="s">
        <v>10</v>
      </c>
      <c r="J2499" s="4" t="s">
        <v>144</v>
      </c>
      <c r="K2499" s="4" t="s">
        <v>136</v>
      </c>
      <c r="L2499" s="4">
        <v>1984</v>
      </c>
      <c r="M2499" s="4" t="s">
        <v>266</v>
      </c>
      <c r="N2499" s="4" t="s">
        <v>304</v>
      </c>
      <c r="O2499" s="4" t="s">
        <v>122</v>
      </c>
      <c r="P2499" s="4"/>
      <c r="Q2499" s="4"/>
      <c r="R2499" s="4" t="s">
        <v>123</v>
      </c>
      <c r="S2499" s="13"/>
      <c r="T2499" s="4"/>
      <c r="U2499" s="4"/>
      <c r="V2499" s="4"/>
      <c r="W2499" s="4">
        <v>60</v>
      </c>
      <c r="X2499" s="13">
        <v>40657</v>
      </c>
      <c r="Y2499" s="27"/>
      <c r="Z2499" s="27"/>
      <c r="AA2499" s="28"/>
      <c r="AB2499" s="31"/>
      <c r="AC2499" s="32"/>
      <c r="AD2499" s="28"/>
      <c r="AE2499" s="28">
        <v>39</v>
      </c>
      <c r="AF2499" s="33">
        <v>0.01</v>
      </c>
      <c r="AG2499" s="28">
        <v>1</v>
      </c>
      <c r="AH2499" s="31">
        <v>8.0000000000000002E-3</v>
      </c>
      <c r="AI2499" s="31">
        <v>0.40200000000000002</v>
      </c>
      <c r="AJ2499" s="31"/>
      <c r="AK2499" s="75" t="str">
        <f t="shared" si="488"/>
        <v>1</v>
      </c>
      <c r="AL2499" s="75" t="str">
        <f t="shared" si="489"/>
        <v>1</v>
      </c>
      <c r="AM2499" s="75" t="str">
        <f t="shared" si="490"/>
        <v>1</v>
      </c>
      <c r="AN2499" s="75" t="str">
        <f t="shared" si="491"/>
        <v>1</v>
      </c>
      <c r="AO2499" s="75" t="str">
        <f t="shared" si="492"/>
        <v>1</v>
      </c>
      <c r="AP2499" s="75" t="str">
        <f t="shared" si="493"/>
        <v>1</v>
      </c>
      <c r="AQ2499" s="75" t="str">
        <f t="shared" si="497"/>
        <v>1</v>
      </c>
      <c r="AR2499" s="75" t="str">
        <f t="shared" si="498"/>
        <v>1</v>
      </c>
      <c r="AS2499" s="75">
        <f t="shared" si="494"/>
        <v>1</v>
      </c>
      <c r="AT2499" s="75" t="str">
        <f t="shared" si="495"/>
        <v>1</v>
      </c>
      <c r="AU2499" s="48" t="e">
        <f>IF(OR(AQ2499="I",#REF!="I",AQ2499="C",#REF!="C"),"Termovacío",IF(OR(AO2499="I",AN2499="I",AP2499="I",AK2499="I",AL2499="I",AO2499="C",AN2499="C",AP2499="C",AK2499="C",AL2499="C"),"Regeneración",""))</f>
        <v>#REF!</v>
      </c>
    </row>
    <row r="2500" spans="1:47" s="10" customFormat="1" ht="15" customHeight="1" x14ac:dyDescent="0.2">
      <c r="A2500" s="4">
        <f t="shared" si="496"/>
        <v>132</v>
      </c>
      <c r="B2500" s="4">
        <v>500072</v>
      </c>
      <c r="C2500" s="4" t="s">
        <v>82</v>
      </c>
      <c r="D2500" s="4" t="s">
        <v>163</v>
      </c>
      <c r="E2500" s="3"/>
      <c r="F2500" s="4" t="s">
        <v>420</v>
      </c>
      <c r="G2500" s="4" t="s">
        <v>29</v>
      </c>
      <c r="H2500" s="4" t="s">
        <v>64</v>
      </c>
      <c r="I2500" s="4" t="s">
        <v>10</v>
      </c>
      <c r="J2500" s="4" t="s">
        <v>144</v>
      </c>
      <c r="K2500" s="4" t="s">
        <v>136</v>
      </c>
      <c r="L2500" s="4">
        <v>1984</v>
      </c>
      <c r="M2500" s="4" t="s">
        <v>266</v>
      </c>
      <c r="N2500" s="4" t="s">
        <v>304</v>
      </c>
      <c r="O2500" s="4" t="s">
        <v>122</v>
      </c>
      <c r="P2500" s="4"/>
      <c r="Q2500" s="4"/>
      <c r="R2500" s="4" t="s">
        <v>123</v>
      </c>
      <c r="S2500" s="13"/>
      <c r="T2500" s="4"/>
      <c r="U2500" s="4"/>
      <c r="V2500" s="4"/>
      <c r="W2500" s="4">
        <v>60</v>
      </c>
      <c r="X2500" s="13">
        <v>40404</v>
      </c>
      <c r="Y2500" s="27"/>
      <c r="Z2500" s="27"/>
      <c r="AA2500" s="28"/>
      <c r="AB2500" s="31"/>
      <c r="AC2500" s="32"/>
      <c r="AD2500" s="28"/>
      <c r="AE2500" s="28">
        <v>43</v>
      </c>
      <c r="AF2500" s="33">
        <v>0.01</v>
      </c>
      <c r="AG2500" s="28">
        <v>1</v>
      </c>
      <c r="AH2500" s="31">
        <v>8.0000000000000002E-3</v>
      </c>
      <c r="AI2500" s="31">
        <v>0.13500000000000001</v>
      </c>
      <c r="AJ2500" s="31"/>
      <c r="AK2500" s="75" t="str">
        <f t="shared" ref="AK2500:AK2550" si="499">IF(AH2500&lt;&gt;"",IF(AH2500&lt;=0.1,"1",IF(AND(AH2500&gt;0.1,AH2500&lt;=0.3),"3",IF(AH2500&gt;0.3,"5",""))),"1")</f>
        <v>1</v>
      </c>
      <c r="AL2500" s="75" t="str">
        <f t="shared" ref="AL2500:AL2550" si="500">IF(AI2500&lt;&gt;"",IF(AI2500&lt;=3,"1",IF(AND(AI2500&gt;3,AI2500&lt;=4),"3",IF(AI2500&gt;4,"5",""))),"1")</f>
        <v>1</v>
      </c>
      <c r="AM2500" s="75" t="str">
        <f t="shared" ref="AM2500:AM2550" si="501">IF(AD2500&lt;&gt;"",IF(AD2500&lt;=20,"1",IF(AND(AD2500&gt;20,AD2500&lt;=30),"3",IF(AD2500&gt;30,"5",""))),"1")</f>
        <v>1</v>
      </c>
      <c r="AN2500" s="75" t="str">
        <f t="shared" ref="AN2500:AN2550" si="502">IF(AF2500&lt;&gt;"",IF(AF2500&lt;=0.05,"1",IF(AND(AF2500&gt;0.05,AF2500&lt;=0.1),"3",IF(AF2500&gt;0.1,"5",""))),"1")</f>
        <v>1</v>
      </c>
      <c r="AO2500" s="75" t="str">
        <f t="shared" ref="AO2500:AO2550" si="503">IF(AE2500&lt;&gt;"",IF(AE2500&gt;=32,"1",IF(AND(AE2500&gt;=28,AE2500&lt;32),"3",IF(AE2500&lt;28,"5",""))),"1")</f>
        <v>1</v>
      </c>
      <c r="AP2500" s="75" t="str">
        <f t="shared" ref="AP2500:AP2550" si="504">IF(AG2500&lt;&gt;"",IF(AG2500&lt;=3.5,"1",IF(AG2500&gt;3.5,"5","")),"1")</f>
        <v>1</v>
      </c>
      <c r="AQ2500" s="75" t="str">
        <f t="shared" si="497"/>
        <v>1</v>
      </c>
      <c r="AR2500" s="75" t="str">
        <f t="shared" si="498"/>
        <v>1</v>
      </c>
      <c r="AS2500" s="75">
        <f t="shared" si="494"/>
        <v>1</v>
      </c>
      <c r="AT2500" s="75" t="str">
        <f t="shared" si="495"/>
        <v>1</v>
      </c>
      <c r="AU2500" s="48" t="e">
        <f>IF(OR(AQ2500="I",#REF!="I",AQ2500="C",#REF!="C"),"Termovacío",IF(OR(AO2500="I",AN2500="I",AP2500="I",AK2500="I",AL2500="I",AO2500="C",AN2500="C",AP2500="C",AK2500="C",AL2500="C"),"Regeneración",""))</f>
        <v>#REF!</v>
      </c>
    </row>
    <row r="2501" spans="1:47" s="10" customFormat="1" ht="15" customHeight="1" x14ac:dyDescent="0.2">
      <c r="A2501" s="4">
        <f t="shared" si="496"/>
        <v>132</v>
      </c>
      <c r="B2501" s="4">
        <v>500072</v>
      </c>
      <c r="C2501" s="4" t="s">
        <v>82</v>
      </c>
      <c r="D2501" s="4" t="s">
        <v>163</v>
      </c>
      <c r="E2501" s="3"/>
      <c r="F2501" s="4" t="s">
        <v>420</v>
      </c>
      <c r="G2501" s="4" t="s">
        <v>29</v>
      </c>
      <c r="H2501" s="4" t="s">
        <v>64</v>
      </c>
      <c r="I2501" s="4" t="s">
        <v>10</v>
      </c>
      <c r="J2501" s="4" t="s">
        <v>144</v>
      </c>
      <c r="K2501" s="4" t="s">
        <v>136</v>
      </c>
      <c r="L2501" s="4">
        <v>1984</v>
      </c>
      <c r="M2501" s="4" t="s">
        <v>266</v>
      </c>
      <c r="N2501" s="4" t="s">
        <v>304</v>
      </c>
      <c r="O2501" s="4" t="s">
        <v>122</v>
      </c>
      <c r="P2501" s="4"/>
      <c r="Q2501" s="4"/>
      <c r="R2501" s="4" t="s">
        <v>123</v>
      </c>
      <c r="S2501" s="13"/>
      <c r="T2501" s="4"/>
      <c r="U2501" s="4"/>
      <c r="V2501" s="4"/>
      <c r="W2501" s="4">
        <v>60</v>
      </c>
      <c r="X2501" s="13">
        <v>40311</v>
      </c>
      <c r="Y2501" s="27"/>
      <c r="Z2501" s="27"/>
      <c r="AA2501" s="28"/>
      <c r="AB2501" s="31"/>
      <c r="AC2501" s="32"/>
      <c r="AD2501" s="28"/>
      <c r="AE2501" s="28">
        <v>24</v>
      </c>
      <c r="AF2501" s="33">
        <v>0.06</v>
      </c>
      <c r="AG2501" s="28">
        <v>3</v>
      </c>
      <c r="AH2501" s="31">
        <v>0.14099999999999999</v>
      </c>
      <c r="AI2501" s="31">
        <v>3.573</v>
      </c>
      <c r="AJ2501" s="31"/>
      <c r="AK2501" s="75" t="str">
        <f t="shared" si="499"/>
        <v>3</v>
      </c>
      <c r="AL2501" s="75" t="str">
        <f t="shared" si="500"/>
        <v>3</v>
      </c>
      <c r="AM2501" s="75" t="str">
        <f t="shared" si="501"/>
        <v>1</v>
      </c>
      <c r="AN2501" s="75" t="str">
        <f t="shared" si="502"/>
        <v>3</v>
      </c>
      <c r="AO2501" s="75" t="str">
        <f t="shared" si="503"/>
        <v>5</v>
      </c>
      <c r="AP2501" s="75" t="str">
        <f t="shared" si="504"/>
        <v>1</v>
      </c>
      <c r="AQ2501" s="75" t="str">
        <f t="shared" si="497"/>
        <v>1</v>
      </c>
      <c r="AR2501" s="75" t="str">
        <f t="shared" si="498"/>
        <v>1</v>
      </c>
      <c r="AS2501" s="75">
        <f t="shared" ref="AS2501:AS2550" si="505">+(3*AK2501+3*AL2501+4*AM2501+2*AN2501+3*AO2501+1*AP2501+5*AQ2501+1*AR2501)/22</f>
        <v>2.2727272727272729</v>
      </c>
      <c r="AT2501" s="75" t="str">
        <f t="shared" ref="AT2501:AT2550" si="506">IF(AND(AS2501&gt;0,AS2501&lt;=1),"1",IF(AND(AS2501&gt;1,AS2501&lt;=2),"3",IF(AND(AS2501&gt;2,AS2501&lt;=3),"6",IF(AND(AS2501&gt;3,AS2501&lt;=4),"8",IF(AND(AS2501&gt;4,AS2501&lt;=5),"10","")))))</f>
        <v>6</v>
      </c>
      <c r="AU2501" s="48" t="e">
        <f>IF(OR(AQ2501="I",#REF!="I",AQ2501="C",#REF!="C"),"Termovacío",IF(OR(AO2501="I",AN2501="I",AP2501="I",AK2501="I",AL2501="I",AO2501="C",AN2501="C",AP2501="C",AK2501="C",AL2501="C"),"Regeneración",""))</f>
        <v>#REF!</v>
      </c>
    </row>
    <row r="2502" spans="1:47" s="10" customFormat="1" ht="15" customHeight="1" x14ac:dyDescent="0.2">
      <c r="A2502" s="4">
        <f t="shared" si="496"/>
        <v>132</v>
      </c>
      <c r="B2502" s="4">
        <v>500072</v>
      </c>
      <c r="C2502" s="4" t="s">
        <v>82</v>
      </c>
      <c r="D2502" s="4" t="s">
        <v>163</v>
      </c>
      <c r="E2502" s="3"/>
      <c r="F2502" s="4" t="s">
        <v>420</v>
      </c>
      <c r="G2502" s="4" t="s">
        <v>29</v>
      </c>
      <c r="H2502" s="4" t="s">
        <v>64</v>
      </c>
      <c r="I2502" s="4" t="s">
        <v>10</v>
      </c>
      <c r="J2502" s="4" t="s">
        <v>144</v>
      </c>
      <c r="K2502" s="4" t="s">
        <v>136</v>
      </c>
      <c r="L2502" s="4">
        <v>1984</v>
      </c>
      <c r="M2502" s="4" t="s">
        <v>266</v>
      </c>
      <c r="N2502" s="4" t="s">
        <v>304</v>
      </c>
      <c r="O2502" s="4" t="s">
        <v>122</v>
      </c>
      <c r="P2502" s="4"/>
      <c r="Q2502" s="4"/>
      <c r="R2502" s="4" t="s">
        <v>123</v>
      </c>
      <c r="S2502" s="13"/>
      <c r="T2502" s="4"/>
      <c r="U2502" s="4"/>
      <c r="V2502" s="4"/>
      <c r="W2502" s="4">
        <v>60</v>
      </c>
      <c r="X2502" s="13">
        <v>40100</v>
      </c>
      <c r="Y2502" s="27"/>
      <c r="Z2502" s="27"/>
      <c r="AA2502" s="28"/>
      <c r="AB2502" s="31"/>
      <c r="AC2502" s="32"/>
      <c r="AD2502" s="28"/>
      <c r="AE2502" s="28">
        <v>22</v>
      </c>
      <c r="AF2502" s="33">
        <v>0.05</v>
      </c>
      <c r="AG2502" s="28">
        <v>3</v>
      </c>
      <c r="AH2502" s="31">
        <v>6.9000000000000006E-2</v>
      </c>
      <c r="AI2502" s="31">
        <v>1.639</v>
      </c>
      <c r="AJ2502" s="31"/>
      <c r="AK2502" s="75" t="str">
        <f t="shared" si="499"/>
        <v>1</v>
      </c>
      <c r="AL2502" s="75" t="str">
        <f t="shared" si="500"/>
        <v>1</v>
      </c>
      <c r="AM2502" s="75" t="str">
        <f t="shared" si="501"/>
        <v>1</v>
      </c>
      <c r="AN2502" s="75" t="str">
        <f t="shared" si="502"/>
        <v>1</v>
      </c>
      <c r="AO2502" s="75" t="str">
        <f t="shared" si="503"/>
        <v>5</v>
      </c>
      <c r="AP2502" s="75" t="str">
        <f t="shared" si="504"/>
        <v>1</v>
      </c>
      <c r="AQ2502" s="75" t="str">
        <f t="shared" si="497"/>
        <v>1</v>
      </c>
      <c r="AR2502" s="75" t="str">
        <f t="shared" si="498"/>
        <v>1</v>
      </c>
      <c r="AS2502" s="75">
        <f t="shared" si="505"/>
        <v>1.5454545454545454</v>
      </c>
      <c r="AT2502" s="75" t="str">
        <f t="shared" si="506"/>
        <v>3</v>
      </c>
      <c r="AU2502" s="48" t="e">
        <f>IF(OR(AQ2502="I",#REF!="I",AQ2502="C",#REF!="C"),"Termovacío",IF(OR(AO2502="I",AN2502="I",AP2502="I",AK2502="I",AL2502="I",AO2502="C",AN2502="C",AP2502="C",AK2502="C",AL2502="C"),"Regeneración",""))</f>
        <v>#REF!</v>
      </c>
    </row>
    <row r="2503" spans="1:47" s="10" customFormat="1" ht="15" customHeight="1" x14ac:dyDescent="0.2">
      <c r="A2503" s="4">
        <f t="shared" si="496"/>
        <v>132</v>
      </c>
      <c r="B2503" s="4">
        <v>500072</v>
      </c>
      <c r="C2503" s="4" t="s">
        <v>82</v>
      </c>
      <c r="D2503" s="4" t="s">
        <v>163</v>
      </c>
      <c r="E2503" s="3"/>
      <c r="F2503" s="4" t="s">
        <v>420</v>
      </c>
      <c r="G2503" s="4" t="s">
        <v>29</v>
      </c>
      <c r="H2503" s="4" t="s">
        <v>64</v>
      </c>
      <c r="I2503" s="4" t="s">
        <v>10</v>
      </c>
      <c r="J2503" s="4" t="s">
        <v>144</v>
      </c>
      <c r="K2503" s="4" t="s">
        <v>136</v>
      </c>
      <c r="L2503" s="4">
        <v>1984</v>
      </c>
      <c r="M2503" s="4" t="s">
        <v>266</v>
      </c>
      <c r="N2503" s="4" t="s">
        <v>304</v>
      </c>
      <c r="O2503" s="4" t="s">
        <v>122</v>
      </c>
      <c r="P2503" s="4"/>
      <c r="Q2503" s="4"/>
      <c r="R2503" s="4" t="s">
        <v>123</v>
      </c>
      <c r="S2503" s="13"/>
      <c r="T2503" s="4"/>
      <c r="U2503" s="4"/>
      <c r="V2503" s="4"/>
      <c r="W2503" s="4">
        <v>60</v>
      </c>
      <c r="X2503" s="13">
        <v>39748</v>
      </c>
      <c r="Y2503" s="27"/>
      <c r="Z2503" s="27"/>
      <c r="AA2503" s="28"/>
      <c r="AB2503" s="31"/>
      <c r="AC2503" s="32"/>
      <c r="AD2503" s="28"/>
      <c r="AE2503" s="28">
        <v>22</v>
      </c>
      <c r="AF2503" s="33"/>
      <c r="AG2503" s="28"/>
      <c r="AH2503" s="31">
        <v>6.3E-2</v>
      </c>
      <c r="AI2503" s="31"/>
      <c r="AJ2503" s="31"/>
      <c r="AK2503" s="75" t="str">
        <f t="shared" si="499"/>
        <v>1</v>
      </c>
      <c r="AL2503" s="75" t="str">
        <f t="shared" si="500"/>
        <v>1</v>
      </c>
      <c r="AM2503" s="75" t="str">
        <f t="shared" si="501"/>
        <v>1</v>
      </c>
      <c r="AN2503" s="75" t="str">
        <f t="shared" si="502"/>
        <v>1</v>
      </c>
      <c r="AO2503" s="75" t="str">
        <f t="shared" si="503"/>
        <v>5</v>
      </c>
      <c r="AP2503" s="75" t="str">
        <f t="shared" si="504"/>
        <v>1</v>
      </c>
      <c r="AQ2503" s="75" t="str">
        <f t="shared" si="497"/>
        <v>1</v>
      </c>
      <c r="AR2503" s="75" t="str">
        <f t="shared" si="498"/>
        <v>1</v>
      </c>
      <c r="AS2503" s="75">
        <f t="shared" si="505"/>
        <v>1.5454545454545454</v>
      </c>
      <c r="AT2503" s="75" t="str">
        <f t="shared" si="506"/>
        <v>3</v>
      </c>
      <c r="AU2503" s="48" t="e">
        <f>IF(OR(AQ2503="I",#REF!="I",AQ2503="C",#REF!="C"),"Termovacío",IF(OR(AO2503="I",AN2503="I",AP2503="I",AK2503="I",AL2503="I",AO2503="C",AN2503="C",AP2503="C",AK2503="C",AL2503="C"),"Regeneración",""))</f>
        <v>#REF!</v>
      </c>
    </row>
    <row r="2504" spans="1:47" s="10" customFormat="1" ht="15" customHeight="1" x14ac:dyDescent="0.2">
      <c r="A2504" s="4">
        <f t="shared" si="496"/>
        <v>132</v>
      </c>
      <c r="B2504" s="4">
        <v>500072</v>
      </c>
      <c r="C2504" s="4" t="s">
        <v>82</v>
      </c>
      <c r="D2504" s="4" t="s">
        <v>163</v>
      </c>
      <c r="E2504" s="3"/>
      <c r="F2504" s="4" t="s">
        <v>420</v>
      </c>
      <c r="G2504" s="4" t="s">
        <v>29</v>
      </c>
      <c r="H2504" s="4" t="s">
        <v>64</v>
      </c>
      <c r="I2504" s="4" t="s">
        <v>10</v>
      </c>
      <c r="J2504" s="4" t="s">
        <v>144</v>
      </c>
      <c r="K2504" s="4" t="s">
        <v>136</v>
      </c>
      <c r="L2504" s="4">
        <v>1984</v>
      </c>
      <c r="M2504" s="4" t="s">
        <v>266</v>
      </c>
      <c r="N2504" s="4" t="s">
        <v>304</v>
      </c>
      <c r="O2504" s="4" t="s">
        <v>122</v>
      </c>
      <c r="P2504" s="4"/>
      <c r="Q2504" s="4"/>
      <c r="R2504" s="4" t="s">
        <v>123</v>
      </c>
      <c r="S2504" s="13"/>
      <c r="T2504" s="4"/>
      <c r="U2504" s="4"/>
      <c r="V2504" s="4"/>
      <c r="W2504" s="4">
        <v>60</v>
      </c>
      <c r="X2504" s="13">
        <v>39680</v>
      </c>
      <c r="Y2504" s="27"/>
      <c r="Z2504" s="27"/>
      <c r="AA2504" s="28"/>
      <c r="AB2504" s="31"/>
      <c r="AC2504" s="32"/>
      <c r="AD2504" s="28"/>
      <c r="AE2504" s="28">
        <v>31</v>
      </c>
      <c r="AF2504" s="33">
        <v>0.1</v>
      </c>
      <c r="AG2504" s="28">
        <v>3</v>
      </c>
      <c r="AH2504" s="31">
        <v>5.0999999999999997E-2</v>
      </c>
      <c r="AI2504" s="31">
        <v>1.4</v>
      </c>
      <c r="AJ2504" s="31"/>
      <c r="AK2504" s="75" t="str">
        <f t="shared" si="499"/>
        <v>1</v>
      </c>
      <c r="AL2504" s="75" t="str">
        <f t="shared" si="500"/>
        <v>1</v>
      </c>
      <c r="AM2504" s="75" t="str">
        <f t="shared" si="501"/>
        <v>1</v>
      </c>
      <c r="AN2504" s="75" t="str">
        <f t="shared" si="502"/>
        <v>3</v>
      </c>
      <c r="AO2504" s="75" t="str">
        <f t="shared" si="503"/>
        <v>3</v>
      </c>
      <c r="AP2504" s="75" t="str">
        <f t="shared" si="504"/>
        <v>1</v>
      </c>
      <c r="AQ2504" s="75" t="str">
        <f t="shared" si="497"/>
        <v>1</v>
      </c>
      <c r="AR2504" s="75" t="str">
        <f t="shared" si="498"/>
        <v>1</v>
      </c>
      <c r="AS2504" s="75">
        <f t="shared" si="505"/>
        <v>1.4545454545454546</v>
      </c>
      <c r="AT2504" s="75" t="str">
        <f t="shared" si="506"/>
        <v>3</v>
      </c>
      <c r="AU2504" s="48" t="e">
        <f>IF(OR(AQ2504="I",#REF!="I",AQ2504="C",#REF!="C"),"Termovacío",IF(OR(AO2504="I",AN2504="I",AP2504="I",AK2504="I",AL2504="I",AO2504="C",AN2504="C",AP2504="C",AK2504="C",AL2504="C"),"Regeneración",""))</f>
        <v>#REF!</v>
      </c>
    </row>
    <row r="2505" spans="1:47" s="10" customFormat="1" ht="15" customHeight="1" x14ac:dyDescent="0.2">
      <c r="A2505" s="4">
        <f t="shared" si="496"/>
        <v>132</v>
      </c>
      <c r="B2505" s="4">
        <v>500072</v>
      </c>
      <c r="C2505" s="4" t="s">
        <v>82</v>
      </c>
      <c r="D2505" s="4" t="s">
        <v>163</v>
      </c>
      <c r="E2505" s="3"/>
      <c r="F2505" s="4" t="s">
        <v>420</v>
      </c>
      <c r="G2505" s="4" t="s">
        <v>29</v>
      </c>
      <c r="H2505" s="4" t="s">
        <v>64</v>
      </c>
      <c r="I2505" s="4" t="s">
        <v>10</v>
      </c>
      <c r="J2505" s="4" t="s">
        <v>144</v>
      </c>
      <c r="K2505" s="4" t="s">
        <v>136</v>
      </c>
      <c r="L2505" s="4">
        <v>1984</v>
      </c>
      <c r="M2505" s="4" t="s">
        <v>266</v>
      </c>
      <c r="N2505" s="4" t="s">
        <v>304</v>
      </c>
      <c r="O2505" s="4" t="s">
        <v>122</v>
      </c>
      <c r="P2505" s="4"/>
      <c r="Q2505" s="4"/>
      <c r="R2505" s="4" t="s">
        <v>123</v>
      </c>
      <c r="S2505" s="13"/>
      <c r="T2505" s="4"/>
      <c r="U2505" s="4"/>
      <c r="V2505" s="4"/>
      <c r="W2505" s="4">
        <v>60</v>
      </c>
      <c r="X2505" s="13">
        <v>39038</v>
      </c>
      <c r="Y2505" s="27"/>
      <c r="Z2505" s="27"/>
      <c r="AA2505" s="28"/>
      <c r="AB2505" s="31"/>
      <c r="AC2505" s="32">
        <v>54.7</v>
      </c>
      <c r="AD2505" s="28"/>
      <c r="AE2505" s="28">
        <v>20</v>
      </c>
      <c r="AF2505" s="33">
        <v>5.3999999999999999E-2</v>
      </c>
      <c r="AG2505" s="28">
        <v>3</v>
      </c>
      <c r="AH2505" s="31">
        <v>0.05</v>
      </c>
      <c r="AI2505" s="31">
        <v>1.52</v>
      </c>
      <c r="AJ2505" s="31"/>
      <c r="AK2505" s="75" t="str">
        <f t="shared" si="499"/>
        <v>1</v>
      </c>
      <c r="AL2505" s="75" t="str">
        <f t="shared" si="500"/>
        <v>1</v>
      </c>
      <c r="AM2505" s="75" t="str">
        <f t="shared" si="501"/>
        <v>1</v>
      </c>
      <c r="AN2505" s="75" t="str">
        <f t="shared" si="502"/>
        <v>3</v>
      </c>
      <c r="AO2505" s="75" t="str">
        <f t="shared" si="503"/>
        <v>5</v>
      </c>
      <c r="AP2505" s="75" t="str">
        <f t="shared" si="504"/>
        <v>1</v>
      </c>
      <c r="AQ2505" s="75" t="str">
        <f t="shared" si="497"/>
        <v>1</v>
      </c>
      <c r="AR2505" s="75" t="str">
        <f t="shared" si="498"/>
        <v>1</v>
      </c>
      <c r="AS2505" s="75">
        <f t="shared" si="505"/>
        <v>1.7272727272727273</v>
      </c>
      <c r="AT2505" s="75" t="str">
        <f t="shared" si="506"/>
        <v>3</v>
      </c>
      <c r="AU2505" s="48" t="e">
        <f>IF(OR(AQ2505="I",#REF!="I",AQ2505="C",#REF!="C"),"Termovacío",IF(OR(AO2505="I",AN2505="I",AP2505="I",AK2505="I",AL2505="I",AO2505="C",AN2505="C",AP2505="C",AK2505="C",AL2505="C"),"Regeneración",""))</f>
        <v>#REF!</v>
      </c>
    </row>
    <row r="2506" spans="1:47" s="10" customFormat="1" ht="15" customHeight="1" x14ac:dyDescent="0.2">
      <c r="A2506" s="4">
        <f t="shared" si="496"/>
        <v>132</v>
      </c>
      <c r="B2506" s="4">
        <v>500072</v>
      </c>
      <c r="C2506" s="4" t="s">
        <v>82</v>
      </c>
      <c r="D2506" s="4" t="s">
        <v>163</v>
      </c>
      <c r="E2506" s="3"/>
      <c r="F2506" s="4" t="s">
        <v>420</v>
      </c>
      <c r="G2506" s="4" t="s">
        <v>29</v>
      </c>
      <c r="H2506" s="4" t="s">
        <v>64</v>
      </c>
      <c r="I2506" s="4" t="s">
        <v>10</v>
      </c>
      <c r="J2506" s="4" t="s">
        <v>144</v>
      </c>
      <c r="K2506" s="4" t="s">
        <v>136</v>
      </c>
      <c r="L2506" s="4">
        <v>1984</v>
      </c>
      <c r="M2506" s="4" t="s">
        <v>266</v>
      </c>
      <c r="N2506" s="4" t="s">
        <v>304</v>
      </c>
      <c r="O2506" s="4" t="s">
        <v>122</v>
      </c>
      <c r="P2506" s="4"/>
      <c r="Q2506" s="4"/>
      <c r="R2506" s="4" t="s">
        <v>123</v>
      </c>
      <c r="S2506" s="13"/>
      <c r="T2506" s="4"/>
      <c r="U2506" s="4"/>
      <c r="V2506" s="4"/>
      <c r="W2506" s="4">
        <v>60</v>
      </c>
      <c r="X2506" s="13">
        <v>38936</v>
      </c>
      <c r="Y2506" s="27"/>
      <c r="Z2506" s="27"/>
      <c r="AA2506" s="28"/>
      <c r="AB2506" s="31"/>
      <c r="AC2506" s="32"/>
      <c r="AD2506" s="28"/>
      <c r="AE2506" s="28">
        <v>21.2</v>
      </c>
      <c r="AF2506" s="33"/>
      <c r="AG2506" s="28">
        <v>3</v>
      </c>
      <c r="AH2506" s="31"/>
      <c r="AI2506" s="31"/>
      <c r="AJ2506" s="31"/>
      <c r="AK2506" s="75" t="str">
        <f t="shared" si="499"/>
        <v>1</v>
      </c>
      <c r="AL2506" s="75" t="str">
        <f t="shared" si="500"/>
        <v>1</v>
      </c>
      <c r="AM2506" s="75" t="str">
        <f t="shared" si="501"/>
        <v>1</v>
      </c>
      <c r="AN2506" s="75" t="str">
        <f t="shared" si="502"/>
        <v>1</v>
      </c>
      <c r="AO2506" s="75" t="str">
        <f t="shared" si="503"/>
        <v>5</v>
      </c>
      <c r="AP2506" s="75" t="str">
        <f t="shared" si="504"/>
        <v>1</v>
      </c>
      <c r="AQ2506" s="75" t="str">
        <f t="shared" si="497"/>
        <v>1</v>
      </c>
      <c r="AR2506" s="75" t="str">
        <f t="shared" si="498"/>
        <v>1</v>
      </c>
      <c r="AS2506" s="75">
        <f t="shared" si="505"/>
        <v>1.5454545454545454</v>
      </c>
      <c r="AT2506" s="75" t="str">
        <f t="shared" si="506"/>
        <v>3</v>
      </c>
      <c r="AU2506" s="48" t="e">
        <f>IF(OR(AQ2506="I",#REF!="I",AQ2506="C",#REF!="C"),"Termovacío",IF(OR(AO2506="I",AN2506="I",AP2506="I",AK2506="I",AL2506="I",AO2506="C",AN2506="C",AP2506="C",AK2506="C",AL2506="C"),"Regeneración",""))</f>
        <v>#REF!</v>
      </c>
    </row>
    <row r="2507" spans="1:47" s="10" customFormat="1" ht="15" customHeight="1" x14ac:dyDescent="0.2">
      <c r="A2507" s="4">
        <f t="shared" si="496"/>
        <v>132</v>
      </c>
      <c r="B2507" s="4">
        <v>500072</v>
      </c>
      <c r="C2507" s="4" t="s">
        <v>82</v>
      </c>
      <c r="D2507" s="4" t="s">
        <v>163</v>
      </c>
      <c r="E2507" s="3"/>
      <c r="F2507" s="4" t="s">
        <v>420</v>
      </c>
      <c r="G2507" s="4" t="s">
        <v>29</v>
      </c>
      <c r="H2507" s="4" t="s">
        <v>64</v>
      </c>
      <c r="I2507" s="4" t="s">
        <v>10</v>
      </c>
      <c r="J2507" s="4" t="s">
        <v>144</v>
      </c>
      <c r="K2507" s="4" t="s">
        <v>136</v>
      </c>
      <c r="L2507" s="4">
        <v>1984</v>
      </c>
      <c r="M2507" s="4" t="s">
        <v>266</v>
      </c>
      <c r="N2507" s="4" t="s">
        <v>304</v>
      </c>
      <c r="O2507" s="4" t="s">
        <v>122</v>
      </c>
      <c r="P2507" s="4"/>
      <c r="Q2507" s="4"/>
      <c r="R2507" s="4" t="s">
        <v>123</v>
      </c>
      <c r="S2507" s="13"/>
      <c r="T2507" s="4"/>
      <c r="U2507" s="4"/>
      <c r="V2507" s="4"/>
      <c r="W2507" s="4">
        <v>60</v>
      </c>
      <c r="X2507" s="13">
        <v>38517</v>
      </c>
      <c r="Y2507" s="27"/>
      <c r="Z2507" s="27"/>
      <c r="AA2507" s="28"/>
      <c r="AB2507" s="31"/>
      <c r="AC2507" s="32"/>
      <c r="AD2507" s="28"/>
      <c r="AE2507" s="28"/>
      <c r="AF2507" s="33"/>
      <c r="AG2507" s="28"/>
      <c r="AH2507" s="31"/>
      <c r="AI2507" s="31"/>
      <c r="AJ2507" s="31"/>
      <c r="AK2507" s="75" t="str">
        <f t="shared" si="499"/>
        <v>1</v>
      </c>
      <c r="AL2507" s="75" t="str">
        <f t="shared" si="500"/>
        <v>1</v>
      </c>
      <c r="AM2507" s="75" t="str">
        <f t="shared" si="501"/>
        <v>1</v>
      </c>
      <c r="AN2507" s="75" t="str">
        <f t="shared" si="502"/>
        <v>1</v>
      </c>
      <c r="AO2507" s="75" t="str">
        <f t="shared" si="503"/>
        <v>1</v>
      </c>
      <c r="AP2507" s="75" t="str">
        <f t="shared" si="504"/>
        <v>1</v>
      </c>
      <c r="AQ2507" s="75" t="str">
        <f t="shared" si="497"/>
        <v>1</v>
      </c>
      <c r="AR2507" s="75" t="str">
        <f t="shared" si="498"/>
        <v>1</v>
      </c>
      <c r="AS2507" s="75">
        <f t="shared" si="505"/>
        <v>1</v>
      </c>
      <c r="AT2507" s="75" t="str">
        <f t="shared" si="506"/>
        <v>1</v>
      </c>
      <c r="AU2507" s="48" t="e">
        <f>IF(OR(AQ2507="I",#REF!="I",AQ2507="C",#REF!="C"),"Termovacío",IF(OR(AO2507="I",AN2507="I",AP2507="I",AK2507="I",AL2507="I",AO2507="C",AN2507="C",AP2507="C",AK2507="C",AL2507="C"),"Regeneración",""))</f>
        <v>#REF!</v>
      </c>
    </row>
    <row r="2508" spans="1:47" s="10" customFormat="1" ht="15" customHeight="1" x14ac:dyDescent="0.2">
      <c r="A2508" s="4">
        <f t="shared" si="496"/>
        <v>132</v>
      </c>
      <c r="B2508" s="4">
        <v>500072</v>
      </c>
      <c r="C2508" s="4" t="s">
        <v>82</v>
      </c>
      <c r="D2508" s="4" t="s">
        <v>163</v>
      </c>
      <c r="E2508" s="3"/>
      <c r="F2508" s="4" t="s">
        <v>420</v>
      </c>
      <c r="G2508" s="4" t="s">
        <v>29</v>
      </c>
      <c r="H2508" s="4" t="s">
        <v>64</v>
      </c>
      <c r="I2508" s="4" t="s">
        <v>10</v>
      </c>
      <c r="J2508" s="4" t="s">
        <v>144</v>
      </c>
      <c r="K2508" s="4" t="s">
        <v>136</v>
      </c>
      <c r="L2508" s="4">
        <v>1984</v>
      </c>
      <c r="M2508" s="4" t="s">
        <v>266</v>
      </c>
      <c r="N2508" s="4" t="s">
        <v>304</v>
      </c>
      <c r="O2508" s="4" t="s">
        <v>122</v>
      </c>
      <c r="P2508" s="4"/>
      <c r="Q2508" s="4"/>
      <c r="R2508" s="4" t="s">
        <v>123</v>
      </c>
      <c r="S2508" s="13"/>
      <c r="T2508" s="4"/>
      <c r="U2508" s="4"/>
      <c r="V2508" s="4"/>
      <c r="W2508" s="4">
        <v>60</v>
      </c>
      <c r="X2508" s="13">
        <v>38053</v>
      </c>
      <c r="Y2508" s="27"/>
      <c r="Z2508" s="27"/>
      <c r="AA2508" s="28"/>
      <c r="AB2508" s="31"/>
      <c r="AC2508" s="32"/>
      <c r="AD2508" s="28"/>
      <c r="AE2508" s="28">
        <v>21.8</v>
      </c>
      <c r="AF2508" s="33"/>
      <c r="AG2508" s="28">
        <v>2.6</v>
      </c>
      <c r="AH2508" s="31"/>
      <c r="AI2508" s="31"/>
      <c r="AJ2508" s="31"/>
      <c r="AK2508" s="75" t="str">
        <f t="shared" si="499"/>
        <v>1</v>
      </c>
      <c r="AL2508" s="75" t="str">
        <f t="shared" si="500"/>
        <v>1</v>
      </c>
      <c r="AM2508" s="75" t="str">
        <f t="shared" si="501"/>
        <v>1</v>
      </c>
      <c r="AN2508" s="75" t="str">
        <f t="shared" si="502"/>
        <v>1</v>
      </c>
      <c r="AO2508" s="75" t="str">
        <f t="shared" si="503"/>
        <v>5</v>
      </c>
      <c r="AP2508" s="75" t="str">
        <f t="shared" si="504"/>
        <v>1</v>
      </c>
      <c r="AQ2508" s="75" t="str">
        <f t="shared" si="497"/>
        <v>1</v>
      </c>
      <c r="AR2508" s="75" t="str">
        <f t="shared" si="498"/>
        <v>1</v>
      </c>
      <c r="AS2508" s="75">
        <f t="shared" si="505"/>
        <v>1.5454545454545454</v>
      </c>
      <c r="AT2508" s="75" t="str">
        <f t="shared" si="506"/>
        <v>3</v>
      </c>
      <c r="AU2508" s="48" t="e">
        <f>IF(OR(AQ2508="I",#REF!="I",AQ2508="C",#REF!="C"),"Termovacío",IF(OR(AO2508="I",AN2508="I",AP2508="I",AK2508="I",AL2508="I",AO2508="C",AN2508="C",AP2508="C",AK2508="C",AL2508="C"),"Regeneración",""))</f>
        <v>#REF!</v>
      </c>
    </row>
    <row r="2509" spans="1:47" s="10" customFormat="1" ht="15" customHeight="1" x14ac:dyDescent="0.2">
      <c r="A2509" s="4">
        <f t="shared" ref="A2509:A2550" si="507">+IF(B2508=B2509,A2508,A2508+1)</f>
        <v>132</v>
      </c>
      <c r="B2509" s="4">
        <v>500072</v>
      </c>
      <c r="C2509" s="4" t="s">
        <v>82</v>
      </c>
      <c r="D2509" s="4" t="s">
        <v>163</v>
      </c>
      <c r="E2509" s="3"/>
      <c r="F2509" s="4" t="s">
        <v>420</v>
      </c>
      <c r="G2509" s="4" t="s">
        <v>29</v>
      </c>
      <c r="H2509" s="4" t="s">
        <v>64</v>
      </c>
      <c r="I2509" s="4" t="s">
        <v>10</v>
      </c>
      <c r="J2509" s="4" t="s">
        <v>144</v>
      </c>
      <c r="K2509" s="4" t="s">
        <v>136</v>
      </c>
      <c r="L2509" s="4">
        <v>1984</v>
      </c>
      <c r="M2509" s="4" t="s">
        <v>266</v>
      </c>
      <c r="N2509" s="4" t="s">
        <v>304</v>
      </c>
      <c r="O2509" s="4" t="s">
        <v>122</v>
      </c>
      <c r="P2509" s="4"/>
      <c r="Q2509" s="4"/>
      <c r="R2509" s="4" t="s">
        <v>123</v>
      </c>
      <c r="S2509" s="13"/>
      <c r="T2509" s="4"/>
      <c r="U2509" s="4"/>
      <c r="V2509" s="4"/>
      <c r="W2509" s="4">
        <v>60</v>
      </c>
      <c r="X2509" s="13">
        <v>37676</v>
      </c>
      <c r="Y2509" s="27"/>
      <c r="Z2509" s="27"/>
      <c r="AA2509" s="28"/>
      <c r="AB2509" s="31"/>
      <c r="AC2509" s="32"/>
      <c r="AD2509" s="28"/>
      <c r="AE2509" s="28">
        <v>22.5</v>
      </c>
      <c r="AF2509" s="33">
        <v>5.4339999999999999E-2</v>
      </c>
      <c r="AG2509" s="28">
        <v>3</v>
      </c>
      <c r="AH2509" s="31"/>
      <c r="AI2509" s="31"/>
      <c r="AJ2509" s="31"/>
      <c r="AK2509" s="75" t="str">
        <f t="shared" si="499"/>
        <v>1</v>
      </c>
      <c r="AL2509" s="75" t="str">
        <f t="shared" si="500"/>
        <v>1</v>
      </c>
      <c r="AM2509" s="75" t="str">
        <f t="shared" si="501"/>
        <v>1</v>
      </c>
      <c r="AN2509" s="75" t="str">
        <f t="shared" si="502"/>
        <v>3</v>
      </c>
      <c r="AO2509" s="75" t="str">
        <f t="shared" si="503"/>
        <v>5</v>
      </c>
      <c r="AP2509" s="75" t="str">
        <f t="shared" si="504"/>
        <v>1</v>
      </c>
      <c r="AQ2509" s="75" t="str">
        <f t="shared" si="497"/>
        <v>1</v>
      </c>
      <c r="AR2509" s="75" t="str">
        <f t="shared" si="498"/>
        <v>1</v>
      </c>
      <c r="AS2509" s="75">
        <f t="shared" si="505"/>
        <v>1.7272727272727273</v>
      </c>
      <c r="AT2509" s="75" t="str">
        <f t="shared" si="506"/>
        <v>3</v>
      </c>
      <c r="AU2509" s="48" t="e">
        <f>IF(OR(AQ2509="I",#REF!="I",AQ2509="C",#REF!="C"),"Termovacío",IF(OR(AO2509="I",AN2509="I",AP2509="I",AK2509="I",AL2509="I",AO2509="C",AN2509="C",AP2509="C",AK2509="C",AL2509="C"),"Regeneración",""))</f>
        <v>#REF!</v>
      </c>
    </row>
    <row r="2510" spans="1:47" s="10" customFormat="1" ht="15" customHeight="1" x14ac:dyDescent="0.2">
      <c r="A2510" s="4">
        <f t="shared" si="507"/>
        <v>132</v>
      </c>
      <c r="B2510" s="4">
        <v>500072</v>
      </c>
      <c r="C2510" s="4" t="s">
        <v>82</v>
      </c>
      <c r="D2510" s="4" t="s">
        <v>163</v>
      </c>
      <c r="E2510" s="3"/>
      <c r="F2510" s="4" t="s">
        <v>420</v>
      </c>
      <c r="G2510" s="4" t="s">
        <v>29</v>
      </c>
      <c r="H2510" s="4" t="s">
        <v>64</v>
      </c>
      <c r="I2510" s="4" t="s">
        <v>10</v>
      </c>
      <c r="J2510" s="4" t="s">
        <v>144</v>
      </c>
      <c r="K2510" s="4" t="s">
        <v>136</v>
      </c>
      <c r="L2510" s="4">
        <v>1984</v>
      </c>
      <c r="M2510" s="4" t="s">
        <v>266</v>
      </c>
      <c r="N2510" s="4" t="s">
        <v>304</v>
      </c>
      <c r="O2510" s="4" t="s">
        <v>122</v>
      </c>
      <c r="P2510" s="4"/>
      <c r="Q2510" s="4"/>
      <c r="R2510" s="4" t="s">
        <v>123</v>
      </c>
      <c r="S2510" s="13"/>
      <c r="T2510" s="4"/>
      <c r="U2510" s="4"/>
      <c r="V2510" s="4"/>
      <c r="W2510" s="4">
        <v>60</v>
      </c>
      <c r="X2510" s="13">
        <v>37291</v>
      </c>
      <c r="Y2510" s="27"/>
      <c r="Z2510" s="27"/>
      <c r="AA2510" s="28"/>
      <c r="AB2510" s="31"/>
      <c r="AC2510" s="32">
        <v>52</v>
      </c>
      <c r="AD2510" s="28"/>
      <c r="AE2510" s="28">
        <v>20.6</v>
      </c>
      <c r="AF2510" s="33">
        <v>5.8099999999999999E-2</v>
      </c>
      <c r="AG2510" s="28">
        <v>2.5</v>
      </c>
      <c r="AH2510" s="31"/>
      <c r="AI2510" s="31"/>
      <c r="AJ2510" s="31"/>
      <c r="AK2510" s="75" t="str">
        <f t="shared" si="499"/>
        <v>1</v>
      </c>
      <c r="AL2510" s="75" t="str">
        <f t="shared" si="500"/>
        <v>1</v>
      </c>
      <c r="AM2510" s="75" t="str">
        <f t="shared" si="501"/>
        <v>1</v>
      </c>
      <c r="AN2510" s="75" t="str">
        <f t="shared" si="502"/>
        <v>3</v>
      </c>
      <c r="AO2510" s="75" t="str">
        <f t="shared" si="503"/>
        <v>5</v>
      </c>
      <c r="AP2510" s="75" t="str">
        <f t="shared" si="504"/>
        <v>1</v>
      </c>
      <c r="AQ2510" s="75" t="str">
        <f t="shared" si="497"/>
        <v>1</v>
      </c>
      <c r="AR2510" s="75" t="str">
        <f t="shared" si="498"/>
        <v>1</v>
      </c>
      <c r="AS2510" s="75">
        <f t="shared" si="505"/>
        <v>1.7272727272727273</v>
      </c>
      <c r="AT2510" s="75" t="str">
        <f t="shared" si="506"/>
        <v>3</v>
      </c>
      <c r="AU2510" s="48" t="e">
        <f>IF(OR(AQ2510="I",#REF!="I",AQ2510="C",#REF!="C"),"Termovacío",IF(OR(AO2510="I",AN2510="I",AP2510="I",AK2510="I",AL2510="I",AO2510="C",AN2510="C",AP2510="C",AK2510="C",AL2510="C"),"Regeneración",""))</f>
        <v>#REF!</v>
      </c>
    </row>
    <row r="2511" spans="1:47" s="10" customFormat="1" ht="15" customHeight="1" x14ac:dyDescent="0.2">
      <c r="A2511" s="4">
        <f t="shared" si="507"/>
        <v>132</v>
      </c>
      <c r="B2511" s="4">
        <v>500072</v>
      </c>
      <c r="C2511" s="4" t="s">
        <v>82</v>
      </c>
      <c r="D2511" s="4" t="s">
        <v>163</v>
      </c>
      <c r="E2511" s="3"/>
      <c r="F2511" s="4" t="s">
        <v>420</v>
      </c>
      <c r="G2511" s="4" t="s">
        <v>29</v>
      </c>
      <c r="H2511" s="4" t="s">
        <v>64</v>
      </c>
      <c r="I2511" s="4" t="s">
        <v>10</v>
      </c>
      <c r="J2511" s="4" t="s">
        <v>144</v>
      </c>
      <c r="K2511" s="4" t="s">
        <v>136</v>
      </c>
      <c r="L2511" s="4">
        <v>1984</v>
      </c>
      <c r="M2511" s="4" t="s">
        <v>266</v>
      </c>
      <c r="N2511" s="4" t="s">
        <v>304</v>
      </c>
      <c r="O2511" s="4" t="s">
        <v>122</v>
      </c>
      <c r="P2511" s="4"/>
      <c r="Q2511" s="4"/>
      <c r="R2511" s="4" t="s">
        <v>123</v>
      </c>
      <c r="S2511" s="13"/>
      <c r="T2511" s="4"/>
      <c r="U2511" s="4"/>
      <c r="V2511" s="4"/>
      <c r="W2511" s="4">
        <v>60</v>
      </c>
      <c r="X2511" s="13">
        <v>37066</v>
      </c>
      <c r="Y2511" s="27"/>
      <c r="Z2511" s="27"/>
      <c r="AA2511" s="28"/>
      <c r="AB2511" s="31"/>
      <c r="AC2511" s="32"/>
      <c r="AD2511" s="28"/>
      <c r="AE2511" s="28">
        <v>21.6</v>
      </c>
      <c r="AF2511" s="33">
        <v>5.6599999999999998E-2</v>
      </c>
      <c r="AG2511" s="28">
        <v>2.9</v>
      </c>
      <c r="AH2511" s="31"/>
      <c r="AI2511" s="31"/>
      <c r="AJ2511" s="31"/>
      <c r="AK2511" s="75" t="str">
        <f t="shared" si="499"/>
        <v>1</v>
      </c>
      <c r="AL2511" s="75" t="str">
        <f t="shared" si="500"/>
        <v>1</v>
      </c>
      <c r="AM2511" s="75" t="str">
        <f t="shared" si="501"/>
        <v>1</v>
      </c>
      <c r="AN2511" s="75" t="str">
        <f t="shared" si="502"/>
        <v>3</v>
      </c>
      <c r="AO2511" s="75" t="str">
        <f t="shared" si="503"/>
        <v>5</v>
      </c>
      <c r="AP2511" s="75" t="str">
        <f t="shared" si="504"/>
        <v>1</v>
      </c>
      <c r="AQ2511" s="75" t="str">
        <f t="shared" si="497"/>
        <v>1</v>
      </c>
      <c r="AR2511" s="75" t="str">
        <f t="shared" si="498"/>
        <v>1</v>
      </c>
      <c r="AS2511" s="75">
        <f t="shared" si="505"/>
        <v>1.7272727272727273</v>
      </c>
      <c r="AT2511" s="75" t="str">
        <f t="shared" si="506"/>
        <v>3</v>
      </c>
      <c r="AU2511" s="48" t="e">
        <f>IF(OR(AQ2511="I",#REF!="I",AQ2511="C",#REF!="C"),"Termovacío",IF(OR(AO2511="I",AN2511="I",AP2511="I",AK2511="I",AL2511="I",AO2511="C",AN2511="C",AP2511="C",AK2511="C",AL2511="C"),"Regeneración",""))</f>
        <v>#REF!</v>
      </c>
    </row>
    <row r="2512" spans="1:47" s="10" customFormat="1" ht="15" customHeight="1" x14ac:dyDescent="0.2">
      <c r="A2512" s="4">
        <f t="shared" si="507"/>
        <v>132</v>
      </c>
      <c r="B2512" s="4">
        <v>500072</v>
      </c>
      <c r="C2512" s="4" t="s">
        <v>82</v>
      </c>
      <c r="D2512" s="4" t="s">
        <v>163</v>
      </c>
      <c r="E2512" s="3"/>
      <c r="F2512" s="4" t="s">
        <v>420</v>
      </c>
      <c r="G2512" s="4" t="s">
        <v>29</v>
      </c>
      <c r="H2512" s="4" t="s">
        <v>64</v>
      </c>
      <c r="I2512" s="4" t="s">
        <v>10</v>
      </c>
      <c r="J2512" s="4" t="s">
        <v>144</v>
      </c>
      <c r="K2512" s="4" t="s">
        <v>136</v>
      </c>
      <c r="L2512" s="4">
        <v>1984</v>
      </c>
      <c r="M2512" s="4" t="s">
        <v>266</v>
      </c>
      <c r="N2512" s="4" t="s">
        <v>304</v>
      </c>
      <c r="O2512" s="4" t="s">
        <v>122</v>
      </c>
      <c r="P2512" s="4"/>
      <c r="Q2512" s="4"/>
      <c r="R2512" s="4" t="s">
        <v>123</v>
      </c>
      <c r="S2512" s="13"/>
      <c r="T2512" s="4"/>
      <c r="U2512" s="4"/>
      <c r="V2512" s="4"/>
      <c r="W2512" s="4">
        <v>60</v>
      </c>
      <c r="X2512" s="13">
        <v>37055</v>
      </c>
      <c r="Y2512" s="27"/>
      <c r="Z2512" s="27"/>
      <c r="AA2512" s="28"/>
      <c r="AB2512" s="31"/>
      <c r="AC2512" s="32">
        <v>51.2</v>
      </c>
      <c r="AD2512" s="28"/>
      <c r="AE2512" s="28">
        <v>18.600000000000001</v>
      </c>
      <c r="AF2512" s="33">
        <v>7.0000000000000007E-2</v>
      </c>
      <c r="AG2512" s="28">
        <v>3</v>
      </c>
      <c r="AH2512" s="31"/>
      <c r="AI2512" s="31"/>
      <c r="AJ2512" s="31"/>
      <c r="AK2512" s="75" t="str">
        <f t="shared" si="499"/>
        <v>1</v>
      </c>
      <c r="AL2512" s="75" t="str">
        <f t="shared" si="500"/>
        <v>1</v>
      </c>
      <c r="AM2512" s="75" t="str">
        <f t="shared" si="501"/>
        <v>1</v>
      </c>
      <c r="AN2512" s="75" t="str">
        <f t="shared" si="502"/>
        <v>3</v>
      </c>
      <c r="AO2512" s="75" t="str">
        <f t="shared" si="503"/>
        <v>5</v>
      </c>
      <c r="AP2512" s="75" t="str">
        <f t="shared" si="504"/>
        <v>1</v>
      </c>
      <c r="AQ2512" s="75" t="str">
        <f t="shared" si="497"/>
        <v>1</v>
      </c>
      <c r="AR2512" s="75" t="str">
        <f t="shared" si="498"/>
        <v>1</v>
      </c>
      <c r="AS2512" s="75">
        <f t="shared" si="505"/>
        <v>1.7272727272727273</v>
      </c>
      <c r="AT2512" s="75" t="str">
        <f t="shared" si="506"/>
        <v>3</v>
      </c>
      <c r="AU2512" s="48" t="e">
        <f>IF(OR(AQ2512="I",#REF!="I",AQ2512="C",#REF!="C"),"Termovacío",IF(OR(AO2512="I",AN2512="I",AP2512="I",AK2512="I",AL2512="I",AO2512="C",AN2512="C",AP2512="C",AK2512="C",AL2512="C"),"Regeneración",""))</f>
        <v>#REF!</v>
      </c>
    </row>
    <row r="2513" spans="1:47" s="10" customFormat="1" ht="15" customHeight="1" x14ac:dyDescent="0.2">
      <c r="A2513" s="4">
        <f t="shared" si="507"/>
        <v>132</v>
      </c>
      <c r="B2513" s="4">
        <v>500072</v>
      </c>
      <c r="C2513" s="4" t="s">
        <v>82</v>
      </c>
      <c r="D2513" s="4" t="s">
        <v>163</v>
      </c>
      <c r="E2513" s="3"/>
      <c r="F2513" s="4" t="s">
        <v>420</v>
      </c>
      <c r="G2513" s="4" t="s">
        <v>29</v>
      </c>
      <c r="H2513" s="4" t="s">
        <v>64</v>
      </c>
      <c r="I2513" s="4" t="s">
        <v>10</v>
      </c>
      <c r="J2513" s="4" t="s">
        <v>144</v>
      </c>
      <c r="K2513" s="4" t="s">
        <v>136</v>
      </c>
      <c r="L2513" s="4">
        <v>1984</v>
      </c>
      <c r="M2513" s="4" t="s">
        <v>266</v>
      </c>
      <c r="N2513" s="4" t="s">
        <v>304</v>
      </c>
      <c r="O2513" s="4" t="s">
        <v>122</v>
      </c>
      <c r="P2513" s="4"/>
      <c r="Q2513" s="4"/>
      <c r="R2513" s="4" t="s">
        <v>123</v>
      </c>
      <c r="S2513" s="13"/>
      <c r="T2513" s="4"/>
      <c r="U2513" s="4"/>
      <c r="V2513" s="4"/>
      <c r="W2513" s="4">
        <v>60</v>
      </c>
      <c r="X2513" s="13">
        <v>36902</v>
      </c>
      <c r="Y2513" s="27"/>
      <c r="Z2513" s="27"/>
      <c r="AA2513" s="28"/>
      <c r="AB2513" s="31"/>
      <c r="AC2513" s="32">
        <v>43</v>
      </c>
      <c r="AD2513" s="28"/>
      <c r="AE2513" s="28">
        <v>19.2</v>
      </c>
      <c r="AF2513" s="33">
        <v>6.9959999999999994E-2</v>
      </c>
      <c r="AG2513" s="28">
        <v>3</v>
      </c>
      <c r="AH2513" s="31"/>
      <c r="AI2513" s="31"/>
      <c r="AJ2513" s="31"/>
      <c r="AK2513" s="75" t="str">
        <f t="shared" si="499"/>
        <v>1</v>
      </c>
      <c r="AL2513" s="75" t="str">
        <f t="shared" si="500"/>
        <v>1</v>
      </c>
      <c r="AM2513" s="75" t="str">
        <f t="shared" si="501"/>
        <v>1</v>
      </c>
      <c r="AN2513" s="75" t="str">
        <f t="shared" si="502"/>
        <v>3</v>
      </c>
      <c r="AO2513" s="75" t="str">
        <f t="shared" si="503"/>
        <v>5</v>
      </c>
      <c r="AP2513" s="75" t="str">
        <f t="shared" si="504"/>
        <v>1</v>
      </c>
      <c r="AQ2513" s="75" t="str">
        <f t="shared" si="497"/>
        <v>1</v>
      </c>
      <c r="AR2513" s="75" t="str">
        <f t="shared" si="498"/>
        <v>1</v>
      </c>
      <c r="AS2513" s="75">
        <f t="shared" si="505"/>
        <v>1.7272727272727273</v>
      </c>
      <c r="AT2513" s="75" t="str">
        <f t="shared" si="506"/>
        <v>3</v>
      </c>
      <c r="AU2513" s="48" t="e">
        <f>IF(OR(AQ2513="I",#REF!="I",AQ2513="C",#REF!="C"),"Termovacío",IF(OR(AO2513="I",AN2513="I",AP2513="I",AK2513="I",AL2513="I",AO2513="C",AN2513="C",AP2513="C",AK2513="C",AL2513="C"),"Regeneración",""))</f>
        <v>#REF!</v>
      </c>
    </row>
    <row r="2514" spans="1:47" s="10" customFormat="1" ht="15" customHeight="1" x14ac:dyDescent="0.2">
      <c r="A2514" s="4">
        <f t="shared" si="507"/>
        <v>132</v>
      </c>
      <c r="B2514" s="4">
        <v>500072</v>
      </c>
      <c r="C2514" s="4" t="s">
        <v>82</v>
      </c>
      <c r="D2514" s="4" t="s">
        <v>163</v>
      </c>
      <c r="E2514" s="3"/>
      <c r="F2514" s="4" t="s">
        <v>420</v>
      </c>
      <c r="G2514" s="4" t="s">
        <v>29</v>
      </c>
      <c r="H2514" s="4" t="s">
        <v>64</v>
      </c>
      <c r="I2514" s="4" t="s">
        <v>10</v>
      </c>
      <c r="J2514" s="4" t="s">
        <v>144</v>
      </c>
      <c r="K2514" s="4" t="s">
        <v>136</v>
      </c>
      <c r="L2514" s="4">
        <v>1984</v>
      </c>
      <c r="M2514" s="4" t="s">
        <v>266</v>
      </c>
      <c r="N2514" s="4" t="s">
        <v>304</v>
      </c>
      <c r="O2514" s="4" t="s">
        <v>122</v>
      </c>
      <c r="P2514" s="4"/>
      <c r="Q2514" s="4"/>
      <c r="R2514" s="4" t="s">
        <v>123</v>
      </c>
      <c r="S2514" s="13"/>
      <c r="T2514" s="4"/>
      <c r="U2514" s="4"/>
      <c r="V2514" s="4"/>
      <c r="W2514" s="4">
        <v>60</v>
      </c>
      <c r="X2514" s="13">
        <v>36732</v>
      </c>
      <c r="Y2514" s="27"/>
      <c r="Z2514" s="27"/>
      <c r="AA2514" s="28"/>
      <c r="AB2514" s="31"/>
      <c r="AC2514" s="32">
        <v>39</v>
      </c>
      <c r="AD2514" s="28"/>
      <c r="AE2514" s="28">
        <v>19.8</v>
      </c>
      <c r="AF2514" s="33">
        <v>6.7369999999999999E-2</v>
      </c>
      <c r="AG2514" s="28">
        <v>3.1</v>
      </c>
      <c r="AH2514" s="31"/>
      <c r="AI2514" s="31"/>
      <c r="AJ2514" s="31"/>
      <c r="AK2514" s="75" t="str">
        <f t="shared" si="499"/>
        <v>1</v>
      </c>
      <c r="AL2514" s="75" t="str">
        <f t="shared" si="500"/>
        <v>1</v>
      </c>
      <c r="AM2514" s="75" t="str">
        <f t="shared" si="501"/>
        <v>1</v>
      </c>
      <c r="AN2514" s="75" t="str">
        <f t="shared" si="502"/>
        <v>3</v>
      </c>
      <c r="AO2514" s="75" t="str">
        <f t="shared" si="503"/>
        <v>5</v>
      </c>
      <c r="AP2514" s="75" t="str">
        <f t="shared" si="504"/>
        <v>1</v>
      </c>
      <c r="AQ2514" s="75" t="str">
        <f t="shared" si="497"/>
        <v>3</v>
      </c>
      <c r="AR2514" s="75" t="str">
        <f t="shared" si="498"/>
        <v>1</v>
      </c>
      <c r="AS2514" s="75">
        <f t="shared" si="505"/>
        <v>2.1818181818181817</v>
      </c>
      <c r="AT2514" s="75" t="str">
        <f t="shared" si="506"/>
        <v>6</v>
      </c>
      <c r="AU2514" s="48" t="e">
        <f>IF(OR(AQ2514="I",#REF!="I",AQ2514="C",#REF!="C"),"Termovacío",IF(OR(AO2514="I",AN2514="I",AP2514="I",AK2514="I",AL2514="I",AO2514="C",AN2514="C",AP2514="C",AK2514="C",AL2514="C"),"Regeneración",""))</f>
        <v>#REF!</v>
      </c>
    </row>
    <row r="2515" spans="1:47" s="10" customFormat="1" ht="15" customHeight="1" x14ac:dyDescent="0.2">
      <c r="A2515" s="4">
        <f t="shared" si="507"/>
        <v>132</v>
      </c>
      <c r="B2515" s="4">
        <v>500072</v>
      </c>
      <c r="C2515" s="4" t="s">
        <v>82</v>
      </c>
      <c r="D2515" s="4" t="s">
        <v>163</v>
      </c>
      <c r="E2515" s="3"/>
      <c r="F2515" s="4" t="s">
        <v>420</v>
      </c>
      <c r="G2515" s="4" t="s">
        <v>29</v>
      </c>
      <c r="H2515" s="4" t="s">
        <v>64</v>
      </c>
      <c r="I2515" s="4" t="s">
        <v>10</v>
      </c>
      <c r="J2515" s="4" t="s">
        <v>144</v>
      </c>
      <c r="K2515" s="4" t="s">
        <v>136</v>
      </c>
      <c r="L2515" s="4">
        <v>1984</v>
      </c>
      <c r="M2515" s="4" t="s">
        <v>266</v>
      </c>
      <c r="N2515" s="4" t="s">
        <v>304</v>
      </c>
      <c r="O2515" s="4" t="s">
        <v>122</v>
      </c>
      <c r="P2515" s="4"/>
      <c r="Q2515" s="4"/>
      <c r="R2515" s="4" t="s">
        <v>123</v>
      </c>
      <c r="S2515" s="13"/>
      <c r="T2515" s="4"/>
      <c r="U2515" s="4"/>
      <c r="V2515" s="4"/>
      <c r="W2515" s="4">
        <v>60</v>
      </c>
      <c r="X2515" s="13">
        <v>36384</v>
      </c>
      <c r="Y2515" s="27"/>
      <c r="Z2515" s="27"/>
      <c r="AA2515" s="28"/>
      <c r="AB2515" s="31"/>
      <c r="AC2515" s="32"/>
      <c r="AD2515" s="28"/>
      <c r="AE2515" s="28">
        <v>18.899999999999999</v>
      </c>
      <c r="AF2515" s="33">
        <v>5.7549999999999997E-2</v>
      </c>
      <c r="AG2515" s="28">
        <v>3</v>
      </c>
      <c r="AH2515" s="31"/>
      <c r="AI2515" s="31"/>
      <c r="AJ2515" s="31"/>
      <c r="AK2515" s="75" t="str">
        <f t="shared" si="499"/>
        <v>1</v>
      </c>
      <c r="AL2515" s="75" t="str">
        <f t="shared" si="500"/>
        <v>1</v>
      </c>
      <c r="AM2515" s="75" t="str">
        <f t="shared" si="501"/>
        <v>1</v>
      </c>
      <c r="AN2515" s="75" t="str">
        <f t="shared" si="502"/>
        <v>3</v>
      </c>
      <c r="AO2515" s="75" t="str">
        <f t="shared" si="503"/>
        <v>5</v>
      </c>
      <c r="AP2515" s="75" t="str">
        <f t="shared" si="504"/>
        <v>1</v>
      </c>
      <c r="AQ2515" s="75" t="str">
        <f t="shared" si="497"/>
        <v>1</v>
      </c>
      <c r="AR2515" s="75" t="str">
        <f t="shared" si="498"/>
        <v>1</v>
      </c>
      <c r="AS2515" s="75">
        <f t="shared" si="505"/>
        <v>1.7272727272727273</v>
      </c>
      <c r="AT2515" s="75" t="str">
        <f t="shared" si="506"/>
        <v>3</v>
      </c>
      <c r="AU2515" s="48" t="e">
        <f>IF(OR(AQ2515="I",#REF!="I",AQ2515="C",#REF!="C"),"Termovacío",IF(OR(AO2515="I",AN2515="I",AP2515="I",AK2515="I",AL2515="I",AO2515="C",AN2515="C",AP2515="C",AK2515="C",AL2515="C"),"Regeneración",""))</f>
        <v>#REF!</v>
      </c>
    </row>
    <row r="2516" spans="1:47" s="10" customFormat="1" ht="15" customHeight="1" x14ac:dyDescent="0.2">
      <c r="A2516" s="4">
        <f t="shared" si="507"/>
        <v>132</v>
      </c>
      <c r="B2516" s="4">
        <v>500072</v>
      </c>
      <c r="C2516" s="4" t="s">
        <v>82</v>
      </c>
      <c r="D2516" s="4" t="s">
        <v>163</v>
      </c>
      <c r="E2516" s="3"/>
      <c r="F2516" s="4" t="s">
        <v>420</v>
      </c>
      <c r="G2516" s="4" t="s">
        <v>29</v>
      </c>
      <c r="H2516" s="4" t="s">
        <v>64</v>
      </c>
      <c r="I2516" s="4" t="s">
        <v>10</v>
      </c>
      <c r="J2516" s="4" t="s">
        <v>144</v>
      </c>
      <c r="K2516" s="4" t="s">
        <v>136</v>
      </c>
      <c r="L2516" s="4">
        <v>1984</v>
      </c>
      <c r="M2516" s="4" t="s">
        <v>266</v>
      </c>
      <c r="N2516" s="4" t="s">
        <v>304</v>
      </c>
      <c r="O2516" s="4" t="s">
        <v>122</v>
      </c>
      <c r="P2516" s="4"/>
      <c r="Q2516" s="4"/>
      <c r="R2516" s="4" t="s">
        <v>123</v>
      </c>
      <c r="S2516" s="13"/>
      <c r="T2516" s="4"/>
      <c r="U2516" s="4"/>
      <c r="V2516" s="4"/>
      <c r="W2516" s="4">
        <v>60</v>
      </c>
      <c r="X2516" s="13">
        <v>36013</v>
      </c>
      <c r="Y2516" s="27"/>
      <c r="Z2516" s="27"/>
      <c r="AA2516" s="28"/>
      <c r="AB2516" s="31"/>
      <c r="AC2516" s="32">
        <v>49</v>
      </c>
      <c r="AD2516" s="28"/>
      <c r="AE2516" s="28">
        <v>17.7</v>
      </c>
      <c r="AF2516" s="33">
        <v>6.4619999999999997E-2</v>
      </c>
      <c r="AG2516" s="28">
        <v>3</v>
      </c>
      <c r="AH2516" s="31"/>
      <c r="AI2516" s="31"/>
      <c r="AJ2516" s="31"/>
      <c r="AK2516" s="75" t="str">
        <f t="shared" si="499"/>
        <v>1</v>
      </c>
      <c r="AL2516" s="75" t="str">
        <f t="shared" si="500"/>
        <v>1</v>
      </c>
      <c r="AM2516" s="75" t="str">
        <f t="shared" si="501"/>
        <v>1</v>
      </c>
      <c r="AN2516" s="75" t="str">
        <f t="shared" si="502"/>
        <v>3</v>
      </c>
      <c r="AO2516" s="75" t="str">
        <f t="shared" si="503"/>
        <v>5</v>
      </c>
      <c r="AP2516" s="75" t="str">
        <f t="shared" si="504"/>
        <v>1</v>
      </c>
      <c r="AQ2516" s="75" t="str">
        <f t="shared" si="497"/>
        <v>1</v>
      </c>
      <c r="AR2516" s="75" t="str">
        <f t="shared" si="498"/>
        <v>1</v>
      </c>
      <c r="AS2516" s="75">
        <f t="shared" si="505"/>
        <v>1.7272727272727273</v>
      </c>
      <c r="AT2516" s="75" t="str">
        <f t="shared" si="506"/>
        <v>3</v>
      </c>
      <c r="AU2516" s="48" t="e">
        <f>IF(OR(AQ2516="I",#REF!="I",AQ2516="C",#REF!="C"),"Termovacío",IF(OR(AO2516="I",AN2516="I",AP2516="I",AK2516="I",AL2516="I",AO2516="C",AN2516="C",AP2516="C",AK2516="C",AL2516="C"),"Regeneración",""))</f>
        <v>#REF!</v>
      </c>
    </row>
    <row r="2517" spans="1:47" s="10" customFormat="1" ht="15" customHeight="1" x14ac:dyDescent="0.2">
      <c r="A2517" s="4">
        <f t="shared" si="507"/>
        <v>132</v>
      </c>
      <c r="B2517" s="4">
        <v>500072</v>
      </c>
      <c r="C2517" s="4" t="s">
        <v>82</v>
      </c>
      <c r="D2517" s="4" t="s">
        <v>163</v>
      </c>
      <c r="E2517" s="3"/>
      <c r="F2517" s="4" t="s">
        <v>420</v>
      </c>
      <c r="G2517" s="4" t="s">
        <v>29</v>
      </c>
      <c r="H2517" s="4" t="s">
        <v>64</v>
      </c>
      <c r="I2517" s="4" t="s">
        <v>10</v>
      </c>
      <c r="J2517" s="4" t="s">
        <v>144</v>
      </c>
      <c r="K2517" s="4" t="s">
        <v>136</v>
      </c>
      <c r="L2517" s="4">
        <v>1984</v>
      </c>
      <c r="M2517" s="4" t="s">
        <v>266</v>
      </c>
      <c r="N2517" s="4" t="s">
        <v>304</v>
      </c>
      <c r="O2517" s="4" t="s">
        <v>122</v>
      </c>
      <c r="P2517" s="4"/>
      <c r="Q2517" s="4"/>
      <c r="R2517" s="4" t="s">
        <v>123</v>
      </c>
      <c r="S2517" s="13"/>
      <c r="T2517" s="4"/>
      <c r="U2517" s="4"/>
      <c r="V2517" s="4"/>
      <c r="W2517" s="4">
        <v>60</v>
      </c>
      <c r="X2517" s="13">
        <v>35620</v>
      </c>
      <c r="Y2517" s="27"/>
      <c r="Z2517" s="27"/>
      <c r="AA2517" s="28"/>
      <c r="AB2517" s="31"/>
      <c r="AC2517" s="32"/>
      <c r="AD2517" s="28"/>
      <c r="AE2517" s="28">
        <v>19.5</v>
      </c>
      <c r="AF2517" s="33">
        <v>5.3400000000000003E-2</v>
      </c>
      <c r="AG2517" s="28">
        <v>3</v>
      </c>
      <c r="AH2517" s="31"/>
      <c r="AI2517" s="31"/>
      <c r="AJ2517" s="31"/>
      <c r="AK2517" s="75" t="str">
        <f t="shared" si="499"/>
        <v>1</v>
      </c>
      <c r="AL2517" s="75" t="str">
        <f t="shared" si="500"/>
        <v>1</v>
      </c>
      <c r="AM2517" s="75" t="str">
        <f t="shared" si="501"/>
        <v>1</v>
      </c>
      <c r="AN2517" s="75" t="str">
        <f t="shared" si="502"/>
        <v>3</v>
      </c>
      <c r="AO2517" s="75" t="str">
        <f t="shared" si="503"/>
        <v>5</v>
      </c>
      <c r="AP2517" s="75" t="str">
        <f t="shared" si="504"/>
        <v>1</v>
      </c>
      <c r="AQ2517" s="75" t="str">
        <f t="shared" si="497"/>
        <v>1</v>
      </c>
      <c r="AR2517" s="75" t="str">
        <f t="shared" si="498"/>
        <v>1</v>
      </c>
      <c r="AS2517" s="75">
        <f t="shared" si="505"/>
        <v>1.7272727272727273</v>
      </c>
      <c r="AT2517" s="75" t="str">
        <f t="shared" si="506"/>
        <v>3</v>
      </c>
      <c r="AU2517" s="48" t="e">
        <f>IF(OR(AQ2517="I",#REF!="I",AQ2517="C",#REF!="C"),"Termovacío",IF(OR(AO2517="I",AN2517="I",AP2517="I",AK2517="I",AL2517="I",AO2517="C",AN2517="C",AP2517="C",AK2517="C",AL2517="C"),"Regeneración",""))</f>
        <v>#REF!</v>
      </c>
    </row>
    <row r="2518" spans="1:47" s="10" customFormat="1" ht="15" customHeight="1" x14ac:dyDescent="0.2">
      <c r="A2518" s="4">
        <f t="shared" si="507"/>
        <v>132</v>
      </c>
      <c r="B2518" s="4">
        <v>500072</v>
      </c>
      <c r="C2518" s="4" t="s">
        <v>82</v>
      </c>
      <c r="D2518" s="4" t="s">
        <v>163</v>
      </c>
      <c r="E2518" s="3"/>
      <c r="F2518" s="4" t="s">
        <v>420</v>
      </c>
      <c r="G2518" s="4" t="s">
        <v>29</v>
      </c>
      <c r="H2518" s="4" t="s">
        <v>64</v>
      </c>
      <c r="I2518" s="4" t="s">
        <v>10</v>
      </c>
      <c r="J2518" s="4" t="s">
        <v>144</v>
      </c>
      <c r="K2518" s="4" t="s">
        <v>136</v>
      </c>
      <c r="L2518" s="4">
        <v>1984</v>
      </c>
      <c r="M2518" s="4" t="s">
        <v>266</v>
      </c>
      <c r="N2518" s="4" t="s">
        <v>304</v>
      </c>
      <c r="O2518" s="4" t="s">
        <v>122</v>
      </c>
      <c r="P2518" s="4"/>
      <c r="Q2518" s="4"/>
      <c r="R2518" s="4" t="s">
        <v>123</v>
      </c>
      <c r="S2518" s="13"/>
      <c r="T2518" s="4"/>
      <c r="U2518" s="4"/>
      <c r="V2518" s="4"/>
      <c r="W2518" s="4">
        <v>60</v>
      </c>
      <c r="X2518" s="13">
        <v>35255</v>
      </c>
      <c r="Y2518" s="27"/>
      <c r="Z2518" s="27"/>
      <c r="AA2518" s="28"/>
      <c r="AB2518" s="31"/>
      <c r="AC2518" s="32">
        <v>27.9</v>
      </c>
      <c r="AD2518" s="28"/>
      <c r="AE2518" s="28">
        <v>16.399999999999999</v>
      </c>
      <c r="AF2518" s="33">
        <v>4.0689999999999997E-2</v>
      </c>
      <c r="AG2518" s="28">
        <v>3</v>
      </c>
      <c r="AH2518" s="31"/>
      <c r="AI2518" s="31"/>
      <c r="AJ2518" s="31"/>
      <c r="AK2518" s="75" t="str">
        <f t="shared" si="499"/>
        <v>1</v>
      </c>
      <c r="AL2518" s="75" t="str">
        <f t="shared" si="500"/>
        <v>1</v>
      </c>
      <c r="AM2518" s="75" t="str">
        <f t="shared" si="501"/>
        <v>1</v>
      </c>
      <c r="AN2518" s="75" t="str">
        <f t="shared" si="502"/>
        <v>1</v>
      </c>
      <c r="AO2518" s="75" t="str">
        <f t="shared" si="503"/>
        <v>5</v>
      </c>
      <c r="AP2518" s="75" t="str">
        <f t="shared" si="504"/>
        <v>1</v>
      </c>
      <c r="AQ2518" s="75" t="str">
        <f t="shared" si="497"/>
        <v>5</v>
      </c>
      <c r="AR2518" s="75" t="str">
        <f t="shared" si="498"/>
        <v>1</v>
      </c>
      <c r="AS2518" s="75">
        <f t="shared" si="505"/>
        <v>2.4545454545454546</v>
      </c>
      <c r="AT2518" s="75" t="str">
        <f t="shared" si="506"/>
        <v>6</v>
      </c>
      <c r="AU2518" s="48" t="e">
        <f>IF(OR(AQ2518="I",#REF!="I",AQ2518="C",#REF!="C"),"Termovacío",IF(OR(AO2518="I",AN2518="I",AP2518="I",AK2518="I",AL2518="I",AO2518="C",AN2518="C",AP2518="C",AK2518="C",AL2518="C"),"Regeneración",""))</f>
        <v>#REF!</v>
      </c>
    </row>
    <row r="2519" spans="1:47" s="10" customFormat="1" ht="15" customHeight="1" x14ac:dyDescent="0.2">
      <c r="A2519" s="4">
        <f t="shared" si="507"/>
        <v>132</v>
      </c>
      <c r="B2519" s="4">
        <v>500072</v>
      </c>
      <c r="C2519" s="4" t="s">
        <v>82</v>
      </c>
      <c r="D2519" s="4" t="s">
        <v>163</v>
      </c>
      <c r="E2519" s="3"/>
      <c r="F2519" s="4" t="s">
        <v>420</v>
      </c>
      <c r="G2519" s="4" t="s">
        <v>29</v>
      </c>
      <c r="H2519" s="4" t="s">
        <v>64</v>
      </c>
      <c r="I2519" s="4" t="s">
        <v>10</v>
      </c>
      <c r="J2519" s="4" t="s">
        <v>144</v>
      </c>
      <c r="K2519" s="4" t="s">
        <v>136</v>
      </c>
      <c r="L2519" s="4">
        <v>1984</v>
      </c>
      <c r="M2519" s="4" t="s">
        <v>266</v>
      </c>
      <c r="N2519" s="4" t="s">
        <v>304</v>
      </c>
      <c r="O2519" s="4" t="s">
        <v>122</v>
      </c>
      <c r="P2519" s="4"/>
      <c r="Q2519" s="4"/>
      <c r="R2519" s="4" t="s">
        <v>123</v>
      </c>
      <c r="S2519" s="13"/>
      <c r="T2519" s="4"/>
      <c r="U2519" s="4"/>
      <c r="V2519" s="4"/>
      <c r="W2519" s="4">
        <v>60</v>
      </c>
      <c r="X2519" s="13">
        <v>34977</v>
      </c>
      <c r="Y2519" s="27"/>
      <c r="Z2519" s="27"/>
      <c r="AA2519" s="28"/>
      <c r="AB2519" s="31"/>
      <c r="AC2519" s="32"/>
      <c r="AD2519" s="28"/>
      <c r="AE2519" s="28"/>
      <c r="AF2519" s="33">
        <v>0.1</v>
      </c>
      <c r="AG2519" s="28"/>
      <c r="AH2519" s="31"/>
      <c r="AI2519" s="31"/>
      <c r="AJ2519" s="31"/>
      <c r="AK2519" s="75" t="str">
        <f t="shared" si="499"/>
        <v>1</v>
      </c>
      <c r="AL2519" s="75" t="str">
        <f t="shared" si="500"/>
        <v>1</v>
      </c>
      <c r="AM2519" s="75" t="str">
        <f t="shared" si="501"/>
        <v>1</v>
      </c>
      <c r="AN2519" s="75" t="str">
        <f t="shared" si="502"/>
        <v>3</v>
      </c>
      <c r="AO2519" s="75" t="str">
        <f t="shared" si="503"/>
        <v>1</v>
      </c>
      <c r="AP2519" s="75" t="str">
        <f t="shared" si="504"/>
        <v>1</v>
      </c>
      <c r="AQ2519" s="75" t="str">
        <f t="shared" si="497"/>
        <v>1</v>
      </c>
      <c r="AR2519" s="75" t="str">
        <f t="shared" si="498"/>
        <v>1</v>
      </c>
      <c r="AS2519" s="75">
        <f t="shared" si="505"/>
        <v>1.1818181818181819</v>
      </c>
      <c r="AT2519" s="75" t="str">
        <f t="shared" si="506"/>
        <v>3</v>
      </c>
      <c r="AU2519" s="48" t="e">
        <f>IF(OR(AQ2519="I",#REF!="I",AQ2519="C",#REF!="C"),"Termovacío",IF(OR(AO2519="I",AN2519="I",AP2519="I",AK2519="I",AL2519="I",AO2519="C",AN2519="C",AP2519="C",AK2519="C",AL2519="C"),"Regeneración",""))</f>
        <v>#REF!</v>
      </c>
    </row>
    <row r="2520" spans="1:47" s="10" customFormat="1" ht="15" customHeight="1" x14ac:dyDescent="0.2">
      <c r="A2520" s="4">
        <f t="shared" si="507"/>
        <v>132</v>
      </c>
      <c r="B2520" s="4">
        <v>500072</v>
      </c>
      <c r="C2520" s="4" t="s">
        <v>82</v>
      </c>
      <c r="D2520" s="4" t="s">
        <v>163</v>
      </c>
      <c r="E2520" s="3"/>
      <c r="F2520" s="4" t="s">
        <v>420</v>
      </c>
      <c r="G2520" s="4" t="s">
        <v>29</v>
      </c>
      <c r="H2520" s="4" t="s">
        <v>64</v>
      </c>
      <c r="I2520" s="4" t="s">
        <v>10</v>
      </c>
      <c r="J2520" s="4" t="s">
        <v>144</v>
      </c>
      <c r="K2520" s="4" t="s">
        <v>136</v>
      </c>
      <c r="L2520" s="4">
        <v>1984</v>
      </c>
      <c r="M2520" s="4" t="s">
        <v>266</v>
      </c>
      <c r="N2520" s="4" t="s">
        <v>304</v>
      </c>
      <c r="O2520" s="4" t="s">
        <v>122</v>
      </c>
      <c r="P2520" s="4"/>
      <c r="Q2520" s="4"/>
      <c r="R2520" s="4" t="s">
        <v>123</v>
      </c>
      <c r="S2520" s="13"/>
      <c r="T2520" s="4"/>
      <c r="U2520" s="4"/>
      <c r="V2520" s="4"/>
      <c r="W2520" s="4">
        <v>60</v>
      </c>
      <c r="X2520" s="13">
        <v>33521</v>
      </c>
      <c r="Y2520" s="27"/>
      <c r="Z2520" s="27"/>
      <c r="AA2520" s="28"/>
      <c r="AB2520" s="31"/>
      <c r="AC2520" s="32"/>
      <c r="AD2520" s="28"/>
      <c r="AE2520" s="28"/>
      <c r="AF2520" s="33">
        <v>3.5000000000000003E-2</v>
      </c>
      <c r="AG2520" s="28"/>
      <c r="AH2520" s="31"/>
      <c r="AI2520" s="31"/>
      <c r="AJ2520" s="31"/>
      <c r="AK2520" s="75" t="str">
        <f t="shared" si="499"/>
        <v>1</v>
      </c>
      <c r="AL2520" s="75" t="str">
        <f t="shared" si="500"/>
        <v>1</v>
      </c>
      <c r="AM2520" s="75" t="str">
        <f t="shared" si="501"/>
        <v>1</v>
      </c>
      <c r="AN2520" s="75" t="str">
        <f t="shared" si="502"/>
        <v>1</v>
      </c>
      <c r="AO2520" s="75" t="str">
        <f t="shared" si="503"/>
        <v>1</v>
      </c>
      <c r="AP2520" s="75" t="str">
        <f t="shared" si="504"/>
        <v>1</v>
      </c>
      <c r="AQ2520" s="75" t="str">
        <f t="shared" si="497"/>
        <v>1</v>
      </c>
      <c r="AR2520" s="75" t="str">
        <f t="shared" si="498"/>
        <v>1</v>
      </c>
      <c r="AS2520" s="75">
        <f t="shared" si="505"/>
        <v>1</v>
      </c>
      <c r="AT2520" s="75" t="str">
        <f t="shared" si="506"/>
        <v>1</v>
      </c>
      <c r="AU2520" s="48" t="e">
        <f>IF(OR(AQ2520="I",#REF!="I",AQ2520="C",#REF!="C"),"Termovacío",IF(OR(AO2520="I",AN2520="I",AP2520="I",AK2520="I",AL2520="I",AO2520="C",AN2520="C",AP2520="C",AK2520="C",AL2520="C"),"Regeneración",""))</f>
        <v>#REF!</v>
      </c>
    </row>
    <row r="2521" spans="1:47" s="10" customFormat="1" ht="15" customHeight="1" x14ac:dyDescent="0.2">
      <c r="A2521" s="4">
        <f t="shared" si="507"/>
        <v>133</v>
      </c>
      <c r="B2521" s="36">
        <v>60003003</v>
      </c>
      <c r="C2521" s="36" t="s">
        <v>82</v>
      </c>
      <c r="D2521" s="36" t="s">
        <v>162</v>
      </c>
      <c r="E2521" s="37"/>
      <c r="F2521" s="36" t="s">
        <v>421</v>
      </c>
      <c r="G2521" s="36" t="s">
        <v>12</v>
      </c>
      <c r="H2521" s="36" t="s">
        <v>27</v>
      </c>
      <c r="I2521" s="36" t="s">
        <v>245</v>
      </c>
      <c r="J2521" s="36" t="s">
        <v>134</v>
      </c>
      <c r="K2521" s="36" t="s">
        <v>176</v>
      </c>
      <c r="L2521" s="36">
        <v>2005</v>
      </c>
      <c r="M2521" s="36" t="s">
        <v>267</v>
      </c>
      <c r="N2521" s="36" t="s">
        <v>153</v>
      </c>
      <c r="O2521" s="36" t="s">
        <v>133</v>
      </c>
      <c r="P2521" s="36">
        <v>2005</v>
      </c>
      <c r="Q2521" s="36"/>
      <c r="R2521" s="36" t="s">
        <v>119</v>
      </c>
      <c r="S2521" s="38">
        <v>44006</v>
      </c>
      <c r="T2521" s="36">
        <v>55</v>
      </c>
      <c r="U2521" s="36" t="s">
        <v>259</v>
      </c>
      <c r="V2521" s="36" t="s">
        <v>448</v>
      </c>
      <c r="W2521" s="36">
        <v>60</v>
      </c>
      <c r="X2521" s="38">
        <v>45699</v>
      </c>
      <c r="Y2521" s="39">
        <v>75</v>
      </c>
      <c r="Z2521" s="39" t="s">
        <v>664</v>
      </c>
      <c r="AA2521" s="40" t="s">
        <v>665</v>
      </c>
      <c r="AB2521" s="41">
        <v>0.89500000000000002</v>
      </c>
      <c r="AC2521" s="42">
        <v>75</v>
      </c>
      <c r="AD2521" s="40">
        <v>7</v>
      </c>
      <c r="AE2521" s="40">
        <v>34.5</v>
      </c>
      <c r="AF2521" s="43">
        <v>0.01</v>
      </c>
      <c r="AG2521" s="40">
        <v>0.5</v>
      </c>
      <c r="AH2521" s="41">
        <v>1.2E-2</v>
      </c>
      <c r="AI2521" s="41">
        <v>0.34200000000000003</v>
      </c>
      <c r="AJ2521" s="41"/>
      <c r="AK2521" s="75" t="str">
        <f t="shared" si="499"/>
        <v>1</v>
      </c>
      <c r="AL2521" s="75" t="str">
        <f t="shared" si="500"/>
        <v>1</v>
      </c>
      <c r="AM2521" s="75" t="str">
        <f t="shared" si="501"/>
        <v>1</v>
      </c>
      <c r="AN2521" s="75" t="str">
        <f t="shared" si="502"/>
        <v>1</v>
      </c>
      <c r="AO2521" s="75" t="str">
        <f t="shared" si="503"/>
        <v>1</v>
      </c>
      <c r="AP2521" s="75" t="str">
        <f t="shared" si="504"/>
        <v>1</v>
      </c>
      <c r="AQ2521" s="75" t="str">
        <f t="shared" si="497"/>
        <v>1</v>
      </c>
      <c r="AR2521" s="75" t="str">
        <f t="shared" si="498"/>
        <v>1</v>
      </c>
      <c r="AS2521" s="75">
        <f t="shared" si="505"/>
        <v>1</v>
      </c>
      <c r="AT2521" s="75" t="str">
        <f t="shared" si="506"/>
        <v>1</v>
      </c>
      <c r="AU2521" s="48" t="e">
        <f>IF(OR(AQ2521="I",#REF!="I",AQ2521="C",#REF!="C"),"Termovacío",IF(OR(AO2521="I",AN2521="I",AP2521="I",AK2521="I",AL2521="I",AO2521="C",AN2521="C",AP2521="C",AK2521="C",AL2521="C"),"Regeneración",""))</f>
        <v>#REF!</v>
      </c>
    </row>
    <row r="2522" spans="1:47" s="10" customFormat="1" ht="15" customHeight="1" x14ac:dyDescent="0.2">
      <c r="A2522" s="4">
        <f t="shared" si="507"/>
        <v>133</v>
      </c>
      <c r="B2522" s="4">
        <v>60003003</v>
      </c>
      <c r="C2522" s="4" t="s">
        <v>82</v>
      </c>
      <c r="D2522" s="4" t="s">
        <v>162</v>
      </c>
      <c r="E2522" s="3"/>
      <c r="F2522" s="4" t="s">
        <v>421</v>
      </c>
      <c r="G2522" s="4" t="s">
        <v>12</v>
      </c>
      <c r="H2522" s="4" t="s">
        <v>27</v>
      </c>
      <c r="I2522" s="4" t="s">
        <v>245</v>
      </c>
      <c r="J2522" s="4" t="s">
        <v>134</v>
      </c>
      <c r="K2522" s="4" t="s">
        <v>176</v>
      </c>
      <c r="L2522" s="4">
        <v>2005</v>
      </c>
      <c r="M2522" s="4" t="s">
        <v>267</v>
      </c>
      <c r="N2522" s="4" t="s">
        <v>153</v>
      </c>
      <c r="O2522" s="4" t="s">
        <v>133</v>
      </c>
      <c r="P2522" s="4">
        <v>2005</v>
      </c>
      <c r="Q2522" s="4"/>
      <c r="R2522" s="4" t="s">
        <v>119</v>
      </c>
      <c r="S2522" s="13">
        <v>44006</v>
      </c>
      <c r="T2522" s="4">
        <v>55</v>
      </c>
      <c r="U2522" s="4" t="s">
        <v>259</v>
      </c>
      <c r="V2522" s="4" t="s">
        <v>448</v>
      </c>
      <c r="W2522" s="4">
        <v>60</v>
      </c>
      <c r="X2522" s="13">
        <v>45222</v>
      </c>
      <c r="Y2522" s="27">
        <v>70</v>
      </c>
      <c r="Z2522" s="27"/>
      <c r="AA2522" s="28" t="s">
        <v>450</v>
      </c>
      <c r="AB2522" s="31">
        <v>0.89300000000000002</v>
      </c>
      <c r="AC2522" s="32">
        <v>67</v>
      </c>
      <c r="AD2522" s="28">
        <v>13</v>
      </c>
      <c r="AE2522" s="28">
        <v>35.200000000000003</v>
      </c>
      <c r="AF2522" s="33">
        <v>0.01</v>
      </c>
      <c r="AG2522" s="28">
        <v>0.5</v>
      </c>
      <c r="AH2522" s="31">
        <v>7.0000000000000001E-3</v>
      </c>
      <c r="AI2522" s="31">
        <v>0.32100000000000001</v>
      </c>
      <c r="AJ2522" s="31"/>
      <c r="AK2522" s="75" t="str">
        <f t="shared" si="499"/>
        <v>1</v>
      </c>
      <c r="AL2522" s="75" t="str">
        <f t="shared" si="500"/>
        <v>1</v>
      </c>
      <c r="AM2522" s="75" t="str">
        <f t="shared" si="501"/>
        <v>1</v>
      </c>
      <c r="AN2522" s="75" t="str">
        <f t="shared" si="502"/>
        <v>1</v>
      </c>
      <c r="AO2522" s="75" t="str">
        <f t="shared" si="503"/>
        <v>1</v>
      </c>
      <c r="AP2522" s="75" t="str">
        <f t="shared" si="504"/>
        <v>1</v>
      </c>
      <c r="AQ2522" s="75" t="str">
        <f t="shared" si="497"/>
        <v>1</v>
      </c>
      <c r="AR2522" s="75" t="str">
        <f t="shared" si="498"/>
        <v>1</v>
      </c>
      <c r="AS2522" s="75">
        <f t="shared" si="505"/>
        <v>1</v>
      </c>
      <c r="AT2522" s="75" t="str">
        <f t="shared" si="506"/>
        <v>1</v>
      </c>
      <c r="AU2522" s="48" t="e">
        <f>IF(OR(AQ2522="I",#REF!="I",AQ2522="C",#REF!="C"),"Termovacío",IF(OR(AO2522="I",AN2522="I",AP2522="I",AK2522="I",AL2522="I",AO2522="C",AN2522="C",AP2522="C",AK2522="C",AL2522="C"),"Regeneración",""))</f>
        <v>#REF!</v>
      </c>
    </row>
    <row r="2523" spans="1:47" s="10" customFormat="1" ht="15" customHeight="1" x14ac:dyDescent="0.2">
      <c r="A2523" s="4">
        <f t="shared" si="507"/>
        <v>133</v>
      </c>
      <c r="B2523" s="4">
        <v>60003003</v>
      </c>
      <c r="C2523" s="4" t="s">
        <v>82</v>
      </c>
      <c r="D2523" s="4" t="s">
        <v>162</v>
      </c>
      <c r="E2523" s="3"/>
      <c r="F2523" s="4" t="s">
        <v>421</v>
      </c>
      <c r="G2523" s="4" t="s">
        <v>12</v>
      </c>
      <c r="H2523" s="4" t="s">
        <v>27</v>
      </c>
      <c r="I2523" s="4" t="s">
        <v>245</v>
      </c>
      <c r="J2523" s="4" t="s">
        <v>134</v>
      </c>
      <c r="K2523" s="4" t="s">
        <v>176</v>
      </c>
      <c r="L2523" s="4">
        <v>2005</v>
      </c>
      <c r="M2523" s="4" t="s">
        <v>267</v>
      </c>
      <c r="N2523" s="4" t="s">
        <v>153</v>
      </c>
      <c r="O2523" s="4" t="s">
        <v>133</v>
      </c>
      <c r="P2523" s="4">
        <v>2005</v>
      </c>
      <c r="Q2523" s="4"/>
      <c r="R2523" s="4" t="s">
        <v>119</v>
      </c>
      <c r="S2523" s="13">
        <v>44006</v>
      </c>
      <c r="T2523" s="4">
        <v>55</v>
      </c>
      <c r="U2523" s="4" t="s">
        <v>259</v>
      </c>
      <c r="V2523" s="4"/>
      <c r="W2523" s="4">
        <v>60</v>
      </c>
      <c r="X2523" s="13" t="s">
        <v>228</v>
      </c>
      <c r="Y2523" s="27">
        <v>0</v>
      </c>
      <c r="Z2523" s="27">
        <v>57.2</v>
      </c>
      <c r="AA2523" s="28" t="s">
        <v>282</v>
      </c>
      <c r="AB2523" s="31">
        <v>0.88800000000000001</v>
      </c>
      <c r="AC2523" s="32">
        <v>66.8</v>
      </c>
      <c r="AD2523" s="28">
        <v>8</v>
      </c>
      <c r="AE2523" s="28">
        <v>35</v>
      </c>
      <c r="AF2523" s="33">
        <v>0.02</v>
      </c>
      <c r="AG2523" s="28">
        <v>1</v>
      </c>
      <c r="AH2523" s="31">
        <v>7.0000000000000001E-3</v>
      </c>
      <c r="AI2523" s="31">
        <v>0.24</v>
      </c>
      <c r="AJ2523" s="31"/>
      <c r="AK2523" s="75" t="str">
        <f t="shared" si="499"/>
        <v>1</v>
      </c>
      <c r="AL2523" s="75" t="str">
        <f t="shared" si="500"/>
        <v>1</v>
      </c>
      <c r="AM2523" s="75" t="str">
        <f t="shared" si="501"/>
        <v>1</v>
      </c>
      <c r="AN2523" s="75" t="str">
        <f t="shared" si="502"/>
        <v>1</v>
      </c>
      <c r="AO2523" s="75" t="str">
        <f t="shared" si="503"/>
        <v>1</v>
      </c>
      <c r="AP2523" s="75" t="str">
        <f t="shared" si="504"/>
        <v>1</v>
      </c>
      <c r="AQ2523" s="75" t="str">
        <f t="shared" si="497"/>
        <v>1</v>
      </c>
      <c r="AR2523" s="75" t="str">
        <f t="shared" si="498"/>
        <v>1</v>
      </c>
      <c r="AS2523" s="75">
        <f t="shared" si="505"/>
        <v>1</v>
      </c>
      <c r="AT2523" s="75" t="str">
        <f t="shared" si="506"/>
        <v>1</v>
      </c>
      <c r="AU2523" s="48" t="e">
        <f>IF(OR(AQ2523="I",#REF!="I",AQ2523="C",#REF!="C"),"Termovacío",IF(OR(AO2523="I",AN2523="I",AP2523="I",AK2523="I",AL2523="I",AO2523="C",AN2523="C",AP2523="C",AK2523="C",AL2523="C"),"Regeneración",""))</f>
        <v>#REF!</v>
      </c>
    </row>
    <row r="2524" spans="1:47" s="10" customFormat="1" ht="15" customHeight="1" x14ac:dyDescent="0.2">
      <c r="A2524" s="4">
        <f t="shared" si="507"/>
        <v>133</v>
      </c>
      <c r="B2524" s="4">
        <v>60003003</v>
      </c>
      <c r="C2524" s="4" t="s">
        <v>82</v>
      </c>
      <c r="D2524" s="4" t="s">
        <v>162</v>
      </c>
      <c r="E2524" s="3"/>
      <c r="F2524" s="4" t="s">
        <v>421</v>
      </c>
      <c r="G2524" s="4" t="s">
        <v>12</v>
      </c>
      <c r="H2524" s="4" t="s">
        <v>27</v>
      </c>
      <c r="I2524" s="4" t="s">
        <v>245</v>
      </c>
      <c r="J2524" s="4" t="s">
        <v>134</v>
      </c>
      <c r="K2524" s="4" t="s">
        <v>176</v>
      </c>
      <c r="L2524" s="4">
        <v>2005</v>
      </c>
      <c r="M2524" s="4" t="s">
        <v>267</v>
      </c>
      <c r="N2524" s="4" t="s">
        <v>153</v>
      </c>
      <c r="O2524" s="4" t="s">
        <v>133</v>
      </c>
      <c r="P2524" s="4">
        <v>2005</v>
      </c>
      <c r="Q2524" s="4"/>
      <c r="R2524" s="4" t="s">
        <v>119</v>
      </c>
      <c r="S2524" s="13">
        <v>44006</v>
      </c>
      <c r="T2524" s="4">
        <v>55</v>
      </c>
      <c r="U2524" s="4" t="s">
        <v>259</v>
      </c>
      <c r="V2524" s="4" t="s">
        <v>301</v>
      </c>
      <c r="W2524" s="4">
        <v>60</v>
      </c>
      <c r="X2524" s="13">
        <v>44389</v>
      </c>
      <c r="Y2524" s="27">
        <v>67.2</v>
      </c>
      <c r="Z2524" s="27">
        <v>50.6</v>
      </c>
      <c r="AA2524" s="28" t="s">
        <v>283</v>
      </c>
      <c r="AB2524" s="31">
        <v>0.88500000000000001</v>
      </c>
      <c r="AC2524" s="32">
        <v>26</v>
      </c>
      <c r="AD2524" s="28">
        <v>19</v>
      </c>
      <c r="AE2524" s="28">
        <v>35</v>
      </c>
      <c r="AF2524" s="33">
        <v>0.02</v>
      </c>
      <c r="AG2524" s="28">
        <v>0.5</v>
      </c>
      <c r="AH2524" s="31">
        <v>1.7999999999999999E-2</v>
      </c>
      <c r="AI2524" s="31">
        <v>0.9</v>
      </c>
      <c r="AJ2524" s="31"/>
      <c r="AK2524" s="75" t="str">
        <f t="shared" si="499"/>
        <v>1</v>
      </c>
      <c r="AL2524" s="75" t="str">
        <f t="shared" si="500"/>
        <v>1</v>
      </c>
      <c r="AM2524" s="75" t="str">
        <f t="shared" si="501"/>
        <v>1</v>
      </c>
      <c r="AN2524" s="75" t="str">
        <f t="shared" si="502"/>
        <v>1</v>
      </c>
      <c r="AO2524" s="75" t="str">
        <f t="shared" si="503"/>
        <v>1</v>
      </c>
      <c r="AP2524" s="75" t="str">
        <f t="shared" si="504"/>
        <v>1</v>
      </c>
      <c r="AQ2524" s="75" t="str">
        <f t="shared" si="497"/>
        <v>5</v>
      </c>
      <c r="AR2524" s="75" t="str">
        <f t="shared" si="498"/>
        <v>1</v>
      </c>
      <c r="AS2524" s="75">
        <f t="shared" si="505"/>
        <v>1.9090909090909092</v>
      </c>
      <c r="AT2524" s="75" t="str">
        <f t="shared" si="506"/>
        <v>3</v>
      </c>
      <c r="AU2524" s="48" t="e">
        <f>IF(OR(AQ2524="I",#REF!="I",AQ2524="C",#REF!="C"),"Termovacío",IF(OR(AO2524="I",AN2524="I",AP2524="I",AK2524="I",AL2524="I",AO2524="C",AN2524="C",AP2524="C",AK2524="C",AL2524="C"),"Regeneración",""))</f>
        <v>#REF!</v>
      </c>
    </row>
    <row r="2525" spans="1:47" s="10" customFormat="1" ht="15" customHeight="1" x14ac:dyDescent="0.2">
      <c r="A2525" s="4">
        <f t="shared" si="507"/>
        <v>133</v>
      </c>
      <c r="B2525" s="4">
        <v>60003003</v>
      </c>
      <c r="C2525" s="4" t="s">
        <v>82</v>
      </c>
      <c r="D2525" s="4" t="s">
        <v>162</v>
      </c>
      <c r="E2525" s="3"/>
      <c r="F2525" s="4" t="s">
        <v>421</v>
      </c>
      <c r="G2525" s="4" t="s">
        <v>12</v>
      </c>
      <c r="H2525" s="4" t="s">
        <v>27</v>
      </c>
      <c r="I2525" s="4" t="s">
        <v>245</v>
      </c>
      <c r="J2525" s="4" t="s">
        <v>134</v>
      </c>
      <c r="K2525" s="4" t="s">
        <v>176</v>
      </c>
      <c r="L2525" s="4">
        <v>2005</v>
      </c>
      <c r="M2525" s="4" t="s">
        <v>267</v>
      </c>
      <c r="N2525" s="4" t="s">
        <v>153</v>
      </c>
      <c r="O2525" s="4" t="s">
        <v>133</v>
      </c>
      <c r="P2525" s="4">
        <v>2005</v>
      </c>
      <c r="Q2525" s="4"/>
      <c r="R2525" s="4" t="s">
        <v>119</v>
      </c>
      <c r="S2525" s="13">
        <v>44006</v>
      </c>
      <c r="T2525" s="4">
        <v>55</v>
      </c>
      <c r="U2525" s="4" t="s">
        <v>259</v>
      </c>
      <c r="V2525" s="4"/>
      <c r="W2525" s="4">
        <v>60</v>
      </c>
      <c r="X2525" s="13">
        <v>43999</v>
      </c>
      <c r="Y2525" s="27"/>
      <c r="Z2525" s="27"/>
      <c r="AA2525" s="28"/>
      <c r="AB2525" s="31"/>
      <c r="AC2525" s="32">
        <v>55.6</v>
      </c>
      <c r="AD2525" s="28"/>
      <c r="AE2525" s="28"/>
      <c r="AF2525" s="33"/>
      <c r="AG2525" s="28"/>
      <c r="AH2525" s="31"/>
      <c r="AI2525" s="31"/>
      <c r="AJ2525" s="31"/>
      <c r="AK2525" s="75" t="str">
        <f t="shared" si="499"/>
        <v>1</v>
      </c>
      <c r="AL2525" s="75" t="str">
        <f t="shared" si="500"/>
        <v>1</v>
      </c>
      <c r="AM2525" s="75" t="str">
        <f t="shared" si="501"/>
        <v>1</v>
      </c>
      <c r="AN2525" s="75" t="str">
        <f t="shared" si="502"/>
        <v>1</v>
      </c>
      <c r="AO2525" s="75" t="str">
        <f t="shared" si="503"/>
        <v>1</v>
      </c>
      <c r="AP2525" s="75" t="str">
        <f t="shared" si="504"/>
        <v>1</v>
      </c>
      <c r="AQ2525" s="75" t="str">
        <f t="shared" si="497"/>
        <v>1</v>
      </c>
      <c r="AR2525" s="75" t="str">
        <f t="shared" si="498"/>
        <v>1</v>
      </c>
      <c r="AS2525" s="75">
        <f t="shared" si="505"/>
        <v>1</v>
      </c>
      <c r="AT2525" s="75" t="str">
        <f t="shared" si="506"/>
        <v>1</v>
      </c>
      <c r="AU2525" s="48" t="e">
        <f>IF(OR(AQ2525="I",#REF!="I",AQ2525="C",#REF!="C"),"Termovacío",IF(OR(AO2525="I",AN2525="I",AP2525="I",AK2525="I",AL2525="I",AO2525="C",AN2525="C",AP2525="C",AK2525="C",AL2525="C"),"Regeneración",""))</f>
        <v>#REF!</v>
      </c>
    </row>
    <row r="2526" spans="1:47" s="10" customFormat="1" ht="15" customHeight="1" x14ac:dyDescent="0.2">
      <c r="A2526" s="4">
        <f t="shared" si="507"/>
        <v>133</v>
      </c>
      <c r="B2526" s="4">
        <v>60003003</v>
      </c>
      <c r="C2526" s="4" t="s">
        <v>82</v>
      </c>
      <c r="D2526" s="4" t="s">
        <v>162</v>
      </c>
      <c r="E2526" s="3"/>
      <c r="F2526" s="4" t="s">
        <v>421</v>
      </c>
      <c r="G2526" s="4" t="s">
        <v>12</v>
      </c>
      <c r="H2526" s="4" t="s">
        <v>27</v>
      </c>
      <c r="I2526" s="4" t="s">
        <v>245</v>
      </c>
      <c r="J2526" s="4" t="s">
        <v>134</v>
      </c>
      <c r="K2526" s="4" t="s">
        <v>176</v>
      </c>
      <c r="L2526" s="4">
        <v>2005</v>
      </c>
      <c r="M2526" s="4" t="s">
        <v>267</v>
      </c>
      <c r="N2526" s="4" t="s">
        <v>153</v>
      </c>
      <c r="O2526" s="4" t="s">
        <v>133</v>
      </c>
      <c r="P2526" s="4">
        <v>2005</v>
      </c>
      <c r="Q2526" s="4"/>
      <c r="R2526" s="4" t="s">
        <v>119</v>
      </c>
      <c r="S2526" s="13">
        <v>44006</v>
      </c>
      <c r="T2526" s="4">
        <v>55</v>
      </c>
      <c r="U2526" s="4" t="s">
        <v>259</v>
      </c>
      <c r="V2526" s="4"/>
      <c r="W2526" s="4">
        <v>60</v>
      </c>
      <c r="X2526" s="13">
        <v>43579</v>
      </c>
      <c r="Y2526" s="27"/>
      <c r="Z2526" s="27"/>
      <c r="AA2526" s="28"/>
      <c r="AB2526" s="31"/>
      <c r="AC2526" s="32">
        <v>32</v>
      </c>
      <c r="AD2526" s="28"/>
      <c r="AE2526" s="28">
        <v>39.6</v>
      </c>
      <c r="AF2526" s="33">
        <v>0.01</v>
      </c>
      <c r="AG2526" s="28">
        <v>1</v>
      </c>
      <c r="AH2526" s="31">
        <v>1.7999999999999999E-2</v>
      </c>
      <c r="AI2526" s="31">
        <v>0.48</v>
      </c>
      <c r="AJ2526" s="31"/>
      <c r="AK2526" s="75" t="str">
        <f t="shared" si="499"/>
        <v>1</v>
      </c>
      <c r="AL2526" s="75" t="str">
        <f t="shared" si="500"/>
        <v>1</v>
      </c>
      <c r="AM2526" s="75" t="str">
        <f t="shared" si="501"/>
        <v>1</v>
      </c>
      <c r="AN2526" s="75" t="str">
        <f t="shared" si="502"/>
        <v>1</v>
      </c>
      <c r="AO2526" s="75" t="str">
        <f t="shared" si="503"/>
        <v>1</v>
      </c>
      <c r="AP2526" s="75" t="str">
        <f t="shared" si="504"/>
        <v>1</v>
      </c>
      <c r="AQ2526" s="75" t="str">
        <f t="shared" si="497"/>
        <v>5</v>
      </c>
      <c r="AR2526" s="75" t="str">
        <f t="shared" si="498"/>
        <v>1</v>
      </c>
      <c r="AS2526" s="75">
        <f t="shared" si="505"/>
        <v>1.9090909090909092</v>
      </c>
      <c r="AT2526" s="75" t="str">
        <f t="shared" si="506"/>
        <v>3</v>
      </c>
      <c r="AU2526" s="48" t="e">
        <f>IF(OR(AQ2526="I",#REF!="I",AQ2526="C",#REF!="C"),"Termovacío",IF(OR(AO2526="I",AN2526="I",AP2526="I",AK2526="I",AL2526="I",AO2526="C",AN2526="C",AP2526="C",AK2526="C",AL2526="C"),"Regeneración",""))</f>
        <v>#REF!</v>
      </c>
    </row>
    <row r="2527" spans="1:47" s="10" customFormat="1" ht="15" customHeight="1" x14ac:dyDescent="0.2">
      <c r="A2527" s="4">
        <f t="shared" si="507"/>
        <v>133</v>
      </c>
      <c r="B2527" s="4">
        <v>60003003</v>
      </c>
      <c r="C2527" s="4" t="s">
        <v>82</v>
      </c>
      <c r="D2527" s="4" t="s">
        <v>162</v>
      </c>
      <c r="E2527" s="3"/>
      <c r="F2527" s="4" t="s">
        <v>421</v>
      </c>
      <c r="G2527" s="4" t="s">
        <v>12</v>
      </c>
      <c r="H2527" s="4" t="s">
        <v>27</v>
      </c>
      <c r="I2527" s="4" t="s">
        <v>245</v>
      </c>
      <c r="J2527" s="4" t="s">
        <v>134</v>
      </c>
      <c r="K2527" s="4" t="s">
        <v>176</v>
      </c>
      <c r="L2527" s="4">
        <v>2005</v>
      </c>
      <c r="M2527" s="4" t="s">
        <v>267</v>
      </c>
      <c r="N2527" s="4" t="s">
        <v>153</v>
      </c>
      <c r="O2527" s="4" t="s">
        <v>133</v>
      </c>
      <c r="P2527" s="4">
        <v>2005</v>
      </c>
      <c r="Q2527" s="4"/>
      <c r="R2527" s="4" t="s">
        <v>119</v>
      </c>
      <c r="S2527" s="13">
        <v>44006</v>
      </c>
      <c r="T2527" s="4">
        <v>55</v>
      </c>
      <c r="U2527" s="4" t="s">
        <v>259</v>
      </c>
      <c r="V2527" s="4"/>
      <c r="W2527" s="4">
        <v>60</v>
      </c>
      <c r="X2527" s="13">
        <v>43314</v>
      </c>
      <c r="Y2527" s="27"/>
      <c r="Z2527" s="27"/>
      <c r="AA2527" s="28"/>
      <c r="AB2527" s="31"/>
      <c r="AC2527" s="32">
        <v>64</v>
      </c>
      <c r="AD2527" s="28"/>
      <c r="AE2527" s="28">
        <v>37.6</v>
      </c>
      <c r="AF2527" s="33">
        <v>0.02</v>
      </c>
      <c r="AG2527" s="28">
        <v>1</v>
      </c>
      <c r="AH2527" s="31">
        <v>8.0000000000000002E-3</v>
      </c>
      <c r="AI2527" s="31">
        <v>0.52</v>
      </c>
      <c r="AJ2527" s="31"/>
      <c r="AK2527" s="75" t="str">
        <f t="shared" si="499"/>
        <v>1</v>
      </c>
      <c r="AL2527" s="75" t="str">
        <f t="shared" si="500"/>
        <v>1</v>
      </c>
      <c r="AM2527" s="75" t="str">
        <f t="shared" si="501"/>
        <v>1</v>
      </c>
      <c r="AN2527" s="75" t="str">
        <f t="shared" si="502"/>
        <v>1</v>
      </c>
      <c r="AO2527" s="75" t="str">
        <f t="shared" si="503"/>
        <v>1</v>
      </c>
      <c r="AP2527" s="75" t="str">
        <f t="shared" si="504"/>
        <v>1</v>
      </c>
      <c r="AQ2527" s="75" t="str">
        <f t="shared" si="497"/>
        <v>1</v>
      </c>
      <c r="AR2527" s="75" t="str">
        <f t="shared" si="498"/>
        <v>1</v>
      </c>
      <c r="AS2527" s="75">
        <f t="shared" si="505"/>
        <v>1</v>
      </c>
      <c r="AT2527" s="75" t="str">
        <f t="shared" si="506"/>
        <v>1</v>
      </c>
      <c r="AU2527" s="48" t="e">
        <f>IF(OR(AQ2527="I",#REF!="I",AQ2527="C",#REF!="C"),"Termovacío",IF(OR(AO2527="I",AN2527="I",AP2527="I",AK2527="I",AL2527="I",AO2527="C",AN2527="C",AP2527="C",AK2527="C",AL2527="C"),"Regeneración",""))</f>
        <v>#REF!</v>
      </c>
    </row>
    <row r="2528" spans="1:47" s="10" customFormat="1" ht="15" customHeight="1" x14ac:dyDescent="0.2">
      <c r="A2528" s="4">
        <f t="shared" si="507"/>
        <v>133</v>
      </c>
      <c r="B2528" s="4">
        <v>60003003</v>
      </c>
      <c r="C2528" s="4" t="s">
        <v>82</v>
      </c>
      <c r="D2528" s="4" t="s">
        <v>162</v>
      </c>
      <c r="E2528" s="3"/>
      <c r="F2528" s="4" t="s">
        <v>421</v>
      </c>
      <c r="G2528" s="4" t="s">
        <v>12</v>
      </c>
      <c r="H2528" s="4" t="s">
        <v>27</v>
      </c>
      <c r="I2528" s="4" t="s">
        <v>245</v>
      </c>
      <c r="J2528" s="4" t="s">
        <v>134</v>
      </c>
      <c r="K2528" s="4" t="s">
        <v>176</v>
      </c>
      <c r="L2528" s="4">
        <v>2005</v>
      </c>
      <c r="M2528" s="4" t="s">
        <v>267</v>
      </c>
      <c r="N2528" s="4" t="s">
        <v>153</v>
      </c>
      <c r="O2528" s="4" t="s">
        <v>133</v>
      </c>
      <c r="P2528" s="4">
        <v>2005</v>
      </c>
      <c r="Q2528" s="4"/>
      <c r="R2528" s="4" t="s">
        <v>119</v>
      </c>
      <c r="S2528" s="13">
        <v>44006</v>
      </c>
      <c r="T2528" s="4">
        <v>55</v>
      </c>
      <c r="U2528" s="4" t="s">
        <v>259</v>
      </c>
      <c r="V2528" s="4"/>
      <c r="W2528" s="4">
        <v>60</v>
      </c>
      <c r="X2528" s="13">
        <v>43200</v>
      </c>
      <c r="Y2528" s="27"/>
      <c r="Z2528" s="27"/>
      <c r="AA2528" s="28"/>
      <c r="AB2528" s="31"/>
      <c r="AC2528" s="32">
        <v>44.5</v>
      </c>
      <c r="AD2528" s="28"/>
      <c r="AE2528" s="28">
        <v>38.9</v>
      </c>
      <c r="AF2528" s="33">
        <v>0.01</v>
      </c>
      <c r="AG2528" s="28">
        <v>1</v>
      </c>
      <c r="AH2528" s="31"/>
      <c r="AI2528" s="31">
        <v>0.22</v>
      </c>
      <c r="AJ2528" s="31"/>
      <c r="AK2528" s="75" t="str">
        <f t="shared" si="499"/>
        <v>1</v>
      </c>
      <c r="AL2528" s="75" t="str">
        <f t="shared" si="500"/>
        <v>1</v>
      </c>
      <c r="AM2528" s="75" t="str">
        <f t="shared" si="501"/>
        <v>1</v>
      </c>
      <c r="AN2528" s="75" t="str">
        <f t="shared" si="502"/>
        <v>1</v>
      </c>
      <c r="AO2528" s="75" t="str">
        <f t="shared" si="503"/>
        <v>1</v>
      </c>
      <c r="AP2528" s="75" t="str">
        <f t="shared" si="504"/>
        <v>1</v>
      </c>
      <c r="AQ2528" s="75" t="str">
        <f t="shared" si="497"/>
        <v>1</v>
      </c>
      <c r="AR2528" s="75" t="str">
        <f t="shared" si="498"/>
        <v>1</v>
      </c>
      <c r="AS2528" s="75">
        <f t="shared" si="505"/>
        <v>1</v>
      </c>
      <c r="AT2528" s="75" t="str">
        <f t="shared" si="506"/>
        <v>1</v>
      </c>
      <c r="AU2528" s="48" t="e">
        <f>IF(OR(AQ2528="I",#REF!="I",AQ2528="C",#REF!="C"),"Termovacío",IF(OR(AO2528="I",AN2528="I",AP2528="I",AK2528="I",AL2528="I",AO2528="C",AN2528="C",AP2528="C",AK2528="C",AL2528="C"),"Regeneración",""))</f>
        <v>#REF!</v>
      </c>
    </row>
    <row r="2529" spans="1:47" s="10" customFormat="1" ht="15" customHeight="1" x14ac:dyDescent="0.2">
      <c r="A2529" s="4">
        <f t="shared" si="507"/>
        <v>133</v>
      </c>
      <c r="B2529" s="4">
        <v>60003003</v>
      </c>
      <c r="C2529" s="4" t="s">
        <v>82</v>
      </c>
      <c r="D2529" s="4" t="s">
        <v>162</v>
      </c>
      <c r="E2529" s="3"/>
      <c r="F2529" s="4" t="s">
        <v>421</v>
      </c>
      <c r="G2529" s="4" t="s">
        <v>12</v>
      </c>
      <c r="H2529" s="4" t="s">
        <v>27</v>
      </c>
      <c r="I2529" s="4" t="s">
        <v>245</v>
      </c>
      <c r="J2529" s="4" t="s">
        <v>134</v>
      </c>
      <c r="K2529" s="4" t="s">
        <v>176</v>
      </c>
      <c r="L2529" s="4">
        <v>2005</v>
      </c>
      <c r="M2529" s="4" t="s">
        <v>267</v>
      </c>
      <c r="N2529" s="4" t="s">
        <v>153</v>
      </c>
      <c r="O2529" s="4" t="s">
        <v>133</v>
      </c>
      <c r="P2529" s="4">
        <v>2005</v>
      </c>
      <c r="Q2529" s="4"/>
      <c r="R2529" s="4" t="s">
        <v>119</v>
      </c>
      <c r="S2529" s="13">
        <v>44006</v>
      </c>
      <c r="T2529" s="4">
        <v>55</v>
      </c>
      <c r="U2529" s="4" t="s">
        <v>259</v>
      </c>
      <c r="V2529" s="4"/>
      <c r="W2529" s="4">
        <v>60</v>
      </c>
      <c r="X2529" s="13">
        <v>43174</v>
      </c>
      <c r="Y2529" s="27"/>
      <c r="Z2529" s="27"/>
      <c r="AA2529" s="28"/>
      <c r="AB2529" s="31"/>
      <c r="AC2529" s="32">
        <v>59.7</v>
      </c>
      <c r="AD2529" s="28"/>
      <c r="AE2529" s="28">
        <v>40.5</v>
      </c>
      <c r="AF2529" s="33">
        <v>0.01</v>
      </c>
      <c r="AG2529" s="28">
        <v>1</v>
      </c>
      <c r="AH2529" s="31"/>
      <c r="AI2529" s="31">
        <v>0.56000000000000005</v>
      </c>
      <c r="AJ2529" s="31"/>
      <c r="AK2529" s="75" t="str">
        <f t="shared" si="499"/>
        <v>1</v>
      </c>
      <c r="AL2529" s="75" t="str">
        <f t="shared" si="500"/>
        <v>1</v>
      </c>
      <c r="AM2529" s="75" t="str">
        <f t="shared" si="501"/>
        <v>1</v>
      </c>
      <c r="AN2529" s="75" t="str">
        <f t="shared" si="502"/>
        <v>1</v>
      </c>
      <c r="AO2529" s="75" t="str">
        <f t="shared" si="503"/>
        <v>1</v>
      </c>
      <c r="AP2529" s="75" t="str">
        <f t="shared" si="504"/>
        <v>1</v>
      </c>
      <c r="AQ2529" s="75" t="str">
        <f t="shared" si="497"/>
        <v>1</v>
      </c>
      <c r="AR2529" s="75" t="str">
        <f t="shared" si="498"/>
        <v>1</v>
      </c>
      <c r="AS2529" s="75">
        <f t="shared" si="505"/>
        <v>1</v>
      </c>
      <c r="AT2529" s="75" t="str">
        <f t="shared" si="506"/>
        <v>1</v>
      </c>
      <c r="AU2529" s="48" t="e">
        <f>IF(OR(AQ2529="I",#REF!="I",AQ2529="C",#REF!="C"),"Termovacío",IF(OR(AO2529="I",AN2529="I",AP2529="I",AK2529="I",AL2529="I",AO2529="C",AN2529="C",AP2529="C",AK2529="C",AL2529="C"),"Regeneración",""))</f>
        <v>#REF!</v>
      </c>
    </row>
    <row r="2530" spans="1:47" s="10" customFormat="1" ht="15" customHeight="1" x14ac:dyDescent="0.2">
      <c r="A2530" s="4">
        <f t="shared" si="507"/>
        <v>133</v>
      </c>
      <c r="B2530" s="4">
        <v>60003003</v>
      </c>
      <c r="C2530" s="4" t="s">
        <v>82</v>
      </c>
      <c r="D2530" s="4" t="s">
        <v>162</v>
      </c>
      <c r="E2530" s="3"/>
      <c r="F2530" s="4" t="s">
        <v>421</v>
      </c>
      <c r="G2530" s="4" t="s">
        <v>12</v>
      </c>
      <c r="H2530" s="4" t="s">
        <v>27</v>
      </c>
      <c r="I2530" s="4" t="s">
        <v>245</v>
      </c>
      <c r="J2530" s="4" t="s">
        <v>134</v>
      </c>
      <c r="K2530" s="4" t="s">
        <v>176</v>
      </c>
      <c r="L2530" s="4">
        <v>2005</v>
      </c>
      <c r="M2530" s="4" t="s">
        <v>267</v>
      </c>
      <c r="N2530" s="4" t="s">
        <v>153</v>
      </c>
      <c r="O2530" s="4" t="s">
        <v>133</v>
      </c>
      <c r="P2530" s="4">
        <v>2005</v>
      </c>
      <c r="Q2530" s="4"/>
      <c r="R2530" s="4" t="s">
        <v>119</v>
      </c>
      <c r="S2530" s="13">
        <v>44006</v>
      </c>
      <c r="T2530" s="4">
        <v>55</v>
      </c>
      <c r="U2530" s="4" t="s">
        <v>259</v>
      </c>
      <c r="V2530" s="4"/>
      <c r="W2530" s="4">
        <v>60</v>
      </c>
      <c r="X2530" s="13">
        <v>42922</v>
      </c>
      <c r="Y2530" s="27"/>
      <c r="Z2530" s="27"/>
      <c r="AA2530" s="28"/>
      <c r="AB2530" s="31"/>
      <c r="AC2530" s="32">
        <v>43.4</v>
      </c>
      <c r="AD2530" s="28"/>
      <c r="AE2530" s="28">
        <v>37</v>
      </c>
      <c r="AF2530" s="33">
        <v>0.01</v>
      </c>
      <c r="AG2530" s="28">
        <v>1</v>
      </c>
      <c r="AH2530" s="31">
        <v>0.01</v>
      </c>
      <c r="AI2530" s="31">
        <v>0.8</v>
      </c>
      <c r="AJ2530" s="31"/>
      <c r="AK2530" s="75" t="str">
        <f t="shared" si="499"/>
        <v>1</v>
      </c>
      <c r="AL2530" s="75" t="str">
        <f t="shared" si="500"/>
        <v>1</v>
      </c>
      <c r="AM2530" s="75" t="str">
        <f t="shared" si="501"/>
        <v>1</v>
      </c>
      <c r="AN2530" s="75" t="str">
        <f t="shared" si="502"/>
        <v>1</v>
      </c>
      <c r="AO2530" s="75" t="str">
        <f t="shared" si="503"/>
        <v>1</v>
      </c>
      <c r="AP2530" s="75" t="str">
        <f t="shared" si="504"/>
        <v>1</v>
      </c>
      <c r="AQ2530" s="75" t="str">
        <f t="shared" si="497"/>
        <v>1</v>
      </c>
      <c r="AR2530" s="75" t="str">
        <f t="shared" si="498"/>
        <v>1</v>
      </c>
      <c r="AS2530" s="75">
        <f t="shared" si="505"/>
        <v>1</v>
      </c>
      <c r="AT2530" s="75" t="str">
        <f t="shared" si="506"/>
        <v>1</v>
      </c>
      <c r="AU2530" s="48" t="e">
        <f>IF(OR(AQ2530="I",#REF!="I",AQ2530="C",#REF!="C"),"Termovacío",IF(OR(AO2530="I",AN2530="I",AP2530="I",AK2530="I",AL2530="I",AO2530="C",AN2530="C",AP2530="C",AK2530="C",AL2530="C"),"Regeneración",""))</f>
        <v>#REF!</v>
      </c>
    </row>
    <row r="2531" spans="1:47" s="10" customFormat="1" ht="15" customHeight="1" x14ac:dyDescent="0.2">
      <c r="A2531" s="4">
        <f t="shared" si="507"/>
        <v>133</v>
      </c>
      <c r="B2531" s="4">
        <v>60003003</v>
      </c>
      <c r="C2531" s="4" t="s">
        <v>82</v>
      </c>
      <c r="D2531" s="4" t="s">
        <v>162</v>
      </c>
      <c r="E2531" s="3"/>
      <c r="F2531" s="4" t="s">
        <v>421</v>
      </c>
      <c r="G2531" s="4" t="s">
        <v>12</v>
      </c>
      <c r="H2531" s="4" t="s">
        <v>27</v>
      </c>
      <c r="I2531" s="4" t="s">
        <v>245</v>
      </c>
      <c r="J2531" s="4" t="s">
        <v>134</v>
      </c>
      <c r="K2531" s="4" t="s">
        <v>176</v>
      </c>
      <c r="L2531" s="4">
        <v>2005</v>
      </c>
      <c r="M2531" s="4" t="s">
        <v>267</v>
      </c>
      <c r="N2531" s="4" t="s">
        <v>153</v>
      </c>
      <c r="O2531" s="4" t="s">
        <v>133</v>
      </c>
      <c r="P2531" s="4">
        <v>2005</v>
      </c>
      <c r="Q2531" s="4"/>
      <c r="R2531" s="4" t="s">
        <v>119</v>
      </c>
      <c r="S2531" s="13">
        <v>44006</v>
      </c>
      <c r="T2531" s="4">
        <v>55</v>
      </c>
      <c r="U2531" s="4" t="s">
        <v>259</v>
      </c>
      <c r="V2531" s="4"/>
      <c r="W2531" s="4">
        <v>60</v>
      </c>
      <c r="X2531" s="13">
        <v>42383</v>
      </c>
      <c r="Y2531" s="27"/>
      <c r="Z2531" s="27"/>
      <c r="AA2531" s="28"/>
      <c r="AB2531" s="31"/>
      <c r="AC2531" s="32">
        <v>70</v>
      </c>
      <c r="AD2531" s="28"/>
      <c r="AE2531" s="28">
        <v>38</v>
      </c>
      <c r="AF2531" s="33">
        <v>0.01</v>
      </c>
      <c r="AG2531" s="28">
        <v>0.5</v>
      </c>
      <c r="AH2531" s="31">
        <v>2.5999999999999999E-2</v>
      </c>
      <c r="AI2531" s="31">
        <v>0.39600000000000002</v>
      </c>
      <c r="AJ2531" s="31"/>
      <c r="AK2531" s="75" t="str">
        <f t="shared" si="499"/>
        <v>1</v>
      </c>
      <c r="AL2531" s="75" t="str">
        <f t="shared" si="500"/>
        <v>1</v>
      </c>
      <c r="AM2531" s="75" t="str">
        <f t="shared" si="501"/>
        <v>1</v>
      </c>
      <c r="AN2531" s="75" t="str">
        <f t="shared" si="502"/>
        <v>1</v>
      </c>
      <c r="AO2531" s="75" t="str">
        <f t="shared" si="503"/>
        <v>1</v>
      </c>
      <c r="AP2531" s="75" t="str">
        <f t="shared" si="504"/>
        <v>1</v>
      </c>
      <c r="AQ2531" s="75" t="str">
        <f t="shared" si="497"/>
        <v>1</v>
      </c>
      <c r="AR2531" s="75" t="str">
        <f t="shared" si="498"/>
        <v>1</v>
      </c>
      <c r="AS2531" s="75">
        <f t="shared" si="505"/>
        <v>1</v>
      </c>
      <c r="AT2531" s="75" t="str">
        <f t="shared" si="506"/>
        <v>1</v>
      </c>
      <c r="AU2531" s="48" t="e">
        <f>IF(OR(AQ2531="I",#REF!="I",AQ2531="C",#REF!="C"),"Termovacío",IF(OR(AO2531="I",AN2531="I",AP2531="I",AK2531="I",AL2531="I",AO2531="C",AN2531="C",AP2531="C",AK2531="C",AL2531="C"),"Regeneración",""))</f>
        <v>#REF!</v>
      </c>
    </row>
    <row r="2532" spans="1:47" s="10" customFormat="1" ht="15" customHeight="1" x14ac:dyDescent="0.2">
      <c r="A2532" s="4">
        <f t="shared" si="507"/>
        <v>133</v>
      </c>
      <c r="B2532" s="4">
        <v>60003003</v>
      </c>
      <c r="C2532" s="4" t="s">
        <v>82</v>
      </c>
      <c r="D2532" s="4" t="s">
        <v>162</v>
      </c>
      <c r="E2532" s="3"/>
      <c r="F2532" s="4" t="s">
        <v>421</v>
      </c>
      <c r="G2532" s="4" t="s">
        <v>12</v>
      </c>
      <c r="H2532" s="4" t="s">
        <v>27</v>
      </c>
      <c r="I2532" s="4" t="s">
        <v>245</v>
      </c>
      <c r="J2532" s="4" t="s">
        <v>134</v>
      </c>
      <c r="K2532" s="4" t="s">
        <v>176</v>
      </c>
      <c r="L2532" s="4">
        <v>2005</v>
      </c>
      <c r="M2532" s="4" t="s">
        <v>267</v>
      </c>
      <c r="N2532" s="4" t="s">
        <v>153</v>
      </c>
      <c r="O2532" s="4" t="s">
        <v>133</v>
      </c>
      <c r="P2532" s="4">
        <v>2005</v>
      </c>
      <c r="Q2532" s="4"/>
      <c r="R2532" s="4" t="s">
        <v>119</v>
      </c>
      <c r="S2532" s="13">
        <v>44006</v>
      </c>
      <c r="T2532" s="4">
        <v>55</v>
      </c>
      <c r="U2532" s="4" t="s">
        <v>259</v>
      </c>
      <c r="V2532" s="4"/>
      <c r="W2532" s="4">
        <v>60</v>
      </c>
      <c r="X2532" s="13">
        <v>41985</v>
      </c>
      <c r="Y2532" s="27"/>
      <c r="Z2532" s="27"/>
      <c r="AA2532" s="28"/>
      <c r="AB2532" s="31"/>
      <c r="AC2532" s="32">
        <v>75</v>
      </c>
      <c r="AD2532" s="28"/>
      <c r="AE2532" s="28">
        <v>36</v>
      </c>
      <c r="AF2532" s="33">
        <v>0.01</v>
      </c>
      <c r="AG2532" s="28">
        <v>0.5</v>
      </c>
      <c r="AH2532" s="31">
        <v>1.6E-2</v>
      </c>
      <c r="AI2532" s="31"/>
      <c r="AJ2532" s="31"/>
      <c r="AK2532" s="75" t="str">
        <f t="shared" si="499"/>
        <v>1</v>
      </c>
      <c r="AL2532" s="75" t="str">
        <f t="shared" si="500"/>
        <v>1</v>
      </c>
      <c r="AM2532" s="75" t="str">
        <f t="shared" si="501"/>
        <v>1</v>
      </c>
      <c r="AN2532" s="75" t="str">
        <f t="shared" si="502"/>
        <v>1</v>
      </c>
      <c r="AO2532" s="75" t="str">
        <f t="shared" si="503"/>
        <v>1</v>
      </c>
      <c r="AP2532" s="75" t="str">
        <f t="shared" si="504"/>
        <v>1</v>
      </c>
      <c r="AQ2532" s="75" t="str">
        <f t="shared" ref="AQ2532:AQ2550" si="508">IF(AC2532&lt;&gt;"",IF(AND(W2532=60,AC2532&gt;=40),"1",IF(AND(W2532=60,AC2532&gt;=35,AC2532&lt;40),"3",IF(AND(W2532=60,AC2532&lt;35),"5",IF(AND(W2532=220,AC2532&gt;=50),"1",IF(AND(W2532=220,AC2532&gt;=45,AC2532&lt;50),"2",IF(AND(W2532=220,AC2532&lt;45),"5","")))))),"1")</f>
        <v>1</v>
      </c>
      <c r="AR2532" s="75" t="str">
        <f t="shared" ref="AR2532:AR2550" si="509">IF(AJ2532&lt;&gt;"",IF(AJ2532&gt;=0.2,"1",IF(AND(AJ2532&gt;=0.1,AJ2532&lt;0.2),"3",IF(AJ2532&lt;0.1,"5",""))),"1")</f>
        <v>1</v>
      </c>
      <c r="AS2532" s="75">
        <f t="shared" si="505"/>
        <v>1</v>
      </c>
      <c r="AT2532" s="75" t="str">
        <f t="shared" si="506"/>
        <v>1</v>
      </c>
      <c r="AU2532" s="48" t="e">
        <f>IF(OR(AQ2532="I",#REF!="I",AQ2532="C",#REF!="C"),"Termovacío",IF(OR(AO2532="I",AN2532="I",AP2532="I",AK2532="I",AL2532="I",AO2532="C",AN2532="C",AP2532="C",AK2532="C",AL2532="C"),"Regeneración",""))</f>
        <v>#REF!</v>
      </c>
    </row>
    <row r="2533" spans="1:47" s="10" customFormat="1" ht="15" customHeight="1" x14ac:dyDescent="0.2">
      <c r="A2533" s="4">
        <f t="shared" si="507"/>
        <v>133</v>
      </c>
      <c r="B2533" s="4">
        <v>60003003</v>
      </c>
      <c r="C2533" s="4" t="s">
        <v>82</v>
      </c>
      <c r="D2533" s="4" t="s">
        <v>162</v>
      </c>
      <c r="E2533" s="3"/>
      <c r="F2533" s="4" t="s">
        <v>421</v>
      </c>
      <c r="G2533" s="4" t="s">
        <v>12</v>
      </c>
      <c r="H2533" s="4" t="s">
        <v>27</v>
      </c>
      <c r="I2533" s="4" t="s">
        <v>245</v>
      </c>
      <c r="J2533" s="4" t="s">
        <v>134</v>
      </c>
      <c r="K2533" s="4" t="s">
        <v>176</v>
      </c>
      <c r="L2533" s="4">
        <v>2005</v>
      </c>
      <c r="M2533" s="4" t="s">
        <v>267</v>
      </c>
      <c r="N2533" s="4" t="s">
        <v>153</v>
      </c>
      <c r="O2533" s="4" t="s">
        <v>133</v>
      </c>
      <c r="P2533" s="4">
        <v>2005</v>
      </c>
      <c r="Q2533" s="4"/>
      <c r="R2533" s="4" t="s">
        <v>119</v>
      </c>
      <c r="S2533" s="13">
        <v>44006</v>
      </c>
      <c r="T2533" s="4">
        <v>55</v>
      </c>
      <c r="U2533" s="4" t="s">
        <v>259</v>
      </c>
      <c r="V2533" s="4"/>
      <c r="W2533" s="4">
        <v>60</v>
      </c>
      <c r="X2533" s="13">
        <v>41634</v>
      </c>
      <c r="Y2533" s="27"/>
      <c r="Z2533" s="27"/>
      <c r="AA2533" s="28"/>
      <c r="AB2533" s="31"/>
      <c r="AC2533" s="32">
        <v>64</v>
      </c>
      <c r="AD2533" s="28"/>
      <c r="AE2533" s="28">
        <v>31.7</v>
      </c>
      <c r="AF2533" s="33">
        <v>0.01</v>
      </c>
      <c r="AG2533" s="28">
        <v>0.5</v>
      </c>
      <c r="AH2533" s="31">
        <v>2.1999999999999999E-2</v>
      </c>
      <c r="AI2533" s="31">
        <v>0.51</v>
      </c>
      <c r="AJ2533" s="31"/>
      <c r="AK2533" s="75" t="str">
        <f t="shared" si="499"/>
        <v>1</v>
      </c>
      <c r="AL2533" s="75" t="str">
        <f t="shared" si="500"/>
        <v>1</v>
      </c>
      <c r="AM2533" s="75" t="str">
        <f t="shared" si="501"/>
        <v>1</v>
      </c>
      <c r="AN2533" s="75" t="str">
        <f t="shared" si="502"/>
        <v>1</v>
      </c>
      <c r="AO2533" s="75" t="str">
        <f t="shared" si="503"/>
        <v>3</v>
      </c>
      <c r="AP2533" s="75" t="str">
        <f t="shared" si="504"/>
        <v>1</v>
      </c>
      <c r="AQ2533" s="75" t="str">
        <f t="shared" si="508"/>
        <v>1</v>
      </c>
      <c r="AR2533" s="75" t="str">
        <f t="shared" si="509"/>
        <v>1</v>
      </c>
      <c r="AS2533" s="75">
        <f t="shared" si="505"/>
        <v>1.2727272727272727</v>
      </c>
      <c r="AT2533" s="75" t="str">
        <f t="shared" si="506"/>
        <v>3</v>
      </c>
      <c r="AU2533" s="48" t="e">
        <f>IF(OR(AQ2533="I",#REF!="I",AQ2533="C",#REF!="C"),"Termovacío",IF(OR(AO2533="I",AN2533="I",AP2533="I",AK2533="I",AL2533="I",AO2533="C",AN2533="C",AP2533="C",AK2533="C",AL2533="C"),"Regeneración",""))</f>
        <v>#REF!</v>
      </c>
    </row>
    <row r="2534" spans="1:47" s="10" customFormat="1" ht="15" customHeight="1" x14ac:dyDescent="0.2">
      <c r="A2534" s="4">
        <f t="shared" si="507"/>
        <v>133</v>
      </c>
      <c r="B2534" s="4">
        <v>60003003</v>
      </c>
      <c r="C2534" s="4" t="s">
        <v>82</v>
      </c>
      <c r="D2534" s="4" t="s">
        <v>162</v>
      </c>
      <c r="E2534" s="3"/>
      <c r="F2534" s="4" t="s">
        <v>421</v>
      </c>
      <c r="G2534" s="4" t="s">
        <v>12</v>
      </c>
      <c r="H2534" s="4" t="s">
        <v>27</v>
      </c>
      <c r="I2534" s="4" t="s">
        <v>245</v>
      </c>
      <c r="J2534" s="4" t="s">
        <v>134</v>
      </c>
      <c r="K2534" s="4" t="s">
        <v>176</v>
      </c>
      <c r="L2534" s="4">
        <v>2005</v>
      </c>
      <c r="M2534" s="4" t="s">
        <v>267</v>
      </c>
      <c r="N2534" s="4" t="s">
        <v>153</v>
      </c>
      <c r="O2534" s="4" t="s">
        <v>133</v>
      </c>
      <c r="P2534" s="4">
        <v>2005</v>
      </c>
      <c r="Q2534" s="4"/>
      <c r="R2534" s="4" t="s">
        <v>119</v>
      </c>
      <c r="S2534" s="13">
        <v>44006</v>
      </c>
      <c r="T2534" s="4">
        <v>55</v>
      </c>
      <c r="U2534" s="4" t="s">
        <v>259</v>
      </c>
      <c r="V2534" s="4"/>
      <c r="W2534" s="4">
        <v>60</v>
      </c>
      <c r="X2534" s="13">
        <v>41346</v>
      </c>
      <c r="Y2534" s="27"/>
      <c r="Z2534" s="27"/>
      <c r="AA2534" s="28"/>
      <c r="AB2534" s="31"/>
      <c r="AC2534" s="32">
        <v>59</v>
      </c>
      <c r="AD2534" s="28"/>
      <c r="AE2534" s="28">
        <v>36</v>
      </c>
      <c r="AF2534" s="33">
        <v>0.01</v>
      </c>
      <c r="AG2534" s="28">
        <v>0.5</v>
      </c>
      <c r="AH2534" s="31">
        <v>1.2999999999999999E-2</v>
      </c>
      <c r="AI2534" s="31">
        <v>0.41</v>
      </c>
      <c r="AJ2534" s="31"/>
      <c r="AK2534" s="75" t="str">
        <f t="shared" si="499"/>
        <v>1</v>
      </c>
      <c r="AL2534" s="75" t="str">
        <f t="shared" si="500"/>
        <v>1</v>
      </c>
      <c r="AM2534" s="75" t="str">
        <f t="shared" si="501"/>
        <v>1</v>
      </c>
      <c r="AN2534" s="75" t="str">
        <f t="shared" si="502"/>
        <v>1</v>
      </c>
      <c r="AO2534" s="75" t="str">
        <f t="shared" si="503"/>
        <v>1</v>
      </c>
      <c r="AP2534" s="75" t="str">
        <f t="shared" si="504"/>
        <v>1</v>
      </c>
      <c r="AQ2534" s="75" t="str">
        <f t="shared" si="508"/>
        <v>1</v>
      </c>
      <c r="AR2534" s="75" t="str">
        <f t="shared" si="509"/>
        <v>1</v>
      </c>
      <c r="AS2534" s="75">
        <f t="shared" si="505"/>
        <v>1</v>
      </c>
      <c r="AT2534" s="75" t="str">
        <f t="shared" si="506"/>
        <v>1</v>
      </c>
      <c r="AU2534" s="48" t="e">
        <f>IF(OR(AQ2534="I",#REF!="I",AQ2534="C",#REF!="C"),"Termovacío",IF(OR(AO2534="I",AN2534="I",AP2534="I",AK2534="I",AL2534="I",AO2534="C",AN2534="C",AP2534="C",AK2534="C",AL2534="C"),"Regeneración",""))</f>
        <v>#REF!</v>
      </c>
    </row>
    <row r="2535" spans="1:47" s="10" customFormat="1" ht="15" customHeight="1" x14ac:dyDescent="0.2">
      <c r="A2535" s="4">
        <f t="shared" si="507"/>
        <v>133</v>
      </c>
      <c r="B2535" s="4">
        <v>60003003</v>
      </c>
      <c r="C2535" s="4" t="s">
        <v>82</v>
      </c>
      <c r="D2535" s="4" t="s">
        <v>162</v>
      </c>
      <c r="E2535" s="3"/>
      <c r="F2535" s="4" t="s">
        <v>421</v>
      </c>
      <c r="G2535" s="4" t="s">
        <v>12</v>
      </c>
      <c r="H2535" s="4" t="s">
        <v>27</v>
      </c>
      <c r="I2535" s="4" t="s">
        <v>245</v>
      </c>
      <c r="J2535" s="4" t="s">
        <v>134</v>
      </c>
      <c r="K2535" s="4" t="s">
        <v>176</v>
      </c>
      <c r="L2535" s="4">
        <v>2005</v>
      </c>
      <c r="M2535" s="4" t="s">
        <v>267</v>
      </c>
      <c r="N2535" s="4" t="s">
        <v>153</v>
      </c>
      <c r="O2535" s="4" t="s">
        <v>133</v>
      </c>
      <c r="P2535" s="4">
        <v>2005</v>
      </c>
      <c r="Q2535" s="4"/>
      <c r="R2535" s="4" t="s">
        <v>119</v>
      </c>
      <c r="S2535" s="13">
        <v>44006</v>
      </c>
      <c r="T2535" s="4">
        <v>55</v>
      </c>
      <c r="U2535" s="4" t="s">
        <v>259</v>
      </c>
      <c r="V2535" s="4"/>
      <c r="W2535" s="4">
        <v>60</v>
      </c>
      <c r="X2535" s="13">
        <v>41113</v>
      </c>
      <c r="Y2535" s="27"/>
      <c r="Z2535" s="27"/>
      <c r="AA2535" s="28"/>
      <c r="AB2535" s="31"/>
      <c r="AC2535" s="32">
        <v>43.7</v>
      </c>
      <c r="AD2535" s="28"/>
      <c r="AE2535" s="28"/>
      <c r="AF2535" s="33"/>
      <c r="AG2535" s="28"/>
      <c r="AH2535" s="31"/>
      <c r="AI2535" s="31"/>
      <c r="AJ2535" s="31"/>
      <c r="AK2535" s="75" t="str">
        <f t="shared" si="499"/>
        <v>1</v>
      </c>
      <c r="AL2535" s="75" t="str">
        <f t="shared" si="500"/>
        <v>1</v>
      </c>
      <c r="AM2535" s="75" t="str">
        <f t="shared" si="501"/>
        <v>1</v>
      </c>
      <c r="AN2535" s="75" t="str">
        <f t="shared" si="502"/>
        <v>1</v>
      </c>
      <c r="AO2535" s="75" t="str">
        <f t="shared" si="503"/>
        <v>1</v>
      </c>
      <c r="AP2535" s="75" t="str">
        <f t="shared" si="504"/>
        <v>1</v>
      </c>
      <c r="AQ2535" s="75" t="str">
        <f t="shared" si="508"/>
        <v>1</v>
      </c>
      <c r="AR2535" s="75" t="str">
        <f t="shared" si="509"/>
        <v>1</v>
      </c>
      <c r="AS2535" s="75">
        <f t="shared" si="505"/>
        <v>1</v>
      </c>
      <c r="AT2535" s="75" t="str">
        <f t="shared" si="506"/>
        <v>1</v>
      </c>
      <c r="AU2535" s="48" t="e">
        <f>IF(OR(AQ2535="I",#REF!="I",AQ2535="C",#REF!="C"),"Termovacío",IF(OR(AO2535="I",AN2535="I",AP2535="I",AK2535="I",AL2535="I",AO2535="C",AN2535="C",AP2535="C",AK2535="C",AL2535="C"),"Regeneración",""))</f>
        <v>#REF!</v>
      </c>
    </row>
    <row r="2536" spans="1:47" s="10" customFormat="1" ht="15" customHeight="1" x14ac:dyDescent="0.2">
      <c r="A2536" s="4">
        <f t="shared" si="507"/>
        <v>133</v>
      </c>
      <c r="B2536" s="4">
        <v>60003003</v>
      </c>
      <c r="C2536" s="4" t="s">
        <v>82</v>
      </c>
      <c r="D2536" s="4" t="s">
        <v>162</v>
      </c>
      <c r="E2536" s="3"/>
      <c r="F2536" s="4" t="s">
        <v>421</v>
      </c>
      <c r="G2536" s="4" t="s">
        <v>12</v>
      </c>
      <c r="H2536" s="4" t="s">
        <v>27</v>
      </c>
      <c r="I2536" s="4" t="s">
        <v>245</v>
      </c>
      <c r="J2536" s="4" t="s">
        <v>134</v>
      </c>
      <c r="K2536" s="4" t="s">
        <v>176</v>
      </c>
      <c r="L2536" s="4">
        <v>2005</v>
      </c>
      <c r="M2536" s="4" t="s">
        <v>267</v>
      </c>
      <c r="N2536" s="4" t="s">
        <v>153</v>
      </c>
      <c r="O2536" s="4" t="s">
        <v>133</v>
      </c>
      <c r="P2536" s="4">
        <v>2005</v>
      </c>
      <c r="Q2536" s="4"/>
      <c r="R2536" s="4" t="s">
        <v>119</v>
      </c>
      <c r="S2536" s="13">
        <v>44006</v>
      </c>
      <c r="T2536" s="4">
        <v>55</v>
      </c>
      <c r="U2536" s="4" t="s">
        <v>259</v>
      </c>
      <c r="V2536" s="4"/>
      <c r="W2536" s="4">
        <v>60</v>
      </c>
      <c r="X2536" s="13">
        <v>40933</v>
      </c>
      <c r="Y2536" s="27"/>
      <c r="Z2536" s="27"/>
      <c r="AA2536" s="28"/>
      <c r="AB2536" s="31"/>
      <c r="AC2536" s="32"/>
      <c r="AD2536" s="28"/>
      <c r="AE2536" s="28">
        <v>34</v>
      </c>
      <c r="AF2536" s="33">
        <v>0.01</v>
      </c>
      <c r="AG2536" s="28">
        <v>0.5</v>
      </c>
      <c r="AH2536" s="31">
        <v>0.01</v>
      </c>
      <c r="AI2536" s="31">
        <v>0.33100000000000002</v>
      </c>
      <c r="AJ2536" s="31"/>
      <c r="AK2536" s="75" t="str">
        <f t="shared" si="499"/>
        <v>1</v>
      </c>
      <c r="AL2536" s="75" t="str">
        <f t="shared" si="500"/>
        <v>1</v>
      </c>
      <c r="AM2536" s="75" t="str">
        <f t="shared" si="501"/>
        <v>1</v>
      </c>
      <c r="AN2536" s="75" t="str">
        <f t="shared" si="502"/>
        <v>1</v>
      </c>
      <c r="AO2536" s="75" t="str">
        <f t="shared" si="503"/>
        <v>1</v>
      </c>
      <c r="AP2536" s="75" t="str">
        <f t="shared" si="504"/>
        <v>1</v>
      </c>
      <c r="AQ2536" s="75" t="str">
        <f t="shared" si="508"/>
        <v>1</v>
      </c>
      <c r="AR2536" s="75" t="str">
        <f t="shared" si="509"/>
        <v>1</v>
      </c>
      <c r="AS2536" s="75">
        <f t="shared" si="505"/>
        <v>1</v>
      </c>
      <c r="AT2536" s="75" t="str">
        <f t="shared" si="506"/>
        <v>1</v>
      </c>
      <c r="AU2536" s="48" t="e">
        <f>IF(OR(AQ2536="I",#REF!="I",AQ2536="C",#REF!="C"),"Termovacío",IF(OR(AO2536="I",AN2536="I",AP2536="I",AK2536="I",AL2536="I",AO2536="C",AN2536="C",AP2536="C",AK2536="C",AL2536="C"),"Regeneración",""))</f>
        <v>#REF!</v>
      </c>
    </row>
    <row r="2537" spans="1:47" s="10" customFormat="1" ht="15" customHeight="1" x14ac:dyDescent="0.2">
      <c r="A2537" s="4">
        <f t="shared" si="507"/>
        <v>133</v>
      </c>
      <c r="B2537" s="4">
        <v>60003003</v>
      </c>
      <c r="C2537" s="4" t="s">
        <v>82</v>
      </c>
      <c r="D2537" s="4" t="s">
        <v>162</v>
      </c>
      <c r="E2537" s="3"/>
      <c r="F2537" s="4" t="s">
        <v>421</v>
      </c>
      <c r="G2537" s="4" t="s">
        <v>12</v>
      </c>
      <c r="H2537" s="4" t="s">
        <v>27</v>
      </c>
      <c r="I2537" s="4" t="s">
        <v>245</v>
      </c>
      <c r="J2537" s="4" t="s">
        <v>134</v>
      </c>
      <c r="K2537" s="4" t="s">
        <v>176</v>
      </c>
      <c r="L2537" s="4">
        <v>2005</v>
      </c>
      <c r="M2537" s="4" t="s">
        <v>267</v>
      </c>
      <c r="N2537" s="4" t="s">
        <v>153</v>
      </c>
      <c r="O2537" s="4" t="s">
        <v>133</v>
      </c>
      <c r="P2537" s="4">
        <v>2005</v>
      </c>
      <c r="Q2537" s="4"/>
      <c r="R2537" s="4" t="s">
        <v>119</v>
      </c>
      <c r="S2537" s="13">
        <v>44006</v>
      </c>
      <c r="T2537" s="4">
        <v>55</v>
      </c>
      <c r="U2537" s="4" t="s">
        <v>259</v>
      </c>
      <c r="V2537" s="4"/>
      <c r="W2537" s="4">
        <v>60</v>
      </c>
      <c r="X2537" s="13">
        <v>40652</v>
      </c>
      <c r="Y2537" s="27"/>
      <c r="Z2537" s="27"/>
      <c r="AA2537" s="28"/>
      <c r="AB2537" s="31"/>
      <c r="AC2537" s="32"/>
      <c r="AD2537" s="28"/>
      <c r="AE2537" s="28">
        <v>37</v>
      </c>
      <c r="AF2537" s="33">
        <v>0.01</v>
      </c>
      <c r="AG2537" s="28">
        <v>0.5</v>
      </c>
      <c r="AH2537" s="31">
        <v>6.0000000000000001E-3</v>
      </c>
      <c r="AI2537" s="31">
        <v>0.184</v>
      </c>
      <c r="AJ2537" s="31"/>
      <c r="AK2537" s="75" t="str">
        <f t="shared" si="499"/>
        <v>1</v>
      </c>
      <c r="AL2537" s="75" t="str">
        <f t="shared" si="500"/>
        <v>1</v>
      </c>
      <c r="AM2537" s="75" t="str">
        <f t="shared" si="501"/>
        <v>1</v>
      </c>
      <c r="AN2537" s="75" t="str">
        <f t="shared" si="502"/>
        <v>1</v>
      </c>
      <c r="AO2537" s="75" t="str">
        <f t="shared" si="503"/>
        <v>1</v>
      </c>
      <c r="AP2537" s="75" t="str">
        <f t="shared" si="504"/>
        <v>1</v>
      </c>
      <c r="AQ2537" s="75" t="str">
        <f t="shared" si="508"/>
        <v>1</v>
      </c>
      <c r="AR2537" s="75" t="str">
        <f t="shared" si="509"/>
        <v>1</v>
      </c>
      <c r="AS2537" s="75">
        <f t="shared" si="505"/>
        <v>1</v>
      </c>
      <c r="AT2537" s="75" t="str">
        <f t="shared" si="506"/>
        <v>1</v>
      </c>
      <c r="AU2537" s="48" t="e">
        <f>IF(OR(AQ2537="I",#REF!="I",AQ2537="C",#REF!="C"),"Termovacío",IF(OR(AO2537="I",AN2537="I",AP2537="I",AK2537="I",AL2537="I",AO2537="C",AN2537="C",AP2537="C",AK2537="C",AL2537="C"),"Regeneración",""))</f>
        <v>#REF!</v>
      </c>
    </row>
    <row r="2538" spans="1:47" s="10" customFormat="1" ht="15" customHeight="1" x14ac:dyDescent="0.2">
      <c r="A2538" s="4">
        <f t="shared" si="507"/>
        <v>133</v>
      </c>
      <c r="B2538" s="4">
        <v>60003003</v>
      </c>
      <c r="C2538" s="4" t="s">
        <v>82</v>
      </c>
      <c r="D2538" s="4" t="s">
        <v>162</v>
      </c>
      <c r="E2538" s="3"/>
      <c r="F2538" s="4" t="s">
        <v>421</v>
      </c>
      <c r="G2538" s="4" t="s">
        <v>12</v>
      </c>
      <c r="H2538" s="4" t="s">
        <v>27</v>
      </c>
      <c r="I2538" s="4" t="s">
        <v>245</v>
      </c>
      <c r="J2538" s="4" t="s">
        <v>134</v>
      </c>
      <c r="K2538" s="4" t="s">
        <v>176</v>
      </c>
      <c r="L2538" s="4">
        <v>2005</v>
      </c>
      <c r="M2538" s="4" t="s">
        <v>267</v>
      </c>
      <c r="N2538" s="4" t="s">
        <v>153</v>
      </c>
      <c r="O2538" s="4" t="s">
        <v>133</v>
      </c>
      <c r="P2538" s="4">
        <v>2005</v>
      </c>
      <c r="Q2538" s="4"/>
      <c r="R2538" s="4" t="s">
        <v>119</v>
      </c>
      <c r="S2538" s="13">
        <v>44006</v>
      </c>
      <c r="T2538" s="4">
        <v>55</v>
      </c>
      <c r="U2538" s="4" t="s">
        <v>259</v>
      </c>
      <c r="V2538" s="4"/>
      <c r="W2538" s="4">
        <v>60</v>
      </c>
      <c r="X2538" s="13">
        <v>40311</v>
      </c>
      <c r="Y2538" s="27"/>
      <c r="Z2538" s="27"/>
      <c r="AA2538" s="28"/>
      <c r="AB2538" s="31"/>
      <c r="AC2538" s="32"/>
      <c r="AD2538" s="28"/>
      <c r="AE2538" s="28">
        <v>35</v>
      </c>
      <c r="AF2538" s="33">
        <v>0.01</v>
      </c>
      <c r="AG2538" s="28">
        <v>0.5</v>
      </c>
      <c r="AH2538" s="31">
        <v>1.6E-2</v>
      </c>
      <c r="AI2538" s="31">
        <v>0.41399999999999998</v>
      </c>
      <c r="AJ2538" s="31"/>
      <c r="AK2538" s="75" t="str">
        <f t="shared" si="499"/>
        <v>1</v>
      </c>
      <c r="AL2538" s="75" t="str">
        <f t="shared" si="500"/>
        <v>1</v>
      </c>
      <c r="AM2538" s="75" t="str">
        <f t="shared" si="501"/>
        <v>1</v>
      </c>
      <c r="AN2538" s="75" t="str">
        <f t="shared" si="502"/>
        <v>1</v>
      </c>
      <c r="AO2538" s="75" t="str">
        <f t="shared" si="503"/>
        <v>1</v>
      </c>
      <c r="AP2538" s="75" t="str">
        <f t="shared" si="504"/>
        <v>1</v>
      </c>
      <c r="AQ2538" s="75" t="str">
        <f t="shared" si="508"/>
        <v>1</v>
      </c>
      <c r="AR2538" s="75" t="str">
        <f t="shared" si="509"/>
        <v>1</v>
      </c>
      <c r="AS2538" s="75">
        <f t="shared" si="505"/>
        <v>1</v>
      </c>
      <c r="AT2538" s="75" t="str">
        <f t="shared" si="506"/>
        <v>1</v>
      </c>
      <c r="AU2538" s="48" t="e">
        <f>IF(OR(AQ2538="I",#REF!="I",AQ2538="C",#REF!="C"),"Termovacío",IF(OR(AO2538="I",AN2538="I",AP2538="I",AK2538="I",AL2538="I",AO2538="C",AN2538="C",AP2538="C",AK2538="C",AL2538="C"),"Regeneración",""))</f>
        <v>#REF!</v>
      </c>
    </row>
    <row r="2539" spans="1:47" s="10" customFormat="1" ht="15" customHeight="1" x14ac:dyDescent="0.2">
      <c r="A2539" s="4">
        <f t="shared" si="507"/>
        <v>133</v>
      </c>
      <c r="B2539" s="4">
        <v>60003003</v>
      </c>
      <c r="C2539" s="4" t="s">
        <v>82</v>
      </c>
      <c r="D2539" s="4" t="s">
        <v>162</v>
      </c>
      <c r="E2539" s="3"/>
      <c r="F2539" s="4" t="s">
        <v>421</v>
      </c>
      <c r="G2539" s="4" t="s">
        <v>12</v>
      </c>
      <c r="H2539" s="4" t="s">
        <v>27</v>
      </c>
      <c r="I2539" s="4" t="s">
        <v>245</v>
      </c>
      <c r="J2539" s="4" t="s">
        <v>134</v>
      </c>
      <c r="K2539" s="4" t="s">
        <v>176</v>
      </c>
      <c r="L2539" s="4">
        <v>2005</v>
      </c>
      <c r="M2539" s="4" t="s">
        <v>267</v>
      </c>
      <c r="N2539" s="4" t="s">
        <v>153</v>
      </c>
      <c r="O2539" s="4" t="s">
        <v>133</v>
      </c>
      <c r="P2539" s="4">
        <v>2005</v>
      </c>
      <c r="Q2539" s="4"/>
      <c r="R2539" s="4" t="s">
        <v>119</v>
      </c>
      <c r="S2539" s="13">
        <v>44006</v>
      </c>
      <c r="T2539" s="4">
        <v>55</v>
      </c>
      <c r="U2539" s="4" t="s">
        <v>259</v>
      </c>
      <c r="V2539" s="4"/>
      <c r="W2539" s="4">
        <v>60</v>
      </c>
      <c r="X2539" s="13">
        <v>40101</v>
      </c>
      <c r="Y2539" s="27"/>
      <c r="Z2539" s="27"/>
      <c r="AA2539" s="28"/>
      <c r="AB2539" s="31"/>
      <c r="AC2539" s="32">
        <v>62.5</v>
      </c>
      <c r="AD2539" s="28"/>
      <c r="AE2539" s="28">
        <v>36</v>
      </c>
      <c r="AF2539" s="33">
        <v>5.0000000000000001E-3</v>
      </c>
      <c r="AG2539" s="28">
        <v>0.5</v>
      </c>
      <c r="AH2539" s="31">
        <v>1.0999999999999999E-2</v>
      </c>
      <c r="AI2539" s="31">
        <v>0.79300000000000004</v>
      </c>
      <c r="AJ2539" s="31"/>
      <c r="AK2539" s="75" t="str">
        <f t="shared" si="499"/>
        <v>1</v>
      </c>
      <c r="AL2539" s="75" t="str">
        <f t="shared" si="500"/>
        <v>1</v>
      </c>
      <c r="AM2539" s="75" t="str">
        <f t="shared" si="501"/>
        <v>1</v>
      </c>
      <c r="AN2539" s="75" t="str">
        <f t="shared" si="502"/>
        <v>1</v>
      </c>
      <c r="AO2539" s="75" t="str">
        <f t="shared" si="503"/>
        <v>1</v>
      </c>
      <c r="AP2539" s="75" t="str">
        <f t="shared" si="504"/>
        <v>1</v>
      </c>
      <c r="AQ2539" s="75" t="str">
        <f t="shared" si="508"/>
        <v>1</v>
      </c>
      <c r="AR2539" s="75" t="str">
        <f t="shared" si="509"/>
        <v>1</v>
      </c>
      <c r="AS2539" s="75">
        <f t="shared" si="505"/>
        <v>1</v>
      </c>
      <c r="AT2539" s="75" t="str">
        <f t="shared" si="506"/>
        <v>1</v>
      </c>
      <c r="AU2539" s="48" t="e">
        <f>IF(OR(AQ2539="I",#REF!="I",AQ2539="C",#REF!="C"),"Termovacío",IF(OR(AO2539="I",AN2539="I",AP2539="I",AK2539="I",AL2539="I",AO2539="C",AN2539="C",AP2539="C",AK2539="C",AL2539="C"),"Regeneración",""))</f>
        <v>#REF!</v>
      </c>
    </row>
    <row r="2540" spans="1:47" s="10" customFormat="1" ht="15" customHeight="1" x14ac:dyDescent="0.2">
      <c r="A2540" s="4">
        <f t="shared" si="507"/>
        <v>133</v>
      </c>
      <c r="B2540" s="4">
        <v>60003003</v>
      </c>
      <c r="C2540" s="4" t="s">
        <v>82</v>
      </c>
      <c r="D2540" s="4" t="s">
        <v>162</v>
      </c>
      <c r="E2540" s="3"/>
      <c r="F2540" s="4" t="s">
        <v>421</v>
      </c>
      <c r="G2540" s="4" t="s">
        <v>12</v>
      </c>
      <c r="H2540" s="4" t="s">
        <v>27</v>
      </c>
      <c r="I2540" s="4" t="s">
        <v>245</v>
      </c>
      <c r="J2540" s="4" t="s">
        <v>134</v>
      </c>
      <c r="K2540" s="4" t="s">
        <v>176</v>
      </c>
      <c r="L2540" s="4">
        <v>2005</v>
      </c>
      <c r="M2540" s="4" t="s">
        <v>267</v>
      </c>
      <c r="N2540" s="4" t="s">
        <v>153</v>
      </c>
      <c r="O2540" s="4" t="s">
        <v>133</v>
      </c>
      <c r="P2540" s="4">
        <v>2005</v>
      </c>
      <c r="Q2540" s="4"/>
      <c r="R2540" s="4" t="s">
        <v>119</v>
      </c>
      <c r="S2540" s="13">
        <v>44006</v>
      </c>
      <c r="T2540" s="4">
        <v>55</v>
      </c>
      <c r="U2540" s="4" t="s">
        <v>259</v>
      </c>
      <c r="V2540" s="4"/>
      <c r="W2540" s="4">
        <v>60</v>
      </c>
      <c r="X2540" s="13">
        <v>39700</v>
      </c>
      <c r="Y2540" s="27"/>
      <c r="Z2540" s="27"/>
      <c r="AA2540" s="28"/>
      <c r="AB2540" s="31"/>
      <c r="AC2540" s="32">
        <v>49</v>
      </c>
      <c r="AD2540" s="28"/>
      <c r="AE2540" s="28">
        <v>38.700000000000003</v>
      </c>
      <c r="AF2540" s="33">
        <v>0.01</v>
      </c>
      <c r="AG2540" s="28">
        <v>0.5</v>
      </c>
      <c r="AH2540" s="31">
        <v>2.3E-2</v>
      </c>
      <c r="AI2540" s="31">
        <v>0.40799999999999997</v>
      </c>
      <c r="AJ2540" s="31"/>
      <c r="AK2540" s="75" t="str">
        <f t="shared" si="499"/>
        <v>1</v>
      </c>
      <c r="AL2540" s="75" t="str">
        <f t="shared" si="500"/>
        <v>1</v>
      </c>
      <c r="AM2540" s="75" t="str">
        <f t="shared" si="501"/>
        <v>1</v>
      </c>
      <c r="AN2540" s="75" t="str">
        <f t="shared" si="502"/>
        <v>1</v>
      </c>
      <c r="AO2540" s="75" t="str">
        <f t="shared" si="503"/>
        <v>1</v>
      </c>
      <c r="AP2540" s="75" t="str">
        <f t="shared" si="504"/>
        <v>1</v>
      </c>
      <c r="AQ2540" s="75" t="str">
        <f t="shared" si="508"/>
        <v>1</v>
      </c>
      <c r="AR2540" s="75" t="str">
        <f t="shared" si="509"/>
        <v>1</v>
      </c>
      <c r="AS2540" s="75">
        <f t="shared" si="505"/>
        <v>1</v>
      </c>
      <c r="AT2540" s="75" t="str">
        <f t="shared" si="506"/>
        <v>1</v>
      </c>
      <c r="AU2540" s="48" t="e">
        <f>IF(OR(AQ2540="I",#REF!="I",AQ2540="C",#REF!="C"),"Termovacío",IF(OR(AO2540="I",AN2540="I",AP2540="I",AK2540="I",AL2540="I",AO2540="C",AN2540="C",AP2540="C",AK2540="C",AL2540="C"),"Regeneración",""))</f>
        <v>#REF!</v>
      </c>
    </row>
    <row r="2541" spans="1:47" s="10" customFormat="1" ht="15" customHeight="1" x14ac:dyDescent="0.2">
      <c r="A2541" s="4">
        <f t="shared" si="507"/>
        <v>133</v>
      </c>
      <c r="B2541" s="4">
        <v>60003003</v>
      </c>
      <c r="C2541" s="4" t="s">
        <v>82</v>
      </c>
      <c r="D2541" s="4" t="s">
        <v>162</v>
      </c>
      <c r="E2541" s="3"/>
      <c r="F2541" s="4" t="s">
        <v>421</v>
      </c>
      <c r="G2541" s="4" t="s">
        <v>12</v>
      </c>
      <c r="H2541" s="4" t="s">
        <v>27</v>
      </c>
      <c r="I2541" s="4" t="s">
        <v>245</v>
      </c>
      <c r="J2541" s="4" t="s">
        <v>134</v>
      </c>
      <c r="K2541" s="4" t="s">
        <v>176</v>
      </c>
      <c r="L2541" s="4">
        <v>2005</v>
      </c>
      <c r="M2541" s="4" t="s">
        <v>267</v>
      </c>
      <c r="N2541" s="4" t="s">
        <v>153</v>
      </c>
      <c r="O2541" s="4" t="s">
        <v>133</v>
      </c>
      <c r="P2541" s="4">
        <v>2005</v>
      </c>
      <c r="Q2541" s="4"/>
      <c r="R2541" s="4" t="s">
        <v>119</v>
      </c>
      <c r="S2541" s="13">
        <v>44006</v>
      </c>
      <c r="T2541" s="4">
        <v>55</v>
      </c>
      <c r="U2541" s="4" t="s">
        <v>259</v>
      </c>
      <c r="V2541" s="4"/>
      <c r="W2541" s="4">
        <v>60</v>
      </c>
      <c r="X2541" s="13">
        <v>39048</v>
      </c>
      <c r="Y2541" s="27"/>
      <c r="Z2541" s="27"/>
      <c r="AA2541" s="28"/>
      <c r="AB2541" s="31"/>
      <c r="AC2541" s="32">
        <v>50</v>
      </c>
      <c r="AD2541" s="28"/>
      <c r="AE2541" s="28">
        <v>33.299999999999997</v>
      </c>
      <c r="AF2541" s="33">
        <v>5.0000000000000001E-3</v>
      </c>
      <c r="AG2541" s="28">
        <v>0.5</v>
      </c>
      <c r="AH2541" s="31">
        <v>6.9000000000000006E-2</v>
      </c>
      <c r="AI2541" s="31">
        <v>1.62</v>
      </c>
      <c r="AJ2541" s="31"/>
      <c r="AK2541" s="75" t="str">
        <f t="shared" si="499"/>
        <v>1</v>
      </c>
      <c r="AL2541" s="75" t="str">
        <f t="shared" si="500"/>
        <v>1</v>
      </c>
      <c r="AM2541" s="75" t="str">
        <f t="shared" si="501"/>
        <v>1</v>
      </c>
      <c r="AN2541" s="75" t="str">
        <f t="shared" si="502"/>
        <v>1</v>
      </c>
      <c r="AO2541" s="75" t="str">
        <f t="shared" si="503"/>
        <v>1</v>
      </c>
      <c r="AP2541" s="75" t="str">
        <f t="shared" si="504"/>
        <v>1</v>
      </c>
      <c r="AQ2541" s="75" t="str">
        <f t="shared" si="508"/>
        <v>1</v>
      </c>
      <c r="AR2541" s="75" t="str">
        <f t="shared" si="509"/>
        <v>1</v>
      </c>
      <c r="AS2541" s="75">
        <f t="shared" si="505"/>
        <v>1</v>
      </c>
      <c r="AT2541" s="75" t="str">
        <f t="shared" si="506"/>
        <v>1</v>
      </c>
      <c r="AU2541" s="48" t="e">
        <f>IF(OR(AQ2541="I",#REF!="I",AQ2541="C",#REF!="C"),"Termovacío",IF(OR(AO2541="I",AN2541="I",AP2541="I",AK2541="I",AL2541="I",AO2541="C",AN2541="C",AP2541="C",AK2541="C",AL2541="C"),"Regeneración",""))</f>
        <v>#REF!</v>
      </c>
    </row>
    <row r="2542" spans="1:47" s="10" customFormat="1" ht="15" customHeight="1" x14ac:dyDescent="0.2">
      <c r="A2542" s="4">
        <f t="shared" si="507"/>
        <v>133</v>
      </c>
      <c r="B2542" s="4">
        <v>60003003</v>
      </c>
      <c r="C2542" s="4" t="s">
        <v>82</v>
      </c>
      <c r="D2542" s="4" t="s">
        <v>162</v>
      </c>
      <c r="E2542" s="3"/>
      <c r="F2542" s="4" t="s">
        <v>421</v>
      </c>
      <c r="G2542" s="4" t="s">
        <v>12</v>
      </c>
      <c r="H2542" s="4" t="s">
        <v>27</v>
      </c>
      <c r="I2542" s="4" t="s">
        <v>245</v>
      </c>
      <c r="J2542" s="4" t="s">
        <v>134</v>
      </c>
      <c r="K2542" s="4" t="s">
        <v>176</v>
      </c>
      <c r="L2542" s="4">
        <v>2005</v>
      </c>
      <c r="M2542" s="4" t="s">
        <v>267</v>
      </c>
      <c r="N2542" s="4" t="s">
        <v>153</v>
      </c>
      <c r="O2542" s="4" t="s">
        <v>133</v>
      </c>
      <c r="P2542" s="4">
        <v>2005</v>
      </c>
      <c r="Q2542" s="4"/>
      <c r="R2542" s="4" t="s">
        <v>119</v>
      </c>
      <c r="S2542" s="13">
        <v>44006</v>
      </c>
      <c r="T2542" s="4">
        <v>55</v>
      </c>
      <c r="U2542" s="4" t="s">
        <v>259</v>
      </c>
      <c r="V2542" s="4"/>
      <c r="W2542" s="4">
        <v>60</v>
      </c>
      <c r="X2542" s="13">
        <v>39031</v>
      </c>
      <c r="Y2542" s="27"/>
      <c r="Z2542" s="27"/>
      <c r="AA2542" s="28"/>
      <c r="AB2542" s="31"/>
      <c r="AC2542" s="32"/>
      <c r="AD2542" s="28"/>
      <c r="AE2542" s="28"/>
      <c r="AF2542" s="33"/>
      <c r="AG2542" s="28"/>
      <c r="AH2542" s="31"/>
      <c r="AI2542" s="31"/>
      <c r="AJ2542" s="31"/>
      <c r="AK2542" s="75" t="str">
        <f t="shared" si="499"/>
        <v>1</v>
      </c>
      <c r="AL2542" s="75" t="str">
        <f t="shared" si="500"/>
        <v>1</v>
      </c>
      <c r="AM2542" s="75" t="str">
        <f t="shared" si="501"/>
        <v>1</v>
      </c>
      <c r="AN2542" s="75" t="str">
        <f t="shared" si="502"/>
        <v>1</v>
      </c>
      <c r="AO2542" s="75" t="str">
        <f t="shared" si="503"/>
        <v>1</v>
      </c>
      <c r="AP2542" s="75" t="str">
        <f t="shared" si="504"/>
        <v>1</v>
      </c>
      <c r="AQ2542" s="75" t="str">
        <f t="shared" si="508"/>
        <v>1</v>
      </c>
      <c r="AR2542" s="75" t="str">
        <f t="shared" si="509"/>
        <v>1</v>
      </c>
      <c r="AS2542" s="75">
        <f t="shared" si="505"/>
        <v>1</v>
      </c>
      <c r="AT2542" s="75" t="str">
        <f t="shared" si="506"/>
        <v>1</v>
      </c>
      <c r="AU2542" s="48" t="e">
        <f>IF(OR(AQ2542="I",#REF!="I",AQ2542="C",#REF!="C"),"Termovacío",IF(OR(AO2542="I",AN2542="I",AP2542="I",AK2542="I",AL2542="I",AO2542="C",AN2542="C",AP2542="C",AK2542="C",AL2542="C"),"Regeneración",""))</f>
        <v>#REF!</v>
      </c>
    </row>
    <row r="2543" spans="1:47" s="10" customFormat="1" ht="15" customHeight="1" x14ac:dyDescent="0.2">
      <c r="A2543" s="4">
        <f t="shared" si="507"/>
        <v>133</v>
      </c>
      <c r="B2543" s="4">
        <v>60003003</v>
      </c>
      <c r="C2543" s="4" t="s">
        <v>82</v>
      </c>
      <c r="D2543" s="4" t="s">
        <v>162</v>
      </c>
      <c r="E2543" s="3"/>
      <c r="F2543" s="4" t="s">
        <v>421</v>
      </c>
      <c r="G2543" s="4" t="s">
        <v>12</v>
      </c>
      <c r="H2543" s="4" t="s">
        <v>27</v>
      </c>
      <c r="I2543" s="4" t="s">
        <v>245</v>
      </c>
      <c r="J2543" s="4" t="s">
        <v>134</v>
      </c>
      <c r="K2543" s="4" t="s">
        <v>176</v>
      </c>
      <c r="L2543" s="4">
        <v>2005</v>
      </c>
      <c r="M2543" s="4" t="s">
        <v>267</v>
      </c>
      <c r="N2543" s="4" t="s">
        <v>153</v>
      </c>
      <c r="O2543" s="4" t="s">
        <v>133</v>
      </c>
      <c r="P2543" s="4">
        <v>2005</v>
      </c>
      <c r="Q2543" s="4"/>
      <c r="R2543" s="4" t="s">
        <v>119</v>
      </c>
      <c r="S2543" s="13">
        <v>44006</v>
      </c>
      <c r="T2543" s="4">
        <v>55</v>
      </c>
      <c r="U2543" s="4" t="s">
        <v>259</v>
      </c>
      <c r="V2543" s="4"/>
      <c r="W2543" s="4">
        <v>60</v>
      </c>
      <c r="X2543" s="13">
        <v>38974</v>
      </c>
      <c r="Y2543" s="27"/>
      <c r="Z2543" s="27"/>
      <c r="AA2543" s="28"/>
      <c r="AB2543" s="31"/>
      <c r="AC2543" s="32">
        <v>58</v>
      </c>
      <c r="AD2543" s="28"/>
      <c r="AE2543" s="28">
        <v>36.299999999999997</v>
      </c>
      <c r="AF2543" s="33"/>
      <c r="AG2543" s="28">
        <v>0.5</v>
      </c>
      <c r="AH2543" s="31"/>
      <c r="AI2543" s="31"/>
      <c r="AJ2543" s="31"/>
      <c r="AK2543" s="75" t="str">
        <f t="shared" si="499"/>
        <v>1</v>
      </c>
      <c r="AL2543" s="75" t="str">
        <f t="shared" si="500"/>
        <v>1</v>
      </c>
      <c r="AM2543" s="75" t="str">
        <f t="shared" si="501"/>
        <v>1</v>
      </c>
      <c r="AN2543" s="75" t="str">
        <f t="shared" si="502"/>
        <v>1</v>
      </c>
      <c r="AO2543" s="75" t="str">
        <f t="shared" si="503"/>
        <v>1</v>
      </c>
      <c r="AP2543" s="75" t="str">
        <f t="shared" si="504"/>
        <v>1</v>
      </c>
      <c r="AQ2543" s="75" t="str">
        <f t="shared" si="508"/>
        <v>1</v>
      </c>
      <c r="AR2543" s="75" t="str">
        <f t="shared" si="509"/>
        <v>1</v>
      </c>
      <c r="AS2543" s="75">
        <f t="shared" si="505"/>
        <v>1</v>
      </c>
      <c r="AT2543" s="75" t="str">
        <f t="shared" si="506"/>
        <v>1</v>
      </c>
      <c r="AU2543" s="48" t="e">
        <f>IF(OR(AQ2543="I",#REF!="I",AQ2543="C",#REF!="C"),"Termovacío",IF(OR(AO2543="I",AN2543="I",AP2543="I",AK2543="I",AL2543="I",AO2543="C",AN2543="C",AP2543="C",AK2543="C",AL2543="C"),"Regeneración",""))</f>
        <v>#REF!</v>
      </c>
    </row>
    <row r="2544" spans="1:47" s="10" customFormat="1" ht="15" customHeight="1" x14ac:dyDescent="0.2">
      <c r="A2544" s="4">
        <f t="shared" si="507"/>
        <v>133</v>
      </c>
      <c r="B2544" s="4">
        <v>60003003</v>
      </c>
      <c r="C2544" s="4" t="s">
        <v>82</v>
      </c>
      <c r="D2544" s="4" t="s">
        <v>162</v>
      </c>
      <c r="E2544" s="3"/>
      <c r="F2544" s="4" t="s">
        <v>421</v>
      </c>
      <c r="G2544" s="4" t="s">
        <v>12</v>
      </c>
      <c r="H2544" s="4" t="s">
        <v>27</v>
      </c>
      <c r="I2544" s="4" t="s">
        <v>245</v>
      </c>
      <c r="J2544" s="4" t="s">
        <v>134</v>
      </c>
      <c r="K2544" s="4" t="s">
        <v>176</v>
      </c>
      <c r="L2544" s="4">
        <v>2005</v>
      </c>
      <c r="M2544" s="4" t="s">
        <v>267</v>
      </c>
      <c r="N2544" s="4" t="s">
        <v>153</v>
      </c>
      <c r="O2544" s="4" t="s">
        <v>133</v>
      </c>
      <c r="P2544" s="4">
        <v>2005</v>
      </c>
      <c r="Q2544" s="4"/>
      <c r="R2544" s="4" t="s">
        <v>119</v>
      </c>
      <c r="S2544" s="13">
        <v>44006</v>
      </c>
      <c r="T2544" s="4">
        <v>55</v>
      </c>
      <c r="U2544" s="4" t="s">
        <v>259</v>
      </c>
      <c r="V2544" s="4"/>
      <c r="W2544" s="4">
        <v>60</v>
      </c>
      <c r="X2544" s="13">
        <v>38678</v>
      </c>
      <c r="Y2544" s="27"/>
      <c r="Z2544" s="27"/>
      <c r="AA2544" s="28"/>
      <c r="AB2544" s="31"/>
      <c r="AC2544" s="32">
        <v>69</v>
      </c>
      <c r="AD2544" s="28"/>
      <c r="AE2544" s="28">
        <v>36.1</v>
      </c>
      <c r="AF2544" s="33">
        <v>1.0999999999999999E-2</v>
      </c>
      <c r="AG2544" s="28"/>
      <c r="AH2544" s="31">
        <v>0.32900000000000001</v>
      </c>
      <c r="AI2544" s="31">
        <v>4.09</v>
      </c>
      <c r="AJ2544" s="31"/>
      <c r="AK2544" s="75" t="str">
        <f t="shared" si="499"/>
        <v>5</v>
      </c>
      <c r="AL2544" s="75" t="str">
        <f t="shared" si="500"/>
        <v>5</v>
      </c>
      <c r="AM2544" s="75" t="str">
        <f t="shared" si="501"/>
        <v>1</v>
      </c>
      <c r="AN2544" s="75" t="str">
        <f t="shared" si="502"/>
        <v>1</v>
      </c>
      <c r="AO2544" s="75" t="str">
        <f t="shared" si="503"/>
        <v>1</v>
      </c>
      <c r="AP2544" s="75" t="str">
        <f t="shared" si="504"/>
        <v>1</v>
      </c>
      <c r="AQ2544" s="75" t="str">
        <f t="shared" si="508"/>
        <v>1</v>
      </c>
      <c r="AR2544" s="75" t="str">
        <f t="shared" si="509"/>
        <v>1</v>
      </c>
      <c r="AS2544" s="75">
        <f t="shared" si="505"/>
        <v>2.0909090909090908</v>
      </c>
      <c r="AT2544" s="75" t="str">
        <f t="shared" si="506"/>
        <v>6</v>
      </c>
      <c r="AU2544" s="48" t="e">
        <f>IF(OR(AQ2544="I",#REF!="I",AQ2544="C",#REF!="C"),"Termovacío",IF(OR(AO2544="I",AN2544="I",AP2544="I",AK2544="I",AL2544="I",AO2544="C",AN2544="C",AP2544="C",AK2544="C",AL2544="C"),"Regeneración",""))</f>
        <v>#REF!</v>
      </c>
    </row>
    <row r="2545" spans="1:49" s="10" customFormat="1" ht="15" customHeight="1" x14ac:dyDescent="0.2">
      <c r="A2545" s="4">
        <f t="shared" si="507"/>
        <v>133</v>
      </c>
      <c r="B2545" s="4">
        <v>60003003</v>
      </c>
      <c r="C2545" s="4" t="s">
        <v>82</v>
      </c>
      <c r="D2545" s="4" t="s">
        <v>162</v>
      </c>
      <c r="E2545" s="3"/>
      <c r="F2545" s="4" t="s">
        <v>421</v>
      </c>
      <c r="G2545" s="4" t="s">
        <v>12</v>
      </c>
      <c r="H2545" s="4" t="s">
        <v>27</v>
      </c>
      <c r="I2545" s="4" t="s">
        <v>245</v>
      </c>
      <c r="J2545" s="4" t="s">
        <v>134</v>
      </c>
      <c r="K2545" s="4" t="s">
        <v>176</v>
      </c>
      <c r="L2545" s="4">
        <v>2005</v>
      </c>
      <c r="M2545" s="4" t="s">
        <v>267</v>
      </c>
      <c r="N2545" s="4" t="s">
        <v>153</v>
      </c>
      <c r="O2545" s="4" t="s">
        <v>133</v>
      </c>
      <c r="P2545" s="4">
        <v>2005</v>
      </c>
      <c r="Q2545" s="4"/>
      <c r="R2545" s="4" t="s">
        <v>119</v>
      </c>
      <c r="S2545" s="13">
        <v>44006</v>
      </c>
      <c r="T2545" s="4">
        <v>55</v>
      </c>
      <c r="U2545" s="4" t="s">
        <v>259</v>
      </c>
      <c r="V2545" s="4"/>
      <c r="W2545" s="4">
        <v>60</v>
      </c>
      <c r="X2545" s="13">
        <v>38645</v>
      </c>
      <c r="Y2545" s="27"/>
      <c r="Z2545" s="27"/>
      <c r="AA2545" s="28"/>
      <c r="AB2545" s="31"/>
      <c r="AC2545" s="32">
        <v>62</v>
      </c>
      <c r="AD2545" s="28"/>
      <c r="AE2545" s="28">
        <v>33.4</v>
      </c>
      <c r="AF2545" s="33">
        <v>8.0000000000000002E-3</v>
      </c>
      <c r="AG2545" s="28">
        <v>0.5</v>
      </c>
      <c r="AH2545" s="31">
        <v>0.436</v>
      </c>
      <c r="AI2545" s="31">
        <v>5.25</v>
      </c>
      <c r="AJ2545" s="31"/>
      <c r="AK2545" s="75" t="str">
        <f t="shared" si="499"/>
        <v>5</v>
      </c>
      <c r="AL2545" s="75" t="str">
        <f t="shared" si="500"/>
        <v>5</v>
      </c>
      <c r="AM2545" s="75" t="str">
        <f t="shared" si="501"/>
        <v>1</v>
      </c>
      <c r="AN2545" s="75" t="str">
        <f t="shared" si="502"/>
        <v>1</v>
      </c>
      <c r="AO2545" s="75" t="str">
        <f t="shared" si="503"/>
        <v>1</v>
      </c>
      <c r="AP2545" s="75" t="str">
        <f t="shared" si="504"/>
        <v>1</v>
      </c>
      <c r="AQ2545" s="75" t="str">
        <f t="shared" si="508"/>
        <v>1</v>
      </c>
      <c r="AR2545" s="75" t="str">
        <f t="shared" si="509"/>
        <v>1</v>
      </c>
      <c r="AS2545" s="75">
        <f t="shared" si="505"/>
        <v>2.0909090909090908</v>
      </c>
      <c r="AT2545" s="75" t="str">
        <f t="shared" si="506"/>
        <v>6</v>
      </c>
      <c r="AU2545" s="48" t="e">
        <f>IF(OR(AQ2545="I",#REF!="I",AQ2545="C",#REF!="C"),"Termovacío",IF(OR(AO2545="I",AN2545="I",AP2545="I",AK2545="I",AL2545="I",AO2545="C",AN2545="C",AP2545="C",AK2545="C",AL2545="C"),"Regeneración",""))</f>
        <v>#REF!</v>
      </c>
    </row>
    <row r="2546" spans="1:49" s="10" customFormat="1" ht="15" customHeight="1" x14ac:dyDescent="0.2">
      <c r="A2546" s="4">
        <f t="shared" si="507"/>
        <v>133</v>
      </c>
      <c r="B2546" s="4">
        <v>60003003</v>
      </c>
      <c r="C2546" s="4" t="s">
        <v>82</v>
      </c>
      <c r="D2546" s="4" t="s">
        <v>162</v>
      </c>
      <c r="E2546" s="3"/>
      <c r="F2546" s="4" t="s">
        <v>421</v>
      </c>
      <c r="G2546" s="4" t="s">
        <v>12</v>
      </c>
      <c r="H2546" s="4" t="s">
        <v>27</v>
      </c>
      <c r="I2546" s="4" t="s">
        <v>245</v>
      </c>
      <c r="J2546" s="4" t="s">
        <v>134</v>
      </c>
      <c r="K2546" s="4" t="s">
        <v>176</v>
      </c>
      <c r="L2546" s="4">
        <v>2005</v>
      </c>
      <c r="M2546" s="4" t="s">
        <v>267</v>
      </c>
      <c r="N2546" s="4" t="s">
        <v>153</v>
      </c>
      <c r="O2546" s="4" t="s">
        <v>133</v>
      </c>
      <c r="P2546" s="4">
        <v>2005</v>
      </c>
      <c r="Q2546" s="4"/>
      <c r="R2546" s="4" t="s">
        <v>119</v>
      </c>
      <c r="S2546" s="13">
        <v>44006</v>
      </c>
      <c r="T2546" s="4">
        <v>55</v>
      </c>
      <c r="U2546" s="4" t="s">
        <v>259</v>
      </c>
      <c r="V2546" s="4"/>
      <c r="W2546" s="4">
        <v>60</v>
      </c>
      <c r="X2546" s="13">
        <v>38635</v>
      </c>
      <c r="Y2546" s="27"/>
      <c r="Z2546" s="27"/>
      <c r="AA2546" s="28"/>
      <c r="AB2546" s="31"/>
      <c r="AC2546" s="32">
        <v>71</v>
      </c>
      <c r="AD2546" s="28"/>
      <c r="AE2546" s="28">
        <v>40.1</v>
      </c>
      <c r="AF2546" s="33">
        <v>8.0000000000000002E-3</v>
      </c>
      <c r="AG2546" s="28">
        <v>0.5</v>
      </c>
      <c r="AH2546" s="31"/>
      <c r="AI2546" s="31"/>
      <c r="AJ2546" s="31"/>
      <c r="AK2546" s="75" t="str">
        <f t="shared" si="499"/>
        <v>1</v>
      </c>
      <c r="AL2546" s="75" t="str">
        <f t="shared" si="500"/>
        <v>1</v>
      </c>
      <c r="AM2546" s="75" t="str">
        <f t="shared" si="501"/>
        <v>1</v>
      </c>
      <c r="AN2546" s="75" t="str">
        <f t="shared" si="502"/>
        <v>1</v>
      </c>
      <c r="AO2546" s="75" t="str">
        <f t="shared" si="503"/>
        <v>1</v>
      </c>
      <c r="AP2546" s="75" t="str">
        <f t="shared" si="504"/>
        <v>1</v>
      </c>
      <c r="AQ2546" s="75" t="str">
        <f t="shared" si="508"/>
        <v>1</v>
      </c>
      <c r="AR2546" s="75" t="str">
        <f t="shared" si="509"/>
        <v>1</v>
      </c>
      <c r="AS2546" s="75">
        <f t="shared" si="505"/>
        <v>1</v>
      </c>
      <c r="AT2546" s="75" t="str">
        <f t="shared" si="506"/>
        <v>1</v>
      </c>
      <c r="AU2546" s="48" t="e">
        <f>IF(OR(AQ2546="I",#REF!="I",AQ2546="C",#REF!="C"),"Termovacío",IF(OR(AO2546="I",AN2546="I",AP2546="I",AK2546="I",AL2546="I",AO2546="C",AN2546="C",AP2546="C",AK2546="C",AL2546="C"),"Regeneración",""))</f>
        <v>#REF!</v>
      </c>
    </row>
    <row r="2547" spans="1:49" s="10" customFormat="1" ht="15" customHeight="1" x14ac:dyDescent="0.2">
      <c r="A2547" s="4">
        <f t="shared" si="507"/>
        <v>133</v>
      </c>
      <c r="B2547" s="4">
        <v>60003003</v>
      </c>
      <c r="C2547" s="4" t="s">
        <v>82</v>
      </c>
      <c r="D2547" s="4" t="s">
        <v>162</v>
      </c>
      <c r="E2547" s="3"/>
      <c r="F2547" s="4" t="s">
        <v>421</v>
      </c>
      <c r="G2547" s="4" t="s">
        <v>12</v>
      </c>
      <c r="H2547" s="4" t="s">
        <v>27</v>
      </c>
      <c r="I2547" s="4" t="s">
        <v>245</v>
      </c>
      <c r="J2547" s="4" t="s">
        <v>134</v>
      </c>
      <c r="K2547" s="4" t="s">
        <v>176</v>
      </c>
      <c r="L2547" s="4">
        <v>2005</v>
      </c>
      <c r="M2547" s="4" t="s">
        <v>267</v>
      </c>
      <c r="N2547" s="4" t="s">
        <v>153</v>
      </c>
      <c r="O2547" s="4" t="s">
        <v>133</v>
      </c>
      <c r="P2547" s="4">
        <v>2005</v>
      </c>
      <c r="Q2547" s="4"/>
      <c r="R2547" s="4" t="s">
        <v>119</v>
      </c>
      <c r="S2547" s="13">
        <v>44006</v>
      </c>
      <c r="T2547" s="4">
        <v>55</v>
      </c>
      <c r="U2547" s="4" t="s">
        <v>259</v>
      </c>
      <c r="V2547" s="4"/>
      <c r="W2547" s="4">
        <v>60</v>
      </c>
      <c r="X2547" s="13">
        <v>38624</v>
      </c>
      <c r="Y2547" s="27"/>
      <c r="Z2547" s="27"/>
      <c r="AA2547" s="28"/>
      <c r="AB2547" s="31"/>
      <c r="AC2547" s="32"/>
      <c r="AD2547" s="28"/>
      <c r="AE2547" s="28"/>
      <c r="AF2547" s="33"/>
      <c r="AG2547" s="28"/>
      <c r="AH2547" s="31"/>
      <c r="AI2547" s="31"/>
      <c r="AJ2547" s="31"/>
      <c r="AK2547" s="75" t="str">
        <f t="shared" si="499"/>
        <v>1</v>
      </c>
      <c r="AL2547" s="75" t="str">
        <f t="shared" si="500"/>
        <v>1</v>
      </c>
      <c r="AM2547" s="75" t="str">
        <f t="shared" si="501"/>
        <v>1</v>
      </c>
      <c r="AN2547" s="75" t="str">
        <f t="shared" si="502"/>
        <v>1</v>
      </c>
      <c r="AO2547" s="75" t="str">
        <f t="shared" si="503"/>
        <v>1</v>
      </c>
      <c r="AP2547" s="75" t="str">
        <f t="shared" si="504"/>
        <v>1</v>
      </c>
      <c r="AQ2547" s="75" t="str">
        <f t="shared" si="508"/>
        <v>1</v>
      </c>
      <c r="AR2547" s="75" t="str">
        <f t="shared" si="509"/>
        <v>1</v>
      </c>
      <c r="AS2547" s="75">
        <f t="shared" si="505"/>
        <v>1</v>
      </c>
      <c r="AT2547" s="75" t="str">
        <f t="shared" si="506"/>
        <v>1</v>
      </c>
      <c r="AU2547" s="48" t="e">
        <f>IF(OR(AQ2547="I",#REF!="I",AQ2547="C",#REF!="C"),"Termovacío",IF(OR(AO2547="I",AN2547="I",AP2547="I",AK2547="I",AL2547="I",AO2547="C",AN2547="C",AP2547="C",AK2547="C",AL2547="C"),"Regeneración",""))</f>
        <v>#REF!</v>
      </c>
    </row>
    <row r="2548" spans="1:49" s="10" customFormat="1" ht="15" customHeight="1" x14ac:dyDescent="0.2">
      <c r="A2548" s="4">
        <f t="shared" si="507"/>
        <v>133</v>
      </c>
      <c r="B2548" s="4">
        <v>60003003</v>
      </c>
      <c r="C2548" s="4" t="s">
        <v>82</v>
      </c>
      <c r="D2548" s="4" t="s">
        <v>162</v>
      </c>
      <c r="E2548" s="3"/>
      <c r="F2548" s="4" t="s">
        <v>421</v>
      </c>
      <c r="G2548" s="4" t="s">
        <v>12</v>
      </c>
      <c r="H2548" s="4" t="s">
        <v>27</v>
      </c>
      <c r="I2548" s="4" t="s">
        <v>245</v>
      </c>
      <c r="J2548" s="4" t="s">
        <v>134</v>
      </c>
      <c r="K2548" s="4" t="s">
        <v>176</v>
      </c>
      <c r="L2548" s="4">
        <v>2005</v>
      </c>
      <c r="M2548" s="4" t="s">
        <v>267</v>
      </c>
      <c r="N2548" s="4" t="s">
        <v>153</v>
      </c>
      <c r="O2548" s="4" t="s">
        <v>133</v>
      </c>
      <c r="P2548" s="4">
        <v>2005</v>
      </c>
      <c r="Q2548" s="4"/>
      <c r="R2548" s="4" t="s">
        <v>119</v>
      </c>
      <c r="S2548" s="13">
        <v>44006</v>
      </c>
      <c r="T2548" s="4">
        <v>55</v>
      </c>
      <c r="U2548" s="4" t="s">
        <v>259</v>
      </c>
      <c r="V2548" s="4"/>
      <c r="W2548" s="4">
        <v>60</v>
      </c>
      <c r="X2548" s="13">
        <v>38553</v>
      </c>
      <c r="Y2548" s="27"/>
      <c r="Z2548" s="27"/>
      <c r="AA2548" s="28"/>
      <c r="AB2548" s="31"/>
      <c r="AC2548" s="32">
        <v>62</v>
      </c>
      <c r="AD2548" s="28"/>
      <c r="AE2548" s="28">
        <v>40</v>
      </c>
      <c r="AF2548" s="33">
        <v>0.02</v>
      </c>
      <c r="AG2548" s="28"/>
      <c r="AH2548" s="31">
        <v>3.6999999999999998E-2</v>
      </c>
      <c r="AI2548" s="31"/>
      <c r="AJ2548" s="31"/>
      <c r="AK2548" s="75" t="str">
        <f t="shared" si="499"/>
        <v>1</v>
      </c>
      <c r="AL2548" s="75" t="str">
        <f t="shared" si="500"/>
        <v>1</v>
      </c>
      <c r="AM2548" s="75" t="str">
        <f t="shared" si="501"/>
        <v>1</v>
      </c>
      <c r="AN2548" s="75" t="str">
        <f t="shared" si="502"/>
        <v>1</v>
      </c>
      <c r="AO2548" s="75" t="str">
        <f t="shared" si="503"/>
        <v>1</v>
      </c>
      <c r="AP2548" s="75" t="str">
        <f t="shared" si="504"/>
        <v>1</v>
      </c>
      <c r="AQ2548" s="75" t="str">
        <f t="shared" si="508"/>
        <v>1</v>
      </c>
      <c r="AR2548" s="75" t="str">
        <f t="shared" si="509"/>
        <v>1</v>
      </c>
      <c r="AS2548" s="75">
        <f t="shared" si="505"/>
        <v>1</v>
      </c>
      <c r="AT2548" s="75" t="str">
        <f t="shared" si="506"/>
        <v>1</v>
      </c>
      <c r="AU2548" s="48" t="e">
        <f>IF(OR(AQ2548="I",#REF!="I",AQ2548="C",#REF!="C"),"Termovacío",IF(OR(AO2548="I",AN2548="I",AP2548="I",AK2548="I",AL2548="I",AO2548="C",AN2548="C",AP2548="C",AK2548="C",AL2548="C"),"Regeneración",""))</f>
        <v>#REF!</v>
      </c>
    </row>
    <row r="2549" spans="1:49" s="10" customFormat="1" ht="15" customHeight="1" x14ac:dyDescent="0.2">
      <c r="A2549" s="4">
        <f t="shared" si="507"/>
        <v>133</v>
      </c>
      <c r="B2549" s="4">
        <v>60003003</v>
      </c>
      <c r="C2549" s="4" t="s">
        <v>82</v>
      </c>
      <c r="D2549" s="4" t="s">
        <v>162</v>
      </c>
      <c r="E2549" s="3"/>
      <c r="F2549" s="4" t="s">
        <v>421</v>
      </c>
      <c r="G2549" s="4" t="s">
        <v>12</v>
      </c>
      <c r="H2549" s="4" t="s">
        <v>27</v>
      </c>
      <c r="I2549" s="4" t="s">
        <v>245</v>
      </c>
      <c r="J2549" s="4" t="s">
        <v>134</v>
      </c>
      <c r="K2549" s="4" t="s">
        <v>176</v>
      </c>
      <c r="L2549" s="4">
        <v>2005</v>
      </c>
      <c r="M2549" s="4" t="s">
        <v>267</v>
      </c>
      <c r="N2549" s="4" t="s">
        <v>153</v>
      </c>
      <c r="O2549" s="4" t="s">
        <v>133</v>
      </c>
      <c r="P2549" s="4">
        <v>2005</v>
      </c>
      <c r="Q2549" s="4"/>
      <c r="R2549" s="4" t="s">
        <v>119</v>
      </c>
      <c r="S2549" s="13">
        <v>44006</v>
      </c>
      <c r="T2549" s="4">
        <v>55</v>
      </c>
      <c r="U2549" s="4" t="s">
        <v>259</v>
      </c>
      <c r="V2549" s="4"/>
      <c r="W2549" s="4">
        <v>60</v>
      </c>
      <c r="X2549" s="13">
        <v>38551</v>
      </c>
      <c r="Y2549" s="27"/>
      <c r="Z2549" s="27"/>
      <c r="AA2549" s="28"/>
      <c r="AB2549" s="31"/>
      <c r="AC2549" s="32">
        <v>62</v>
      </c>
      <c r="AD2549" s="28"/>
      <c r="AE2549" s="28">
        <v>40</v>
      </c>
      <c r="AF2549" s="33">
        <v>0.02</v>
      </c>
      <c r="AG2549" s="28"/>
      <c r="AH2549" s="31">
        <v>3.5000000000000003E-2</v>
      </c>
      <c r="AI2549" s="31"/>
      <c r="AJ2549" s="31"/>
      <c r="AK2549" s="75" t="str">
        <f t="shared" si="499"/>
        <v>1</v>
      </c>
      <c r="AL2549" s="75" t="str">
        <f t="shared" si="500"/>
        <v>1</v>
      </c>
      <c r="AM2549" s="75" t="str">
        <f t="shared" si="501"/>
        <v>1</v>
      </c>
      <c r="AN2549" s="75" t="str">
        <f t="shared" si="502"/>
        <v>1</v>
      </c>
      <c r="AO2549" s="75" t="str">
        <f t="shared" si="503"/>
        <v>1</v>
      </c>
      <c r="AP2549" s="75" t="str">
        <f t="shared" si="504"/>
        <v>1</v>
      </c>
      <c r="AQ2549" s="75" t="str">
        <f t="shared" si="508"/>
        <v>1</v>
      </c>
      <c r="AR2549" s="75" t="str">
        <f t="shared" si="509"/>
        <v>1</v>
      </c>
      <c r="AS2549" s="75">
        <f t="shared" si="505"/>
        <v>1</v>
      </c>
      <c r="AT2549" s="75" t="str">
        <f t="shared" si="506"/>
        <v>1</v>
      </c>
      <c r="AU2549" s="48" t="e">
        <f>IF(OR(AQ2549="I",#REF!="I",AQ2549="C",#REF!="C"),"Termovacío",IF(OR(AO2549="I",AN2549="I",AP2549="I",AK2549="I",AL2549="I",AO2549="C",AN2549="C",AP2549="C",AK2549="C",AL2549="C"),"Regeneración",""))</f>
        <v>#REF!</v>
      </c>
    </row>
    <row r="2550" spans="1:49" s="10" customFormat="1" ht="15" customHeight="1" x14ac:dyDescent="0.2">
      <c r="A2550" s="4">
        <f t="shared" si="507"/>
        <v>133</v>
      </c>
      <c r="B2550" s="4">
        <v>60003003</v>
      </c>
      <c r="C2550" s="4" t="s">
        <v>82</v>
      </c>
      <c r="D2550" s="4" t="s">
        <v>162</v>
      </c>
      <c r="E2550" s="3"/>
      <c r="F2550" s="4" t="s">
        <v>421</v>
      </c>
      <c r="G2550" s="4" t="s">
        <v>12</v>
      </c>
      <c r="H2550" s="4" t="s">
        <v>27</v>
      </c>
      <c r="I2550" s="4" t="s">
        <v>245</v>
      </c>
      <c r="J2550" s="4" t="s">
        <v>134</v>
      </c>
      <c r="K2550" s="4" t="s">
        <v>176</v>
      </c>
      <c r="L2550" s="4">
        <v>2005</v>
      </c>
      <c r="M2550" s="4" t="s">
        <v>267</v>
      </c>
      <c r="N2550" s="4" t="s">
        <v>153</v>
      </c>
      <c r="O2550" s="4" t="s">
        <v>133</v>
      </c>
      <c r="P2550" s="4">
        <v>2005</v>
      </c>
      <c r="Q2550" s="4"/>
      <c r="R2550" s="4" t="s">
        <v>119</v>
      </c>
      <c r="S2550" s="13">
        <v>44006</v>
      </c>
      <c r="T2550" s="4">
        <v>55</v>
      </c>
      <c r="U2550" s="4" t="s">
        <v>259</v>
      </c>
      <c r="V2550" s="4"/>
      <c r="W2550" s="4">
        <v>60</v>
      </c>
      <c r="X2550" s="13">
        <v>38548</v>
      </c>
      <c r="Y2550" s="27"/>
      <c r="Z2550" s="27"/>
      <c r="AA2550" s="28"/>
      <c r="AB2550" s="31"/>
      <c r="AC2550" s="32">
        <v>72</v>
      </c>
      <c r="AD2550" s="28"/>
      <c r="AE2550" s="28">
        <v>40</v>
      </c>
      <c r="AF2550" s="33">
        <v>0.02</v>
      </c>
      <c r="AG2550" s="28"/>
      <c r="AH2550" s="31">
        <v>3.5000000000000003E-2</v>
      </c>
      <c r="AI2550" s="31"/>
      <c r="AJ2550" s="31"/>
      <c r="AK2550" s="75" t="str">
        <f t="shared" si="499"/>
        <v>1</v>
      </c>
      <c r="AL2550" s="75" t="str">
        <f t="shared" si="500"/>
        <v>1</v>
      </c>
      <c r="AM2550" s="75" t="str">
        <f t="shared" si="501"/>
        <v>1</v>
      </c>
      <c r="AN2550" s="75" t="str">
        <f t="shared" si="502"/>
        <v>1</v>
      </c>
      <c r="AO2550" s="75" t="str">
        <f t="shared" si="503"/>
        <v>1</v>
      </c>
      <c r="AP2550" s="75" t="str">
        <f t="shared" si="504"/>
        <v>1</v>
      </c>
      <c r="AQ2550" s="75" t="str">
        <f t="shared" si="508"/>
        <v>1</v>
      </c>
      <c r="AR2550" s="75" t="str">
        <f t="shared" si="509"/>
        <v>1</v>
      </c>
      <c r="AS2550" s="75">
        <f t="shared" si="505"/>
        <v>1</v>
      </c>
      <c r="AT2550" s="75" t="str">
        <f t="shared" si="506"/>
        <v>1</v>
      </c>
      <c r="AU2550" s="48" t="e">
        <f>IF(OR(AQ2550="I",#REF!="I",AQ2550="C",#REF!="C"),"Termovacío",IF(OR(AO2550="I",AN2550="I",AP2550="I",AK2550="I",AL2550="I",AO2550="C",AN2550="C",AP2550="C",AK2550="C",AL2550="C"),"Regeneración",""))</f>
        <v>#REF!</v>
      </c>
    </row>
    <row r="2551" spans="1:49" x14ac:dyDescent="0.2">
      <c r="AV2551" s="107"/>
      <c r="AW2551" s="107"/>
    </row>
    <row r="2552" spans="1:49" x14ac:dyDescent="0.2">
      <c r="AV2552" s="107"/>
      <c r="AW2552" s="107"/>
    </row>
    <row r="2553" spans="1:49" ht="28.5" x14ac:dyDescent="0.2">
      <c r="A2553" s="49" t="s">
        <v>584</v>
      </c>
      <c r="AV2553" s="107"/>
      <c r="AW2553" s="107"/>
    </row>
    <row r="2554" spans="1:49" x14ac:dyDescent="0.2">
      <c r="A2554" s="36">
        <v>1</v>
      </c>
      <c r="B2554" s="36"/>
      <c r="C2554" s="36" t="s">
        <v>568</v>
      </c>
      <c r="D2554" s="36" t="s">
        <v>155</v>
      </c>
      <c r="E2554" s="37"/>
      <c r="F2554" s="36" t="str">
        <f t="shared" ref="F2554" si="510">+C2554&amp;" "&amp;D2554&amp;" "&amp;E2554</f>
        <v xml:space="preserve">SAN CAMILO TRA1 </v>
      </c>
      <c r="G2554" s="36" t="s">
        <v>565</v>
      </c>
      <c r="H2554" s="36" t="s">
        <v>566</v>
      </c>
      <c r="I2554" s="36" t="s">
        <v>567</v>
      </c>
      <c r="J2554" s="36">
        <v>20</v>
      </c>
      <c r="K2554" s="36"/>
      <c r="L2554" s="36">
        <v>2012</v>
      </c>
      <c r="M2554" s="36" t="s">
        <v>267</v>
      </c>
      <c r="N2554" s="36" t="s">
        <v>153</v>
      </c>
      <c r="O2554" s="36"/>
      <c r="P2554" s="36">
        <v>2012</v>
      </c>
      <c r="Q2554" s="36"/>
      <c r="R2554" s="36" t="s">
        <v>119</v>
      </c>
      <c r="S2554" s="36"/>
      <c r="T2554" s="36"/>
      <c r="U2554" s="36"/>
      <c r="V2554" s="38" t="s">
        <v>448</v>
      </c>
      <c r="W2554" s="36">
        <v>220</v>
      </c>
      <c r="X2554" s="38">
        <v>45477</v>
      </c>
      <c r="Y2554" s="39"/>
      <c r="Z2554" s="39">
        <v>50</v>
      </c>
      <c r="AA2554" s="40" t="s">
        <v>572</v>
      </c>
      <c r="AB2554" s="41">
        <v>0.88900000000000001</v>
      </c>
      <c r="AC2554" s="42">
        <v>70</v>
      </c>
      <c r="AD2554" s="40">
        <v>3</v>
      </c>
      <c r="AE2554" s="40">
        <v>41.3</v>
      </c>
      <c r="AF2554" s="43">
        <v>0.01</v>
      </c>
      <c r="AG2554" s="40">
        <v>0.5</v>
      </c>
      <c r="AH2554" s="41">
        <v>6.5000000000000002E-2</v>
      </c>
      <c r="AI2554" s="41">
        <v>1.48</v>
      </c>
      <c r="AJ2554" s="41"/>
      <c r="AK2554" s="75" t="str">
        <f t="shared" ref="AK2554:AK2562" si="511">IF(AH2554&lt;&gt;"",IF(AH2554&lt;=0.1,"A",IF(AND(AH2554&gt;0.1,AH2554&lt;=0.3),"C",IF(AH2554&gt;0.3,"I",""))),"")</f>
        <v>A</v>
      </c>
      <c r="AL2554" s="75" t="str">
        <f t="shared" ref="AL2554:AL2562" si="512">IF(AI2554&lt;&gt;"",IF(AI2554&lt;=3,"A",IF(AND(AI2554&gt;3,AI2554&lt;=4),"C",IF(AI2554&gt;4,"I",""))),"")</f>
        <v>A</v>
      </c>
      <c r="AM2554" s="75"/>
      <c r="AN2554" s="75" t="str">
        <f t="shared" ref="AN2554:AN2562" si="513">IF(AF2554&lt;&gt;"",IF(AF2554&lt;=0.05,"A",IF(AND(AF2554&gt;0.05,AF2554&lt;=0.1),"C",IF(AF2554&gt;0.1,"I",""))),"")</f>
        <v>A</v>
      </c>
      <c r="AO2554" s="75" t="str">
        <f t="shared" ref="AO2554:AO2562" si="514">IF(AE2554&lt;&gt;"",IF(AE2554&gt;=32,"A",IF(AND(AE2554&gt;=28,AE2554&lt;32),"C",IF(AE2554&lt;28,"I",""))),"")</f>
        <v>A</v>
      </c>
      <c r="AP2554" s="75" t="str">
        <f t="shared" ref="AP2554:AP2562" si="515">IF(AG2554&lt;&gt;"",IF(AG2554&lt;=3.5,"A",IF(AG2554&gt;3.5,"I","")),"")</f>
        <v>A</v>
      </c>
      <c r="AQ2554" s="75" t="str">
        <f t="shared" ref="AQ2554:AQ2562" si="516">IF(AC2554&lt;&gt;"",IF(AND(W2554=60,AC2554&gt;=40),"A",IF(AND(W2554=60,AC2554&gt;=35,AC2554&lt;40),"C",IF(AND(W2554=60,AC2554&lt;35),"I",IF(AND(W2554=220,AC2554&gt;=50),"A",IF(AND(W2554=220,AC2554&gt;=45,AC2554&lt;50),"C",IF(AND(W2554=220,AC2554&lt;45),"I","")))))),"")</f>
        <v>A</v>
      </c>
      <c r="AR2554" s="75" t="str">
        <f t="shared" ref="AR2554:AR2562" si="517">IF(AJ2554&lt;&gt;"",IF(AJ2554&gt;0.2,"A",IF(AND(AJ2554&gt;=0.1,AJ2554&lt;=0.2),"C",IF(AJ2554&lt;0.1,"I",""))),"")</f>
        <v/>
      </c>
      <c r="AS2554" s="75"/>
      <c r="AT2554" s="75"/>
      <c r="AU2554" s="48" t="e">
        <f>IF(OR(AQ2554="I",#REF!="I",AQ2554="C",#REF!="C"),"Termovacío",IF(OR(AO2554="I",AN2554="I",AP2554="I",AK2554="I",AL2554="I",AO2554="C",AN2554="C",AP2554="C",AK2554="C",AL2554="C"),"Regeneración",""))</f>
        <v>#REF!</v>
      </c>
    </row>
    <row r="2555" spans="1:49" x14ac:dyDescent="0.2">
      <c r="A2555" s="4">
        <v>1</v>
      </c>
      <c r="B2555" s="4"/>
      <c r="C2555" s="4" t="s">
        <v>568</v>
      </c>
      <c r="D2555" s="4" t="s">
        <v>155</v>
      </c>
      <c r="E2555" s="3"/>
      <c r="F2555" s="4" t="str">
        <f t="shared" ref="F2555:F2570" si="518">+C2555&amp;" "&amp;D2555&amp;" "&amp;E2555</f>
        <v xml:space="preserve">SAN CAMILO TRA1 </v>
      </c>
      <c r="G2555" s="4" t="s">
        <v>565</v>
      </c>
      <c r="H2555" s="4" t="s">
        <v>566</v>
      </c>
      <c r="I2555" s="4" t="s">
        <v>567</v>
      </c>
      <c r="J2555" s="4">
        <v>20</v>
      </c>
      <c r="K2555" s="4"/>
      <c r="L2555" s="4">
        <v>2012</v>
      </c>
      <c r="M2555" s="4" t="s">
        <v>267</v>
      </c>
      <c r="N2555" s="4" t="s">
        <v>153</v>
      </c>
      <c r="O2555" s="4"/>
      <c r="P2555" s="4">
        <v>2012</v>
      </c>
      <c r="Q2555" s="4"/>
      <c r="R2555" s="4" t="s">
        <v>119</v>
      </c>
      <c r="S2555" s="4"/>
      <c r="T2555" s="4"/>
      <c r="U2555" s="4"/>
      <c r="V2555" s="13" t="s">
        <v>448</v>
      </c>
      <c r="W2555" s="4">
        <v>220</v>
      </c>
      <c r="X2555" s="13">
        <v>45300</v>
      </c>
      <c r="Y2555" s="27">
        <v>30</v>
      </c>
      <c r="Z2555" s="27">
        <v>56</v>
      </c>
      <c r="AA2555" s="28" t="s">
        <v>572</v>
      </c>
      <c r="AB2555" s="31"/>
      <c r="AC2555" s="32">
        <v>60</v>
      </c>
      <c r="AD2555" s="28">
        <v>5</v>
      </c>
      <c r="AE2555" s="28">
        <v>41.8</v>
      </c>
      <c r="AF2555" s="33">
        <v>0.01</v>
      </c>
      <c r="AG2555" s="28">
        <v>0.5</v>
      </c>
      <c r="AH2555" s="31">
        <v>6.0999999999999999E-2</v>
      </c>
      <c r="AI2555" s="31">
        <v>1.5469999999999999</v>
      </c>
      <c r="AJ2555" s="31"/>
      <c r="AK2555" s="75" t="str">
        <f t="shared" si="511"/>
        <v>A</v>
      </c>
      <c r="AL2555" s="75" t="str">
        <f t="shared" si="512"/>
        <v>A</v>
      </c>
      <c r="AM2555" s="75"/>
      <c r="AN2555" s="75" t="str">
        <f t="shared" si="513"/>
        <v>A</v>
      </c>
      <c r="AO2555" s="75" t="str">
        <f t="shared" si="514"/>
        <v>A</v>
      </c>
      <c r="AP2555" s="75" t="str">
        <f t="shared" si="515"/>
        <v>A</v>
      </c>
      <c r="AQ2555" s="75" t="str">
        <f t="shared" si="516"/>
        <v>A</v>
      </c>
      <c r="AR2555" s="75" t="str">
        <f t="shared" si="517"/>
        <v/>
      </c>
      <c r="AS2555" s="75"/>
      <c r="AT2555" s="75"/>
      <c r="AU2555" s="48" t="e">
        <f>IF(OR(AQ2555="I",#REF!="I",AQ2555="C",#REF!="C"),"Termovacío",IF(OR(AO2555="I",AN2555="I",AP2555="I",AK2555="I",AL2555="I",AO2555="C",AN2555="C",AP2555="C",AK2555="C",AL2555="C"),"Regeneración",""))</f>
        <v>#REF!</v>
      </c>
    </row>
    <row r="2556" spans="1:49" x14ac:dyDescent="0.2">
      <c r="A2556" s="4">
        <v>1</v>
      </c>
      <c r="B2556" s="4"/>
      <c r="C2556" s="4" t="s">
        <v>568</v>
      </c>
      <c r="D2556" s="4" t="s">
        <v>155</v>
      </c>
      <c r="E2556" s="3"/>
      <c r="F2556" s="4" t="str">
        <f t="shared" si="518"/>
        <v xml:space="preserve">SAN CAMILO TRA1 </v>
      </c>
      <c r="G2556" s="4" t="s">
        <v>565</v>
      </c>
      <c r="H2556" s="4" t="s">
        <v>566</v>
      </c>
      <c r="I2556" s="4" t="s">
        <v>567</v>
      </c>
      <c r="J2556" s="4">
        <v>20</v>
      </c>
      <c r="K2556" s="4"/>
      <c r="L2556" s="4">
        <v>2012</v>
      </c>
      <c r="M2556" s="4" t="s">
        <v>267</v>
      </c>
      <c r="N2556" s="4" t="s">
        <v>153</v>
      </c>
      <c r="O2556" s="4"/>
      <c r="P2556" s="4">
        <v>2012</v>
      </c>
      <c r="Q2556" s="4"/>
      <c r="R2556" s="4" t="s">
        <v>119</v>
      </c>
      <c r="S2556" s="4"/>
      <c r="T2556" s="4"/>
      <c r="U2556" s="4"/>
      <c r="V2556" s="13" t="s">
        <v>222</v>
      </c>
      <c r="W2556" s="4">
        <v>220</v>
      </c>
      <c r="X2556" s="17">
        <v>45064</v>
      </c>
      <c r="Y2556" s="18"/>
      <c r="Z2556" s="18">
        <v>40</v>
      </c>
      <c r="AA2556" s="28" t="s">
        <v>574</v>
      </c>
      <c r="AB2556" s="20"/>
      <c r="AC2556" s="21">
        <v>70.8</v>
      </c>
      <c r="AD2556" s="19">
        <v>25</v>
      </c>
      <c r="AE2556" s="19">
        <v>42.8</v>
      </c>
      <c r="AF2556" s="22">
        <v>0.02</v>
      </c>
      <c r="AG2556" s="19">
        <v>1</v>
      </c>
      <c r="AH2556" s="20"/>
      <c r="AI2556" s="20">
        <v>1.24</v>
      </c>
      <c r="AJ2556" s="20"/>
      <c r="AK2556" s="75" t="str">
        <f t="shared" si="511"/>
        <v/>
      </c>
      <c r="AL2556" s="75" t="str">
        <f t="shared" si="512"/>
        <v>A</v>
      </c>
      <c r="AM2556" s="75"/>
      <c r="AN2556" s="75" t="str">
        <f t="shared" si="513"/>
        <v>A</v>
      </c>
      <c r="AO2556" s="75" t="str">
        <f t="shared" si="514"/>
        <v>A</v>
      </c>
      <c r="AP2556" s="75" t="str">
        <f t="shared" si="515"/>
        <v>A</v>
      </c>
      <c r="AQ2556" s="75" t="str">
        <f t="shared" si="516"/>
        <v>A</v>
      </c>
      <c r="AR2556" s="75" t="str">
        <f t="shared" si="517"/>
        <v/>
      </c>
      <c r="AS2556" s="75"/>
      <c r="AT2556" s="75"/>
      <c r="AU2556" s="48" t="e">
        <f>IF(OR(AQ2556="I",#REF!="I",AQ2556="C",#REF!="C"),"Termovacío",IF(OR(AO2556="I",AN2556="I",AP2556="I",AK2556="I",AL2556="I",AO2556="C",AN2556="C",AP2556="C",AK2556="C",AL2556="C"),"Regeneración",""))</f>
        <v>#REF!</v>
      </c>
    </row>
    <row r="2557" spans="1:49" x14ac:dyDescent="0.2">
      <c r="A2557" s="4">
        <v>1</v>
      </c>
      <c r="B2557" s="4"/>
      <c r="C2557" s="4" t="s">
        <v>568</v>
      </c>
      <c r="D2557" s="4" t="s">
        <v>155</v>
      </c>
      <c r="E2557" s="3"/>
      <c r="F2557" s="4" t="str">
        <f t="shared" si="518"/>
        <v xml:space="preserve">SAN CAMILO TRA1 </v>
      </c>
      <c r="G2557" s="4" t="s">
        <v>565</v>
      </c>
      <c r="H2557" s="4" t="s">
        <v>566</v>
      </c>
      <c r="I2557" s="4" t="s">
        <v>567</v>
      </c>
      <c r="J2557" s="4">
        <v>20</v>
      </c>
      <c r="K2557" s="4"/>
      <c r="L2557" s="4">
        <v>2012</v>
      </c>
      <c r="M2557" s="4" t="s">
        <v>267</v>
      </c>
      <c r="N2557" s="4" t="s">
        <v>153</v>
      </c>
      <c r="O2557" s="4"/>
      <c r="P2557" s="4">
        <v>2012</v>
      </c>
      <c r="Q2557" s="4"/>
      <c r="R2557" s="4" t="s">
        <v>119</v>
      </c>
      <c r="S2557" s="4"/>
      <c r="T2557" s="4"/>
      <c r="U2557" s="4"/>
      <c r="V2557" s="13" t="s">
        <v>301</v>
      </c>
      <c r="W2557" s="4">
        <v>220</v>
      </c>
      <c r="X2557" s="17">
        <v>45007</v>
      </c>
      <c r="Y2557" s="18">
        <v>42</v>
      </c>
      <c r="Z2557" s="18">
        <v>49</v>
      </c>
      <c r="AA2557" s="19" t="s">
        <v>573</v>
      </c>
      <c r="AB2557" s="20">
        <v>0.878</v>
      </c>
      <c r="AC2557" s="21">
        <v>39</v>
      </c>
      <c r="AD2557" s="19">
        <v>14</v>
      </c>
      <c r="AE2557" s="19">
        <v>42</v>
      </c>
      <c r="AF2557" s="22">
        <v>0.02</v>
      </c>
      <c r="AG2557" s="19">
        <v>0.5</v>
      </c>
      <c r="AH2557" s="20">
        <v>7.0999999999999994E-2</v>
      </c>
      <c r="AI2557" s="20"/>
      <c r="AJ2557" s="20"/>
      <c r="AK2557" s="75" t="str">
        <f t="shared" si="511"/>
        <v>A</v>
      </c>
      <c r="AL2557" s="75" t="str">
        <f t="shared" si="512"/>
        <v/>
      </c>
      <c r="AM2557" s="75"/>
      <c r="AN2557" s="75" t="str">
        <f t="shared" si="513"/>
        <v>A</v>
      </c>
      <c r="AO2557" s="75" t="str">
        <f t="shared" si="514"/>
        <v>A</v>
      </c>
      <c r="AP2557" s="75" t="str">
        <f t="shared" si="515"/>
        <v>A</v>
      </c>
      <c r="AQ2557" s="75" t="str">
        <f t="shared" si="516"/>
        <v>I</v>
      </c>
      <c r="AR2557" s="75" t="str">
        <f t="shared" si="517"/>
        <v/>
      </c>
      <c r="AS2557" s="75"/>
      <c r="AT2557" s="75"/>
      <c r="AU2557" s="48" t="e">
        <f>IF(OR(AQ2557="I",#REF!="I",AQ2557="C",#REF!="C"),"Termovacío",IF(OR(AO2557="I",AN2557="I",AP2557="I",AK2557="I",AL2557="I",AO2557="C",AN2557="C",AP2557="C",AK2557="C",AL2557="C"),"Regeneración",""))</f>
        <v>#REF!</v>
      </c>
    </row>
    <row r="2558" spans="1:49" x14ac:dyDescent="0.2">
      <c r="A2558" s="45">
        <v>2</v>
      </c>
      <c r="B2558" s="45"/>
      <c r="C2558" s="45" t="s">
        <v>564</v>
      </c>
      <c r="D2558" s="45" t="s">
        <v>155</v>
      </c>
      <c r="E2558" s="45"/>
      <c r="F2558" s="36" t="str">
        <f t="shared" ref="F2558" si="519">+C2558&amp;" "&amp;D2558&amp;" "&amp;E2558</f>
        <v xml:space="preserve">PEDREGAL TRA1 </v>
      </c>
      <c r="G2558" s="36" t="s">
        <v>565</v>
      </c>
      <c r="H2558" s="36" t="s">
        <v>569</v>
      </c>
      <c r="I2558" s="36" t="s">
        <v>567</v>
      </c>
      <c r="J2558" s="45">
        <v>20</v>
      </c>
      <c r="K2558" s="45"/>
      <c r="L2558" s="45">
        <v>2012</v>
      </c>
      <c r="M2558" s="36" t="s">
        <v>267</v>
      </c>
      <c r="N2558" s="36" t="s">
        <v>153</v>
      </c>
      <c r="O2558" s="45"/>
      <c r="P2558" s="45">
        <v>2012</v>
      </c>
      <c r="Q2558" s="45"/>
      <c r="R2558" s="45" t="s">
        <v>570</v>
      </c>
      <c r="S2558" s="45"/>
      <c r="T2558" s="45"/>
      <c r="U2558" s="45"/>
      <c r="V2558" s="38" t="s">
        <v>448</v>
      </c>
      <c r="W2558" s="36">
        <v>220</v>
      </c>
      <c r="X2558" s="38">
        <v>45477</v>
      </c>
      <c r="Y2558" s="39"/>
      <c r="Z2558" s="39">
        <v>50</v>
      </c>
      <c r="AA2558" s="40" t="s">
        <v>573</v>
      </c>
      <c r="AB2558" s="41">
        <v>0.89600000000000002</v>
      </c>
      <c r="AC2558" s="42">
        <v>69</v>
      </c>
      <c r="AD2558" s="40">
        <v>3</v>
      </c>
      <c r="AE2558" s="40">
        <v>41.4</v>
      </c>
      <c r="AF2558" s="43">
        <v>0.01</v>
      </c>
      <c r="AG2558" s="40">
        <v>1</v>
      </c>
      <c r="AH2558" s="41">
        <v>3.3000000000000002E-2</v>
      </c>
      <c r="AI2558" s="41">
        <v>0.89600000000000002</v>
      </c>
      <c r="AJ2558" s="41"/>
      <c r="AK2558" s="75" t="str">
        <f t="shared" si="511"/>
        <v>A</v>
      </c>
      <c r="AL2558" s="75" t="str">
        <f t="shared" si="512"/>
        <v>A</v>
      </c>
      <c r="AM2558" s="75"/>
      <c r="AN2558" s="75" t="str">
        <f t="shared" si="513"/>
        <v>A</v>
      </c>
      <c r="AO2558" s="75" t="str">
        <f t="shared" si="514"/>
        <v>A</v>
      </c>
      <c r="AP2558" s="75" t="str">
        <f t="shared" si="515"/>
        <v>A</v>
      </c>
      <c r="AQ2558" s="75" t="str">
        <f t="shared" si="516"/>
        <v>A</v>
      </c>
      <c r="AR2558" s="75" t="str">
        <f t="shared" si="517"/>
        <v/>
      </c>
      <c r="AS2558" s="75"/>
      <c r="AT2558" s="75"/>
      <c r="AU2558" s="48" t="e">
        <f>IF(OR(AQ2558="I",#REF!="I",AQ2558="C",#REF!="C"),"Termovacío",IF(OR(AO2558="I",AN2558="I",AP2558="I",AK2558="I",AL2558="I",AO2558="C",AN2558="C",AP2558="C",AK2558="C",AL2558="C"),"Regeneración",""))</f>
        <v>#REF!</v>
      </c>
    </row>
    <row r="2559" spans="1:49" x14ac:dyDescent="0.2">
      <c r="A2559" s="2">
        <v>2</v>
      </c>
      <c r="B2559" s="2"/>
      <c r="C2559" s="2" t="s">
        <v>564</v>
      </c>
      <c r="D2559" s="2" t="s">
        <v>155</v>
      </c>
      <c r="E2559" s="2"/>
      <c r="F2559" s="4" t="str">
        <f t="shared" si="518"/>
        <v xml:space="preserve">PEDREGAL TRA1 </v>
      </c>
      <c r="G2559" s="4" t="s">
        <v>565</v>
      </c>
      <c r="H2559" s="4" t="s">
        <v>569</v>
      </c>
      <c r="I2559" s="4" t="s">
        <v>567</v>
      </c>
      <c r="J2559" s="2">
        <v>20</v>
      </c>
      <c r="K2559" s="2"/>
      <c r="L2559" s="2">
        <v>2012</v>
      </c>
      <c r="M2559" s="4" t="s">
        <v>267</v>
      </c>
      <c r="N2559" s="4" t="s">
        <v>153</v>
      </c>
      <c r="O2559" s="2"/>
      <c r="P2559" s="2">
        <v>2012</v>
      </c>
      <c r="Q2559" s="2"/>
      <c r="R2559" s="2" t="s">
        <v>570</v>
      </c>
      <c r="S2559" s="2"/>
      <c r="T2559" s="2"/>
      <c r="U2559" s="2"/>
      <c r="V2559" s="13" t="s">
        <v>448</v>
      </c>
      <c r="W2559" s="4">
        <v>220</v>
      </c>
      <c r="X2559" s="13">
        <v>45302</v>
      </c>
      <c r="Y2559" s="27">
        <v>47</v>
      </c>
      <c r="Z2559" s="27">
        <v>52</v>
      </c>
      <c r="AA2559" s="28" t="s">
        <v>572</v>
      </c>
      <c r="AB2559" s="31"/>
      <c r="AC2559" s="32">
        <v>60</v>
      </c>
      <c r="AD2559" s="28">
        <v>4</v>
      </c>
      <c r="AE2559" s="28">
        <v>41.9</v>
      </c>
      <c r="AF2559" s="33">
        <v>0.01</v>
      </c>
      <c r="AG2559" s="28">
        <v>1.5</v>
      </c>
      <c r="AH2559" s="31">
        <v>3.2000000000000001E-2</v>
      </c>
      <c r="AI2559" s="31">
        <v>0.99099999999999999</v>
      </c>
      <c r="AJ2559" s="31"/>
      <c r="AK2559" s="75" t="str">
        <f t="shared" si="511"/>
        <v>A</v>
      </c>
      <c r="AL2559" s="75" t="str">
        <f t="shared" si="512"/>
        <v>A</v>
      </c>
      <c r="AM2559" s="75"/>
      <c r="AN2559" s="75" t="str">
        <f t="shared" si="513"/>
        <v>A</v>
      </c>
      <c r="AO2559" s="75" t="str">
        <f t="shared" si="514"/>
        <v>A</v>
      </c>
      <c r="AP2559" s="75" t="str">
        <f t="shared" si="515"/>
        <v>A</v>
      </c>
      <c r="AQ2559" s="75" t="str">
        <f t="shared" si="516"/>
        <v>A</v>
      </c>
      <c r="AR2559" s="75" t="str">
        <f t="shared" si="517"/>
        <v/>
      </c>
      <c r="AS2559" s="75"/>
      <c r="AT2559" s="75"/>
      <c r="AU2559" s="48" t="e">
        <f>IF(OR(AQ2559="I",#REF!="I",AQ2559="C",#REF!="C"),"Termovacío",IF(OR(AO2559="I",AN2559="I",AP2559="I",AK2559="I",AL2559="I",AO2559="C",AN2559="C",AP2559="C",AK2559="C",AL2559="C"),"Regeneración",""))</f>
        <v>#REF!</v>
      </c>
    </row>
    <row r="2560" spans="1:49" x14ac:dyDescent="0.2">
      <c r="A2560" s="94">
        <v>2</v>
      </c>
      <c r="B2560" s="94"/>
      <c r="C2560" s="2" t="s">
        <v>564</v>
      </c>
      <c r="D2560" s="94" t="s">
        <v>155</v>
      </c>
      <c r="E2560" s="94"/>
      <c r="F2560" s="4" t="str">
        <f t="shared" si="518"/>
        <v xml:space="preserve">PEDREGAL TRA1 </v>
      </c>
      <c r="G2560" s="4" t="s">
        <v>565</v>
      </c>
      <c r="H2560" s="4" t="s">
        <v>569</v>
      </c>
      <c r="I2560" s="4" t="s">
        <v>567</v>
      </c>
      <c r="J2560" s="94">
        <v>20</v>
      </c>
      <c r="K2560" s="94"/>
      <c r="L2560" s="94">
        <v>2012</v>
      </c>
      <c r="M2560" s="4" t="s">
        <v>267</v>
      </c>
      <c r="N2560" s="4" t="s">
        <v>153</v>
      </c>
      <c r="O2560" s="94"/>
      <c r="P2560" s="94">
        <v>2012</v>
      </c>
      <c r="Q2560" s="94"/>
      <c r="R2560" s="94" t="s">
        <v>570</v>
      </c>
      <c r="S2560" s="94"/>
      <c r="T2560" s="94"/>
      <c r="U2560" s="94"/>
      <c r="V2560" s="13" t="s">
        <v>222</v>
      </c>
      <c r="W2560" s="4">
        <v>220</v>
      </c>
      <c r="X2560" s="17">
        <v>45064</v>
      </c>
      <c r="Y2560" s="18"/>
      <c r="Z2560" s="18">
        <v>40</v>
      </c>
      <c r="AA2560" s="19" t="s">
        <v>572</v>
      </c>
      <c r="AB2560" s="20"/>
      <c r="AC2560" s="21">
        <v>63.5</v>
      </c>
      <c r="AD2560" s="19">
        <v>9</v>
      </c>
      <c r="AE2560" s="19">
        <v>42.7</v>
      </c>
      <c r="AF2560" s="22">
        <v>0.02</v>
      </c>
      <c r="AG2560" s="19">
        <v>1</v>
      </c>
      <c r="AH2560" s="20"/>
      <c r="AI2560" s="20">
        <v>0.86</v>
      </c>
      <c r="AJ2560" s="20"/>
      <c r="AK2560" s="75" t="str">
        <f t="shared" si="511"/>
        <v/>
      </c>
      <c r="AL2560" s="75" t="str">
        <f t="shared" si="512"/>
        <v>A</v>
      </c>
      <c r="AM2560" s="75"/>
      <c r="AN2560" s="75" t="str">
        <f t="shared" si="513"/>
        <v>A</v>
      </c>
      <c r="AO2560" s="75" t="str">
        <f t="shared" si="514"/>
        <v>A</v>
      </c>
      <c r="AP2560" s="75" t="str">
        <f t="shared" si="515"/>
        <v>A</v>
      </c>
      <c r="AQ2560" s="75" t="str">
        <f t="shared" si="516"/>
        <v>A</v>
      </c>
      <c r="AR2560" s="75" t="str">
        <f t="shared" si="517"/>
        <v/>
      </c>
      <c r="AS2560" s="75"/>
      <c r="AT2560" s="75"/>
      <c r="AU2560" s="48" t="e">
        <f>IF(OR(AQ2560="I",#REF!="I",AQ2560="C",#REF!="C"),"Termovacío",IF(OR(AO2560="I",AN2560="I",AP2560="I",AK2560="I",AL2560="I",AO2560="C",AN2560="C",AP2560="C",AK2560="C",AL2560="C"),"Regeneración",""))</f>
        <v>#REF!</v>
      </c>
    </row>
    <row r="2561" spans="1:49" x14ac:dyDescent="0.2">
      <c r="A2561" s="94">
        <v>2</v>
      </c>
      <c r="B2561" s="94"/>
      <c r="C2561" s="2" t="s">
        <v>564</v>
      </c>
      <c r="D2561" s="94" t="s">
        <v>155</v>
      </c>
      <c r="E2561" s="94"/>
      <c r="F2561" s="4" t="str">
        <f t="shared" si="518"/>
        <v xml:space="preserve">PEDREGAL TRA1 </v>
      </c>
      <c r="G2561" s="4" t="s">
        <v>565</v>
      </c>
      <c r="H2561" s="4" t="s">
        <v>569</v>
      </c>
      <c r="I2561" s="4" t="s">
        <v>567</v>
      </c>
      <c r="J2561" s="94">
        <v>20</v>
      </c>
      <c r="K2561" s="94"/>
      <c r="L2561" s="94">
        <v>2012</v>
      </c>
      <c r="M2561" s="4" t="s">
        <v>267</v>
      </c>
      <c r="N2561" s="4" t="s">
        <v>153</v>
      </c>
      <c r="O2561" s="94"/>
      <c r="P2561" s="94">
        <v>2012</v>
      </c>
      <c r="Q2561" s="94"/>
      <c r="R2561" s="94" t="s">
        <v>570</v>
      </c>
      <c r="S2561" s="94"/>
      <c r="T2561" s="94"/>
      <c r="U2561" s="94"/>
      <c r="V2561" s="13" t="s">
        <v>301</v>
      </c>
      <c r="W2561" s="4">
        <v>220</v>
      </c>
      <c r="X2561" s="17">
        <v>45007</v>
      </c>
      <c r="Y2561" s="18">
        <v>34</v>
      </c>
      <c r="Z2561" s="18">
        <v>50</v>
      </c>
      <c r="AA2561" s="19" t="s">
        <v>574</v>
      </c>
      <c r="AB2561" s="20">
        <v>0.878</v>
      </c>
      <c r="AC2561" s="21">
        <v>30</v>
      </c>
      <c r="AD2561" s="19">
        <v>15</v>
      </c>
      <c r="AE2561" s="19">
        <v>41</v>
      </c>
      <c r="AF2561" s="22">
        <v>0.02</v>
      </c>
      <c r="AG2561" s="19">
        <v>0.5</v>
      </c>
      <c r="AH2561" s="20">
        <v>5.8999999999999997E-2</v>
      </c>
      <c r="AI2561" s="20"/>
      <c r="AJ2561" s="20"/>
      <c r="AK2561" s="75" t="str">
        <f t="shared" si="511"/>
        <v>A</v>
      </c>
      <c r="AL2561" s="75" t="str">
        <f t="shared" si="512"/>
        <v/>
      </c>
      <c r="AM2561" s="75"/>
      <c r="AN2561" s="75" t="str">
        <f t="shared" si="513"/>
        <v>A</v>
      </c>
      <c r="AO2561" s="75" t="str">
        <f t="shared" si="514"/>
        <v>A</v>
      </c>
      <c r="AP2561" s="75" t="str">
        <f t="shared" si="515"/>
        <v>A</v>
      </c>
      <c r="AQ2561" s="75" t="str">
        <f t="shared" si="516"/>
        <v>I</v>
      </c>
      <c r="AR2561" s="75" t="str">
        <f t="shared" si="517"/>
        <v/>
      </c>
      <c r="AS2561" s="75"/>
      <c r="AT2561" s="75"/>
      <c r="AU2561" s="48" t="e">
        <f>IF(OR(AQ2561="I",#REF!="I",AQ2561="C",#REF!="C"),"Termovacío",IF(OR(AO2561="I",AN2561="I",AP2561="I",AK2561="I",AL2561="I",AO2561="C",AN2561="C",AP2561="C",AK2561="C",AL2561="C"),"Regeneración",""))</f>
        <v>#REF!</v>
      </c>
    </row>
    <row r="2562" spans="1:49" x14ac:dyDescent="0.2">
      <c r="A2562" s="94">
        <v>2</v>
      </c>
      <c r="B2562" s="94"/>
      <c r="C2562" s="2" t="s">
        <v>564</v>
      </c>
      <c r="D2562" s="94" t="s">
        <v>155</v>
      </c>
      <c r="E2562" s="94"/>
      <c r="F2562" s="4" t="str">
        <f t="shared" si="518"/>
        <v xml:space="preserve">PEDREGAL TRA1 </v>
      </c>
      <c r="G2562" s="4" t="s">
        <v>565</v>
      </c>
      <c r="H2562" s="4" t="s">
        <v>569</v>
      </c>
      <c r="I2562" s="4" t="s">
        <v>567</v>
      </c>
      <c r="J2562" s="94">
        <v>20</v>
      </c>
      <c r="K2562" s="94"/>
      <c r="L2562" s="94">
        <v>2012</v>
      </c>
      <c r="M2562" s="4" t="s">
        <v>267</v>
      </c>
      <c r="N2562" s="4" t="s">
        <v>153</v>
      </c>
      <c r="O2562" s="94"/>
      <c r="P2562" s="94">
        <v>2012</v>
      </c>
      <c r="Q2562" s="94"/>
      <c r="R2562" s="94" t="s">
        <v>570</v>
      </c>
      <c r="S2562" s="94"/>
      <c r="T2562" s="94"/>
      <c r="U2562" s="94"/>
      <c r="V2562" s="13" t="s">
        <v>571</v>
      </c>
      <c r="W2562" s="4">
        <v>220</v>
      </c>
      <c r="X2562" s="17">
        <v>44128</v>
      </c>
      <c r="Y2562" s="18"/>
      <c r="Z2562" s="18"/>
      <c r="AA2562" s="19"/>
      <c r="AB2562" s="20"/>
      <c r="AC2562" s="21">
        <v>70</v>
      </c>
      <c r="AD2562" s="19">
        <v>7</v>
      </c>
      <c r="AE2562" s="19">
        <v>37</v>
      </c>
      <c r="AF2562" s="22">
        <v>0.01</v>
      </c>
      <c r="AG2562" s="19">
        <v>0.5</v>
      </c>
      <c r="AH2562" s="20"/>
      <c r="AI2562" s="20"/>
      <c r="AJ2562" s="20"/>
      <c r="AK2562" s="75" t="str">
        <f t="shared" si="511"/>
        <v/>
      </c>
      <c r="AL2562" s="75" t="str">
        <f t="shared" si="512"/>
        <v/>
      </c>
      <c r="AM2562" s="75"/>
      <c r="AN2562" s="75" t="str">
        <f t="shared" si="513"/>
        <v>A</v>
      </c>
      <c r="AO2562" s="75" t="str">
        <f t="shared" si="514"/>
        <v>A</v>
      </c>
      <c r="AP2562" s="75" t="str">
        <f t="shared" si="515"/>
        <v>A</v>
      </c>
      <c r="AQ2562" s="75" t="str">
        <f t="shared" si="516"/>
        <v>A</v>
      </c>
      <c r="AR2562" s="75" t="str">
        <f t="shared" si="517"/>
        <v/>
      </c>
      <c r="AS2562" s="75"/>
      <c r="AT2562" s="75"/>
      <c r="AU2562" s="48" t="e">
        <f>IF(OR(AQ2562="I",#REF!="I",AQ2562="C",#REF!="C"),"Termovacío",IF(OR(AO2562="I",AN2562="I",AP2562="I",AK2562="I",AL2562="I",AO2562="C",AN2562="C",AP2562="C",AK2562="C",AL2562="C"),"Regeneración",""))</f>
        <v>#REF!</v>
      </c>
    </row>
    <row r="2563" spans="1:49" x14ac:dyDescent="0.2">
      <c r="AV2563" s="107"/>
      <c r="AW2563" s="107"/>
    </row>
    <row r="2564" spans="1:49" x14ac:dyDescent="0.2">
      <c r="AV2564" s="107"/>
      <c r="AW2564" s="107"/>
    </row>
    <row r="2565" spans="1:49" ht="28.5" x14ac:dyDescent="0.2">
      <c r="A2565" s="49" t="s">
        <v>583</v>
      </c>
      <c r="AV2565" s="107"/>
      <c r="AW2565" s="107"/>
    </row>
    <row r="2566" spans="1:49" x14ac:dyDescent="0.2">
      <c r="A2566" s="36">
        <v>3</v>
      </c>
      <c r="B2566" s="36"/>
      <c r="C2566" s="36" t="s">
        <v>575</v>
      </c>
      <c r="D2566" s="36" t="s">
        <v>155</v>
      </c>
      <c r="E2566" s="37"/>
      <c r="F2566" s="36" t="str">
        <f t="shared" ref="F2566" si="520">+C2566&amp;" "&amp;D2566&amp;" "&amp;E2566</f>
        <v xml:space="preserve">TRES HERMANAS TRA1 </v>
      </c>
      <c r="G2566" s="36" t="s">
        <v>19</v>
      </c>
      <c r="H2566" s="36" t="s">
        <v>576</v>
      </c>
      <c r="I2566" s="36" t="s">
        <v>577</v>
      </c>
      <c r="J2566" s="36">
        <v>35</v>
      </c>
      <c r="K2566" s="36"/>
      <c r="L2566" s="36">
        <v>2013</v>
      </c>
      <c r="M2566" s="36" t="s">
        <v>267</v>
      </c>
      <c r="N2566" s="36" t="s">
        <v>153</v>
      </c>
      <c r="O2566" s="36"/>
      <c r="P2566" s="36">
        <v>2013</v>
      </c>
      <c r="Q2566" s="36"/>
      <c r="R2566" s="36" t="s">
        <v>570</v>
      </c>
      <c r="S2566" s="36"/>
      <c r="T2566" s="36" t="s">
        <v>580</v>
      </c>
      <c r="U2566" s="36" t="s">
        <v>262</v>
      </c>
      <c r="V2566" s="36" t="s">
        <v>222</v>
      </c>
      <c r="W2566" s="36">
        <v>220</v>
      </c>
      <c r="X2566" s="38">
        <v>45162</v>
      </c>
      <c r="Y2566" s="39"/>
      <c r="Z2566" s="39">
        <v>42</v>
      </c>
      <c r="AA2566" s="40" t="s">
        <v>282</v>
      </c>
      <c r="AB2566" s="41"/>
      <c r="AC2566" s="42">
        <v>63.2</v>
      </c>
      <c r="AD2566" s="40">
        <v>11</v>
      </c>
      <c r="AE2566" s="40">
        <v>47.2</v>
      </c>
      <c r="AF2566" s="43">
        <v>0.02</v>
      </c>
      <c r="AG2566" s="40">
        <v>1</v>
      </c>
      <c r="AH2566" s="41">
        <v>6.0000000000000001E-3</v>
      </c>
      <c r="AI2566" s="41">
        <v>0.15</v>
      </c>
      <c r="AJ2566" s="41"/>
      <c r="AK2566" s="75" t="str">
        <f t="shared" ref="AK2566:AK2578" si="521">IF(AH2566&lt;&gt;"",IF(AH2566&lt;=0.1,"A",IF(AND(AH2566&gt;0.1,AH2566&lt;=0.3),"C",IF(AH2566&gt;0.3,"I",""))),"")</f>
        <v>A</v>
      </c>
      <c r="AL2566" s="75" t="str">
        <f t="shared" ref="AL2566:AL2578" si="522">IF(AI2566&lt;&gt;"",IF(AI2566&lt;=3,"A",IF(AND(AI2566&gt;3,AI2566&lt;=4),"C",IF(AI2566&gt;4,"I",""))),"")</f>
        <v>A</v>
      </c>
      <c r="AM2566" s="75"/>
      <c r="AN2566" s="75" t="str">
        <f t="shared" ref="AN2566:AN2578" si="523">IF(AF2566&lt;&gt;"",IF(AF2566&lt;=0.05,"A",IF(AND(AF2566&gt;0.05,AF2566&lt;=0.1),"C",IF(AF2566&gt;0.1,"I",""))),"")</f>
        <v>A</v>
      </c>
      <c r="AO2566" s="75" t="str">
        <f t="shared" ref="AO2566:AO2578" si="524">IF(AE2566&lt;&gt;"",IF(AE2566&gt;=32,"A",IF(AND(AE2566&gt;=28,AE2566&lt;32),"C",IF(AE2566&lt;28,"I",""))),"")</f>
        <v>A</v>
      </c>
      <c r="AP2566" s="75" t="str">
        <f t="shared" ref="AP2566:AP2578" si="525">IF(AG2566&lt;&gt;"",IF(AG2566&lt;=3.5,"A",IF(AG2566&gt;3.5,"I","")),"")</f>
        <v>A</v>
      </c>
      <c r="AQ2566" s="75" t="str">
        <f t="shared" ref="AQ2566:AQ2578" si="526">IF(AC2566&lt;&gt;"",IF(AND(W2566=60,AC2566&gt;=40),"A",IF(AND(W2566=60,AC2566&gt;=35,AC2566&lt;40),"C",IF(AND(W2566=60,AC2566&lt;35),"I",IF(AND(W2566=220,AC2566&gt;=50),"A",IF(AND(W2566=220,AC2566&gt;=45,AC2566&lt;50),"C",IF(AND(W2566=220,AC2566&lt;45),"I","")))))),"")</f>
        <v>A</v>
      </c>
      <c r="AR2566" s="75" t="str">
        <f t="shared" ref="AR2566:AR2578" si="527">IF(AJ2566&lt;&gt;"",IF(AJ2566&gt;0.2,"A",IF(AND(AJ2566&gt;=0.1,AJ2566&lt;=0.2),"C",IF(AJ2566&lt;0.1,"I",""))),"")</f>
        <v/>
      </c>
      <c r="AS2566" s="75"/>
      <c r="AT2566" s="75"/>
      <c r="AU2566" s="48" t="e">
        <f>IF(OR(AQ2566="I",#REF!="I",AQ2566="C",#REF!="C"),"Termovacío",IF(OR(AO2566="I",AN2566="I",AP2566="I",AK2566="I",AL2566="I",AO2566="C",AN2566="C",AP2566="C",AK2566="C",AL2566="C"),"Regeneración",""))</f>
        <v>#REF!</v>
      </c>
    </row>
    <row r="2567" spans="1:49" x14ac:dyDescent="0.2">
      <c r="A2567" s="4">
        <v>3</v>
      </c>
      <c r="B2567" s="4"/>
      <c r="C2567" s="4" t="s">
        <v>575</v>
      </c>
      <c r="D2567" s="4" t="s">
        <v>155</v>
      </c>
      <c r="E2567" s="3"/>
      <c r="F2567" s="4" t="str">
        <f t="shared" ref="F2567" si="528">+C2567&amp;" "&amp;D2567&amp;" "&amp;E2567</f>
        <v xml:space="preserve">TRES HERMANAS TRA1 </v>
      </c>
      <c r="G2567" s="4" t="s">
        <v>19</v>
      </c>
      <c r="H2567" s="4" t="s">
        <v>576</v>
      </c>
      <c r="I2567" s="4" t="s">
        <v>577</v>
      </c>
      <c r="J2567" s="4">
        <v>35</v>
      </c>
      <c r="K2567" s="4"/>
      <c r="L2567" s="4">
        <v>2013</v>
      </c>
      <c r="M2567" s="4" t="s">
        <v>267</v>
      </c>
      <c r="N2567" s="4" t="s">
        <v>153</v>
      </c>
      <c r="O2567" s="4"/>
      <c r="P2567" s="4">
        <v>2013</v>
      </c>
      <c r="Q2567" s="4"/>
      <c r="R2567" s="4" t="s">
        <v>570</v>
      </c>
      <c r="S2567" s="4"/>
      <c r="T2567" s="4" t="s">
        <v>580</v>
      </c>
      <c r="U2567" s="4" t="s">
        <v>262</v>
      </c>
      <c r="V2567" s="4" t="s">
        <v>222</v>
      </c>
      <c r="W2567" s="4">
        <v>220</v>
      </c>
      <c r="X2567" s="13">
        <v>44663</v>
      </c>
      <c r="Y2567" s="27"/>
      <c r="Z2567" s="27">
        <v>42</v>
      </c>
      <c r="AA2567" s="28" t="s">
        <v>282</v>
      </c>
      <c r="AB2567" s="31"/>
      <c r="AC2567" s="32">
        <v>36.6</v>
      </c>
      <c r="AD2567" s="28">
        <v>9</v>
      </c>
      <c r="AE2567" s="28">
        <v>47.5</v>
      </c>
      <c r="AF2567" s="33">
        <v>0.02</v>
      </c>
      <c r="AG2567" s="28">
        <v>1</v>
      </c>
      <c r="AH2567" s="31"/>
      <c r="AI2567" s="31">
        <v>0.14000000000000001</v>
      </c>
      <c r="AJ2567" s="31"/>
      <c r="AK2567" s="75" t="str">
        <f t="shared" si="521"/>
        <v/>
      </c>
      <c r="AL2567" s="75" t="str">
        <f t="shared" si="522"/>
        <v>A</v>
      </c>
      <c r="AM2567" s="75"/>
      <c r="AN2567" s="75" t="str">
        <f t="shared" si="523"/>
        <v>A</v>
      </c>
      <c r="AO2567" s="75" t="str">
        <f t="shared" si="524"/>
        <v>A</v>
      </c>
      <c r="AP2567" s="75" t="str">
        <f t="shared" si="525"/>
        <v>A</v>
      </c>
      <c r="AQ2567" s="75" t="str">
        <f t="shared" si="526"/>
        <v>I</v>
      </c>
      <c r="AR2567" s="75" t="str">
        <f t="shared" si="527"/>
        <v/>
      </c>
      <c r="AS2567" s="75"/>
      <c r="AT2567" s="75"/>
      <c r="AU2567" s="48" t="e">
        <f>IF(OR(AQ2567="I",#REF!="I",AQ2567="C",#REF!="C"),"Termovacío",IF(OR(AO2567="I",AN2567="I",AP2567="I",AK2567="I",AL2567="I",AO2567="C",AN2567="C",AP2567="C",AK2567="C",AL2567="C"),"Regeneración",""))</f>
        <v>#REF!</v>
      </c>
    </row>
    <row r="2568" spans="1:49" x14ac:dyDescent="0.2">
      <c r="A2568" s="4">
        <v>3</v>
      </c>
      <c r="B2568" s="4"/>
      <c r="C2568" s="4" t="s">
        <v>575</v>
      </c>
      <c r="D2568" s="4" t="s">
        <v>155</v>
      </c>
      <c r="E2568" s="3"/>
      <c r="F2568" s="4" t="str">
        <f t="shared" ref="F2568" si="529">+C2568&amp;" "&amp;D2568&amp;" "&amp;E2568</f>
        <v xml:space="preserve">TRES HERMANAS TRA1 </v>
      </c>
      <c r="G2568" s="4" t="s">
        <v>19</v>
      </c>
      <c r="H2568" s="4" t="s">
        <v>576</v>
      </c>
      <c r="I2568" s="4" t="s">
        <v>577</v>
      </c>
      <c r="J2568" s="4">
        <v>35</v>
      </c>
      <c r="K2568" s="4"/>
      <c r="L2568" s="4">
        <v>2013</v>
      </c>
      <c r="M2568" s="4" t="s">
        <v>267</v>
      </c>
      <c r="N2568" s="4" t="s">
        <v>153</v>
      </c>
      <c r="O2568" s="4"/>
      <c r="P2568" s="4">
        <v>2013</v>
      </c>
      <c r="Q2568" s="4"/>
      <c r="R2568" s="4" t="s">
        <v>570</v>
      </c>
      <c r="S2568" s="4"/>
      <c r="T2568" s="4" t="s">
        <v>580</v>
      </c>
      <c r="U2568" s="4" t="s">
        <v>262</v>
      </c>
      <c r="V2568" s="4" t="s">
        <v>222</v>
      </c>
      <c r="W2568" s="4">
        <v>220</v>
      </c>
      <c r="X2568" s="13">
        <v>44341</v>
      </c>
      <c r="Y2568" s="27"/>
      <c r="Z2568" s="27"/>
      <c r="AA2568" s="28" t="s">
        <v>282</v>
      </c>
      <c r="AB2568" s="31"/>
      <c r="AC2568" s="32">
        <v>56.4</v>
      </c>
      <c r="AD2568" s="28">
        <v>5</v>
      </c>
      <c r="AE2568" s="28">
        <v>49</v>
      </c>
      <c r="AF2568" s="33">
        <v>0.02</v>
      </c>
      <c r="AG2568" s="28">
        <v>1</v>
      </c>
      <c r="AH2568" s="31"/>
      <c r="AI2568" s="31">
        <v>0.27</v>
      </c>
      <c r="AJ2568" s="31"/>
      <c r="AK2568" s="75" t="str">
        <f t="shared" si="521"/>
        <v/>
      </c>
      <c r="AL2568" s="75" t="str">
        <f t="shared" si="522"/>
        <v>A</v>
      </c>
      <c r="AM2568" s="75"/>
      <c r="AN2568" s="75" t="str">
        <f t="shared" si="523"/>
        <v>A</v>
      </c>
      <c r="AO2568" s="75" t="str">
        <f t="shared" si="524"/>
        <v>A</v>
      </c>
      <c r="AP2568" s="75" t="str">
        <f t="shared" si="525"/>
        <v>A</v>
      </c>
      <c r="AQ2568" s="75" t="str">
        <f t="shared" si="526"/>
        <v>A</v>
      </c>
      <c r="AR2568" s="75" t="str">
        <f t="shared" si="527"/>
        <v/>
      </c>
      <c r="AS2568" s="75"/>
      <c r="AT2568" s="75"/>
      <c r="AU2568" s="48" t="e">
        <f>IF(OR(AQ2568="I",#REF!="I",AQ2568="C",#REF!="C"),"Termovacío",IF(OR(AO2568="I",AN2568="I",AP2568="I",AK2568="I",AL2568="I",AO2568="C",AN2568="C",AP2568="C",AK2568="C",AL2568="C"),"Regeneración",""))</f>
        <v>#REF!</v>
      </c>
    </row>
    <row r="2569" spans="1:49" x14ac:dyDescent="0.2">
      <c r="A2569" s="4">
        <v>3</v>
      </c>
      <c r="B2569" s="4"/>
      <c r="C2569" s="4" t="s">
        <v>575</v>
      </c>
      <c r="D2569" s="4" t="s">
        <v>155</v>
      </c>
      <c r="E2569" s="3"/>
      <c r="F2569" s="4" t="str">
        <f t="shared" ref="F2569" si="530">+C2569&amp;" "&amp;D2569&amp;" "&amp;E2569</f>
        <v xml:space="preserve">TRES HERMANAS TRA1 </v>
      </c>
      <c r="G2569" s="4" t="s">
        <v>19</v>
      </c>
      <c r="H2569" s="4" t="s">
        <v>576</v>
      </c>
      <c r="I2569" s="4" t="s">
        <v>577</v>
      </c>
      <c r="J2569" s="4">
        <v>35</v>
      </c>
      <c r="K2569" s="4"/>
      <c r="L2569" s="4">
        <v>2013</v>
      </c>
      <c r="M2569" s="4" t="s">
        <v>267</v>
      </c>
      <c r="N2569" s="4" t="s">
        <v>153</v>
      </c>
      <c r="O2569" s="4"/>
      <c r="P2569" s="4">
        <v>2013</v>
      </c>
      <c r="Q2569" s="4"/>
      <c r="R2569" s="4" t="s">
        <v>570</v>
      </c>
      <c r="S2569" s="4"/>
      <c r="T2569" s="4" t="s">
        <v>580</v>
      </c>
      <c r="U2569" s="4" t="s">
        <v>262</v>
      </c>
      <c r="V2569" s="4" t="s">
        <v>222</v>
      </c>
      <c r="W2569" s="4">
        <v>220</v>
      </c>
      <c r="X2569" s="13">
        <v>44048</v>
      </c>
      <c r="Y2569" s="27"/>
      <c r="Z2569" s="27"/>
      <c r="AA2569" s="28" t="s">
        <v>282</v>
      </c>
      <c r="AB2569" s="31"/>
      <c r="AC2569" s="32">
        <v>58.1</v>
      </c>
      <c r="AD2569" s="28">
        <v>7</v>
      </c>
      <c r="AE2569" s="28">
        <v>48.3</v>
      </c>
      <c r="AF2569" s="33">
        <v>0.02</v>
      </c>
      <c r="AG2569" s="28">
        <v>0.5</v>
      </c>
      <c r="AH2569" s="31"/>
      <c r="AI2569" s="31">
        <v>0.18</v>
      </c>
      <c r="AJ2569" s="31"/>
      <c r="AK2569" s="75" t="str">
        <f t="shared" si="521"/>
        <v/>
      </c>
      <c r="AL2569" s="75" t="str">
        <f t="shared" si="522"/>
        <v>A</v>
      </c>
      <c r="AM2569" s="75"/>
      <c r="AN2569" s="75" t="str">
        <f t="shared" si="523"/>
        <v>A</v>
      </c>
      <c r="AO2569" s="75" t="str">
        <f t="shared" si="524"/>
        <v>A</v>
      </c>
      <c r="AP2569" s="75" t="str">
        <f t="shared" si="525"/>
        <v>A</v>
      </c>
      <c r="AQ2569" s="75" t="str">
        <f t="shared" si="526"/>
        <v>A</v>
      </c>
      <c r="AR2569" s="75" t="str">
        <f t="shared" si="527"/>
        <v/>
      </c>
      <c r="AS2569" s="75"/>
      <c r="AT2569" s="75"/>
      <c r="AU2569" s="48" t="e">
        <f>IF(OR(AQ2569="I",#REF!="I",AQ2569="C",#REF!="C"),"Termovacío",IF(OR(AO2569="I",AN2569="I",AP2569="I",AK2569="I",AL2569="I",AO2569="C",AN2569="C",AP2569="C",AK2569="C",AL2569="C"),"Regeneración",""))</f>
        <v>#REF!</v>
      </c>
    </row>
    <row r="2570" spans="1:49" x14ac:dyDescent="0.2">
      <c r="A2570" s="4">
        <v>3</v>
      </c>
      <c r="B2570" s="4"/>
      <c r="C2570" s="4" t="s">
        <v>575</v>
      </c>
      <c r="D2570" s="4" t="s">
        <v>155</v>
      </c>
      <c r="E2570" s="3"/>
      <c r="F2570" s="4" t="str">
        <f t="shared" si="518"/>
        <v xml:space="preserve">TRES HERMANAS TRA1 </v>
      </c>
      <c r="G2570" s="4" t="s">
        <v>19</v>
      </c>
      <c r="H2570" s="4" t="s">
        <v>576</v>
      </c>
      <c r="I2570" s="4" t="s">
        <v>577</v>
      </c>
      <c r="J2570" s="4">
        <v>35</v>
      </c>
      <c r="K2570" s="4"/>
      <c r="L2570" s="4">
        <v>2013</v>
      </c>
      <c r="M2570" s="4" t="s">
        <v>267</v>
      </c>
      <c r="N2570" s="4" t="s">
        <v>153</v>
      </c>
      <c r="O2570" s="4"/>
      <c r="P2570" s="4">
        <v>2013</v>
      </c>
      <c r="Q2570" s="4"/>
      <c r="R2570" s="4" t="s">
        <v>570</v>
      </c>
      <c r="S2570" s="4"/>
      <c r="T2570" s="4" t="s">
        <v>580</v>
      </c>
      <c r="U2570" s="4" t="s">
        <v>262</v>
      </c>
      <c r="V2570" s="4" t="s">
        <v>222</v>
      </c>
      <c r="W2570" s="4">
        <v>220</v>
      </c>
      <c r="X2570" s="13">
        <v>43622</v>
      </c>
      <c r="Y2570" s="27"/>
      <c r="Z2570" s="27">
        <v>50</v>
      </c>
      <c r="AA2570" s="28" t="s">
        <v>282</v>
      </c>
      <c r="AB2570" s="31"/>
      <c r="AC2570" s="32">
        <v>43.8</v>
      </c>
      <c r="AD2570" s="28">
        <v>11</v>
      </c>
      <c r="AE2570" s="28">
        <v>48.1</v>
      </c>
      <c r="AF2570" s="33">
        <v>0.01</v>
      </c>
      <c r="AG2570" s="28">
        <v>0.5</v>
      </c>
      <c r="AH2570" s="31"/>
      <c r="AI2570" s="31">
        <v>0.28000000000000003</v>
      </c>
      <c r="AJ2570" s="31"/>
      <c r="AK2570" s="75" t="str">
        <f t="shared" si="521"/>
        <v/>
      </c>
      <c r="AL2570" s="75" t="str">
        <f t="shared" si="522"/>
        <v>A</v>
      </c>
      <c r="AM2570" s="75"/>
      <c r="AN2570" s="75" t="str">
        <f t="shared" si="523"/>
        <v>A</v>
      </c>
      <c r="AO2570" s="75" t="str">
        <f t="shared" si="524"/>
        <v>A</v>
      </c>
      <c r="AP2570" s="75" t="str">
        <f t="shared" si="525"/>
        <v>A</v>
      </c>
      <c r="AQ2570" s="75" t="str">
        <f t="shared" si="526"/>
        <v>I</v>
      </c>
      <c r="AR2570" s="75" t="str">
        <f t="shared" si="527"/>
        <v/>
      </c>
      <c r="AS2570" s="75"/>
      <c r="AT2570" s="75"/>
      <c r="AU2570" s="48" t="e">
        <f>IF(OR(AQ2570="I",#REF!="I",AQ2570="C",#REF!="C"),"Termovacío",IF(OR(AO2570="I",AN2570="I",AP2570="I",AK2570="I",AL2570="I",AO2570="C",AN2570="C",AP2570="C",AK2570="C",AL2570="C"),"Regeneración",""))</f>
        <v>#REF!</v>
      </c>
    </row>
    <row r="2571" spans="1:49" x14ac:dyDescent="0.2">
      <c r="A2571" s="94">
        <v>3</v>
      </c>
      <c r="B2571" s="94"/>
      <c r="C2571" s="2" t="s">
        <v>575</v>
      </c>
      <c r="D2571" s="94" t="s">
        <v>155</v>
      </c>
      <c r="E2571" s="94"/>
      <c r="F2571" s="4" t="s">
        <v>579</v>
      </c>
      <c r="G2571" s="4" t="s">
        <v>19</v>
      </c>
      <c r="H2571" s="4" t="s">
        <v>576</v>
      </c>
      <c r="I2571" s="4" t="s">
        <v>577</v>
      </c>
      <c r="J2571" s="94">
        <v>35</v>
      </c>
      <c r="K2571" s="94"/>
      <c r="L2571" s="94">
        <v>2013</v>
      </c>
      <c r="M2571" s="4" t="s">
        <v>267</v>
      </c>
      <c r="N2571" s="4" t="s">
        <v>153</v>
      </c>
      <c r="O2571" s="94"/>
      <c r="P2571" s="94">
        <v>2013</v>
      </c>
      <c r="Q2571" s="94"/>
      <c r="R2571" s="94" t="s">
        <v>570</v>
      </c>
      <c r="S2571" s="94"/>
      <c r="T2571" s="94"/>
      <c r="U2571" s="94"/>
      <c r="V2571" s="13" t="s">
        <v>222</v>
      </c>
      <c r="W2571" s="4">
        <v>220</v>
      </c>
      <c r="X2571" s="17">
        <v>43228</v>
      </c>
      <c r="Y2571" s="18"/>
      <c r="Z2571" s="18"/>
      <c r="AA2571" s="28" t="s">
        <v>282</v>
      </c>
      <c r="AB2571" s="20"/>
      <c r="AC2571" s="21">
        <v>47</v>
      </c>
      <c r="AD2571" s="19">
        <v>5</v>
      </c>
      <c r="AE2571" s="19">
        <v>47</v>
      </c>
      <c r="AF2571" s="22">
        <v>0.01</v>
      </c>
      <c r="AG2571" s="19">
        <v>0.5</v>
      </c>
      <c r="AH2571" s="20"/>
      <c r="AI2571" s="20">
        <v>0.18</v>
      </c>
      <c r="AJ2571" s="20"/>
      <c r="AK2571" s="75" t="str">
        <f t="shared" si="521"/>
        <v/>
      </c>
      <c r="AL2571" s="75" t="str">
        <f t="shared" si="522"/>
        <v>A</v>
      </c>
      <c r="AM2571" s="75"/>
      <c r="AN2571" s="75" t="str">
        <f t="shared" si="523"/>
        <v>A</v>
      </c>
      <c r="AO2571" s="75" t="str">
        <f t="shared" si="524"/>
        <v>A</v>
      </c>
      <c r="AP2571" s="75" t="str">
        <f t="shared" si="525"/>
        <v>A</v>
      </c>
      <c r="AQ2571" s="75" t="str">
        <f t="shared" si="526"/>
        <v>C</v>
      </c>
      <c r="AR2571" s="75" t="str">
        <f t="shared" si="527"/>
        <v/>
      </c>
      <c r="AS2571" s="75"/>
      <c r="AT2571" s="75"/>
      <c r="AU2571" s="48" t="e">
        <f>IF(OR(AQ2571="I",#REF!="I",AQ2571="C",#REF!="C"),"Termovacío",IF(OR(AO2571="I",AN2571="I",AP2571="I",AK2571="I",AL2571="I",AO2571="C",AN2571="C",AP2571="C",AK2571="C",AL2571="C"),"Regeneración",""))</f>
        <v>#REF!</v>
      </c>
    </row>
    <row r="2572" spans="1:49" x14ac:dyDescent="0.2">
      <c r="A2572" s="94">
        <v>3</v>
      </c>
      <c r="B2572" s="94"/>
      <c r="C2572" s="2" t="s">
        <v>575</v>
      </c>
      <c r="D2572" s="94" t="s">
        <v>155</v>
      </c>
      <c r="E2572" s="94"/>
      <c r="F2572" s="4" t="s">
        <v>579</v>
      </c>
      <c r="G2572" s="4" t="s">
        <v>19</v>
      </c>
      <c r="H2572" s="4" t="s">
        <v>576</v>
      </c>
      <c r="I2572" s="4" t="s">
        <v>577</v>
      </c>
      <c r="J2572" s="94">
        <v>35</v>
      </c>
      <c r="K2572" s="94"/>
      <c r="L2572" s="94">
        <v>2013</v>
      </c>
      <c r="M2572" s="4" t="s">
        <v>267</v>
      </c>
      <c r="N2572" s="4" t="s">
        <v>153</v>
      </c>
      <c r="O2572" s="94"/>
      <c r="P2572" s="94">
        <v>2013</v>
      </c>
      <c r="Q2572" s="94"/>
      <c r="R2572" s="94" t="s">
        <v>570</v>
      </c>
      <c r="S2572" s="94"/>
      <c r="T2572" s="94"/>
      <c r="U2572" s="94"/>
      <c r="V2572" s="13" t="s">
        <v>222</v>
      </c>
      <c r="W2572" s="4">
        <v>220</v>
      </c>
      <c r="X2572" s="17">
        <v>42913</v>
      </c>
      <c r="Y2572" s="18"/>
      <c r="Z2572" s="18"/>
      <c r="AA2572" s="28" t="s">
        <v>282</v>
      </c>
      <c r="AB2572" s="20"/>
      <c r="AC2572" s="21">
        <v>62.2</v>
      </c>
      <c r="AD2572" s="19">
        <v>15.5</v>
      </c>
      <c r="AE2572" s="19">
        <v>48.1</v>
      </c>
      <c r="AF2572" s="22">
        <v>0.01</v>
      </c>
      <c r="AG2572" s="19">
        <v>0.5</v>
      </c>
      <c r="AH2572" s="20"/>
      <c r="AI2572" s="20">
        <v>0.2</v>
      </c>
      <c r="AJ2572" s="20"/>
      <c r="AK2572" s="75" t="str">
        <f t="shared" si="521"/>
        <v/>
      </c>
      <c r="AL2572" s="75" t="str">
        <f t="shared" si="522"/>
        <v>A</v>
      </c>
      <c r="AM2572" s="75"/>
      <c r="AN2572" s="75" t="str">
        <f t="shared" si="523"/>
        <v>A</v>
      </c>
      <c r="AO2572" s="75" t="str">
        <f t="shared" si="524"/>
        <v>A</v>
      </c>
      <c r="AP2572" s="75" t="str">
        <f t="shared" si="525"/>
        <v>A</v>
      </c>
      <c r="AQ2572" s="75" t="str">
        <f t="shared" si="526"/>
        <v>A</v>
      </c>
      <c r="AR2572" s="75" t="str">
        <f t="shared" si="527"/>
        <v/>
      </c>
      <c r="AS2572" s="75"/>
      <c r="AT2572" s="75"/>
      <c r="AU2572" s="48" t="e">
        <f>IF(OR(AQ2572="I",#REF!="I",AQ2572="C",#REF!="C"),"Termovacío",IF(OR(AO2572="I",AN2572="I",AP2572="I",AK2572="I",AL2572="I",AO2572="C",AN2572="C",AP2572="C",AK2572="C",AL2572="C"),"Regeneración",""))</f>
        <v>#REF!</v>
      </c>
    </row>
    <row r="2573" spans="1:49" x14ac:dyDescent="0.2">
      <c r="A2573" s="36">
        <v>4</v>
      </c>
      <c r="B2573" s="36"/>
      <c r="C2573" s="36" t="s">
        <v>575</v>
      </c>
      <c r="D2573" s="36" t="s">
        <v>158</v>
      </c>
      <c r="E2573" s="37"/>
      <c r="F2573" s="36" t="str">
        <f t="shared" ref="F2573" si="531">+C2573&amp;" "&amp;D2573&amp;" "&amp;E2573</f>
        <v xml:space="preserve">TRES HERMANAS TRA2 </v>
      </c>
      <c r="G2573" s="36" t="s">
        <v>19</v>
      </c>
      <c r="H2573" s="36" t="s">
        <v>581</v>
      </c>
      <c r="I2573" s="36" t="s">
        <v>582</v>
      </c>
      <c r="J2573" s="36">
        <v>110</v>
      </c>
      <c r="K2573" s="36"/>
      <c r="L2573" s="36">
        <v>2015</v>
      </c>
      <c r="M2573" s="36" t="s">
        <v>267</v>
      </c>
      <c r="N2573" s="36" t="s">
        <v>153</v>
      </c>
      <c r="O2573" s="36"/>
      <c r="P2573" s="36">
        <v>2015</v>
      </c>
      <c r="Q2573" s="36"/>
      <c r="R2573" s="36" t="s">
        <v>570</v>
      </c>
      <c r="S2573" s="36"/>
      <c r="T2573" s="36" t="s">
        <v>580</v>
      </c>
      <c r="U2573" s="36" t="s">
        <v>262</v>
      </c>
      <c r="V2573" s="36" t="s">
        <v>222</v>
      </c>
      <c r="W2573" s="36">
        <v>220</v>
      </c>
      <c r="X2573" s="38">
        <v>45163</v>
      </c>
      <c r="Y2573" s="39"/>
      <c r="Z2573" s="39">
        <v>52</v>
      </c>
      <c r="AA2573" s="40" t="s">
        <v>282</v>
      </c>
      <c r="AB2573" s="41"/>
      <c r="AC2573" s="42">
        <v>70.7</v>
      </c>
      <c r="AD2573" s="40">
        <v>13</v>
      </c>
      <c r="AE2573" s="40">
        <v>29.9</v>
      </c>
      <c r="AF2573" s="43">
        <v>0.02</v>
      </c>
      <c r="AG2573" s="40">
        <v>1</v>
      </c>
      <c r="AH2573" s="41">
        <v>6.2E-2</v>
      </c>
      <c r="AI2573" s="41">
        <v>2.13</v>
      </c>
      <c r="AJ2573" s="41"/>
      <c r="AK2573" s="75" t="str">
        <f t="shared" si="521"/>
        <v>A</v>
      </c>
      <c r="AL2573" s="75" t="str">
        <f t="shared" si="522"/>
        <v>A</v>
      </c>
      <c r="AM2573" s="75"/>
      <c r="AN2573" s="75" t="str">
        <f t="shared" si="523"/>
        <v>A</v>
      </c>
      <c r="AO2573" s="75" t="str">
        <f t="shared" si="524"/>
        <v>C</v>
      </c>
      <c r="AP2573" s="75" t="str">
        <f t="shared" si="525"/>
        <v>A</v>
      </c>
      <c r="AQ2573" s="75" t="str">
        <f t="shared" si="526"/>
        <v>A</v>
      </c>
      <c r="AR2573" s="75" t="str">
        <f t="shared" si="527"/>
        <v/>
      </c>
      <c r="AS2573" s="75"/>
      <c r="AT2573" s="75"/>
      <c r="AU2573" s="48" t="e">
        <f>IF(OR(AQ2573="I",#REF!="I",AQ2573="C",#REF!="C"),"Termovacío",IF(OR(AO2573="I",AN2573="I",AP2573="I",AK2573="I",AL2573="I",AO2573="C",AN2573="C",AP2573="C",AK2573="C",AL2573="C"),"Regeneración",""))</f>
        <v>#REF!</v>
      </c>
    </row>
    <row r="2574" spans="1:49" x14ac:dyDescent="0.2">
      <c r="A2574" s="4">
        <v>4</v>
      </c>
      <c r="B2574" s="4"/>
      <c r="C2574" s="4" t="s">
        <v>575</v>
      </c>
      <c r="D2574" s="4" t="s">
        <v>158</v>
      </c>
      <c r="E2574" s="3"/>
      <c r="F2574" s="4" t="str">
        <f t="shared" ref="F2574" si="532">+C2574&amp;" "&amp;D2574&amp;" "&amp;E2574</f>
        <v xml:space="preserve">TRES HERMANAS TRA2 </v>
      </c>
      <c r="G2574" s="4" t="s">
        <v>19</v>
      </c>
      <c r="H2574" s="4" t="s">
        <v>581</v>
      </c>
      <c r="I2574" s="4" t="s">
        <v>582</v>
      </c>
      <c r="J2574" s="4">
        <v>110</v>
      </c>
      <c r="K2574" s="4"/>
      <c r="L2574" s="4">
        <v>2015</v>
      </c>
      <c r="M2574" s="4" t="s">
        <v>267</v>
      </c>
      <c r="N2574" s="4" t="s">
        <v>153</v>
      </c>
      <c r="O2574" s="4"/>
      <c r="P2574" s="4">
        <v>2015</v>
      </c>
      <c r="Q2574" s="4"/>
      <c r="R2574" s="4" t="s">
        <v>570</v>
      </c>
      <c r="S2574" s="4"/>
      <c r="T2574" s="4" t="s">
        <v>580</v>
      </c>
      <c r="U2574" s="4" t="s">
        <v>262</v>
      </c>
      <c r="V2574" s="4" t="s">
        <v>222</v>
      </c>
      <c r="W2574" s="4">
        <v>220</v>
      </c>
      <c r="X2574" s="13">
        <v>44663</v>
      </c>
      <c r="Y2574" s="27"/>
      <c r="Z2574" s="27">
        <v>53</v>
      </c>
      <c r="AA2574" s="28" t="s">
        <v>282</v>
      </c>
      <c r="AB2574" s="31"/>
      <c r="AC2574" s="32">
        <v>43.3</v>
      </c>
      <c r="AD2574" s="28">
        <v>10</v>
      </c>
      <c r="AE2574" s="28">
        <v>30.2</v>
      </c>
      <c r="AF2574" s="33">
        <v>0.02</v>
      </c>
      <c r="AG2574" s="28">
        <v>1</v>
      </c>
      <c r="AH2574" s="31"/>
      <c r="AI2574" s="31">
        <v>2.69</v>
      </c>
      <c r="AJ2574" s="31"/>
      <c r="AK2574" s="75" t="str">
        <f t="shared" si="521"/>
        <v/>
      </c>
      <c r="AL2574" s="75" t="str">
        <f t="shared" si="522"/>
        <v>A</v>
      </c>
      <c r="AM2574" s="75"/>
      <c r="AN2574" s="75" t="str">
        <f t="shared" si="523"/>
        <v>A</v>
      </c>
      <c r="AO2574" s="75" t="str">
        <f t="shared" si="524"/>
        <v>C</v>
      </c>
      <c r="AP2574" s="75" t="str">
        <f t="shared" si="525"/>
        <v>A</v>
      </c>
      <c r="AQ2574" s="75" t="str">
        <f t="shared" si="526"/>
        <v>I</v>
      </c>
      <c r="AR2574" s="75" t="str">
        <f t="shared" si="527"/>
        <v/>
      </c>
      <c r="AS2574" s="75"/>
      <c r="AT2574" s="75"/>
      <c r="AU2574" s="48" t="e">
        <f>IF(OR(AQ2574="I",#REF!="I",AQ2574="C",#REF!="C"),"Termovacío",IF(OR(AO2574="I",AN2574="I",AP2574="I",AK2574="I",AL2574="I",AO2574="C",AN2574="C",AP2574="C",AK2574="C",AL2574="C"),"Regeneración",""))</f>
        <v>#REF!</v>
      </c>
    </row>
    <row r="2575" spans="1:49" x14ac:dyDescent="0.2">
      <c r="A2575" s="4">
        <v>4</v>
      </c>
      <c r="B2575" s="4"/>
      <c r="C2575" s="4" t="s">
        <v>575</v>
      </c>
      <c r="D2575" s="4" t="s">
        <v>158</v>
      </c>
      <c r="E2575" s="3"/>
      <c r="F2575" s="4" t="str">
        <f t="shared" ref="F2575" si="533">+C2575&amp;" "&amp;D2575&amp;" "&amp;E2575</f>
        <v xml:space="preserve">TRES HERMANAS TRA2 </v>
      </c>
      <c r="G2575" s="4" t="s">
        <v>19</v>
      </c>
      <c r="H2575" s="4" t="s">
        <v>581</v>
      </c>
      <c r="I2575" s="4" t="s">
        <v>582</v>
      </c>
      <c r="J2575" s="4">
        <v>110</v>
      </c>
      <c r="K2575" s="4"/>
      <c r="L2575" s="4">
        <v>2015</v>
      </c>
      <c r="M2575" s="4" t="s">
        <v>267</v>
      </c>
      <c r="N2575" s="4" t="s">
        <v>153</v>
      </c>
      <c r="O2575" s="4"/>
      <c r="P2575" s="4">
        <v>2015</v>
      </c>
      <c r="Q2575" s="4"/>
      <c r="R2575" s="4" t="s">
        <v>570</v>
      </c>
      <c r="S2575" s="4"/>
      <c r="T2575" s="4" t="s">
        <v>580</v>
      </c>
      <c r="U2575" s="4" t="s">
        <v>262</v>
      </c>
      <c r="V2575" s="4" t="s">
        <v>222</v>
      </c>
      <c r="W2575" s="4">
        <v>220</v>
      </c>
      <c r="X2575" s="13">
        <v>44341</v>
      </c>
      <c r="Y2575" s="27"/>
      <c r="Z2575" s="27"/>
      <c r="AA2575" s="28" t="s">
        <v>282</v>
      </c>
      <c r="AB2575" s="31"/>
      <c r="AC2575" s="32">
        <v>56.5</v>
      </c>
      <c r="AD2575" s="28">
        <v>6</v>
      </c>
      <c r="AE2575" s="28">
        <v>37.700000000000003</v>
      </c>
      <c r="AF2575" s="33">
        <v>0.03</v>
      </c>
      <c r="AG2575" s="28">
        <v>1</v>
      </c>
      <c r="AH2575" s="31"/>
      <c r="AI2575" s="31">
        <v>1.7882</v>
      </c>
      <c r="AJ2575" s="31"/>
      <c r="AK2575" s="75" t="str">
        <f t="shared" si="521"/>
        <v/>
      </c>
      <c r="AL2575" s="75" t="str">
        <f t="shared" si="522"/>
        <v>A</v>
      </c>
      <c r="AM2575" s="75"/>
      <c r="AN2575" s="75" t="str">
        <f t="shared" si="523"/>
        <v>A</v>
      </c>
      <c r="AO2575" s="75" t="str">
        <f t="shared" si="524"/>
        <v>A</v>
      </c>
      <c r="AP2575" s="75" t="str">
        <f t="shared" si="525"/>
        <v>A</v>
      </c>
      <c r="AQ2575" s="75" t="str">
        <f t="shared" si="526"/>
        <v>A</v>
      </c>
      <c r="AR2575" s="75" t="str">
        <f t="shared" si="527"/>
        <v/>
      </c>
      <c r="AS2575" s="75"/>
      <c r="AT2575" s="75"/>
      <c r="AU2575" s="48" t="e">
        <f>IF(OR(AQ2575="I",#REF!="I",AQ2575="C",#REF!="C"),"Termovacío",IF(OR(AO2575="I",AN2575="I",AP2575="I",AK2575="I",AL2575="I",AO2575="C",AN2575="C",AP2575="C",AK2575="C",AL2575="C"),"Regeneración",""))</f>
        <v>#REF!</v>
      </c>
    </row>
    <row r="2576" spans="1:49" x14ac:dyDescent="0.2">
      <c r="A2576" s="4">
        <v>4</v>
      </c>
      <c r="B2576" s="4"/>
      <c r="C2576" s="4" t="s">
        <v>575</v>
      </c>
      <c r="D2576" s="4" t="s">
        <v>158</v>
      </c>
      <c r="E2576" s="3"/>
      <c r="F2576" s="4" t="str">
        <f t="shared" ref="F2576" si="534">+C2576&amp;" "&amp;D2576&amp;" "&amp;E2576</f>
        <v xml:space="preserve">TRES HERMANAS TRA2 </v>
      </c>
      <c r="G2576" s="4" t="s">
        <v>19</v>
      </c>
      <c r="H2576" s="4" t="s">
        <v>581</v>
      </c>
      <c r="I2576" s="4" t="s">
        <v>582</v>
      </c>
      <c r="J2576" s="4">
        <v>110</v>
      </c>
      <c r="K2576" s="4"/>
      <c r="L2576" s="4">
        <v>2015</v>
      </c>
      <c r="M2576" s="4" t="s">
        <v>267</v>
      </c>
      <c r="N2576" s="4" t="s">
        <v>153</v>
      </c>
      <c r="O2576" s="4"/>
      <c r="P2576" s="4">
        <v>2015</v>
      </c>
      <c r="Q2576" s="4"/>
      <c r="R2576" s="4" t="s">
        <v>570</v>
      </c>
      <c r="S2576" s="4"/>
      <c r="T2576" s="4" t="s">
        <v>580</v>
      </c>
      <c r="U2576" s="4" t="s">
        <v>262</v>
      </c>
      <c r="V2576" s="4" t="s">
        <v>222</v>
      </c>
      <c r="W2576" s="4">
        <v>220</v>
      </c>
      <c r="X2576" s="13">
        <v>44048</v>
      </c>
      <c r="Y2576" s="27"/>
      <c r="Z2576" s="27"/>
      <c r="AA2576" s="28" t="s">
        <v>282</v>
      </c>
      <c r="AB2576" s="31"/>
      <c r="AC2576" s="32">
        <v>59.3</v>
      </c>
      <c r="AD2576" s="28">
        <v>8</v>
      </c>
      <c r="AE2576" s="28">
        <v>36.299999999999997</v>
      </c>
      <c r="AF2576" s="33">
        <v>0.02</v>
      </c>
      <c r="AG2576" s="28">
        <v>1</v>
      </c>
      <c r="AH2576" s="31"/>
      <c r="AI2576" s="31">
        <v>1.18</v>
      </c>
      <c r="AJ2576" s="31"/>
      <c r="AK2576" s="75" t="str">
        <f t="shared" si="521"/>
        <v/>
      </c>
      <c r="AL2576" s="75" t="str">
        <f t="shared" si="522"/>
        <v>A</v>
      </c>
      <c r="AM2576" s="75"/>
      <c r="AN2576" s="75" t="str">
        <f t="shared" si="523"/>
        <v>A</v>
      </c>
      <c r="AO2576" s="75" t="str">
        <f t="shared" si="524"/>
        <v>A</v>
      </c>
      <c r="AP2576" s="75" t="str">
        <f t="shared" si="525"/>
        <v>A</v>
      </c>
      <c r="AQ2576" s="75" t="str">
        <f t="shared" si="526"/>
        <v>A</v>
      </c>
      <c r="AR2576" s="75" t="str">
        <f t="shared" si="527"/>
        <v/>
      </c>
      <c r="AS2576" s="75"/>
      <c r="AT2576" s="75"/>
      <c r="AU2576" s="48" t="e">
        <f>IF(OR(AQ2576="I",#REF!="I",AQ2576="C",#REF!="C"),"Termovacío",IF(OR(AO2576="I",AN2576="I",AP2576="I",AK2576="I",AL2576="I",AO2576="C",AN2576="C",AP2576="C",AK2576="C",AL2576="C"),"Regeneración",""))</f>
        <v>#REF!</v>
      </c>
    </row>
    <row r="2577" spans="1:157" x14ac:dyDescent="0.2">
      <c r="A2577" s="4">
        <v>4</v>
      </c>
      <c r="B2577" s="4"/>
      <c r="C2577" s="4" t="s">
        <v>575</v>
      </c>
      <c r="D2577" s="4" t="s">
        <v>158</v>
      </c>
      <c r="E2577" s="3"/>
      <c r="F2577" s="4" t="str">
        <f t="shared" ref="F2577" si="535">+C2577&amp;" "&amp;D2577&amp;" "&amp;E2577</f>
        <v xml:space="preserve">TRES HERMANAS TRA2 </v>
      </c>
      <c r="G2577" s="4" t="s">
        <v>19</v>
      </c>
      <c r="H2577" s="4" t="s">
        <v>581</v>
      </c>
      <c r="I2577" s="4" t="s">
        <v>582</v>
      </c>
      <c r="J2577" s="4">
        <v>110</v>
      </c>
      <c r="K2577" s="4"/>
      <c r="L2577" s="4">
        <v>2015</v>
      </c>
      <c r="M2577" s="4" t="s">
        <v>267</v>
      </c>
      <c r="N2577" s="4" t="s">
        <v>153</v>
      </c>
      <c r="O2577" s="4"/>
      <c r="P2577" s="4">
        <v>2015</v>
      </c>
      <c r="Q2577" s="4"/>
      <c r="R2577" s="4" t="s">
        <v>570</v>
      </c>
      <c r="S2577" s="4"/>
      <c r="T2577" s="4" t="s">
        <v>580</v>
      </c>
      <c r="U2577" s="4" t="s">
        <v>262</v>
      </c>
      <c r="V2577" s="4" t="s">
        <v>222</v>
      </c>
      <c r="W2577" s="4">
        <v>220</v>
      </c>
      <c r="X2577" s="13">
        <v>43622</v>
      </c>
      <c r="Y2577" s="27"/>
      <c r="Z2577" s="27">
        <v>60</v>
      </c>
      <c r="AA2577" s="28" t="s">
        <v>282</v>
      </c>
      <c r="AB2577" s="31"/>
      <c r="AC2577" s="32">
        <v>40.4</v>
      </c>
      <c r="AD2577" s="28">
        <v>9</v>
      </c>
      <c r="AE2577" s="28">
        <v>35.700000000000003</v>
      </c>
      <c r="AF2577" s="33">
        <v>0.02</v>
      </c>
      <c r="AG2577" s="28">
        <v>1</v>
      </c>
      <c r="AH2577" s="31"/>
      <c r="AI2577" s="31">
        <v>0.71</v>
      </c>
      <c r="AJ2577" s="31"/>
      <c r="AK2577" s="75" t="str">
        <f t="shared" si="521"/>
        <v/>
      </c>
      <c r="AL2577" s="75" t="str">
        <f t="shared" si="522"/>
        <v>A</v>
      </c>
      <c r="AM2577" s="75"/>
      <c r="AN2577" s="75" t="str">
        <f t="shared" si="523"/>
        <v>A</v>
      </c>
      <c r="AO2577" s="75" t="str">
        <f t="shared" si="524"/>
        <v>A</v>
      </c>
      <c r="AP2577" s="75" t="str">
        <f t="shared" si="525"/>
        <v>A</v>
      </c>
      <c r="AQ2577" s="75" t="str">
        <f t="shared" si="526"/>
        <v>I</v>
      </c>
      <c r="AR2577" s="75" t="str">
        <f t="shared" si="527"/>
        <v/>
      </c>
      <c r="AS2577" s="75"/>
      <c r="AT2577" s="75"/>
      <c r="AU2577" s="48" t="e">
        <f>IF(OR(AQ2577="I",#REF!="I",AQ2577="C",#REF!="C"),"Termovacío",IF(OR(AO2577="I",AN2577="I",AP2577="I",AK2577="I",AL2577="I",AO2577="C",AN2577="C",AP2577="C",AK2577="C",AL2577="C"),"Regeneración",""))</f>
        <v>#REF!</v>
      </c>
    </row>
    <row r="2578" spans="1:157" x14ac:dyDescent="0.2">
      <c r="A2578" s="4">
        <v>4</v>
      </c>
      <c r="B2578" s="4"/>
      <c r="C2578" s="4" t="s">
        <v>575</v>
      </c>
      <c r="D2578" s="4" t="s">
        <v>158</v>
      </c>
      <c r="E2578" s="3"/>
      <c r="F2578" s="4" t="str">
        <f t="shared" ref="F2578" si="536">+C2578&amp;" "&amp;D2578&amp;" "&amp;E2578</f>
        <v xml:space="preserve">TRES HERMANAS TRA2 </v>
      </c>
      <c r="G2578" s="4" t="s">
        <v>19</v>
      </c>
      <c r="H2578" s="4" t="s">
        <v>581</v>
      </c>
      <c r="I2578" s="4" t="s">
        <v>582</v>
      </c>
      <c r="J2578" s="4">
        <v>110</v>
      </c>
      <c r="K2578" s="4"/>
      <c r="L2578" s="4">
        <v>2015</v>
      </c>
      <c r="M2578" s="4" t="s">
        <v>267</v>
      </c>
      <c r="N2578" s="4" t="s">
        <v>153</v>
      </c>
      <c r="O2578" s="4"/>
      <c r="P2578" s="4">
        <v>2015</v>
      </c>
      <c r="Q2578" s="4"/>
      <c r="R2578" s="4" t="s">
        <v>570</v>
      </c>
      <c r="S2578" s="4"/>
      <c r="T2578" s="4" t="s">
        <v>580</v>
      </c>
      <c r="U2578" s="4" t="s">
        <v>262</v>
      </c>
      <c r="V2578" s="4" t="s">
        <v>222</v>
      </c>
      <c r="W2578" s="4">
        <v>220</v>
      </c>
      <c r="X2578" s="13">
        <v>43228</v>
      </c>
      <c r="Y2578" s="27"/>
      <c r="Z2578" s="27"/>
      <c r="AA2578" s="28" t="s">
        <v>282</v>
      </c>
      <c r="AB2578" s="31"/>
      <c r="AC2578" s="32">
        <v>45.5</v>
      </c>
      <c r="AD2578" s="28">
        <v>7</v>
      </c>
      <c r="AE2578" s="28">
        <v>35.700000000000003</v>
      </c>
      <c r="AF2578" s="33">
        <v>0.01</v>
      </c>
      <c r="AG2578" s="28">
        <v>0.5</v>
      </c>
      <c r="AH2578" s="31"/>
      <c r="AI2578" s="31">
        <v>0.92</v>
      </c>
      <c r="AJ2578" s="31"/>
      <c r="AK2578" s="75" t="str">
        <f t="shared" si="521"/>
        <v/>
      </c>
      <c r="AL2578" s="75" t="str">
        <f t="shared" si="522"/>
        <v>A</v>
      </c>
      <c r="AM2578" s="75"/>
      <c r="AN2578" s="75" t="str">
        <f t="shared" si="523"/>
        <v>A</v>
      </c>
      <c r="AO2578" s="75" t="str">
        <f t="shared" si="524"/>
        <v>A</v>
      </c>
      <c r="AP2578" s="75" t="str">
        <f t="shared" si="525"/>
        <v>A</v>
      </c>
      <c r="AQ2578" s="75" t="str">
        <f t="shared" si="526"/>
        <v>C</v>
      </c>
      <c r="AR2578" s="75" t="str">
        <f t="shared" si="527"/>
        <v/>
      </c>
      <c r="AS2578" s="75"/>
      <c r="AT2578" s="75"/>
      <c r="AU2578" s="48" t="e">
        <f>IF(OR(AQ2578="I",#REF!="I",AQ2578="C",#REF!="C"),"Termovacío",IF(OR(AO2578="I",AN2578="I",AP2578="I",AK2578="I",AL2578="I",AO2578="C",AN2578="C",AP2578="C",AK2578="C",AL2578="C"),"Regeneración",""))</f>
        <v>#REF!</v>
      </c>
    </row>
    <row r="2579" spans="1:157" x14ac:dyDescent="0.2">
      <c r="A2579" s="95"/>
      <c r="B2579" s="95"/>
      <c r="C2579" s="96"/>
      <c r="D2579" s="95"/>
      <c r="E2579" s="95"/>
      <c r="F2579" s="97"/>
      <c r="G2579" s="97"/>
      <c r="H2579" s="97"/>
      <c r="I2579" s="97"/>
      <c r="J2579" s="95"/>
      <c r="K2579" s="95"/>
      <c r="L2579" s="95"/>
      <c r="M2579" s="97"/>
      <c r="N2579" s="97"/>
      <c r="O2579" s="95"/>
      <c r="P2579" s="95"/>
      <c r="Q2579" s="95"/>
      <c r="R2579" s="95"/>
      <c r="S2579" s="95"/>
      <c r="T2579" s="95"/>
      <c r="U2579" s="95"/>
      <c r="V2579" s="98"/>
      <c r="W2579" s="97"/>
      <c r="X2579" s="99"/>
      <c r="Y2579" s="100"/>
      <c r="Z2579" s="100"/>
      <c r="AA2579" s="101"/>
      <c r="AB2579" s="102"/>
      <c r="AC2579" s="103"/>
      <c r="AD2579" s="101"/>
      <c r="AE2579" s="101"/>
      <c r="AF2579" s="104"/>
      <c r="AG2579" s="101"/>
      <c r="AH2579" s="102"/>
      <c r="AI2579" s="102"/>
      <c r="AJ2579" s="102"/>
      <c r="AK2579" s="105"/>
      <c r="AL2579" s="105"/>
      <c r="AM2579" s="105"/>
      <c r="AN2579" s="105"/>
      <c r="AO2579" s="105"/>
      <c r="AP2579" s="105"/>
      <c r="AQ2579" s="105"/>
      <c r="AR2579" s="105"/>
      <c r="AS2579" s="105"/>
      <c r="AT2579" s="105"/>
      <c r="AU2579" s="106"/>
    </row>
    <row r="2580" spans="1:157" x14ac:dyDescent="0.2">
      <c r="A2580" s="95"/>
      <c r="B2580" s="95"/>
      <c r="C2580" s="96"/>
      <c r="D2580" s="95"/>
      <c r="E2580" s="95"/>
      <c r="F2580" s="97"/>
      <c r="G2580" s="97"/>
      <c r="H2580" s="97"/>
      <c r="I2580" s="97"/>
      <c r="J2580" s="95"/>
      <c r="K2580" s="95"/>
      <c r="L2580" s="95"/>
      <c r="M2580" s="97"/>
      <c r="N2580" s="97"/>
      <c r="O2580" s="95"/>
      <c r="P2580" s="95"/>
      <c r="Q2580" s="95"/>
      <c r="R2580" s="95"/>
      <c r="S2580" s="95"/>
      <c r="T2580" s="95"/>
      <c r="U2580" s="95"/>
      <c r="V2580" s="98"/>
      <c r="W2580" s="97"/>
      <c r="X2580" s="99"/>
      <c r="Y2580" s="100"/>
      <c r="Z2580" s="100"/>
      <c r="AA2580" s="101"/>
      <c r="AB2580" s="102"/>
      <c r="AC2580" s="103"/>
      <c r="AD2580" s="101"/>
      <c r="AE2580" s="101"/>
      <c r="AF2580" s="104"/>
      <c r="AG2580" s="101"/>
      <c r="AH2580" s="102"/>
      <c r="AI2580" s="102"/>
      <c r="AJ2580" s="102"/>
      <c r="AK2580" s="105"/>
      <c r="AL2580" s="105"/>
      <c r="AM2580" s="105"/>
      <c r="AN2580" s="105"/>
      <c r="AO2580" s="105"/>
      <c r="AP2580" s="105"/>
      <c r="AQ2580" s="105"/>
      <c r="AR2580" s="105"/>
      <c r="AS2580" s="105"/>
      <c r="AT2580" s="105"/>
      <c r="AU2580" s="106"/>
    </row>
    <row r="2581" spans="1:157" s="96" customFormat="1" ht="28.5" x14ac:dyDescent="0.25">
      <c r="A2581" s="49" t="s">
        <v>585</v>
      </c>
      <c r="E2581" s="116"/>
      <c r="F2581" s="97"/>
      <c r="I2581" s="97"/>
      <c r="M2581" s="97"/>
      <c r="N2581" s="97"/>
      <c r="S2581" s="98"/>
      <c r="W2581" s="117"/>
      <c r="X2581" s="98"/>
      <c r="Y2581" s="117"/>
      <c r="Z2581" s="117"/>
      <c r="AA2581" s="117"/>
      <c r="AB2581" s="117"/>
      <c r="AC2581" s="117"/>
      <c r="AD2581" s="117"/>
      <c r="AE2581" s="118"/>
      <c r="AF2581" s="118"/>
      <c r="FA2581" s="118"/>
    </row>
    <row r="2582" spans="1:157" x14ac:dyDescent="0.2">
      <c r="A2582" s="36">
        <v>1</v>
      </c>
      <c r="B2582" s="36"/>
      <c r="C2582" s="36" t="s">
        <v>586</v>
      </c>
      <c r="D2582" s="36" t="s">
        <v>155</v>
      </c>
      <c r="E2582" s="37" t="s">
        <v>152</v>
      </c>
      <c r="F2582" s="36" t="s">
        <v>589</v>
      </c>
      <c r="G2582" s="36" t="s">
        <v>19</v>
      </c>
      <c r="H2582" s="36" t="s">
        <v>587</v>
      </c>
      <c r="I2582" s="36" t="s">
        <v>588</v>
      </c>
      <c r="J2582" s="36">
        <v>40</v>
      </c>
      <c r="K2582" s="36"/>
      <c r="L2582" s="36">
        <v>2013</v>
      </c>
      <c r="M2582" s="36" t="s">
        <v>267</v>
      </c>
      <c r="N2582" s="36" t="s">
        <v>153</v>
      </c>
      <c r="O2582" s="36" t="s">
        <v>118</v>
      </c>
      <c r="P2582" s="36">
        <v>2013</v>
      </c>
      <c r="Q2582" s="36"/>
      <c r="R2582" s="36" t="s">
        <v>570</v>
      </c>
      <c r="S2582" s="36"/>
      <c r="T2582" s="36">
        <v>0</v>
      </c>
      <c r="U2582" s="36"/>
      <c r="V2582" s="36" t="s">
        <v>448</v>
      </c>
      <c r="W2582" s="36">
        <v>220</v>
      </c>
      <c r="X2582" s="38">
        <v>45419</v>
      </c>
      <c r="Y2582" s="39"/>
      <c r="Z2582" s="39">
        <v>23</v>
      </c>
      <c r="AA2582" s="40" t="s">
        <v>282</v>
      </c>
      <c r="AB2582" s="41">
        <v>0.88300000000000001</v>
      </c>
      <c r="AC2582" s="42">
        <v>63</v>
      </c>
      <c r="AD2582" s="40">
        <v>5</v>
      </c>
      <c r="AE2582" s="40">
        <v>47.2</v>
      </c>
      <c r="AF2582" s="43">
        <v>0.01</v>
      </c>
      <c r="AG2582" s="40">
        <v>0.5</v>
      </c>
      <c r="AH2582" s="41">
        <v>0.18</v>
      </c>
      <c r="AI2582" s="41">
        <v>0.435</v>
      </c>
      <c r="AJ2582" s="41"/>
      <c r="AK2582" s="75" t="str">
        <f t="shared" ref="AK2582:AK2615" si="537">IF(AH2582&lt;&gt;"",IF(AH2582&lt;=0.1,"A",IF(AND(AH2582&gt;0.1,AH2582&lt;=0.3),"C",IF(AH2582&gt;0.3,"I",""))),"")</f>
        <v>C</v>
      </c>
      <c r="AL2582" s="75" t="str">
        <f t="shared" ref="AL2582:AL2615" si="538">IF(AI2582&lt;&gt;"",IF(AI2582&lt;=3,"A",IF(AND(AI2582&gt;3,AI2582&lt;=4),"C",IF(AI2582&gt;4,"I",""))),"")</f>
        <v>A</v>
      </c>
      <c r="AM2582" s="75"/>
      <c r="AN2582" s="75" t="str">
        <f t="shared" ref="AN2582:AN2615" si="539">IF(AF2582&lt;&gt;"",IF(AF2582&lt;=0.05,"A",IF(AND(AF2582&gt;0.05,AF2582&lt;=0.1),"C",IF(AF2582&gt;0.1,"I",""))),"")</f>
        <v>A</v>
      </c>
      <c r="AO2582" s="75" t="str">
        <f t="shared" ref="AO2582:AO2615" si="540">IF(AE2582&lt;&gt;"",IF(AE2582&gt;=32,"A",IF(AND(AE2582&gt;=28,AE2582&lt;32),"C",IF(AE2582&lt;28,"I",""))),"")</f>
        <v>A</v>
      </c>
      <c r="AP2582" s="75" t="str">
        <f t="shared" ref="AP2582:AP2615" si="541">IF(AG2582&lt;&gt;"",IF(AG2582&lt;=3.5,"A",IF(AG2582&gt;3.5,"I","")),"")</f>
        <v>A</v>
      </c>
      <c r="AQ2582" s="75" t="str">
        <f t="shared" ref="AQ2582:AQ2615" si="542">IF(AC2582&lt;&gt;"",IF(AND(W2582=60,AC2582&gt;=40),"A",IF(AND(W2582=60,AC2582&gt;=35,AC2582&lt;40),"C",IF(AND(W2582=60,AC2582&lt;35),"I",IF(AND(W2582=220,AC2582&gt;=50),"A",IF(AND(W2582=220,AC2582&gt;=45,AC2582&lt;50),"C",IF(AND(W2582=220,AC2582&lt;45),"I","")))))),"")</f>
        <v>A</v>
      </c>
      <c r="AR2582" s="75" t="str">
        <f t="shared" ref="AR2582:AR2615" si="543">IF(AJ2582&lt;&gt;"",IF(AJ2582&gt;0.2,"A",IF(AND(AJ2582&gt;=0.1,AJ2582&lt;=0.2),"C",IF(AJ2582&lt;0.1,"I",""))),"")</f>
        <v/>
      </c>
      <c r="AS2582" s="75"/>
      <c r="AT2582" s="75"/>
      <c r="AU2582" s="48" t="e">
        <f>IF(OR(AQ2582="I",#REF!="I",AQ2582="C",#REF!="C"),"Termovacío",IF(OR(AO2582="I",AN2582="I",AP2582="I",AK2582="I",AL2582="I",AO2582="C",AN2582="C",AP2582="C",AK2582="C",AL2582="C"),"Regeneración",""))</f>
        <v>#REF!</v>
      </c>
    </row>
    <row r="2583" spans="1:157" x14ac:dyDescent="0.2">
      <c r="A2583" s="4">
        <v>1</v>
      </c>
      <c r="B2583" s="4"/>
      <c r="C2583" s="4" t="s">
        <v>586</v>
      </c>
      <c r="D2583" s="4" t="s">
        <v>155</v>
      </c>
      <c r="E2583" s="3" t="s">
        <v>152</v>
      </c>
      <c r="F2583" s="4" t="s">
        <v>589</v>
      </c>
      <c r="G2583" s="4" t="s">
        <v>19</v>
      </c>
      <c r="H2583" s="4" t="s">
        <v>587</v>
      </c>
      <c r="I2583" s="4" t="s">
        <v>588</v>
      </c>
      <c r="J2583" s="4">
        <v>40</v>
      </c>
      <c r="K2583" s="4"/>
      <c r="L2583" s="4">
        <v>2013</v>
      </c>
      <c r="M2583" s="4" t="s">
        <v>267</v>
      </c>
      <c r="N2583" s="4" t="s">
        <v>153</v>
      </c>
      <c r="O2583" s="4" t="s">
        <v>118</v>
      </c>
      <c r="P2583" s="4">
        <v>2013</v>
      </c>
      <c r="Q2583" s="4"/>
      <c r="R2583" s="4" t="s">
        <v>570</v>
      </c>
      <c r="S2583" s="4"/>
      <c r="T2583" s="4">
        <v>0</v>
      </c>
      <c r="U2583" s="4"/>
      <c r="V2583" s="4"/>
      <c r="W2583" s="4">
        <v>220</v>
      </c>
      <c r="X2583" s="119">
        <v>45053</v>
      </c>
      <c r="Y2583" s="27"/>
      <c r="Z2583" s="27"/>
      <c r="AA2583" s="28"/>
      <c r="AB2583" s="31"/>
      <c r="AC2583" s="32">
        <v>52</v>
      </c>
      <c r="AD2583" s="28"/>
      <c r="AE2583" s="28"/>
      <c r="AF2583" s="33"/>
      <c r="AG2583" s="28"/>
      <c r="AH2583" s="31"/>
      <c r="AI2583" s="31"/>
      <c r="AJ2583" s="31"/>
      <c r="AK2583" s="75" t="str">
        <f t="shared" si="537"/>
        <v/>
      </c>
      <c r="AL2583" s="75" t="str">
        <f t="shared" si="538"/>
        <v/>
      </c>
      <c r="AM2583" s="75"/>
      <c r="AN2583" s="75" t="str">
        <f t="shared" si="539"/>
        <v/>
      </c>
      <c r="AO2583" s="75" t="str">
        <f t="shared" si="540"/>
        <v/>
      </c>
      <c r="AP2583" s="75" t="str">
        <f t="shared" si="541"/>
        <v/>
      </c>
      <c r="AQ2583" s="75" t="str">
        <f t="shared" si="542"/>
        <v>A</v>
      </c>
      <c r="AR2583" s="75" t="str">
        <f t="shared" si="543"/>
        <v/>
      </c>
      <c r="AS2583" s="75"/>
      <c r="AT2583" s="75"/>
      <c r="AU2583" s="48" t="e">
        <f>IF(OR(AQ2583="I",#REF!="I",AQ2583="C",#REF!="C"),"Termovacío",IF(OR(AO2583="I",AN2583="I",AP2583="I",AK2583="I",AL2583="I",AO2583="C",AN2583="C",AP2583="C",AK2583="C",AL2583="C"),"Regeneración",""))</f>
        <v>#REF!</v>
      </c>
    </row>
    <row r="2584" spans="1:157" x14ac:dyDescent="0.2">
      <c r="A2584" s="4">
        <v>1</v>
      </c>
      <c r="B2584" s="4"/>
      <c r="C2584" s="4" t="s">
        <v>586</v>
      </c>
      <c r="D2584" s="4" t="s">
        <v>155</v>
      </c>
      <c r="E2584" s="3" t="s">
        <v>152</v>
      </c>
      <c r="F2584" s="4" t="s">
        <v>589</v>
      </c>
      <c r="G2584" s="4" t="s">
        <v>19</v>
      </c>
      <c r="H2584" s="4" t="s">
        <v>587</v>
      </c>
      <c r="I2584" s="4" t="s">
        <v>588</v>
      </c>
      <c r="J2584" s="4">
        <v>40</v>
      </c>
      <c r="K2584" s="4"/>
      <c r="L2584" s="4">
        <v>2013</v>
      </c>
      <c r="M2584" s="4" t="s">
        <v>267</v>
      </c>
      <c r="N2584" s="4" t="s">
        <v>153</v>
      </c>
      <c r="O2584" s="4" t="s">
        <v>118</v>
      </c>
      <c r="P2584" s="4">
        <v>2013</v>
      </c>
      <c r="Q2584" s="4"/>
      <c r="R2584" s="4" t="s">
        <v>570</v>
      </c>
      <c r="S2584" s="4"/>
      <c r="T2584" s="4">
        <v>0</v>
      </c>
      <c r="U2584" s="4"/>
      <c r="V2584" s="4"/>
      <c r="W2584" s="4">
        <v>220</v>
      </c>
      <c r="X2584" s="119">
        <v>44688</v>
      </c>
      <c r="Y2584" s="27"/>
      <c r="Z2584" s="27"/>
      <c r="AA2584" s="28"/>
      <c r="AB2584" s="31"/>
      <c r="AC2584" s="32">
        <v>58</v>
      </c>
      <c r="AD2584" s="28"/>
      <c r="AE2584" s="28"/>
      <c r="AF2584" s="33"/>
      <c r="AG2584" s="28"/>
      <c r="AH2584" s="31"/>
      <c r="AI2584" s="31"/>
      <c r="AJ2584" s="31"/>
      <c r="AK2584" s="75" t="str">
        <f t="shared" si="537"/>
        <v/>
      </c>
      <c r="AL2584" s="75" t="str">
        <f t="shared" si="538"/>
        <v/>
      </c>
      <c r="AM2584" s="75"/>
      <c r="AN2584" s="75" t="str">
        <f t="shared" si="539"/>
        <v/>
      </c>
      <c r="AO2584" s="75" t="str">
        <f t="shared" si="540"/>
        <v/>
      </c>
      <c r="AP2584" s="75" t="str">
        <f t="shared" si="541"/>
        <v/>
      </c>
      <c r="AQ2584" s="75" t="str">
        <f t="shared" si="542"/>
        <v>A</v>
      </c>
      <c r="AR2584" s="75" t="str">
        <f t="shared" si="543"/>
        <v/>
      </c>
      <c r="AS2584" s="75"/>
      <c r="AT2584" s="75"/>
      <c r="AU2584" s="48" t="e">
        <f>IF(OR(AQ2584="I",#REF!="I",AQ2584="C",#REF!="C"),"Termovacío",IF(OR(AO2584="I",AN2584="I",AP2584="I",AK2584="I",AL2584="I",AO2584="C",AN2584="C",AP2584="C",AK2584="C",AL2584="C"),"Regeneración",""))</f>
        <v>#REF!</v>
      </c>
    </row>
    <row r="2585" spans="1:157" x14ac:dyDescent="0.2">
      <c r="A2585" s="4">
        <v>1</v>
      </c>
      <c r="B2585" s="4"/>
      <c r="C2585" s="4" t="s">
        <v>586</v>
      </c>
      <c r="D2585" s="4" t="s">
        <v>155</v>
      </c>
      <c r="E2585" s="3" t="s">
        <v>152</v>
      </c>
      <c r="F2585" s="4" t="s">
        <v>589</v>
      </c>
      <c r="G2585" s="4" t="s">
        <v>19</v>
      </c>
      <c r="H2585" s="4" t="s">
        <v>587</v>
      </c>
      <c r="I2585" s="4" t="s">
        <v>588</v>
      </c>
      <c r="J2585" s="4">
        <v>40</v>
      </c>
      <c r="K2585" s="4"/>
      <c r="L2585" s="4">
        <v>2013</v>
      </c>
      <c r="M2585" s="4" t="s">
        <v>267</v>
      </c>
      <c r="N2585" s="4" t="s">
        <v>153</v>
      </c>
      <c r="O2585" s="4" t="s">
        <v>118</v>
      </c>
      <c r="P2585" s="4">
        <v>2013</v>
      </c>
      <c r="Q2585" s="4"/>
      <c r="R2585" s="4" t="s">
        <v>570</v>
      </c>
      <c r="S2585" s="4"/>
      <c r="T2585" s="4">
        <v>0</v>
      </c>
      <c r="U2585" s="4"/>
      <c r="V2585" s="4"/>
      <c r="W2585" s="4">
        <v>220</v>
      </c>
      <c r="X2585" s="119">
        <v>44323</v>
      </c>
      <c r="Y2585" s="27"/>
      <c r="Z2585" s="27"/>
      <c r="AA2585" s="28"/>
      <c r="AB2585" s="31"/>
      <c r="AC2585" s="32">
        <v>60</v>
      </c>
      <c r="AD2585" s="28"/>
      <c r="AE2585" s="28"/>
      <c r="AF2585" s="33"/>
      <c r="AG2585" s="28"/>
      <c r="AH2585" s="31"/>
      <c r="AI2585" s="31"/>
      <c r="AJ2585" s="31"/>
      <c r="AK2585" s="75" t="str">
        <f t="shared" si="537"/>
        <v/>
      </c>
      <c r="AL2585" s="75" t="str">
        <f t="shared" si="538"/>
        <v/>
      </c>
      <c r="AM2585" s="75"/>
      <c r="AN2585" s="75" t="str">
        <f t="shared" si="539"/>
        <v/>
      </c>
      <c r="AO2585" s="75" t="str">
        <f t="shared" si="540"/>
        <v/>
      </c>
      <c r="AP2585" s="75" t="str">
        <f t="shared" si="541"/>
        <v/>
      </c>
      <c r="AQ2585" s="75" t="str">
        <f t="shared" si="542"/>
        <v>A</v>
      </c>
      <c r="AR2585" s="75" t="str">
        <f t="shared" si="543"/>
        <v/>
      </c>
      <c r="AS2585" s="75"/>
      <c r="AT2585" s="75"/>
      <c r="AU2585" s="48" t="e">
        <f>IF(OR(AQ2585="I",#REF!="I",AQ2585="C",#REF!="C"),"Termovacío",IF(OR(AO2585="I",AN2585="I",AP2585="I",AK2585="I",AL2585="I",AO2585="C",AN2585="C",AP2585="C",AK2585="C",AL2585="C"),"Regeneración",""))</f>
        <v>#REF!</v>
      </c>
    </row>
    <row r="2586" spans="1:157" x14ac:dyDescent="0.2">
      <c r="A2586" s="4">
        <v>1</v>
      </c>
      <c r="B2586" s="4"/>
      <c r="C2586" s="4" t="s">
        <v>586</v>
      </c>
      <c r="D2586" s="4" t="s">
        <v>155</v>
      </c>
      <c r="E2586" s="3" t="s">
        <v>152</v>
      </c>
      <c r="F2586" s="4" t="s">
        <v>589</v>
      </c>
      <c r="G2586" s="4" t="s">
        <v>19</v>
      </c>
      <c r="H2586" s="4" t="s">
        <v>587</v>
      </c>
      <c r="I2586" s="4" t="s">
        <v>588</v>
      </c>
      <c r="J2586" s="4">
        <v>40</v>
      </c>
      <c r="K2586" s="4"/>
      <c r="L2586" s="4">
        <v>2013</v>
      </c>
      <c r="M2586" s="4" t="s">
        <v>267</v>
      </c>
      <c r="N2586" s="4" t="s">
        <v>153</v>
      </c>
      <c r="O2586" s="4" t="s">
        <v>118</v>
      </c>
      <c r="P2586" s="4">
        <v>2013</v>
      </c>
      <c r="Q2586" s="4"/>
      <c r="R2586" s="4" t="s">
        <v>570</v>
      </c>
      <c r="S2586" s="4"/>
      <c r="T2586" s="4">
        <v>0</v>
      </c>
      <c r="U2586" s="4"/>
      <c r="V2586" s="4"/>
      <c r="W2586" s="4">
        <v>220</v>
      </c>
      <c r="X2586" s="119">
        <v>43958</v>
      </c>
      <c r="Y2586" s="27"/>
      <c r="Z2586" s="27"/>
      <c r="AA2586" s="28"/>
      <c r="AB2586" s="31"/>
      <c r="AC2586" s="32">
        <v>62.1</v>
      </c>
      <c r="AD2586" s="28"/>
      <c r="AE2586" s="28"/>
      <c r="AF2586" s="33"/>
      <c r="AG2586" s="28"/>
      <c r="AH2586" s="31"/>
      <c r="AI2586" s="31"/>
      <c r="AJ2586" s="31"/>
      <c r="AK2586" s="75" t="str">
        <f t="shared" si="537"/>
        <v/>
      </c>
      <c r="AL2586" s="75" t="str">
        <f t="shared" si="538"/>
        <v/>
      </c>
      <c r="AM2586" s="75"/>
      <c r="AN2586" s="75" t="str">
        <f t="shared" si="539"/>
        <v/>
      </c>
      <c r="AO2586" s="75" t="str">
        <f t="shared" si="540"/>
        <v/>
      </c>
      <c r="AP2586" s="75" t="str">
        <f t="shared" si="541"/>
        <v/>
      </c>
      <c r="AQ2586" s="75" t="str">
        <f t="shared" si="542"/>
        <v>A</v>
      </c>
      <c r="AR2586" s="75" t="str">
        <f t="shared" si="543"/>
        <v/>
      </c>
      <c r="AS2586" s="75"/>
      <c r="AT2586" s="75"/>
      <c r="AU2586" s="48" t="e">
        <f>IF(OR(AQ2586="I",#REF!="I",AQ2586="C",#REF!="C"),"Termovacío",IF(OR(AO2586="I",AN2586="I",AP2586="I",AK2586="I",AL2586="I",AO2586="C",AN2586="C",AP2586="C",AK2586="C",AL2586="C"),"Regeneración",""))</f>
        <v>#REF!</v>
      </c>
    </row>
    <row r="2587" spans="1:157" x14ac:dyDescent="0.2">
      <c r="A2587" s="4">
        <v>1</v>
      </c>
      <c r="B2587" s="4"/>
      <c r="C2587" s="4" t="s">
        <v>586</v>
      </c>
      <c r="D2587" s="4" t="s">
        <v>155</v>
      </c>
      <c r="E2587" s="3" t="s">
        <v>152</v>
      </c>
      <c r="F2587" s="4" t="s">
        <v>589</v>
      </c>
      <c r="G2587" s="4" t="s">
        <v>19</v>
      </c>
      <c r="H2587" s="4" t="s">
        <v>587</v>
      </c>
      <c r="I2587" s="4" t="s">
        <v>588</v>
      </c>
      <c r="J2587" s="4">
        <v>40</v>
      </c>
      <c r="K2587" s="4"/>
      <c r="L2587" s="4">
        <v>2013</v>
      </c>
      <c r="M2587" s="4" t="s">
        <v>267</v>
      </c>
      <c r="N2587" s="4" t="s">
        <v>153</v>
      </c>
      <c r="O2587" s="4" t="s">
        <v>118</v>
      </c>
      <c r="P2587" s="4">
        <v>2013</v>
      </c>
      <c r="Q2587" s="4"/>
      <c r="R2587" s="4" t="s">
        <v>570</v>
      </c>
      <c r="S2587" s="4"/>
      <c r="T2587" s="4">
        <v>0</v>
      </c>
      <c r="U2587" s="4"/>
      <c r="V2587" s="4"/>
      <c r="W2587" s="4">
        <v>220</v>
      </c>
      <c r="X2587" s="119">
        <v>43592</v>
      </c>
      <c r="Y2587" s="27"/>
      <c r="Z2587" s="27"/>
      <c r="AA2587" s="28"/>
      <c r="AB2587" s="31"/>
      <c r="AC2587" s="32">
        <v>67</v>
      </c>
      <c r="AD2587" s="28"/>
      <c r="AE2587" s="28"/>
      <c r="AF2587" s="33"/>
      <c r="AG2587" s="28"/>
      <c r="AH2587" s="31"/>
      <c r="AI2587" s="31"/>
      <c r="AJ2587" s="31"/>
      <c r="AK2587" s="75" t="str">
        <f t="shared" si="537"/>
        <v/>
      </c>
      <c r="AL2587" s="75" t="str">
        <f t="shared" si="538"/>
        <v/>
      </c>
      <c r="AM2587" s="75"/>
      <c r="AN2587" s="75" t="str">
        <f t="shared" si="539"/>
        <v/>
      </c>
      <c r="AO2587" s="75" t="str">
        <f t="shared" si="540"/>
        <v/>
      </c>
      <c r="AP2587" s="75" t="str">
        <f t="shared" si="541"/>
        <v/>
      </c>
      <c r="AQ2587" s="75" t="str">
        <f t="shared" si="542"/>
        <v>A</v>
      </c>
      <c r="AR2587" s="75" t="str">
        <f t="shared" si="543"/>
        <v/>
      </c>
      <c r="AS2587" s="75"/>
      <c r="AT2587" s="75"/>
      <c r="AU2587" s="48" t="e">
        <f>IF(OR(AQ2587="I",#REF!="I",AQ2587="C",#REF!="C"),"Termovacío",IF(OR(AO2587="I",AN2587="I",AP2587="I",AK2587="I",AL2587="I",AO2587="C",AN2587="C",AP2587="C",AK2587="C",AL2587="C"),"Regeneración",""))</f>
        <v>#REF!</v>
      </c>
    </row>
    <row r="2588" spans="1:157" x14ac:dyDescent="0.2">
      <c r="A2588" s="4">
        <v>1</v>
      </c>
      <c r="B2588" s="4"/>
      <c r="C2588" s="4" t="s">
        <v>586</v>
      </c>
      <c r="D2588" s="4" t="s">
        <v>155</v>
      </c>
      <c r="E2588" s="3" t="s">
        <v>152</v>
      </c>
      <c r="F2588" s="4" t="s">
        <v>589</v>
      </c>
      <c r="G2588" s="4" t="s">
        <v>19</v>
      </c>
      <c r="H2588" s="4" t="s">
        <v>587</v>
      </c>
      <c r="I2588" s="4" t="s">
        <v>588</v>
      </c>
      <c r="J2588" s="4">
        <v>40</v>
      </c>
      <c r="K2588" s="4"/>
      <c r="L2588" s="4">
        <v>2013</v>
      </c>
      <c r="M2588" s="4" t="s">
        <v>267</v>
      </c>
      <c r="N2588" s="4" t="s">
        <v>153</v>
      </c>
      <c r="O2588" s="4" t="s">
        <v>118</v>
      </c>
      <c r="P2588" s="4">
        <v>2013</v>
      </c>
      <c r="Q2588" s="4"/>
      <c r="R2588" s="4" t="s">
        <v>570</v>
      </c>
      <c r="S2588" s="4"/>
      <c r="T2588" s="4">
        <v>0</v>
      </c>
      <c r="U2588" s="4"/>
      <c r="V2588" s="4"/>
      <c r="W2588" s="4">
        <v>220</v>
      </c>
      <c r="X2588" s="119">
        <v>43227</v>
      </c>
      <c r="Y2588" s="27"/>
      <c r="Z2588" s="27"/>
      <c r="AA2588" s="28"/>
      <c r="AB2588" s="31"/>
      <c r="AC2588" s="32">
        <v>74.900000000000006</v>
      </c>
      <c r="AD2588" s="28"/>
      <c r="AE2588" s="28"/>
      <c r="AF2588" s="33"/>
      <c r="AG2588" s="28"/>
      <c r="AH2588" s="31"/>
      <c r="AI2588" s="31"/>
      <c r="AJ2588" s="31"/>
      <c r="AK2588" s="75" t="str">
        <f t="shared" si="537"/>
        <v/>
      </c>
      <c r="AL2588" s="75" t="str">
        <f t="shared" si="538"/>
        <v/>
      </c>
      <c r="AM2588" s="75"/>
      <c r="AN2588" s="75" t="str">
        <f t="shared" si="539"/>
        <v/>
      </c>
      <c r="AO2588" s="75" t="str">
        <f t="shared" si="540"/>
        <v/>
      </c>
      <c r="AP2588" s="75" t="str">
        <f t="shared" si="541"/>
        <v/>
      </c>
      <c r="AQ2588" s="75" t="str">
        <f t="shared" si="542"/>
        <v>A</v>
      </c>
      <c r="AR2588" s="75" t="str">
        <f t="shared" si="543"/>
        <v/>
      </c>
      <c r="AS2588" s="75"/>
      <c r="AT2588" s="75"/>
      <c r="AU2588" s="48" t="e">
        <f>IF(OR(AQ2588="I",#REF!="I",AQ2588="C",#REF!="C"),"Termovacío",IF(OR(AO2588="I",AN2588="I",AP2588="I",AK2588="I",AL2588="I",AO2588="C",AN2588="C",AP2588="C",AK2588="C",AL2588="C"),"Regeneración",""))</f>
        <v>#REF!</v>
      </c>
    </row>
    <row r="2589" spans="1:157" x14ac:dyDescent="0.2">
      <c r="A2589" s="4">
        <v>1</v>
      </c>
      <c r="B2589" s="4"/>
      <c r="C2589" s="4" t="s">
        <v>586</v>
      </c>
      <c r="D2589" s="4" t="s">
        <v>155</v>
      </c>
      <c r="E2589" s="3" t="s">
        <v>152</v>
      </c>
      <c r="F2589" s="4" t="s">
        <v>589</v>
      </c>
      <c r="G2589" s="4" t="s">
        <v>19</v>
      </c>
      <c r="H2589" s="4" t="s">
        <v>587</v>
      </c>
      <c r="I2589" s="4" t="s">
        <v>588</v>
      </c>
      <c r="J2589" s="4">
        <v>40</v>
      </c>
      <c r="K2589" s="4"/>
      <c r="L2589" s="4">
        <v>2013</v>
      </c>
      <c r="M2589" s="4" t="s">
        <v>267</v>
      </c>
      <c r="N2589" s="4" t="s">
        <v>153</v>
      </c>
      <c r="O2589" s="4" t="s">
        <v>118</v>
      </c>
      <c r="P2589" s="4">
        <v>2013</v>
      </c>
      <c r="Q2589" s="4"/>
      <c r="R2589" s="4" t="s">
        <v>570</v>
      </c>
      <c r="S2589" s="4"/>
      <c r="T2589" s="4">
        <v>0</v>
      </c>
      <c r="U2589" s="4"/>
      <c r="V2589" s="4"/>
      <c r="W2589" s="4">
        <v>220</v>
      </c>
      <c r="X2589" s="119">
        <v>42862</v>
      </c>
      <c r="Y2589" s="27"/>
      <c r="Z2589" s="27"/>
      <c r="AA2589" s="28"/>
      <c r="AB2589" s="31"/>
      <c r="AC2589" s="32">
        <v>64.7</v>
      </c>
      <c r="AD2589" s="28"/>
      <c r="AE2589" s="28"/>
      <c r="AF2589" s="33"/>
      <c r="AG2589" s="28"/>
      <c r="AH2589" s="31"/>
      <c r="AI2589" s="31"/>
      <c r="AJ2589" s="31"/>
      <c r="AK2589" s="75" t="str">
        <f t="shared" si="537"/>
        <v/>
      </c>
      <c r="AL2589" s="75" t="str">
        <f t="shared" si="538"/>
        <v/>
      </c>
      <c r="AM2589" s="75"/>
      <c r="AN2589" s="75" t="str">
        <f t="shared" si="539"/>
        <v/>
      </c>
      <c r="AO2589" s="75" t="str">
        <f t="shared" si="540"/>
        <v/>
      </c>
      <c r="AP2589" s="75" t="str">
        <f t="shared" si="541"/>
        <v/>
      </c>
      <c r="AQ2589" s="75" t="str">
        <f t="shared" si="542"/>
        <v>A</v>
      </c>
      <c r="AR2589" s="75" t="str">
        <f t="shared" si="543"/>
        <v/>
      </c>
      <c r="AS2589" s="75"/>
      <c r="AT2589" s="75"/>
      <c r="AU2589" s="48" t="e">
        <f>IF(OR(AQ2589="I",#REF!="I",AQ2589="C",#REF!="C"),"Termovacío",IF(OR(AO2589="I",AN2589="I",AP2589="I",AK2589="I",AL2589="I",AO2589="C",AN2589="C",AP2589="C",AK2589="C",AL2589="C"),"Regeneración",""))</f>
        <v>#REF!</v>
      </c>
    </row>
    <row r="2590" spans="1:157" x14ac:dyDescent="0.2">
      <c r="A2590" s="4">
        <v>1</v>
      </c>
      <c r="B2590" s="4"/>
      <c r="C2590" s="4" t="s">
        <v>586</v>
      </c>
      <c r="D2590" s="4" t="s">
        <v>155</v>
      </c>
      <c r="E2590" s="3" t="s">
        <v>152</v>
      </c>
      <c r="F2590" s="4" t="s">
        <v>589</v>
      </c>
      <c r="G2590" s="4" t="s">
        <v>19</v>
      </c>
      <c r="H2590" s="4" t="s">
        <v>587</v>
      </c>
      <c r="I2590" s="4" t="s">
        <v>588</v>
      </c>
      <c r="J2590" s="4">
        <v>40</v>
      </c>
      <c r="K2590" s="4"/>
      <c r="L2590" s="4">
        <v>2013</v>
      </c>
      <c r="M2590" s="4" t="s">
        <v>267</v>
      </c>
      <c r="N2590" s="4" t="s">
        <v>153</v>
      </c>
      <c r="O2590" s="4" t="s">
        <v>118</v>
      </c>
      <c r="P2590" s="4">
        <v>2013</v>
      </c>
      <c r="Q2590" s="4"/>
      <c r="R2590" s="4" t="s">
        <v>570</v>
      </c>
      <c r="S2590" s="4"/>
      <c r="T2590" s="4">
        <v>0</v>
      </c>
      <c r="U2590" s="4"/>
      <c r="V2590" s="4"/>
      <c r="W2590" s="4">
        <v>220</v>
      </c>
      <c r="X2590" s="119">
        <v>42497</v>
      </c>
      <c r="Y2590" s="27"/>
      <c r="Z2590" s="27"/>
      <c r="AA2590" s="28"/>
      <c r="AB2590" s="31"/>
      <c r="AC2590" s="32">
        <v>74</v>
      </c>
      <c r="AD2590" s="28"/>
      <c r="AE2590" s="28"/>
      <c r="AF2590" s="33"/>
      <c r="AG2590" s="28"/>
      <c r="AH2590" s="31"/>
      <c r="AI2590" s="31"/>
      <c r="AJ2590" s="31"/>
      <c r="AK2590" s="75" t="str">
        <f t="shared" si="537"/>
        <v/>
      </c>
      <c r="AL2590" s="75" t="str">
        <f t="shared" si="538"/>
        <v/>
      </c>
      <c r="AM2590" s="75"/>
      <c r="AN2590" s="75" t="str">
        <f t="shared" si="539"/>
        <v/>
      </c>
      <c r="AO2590" s="75" t="str">
        <f t="shared" si="540"/>
        <v/>
      </c>
      <c r="AP2590" s="75" t="str">
        <f t="shared" si="541"/>
        <v/>
      </c>
      <c r="AQ2590" s="75" t="str">
        <f t="shared" si="542"/>
        <v>A</v>
      </c>
      <c r="AR2590" s="75" t="str">
        <f t="shared" si="543"/>
        <v/>
      </c>
      <c r="AS2590" s="75"/>
      <c r="AT2590" s="75"/>
      <c r="AU2590" s="48" t="e">
        <f>IF(OR(AQ2590="I",#REF!="I",AQ2590="C",#REF!="C"),"Termovacío",IF(OR(AO2590="I",AN2590="I",AP2590="I",AK2590="I",AL2590="I",AO2590="C",AN2590="C",AP2590="C",AK2590="C",AL2590="C"),"Regeneración",""))</f>
        <v>#REF!</v>
      </c>
    </row>
    <row r="2591" spans="1:157" x14ac:dyDescent="0.2">
      <c r="A2591" s="36">
        <v>2</v>
      </c>
      <c r="B2591" s="36"/>
      <c r="C2591" s="36" t="s">
        <v>586</v>
      </c>
      <c r="D2591" s="36" t="s">
        <v>155</v>
      </c>
      <c r="E2591" s="37" t="s">
        <v>153</v>
      </c>
      <c r="F2591" s="36" t="s">
        <v>589</v>
      </c>
      <c r="G2591" s="36" t="s">
        <v>19</v>
      </c>
      <c r="H2591" s="36" t="s">
        <v>590</v>
      </c>
      <c r="I2591" s="36" t="s">
        <v>588</v>
      </c>
      <c r="J2591" s="36">
        <v>40</v>
      </c>
      <c r="K2591" s="36"/>
      <c r="L2591" s="36">
        <v>2013</v>
      </c>
      <c r="M2591" s="36" t="s">
        <v>267</v>
      </c>
      <c r="N2591" s="36" t="s">
        <v>153</v>
      </c>
      <c r="O2591" s="36" t="s">
        <v>118</v>
      </c>
      <c r="P2591" s="36">
        <v>2013</v>
      </c>
      <c r="Q2591" s="36"/>
      <c r="R2591" s="36" t="s">
        <v>570</v>
      </c>
      <c r="S2591" s="36"/>
      <c r="T2591" s="36">
        <v>0</v>
      </c>
      <c r="U2591" s="36"/>
      <c r="V2591" s="36" t="s">
        <v>448</v>
      </c>
      <c r="W2591" s="36">
        <v>220</v>
      </c>
      <c r="X2591" s="38">
        <v>45419</v>
      </c>
      <c r="Y2591" s="39"/>
      <c r="Z2591" s="39">
        <v>23</v>
      </c>
      <c r="AA2591" s="40" t="s">
        <v>282</v>
      </c>
      <c r="AB2591" s="41">
        <v>0.88300000000000001</v>
      </c>
      <c r="AC2591" s="42">
        <v>63</v>
      </c>
      <c r="AD2591" s="40">
        <v>5</v>
      </c>
      <c r="AE2591" s="40">
        <v>47.2</v>
      </c>
      <c r="AF2591" s="43">
        <v>0.01</v>
      </c>
      <c r="AG2591" s="40">
        <v>0.5</v>
      </c>
      <c r="AH2591" s="41">
        <v>0.18</v>
      </c>
      <c r="AI2591" s="41">
        <v>0.435</v>
      </c>
      <c r="AJ2591" s="41"/>
      <c r="AK2591" s="75" t="str">
        <f t="shared" si="537"/>
        <v>C</v>
      </c>
      <c r="AL2591" s="75" t="str">
        <f t="shared" si="538"/>
        <v>A</v>
      </c>
      <c r="AM2591" s="75"/>
      <c r="AN2591" s="75" t="str">
        <f t="shared" si="539"/>
        <v>A</v>
      </c>
      <c r="AO2591" s="75" t="str">
        <f t="shared" si="540"/>
        <v>A</v>
      </c>
      <c r="AP2591" s="75" t="str">
        <f t="shared" si="541"/>
        <v>A</v>
      </c>
      <c r="AQ2591" s="75" t="str">
        <f t="shared" si="542"/>
        <v>A</v>
      </c>
      <c r="AR2591" s="75" t="str">
        <f t="shared" si="543"/>
        <v/>
      </c>
      <c r="AS2591" s="75"/>
      <c r="AT2591" s="75"/>
      <c r="AU2591" s="48" t="e">
        <f>IF(OR(AQ2591="I",#REF!="I",AQ2591="C",#REF!="C"),"Termovacío",IF(OR(AO2591="I",AN2591="I",AP2591="I",AK2591="I",AL2591="I",AO2591="C",AN2591="C",AP2591="C",AK2591="C",AL2591="C"),"Regeneración",""))</f>
        <v>#REF!</v>
      </c>
    </row>
    <row r="2592" spans="1:157" x14ac:dyDescent="0.2">
      <c r="A2592" s="4">
        <v>2</v>
      </c>
      <c r="B2592" s="4"/>
      <c r="C2592" s="4" t="s">
        <v>586</v>
      </c>
      <c r="D2592" s="4" t="s">
        <v>155</v>
      </c>
      <c r="E2592" s="3" t="s">
        <v>153</v>
      </c>
      <c r="F2592" s="4" t="s">
        <v>589</v>
      </c>
      <c r="G2592" s="4" t="s">
        <v>19</v>
      </c>
      <c r="H2592" s="4" t="s">
        <v>590</v>
      </c>
      <c r="I2592" s="4" t="s">
        <v>588</v>
      </c>
      <c r="J2592" s="4">
        <v>40</v>
      </c>
      <c r="K2592" s="4"/>
      <c r="L2592" s="4">
        <v>2013</v>
      </c>
      <c r="M2592" s="4" t="s">
        <v>267</v>
      </c>
      <c r="N2592" s="4" t="s">
        <v>153</v>
      </c>
      <c r="O2592" s="4" t="s">
        <v>118</v>
      </c>
      <c r="P2592" s="4">
        <v>2013</v>
      </c>
      <c r="Q2592" s="4"/>
      <c r="R2592" s="4" t="s">
        <v>570</v>
      </c>
      <c r="S2592" s="4"/>
      <c r="T2592" s="4">
        <v>0</v>
      </c>
      <c r="U2592" s="4"/>
      <c r="V2592" s="4"/>
      <c r="W2592" s="4">
        <v>220</v>
      </c>
      <c r="X2592" s="119">
        <v>45053</v>
      </c>
      <c r="Y2592" s="27"/>
      <c r="Z2592" s="27"/>
      <c r="AA2592" s="28"/>
      <c r="AB2592" s="31"/>
      <c r="AC2592" s="32">
        <v>49</v>
      </c>
      <c r="AD2592" s="28"/>
      <c r="AE2592" s="28"/>
      <c r="AF2592" s="33"/>
      <c r="AG2592" s="28"/>
      <c r="AH2592" s="31"/>
      <c r="AI2592" s="31"/>
      <c r="AJ2592" s="31"/>
      <c r="AK2592" s="75" t="str">
        <f t="shared" si="537"/>
        <v/>
      </c>
      <c r="AL2592" s="75" t="str">
        <f t="shared" si="538"/>
        <v/>
      </c>
      <c r="AM2592" s="75"/>
      <c r="AN2592" s="75" t="str">
        <f t="shared" si="539"/>
        <v/>
      </c>
      <c r="AO2592" s="75" t="str">
        <f t="shared" si="540"/>
        <v/>
      </c>
      <c r="AP2592" s="75" t="str">
        <f t="shared" si="541"/>
        <v/>
      </c>
      <c r="AQ2592" s="75" t="str">
        <f t="shared" si="542"/>
        <v>C</v>
      </c>
      <c r="AR2592" s="75" t="str">
        <f t="shared" si="543"/>
        <v/>
      </c>
      <c r="AS2592" s="75"/>
      <c r="AT2592" s="75"/>
      <c r="AU2592" s="48" t="e">
        <f>IF(OR(AQ2592="I",#REF!="I",AQ2592="C",#REF!="C"),"Termovacío",IF(OR(AO2592="I",AN2592="I",AP2592="I",AK2592="I",AL2592="I",AO2592="C",AN2592="C",AP2592="C",AK2592="C",AL2592="C"),"Regeneración",""))</f>
        <v>#REF!</v>
      </c>
    </row>
    <row r="2593" spans="1:47" x14ac:dyDescent="0.2">
      <c r="A2593" s="4">
        <v>2</v>
      </c>
      <c r="B2593" s="4"/>
      <c r="C2593" s="4" t="s">
        <v>586</v>
      </c>
      <c r="D2593" s="4" t="s">
        <v>155</v>
      </c>
      <c r="E2593" s="3" t="s">
        <v>153</v>
      </c>
      <c r="F2593" s="4" t="s">
        <v>589</v>
      </c>
      <c r="G2593" s="4" t="s">
        <v>19</v>
      </c>
      <c r="H2593" s="4" t="s">
        <v>590</v>
      </c>
      <c r="I2593" s="4" t="s">
        <v>588</v>
      </c>
      <c r="J2593" s="4">
        <v>40</v>
      </c>
      <c r="K2593" s="4"/>
      <c r="L2593" s="4">
        <v>2013</v>
      </c>
      <c r="M2593" s="4" t="s">
        <v>267</v>
      </c>
      <c r="N2593" s="4" t="s">
        <v>153</v>
      </c>
      <c r="O2593" s="4" t="s">
        <v>118</v>
      </c>
      <c r="P2593" s="4">
        <v>2013</v>
      </c>
      <c r="Q2593" s="4"/>
      <c r="R2593" s="4" t="s">
        <v>570</v>
      </c>
      <c r="S2593" s="4"/>
      <c r="T2593" s="4">
        <v>0</v>
      </c>
      <c r="U2593" s="4"/>
      <c r="V2593" s="4"/>
      <c r="W2593" s="4">
        <v>220</v>
      </c>
      <c r="X2593" s="119">
        <v>44688</v>
      </c>
      <c r="Y2593" s="27"/>
      <c r="Z2593" s="27"/>
      <c r="AA2593" s="28"/>
      <c r="AB2593" s="31"/>
      <c r="AC2593" s="32">
        <v>53</v>
      </c>
      <c r="AD2593" s="28"/>
      <c r="AE2593" s="28"/>
      <c r="AF2593" s="33"/>
      <c r="AG2593" s="28"/>
      <c r="AH2593" s="31"/>
      <c r="AI2593" s="31"/>
      <c r="AJ2593" s="31"/>
      <c r="AK2593" s="75" t="str">
        <f t="shared" si="537"/>
        <v/>
      </c>
      <c r="AL2593" s="75" t="str">
        <f t="shared" si="538"/>
        <v/>
      </c>
      <c r="AM2593" s="75"/>
      <c r="AN2593" s="75" t="str">
        <f t="shared" si="539"/>
        <v/>
      </c>
      <c r="AO2593" s="75" t="str">
        <f t="shared" si="540"/>
        <v/>
      </c>
      <c r="AP2593" s="75" t="str">
        <f t="shared" si="541"/>
        <v/>
      </c>
      <c r="AQ2593" s="75" t="str">
        <f t="shared" si="542"/>
        <v>A</v>
      </c>
      <c r="AR2593" s="75" t="str">
        <f t="shared" si="543"/>
        <v/>
      </c>
      <c r="AS2593" s="75"/>
      <c r="AT2593" s="75"/>
      <c r="AU2593" s="48" t="e">
        <f>IF(OR(AQ2593="I",#REF!="I",AQ2593="C",#REF!="C"),"Termovacío",IF(OR(AO2593="I",AN2593="I",AP2593="I",AK2593="I",AL2593="I",AO2593="C",AN2593="C",AP2593="C",AK2593="C",AL2593="C"),"Regeneración",""))</f>
        <v>#REF!</v>
      </c>
    </row>
    <row r="2594" spans="1:47" x14ac:dyDescent="0.2">
      <c r="A2594" s="4">
        <v>2</v>
      </c>
      <c r="B2594" s="4"/>
      <c r="C2594" s="4" t="s">
        <v>586</v>
      </c>
      <c r="D2594" s="4" t="s">
        <v>155</v>
      </c>
      <c r="E2594" s="3" t="s">
        <v>153</v>
      </c>
      <c r="F2594" s="4" t="s">
        <v>589</v>
      </c>
      <c r="G2594" s="4" t="s">
        <v>19</v>
      </c>
      <c r="H2594" s="4" t="s">
        <v>590</v>
      </c>
      <c r="I2594" s="4" t="s">
        <v>588</v>
      </c>
      <c r="J2594" s="4">
        <v>40</v>
      </c>
      <c r="K2594" s="4"/>
      <c r="L2594" s="4">
        <v>2013</v>
      </c>
      <c r="M2594" s="4" t="s">
        <v>267</v>
      </c>
      <c r="N2594" s="4" t="s">
        <v>153</v>
      </c>
      <c r="O2594" s="4" t="s">
        <v>118</v>
      </c>
      <c r="P2594" s="4">
        <v>2013</v>
      </c>
      <c r="Q2594" s="4"/>
      <c r="R2594" s="4" t="s">
        <v>570</v>
      </c>
      <c r="S2594" s="4"/>
      <c r="T2594" s="4">
        <v>0</v>
      </c>
      <c r="U2594" s="4"/>
      <c r="V2594" s="4"/>
      <c r="W2594" s="4">
        <v>220</v>
      </c>
      <c r="X2594" s="119">
        <v>44323</v>
      </c>
      <c r="Y2594" s="27"/>
      <c r="Z2594" s="27"/>
      <c r="AA2594" s="28"/>
      <c r="AB2594" s="31"/>
      <c r="AC2594" s="32">
        <v>67</v>
      </c>
      <c r="AD2594" s="28"/>
      <c r="AE2594" s="28"/>
      <c r="AF2594" s="33"/>
      <c r="AG2594" s="28"/>
      <c r="AH2594" s="31"/>
      <c r="AI2594" s="31"/>
      <c r="AJ2594" s="31"/>
      <c r="AK2594" s="75" t="str">
        <f t="shared" si="537"/>
        <v/>
      </c>
      <c r="AL2594" s="75" t="str">
        <f t="shared" si="538"/>
        <v/>
      </c>
      <c r="AM2594" s="75"/>
      <c r="AN2594" s="75" t="str">
        <f t="shared" si="539"/>
        <v/>
      </c>
      <c r="AO2594" s="75" t="str">
        <f t="shared" si="540"/>
        <v/>
      </c>
      <c r="AP2594" s="75" t="str">
        <f t="shared" si="541"/>
        <v/>
      </c>
      <c r="AQ2594" s="75" t="str">
        <f t="shared" si="542"/>
        <v>A</v>
      </c>
      <c r="AR2594" s="75" t="str">
        <f t="shared" si="543"/>
        <v/>
      </c>
      <c r="AS2594" s="75"/>
      <c r="AT2594" s="75"/>
      <c r="AU2594" s="48" t="e">
        <f>IF(OR(AQ2594="I",#REF!="I",AQ2594="C",#REF!="C"),"Termovacío",IF(OR(AO2594="I",AN2594="I",AP2594="I",AK2594="I",AL2594="I",AO2594="C",AN2594="C",AP2594="C",AK2594="C",AL2594="C"),"Regeneración",""))</f>
        <v>#REF!</v>
      </c>
    </row>
    <row r="2595" spans="1:47" x14ac:dyDescent="0.2">
      <c r="A2595" s="4">
        <v>2</v>
      </c>
      <c r="B2595" s="4"/>
      <c r="C2595" s="4" t="s">
        <v>586</v>
      </c>
      <c r="D2595" s="4" t="s">
        <v>155</v>
      </c>
      <c r="E2595" s="3" t="s">
        <v>153</v>
      </c>
      <c r="F2595" s="4" t="s">
        <v>589</v>
      </c>
      <c r="G2595" s="4" t="s">
        <v>19</v>
      </c>
      <c r="H2595" s="4" t="s">
        <v>590</v>
      </c>
      <c r="I2595" s="4" t="s">
        <v>588</v>
      </c>
      <c r="J2595" s="4">
        <v>40</v>
      </c>
      <c r="K2595" s="4"/>
      <c r="L2595" s="4">
        <v>2013</v>
      </c>
      <c r="M2595" s="4" t="s">
        <v>267</v>
      </c>
      <c r="N2595" s="4" t="s">
        <v>153</v>
      </c>
      <c r="O2595" s="4" t="s">
        <v>118</v>
      </c>
      <c r="P2595" s="4">
        <v>2013</v>
      </c>
      <c r="Q2595" s="4"/>
      <c r="R2595" s="4" t="s">
        <v>570</v>
      </c>
      <c r="S2595" s="4"/>
      <c r="T2595" s="4">
        <v>0</v>
      </c>
      <c r="U2595" s="4"/>
      <c r="V2595" s="4"/>
      <c r="W2595" s="4">
        <v>220</v>
      </c>
      <c r="X2595" s="119">
        <v>43958</v>
      </c>
      <c r="Y2595" s="27"/>
      <c r="Z2595" s="27"/>
      <c r="AA2595" s="28"/>
      <c r="AB2595" s="31"/>
      <c r="AC2595" s="32">
        <v>58.5</v>
      </c>
      <c r="AD2595" s="28"/>
      <c r="AE2595" s="28"/>
      <c r="AF2595" s="33"/>
      <c r="AG2595" s="28"/>
      <c r="AH2595" s="31"/>
      <c r="AI2595" s="31"/>
      <c r="AJ2595" s="31"/>
      <c r="AK2595" s="75" t="str">
        <f t="shared" si="537"/>
        <v/>
      </c>
      <c r="AL2595" s="75" t="str">
        <f t="shared" si="538"/>
        <v/>
      </c>
      <c r="AM2595" s="75"/>
      <c r="AN2595" s="75" t="str">
        <f t="shared" si="539"/>
        <v/>
      </c>
      <c r="AO2595" s="75" t="str">
        <f t="shared" si="540"/>
        <v/>
      </c>
      <c r="AP2595" s="75" t="str">
        <f t="shared" si="541"/>
        <v/>
      </c>
      <c r="AQ2595" s="75" t="str">
        <f t="shared" si="542"/>
        <v>A</v>
      </c>
      <c r="AR2595" s="75" t="str">
        <f t="shared" si="543"/>
        <v/>
      </c>
      <c r="AS2595" s="75"/>
      <c r="AT2595" s="75"/>
      <c r="AU2595" s="48" t="e">
        <f>IF(OR(AQ2595="I",#REF!="I",AQ2595="C",#REF!="C"),"Termovacío",IF(OR(AO2595="I",AN2595="I",AP2595="I",AK2595="I",AL2595="I",AO2595="C",AN2595="C",AP2595="C",AK2595="C",AL2595="C"),"Regeneración",""))</f>
        <v>#REF!</v>
      </c>
    </row>
    <row r="2596" spans="1:47" x14ac:dyDescent="0.2">
      <c r="A2596" s="4">
        <v>2</v>
      </c>
      <c r="B2596" s="4"/>
      <c r="C2596" s="4" t="s">
        <v>586</v>
      </c>
      <c r="D2596" s="4" t="s">
        <v>155</v>
      </c>
      <c r="E2596" s="3" t="s">
        <v>153</v>
      </c>
      <c r="F2596" s="4" t="s">
        <v>589</v>
      </c>
      <c r="G2596" s="4" t="s">
        <v>19</v>
      </c>
      <c r="H2596" s="4" t="s">
        <v>590</v>
      </c>
      <c r="I2596" s="4" t="s">
        <v>588</v>
      </c>
      <c r="J2596" s="4">
        <v>40</v>
      </c>
      <c r="K2596" s="4"/>
      <c r="L2596" s="4">
        <v>2013</v>
      </c>
      <c r="M2596" s="4" t="s">
        <v>267</v>
      </c>
      <c r="N2596" s="4" t="s">
        <v>153</v>
      </c>
      <c r="O2596" s="4" t="s">
        <v>118</v>
      </c>
      <c r="P2596" s="4">
        <v>2013</v>
      </c>
      <c r="Q2596" s="4"/>
      <c r="R2596" s="4" t="s">
        <v>570</v>
      </c>
      <c r="S2596" s="4"/>
      <c r="T2596" s="4">
        <v>0</v>
      </c>
      <c r="U2596" s="4"/>
      <c r="V2596" s="4"/>
      <c r="W2596" s="4">
        <v>220</v>
      </c>
      <c r="X2596" s="119">
        <v>43592</v>
      </c>
      <c r="Y2596" s="27"/>
      <c r="Z2596" s="27"/>
      <c r="AA2596" s="28"/>
      <c r="AB2596" s="31"/>
      <c r="AC2596" s="32">
        <v>66</v>
      </c>
      <c r="AD2596" s="28"/>
      <c r="AE2596" s="28"/>
      <c r="AF2596" s="33"/>
      <c r="AG2596" s="28"/>
      <c r="AH2596" s="31"/>
      <c r="AI2596" s="31"/>
      <c r="AJ2596" s="31"/>
      <c r="AK2596" s="75" t="str">
        <f t="shared" si="537"/>
        <v/>
      </c>
      <c r="AL2596" s="75" t="str">
        <f t="shared" si="538"/>
        <v/>
      </c>
      <c r="AM2596" s="75"/>
      <c r="AN2596" s="75" t="str">
        <f t="shared" si="539"/>
        <v/>
      </c>
      <c r="AO2596" s="75" t="str">
        <f t="shared" si="540"/>
        <v/>
      </c>
      <c r="AP2596" s="75" t="str">
        <f t="shared" si="541"/>
        <v/>
      </c>
      <c r="AQ2596" s="75" t="str">
        <f t="shared" si="542"/>
        <v>A</v>
      </c>
      <c r="AR2596" s="75" t="str">
        <f t="shared" si="543"/>
        <v/>
      </c>
      <c r="AS2596" s="75"/>
      <c r="AT2596" s="75"/>
      <c r="AU2596" s="48" t="e">
        <f>IF(OR(AQ2596="I",#REF!="I",AQ2596="C",#REF!="C"),"Termovacío",IF(OR(AO2596="I",AN2596="I",AP2596="I",AK2596="I",AL2596="I",AO2596="C",AN2596="C",AP2596="C",AK2596="C",AL2596="C"),"Regeneración",""))</f>
        <v>#REF!</v>
      </c>
    </row>
    <row r="2597" spans="1:47" x14ac:dyDescent="0.2">
      <c r="A2597" s="4">
        <v>2</v>
      </c>
      <c r="B2597" s="4"/>
      <c r="C2597" s="4" t="s">
        <v>586</v>
      </c>
      <c r="D2597" s="4" t="s">
        <v>155</v>
      </c>
      <c r="E2597" s="3" t="s">
        <v>153</v>
      </c>
      <c r="F2597" s="4" t="s">
        <v>589</v>
      </c>
      <c r="G2597" s="4" t="s">
        <v>19</v>
      </c>
      <c r="H2597" s="4" t="s">
        <v>590</v>
      </c>
      <c r="I2597" s="4" t="s">
        <v>588</v>
      </c>
      <c r="J2597" s="4">
        <v>40</v>
      </c>
      <c r="K2597" s="4"/>
      <c r="L2597" s="4">
        <v>2013</v>
      </c>
      <c r="M2597" s="4" t="s">
        <v>267</v>
      </c>
      <c r="N2597" s="4" t="s">
        <v>153</v>
      </c>
      <c r="O2597" s="4" t="s">
        <v>118</v>
      </c>
      <c r="P2597" s="4">
        <v>2013</v>
      </c>
      <c r="Q2597" s="4"/>
      <c r="R2597" s="4" t="s">
        <v>570</v>
      </c>
      <c r="S2597" s="4"/>
      <c r="T2597" s="4">
        <v>0</v>
      </c>
      <c r="U2597" s="4"/>
      <c r="V2597" s="4"/>
      <c r="W2597" s="4">
        <v>220</v>
      </c>
      <c r="X2597" s="119">
        <v>43227</v>
      </c>
      <c r="Y2597" s="27"/>
      <c r="Z2597" s="27"/>
      <c r="AA2597" s="28"/>
      <c r="AB2597" s="31"/>
      <c r="AC2597" s="32">
        <v>74.900000000000006</v>
      </c>
      <c r="AD2597" s="28"/>
      <c r="AE2597" s="28"/>
      <c r="AF2597" s="33"/>
      <c r="AG2597" s="28"/>
      <c r="AH2597" s="31"/>
      <c r="AI2597" s="31"/>
      <c r="AJ2597" s="31"/>
      <c r="AK2597" s="75" t="str">
        <f t="shared" si="537"/>
        <v/>
      </c>
      <c r="AL2597" s="75" t="str">
        <f t="shared" si="538"/>
        <v/>
      </c>
      <c r="AM2597" s="75"/>
      <c r="AN2597" s="75" t="str">
        <f t="shared" si="539"/>
        <v/>
      </c>
      <c r="AO2597" s="75" t="str">
        <f t="shared" si="540"/>
        <v/>
      </c>
      <c r="AP2597" s="75" t="str">
        <f t="shared" si="541"/>
        <v/>
      </c>
      <c r="AQ2597" s="75" t="str">
        <f t="shared" si="542"/>
        <v>A</v>
      </c>
      <c r="AR2597" s="75" t="str">
        <f t="shared" si="543"/>
        <v/>
      </c>
      <c r="AS2597" s="75"/>
      <c r="AT2597" s="75"/>
      <c r="AU2597" s="48" t="e">
        <f>IF(OR(AQ2597="I",#REF!="I",AQ2597="C",#REF!="C"),"Termovacío",IF(OR(AO2597="I",AN2597="I",AP2597="I",AK2597="I",AL2597="I",AO2597="C",AN2597="C",AP2597="C",AK2597="C",AL2597="C"),"Regeneración",""))</f>
        <v>#REF!</v>
      </c>
    </row>
    <row r="2598" spans="1:47" x14ac:dyDescent="0.2">
      <c r="A2598" s="4">
        <v>2</v>
      </c>
      <c r="B2598" s="4"/>
      <c r="C2598" s="4" t="s">
        <v>586</v>
      </c>
      <c r="D2598" s="4" t="s">
        <v>155</v>
      </c>
      <c r="E2598" s="3" t="s">
        <v>153</v>
      </c>
      <c r="F2598" s="4" t="s">
        <v>589</v>
      </c>
      <c r="G2598" s="4" t="s">
        <v>19</v>
      </c>
      <c r="H2598" s="4" t="s">
        <v>590</v>
      </c>
      <c r="I2598" s="4" t="s">
        <v>588</v>
      </c>
      <c r="J2598" s="4">
        <v>40</v>
      </c>
      <c r="K2598" s="4"/>
      <c r="L2598" s="4">
        <v>2013</v>
      </c>
      <c r="M2598" s="4" t="s">
        <v>267</v>
      </c>
      <c r="N2598" s="4" t="s">
        <v>153</v>
      </c>
      <c r="O2598" s="4" t="s">
        <v>118</v>
      </c>
      <c r="P2598" s="4">
        <v>2013</v>
      </c>
      <c r="Q2598" s="4"/>
      <c r="R2598" s="4" t="s">
        <v>570</v>
      </c>
      <c r="S2598" s="4"/>
      <c r="T2598" s="4">
        <v>0</v>
      </c>
      <c r="U2598" s="4"/>
      <c r="V2598" s="4"/>
      <c r="W2598" s="4">
        <v>220</v>
      </c>
      <c r="X2598" s="119">
        <v>42862</v>
      </c>
      <c r="Y2598" s="27"/>
      <c r="Z2598" s="27"/>
      <c r="AA2598" s="28"/>
      <c r="AB2598" s="31"/>
      <c r="AC2598" s="32">
        <v>76</v>
      </c>
      <c r="AD2598" s="28"/>
      <c r="AE2598" s="28"/>
      <c r="AF2598" s="33"/>
      <c r="AG2598" s="28"/>
      <c r="AH2598" s="31"/>
      <c r="AI2598" s="31"/>
      <c r="AJ2598" s="31"/>
      <c r="AK2598" s="75" t="str">
        <f t="shared" si="537"/>
        <v/>
      </c>
      <c r="AL2598" s="75" t="str">
        <f t="shared" si="538"/>
        <v/>
      </c>
      <c r="AM2598" s="75"/>
      <c r="AN2598" s="75" t="str">
        <f t="shared" si="539"/>
        <v/>
      </c>
      <c r="AO2598" s="75" t="str">
        <f t="shared" si="540"/>
        <v/>
      </c>
      <c r="AP2598" s="75" t="str">
        <f t="shared" si="541"/>
        <v/>
      </c>
      <c r="AQ2598" s="75" t="str">
        <f t="shared" si="542"/>
        <v>A</v>
      </c>
      <c r="AR2598" s="75" t="str">
        <f t="shared" si="543"/>
        <v/>
      </c>
      <c r="AS2598" s="75"/>
      <c r="AT2598" s="75"/>
      <c r="AU2598" s="48" t="e">
        <f>IF(OR(AQ2598="I",#REF!="I",AQ2598="C",#REF!="C"),"Termovacío",IF(OR(AO2598="I",AN2598="I",AP2598="I",AK2598="I",AL2598="I",AO2598="C",AN2598="C",AP2598="C",AK2598="C",AL2598="C"),"Regeneración",""))</f>
        <v>#REF!</v>
      </c>
    </row>
    <row r="2599" spans="1:47" x14ac:dyDescent="0.2">
      <c r="A2599" s="4">
        <v>2</v>
      </c>
      <c r="B2599" s="4"/>
      <c r="C2599" s="4" t="s">
        <v>586</v>
      </c>
      <c r="D2599" s="4" t="s">
        <v>155</v>
      </c>
      <c r="E2599" s="3" t="s">
        <v>153</v>
      </c>
      <c r="F2599" s="4" t="s">
        <v>589</v>
      </c>
      <c r="G2599" s="4" t="s">
        <v>19</v>
      </c>
      <c r="H2599" s="4" t="s">
        <v>590</v>
      </c>
      <c r="I2599" s="4" t="s">
        <v>588</v>
      </c>
      <c r="J2599" s="4">
        <v>40</v>
      </c>
      <c r="K2599" s="4"/>
      <c r="L2599" s="4">
        <v>2013</v>
      </c>
      <c r="M2599" s="4" t="s">
        <v>267</v>
      </c>
      <c r="N2599" s="4" t="s">
        <v>153</v>
      </c>
      <c r="O2599" s="4" t="s">
        <v>118</v>
      </c>
      <c r="P2599" s="4">
        <v>2013</v>
      </c>
      <c r="Q2599" s="4"/>
      <c r="R2599" s="4" t="s">
        <v>570</v>
      </c>
      <c r="S2599" s="4"/>
      <c r="T2599" s="4">
        <v>0</v>
      </c>
      <c r="U2599" s="4"/>
      <c r="V2599" s="4"/>
      <c r="W2599" s="4">
        <v>220</v>
      </c>
      <c r="X2599" s="119">
        <v>42497</v>
      </c>
      <c r="Y2599" s="27"/>
      <c r="Z2599" s="27"/>
      <c r="AA2599" s="28"/>
      <c r="AB2599" s="31"/>
      <c r="AC2599" s="32">
        <v>71</v>
      </c>
      <c r="AD2599" s="28"/>
      <c r="AE2599" s="28"/>
      <c r="AF2599" s="33"/>
      <c r="AG2599" s="28"/>
      <c r="AH2599" s="31"/>
      <c r="AI2599" s="31"/>
      <c r="AJ2599" s="31"/>
      <c r="AK2599" s="75" t="str">
        <f t="shared" si="537"/>
        <v/>
      </c>
      <c r="AL2599" s="75" t="str">
        <f t="shared" si="538"/>
        <v/>
      </c>
      <c r="AM2599" s="75"/>
      <c r="AN2599" s="75" t="str">
        <f t="shared" si="539"/>
        <v/>
      </c>
      <c r="AO2599" s="75" t="str">
        <f t="shared" si="540"/>
        <v/>
      </c>
      <c r="AP2599" s="75" t="str">
        <f t="shared" si="541"/>
        <v/>
      </c>
      <c r="AQ2599" s="75" t="str">
        <f t="shared" si="542"/>
        <v>A</v>
      </c>
      <c r="AR2599" s="75" t="str">
        <f t="shared" si="543"/>
        <v/>
      </c>
      <c r="AS2599" s="75"/>
      <c r="AT2599" s="75"/>
      <c r="AU2599" s="48" t="e">
        <f>IF(OR(AQ2599="I",#REF!="I",AQ2599="C",#REF!="C"),"Termovacío",IF(OR(AO2599="I",AN2599="I",AP2599="I",AK2599="I",AL2599="I",AO2599="C",AN2599="C",AP2599="C",AK2599="C",AL2599="C"),"Regeneración",""))</f>
        <v>#REF!</v>
      </c>
    </row>
    <row r="2600" spans="1:47" x14ac:dyDescent="0.2">
      <c r="A2600" s="36">
        <v>3</v>
      </c>
      <c r="B2600" s="36"/>
      <c r="C2600" s="36" t="s">
        <v>586</v>
      </c>
      <c r="D2600" s="36" t="s">
        <v>155</v>
      </c>
      <c r="E2600" s="37" t="s">
        <v>154</v>
      </c>
      <c r="F2600" s="36" t="s">
        <v>589</v>
      </c>
      <c r="G2600" s="36" t="s">
        <v>19</v>
      </c>
      <c r="H2600" s="36" t="s">
        <v>591</v>
      </c>
      <c r="I2600" s="36" t="s">
        <v>588</v>
      </c>
      <c r="J2600" s="36">
        <v>40</v>
      </c>
      <c r="K2600" s="36"/>
      <c r="L2600" s="36">
        <v>2013</v>
      </c>
      <c r="M2600" s="36" t="s">
        <v>267</v>
      </c>
      <c r="N2600" s="36" t="s">
        <v>153</v>
      </c>
      <c r="O2600" s="36" t="s">
        <v>118</v>
      </c>
      <c r="P2600" s="36">
        <v>2013</v>
      </c>
      <c r="Q2600" s="36"/>
      <c r="R2600" s="36" t="s">
        <v>570</v>
      </c>
      <c r="S2600" s="36"/>
      <c r="T2600" s="36">
        <v>0</v>
      </c>
      <c r="U2600" s="36"/>
      <c r="V2600" s="36" t="s">
        <v>448</v>
      </c>
      <c r="W2600" s="36">
        <v>220</v>
      </c>
      <c r="X2600" s="38">
        <v>45419</v>
      </c>
      <c r="Y2600" s="39"/>
      <c r="Z2600" s="39">
        <v>23</v>
      </c>
      <c r="AA2600" s="40" t="s">
        <v>282</v>
      </c>
      <c r="AB2600" s="41">
        <v>0.88300000000000001</v>
      </c>
      <c r="AC2600" s="42">
        <v>74</v>
      </c>
      <c r="AD2600" s="40">
        <v>5</v>
      </c>
      <c r="AE2600" s="40">
        <v>47.2</v>
      </c>
      <c r="AF2600" s="43">
        <v>0.01</v>
      </c>
      <c r="AG2600" s="40">
        <v>0.5</v>
      </c>
      <c r="AH2600" s="41">
        <v>0.18</v>
      </c>
      <c r="AI2600" s="41">
        <v>0.435</v>
      </c>
      <c r="AJ2600" s="41"/>
      <c r="AK2600" s="75" t="str">
        <f t="shared" si="537"/>
        <v>C</v>
      </c>
      <c r="AL2600" s="75" t="str">
        <f t="shared" si="538"/>
        <v>A</v>
      </c>
      <c r="AM2600" s="75"/>
      <c r="AN2600" s="75" t="str">
        <f t="shared" si="539"/>
        <v>A</v>
      </c>
      <c r="AO2600" s="75" t="str">
        <f t="shared" si="540"/>
        <v>A</v>
      </c>
      <c r="AP2600" s="75" t="str">
        <f t="shared" si="541"/>
        <v>A</v>
      </c>
      <c r="AQ2600" s="75" t="str">
        <f t="shared" si="542"/>
        <v>A</v>
      </c>
      <c r="AR2600" s="75" t="str">
        <f t="shared" si="543"/>
        <v/>
      </c>
      <c r="AS2600" s="75"/>
      <c r="AT2600" s="75"/>
      <c r="AU2600" s="48" t="e">
        <f>IF(OR(AQ2600="I",#REF!="I",AQ2600="C",#REF!="C"),"Termovacío",IF(OR(AO2600="I",AN2600="I",AP2600="I",AK2600="I",AL2600="I",AO2600="C",AN2600="C",AP2600="C",AK2600="C",AL2600="C"),"Regeneración",""))</f>
        <v>#REF!</v>
      </c>
    </row>
    <row r="2601" spans="1:47" x14ac:dyDescent="0.2">
      <c r="A2601" s="4">
        <v>3</v>
      </c>
      <c r="B2601" s="4"/>
      <c r="C2601" s="4" t="s">
        <v>586</v>
      </c>
      <c r="D2601" s="4" t="s">
        <v>155</v>
      </c>
      <c r="E2601" s="3" t="s">
        <v>154</v>
      </c>
      <c r="F2601" s="4" t="s">
        <v>589</v>
      </c>
      <c r="G2601" s="4" t="s">
        <v>19</v>
      </c>
      <c r="H2601" s="4" t="s">
        <v>591</v>
      </c>
      <c r="I2601" s="4" t="s">
        <v>588</v>
      </c>
      <c r="J2601" s="4">
        <v>40</v>
      </c>
      <c r="K2601" s="4"/>
      <c r="L2601" s="4">
        <v>2013</v>
      </c>
      <c r="M2601" s="4" t="s">
        <v>267</v>
      </c>
      <c r="N2601" s="4" t="s">
        <v>153</v>
      </c>
      <c r="O2601" s="4" t="s">
        <v>118</v>
      </c>
      <c r="P2601" s="4">
        <v>2013</v>
      </c>
      <c r="Q2601" s="4"/>
      <c r="R2601" s="4" t="s">
        <v>570</v>
      </c>
      <c r="S2601" s="4"/>
      <c r="T2601" s="4">
        <v>0</v>
      </c>
      <c r="U2601" s="4"/>
      <c r="V2601" s="4"/>
      <c r="W2601" s="4">
        <v>220</v>
      </c>
      <c r="X2601" s="119">
        <v>45053</v>
      </c>
      <c r="Y2601" s="27"/>
      <c r="Z2601" s="27"/>
      <c r="AA2601" s="28"/>
      <c r="AB2601" s="31"/>
      <c r="AC2601" s="32">
        <v>53</v>
      </c>
      <c r="AD2601" s="28"/>
      <c r="AE2601" s="28"/>
      <c r="AF2601" s="33"/>
      <c r="AG2601" s="28"/>
      <c r="AH2601" s="31"/>
      <c r="AI2601" s="31"/>
      <c r="AJ2601" s="31"/>
      <c r="AK2601" s="75" t="str">
        <f t="shared" si="537"/>
        <v/>
      </c>
      <c r="AL2601" s="75" t="str">
        <f t="shared" si="538"/>
        <v/>
      </c>
      <c r="AM2601" s="75"/>
      <c r="AN2601" s="75" t="str">
        <f t="shared" si="539"/>
        <v/>
      </c>
      <c r="AO2601" s="75" t="str">
        <f t="shared" si="540"/>
        <v/>
      </c>
      <c r="AP2601" s="75" t="str">
        <f t="shared" si="541"/>
        <v/>
      </c>
      <c r="AQ2601" s="75" t="str">
        <f t="shared" si="542"/>
        <v>A</v>
      </c>
      <c r="AR2601" s="75" t="str">
        <f t="shared" si="543"/>
        <v/>
      </c>
      <c r="AS2601" s="75"/>
      <c r="AT2601" s="75"/>
      <c r="AU2601" s="48" t="e">
        <f>IF(OR(AQ2601="I",#REF!="I",AQ2601="C",#REF!="C"),"Termovacío",IF(OR(AO2601="I",AN2601="I",AP2601="I",AK2601="I",AL2601="I",AO2601="C",AN2601="C",AP2601="C",AK2601="C",AL2601="C"),"Regeneración",""))</f>
        <v>#REF!</v>
      </c>
    </row>
    <row r="2602" spans="1:47" x14ac:dyDescent="0.2">
      <c r="A2602" s="4">
        <v>3</v>
      </c>
      <c r="B2602" s="4"/>
      <c r="C2602" s="4" t="s">
        <v>586</v>
      </c>
      <c r="D2602" s="4" t="s">
        <v>155</v>
      </c>
      <c r="E2602" s="3" t="s">
        <v>154</v>
      </c>
      <c r="F2602" s="4" t="s">
        <v>589</v>
      </c>
      <c r="G2602" s="4" t="s">
        <v>19</v>
      </c>
      <c r="H2602" s="4" t="s">
        <v>591</v>
      </c>
      <c r="I2602" s="4" t="s">
        <v>588</v>
      </c>
      <c r="J2602" s="4">
        <v>40</v>
      </c>
      <c r="K2602" s="4"/>
      <c r="L2602" s="4">
        <v>2013</v>
      </c>
      <c r="M2602" s="4" t="s">
        <v>267</v>
      </c>
      <c r="N2602" s="4" t="s">
        <v>153</v>
      </c>
      <c r="O2602" s="4" t="s">
        <v>118</v>
      </c>
      <c r="P2602" s="4">
        <v>2013</v>
      </c>
      <c r="Q2602" s="4"/>
      <c r="R2602" s="4" t="s">
        <v>570</v>
      </c>
      <c r="S2602" s="4"/>
      <c r="T2602" s="4">
        <v>0</v>
      </c>
      <c r="U2602" s="4"/>
      <c r="V2602" s="4"/>
      <c r="W2602" s="4">
        <v>220</v>
      </c>
      <c r="X2602" s="119">
        <v>44688</v>
      </c>
      <c r="Y2602" s="27"/>
      <c r="Z2602" s="27"/>
      <c r="AA2602" s="28"/>
      <c r="AB2602" s="31"/>
      <c r="AC2602" s="32">
        <v>54</v>
      </c>
      <c r="AD2602" s="28"/>
      <c r="AE2602" s="28"/>
      <c r="AF2602" s="33"/>
      <c r="AG2602" s="28"/>
      <c r="AH2602" s="31"/>
      <c r="AI2602" s="31"/>
      <c r="AJ2602" s="31"/>
      <c r="AK2602" s="75" t="str">
        <f t="shared" si="537"/>
        <v/>
      </c>
      <c r="AL2602" s="75" t="str">
        <f t="shared" si="538"/>
        <v/>
      </c>
      <c r="AM2602" s="75"/>
      <c r="AN2602" s="75" t="str">
        <f t="shared" si="539"/>
        <v/>
      </c>
      <c r="AO2602" s="75" t="str">
        <f t="shared" si="540"/>
        <v/>
      </c>
      <c r="AP2602" s="75" t="str">
        <f t="shared" si="541"/>
        <v/>
      </c>
      <c r="AQ2602" s="75" t="str">
        <f t="shared" si="542"/>
        <v>A</v>
      </c>
      <c r="AR2602" s="75" t="str">
        <f t="shared" si="543"/>
        <v/>
      </c>
      <c r="AS2602" s="75"/>
      <c r="AT2602" s="75"/>
      <c r="AU2602" s="48" t="e">
        <f>IF(OR(AQ2602="I",#REF!="I",AQ2602="C",#REF!="C"),"Termovacío",IF(OR(AO2602="I",AN2602="I",AP2602="I",AK2602="I",AL2602="I",AO2602="C",AN2602="C",AP2602="C",AK2602="C",AL2602="C"),"Regeneración",""))</f>
        <v>#REF!</v>
      </c>
    </row>
    <row r="2603" spans="1:47" x14ac:dyDescent="0.2">
      <c r="A2603" s="4">
        <v>3</v>
      </c>
      <c r="B2603" s="4"/>
      <c r="C2603" s="4" t="s">
        <v>586</v>
      </c>
      <c r="D2603" s="4" t="s">
        <v>155</v>
      </c>
      <c r="E2603" s="3" t="s">
        <v>154</v>
      </c>
      <c r="F2603" s="4" t="s">
        <v>589</v>
      </c>
      <c r="G2603" s="4" t="s">
        <v>19</v>
      </c>
      <c r="H2603" s="4" t="s">
        <v>591</v>
      </c>
      <c r="I2603" s="4" t="s">
        <v>588</v>
      </c>
      <c r="J2603" s="4">
        <v>40</v>
      </c>
      <c r="K2603" s="4"/>
      <c r="L2603" s="4">
        <v>2013</v>
      </c>
      <c r="M2603" s="4" t="s">
        <v>267</v>
      </c>
      <c r="N2603" s="4" t="s">
        <v>153</v>
      </c>
      <c r="O2603" s="4" t="s">
        <v>118</v>
      </c>
      <c r="P2603" s="4">
        <v>2013</v>
      </c>
      <c r="Q2603" s="4"/>
      <c r="R2603" s="4" t="s">
        <v>570</v>
      </c>
      <c r="S2603" s="4"/>
      <c r="T2603" s="4">
        <v>0</v>
      </c>
      <c r="U2603" s="4"/>
      <c r="V2603" s="4"/>
      <c r="W2603" s="4">
        <v>220</v>
      </c>
      <c r="X2603" s="119">
        <v>44323</v>
      </c>
      <c r="Y2603" s="27"/>
      <c r="Z2603" s="27"/>
      <c r="AA2603" s="28"/>
      <c r="AB2603" s="31"/>
      <c r="AC2603" s="32">
        <v>66.5</v>
      </c>
      <c r="AD2603" s="28"/>
      <c r="AE2603" s="28"/>
      <c r="AF2603" s="33"/>
      <c r="AG2603" s="28"/>
      <c r="AH2603" s="31"/>
      <c r="AI2603" s="31"/>
      <c r="AJ2603" s="31"/>
      <c r="AK2603" s="75" t="str">
        <f t="shared" si="537"/>
        <v/>
      </c>
      <c r="AL2603" s="75" t="str">
        <f t="shared" si="538"/>
        <v/>
      </c>
      <c r="AM2603" s="75"/>
      <c r="AN2603" s="75" t="str">
        <f t="shared" si="539"/>
        <v/>
      </c>
      <c r="AO2603" s="75" t="str">
        <f t="shared" si="540"/>
        <v/>
      </c>
      <c r="AP2603" s="75" t="str">
        <f t="shared" si="541"/>
        <v/>
      </c>
      <c r="AQ2603" s="75" t="str">
        <f t="shared" si="542"/>
        <v>A</v>
      </c>
      <c r="AR2603" s="75" t="str">
        <f t="shared" si="543"/>
        <v/>
      </c>
      <c r="AS2603" s="75"/>
      <c r="AT2603" s="75"/>
      <c r="AU2603" s="48" t="e">
        <f>IF(OR(AQ2603="I",#REF!="I",AQ2603="C",#REF!="C"),"Termovacío",IF(OR(AO2603="I",AN2603="I",AP2603="I",AK2603="I",AL2603="I",AO2603="C",AN2603="C",AP2603="C",AK2603="C",AL2603="C"),"Regeneración",""))</f>
        <v>#REF!</v>
      </c>
    </row>
    <row r="2604" spans="1:47" x14ac:dyDescent="0.2">
      <c r="A2604" s="4">
        <v>3</v>
      </c>
      <c r="B2604" s="4"/>
      <c r="C2604" s="4" t="s">
        <v>586</v>
      </c>
      <c r="D2604" s="4" t="s">
        <v>155</v>
      </c>
      <c r="E2604" s="3" t="s">
        <v>154</v>
      </c>
      <c r="F2604" s="4" t="s">
        <v>589</v>
      </c>
      <c r="G2604" s="4" t="s">
        <v>19</v>
      </c>
      <c r="H2604" s="4" t="s">
        <v>591</v>
      </c>
      <c r="I2604" s="4" t="s">
        <v>588</v>
      </c>
      <c r="J2604" s="4">
        <v>40</v>
      </c>
      <c r="K2604" s="4"/>
      <c r="L2604" s="4">
        <v>2013</v>
      </c>
      <c r="M2604" s="4" t="s">
        <v>267</v>
      </c>
      <c r="N2604" s="4" t="s">
        <v>153</v>
      </c>
      <c r="O2604" s="4" t="s">
        <v>118</v>
      </c>
      <c r="P2604" s="4">
        <v>2013</v>
      </c>
      <c r="Q2604" s="4"/>
      <c r="R2604" s="4" t="s">
        <v>570</v>
      </c>
      <c r="S2604" s="4"/>
      <c r="T2604" s="4">
        <v>0</v>
      </c>
      <c r="U2604" s="4"/>
      <c r="V2604" s="4"/>
      <c r="W2604" s="4">
        <v>220</v>
      </c>
      <c r="X2604" s="119">
        <v>43958</v>
      </c>
      <c r="Y2604" s="27"/>
      <c r="Z2604" s="27"/>
      <c r="AA2604" s="28"/>
      <c r="AB2604" s="31"/>
      <c r="AC2604" s="32">
        <v>65.400000000000006</v>
      </c>
      <c r="AD2604" s="28"/>
      <c r="AE2604" s="28"/>
      <c r="AF2604" s="33"/>
      <c r="AG2604" s="28"/>
      <c r="AH2604" s="31"/>
      <c r="AI2604" s="31"/>
      <c r="AJ2604" s="31"/>
      <c r="AK2604" s="75" t="str">
        <f t="shared" si="537"/>
        <v/>
      </c>
      <c r="AL2604" s="75" t="str">
        <f t="shared" si="538"/>
        <v/>
      </c>
      <c r="AM2604" s="75"/>
      <c r="AN2604" s="75" t="str">
        <f t="shared" si="539"/>
        <v/>
      </c>
      <c r="AO2604" s="75" t="str">
        <f t="shared" si="540"/>
        <v/>
      </c>
      <c r="AP2604" s="75" t="str">
        <f t="shared" si="541"/>
        <v/>
      </c>
      <c r="AQ2604" s="75" t="str">
        <f t="shared" si="542"/>
        <v>A</v>
      </c>
      <c r="AR2604" s="75" t="str">
        <f t="shared" si="543"/>
        <v/>
      </c>
      <c r="AS2604" s="75"/>
      <c r="AT2604" s="75"/>
      <c r="AU2604" s="48" t="e">
        <f>IF(OR(AQ2604="I",#REF!="I",AQ2604="C",#REF!="C"),"Termovacío",IF(OR(AO2604="I",AN2604="I",AP2604="I",AK2604="I",AL2604="I",AO2604="C",AN2604="C",AP2604="C",AK2604="C",AL2604="C"),"Regeneración",""))</f>
        <v>#REF!</v>
      </c>
    </row>
    <row r="2605" spans="1:47" x14ac:dyDescent="0.2">
      <c r="A2605" s="4">
        <v>3</v>
      </c>
      <c r="B2605" s="4"/>
      <c r="C2605" s="4" t="s">
        <v>586</v>
      </c>
      <c r="D2605" s="4" t="s">
        <v>155</v>
      </c>
      <c r="E2605" s="3" t="s">
        <v>154</v>
      </c>
      <c r="F2605" s="4" t="s">
        <v>589</v>
      </c>
      <c r="G2605" s="4" t="s">
        <v>19</v>
      </c>
      <c r="H2605" s="4" t="s">
        <v>591</v>
      </c>
      <c r="I2605" s="4" t="s">
        <v>588</v>
      </c>
      <c r="J2605" s="4">
        <v>40</v>
      </c>
      <c r="K2605" s="4"/>
      <c r="L2605" s="4">
        <v>2013</v>
      </c>
      <c r="M2605" s="4" t="s">
        <v>267</v>
      </c>
      <c r="N2605" s="4" t="s">
        <v>153</v>
      </c>
      <c r="O2605" s="4" t="s">
        <v>118</v>
      </c>
      <c r="P2605" s="4">
        <v>2013</v>
      </c>
      <c r="Q2605" s="4"/>
      <c r="R2605" s="4" t="s">
        <v>570</v>
      </c>
      <c r="S2605" s="4"/>
      <c r="T2605" s="4">
        <v>0</v>
      </c>
      <c r="U2605" s="4"/>
      <c r="V2605" s="4"/>
      <c r="W2605" s="4">
        <v>220</v>
      </c>
      <c r="X2605" s="119">
        <v>43592</v>
      </c>
      <c r="Y2605" s="27"/>
      <c r="Z2605" s="27"/>
      <c r="AA2605" s="28"/>
      <c r="AB2605" s="31"/>
      <c r="AC2605" s="32">
        <v>65.400000000000006</v>
      </c>
      <c r="AD2605" s="28"/>
      <c r="AE2605" s="28"/>
      <c r="AF2605" s="33"/>
      <c r="AG2605" s="28"/>
      <c r="AH2605" s="31"/>
      <c r="AI2605" s="31"/>
      <c r="AJ2605" s="31"/>
      <c r="AK2605" s="75" t="str">
        <f t="shared" si="537"/>
        <v/>
      </c>
      <c r="AL2605" s="75" t="str">
        <f t="shared" si="538"/>
        <v/>
      </c>
      <c r="AM2605" s="75"/>
      <c r="AN2605" s="75" t="str">
        <f t="shared" si="539"/>
        <v/>
      </c>
      <c r="AO2605" s="75" t="str">
        <f t="shared" si="540"/>
        <v/>
      </c>
      <c r="AP2605" s="75" t="str">
        <f t="shared" si="541"/>
        <v/>
      </c>
      <c r="AQ2605" s="75" t="str">
        <f t="shared" si="542"/>
        <v>A</v>
      </c>
      <c r="AR2605" s="75" t="str">
        <f t="shared" si="543"/>
        <v/>
      </c>
      <c r="AS2605" s="75"/>
      <c r="AT2605" s="75"/>
      <c r="AU2605" s="48" t="e">
        <f>IF(OR(AQ2605="I",#REF!="I",AQ2605="C",#REF!="C"),"Termovacío",IF(OR(AO2605="I",AN2605="I",AP2605="I",AK2605="I",AL2605="I",AO2605="C",AN2605="C",AP2605="C",AK2605="C",AL2605="C"),"Regeneración",""))</f>
        <v>#REF!</v>
      </c>
    </row>
    <row r="2606" spans="1:47" x14ac:dyDescent="0.2">
      <c r="A2606" s="4">
        <v>3</v>
      </c>
      <c r="B2606" s="4"/>
      <c r="C2606" s="4" t="s">
        <v>586</v>
      </c>
      <c r="D2606" s="4" t="s">
        <v>155</v>
      </c>
      <c r="E2606" s="3" t="s">
        <v>154</v>
      </c>
      <c r="F2606" s="4" t="s">
        <v>589</v>
      </c>
      <c r="G2606" s="4" t="s">
        <v>19</v>
      </c>
      <c r="H2606" s="4" t="s">
        <v>591</v>
      </c>
      <c r="I2606" s="4" t="s">
        <v>588</v>
      </c>
      <c r="J2606" s="4">
        <v>40</v>
      </c>
      <c r="K2606" s="4"/>
      <c r="L2606" s="4">
        <v>2013</v>
      </c>
      <c r="M2606" s="4" t="s">
        <v>267</v>
      </c>
      <c r="N2606" s="4" t="s">
        <v>153</v>
      </c>
      <c r="O2606" s="4" t="s">
        <v>118</v>
      </c>
      <c r="P2606" s="4">
        <v>2013</v>
      </c>
      <c r="Q2606" s="4"/>
      <c r="R2606" s="4" t="s">
        <v>570</v>
      </c>
      <c r="S2606" s="4"/>
      <c r="T2606" s="4">
        <v>0</v>
      </c>
      <c r="U2606" s="4"/>
      <c r="V2606" s="4"/>
      <c r="W2606" s="4">
        <v>220</v>
      </c>
      <c r="X2606" s="119">
        <v>43227</v>
      </c>
      <c r="Y2606" s="27"/>
      <c r="Z2606" s="27"/>
      <c r="AA2606" s="28"/>
      <c r="AB2606" s="31"/>
      <c r="AC2606" s="32">
        <v>74.900000000000006</v>
      </c>
      <c r="AD2606" s="28"/>
      <c r="AE2606" s="28"/>
      <c r="AF2606" s="33"/>
      <c r="AG2606" s="28"/>
      <c r="AH2606" s="31"/>
      <c r="AI2606" s="31"/>
      <c r="AJ2606" s="31"/>
      <c r="AK2606" s="75" t="str">
        <f t="shared" si="537"/>
        <v/>
      </c>
      <c r="AL2606" s="75" t="str">
        <f t="shared" si="538"/>
        <v/>
      </c>
      <c r="AM2606" s="75"/>
      <c r="AN2606" s="75" t="str">
        <f t="shared" si="539"/>
        <v/>
      </c>
      <c r="AO2606" s="75" t="str">
        <f t="shared" si="540"/>
        <v/>
      </c>
      <c r="AP2606" s="75" t="str">
        <f t="shared" si="541"/>
        <v/>
      </c>
      <c r="AQ2606" s="75" t="str">
        <f t="shared" si="542"/>
        <v>A</v>
      </c>
      <c r="AR2606" s="75" t="str">
        <f t="shared" si="543"/>
        <v/>
      </c>
      <c r="AS2606" s="75"/>
      <c r="AT2606" s="75"/>
      <c r="AU2606" s="48" t="e">
        <f>IF(OR(AQ2606="I",#REF!="I",AQ2606="C",#REF!="C"),"Termovacío",IF(OR(AO2606="I",AN2606="I",AP2606="I",AK2606="I",AL2606="I",AO2606="C",AN2606="C",AP2606="C",AK2606="C",AL2606="C"),"Regeneración",""))</f>
        <v>#REF!</v>
      </c>
    </row>
    <row r="2607" spans="1:47" x14ac:dyDescent="0.2">
      <c r="A2607" s="4">
        <v>3</v>
      </c>
      <c r="B2607" s="4"/>
      <c r="C2607" s="4" t="s">
        <v>586</v>
      </c>
      <c r="D2607" s="4" t="s">
        <v>155</v>
      </c>
      <c r="E2607" s="3" t="s">
        <v>154</v>
      </c>
      <c r="F2607" s="4" t="s">
        <v>589</v>
      </c>
      <c r="G2607" s="4" t="s">
        <v>19</v>
      </c>
      <c r="H2607" s="4" t="s">
        <v>591</v>
      </c>
      <c r="I2607" s="4" t="s">
        <v>588</v>
      </c>
      <c r="J2607" s="4">
        <v>40</v>
      </c>
      <c r="K2607" s="4"/>
      <c r="L2607" s="4">
        <v>2013</v>
      </c>
      <c r="M2607" s="4" t="s">
        <v>267</v>
      </c>
      <c r="N2607" s="4" t="s">
        <v>153</v>
      </c>
      <c r="O2607" s="4" t="s">
        <v>118</v>
      </c>
      <c r="P2607" s="4">
        <v>2013</v>
      </c>
      <c r="Q2607" s="4"/>
      <c r="R2607" s="4" t="s">
        <v>570</v>
      </c>
      <c r="S2607" s="4"/>
      <c r="T2607" s="4">
        <v>0</v>
      </c>
      <c r="U2607" s="4"/>
      <c r="V2607" s="4"/>
      <c r="W2607" s="4">
        <v>220</v>
      </c>
      <c r="X2607" s="119">
        <v>42862</v>
      </c>
      <c r="Y2607" s="27"/>
      <c r="Z2607" s="27"/>
      <c r="AA2607" s="28"/>
      <c r="AB2607" s="31"/>
      <c r="AC2607" s="32">
        <v>64.400000000000006</v>
      </c>
      <c r="AD2607" s="28"/>
      <c r="AE2607" s="28"/>
      <c r="AF2607" s="33"/>
      <c r="AG2607" s="28"/>
      <c r="AH2607" s="31"/>
      <c r="AI2607" s="31"/>
      <c r="AJ2607" s="31"/>
      <c r="AK2607" s="75" t="str">
        <f t="shared" si="537"/>
        <v/>
      </c>
      <c r="AL2607" s="75" t="str">
        <f t="shared" si="538"/>
        <v/>
      </c>
      <c r="AM2607" s="75"/>
      <c r="AN2607" s="75" t="str">
        <f t="shared" si="539"/>
        <v/>
      </c>
      <c r="AO2607" s="75" t="str">
        <f t="shared" si="540"/>
        <v/>
      </c>
      <c r="AP2607" s="75" t="str">
        <f t="shared" si="541"/>
        <v/>
      </c>
      <c r="AQ2607" s="75" t="str">
        <f t="shared" si="542"/>
        <v>A</v>
      </c>
      <c r="AR2607" s="75" t="str">
        <f t="shared" si="543"/>
        <v/>
      </c>
      <c r="AS2607" s="75"/>
      <c r="AT2607" s="75"/>
      <c r="AU2607" s="48" t="e">
        <f>IF(OR(AQ2607="I",#REF!="I",AQ2607="C",#REF!="C"),"Termovacío",IF(OR(AO2607="I",AN2607="I",AP2607="I",AK2607="I",AL2607="I",AO2607="C",AN2607="C",AP2607="C",AK2607="C",AL2607="C"),"Regeneración",""))</f>
        <v>#REF!</v>
      </c>
    </row>
    <row r="2608" spans="1:47" x14ac:dyDescent="0.2">
      <c r="A2608" s="4">
        <v>3</v>
      </c>
      <c r="B2608" s="4"/>
      <c r="C2608" s="4" t="s">
        <v>586</v>
      </c>
      <c r="D2608" s="4" t="s">
        <v>155</v>
      </c>
      <c r="E2608" s="3" t="s">
        <v>154</v>
      </c>
      <c r="F2608" s="4" t="s">
        <v>589</v>
      </c>
      <c r="G2608" s="4" t="s">
        <v>19</v>
      </c>
      <c r="H2608" s="4" t="s">
        <v>591</v>
      </c>
      <c r="I2608" s="4" t="s">
        <v>588</v>
      </c>
      <c r="J2608" s="4">
        <v>40</v>
      </c>
      <c r="K2608" s="4"/>
      <c r="L2608" s="4">
        <v>2013</v>
      </c>
      <c r="M2608" s="4" t="s">
        <v>267</v>
      </c>
      <c r="N2608" s="4" t="s">
        <v>153</v>
      </c>
      <c r="O2608" s="4" t="s">
        <v>118</v>
      </c>
      <c r="P2608" s="4">
        <v>2013</v>
      </c>
      <c r="Q2608" s="4"/>
      <c r="R2608" s="4" t="s">
        <v>570</v>
      </c>
      <c r="S2608" s="4"/>
      <c r="T2608" s="4">
        <v>0</v>
      </c>
      <c r="U2608" s="4"/>
      <c r="V2608" s="4"/>
      <c r="W2608" s="4">
        <v>220</v>
      </c>
      <c r="X2608" s="119">
        <v>42497</v>
      </c>
      <c r="Y2608" s="27"/>
      <c r="Z2608" s="27"/>
      <c r="AA2608" s="28"/>
      <c r="AB2608" s="31"/>
      <c r="AC2608" s="32">
        <v>73</v>
      </c>
      <c r="AD2608" s="28"/>
      <c r="AE2608" s="28"/>
      <c r="AF2608" s="33"/>
      <c r="AG2608" s="28"/>
      <c r="AH2608" s="31"/>
      <c r="AI2608" s="31"/>
      <c r="AJ2608" s="31"/>
      <c r="AK2608" s="75" t="str">
        <f t="shared" si="537"/>
        <v/>
      </c>
      <c r="AL2608" s="75" t="str">
        <f t="shared" si="538"/>
        <v/>
      </c>
      <c r="AM2608" s="75"/>
      <c r="AN2608" s="75" t="str">
        <f t="shared" si="539"/>
        <v/>
      </c>
      <c r="AO2608" s="75" t="str">
        <f t="shared" si="540"/>
        <v/>
      </c>
      <c r="AP2608" s="75" t="str">
        <f t="shared" si="541"/>
        <v/>
      </c>
      <c r="AQ2608" s="75" t="str">
        <f t="shared" si="542"/>
        <v>A</v>
      </c>
      <c r="AR2608" s="75" t="str">
        <f t="shared" si="543"/>
        <v/>
      </c>
      <c r="AS2608" s="75"/>
      <c r="AT2608" s="75"/>
      <c r="AU2608" s="48" t="e">
        <f>IF(OR(AQ2608="I",#REF!="I",AQ2608="C",#REF!="C"),"Termovacío",IF(OR(AO2608="I",AN2608="I",AP2608="I",AK2608="I",AL2608="I",AO2608="C",AN2608="C",AP2608="C",AK2608="C",AL2608="C"),"Regeneración",""))</f>
        <v>#REF!</v>
      </c>
    </row>
    <row r="2609" spans="1:163" x14ac:dyDescent="0.2">
      <c r="A2609" s="36">
        <v>4</v>
      </c>
      <c r="B2609" s="36"/>
      <c r="C2609" s="36" t="s">
        <v>586</v>
      </c>
      <c r="D2609" s="36" t="s">
        <v>464</v>
      </c>
      <c r="E2609" s="37"/>
      <c r="F2609" s="36" t="s">
        <v>589</v>
      </c>
      <c r="G2609" s="36" t="s">
        <v>19</v>
      </c>
      <c r="H2609" s="36" t="s">
        <v>477</v>
      </c>
      <c r="I2609" s="36" t="s">
        <v>588</v>
      </c>
      <c r="J2609" s="36">
        <v>40</v>
      </c>
      <c r="K2609" s="36"/>
      <c r="L2609" s="36">
        <v>2013</v>
      </c>
      <c r="M2609" s="36" t="s">
        <v>267</v>
      </c>
      <c r="N2609" s="36" t="s">
        <v>153</v>
      </c>
      <c r="O2609" s="36" t="s">
        <v>118</v>
      </c>
      <c r="P2609" s="36">
        <v>2013</v>
      </c>
      <c r="Q2609" s="36"/>
      <c r="R2609" s="36" t="s">
        <v>570</v>
      </c>
      <c r="S2609" s="36"/>
      <c r="T2609" s="36">
        <v>0</v>
      </c>
      <c r="U2609" s="36"/>
      <c r="V2609" s="36" t="s">
        <v>448</v>
      </c>
      <c r="W2609" s="36">
        <v>220</v>
      </c>
      <c r="X2609" s="38">
        <v>45419</v>
      </c>
      <c r="Y2609" s="39"/>
      <c r="Z2609" s="39">
        <v>23</v>
      </c>
      <c r="AA2609" s="40" t="s">
        <v>282</v>
      </c>
      <c r="AB2609" s="41">
        <v>0.88300000000000001</v>
      </c>
      <c r="AC2609" s="42">
        <v>62</v>
      </c>
      <c r="AD2609" s="40">
        <v>5</v>
      </c>
      <c r="AE2609" s="40">
        <v>47.2</v>
      </c>
      <c r="AF2609" s="43">
        <v>0.01</v>
      </c>
      <c r="AG2609" s="40">
        <v>0.5</v>
      </c>
      <c r="AH2609" s="41">
        <v>0.18</v>
      </c>
      <c r="AI2609" s="41">
        <v>0.435</v>
      </c>
      <c r="AJ2609" s="41"/>
      <c r="AK2609" s="75" t="str">
        <f t="shared" si="537"/>
        <v>C</v>
      </c>
      <c r="AL2609" s="75" t="str">
        <f t="shared" si="538"/>
        <v>A</v>
      </c>
      <c r="AM2609" s="75"/>
      <c r="AN2609" s="75" t="str">
        <f t="shared" si="539"/>
        <v>A</v>
      </c>
      <c r="AO2609" s="75" t="str">
        <f t="shared" si="540"/>
        <v>A</v>
      </c>
      <c r="AP2609" s="75" t="str">
        <f t="shared" si="541"/>
        <v>A</v>
      </c>
      <c r="AQ2609" s="75" t="str">
        <f t="shared" si="542"/>
        <v>A</v>
      </c>
      <c r="AR2609" s="75" t="str">
        <f t="shared" si="543"/>
        <v/>
      </c>
      <c r="AS2609" s="75"/>
      <c r="AT2609" s="75"/>
      <c r="AU2609" s="48" t="e">
        <f>IF(OR(AQ2609="I",#REF!="I",AQ2609="C",#REF!="C"),"Termovacío",IF(OR(AO2609="I",AN2609="I",AP2609="I",AK2609="I",AL2609="I",AO2609="C",AN2609="C",AP2609="C",AK2609="C",AL2609="C"),"Regeneración",""))</f>
        <v>#REF!</v>
      </c>
    </row>
    <row r="2610" spans="1:163" x14ac:dyDescent="0.2">
      <c r="A2610" s="4">
        <v>4</v>
      </c>
      <c r="B2610" s="4"/>
      <c r="C2610" s="4" t="s">
        <v>586</v>
      </c>
      <c r="D2610" s="4" t="s">
        <v>464</v>
      </c>
      <c r="E2610" s="3"/>
      <c r="F2610" s="4" t="s">
        <v>589</v>
      </c>
      <c r="G2610" s="4" t="s">
        <v>19</v>
      </c>
      <c r="H2610" s="4" t="s">
        <v>477</v>
      </c>
      <c r="I2610" s="4" t="s">
        <v>588</v>
      </c>
      <c r="J2610" s="4">
        <v>40</v>
      </c>
      <c r="K2610" s="4"/>
      <c r="L2610" s="4">
        <v>2013</v>
      </c>
      <c r="M2610" s="4" t="s">
        <v>267</v>
      </c>
      <c r="N2610" s="4" t="s">
        <v>153</v>
      </c>
      <c r="O2610" s="4" t="s">
        <v>118</v>
      </c>
      <c r="P2610" s="4">
        <v>2013</v>
      </c>
      <c r="Q2610" s="4"/>
      <c r="R2610" s="4" t="s">
        <v>570</v>
      </c>
      <c r="S2610" s="4"/>
      <c r="T2610" s="4">
        <v>0</v>
      </c>
      <c r="U2610" s="4"/>
      <c r="V2610" s="4"/>
      <c r="W2610" s="4">
        <v>220</v>
      </c>
      <c r="X2610" s="119">
        <v>45053</v>
      </c>
      <c r="Y2610" s="27"/>
      <c r="Z2610" s="27"/>
      <c r="AA2610" s="28"/>
      <c r="AB2610" s="31"/>
      <c r="AC2610" s="32">
        <v>62</v>
      </c>
      <c r="AD2610" s="28"/>
      <c r="AE2610" s="28"/>
      <c r="AF2610" s="33"/>
      <c r="AG2610" s="28"/>
      <c r="AH2610" s="31"/>
      <c r="AI2610" s="31"/>
      <c r="AJ2610" s="31"/>
      <c r="AK2610" s="75" t="str">
        <f t="shared" si="537"/>
        <v/>
      </c>
      <c r="AL2610" s="75" t="str">
        <f t="shared" si="538"/>
        <v/>
      </c>
      <c r="AM2610" s="75"/>
      <c r="AN2610" s="75" t="str">
        <f t="shared" si="539"/>
        <v/>
      </c>
      <c r="AO2610" s="75" t="str">
        <f t="shared" si="540"/>
        <v/>
      </c>
      <c r="AP2610" s="75" t="str">
        <f t="shared" si="541"/>
        <v/>
      </c>
      <c r="AQ2610" s="75" t="str">
        <f t="shared" si="542"/>
        <v>A</v>
      </c>
      <c r="AR2610" s="75" t="str">
        <f t="shared" si="543"/>
        <v/>
      </c>
      <c r="AS2610" s="75"/>
      <c r="AT2610" s="75"/>
      <c r="AU2610" s="48" t="e">
        <f>IF(OR(AQ2610="I",#REF!="I",AQ2610="C",#REF!="C"),"Termovacío",IF(OR(AO2610="I",AN2610="I",AP2610="I",AK2610="I",AL2610="I",AO2610="C",AN2610="C",AP2610="C",AK2610="C",AL2610="C"),"Regeneración",""))</f>
        <v>#REF!</v>
      </c>
    </row>
    <row r="2611" spans="1:163" x14ac:dyDescent="0.2">
      <c r="A2611" s="4">
        <v>4</v>
      </c>
      <c r="B2611" s="4"/>
      <c r="C2611" s="4" t="s">
        <v>586</v>
      </c>
      <c r="D2611" s="4" t="s">
        <v>464</v>
      </c>
      <c r="E2611" s="3"/>
      <c r="F2611" s="4" t="s">
        <v>589</v>
      </c>
      <c r="G2611" s="4" t="s">
        <v>19</v>
      </c>
      <c r="H2611" s="4" t="s">
        <v>477</v>
      </c>
      <c r="I2611" s="4" t="s">
        <v>588</v>
      </c>
      <c r="J2611" s="4">
        <v>40</v>
      </c>
      <c r="K2611" s="4"/>
      <c r="L2611" s="4">
        <v>2013</v>
      </c>
      <c r="M2611" s="4" t="s">
        <v>267</v>
      </c>
      <c r="N2611" s="4" t="s">
        <v>153</v>
      </c>
      <c r="O2611" s="4" t="s">
        <v>118</v>
      </c>
      <c r="P2611" s="4">
        <v>2013</v>
      </c>
      <c r="Q2611" s="4"/>
      <c r="R2611" s="4" t="s">
        <v>570</v>
      </c>
      <c r="S2611" s="4"/>
      <c r="T2611" s="4">
        <v>0</v>
      </c>
      <c r="U2611" s="4"/>
      <c r="V2611" s="4"/>
      <c r="W2611" s="4">
        <v>220</v>
      </c>
      <c r="X2611" s="119">
        <v>44688</v>
      </c>
      <c r="Y2611" s="27"/>
      <c r="Z2611" s="27"/>
      <c r="AA2611" s="28"/>
      <c r="AB2611" s="31"/>
      <c r="AC2611" s="32">
        <v>51.1</v>
      </c>
      <c r="AD2611" s="28"/>
      <c r="AE2611" s="28"/>
      <c r="AF2611" s="33"/>
      <c r="AG2611" s="28"/>
      <c r="AH2611" s="31"/>
      <c r="AI2611" s="31"/>
      <c r="AJ2611" s="31"/>
      <c r="AK2611" s="75" t="str">
        <f t="shared" si="537"/>
        <v/>
      </c>
      <c r="AL2611" s="75" t="str">
        <f t="shared" si="538"/>
        <v/>
      </c>
      <c r="AM2611" s="75"/>
      <c r="AN2611" s="75" t="str">
        <f t="shared" si="539"/>
        <v/>
      </c>
      <c r="AO2611" s="75" t="str">
        <f t="shared" si="540"/>
        <v/>
      </c>
      <c r="AP2611" s="75" t="str">
        <f t="shared" si="541"/>
        <v/>
      </c>
      <c r="AQ2611" s="75" t="str">
        <f t="shared" si="542"/>
        <v>A</v>
      </c>
      <c r="AR2611" s="75" t="str">
        <f t="shared" si="543"/>
        <v/>
      </c>
      <c r="AS2611" s="75"/>
      <c r="AT2611" s="75"/>
      <c r="AU2611" s="48" t="e">
        <f>IF(OR(AQ2611="I",#REF!="I",AQ2611="C",#REF!="C"),"Termovacío",IF(OR(AO2611="I",AN2611="I",AP2611="I",AK2611="I",AL2611="I",AO2611="C",AN2611="C",AP2611="C",AK2611="C",AL2611="C"),"Regeneración",""))</f>
        <v>#REF!</v>
      </c>
    </row>
    <row r="2612" spans="1:163" x14ac:dyDescent="0.2">
      <c r="A2612" s="4">
        <v>4</v>
      </c>
      <c r="B2612" s="4"/>
      <c r="C2612" s="4" t="s">
        <v>586</v>
      </c>
      <c r="D2612" s="4" t="s">
        <v>464</v>
      </c>
      <c r="E2612" s="3"/>
      <c r="F2612" s="4" t="s">
        <v>589</v>
      </c>
      <c r="G2612" s="4" t="s">
        <v>19</v>
      </c>
      <c r="H2612" s="4" t="s">
        <v>477</v>
      </c>
      <c r="I2612" s="4" t="s">
        <v>588</v>
      </c>
      <c r="J2612" s="4">
        <v>40</v>
      </c>
      <c r="K2612" s="4"/>
      <c r="L2612" s="4">
        <v>2013</v>
      </c>
      <c r="M2612" s="4" t="s">
        <v>267</v>
      </c>
      <c r="N2612" s="4" t="s">
        <v>153</v>
      </c>
      <c r="O2612" s="4" t="s">
        <v>118</v>
      </c>
      <c r="P2612" s="4">
        <v>2013</v>
      </c>
      <c r="Q2612" s="4"/>
      <c r="R2612" s="4" t="s">
        <v>570</v>
      </c>
      <c r="S2612" s="4"/>
      <c r="T2612" s="4">
        <v>0</v>
      </c>
      <c r="U2612" s="4"/>
      <c r="V2612" s="4"/>
      <c r="W2612" s="4">
        <v>220</v>
      </c>
      <c r="X2612" s="119">
        <v>44323</v>
      </c>
      <c r="Y2612" s="27"/>
      <c r="Z2612" s="27"/>
      <c r="AA2612" s="28"/>
      <c r="AB2612" s="31"/>
      <c r="AC2612" s="32">
        <v>68.099999999999994</v>
      </c>
      <c r="AD2612" s="28"/>
      <c r="AE2612" s="28"/>
      <c r="AF2612" s="33"/>
      <c r="AG2612" s="28"/>
      <c r="AH2612" s="31"/>
      <c r="AI2612" s="31"/>
      <c r="AJ2612" s="31"/>
      <c r="AK2612" s="75" t="str">
        <f t="shared" si="537"/>
        <v/>
      </c>
      <c r="AL2612" s="75" t="str">
        <f t="shared" si="538"/>
        <v/>
      </c>
      <c r="AM2612" s="75"/>
      <c r="AN2612" s="75" t="str">
        <f t="shared" si="539"/>
        <v/>
      </c>
      <c r="AO2612" s="75" t="str">
        <f t="shared" si="540"/>
        <v/>
      </c>
      <c r="AP2612" s="75" t="str">
        <f t="shared" si="541"/>
        <v/>
      </c>
      <c r="AQ2612" s="75" t="str">
        <f t="shared" si="542"/>
        <v>A</v>
      </c>
      <c r="AR2612" s="75" t="str">
        <f t="shared" si="543"/>
        <v/>
      </c>
      <c r="AS2612" s="75"/>
      <c r="AT2612" s="75"/>
      <c r="AU2612" s="48" t="e">
        <f>IF(OR(AQ2612="I",#REF!="I",AQ2612="C",#REF!="C"),"Termovacío",IF(OR(AO2612="I",AN2612="I",AP2612="I",AK2612="I",AL2612="I",AO2612="C",AN2612="C",AP2612="C",AK2612="C",AL2612="C"),"Regeneración",""))</f>
        <v>#REF!</v>
      </c>
    </row>
    <row r="2613" spans="1:163" x14ac:dyDescent="0.2">
      <c r="A2613" s="4">
        <v>4</v>
      </c>
      <c r="B2613" s="4"/>
      <c r="C2613" s="4" t="s">
        <v>586</v>
      </c>
      <c r="D2613" s="4" t="s">
        <v>464</v>
      </c>
      <c r="E2613" s="3"/>
      <c r="F2613" s="4" t="s">
        <v>589</v>
      </c>
      <c r="G2613" s="4" t="s">
        <v>19</v>
      </c>
      <c r="H2613" s="4" t="s">
        <v>477</v>
      </c>
      <c r="I2613" s="4" t="s">
        <v>588</v>
      </c>
      <c r="J2613" s="4">
        <v>40</v>
      </c>
      <c r="K2613" s="4"/>
      <c r="L2613" s="4">
        <v>2013</v>
      </c>
      <c r="M2613" s="4" t="s">
        <v>267</v>
      </c>
      <c r="N2613" s="4" t="s">
        <v>153</v>
      </c>
      <c r="O2613" s="4" t="s">
        <v>118</v>
      </c>
      <c r="P2613" s="4">
        <v>2013</v>
      </c>
      <c r="Q2613" s="4"/>
      <c r="R2613" s="4" t="s">
        <v>570</v>
      </c>
      <c r="S2613" s="4"/>
      <c r="T2613" s="4">
        <v>0</v>
      </c>
      <c r="U2613" s="4"/>
      <c r="V2613" s="4"/>
      <c r="W2613" s="4">
        <v>220</v>
      </c>
      <c r="X2613" s="119">
        <v>43958</v>
      </c>
      <c r="Y2613" s="27"/>
      <c r="Z2613" s="27"/>
      <c r="AA2613" s="28"/>
      <c r="AB2613" s="31"/>
      <c r="AC2613" s="32">
        <v>53</v>
      </c>
      <c r="AD2613" s="28"/>
      <c r="AE2613" s="28"/>
      <c r="AF2613" s="33"/>
      <c r="AG2613" s="28"/>
      <c r="AH2613" s="31"/>
      <c r="AI2613" s="31"/>
      <c r="AJ2613" s="31"/>
      <c r="AK2613" s="75" t="str">
        <f t="shared" si="537"/>
        <v/>
      </c>
      <c r="AL2613" s="75" t="str">
        <f t="shared" si="538"/>
        <v/>
      </c>
      <c r="AM2613" s="75"/>
      <c r="AN2613" s="75" t="str">
        <f t="shared" si="539"/>
        <v/>
      </c>
      <c r="AO2613" s="75" t="str">
        <f t="shared" si="540"/>
        <v/>
      </c>
      <c r="AP2613" s="75" t="str">
        <f t="shared" si="541"/>
        <v/>
      </c>
      <c r="AQ2613" s="75" t="str">
        <f t="shared" si="542"/>
        <v>A</v>
      </c>
      <c r="AR2613" s="75" t="str">
        <f t="shared" si="543"/>
        <v/>
      </c>
      <c r="AS2613" s="75"/>
      <c r="AT2613" s="75"/>
      <c r="AU2613" s="48" t="e">
        <f>IF(OR(AQ2613="I",#REF!="I",AQ2613="C",#REF!="C"),"Termovacío",IF(OR(AO2613="I",AN2613="I",AP2613="I",AK2613="I",AL2613="I",AO2613="C",AN2613="C",AP2613="C",AK2613="C",AL2613="C"),"Regeneración",""))</f>
        <v>#REF!</v>
      </c>
    </row>
    <row r="2614" spans="1:163" x14ac:dyDescent="0.2">
      <c r="A2614" s="4">
        <v>4</v>
      </c>
      <c r="B2614" s="4"/>
      <c r="C2614" s="4" t="s">
        <v>586</v>
      </c>
      <c r="D2614" s="4" t="s">
        <v>464</v>
      </c>
      <c r="E2614" s="3"/>
      <c r="F2614" s="4" t="s">
        <v>589</v>
      </c>
      <c r="G2614" s="4" t="s">
        <v>19</v>
      </c>
      <c r="H2614" s="4" t="s">
        <v>477</v>
      </c>
      <c r="I2614" s="4" t="s">
        <v>588</v>
      </c>
      <c r="J2614" s="4">
        <v>40</v>
      </c>
      <c r="K2614" s="4"/>
      <c r="L2614" s="4">
        <v>2013</v>
      </c>
      <c r="M2614" s="4" t="s">
        <v>267</v>
      </c>
      <c r="N2614" s="4" t="s">
        <v>153</v>
      </c>
      <c r="O2614" s="4" t="s">
        <v>118</v>
      </c>
      <c r="P2614" s="4">
        <v>2013</v>
      </c>
      <c r="Q2614" s="4"/>
      <c r="R2614" s="4" t="s">
        <v>570</v>
      </c>
      <c r="S2614" s="4"/>
      <c r="T2614" s="4">
        <v>0</v>
      </c>
      <c r="U2614" s="4"/>
      <c r="V2614" s="4"/>
      <c r="W2614" s="4">
        <v>220</v>
      </c>
      <c r="X2614" s="119">
        <v>43592</v>
      </c>
      <c r="Y2614" s="27"/>
      <c r="Z2614" s="27"/>
      <c r="AA2614" s="28"/>
      <c r="AB2614" s="31"/>
      <c r="AC2614" s="32">
        <v>61.9</v>
      </c>
      <c r="AD2614" s="28"/>
      <c r="AE2614" s="28"/>
      <c r="AF2614" s="33"/>
      <c r="AG2614" s="28"/>
      <c r="AH2614" s="31"/>
      <c r="AI2614" s="31"/>
      <c r="AJ2614" s="31"/>
      <c r="AK2614" s="75" t="str">
        <f t="shared" si="537"/>
        <v/>
      </c>
      <c r="AL2614" s="75" t="str">
        <f t="shared" si="538"/>
        <v/>
      </c>
      <c r="AM2614" s="75"/>
      <c r="AN2614" s="75" t="str">
        <f t="shared" si="539"/>
        <v/>
      </c>
      <c r="AO2614" s="75" t="str">
        <f t="shared" si="540"/>
        <v/>
      </c>
      <c r="AP2614" s="75" t="str">
        <f t="shared" si="541"/>
        <v/>
      </c>
      <c r="AQ2614" s="75" t="str">
        <f t="shared" si="542"/>
        <v>A</v>
      </c>
      <c r="AR2614" s="75" t="str">
        <f t="shared" si="543"/>
        <v/>
      </c>
      <c r="AS2614" s="75"/>
      <c r="AT2614" s="75"/>
      <c r="AU2614" s="48" t="e">
        <f>IF(OR(AQ2614="I",#REF!="I",AQ2614="C",#REF!="C"),"Termovacío",IF(OR(AO2614="I",AN2614="I",AP2614="I",AK2614="I",AL2614="I",AO2614="C",AN2614="C",AP2614="C",AK2614="C",AL2614="C"),"Regeneración",""))</f>
        <v>#REF!</v>
      </c>
    </row>
    <row r="2615" spans="1:163" x14ac:dyDescent="0.2">
      <c r="A2615" s="4">
        <v>4</v>
      </c>
      <c r="B2615" s="4"/>
      <c r="C2615" s="4" t="s">
        <v>586</v>
      </c>
      <c r="D2615" s="4" t="s">
        <v>464</v>
      </c>
      <c r="E2615" s="3"/>
      <c r="F2615" s="4" t="s">
        <v>589</v>
      </c>
      <c r="G2615" s="4" t="s">
        <v>19</v>
      </c>
      <c r="H2615" s="4" t="s">
        <v>477</v>
      </c>
      <c r="I2615" s="4" t="s">
        <v>588</v>
      </c>
      <c r="J2615" s="4">
        <v>40</v>
      </c>
      <c r="K2615" s="4"/>
      <c r="L2615" s="4">
        <v>2013</v>
      </c>
      <c r="M2615" s="4" t="s">
        <v>267</v>
      </c>
      <c r="N2615" s="4" t="s">
        <v>153</v>
      </c>
      <c r="O2615" s="4" t="s">
        <v>118</v>
      </c>
      <c r="P2615" s="4">
        <v>2013</v>
      </c>
      <c r="Q2615" s="4"/>
      <c r="R2615" s="4" t="s">
        <v>570</v>
      </c>
      <c r="S2615" s="4"/>
      <c r="T2615" s="4">
        <v>0</v>
      </c>
      <c r="U2615" s="4"/>
      <c r="V2615" s="4"/>
      <c r="W2615" s="4">
        <v>220</v>
      </c>
      <c r="X2615" s="119">
        <v>43227</v>
      </c>
      <c r="Y2615" s="27"/>
      <c r="Z2615" s="27"/>
      <c r="AA2615" s="28"/>
      <c r="AB2615" s="31"/>
      <c r="AC2615" s="32">
        <v>70</v>
      </c>
      <c r="AD2615" s="28"/>
      <c r="AE2615" s="28"/>
      <c r="AF2615" s="33"/>
      <c r="AG2615" s="28"/>
      <c r="AH2615" s="31"/>
      <c r="AI2615" s="31"/>
      <c r="AJ2615" s="31"/>
      <c r="AK2615" s="75" t="str">
        <f t="shared" si="537"/>
        <v/>
      </c>
      <c r="AL2615" s="75" t="str">
        <f t="shared" si="538"/>
        <v/>
      </c>
      <c r="AM2615" s="75"/>
      <c r="AN2615" s="75" t="str">
        <f t="shared" si="539"/>
        <v/>
      </c>
      <c r="AO2615" s="75" t="str">
        <f t="shared" si="540"/>
        <v/>
      </c>
      <c r="AP2615" s="75" t="str">
        <f t="shared" si="541"/>
        <v/>
      </c>
      <c r="AQ2615" s="75" t="str">
        <f t="shared" si="542"/>
        <v>A</v>
      </c>
      <c r="AR2615" s="75" t="str">
        <f t="shared" si="543"/>
        <v/>
      </c>
      <c r="AS2615" s="75"/>
      <c r="AT2615" s="75"/>
      <c r="AU2615" s="48" t="e">
        <f>IF(OR(AQ2615="I",#REF!="I",AQ2615="C",#REF!="C"),"Termovacío",IF(OR(AO2615="I",AN2615="I",AP2615="I",AK2615="I",AL2615="I",AO2615="C",AN2615="C",AP2615="C",AK2615="C",AL2615="C"),"Regeneración",""))</f>
        <v>#REF!</v>
      </c>
    </row>
    <row r="2616" spans="1:163" x14ac:dyDescent="0.2">
      <c r="V2616" s="98"/>
      <c r="X2616" s="99"/>
      <c r="AQ2616" s="79"/>
    </row>
    <row r="2617" spans="1:163" x14ac:dyDescent="0.2">
      <c r="V2617" s="98"/>
      <c r="X2617" s="99"/>
      <c r="AQ2617" s="79"/>
    </row>
    <row r="2618" spans="1:163" s="109" customFormat="1" ht="28.5" x14ac:dyDescent="0.25">
      <c r="A2618" s="49" t="s">
        <v>455</v>
      </c>
      <c r="B2618" s="50"/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  <c r="R2618" s="50"/>
      <c r="S2618" s="51"/>
      <c r="T2618" s="50"/>
      <c r="U2618" s="50"/>
      <c r="V2618" s="51"/>
      <c r="W2618" s="50"/>
      <c r="X2618" s="52"/>
      <c r="Y2618" s="52"/>
      <c r="Z2618" s="52"/>
      <c r="AA2618" s="52"/>
      <c r="AB2618" s="52"/>
      <c r="AC2618" s="52"/>
      <c r="AD2618" s="53"/>
      <c r="AE2618" s="52"/>
      <c r="AF2618" s="53"/>
      <c r="AG2618" s="53"/>
      <c r="AH2618" s="53"/>
      <c r="AI2618" s="53"/>
      <c r="AJ2618" s="53"/>
      <c r="AK2618" s="53"/>
      <c r="AL2618" s="53"/>
      <c r="AM2618" s="53"/>
      <c r="AN2618" s="53"/>
      <c r="AO2618" s="53"/>
      <c r="AP2618" s="53"/>
      <c r="AQ2618" s="79"/>
      <c r="AR2618" s="53"/>
      <c r="AS2618" s="53"/>
      <c r="AT2618" s="53"/>
      <c r="AU2618" s="53"/>
      <c r="AV2618" s="108"/>
      <c r="DU2618" s="108"/>
      <c r="DV2618" s="108"/>
      <c r="DW2618" s="108"/>
      <c r="DX2618" s="108"/>
      <c r="DY2618" s="108"/>
      <c r="DZ2618" s="108"/>
      <c r="EA2618" s="108"/>
      <c r="EB2618" s="108"/>
      <c r="EC2618" s="108"/>
      <c r="ED2618" s="108"/>
      <c r="EE2618" s="108"/>
      <c r="EF2618" s="108"/>
      <c r="EG2618" s="108"/>
      <c r="EH2618" s="108"/>
      <c r="EI2618" s="108"/>
      <c r="EJ2618" s="108"/>
      <c r="EK2618" s="108"/>
      <c r="EL2618" s="108"/>
      <c r="EM2618" s="108"/>
      <c r="EN2618" s="108"/>
      <c r="EO2618" s="108"/>
      <c r="EP2618" s="108"/>
      <c r="EQ2618" s="108"/>
      <c r="ER2618" s="108"/>
      <c r="ES2618" s="108"/>
      <c r="ET2618" s="108"/>
      <c r="EU2618" s="108"/>
      <c r="EV2618" s="108"/>
      <c r="EW2618" s="108"/>
      <c r="EX2618" s="108"/>
      <c r="EZ2618" s="110"/>
      <c r="FG2618" s="111"/>
    </row>
    <row r="2619" spans="1:163" s="10" customFormat="1" ht="15" customHeight="1" x14ac:dyDescent="0.2">
      <c r="A2619" s="54">
        <v>7</v>
      </c>
      <c r="B2619" s="54">
        <v>60007942</v>
      </c>
      <c r="C2619" s="54" t="s">
        <v>97</v>
      </c>
      <c r="D2619" s="54" t="s">
        <v>155</v>
      </c>
      <c r="E2619" s="55" t="s">
        <v>154</v>
      </c>
      <c r="F2619" s="54" t="str">
        <f>+C2619&amp;" "&amp;D2619&amp;" "&amp;E2619</f>
        <v>ASIA TRA1 T</v>
      </c>
      <c r="G2619" s="54" t="s">
        <v>19</v>
      </c>
      <c r="H2619" s="54" t="s">
        <v>51</v>
      </c>
      <c r="I2619" s="54" t="s">
        <v>249</v>
      </c>
      <c r="J2619" s="54">
        <v>28.33</v>
      </c>
      <c r="K2619" s="54" t="s">
        <v>117</v>
      </c>
      <c r="L2619" s="54">
        <v>2017</v>
      </c>
      <c r="M2619" s="54" t="s">
        <v>267</v>
      </c>
      <c r="N2619" s="54" t="str">
        <f>+IF(L2619&lt;2005,"L","S")</f>
        <v>S</v>
      </c>
      <c r="O2619" s="54" t="s">
        <v>14</v>
      </c>
      <c r="P2619" s="54"/>
      <c r="Q2619" s="54"/>
      <c r="R2619" s="54" t="s">
        <v>119</v>
      </c>
      <c r="S2619" s="56"/>
      <c r="T2619" s="54"/>
      <c r="U2619" s="54"/>
      <c r="V2619" s="54" t="s">
        <v>448</v>
      </c>
      <c r="W2619" s="54">
        <v>220</v>
      </c>
      <c r="X2619" s="56">
        <v>45265</v>
      </c>
      <c r="Y2619" s="57">
        <v>54</v>
      </c>
      <c r="Z2619" s="57"/>
      <c r="AA2619" s="58" t="s">
        <v>450</v>
      </c>
      <c r="AB2619" s="59">
        <v>0.88300000000000001</v>
      </c>
      <c r="AC2619" s="60">
        <v>68</v>
      </c>
      <c r="AD2619" s="58">
        <v>4</v>
      </c>
      <c r="AE2619" s="58">
        <v>46.3</v>
      </c>
      <c r="AF2619" s="61" t="s">
        <v>451</v>
      </c>
      <c r="AG2619" s="58" t="s">
        <v>452</v>
      </c>
      <c r="AH2619" s="59">
        <v>3.0000000000000001E-3</v>
      </c>
      <c r="AI2619" s="59">
        <v>8.6999999999999994E-2</v>
      </c>
      <c r="AJ2619" s="59"/>
      <c r="AK2619" s="75" t="str">
        <f t="shared" ref="AK2619:AK2682" si="544">IF(AH2619&lt;&gt;"",IF(AH2619&lt;=0.1,"A",IF(AND(AH2619&gt;0.1,AH2619&lt;=0.3),"C",IF(AH2619&gt;0.3,"I",""))),"")</f>
        <v>A</v>
      </c>
      <c r="AL2619" s="75" t="str">
        <f t="shared" ref="AL2619:AL2682" si="545">IF(AI2619&lt;&gt;"",IF(AI2619&lt;=3,"A",IF(AND(AI2619&gt;3,AI2619&lt;=4),"C",IF(AI2619&gt;4,"I",""))),"")</f>
        <v>A</v>
      </c>
      <c r="AM2619" s="75"/>
      <c r="AN2619" s="59"/>
      <c r="AO2619" s="59"/>
      <c r="AP2619" s="59"/>
      <c r="AQ2619" s="78"/>
      <c r="AR2619" s="75" t="str">
        <f t="shared" ref="AR2619:AR2682" si="546">IF(AJ2619&lt;&gt;"",IF(AJ2619&gt;0.2,"A",IF(AND(AJ2619&gt;=0.1,AJ2619&lt;=0.2),"C",IF(AJ2619&lt;0.1,"I",""))),"")</f>
        <v/>
      </c>
      <c r="AS2619" s="75"/>
      <c r="AT2619" s="75"/>
      <c r="AU2619" s="62" t="e">
        <f>IF(#REF!="Falta Información","Falta Información",IF(AND(AND(W2619=220,OR(AC2619&lt;47,#REF!&gt;=12)),AND(W2619=220,OR(AE2619&lt;30,AF2619&gt;0.15,AH2619&gt;0.5,AI2619&gt;5,AG2619&gt;3.5))),"Termovacío y Regeneración",IF(AND(W2619=220,OR(AC2619&lt;47,#REF!&gt;=12)),"Termovacío",IF(AND(W2619=220,OR(AE2619&lt;30,AF2619&gt;0.15,AH2619&gt;0.5,AI2619&gt;5,AG2619&gt;3.5)),"Regeneración",IF(AND(AND(W2619=60,OR(AC2619&lt;40,#REF!&gt;=27)),AND(W2619=60,OR(AE2619&lt;25,AF2619&gt;0.2,AH2619&gt;0.5,AI2619&gt;5,AG2619&gt;3.5))),"Termovacío y Regeneración",IF(AND(W2619=60,OR(AC2619&lt;40,#REF!&gt;=27)),"Termovacío",IF(AND(W2619=60,OR(AE2619&lt;25,AF2619&gt;0.2,AH2619&gt;0.5,AI2619&gt;5,AG2619&gt;3.5)),"Regeneración","OK")))))))</f>
        <v>#REF!</v>
      </c>
    </row>
    <row r="2620" spans="1:163" s="10" customFormat="1" ht="15" customHeight="1" x14ac:dyDescent="0.2">
      <c r="A2620" s="4">
        <v>7</v>
      </c>
      <c r="B2620" s="4">
        <v>60007942</v>
      </c>
      <c r="C2620" s="4" t="s">
        <v>97</v>
      </c>
      <c r="D2620" s="4" t="s">
        <v>155</v>
      </c>
      <c r="E2620" s="3" t="s">
        <v>154</v>
      </c>
      <c r="F2620" s="4" t="str">
        <f>+C2620&amp;" "&amp;D2620&amp;" "&amp;E2620</f>
        <v>ASIA TRA1 T</v>
      </c>
      <c r="G2620" s="4" t="s">
        <v>19</v>
      </c>
      <c r="H2620" s="4" t="s">
        <v>51</v>
      </c>
      <c r="I2620" s="4" t="s">
        <v>249</v>
      </c>
      <c r="J2620" s="4">
        <v>28.33</v>
      </c>
      <c r="K2620" s="4" t="s">
        <v>117</v>
      </c>
      <c r="L2620" s="4">
        <v>2017</v>
      </c>
      <c r="M2620" s="4" t="s">
        <v>267</v>
      </c>
      <c r="N2620" s="4" t="str">
        <f>+IF(L2620&lt;2005,"L","S")</f>
        <v>S</v>
      </c>
      <c r="O2620" s="4" t="s">
        <v>14</v>
      </c>
      <c r="P2620" s="4"/>
      <c r="Q2620" s="4"/>
      <c r="R2620" s="4" t="s">
        <v>119</v>
      </c>
      <c r="S2620" s="13"/>
      <c r="T2620" s="4"/>
      <c r="U2620" s="4"/>
      <c r="V2620" s="4" t="s">
        <v>222</v>
      </c>
      <c r="W2620" s="4">
        <v>220</v>
      </c>
      <c r="X2620" s="13" t="s">
        <v>224</v>
      </c>
      <c r="Y2620" s="27">
        <v>0</v>
      </c>
      <c r="Z2620" s="27">
        <v>44.1</v>
      </c>
      <c r="AA2620" s="28" t="s">
        <v>282</v>
      </c>
      <c r="AB2620" s="31">
        <v>0.88139999999999996</v>
      </c>
      <c r="AC2620" s="32">
        <v>60.3</v>
      </c>
      <c r="AD2620" s="28">
        <v>9</v>
      </c>
      <c r="AE2620" s="28">
        <v>47.9</v>
      </c>
      <c r="AF2620" s="33">
        <v>0.02</v>
      </c>
      <c r="AG2620" s="28">
        <v>1</v>
      </c>
      <c r="AH2620" s="31">
        <v>5.0000000000000001E-3</v>
      </c>
      <c r="AI2620" s="31">
        <v>0.14000000000000001</v>
      </c>
      <c r="AJ2620" s="31"/>
      <c r="AK2620" s="75" t="str">
        <f t="shared" si="544"/>
        <v>A</v>
      </c>
      <c r="AL2620" s="75" t="str">
        <f t="shared" si="545"/>
        <v>A</v>
      </c>
      <c r="AM2620" s="75"/>
      <c r="AN2620" s="31"/>
      <c r="AO2620" s="31"/>
      <c r="AP2620" s="31"/>
      <c r="AQ2620" s="31"/>
      <c r="AR2620" s="75" t="str">
        <f t="shared" si="546"/>
        <v/>
      </c>
      <c r="AS2620" s="75"/>
      <c r="AT2620" s="75"/>
      <c r="AU2620" s="48" t="e">
        <f>IF(#REF!="Falta Información","Falta Información",IF(AND(AND(W2620=220,OR(AC2620&lt;47,#REF!&gt;=12)),AND(W2620=220,OR(AE2620&lt;30,AF2620&gt;0.15,AH2620&gt;0.5,AI2620&gt;5,AG2620&gt;3.5))),"Termovacío y Regeneración",IF(AND(W2620=220,OR(AC2620&lt;47,#REF!&gt;=12)),"Termovacío",IF(AND(W2620=220,OR(AE2620&lt;30,AF2620&gt;0.15,AH2620&gt;0.5,AI2620&gt;5,AG2620&gt;3.5)),"Regeneración",IF(AND(AND(W2620=60,OR(AC2620&lt;40,#REF!&gt;=27)),AND(W2620=60,OR(AE2620&lt;25,AF2620&gt;0.2,AH2620&gt;0.5,AI2620&gt;5,AG2620&gt;3.5))),"Termovacío y Regeneración",IF(AND(W2620=60,OR(AC2620&lt;40,#REF!&gt;=27)),"Termovacío",IF(AND(W2620=60,OR(AE2620&lt;25,AF2620&gt;0.2,AH2620&gt;0.5,AI2620&gt;5,AG2620&gt;3.5)),"Regeneración","OK")))))))</f>
        <v>#REF!</v>
      </c>
    </row>
    <row r="2621" spans="1:163" s="10" customFormat="1" ht="15" customHeight="1" x14ac:dyDescent="0.2">
      <c r="A2621" s="4">
        <v>7</v>
      </c>
      <c r="B2621" s="4">
        <v>60007942</v>
      </c>
      <c r="C2621" s="4" t="s">
        <v>97</v>
      </c>
      <c r="D2621" s="4" t="s">
        <v>155</v>
      </c>
      <c r="E2621" s="3" t="s">
        <v>154</v>
      </c>
      <c r="F2621" s="4" t="str">
        <f>+C2621&amp;" "&amp;D2621&amp;" "&amp;E2621</f>
        <v>ASIA TRA1 T</v>
      </c>
      <c r="G2621" s="4" t="s">
        <v>19</v>
      </c>
      <c r="H2621" s="4" t="s">
        <v>51</v>
      </c>
      <c r="I2621" s="4" t="s">
        <v>249</v>
      </c>
      <c r="J2621" s="4">
        <v>28.33</v>
      </c>
      <c r="K2621" s="4" t="s">
        <v>117</v>
      </c>
      <c r="L2621" s="4">
        <v>2017</v>
      </c>
      <c r="M2621" s="4" t="s">
        <v>267</v>
      </c>
      <c r="N2621" s="4" t="str">
        <f>+IF(L2621&lt;2005,"L","S")</f>
        <v>S</v>
      </c>
      <c r="O2621" s="4" t="s">
        <v>14</v>
      </c>
      <c r="P2621" s="4"/>
      <c r="Q2621" s="4"/>
      <c r="R2621" s="4" t="s">
        <v>119</v>
      </c>
      <c r="S2621" s="13"/>
      <c r="T2621" s="4"/>
      <c r="U2621" s="4"/>
      <c r="V2621" s="4" t="s">
        <v>301</v>
      </c>
      <c r="W2621" s="4">
        <v>220</v>
      </c>
      <c r="X2621" s="13">
        <v>44445</v>
      </c>
      <c r="Y2621" s="27">
        <v>77</v>
      </c>
      <c r="Z2621" s="27">
        <v>40</v>
      </c>
      <c r="AA2621" s="28" t="s">
        <v>300</v>
      </c>
      <c r="AB2621" s="31">
        <v>0.872</v>
      </c>
      <c r="AC2621" s="32">
        <v>72</v>
      </c>
      <c r="AD2621" s="28">
        <v>7</v>
      </c>
      <c r="AE2621" s="28">
        <v>46</v>
      </c>
      <c r="AF2621" s="33">
        <v>0.02</v>
      </c>
      <c r="AG2621" s="28">
        <v>0.5</v>
      </c>
      <c r="AH2621" s="31">
        <v>1.7000000000000001E-2</v>
      </c>
      <c r="AI2621" s="31">
        <v>0.115</v>
      </c>
      <c r="AJ2621" s="31"/>
      <c r="AK2621" s="75" t="str">
        <f t="shared" si="544"/>
        <v>A</v>
      </c>
      <c r="AL2621" s="75" t="str">
        <f t="shared" si="545"/>
        <v>A</v>
      </c>
      <c r="AM2621" s="75"/>
      <c r="AN2621" s="31"/>
      <c r="AO2621" s="31"/>
      <c r="AP2621" s="31"/>
      <c r="AQ2621" s="31"/>
      <c r="AR2621" s="75" t="str">
        <f t="shared" si="546"/>
        <v/>
      </c>
      <c r="AS2621" s="75"/>
      <c r="AT2621" s="75"/>
      <c r="AU2621" s="48" t="e">
        <f>IF(#REF!="Falta Información","Falta Información",IF(AND(AND(W2621=220,OR(AC2621&lt;47,#REF!&gt;=12)),AND(W2621=220,OR(AE2621&lt;30,AF2621&gt;0.15,AH2621&gt;0.5,AI2621&gt;5,AG2621&gt;3.5))),"Termovacío y Regeneración",IF(AND(W2621=220,OR(AC2621&lt;47,#REF!&gt;=12)),"Termovacío",IF(AND(W2621=220,OR(AE2621&lt;30,AF2621&gt;0.15,AH2621&gt;0.5,AI2621&gt;5,AG2621&gt;3.5)),"Regeneración",IF(AND(AND(W2621=60,OR(AC2621&lt;40,#REF!&gt;=27)),AND(W2621=60,OR(AE2621&lt;25,AF2621&gt;0.2,AH2621&gt;0.5,AI2621&gt;5,AG2621&gt;3.5))),"Termovacío y Regeneración",IF(AND(W2621=60,OR(AC2621&lt;40,#REF!&gt;=27)),"Termovacío",IF(AND(W2621=60,OR(AE2621&lt;25,AF2621&gt;0.2,AH2621&gt;0.5,AI2621&gt;5,AG2621&gt;3.5)),"Regeneración","OK")))))))</f>
        <v>#REF!</v>
      </c>
    </row>
    <row r="2622" spans="1:163" s="10" customFormat="1" ht="15" customHeight="1" x14ac:dyDescent="0.2">
      <c r="A2622" s="4">
        <v>7</v>
      </c>
      <c r="B2622" s="4">
        <v>60007942</v>
      </c>
      <c r="C2622" s="4" t="s">
        <v>97</v>
      </c>
      <c r="D2622" s="4" t="s">
        <v>155</v>
      </c>
      <c r="E2622" s="3" t="s">
        <v>154</v>
      </c>
      <c r="F2622" s="4" t="str">
        <f>+C2622&amp;" "&amp;D2622&amp;" "&amp;E2622</f>
        <v>ASIA TRA1 T</v>
      </c>
      <c r="G2622" s="4" t="s">
        <v>19</v>
      </c>
      <c r="H2622" s="4" t="s">
        <v>51</v>
      </c>
      <c r="I2622" s="4" t="s">
        <v>249</v>
      </c>
      <c r="J2622" s="4">
        <v>28.33</v>
      </c>
      <c r="K2622" s="4" t="s">
        <v>117</v>
      </c>
      <c r="L2622" s="4">
        <v>2017</v>
      </c>
      <c r="M2622" s="4" t="s">
        <v>267</v>
      </c>
      <c r="N2622" s="4" t="str">
        <f>+IF(L2622&lt;2005,"L","S")</f>
        <v>S</v>
      </c>
      <c r="O2622" s="4" t="s">
        <v>14</v>
      </c>
      <c r="P2622" s="4"/>
      <c r="Q2622" s="4"/>
      <c r="R2622" s="4" t="s">
        <v>119</v>
      </c>
      <c r="S2622" s="13"/>
      <c r="T2622" s="4"/>
      <c r="U2622" s="4"/>
      <c r="V2622" s="4"/>
      <c r="W2622" s="4">
        <v>220</v>
      </c>
      <c r="X2622" s="13">
        <v>43581</v>
      </c>
      <c r="Y2622" s="27"/>
      <c r="Z2622" s="27"/>
      <c r="AA2622" s="28"/>
      <c r="AB2622" s="31"/>
      <c r="AC2622" s="32">
        <v>54</v>
      </c>
      <c r="AD2622" s="28"/>
      <c r="AE2622" s="28">
        <v>48.4</v>
      </c>
      <c r="AF2622" s="33">
        <v>0.01</v>
      </c>
      <c r="AG2622" s="28">
        <v>0.5</v>
      </c>
      <c r="AH2622" s="31">
        <v>8.0000000000000002E-3</v>
      </c>
      <c r="AI2622" s="31">
        <v>0.12</v>
      </c>
      <c r="AJ2622" s="31"/>
      <c r="AK2622" s="75" t="str">
        <f t="shared" si="544"/>
        <v>A</v>
      </c>
      <c r="AL2622" s="75" t="str">
        <f t="shared" si="545"/>
        <v>A</v>
      </c>
      <c r="AM2622" s="75"/>
      <c r="AN2622" s="31"/>
      <c r="AO2622" s="31"/>
      <c r="AP2622" s="31"/>
      <c r="AQ2622" s="31"/>
      <c r="AR2622" s="75" t="str">
        <f t="shared" si="546"/>
        <v/>
      </c>
      <c r="AS2622" s="75"/>
      <c r="AT2622" s="75"/>
      <c r="AU2622" s="48" t="e">
        <f>IF(#REF!="Falta Información","Falta Información",IF(AND(AND(W2622=220,OR(AC2622&lt;47,#REF!&gt;=12)),AND(W2622=220,OR(AE2622&lt;30,AF2622&gt;0.15,AH2622&gt;0.5,AI2622&gt;5,AG2622&gt;3.5))),"Termovacío y Regeneración",IF(AND(W2622=220,OR(AC2622&lt;47,#REF!&gt;=12)),"Termovacío",IF(AND(W2622=220,OR(AE2622&lt;30,AF2622&gt;0.15,AH2622&gt;0.5,AI2622&gt;5,AG2622&gt;3.5)),"Regeneración",IF(AND(AND(W2622=60,OR(AC2622&lt;40,#REF!&gt;=27)),AND(W2622=60,OR(AE2622&lt;25,AF2622&gt;0.2,AH2622&gt;0.5,AI2622&gt;5,AG2622&gt;3.5))),"Termovacío y Regeneración",IF(AND(W2622=60,OR(AC2622&lt;40,#REF!&gt;=27)),"Termovacío",IF(AND(W2622=60,OR(AE2622&lt;25,AF2622&gt;0.2,AH2622&gt;0.5,AI2622&gt;5,AG2622&gt;3.5)),"Regeneración","OK")))))))</f>
        <v>#REF!</v>
      </c>
    </row>
    <row r="2623" spans="1:163" s="10" customFormat="1" ht="15" customHeight="1" x14ac:dyDescent="0.2">
      <c r="A2623" s="4">
        <v>7</v>
      </c>
      <c r="B2623" s="4">
        <v>60007942</v>
      </c>
      <c r="C2623" s="4" t="s">
        <v>97</v>
      </c>
      <c r="D2623" s="4" t="s">
        <v>155</v>
      </c>
      <c r="E2623" s="3" t="s">
        <v>154</v>
      </c>
      <c r="F2623" s="4" t="str">
        <f>+C2623&amp;" "&amp;D2623&amp;" "&amp;E2623</f>
        <v>ASIA TRA1 T</v>
      </c>
      <c r="G2623" s="4" t="s">
        <v>19</v>
      </c>
      <c r="H2623" s="4" t="s">
        <v>51</v>
      </c>
      <c r="I2623" s="4" t="s">
        <v>249</v>
      </c>
      <c r="J2623" s="4">
        <v>28.33</v>
      </c>
      <c r="K2623" s="4" t="s">
        <v>117</v>
      </c>
      <c r="L2623" s="4">
        <v>2017</v>
      </c>
      <c r="M2623" s="4" t="s">
        <v>267</v>
      </c>
      <c r="N2623" s="4" t="str">
        <f>+IF(L2623&lt;2005,"L","S")</f>
        <v>S</v>
      </c>
      <c r="O2623" s="4" t="s">
        <v>14</v>
      </c>
      <c r="P2623" s="4"/>
      <c r="Q2623" s="4"/>
      <c r="R2623" s="4" t="s">
        <v>119</v>
      </c>
      <c r="S2623" s="13"/>
      <c r="T2623" s="4"/>
      <c r="U2623" s="4"/>
      <c r="V2623" s="4"/>
      <c r="W2623" s="4">
        <v>220</v>
      </c>
      <c r="X2623" s="13">
        <v>43319</v>
      </c>
      <c r="Y2623" s="27"/>
      <c r="Z2623" s="27"/>
      <c r="AA2623" s="28"/>
      <c r="AB2623" s="31"/>
      <c r="AC2623" s="32">
        <v>61.5</v>
      </c>
      <c r="AD2623" s="28"/>
      <c r="AE2623" s="28">
        <v>44.1</v>
      </c>
      <c r="AF2623" s="33">
        <v>0.01</v>
      </c>
      <c r="AG2623" s="28">
        <v>0.5</v>
      </c>
      <c r="AH2623" s="31">
        <v>3.3000000000000002E-2</v>
      </c>
      <c r="AI2623" s="31">
        <v>0.25</v>
      </c>
      <c r="AJ2623" s="31"/>
      <c r="AK2623" s="75" t="str">
        <f t="shared" si="544"/>
        <v>A</v>
      </c>
      <c r="AL2623" s="75" t="str">
        <f t="shared" si="545"/>
        <v>A</v>
      </c>
      <c r="AM2623" s="75"/>
      <c r="AN2623" s="31"/>
      <c r="AO2623" s="31"/>
      <c r="AP2623" s="31"/>
      <c r="AQ2623" s="31"/>
      <c r="AR2623" s="75" t="str">
        <f t="shared" si="546"/>
        <v/>
      </c>
      <c r="AS2623" s="75"/>
      <c r="AT2623" s="75"/>
      <c r="AU2623" s="48" t="e">
        <f>IF(#REF!="Falta Información","Falta Información",IF(AND(AND(W2623=220,OR(AC2623&lt;47,#REF!&gt;=12)),AND(W2623=220,OR(AE2623&lt;30,AF2623&gt;0.15,AH2623&gt;0.5,AI2623&gt;5,AG2623&gt;3.5))),"Termovacío y Regeneración",IF(AND(W2623=220,OR(AC2623&lt;47,#REF!&gt;=12)),"Termovacío",IF(AND(W2623=220,OR(AE2623&lt;30,AF2623&gt;0.15,AH2623&gt;0.5,AI2623&gt;5,AG2623&gt;3.5)),"Regeneración",IF(AND(AND(W2623=60,OR(AC2623&lt;40,#REF!&gt;=27)),AND(W2623=60,OR(AE2623&lt;25,AF2623&gt;0.2,AH2623&gt;0.5,AI2623&gt;5,AG2623&gt;3.5))),"Termovacío y Regeneración",IF(AND(W2623=60,OR(AC2623&lt;40,#REF!&gt;=27)),"Termovacío",IF(AND(W2623=60,OR(AE2623&lt;25,AF2623&gt;0.2,AH2623&gt;0.5,AI2623&gt;5,AG2623&gt;3.5)),"Regeneración","OK")))))))</f>
        <v>#REF!</v>
      </c>
    </row>
    <row r="2624" spans="1:163" s="10" customFormat="1" ht="15" customHeight="1" x14ac:dyDescent="0.2">
      <c r="A2624" s="54">
        <v>35</v>
      </c>
      <c r="B2624" s="55">
        <v>60002888</v>
      </c>
      <c r="C2624" s="54" t="s">
        <v>99</v>
      </c>
      <c r="D2624" s="55" t="s">
        <v>162</v>
      </c>
      <c r="E2624" s="55"/>
      <c r="F2624" s="54" t="s">
        <v>327</v>
      </c>
      <c r="G2624" s="55" t="s">
        <v>19</v>
      </c>
      <c r="H2624" s="54" t="s">
        <v>440</v>
      </c>
      <c r="I2624" s="54" t="s">
        <v>10</v>
      </c>
      <c r="J2624" s="55" t="s">
        <v>69</v>
      </c>
      <c r="K2624" s="54" t="s">
        <v>441</v>
      </c>
      <c r="L2624" s="55">
        <v>2005</v>
      </c>
      <c r="M2624" s="54" t="s">
        <v>267</v>
      </c>
      <c r="N2624" s="54" t="s">
        <v>153</v>
      </c>
      <c r="O2624" s="54" t="s">
        <v>20</v>
      </c>
      <c r="P2624" s="54">
        <v>2022</v>
      </c>
      <c r="Q2624" s="54"/>
      <c r="R2624" s="54" t="s">
        <v>119</v>
      </c>
      <c r="S2624" s="56"/>
      <c r="T2624" s="54"/>
      <c r="U2624" s="54"/>
      <c r="V2624" s="54" t="s">
        <v>448</v>
      </c>
      <c r="W2624" s="54"/>
      <c r="X2624" s="56">
        <v>45181</v>
      </c>
      <c r="Y2624" s="57">
        <v>76</v>
      </c>
      <c r="Z2624" s="57"/>
      <c r="AA2624" s="58" t="s">
        <v>456</v>
      </c>
      <c r="AB2624" s="59">
        <v>0.88500000000000001</v>
      </c>
      <c r="AC2624" s="60">
        <v>75</v>
      </c>
      <c r="AD2624" s="58">
        <v>9</v>
      </c>
      <c r="AE2624" s="58">
        <v>35.9</v>
      </c>
      <c r="AF2624" s="61">
        <v>0.01</v>
      </c>
      <c r="AG2624" s="58" t="s">
        <v>459</v>
      </c>
      <c r="AH2624" s="59">
        <v>2.5000000000000001E-2</v>
      </c>
      <c r="AI2624" s="59">
        <v>0.84899999999999998</v>
      </c>
      <c r="AJ2624" s="59"/>
      <c r="AK2624" s="75" t="str">
        <f t="shared" si="544"/>
        <v>A</v>
      </c>
      <c r="AL2624" s="75" t="str">
        <f t="shared" si="545"/>
        <v>A</v>
      </c>
      <c r="AM2624" s="75"/>
      <c r="AN2624" s="59"/>
      <c r="AO2624" s="59"/>
      <c r="AP2624" s="59"/>
      <c r="AQ2624" s="59"/>
      <c r="AR2624" s="75" t="str">
        <f t="shared" si="546"/>
        <v/>
      </c>
      <c r="AS2624" s="75"/>
      <c r="AT2624" s="75"/>
      <c r="AU2624" s="62" t="e">
        <f>IF(#REF!="Falta Información","Falta Información",IF(AND(AND(W2624=220,OR(AC2624&lt;47,#REF!&gt;=12)),AND(W2624=220,OR(AE2624&lt;30,AF2624&gt;0.15,AH2624&gt;0.5,AI2624&gt;5,AG2624&gt;3.5))),"Termovacío y Regeneración",IF(AND(W2624=220,OR(AC2624&lt;47,#REF!&gt;=12)),"Termovacío",IF(AND(W2624=220,OR(AE2624&lt;30,AF2624&gt;0.15,AH2624&gt;0.5,AI2624&gt;5,AG2624&gt;3.5)),"Regeneración",IF(AND(AND(W2624=60,OR(AC2624&lt;40,#REF!&gt;=27)),AND(W2624=60,OR(AE2624&lt;25,AF2624&gt;0.2,AH2624&gt;0.5,AI2624&gt;5,AG2624&gt;3.5))),"Termovacío y Regeneración",IF(AND(W2624=60,OR(AC2624&lt;40,#REF!&gt;=27)),"Termovacío",IF(AND(W2624=60,OR(AE2624&lt;25,AF2624&gt;0.2,AH2624&gt;0.5,AI2624&gt;5,AG2624&gt;3.5)),"Regeneración","OK")))))))</f>
        <v>#REF!</v>
      </c>
    </row>
    <row r="2625" spans="1:47" s="10" customFormat="1" ht="15" customHeight="1" x14ac:dyDescent="0.2">
      <c r="A2625" s="4">
        <v>35</v>
      </c>
      <c r="B2625" s="3">
        <v>60002888</v>
      </c>
      <c r="C2625" s="4" t="s">
        <v>99</v>
      </c>
      <c r="D2625" s="3" t="s">
        <v>162</v>
      </c>
      <c r="E2625" s="3"/>
      <c r="F2625" s="4" t="s">
        <v>327</v>
      </c>
      <c r="G2625" s="3" t="s">
        <v>19</v>
      </c>
      <c r="H2625" s="4" t="s">
        <v>440</v>
      </c>
      <c r="I2625" s="4" t="s">
        <v>10</v>
      </c>
      <c r="J2625" s="3" t="s">
        <v>69</v>
      </c>
      <c r="K2625" s="4" t="s">
        <v>441</v>
      </c>
      <c r="L2625" s="3">
        <v>2005</v>
      </c>
      <c r="M2625" s="4" t="s">
        <v>267</v>
      </c>
      <c r="N2625" s="4" t="s">
        <v>153</v>
      </c>
      <c r="O2625" s="4" t="s">
        <v>20</v>
      </c>
      <c r="P2625" s="4">
        <v>2022</v>
      </c>
      <c r="Q2625" s="4"/>
      <c r="R2625" s="4" t="s">
        <v>119</v>
      </c>
      <c r="S2625" s="13"/>
      <c r="T2625" s="4"/>
      <c r="U2625" s="4"/>
      <c r="V2625" s="4"/>
      <c r="W2625" s="4"/>
      <c r="X2625" s="13">
        <v>43581</v>
      </c>
      <c r="Y2625" s="27"/>
      <c r="Z2625" s="27"/>
      <c r="AA2625" s="28"/>
      <c r="AB2625" s="31"/>
      <c r="AC2625" s="32">
        <v>59.9</v>
      </c>
      <c r="AD2625" s="28"/>
      <c r="AE2625" s="28">
        <v>39.5</v>
      </c>
      <c r="AF2625" s="33">
        <v>0.01</v>
      </c>
      <c r="AG2625" s="28">
        <v>2</v>
      </c>
      <c r="AH2625" s="31">
        <v>1.2999999999999999E-2</v>
      </c>
      <c r="AI2625" s="31">
        <v>0.38</v>
      </c>
      <c r="AJ2625" s="31"/>
      <c r="AK2625" s="75" t="str">
        <f t="shared" si="544"/>
        <v>A</v>
      </c>
      <c r="AL2625" s="75" t="str">
        <f t="shared" si="545"/>
        <v>A</v>
      </c>
      <c r="AM2625" s="75"/>
      <c r="AN2625" s="31"/>
      <c r="AO2625" s="31"/>
      <c r="AP2625" s="31"/>
      <c r="AQ2625" s="31"/>
      <c r="AR2625" s="75" t="str">
        <f t="shared" si="546"/>
        <v/>
      </c>
      <c r="AS2625" s="75"/>
      <c r="AT2625" s="75"/>
      <c r="AU2625" s="48" t="e">
        <f>IF(#REF!="Falta Información","Falta Información",IF(AND(AND(W2625=220,OR(AC2625&lt;47,#REF!&gt;=12)),AND(W2625=220,OR(AE2625&lt;30,AF2625&gt;0.15,AH2625&gt;0.5,AI2625&gt;5,AG2625&gt;3.5))),"Termovacío y Regeneración",IF(AND(W2625=220,OR(AC2625&lt;47,#REF!&gt;=12)),"Termovacío",IF(AND(W2625=220,OR(AE2625&lt;30,AF2625&gt;0.15,AH2625&gt;0.5,AI2625&gt;5,AG2625&gt;3.5)),"Regeneración",IF(AND(AND(W2625=60,OR(AC2625&lt;40,#REF!&gt;=27)),AND(W2625=60,OR(AE2625&lt;25,AF2625&gt;0.2,AH2625&gt;0.5,AI2625&gt;5,AG2625&gt;3.5))),"Termovacío y Regeneración",IF(AND(W2625=60,OR(AC2625&lt;40,#REF!&gt;=27)),"Termovacío",IF(AND(W2625=60,OR(AE2625&lt;25,AF2625&gt;0.2,AH2625&gt;0.5,AI2625&gt;5,AG2625&gt;3.5)),"Regeneración","OK")))))))</f>
        <v>#REF!</v>
      </c>
    </row>
    <row r="2626" spans="1:47" s="10" customFormat="1" ht="15" customHeight="1" x14ac:dyDescent="0.2">
      <c r="A2626" s="4">
        <v>35</v>
      </c>
      <c r="B2626" s="3">
        <v>60002888</v>
      </c>
      <c r="C2626" s="4" t="s">
        <v>99</v>
      </c>
      <c r="D2626" s="3" t="s">
        <v>162</v>
      </c>
      <c r="E2626" s="3"/>
      <c r="F2626" s="4" t="s">
        <v>327</v>
      </c>
      <c r="G2626" s="3" t="s">
        <v>19</v>
      </c>
      <c r="H2626" s="4" t="s">
        <v>440</v>
      </c>
      <c r="I2626" s="4" t="s">
        <v>10</v>
      </c>
      <c r="J2626" s="3" t="s">
        <v>69</v>
      </c>
      <c r="K2626" s="4" t="s">
        <v>441</v>
      </c>
      <c r="L2626" s="3">
        <v>2005</v>
      </c>
      <c r="M2626" s="4" t="s">
        <v>267</v>
      </c>
      <c r="N2626" s="4" t="s">
        <v>153</v>
      </c>
      <c r="O2626" s="4" t="s">
        <v>20</v>
      </c>
      <c r="P2626" s="4">
        <v>2022</v>
      </c>
      <c r="Q2626" s="4"/>
      <c r="R2626" s="4" t="s">
        <v>119</v>
      </c>
      <c r="S2626" s="13"/>
      <c r="T2626" s="4"/>
      <c r="U2626" s="4"/>
      <c r="V2626" s="4"/>
      <c r="W2626" s="4"/>
      <c r="X2626" s="13">
        <v>43319</v>
      </c>
      <c r="Y2626" s="27"/>
      <c r="Z2626" s="27"/>
      <c r="AA2626" s="28"/>
      <c r="AB2626" s="31"/>
      <c r="AC2626" s="32">
        <v>48.7</v>
      </c>
      <c r="AD2626" s="28"/>
      <c r="AE2626" s="28">
        <v>37.6</v>
      </c>
      <c r="AF2626" s="33">
        <v>0.01</v>
      </c>
      <c r="AG2626" s="28">
        <v>2</v>
      </c>
      <c r="AH2626" s="31">
        <v>1.4E-2</v>
      </c>
      <c r="AI2626" s="31">
        <v>0.39</v>
      </c>
      <c r="AJ2626" s="31"/>
      <c r="AK2626" s="75" t="str">
        <f t="shared" si="544"/>
        <v>A</v>
      </c>
      <c r="AL2626" s="75" t="str">
        <f t="shared" si="545"/>
        <v>A</v>
      </c>
      <c r="AM2626" s="75"/>
      <c r="AN2626" s="31"/>
      <c r="AO2626" s="31"/>
      <c r="AP2626" s="31"/>
      <c r="AQ2626" s="31"/>
      <c r="AR2626" s="75" t="str">
        <f t="shared" si="546"/>
        <v/>
      </c>
      <c r="AS2626" s="75"/>
      <c r="AT2626" s="75"/>
      <c r="AU2626" s="48" t="e">
        <f>IF(#REF!="Falta Información","Falta Información",IF(AND(AND(W2626=220,OR(AC2626&lt;47,#REF!&gt;=12)),AND(W2626=220,OR(AE2626&lt;30,AF2626&gt;0.15,AH2626&gt;0.5,AI2626&gt;5,AG2626&gt;3.5))),"Termovacío y Regeneración",IF(AND(W2626=220,OR(AC2626&lt;47,#REF!&gt;=12)),"Termovacío",IF(AND(W2626=220,OR(AE2626&lt;30,AF2626&gt;0.15,AH2626&gt;0.5,AI2626&gt;5,AG2626&gt;3.5)),"Regeneración",IF(AND(AND(W2626=60,OR(AC2626&lt;40,#REF!&gt;=27)),AND(W2626=60,OR(AE2626&lt;25,AF2626&gt;0.2,AH2626&gt;0.5,AI2626&gt;5,AG2626&gt;3.5))),"Termovacío y Regeneración",IF(AND(W2626=60,OR(AC2626&lt;40,#REF!&gt;=27)),"Termovacío",IF(AND(W2626=60,OR(AE2626&lt;25,AF2626&gt;0.2,AH2626&gt;0.5,AI2626&gt;5,AG2626&gt;3.5)),"Regeneración","OK")))))))</f>
        <v>#REF!</v>
      </c>
    </row>
    <row r="2627" spans="1:47" s="10" customFormat="1" ht="15" customHeight="1" x14ac:dyDescent="0.2">
      <c r="A2627" s="4">
        <v>35</v>
      </c>
      <c r="B2627" s="3">
        <v>60002888</v>
      </c>
      <c r="C2627" s="4" t="s">
        <v>99</v>
      </c>
      <c r="D2627" s="3" t="s">
        <v>162</v>
      </c>
      <c r="E2627" s="3"/>
      <c r="F2627" s="4" t="s">
        <v>327</v>
      </c>
      <c r="G2627" s="3" t="s">
        <v>19</v>
      </c>
      <c r="H2627" s="4" t="s">
        <v>440</v>
      </c>
      <c r="I2627" s="4" t="s">
        <v>10</v>
      </c>
      <c r="J2627" s="3" t="s">
        <v>69</v>
      </c>
      <c r="K2627" s="4" t="s">
        <v>441</v>
      </c>
      <c r="L2627" s="3">
        <v>2005</v>
      </c>
      <c r="M2627" s="4" t="s">
        <v>267</v>
      </c>
      <c r="N2627" s="4" t="s">
        <v>153</v>
      </c>
      <c r="O2627" s="4" t="s">
        <v>20</v>
      </c>
      <c r="P2627" s="4">
        <v>2022</v>
      </c>
      <c r="Q2627" s="4"/>
      <c r="R2627" s="4" t="s">
        <v>119</v>
      </c>
      <c r="S2627" s="13"/>
      <c r="T2627" s="4"/>
      <c r="U2627" s="4"/>
      <c r="V2627" s="4"/>
      <c r="W2627" s="4"/>
      <c r="X2627" s="13">
        <v>42926</v>
      </c>
      <c r="Y2627" s="27"/>
      <c r="Z2627" s="27"/>
      <c r="AA2627" s="28"/>
      <c r="AB2627" s="31"/>
      <c r="AC2627" s="32">
        <v>67.2</v>
      </c>
      <c r="AD2627" s="28"/>
      <c r="AE2627" s="28">
        <v>41.4</v>
      </c>
      <c r="AF2627" s="33">
        <v>0.01</v>
      </c>
      <c r="AG2627" s="28">
        <v>2</v>
      </c>
      <c r="AH2627" s="31">
        <v>0.02</v>
      </c>
      <c r="AI2627" s="31">
        <v>1.3</v>
      </c>
      <c r="AJ2627" s="31"/>
      <c r="AK2627" s="75" t="str">
        <f t="shared" si="544"/>
        <v>A</v>
      </c>
      <c r="AL2627" s="75" t="str">
        <f t="shared" si="545"/>
        <v>A</v>
      </c>
      <c r="AM2627" s="75"/>
      <c r="AN2627" s="31"/>
      <c r="AO2627" s="31"/>
      <c r="AP2627" s="31"/>
      <c r="AQ2627" s="31"/>
      <c r="AR2627" s="75" t="str">
        <f t="shared" si="546"/>
        <v/>
      </c>
      <c r="AS2627" s="75"/>
      <c r="AT2627" s="75"/>
      <c r="AU2627" s="48" t="e">
        <f>IF(#REF!="Falta Información","Falta Información",IF(AND(AND(W2627=220,OR(AC2627&lt;47,#REF!&gt;=12)),AND(W2627=220,OR(AE2627&lt;30,AF2627&gt;0.15,AH2627&gt;0.5,AI2627&gt;5,AG2627&gt;3.5))),"Termovacío y Regeneración",IF(AND(W2627=220,OR(AC2627&lt;47,#REF!&gt;=12)),"Termovacío",IF(AND(W2627=220,OR(AE2627&lt;30,AF2627&gt;0.15,AH2627&gt;0.5,AI2627&gt;5,AG2627&gt;3.5)),"Regeneración",IF(AND(AND(W2627=60,OR(AC2627&lt;40,#REF!&gt;=27)),AND(W2627=60,OR(AE2627&lt;25,AF2627&gt;0.2,AH2627&gt;0.5,AI2627&gt;5,AG2627&gt;3.5))),"Termovacío y Regeneración",IF(AND(W2627=60,OR(AC2627&lt;40,#REF!&gt;=27)),"Termovacío",IF(AND(W2627=60,OR(AE2627&lt;25,AF2627&gt;0.2,AH2627&gt;0.5,AI2627&gt;5,AG2627&gt;3.5)),"Regeneración","OK")))))))</f>
        <v>#REF!</v>
      </c>
    </row>
    <row r="2628" spans="1:47" s="10" customFormat="1" ht="15" customHeight="1" x14ac:dyDescent="0.2">
      <c r="A2628" s="4">
        <v>35</v>
      </c>
      <c r="B2628" s="3">
        <v>60002888</v>
      </c>
      <c r="C2628" s="4" t="s">
        <v>99</v>
      </c>
      <c r="D2628" s="3" t="s">
        <v>162</v>
      </c>
      <c r="E2628" s="3"/>
      <c r="F2628" s="4" t="s">
        <v>327</v>
      </c>
      <c r="G2628" s="3" t="s">
        <v>19</v>
      </c>
      <c r="H2628" s="4" t="s">
        <v>440</v>
      </c>
      <c r="I2628" s="4" t="s">
        <v>10</v>
      </c>
      <c r="J2628" s="3" t="s">
        <v>69</v>
      </c>
      <c r="K2628" s="4" t="s">
        <v>441</v>
      </c>
      <c r="L2628" s="3">
        <v>2005</v>
      </c>
      <c r="M2628" s="4" t="s">
        <v>267</v>
      </c>
      <c r="N2628" s="4" t="s">
        <v>153</v>
      </c>
      <c r="O2628" s="4" t="s">
        <v>20</v>
      </c>
      <c r="P2628" s="4">
        <v>2022</v>
      </c>
      <c r="Q2628" s="4"/>
      <c r="R2628" s="4" t="s">
        <v>119</v>
      </c>
      <c r="S2628" s="13"/>
      <c r="T2628" s="4"/>
      <c r="U2628" s="4"/>
      <c r="V2628" s="4"/>
      <c r="W2628" s="4"/>
      <c r="X2628" s="13">
        <v>42385</v>
      </c>
      <c r="Y2628" s="27"/>
      <c r="Z2628" s="27"/>
      <c r="AA2628" s="28"/>
      <c r="AB2628" s="31"/>
      <c r="AC2628" s="32">
        <v>64</v>
      </c>
      <c r="AD2628" s="28"/>
      <c r="AE2628" s="28">
        <v>38</v>
      </c>
      <c r="AF2628" s="33">
        <v>0.01</v>
      </c>
      <c r="AG2628" s="28">
        <v>1</v>
      </c>
      <c r="AH2628" s="31">
        <v>1.9E-2</v>
      </c>
      <c r="AI2628" s="31">
        <v>0.60299999999999998</v>
      </c>
      <c r="AJ2628" s="31"/>
      <c r="AK2628" s="75" t="str">
        <f t="shared" si="544"/>
        <v>A</v>
      </c>
      <c r="AL2628" s="75" t="str">
        <f t="shared" si="545"/>
        <v>A</v>
      </c>
      <c r="AM2628" s="75"/>
      <c r="AN2628" s="31"/>
      <c r="AO2628" s="31"/>
      <c r="AP2628" s="31"/>
      <c r="AQ2628" s="31"/>
      <c r="AR2628" s="75" t="str">
        <f t="shared" si="546"/>
        <v/>
      </c>
      <c r="AS2628" s="75"/>
      <c r="AT2628" s="75"/>
      <c r="AU2628" s="48" t="e">
        <f>IF(#REF!="Falta Información","Falta Información",IF(AND(AND(W2628=220,OR(AC2628&lt;47,#REF!&gt;=12)),AND(W2628=220,OR(AE2628&lt;30,AF2628&gt;0.15,AH2628&gt;0.5,AI2628&gt;5,AG2628&gt;3.5))),"Termovacío y Regeneración",IF(AND(W2628=220,OR(AC2628&lt;47,#REF!&gt;=12)),"Termovacío",IF(AND(W2628=220,OR(AE2628&lt;30,AF2628&gt;0.15,AH2628&gt;0.5,AI2628&gt;5,AG2628&gt;3.5)),"Regeneración",IF(AND(AND(W2628=60,OR(AC2628&lt;40,#REF!&gt;=27)),AND(W2628=60,OR(AE2628&lt;25,AF2628&gt;0.2,AH2628&gt;0.5,AI2628&gt;5,AG2628&gt;3.5))),"Termovacío y Regeneración",IF(AND(W2628=60,OR(AC2628&lt;40,#REF!&gt;=27)),"Termovacío",IF(AND(W2628=60,OR(AE2628&lt;25,AF2628&gt;0.2,AH2628&gt;0.5,AI2628&gt;5,AG2628&gt;3.5)),"Regeneración","OK")))))))</f>
        <v>#REF!</v>
      </c>
    </row>
    <row r="2629" spans="1:47" s="10" customFormat="1" ht="15" customHeight="1" x14ac:dyDescent="0.2">
      <c r="A2629" s="4">
        <v>35</v>
      </c>
      <c r="B2629" s="3">
        <v>60002888</v>
      </c>
      <c r="C2629" s="4" t="s">
        <v>99</v>
      </c>
      <c r="D2629" s="3" t="s">
        <v>162</v>
      </c>
      <c r="E2629" s="3"/>
      <c r="F2629" s="4" t="s">
        <v>327</v>
      </c>
      <c r="G2629" s="3" t="s">
        <v>19</v>
      </c>
      <c r="H2629" s="4" t="s">
        <v>440</v>
      </c>
      <c r="I2629" s="4" t="s">
        <v>10</v>
      </c>
      <c r="J2629" s="3" t="s">
        <v>69</v>
      </c>
      <c r="K2629" s="4" t="s">
        <v>441</v>
      </c>
      <c r="L2629" s="3">
        <v>2005</v>
      </c>
      <c r="M2629" s="4" t="s">
        <v>267</v>
      </c>
      <c r="N2629" s="4" t="s">
        <v>153</v>
      </c>
      <c r="O2629" s="4" t="s">
        <v>20</v>
      </c>
      <c r="P2629" s="4">
        <v>2022</v>
      </c>
      <c r="Q2629" s="4"/>
      <c r="R2629" s="4" t="s">
        <v>119</v>
      </c>
      <c r="S2629" s="13"/>
      <c r="T2629" s="4"/>
      <c r="U2629" s="4"/>
      <c r="V2629" s="4"/>
      <c r="W2629" s="4"/>
      <c r="X2629" s="13">
        <v>42010</v>
      </c>
      <c r="Y2629" s="27"/>
      <c r="Z2629" s="27"/>
      <c r="AA2629" s="28"/>
      <c r="AB2629" s="31"/>
      <c r="AC2629" s="32">
        <v>64</v>
      </c>
      <c r="AD2629" s="28"/>
      <c r="AE2629" s="28">
        <v>39</v>
      </c>
      <c r="AF2629" s="33">
        <v>0.01</v>
      </c>
      <c r="AG2629" s="28">
        <v>0.5</v>
      </c>
      <c r="AH2629" s="31">
        <v>1.4999999999999999E-2</v>
      </c>
      <c r="AI2629" s="31" t="e">
        <v>#N/A</v>
      </c>
      <c r="AJ2629" s="31"/>
      <c r="AK2629" s="75" t="str">
        <f t="shared" si="544"/>
        <v>A</v>
      </c>
      <c r="AL2629" s="75" t="e">
        <f t="shared" si="545"/>
        <v>#N/A</v>
      </c>
      <c r="AM2629" s="75"/>
      <c r="AN2629" s="31"/>
      <c r="AO2629" s="31"/>
      <c r="AP2629" s="31"/>
      <c r="AQ2629" s="31"/>
      <c r="AR2629" s="75" t="str">
        <f t="shared" si="546"/>
        <v/>
      </c>
      <c r="AS2629" s="75"/>
      <c r="AT2629" s="75"/>
      <c r="AU2629" s="48" t="e">
        <f>IF(#REF!="Falta Información","Falta Información",IF(AND(AND(W2629=220,OR(AC2629&lt;47,#REF!&gt;=12)),AND(W2629=220,OR(AE2629&lt;30,AF2629&gt;0.15,AH2629&gt;0.5,AI2629&gt;5,AG2629&gt;3.5))),"Termovacío y Regeneración",IF(AND(W2629=220,OR(AC2629&lt;47,#REF!&gt;=12)),"Termovacío",IF(AND(W2629=220,OR(AE2629&lt;30,AF2629&gt;0.15,AH2629&gt;0.5,AI2629&gt;5,AG2629&gt;3.5)),"Regeneración",IF(AND(AND(W2629=60,OR(AC2629&lt;40,#REF!&gt;=27)),AND(W2629=60,OR(AE2629&lt;25,AF2629&gt;0.2,AH2629&gt;0.5,AI2629&gt;5,AG2629&gt;3.5))),"Termovacío y Regeneración",IF(AND(W2629=60,OR(AC2629&lt;40,#REF!&gt;=27)),"Termovacío",IF(AND(W2629=60,OR(AE2629&lt;25,AF2629&gt;0.2,AH2629&gt;0.5,AI2629&gt;5,AG2629&gt;3.5)),"Regeneración","OK")))))))</f>
        <v>#REF!</v>
      </c>
    </row>
    <row r="2630" spans="1:47" s="10" customFormat="1" ht="15" customHeight="1" x14ac:dyDescent="0.2">
      <c r="A2630" s="4">
        <v>35</v>
      </c>
      <c r="B2630" s="3">
        <v>60002888</v>
      </c>
      <c r="C2630" s="4" t="s">
        <v>99</v>
      </c>
      <c r="D2630" s="3" t="s">
        <v>162</v>
      </c>
      <c r="E2630" s="3"/>
      <c r="F2630" s="4" t="s">
        <v>327</v>
      </c>
      <c r="G2630" s="3" t="s">
        <v>19</v>
      </c>
      <c r="H2630" s="4" t="s">
        <v>440</v>
      </c>
      <c r="I2630" s="4" t="s">
        <v>10</v>
      </c>
      <c r="J2630" s="3" t="s">
        <v>69</v>
      </c>
      <c r="K2630" s="4" t="s">
        <v>441</v>
      </c>
      <c r="L2630" s="3">
        <v>2005</v>
      </c>
      <c r="M2630" s="4" t="s">
        <v>267</v>
      </c>
      <c r="N2630" s="4" t="s">
        <v>153</v>
      </c>
      <c r="O2630" s="4" t="s">
        <v>20</v>
      </c>
      <c r="P2630" s="4">
        <v>2022</v>
      </c>
      <c r="Q2630" s="4"/>
      <c r="R2630" s="4" t="s">
        <v>119</v>
      </c>
      <c r="S2630" s="13"/>
      <c r="T2630" s="4"/>
      <c r="U2630" s="4"/>
      <c r="V2630" s="4"/>
      <c r="W2630" s="4"/>
      <c r="X2630" s="13">
        <v>41635</v>
      </c>
      <c r="Y2630" s="27"/>
      <c r="Z2630" s="27"/>
      <c r="AA2630" s="28"/>
      <c r="AB2630" s="31"/>
      <c r="AC2630" s="32">
        <v>41</v>
      </c>
      <c r="AD2630" s="28"/>
      <c r="AE2630" s="28">
        <v>33.799999999999997</v>
      </c>
      <c r="AF2630" s="33">
        <v>0.01</v>
      </c>
      <c r="AG2630" s="28">
        <v>1.5</v>
      </c>
      <c r="AH2630" s="31">
        <v>2.3E-2</v>
      </c>
      <c r="AI2630" s="31">
        <v>0.63</v>
      </c>
      <c r="AJ2630" s="31"/>
      <c r="AK2630" s="75" t="str">
        <f t="shared" si="544"/>
        <v>A</v>
      </c>
      <c r="AL2630" s="75" t="str">
        <f t="shared" si="545"/>
        <v>A</v>
      </c>
      <c r="AM2630" s="75"/>
      <c r="AN2630" s="31"/>
      <c r="AO2630" s="31"/>
      <c r="AP2630" s="31"/>
      <c r="AQ2630" s="31"/>
      <c r="AR2630" s="75" t="str">
        <f t="shared" si="546"/>
        <v/>
      </c>
      <c r="AS2630" s="75"/>
      <c r="AT2630" s="75"/>
      <c r="AU2630" s="48" t="e">
        <f>IF(#REF!="Falta Información","Falta Información",IF(AND(AND(W2630=220,OR(AC2630&lt;47,#REF!&gt;=12)),AND(W2630=220,OR(AE2630&lt;30,AF2630&gt;0.15,AH2630&gt;0.5,AI2630&gt;5,AG2630&gt;3.5))),"Termovacío y Regeneración",IF(AND(W2630=220,OR(AC2630&lt;47,#REF!&gt;=12)),"Termovacío",IF(AND(W2630=220,OR(AE2630&lt;30,AF2630&gt;0.15,AH2630&gt;0.5,AI2630&gt;5,AG2630&gt;3.5)),"Regeneración",IF(AND(AND(W2630=60,OR(AC2630&lt;40,#REF!&gt;=27)),AND(W2630=60,OR(AE2630&lt;25,AF2630&gt;0.2,AH2630&gt;0.5,AI2630&gt;5,AG2630&gt;3.5))),"Termovacío y Regeneración",IF(AND(W2630=60,OR(AC2630&lt;40,#REF!&gt;=27)),"Termovacío",IF(AND(W2630=60,OR(AE2630&lt;25,AF2630&gt;0.2,AH2630&gt;0.5,AI2630&gt;5,AG2630&gt;3.5)),"Regeneración","OK")))))))</f>
        <v>#REF!</v>
      </c>
    </row>
    <row r="2631" spans="1:47" s="10" customFormat="1" ht="15" customHeight="1" x14ac:dyDescent="0.2">
      <c r="A2631" s="4">
        <v>35</v>
      </c>
      <c r="B2631" s="3">
        <v>60002888</v>
      </c>
      <c r="C2631" s="4" t="s">
        <v>99</v>
      </c>
      <c r="D2631" s="3" t="s">
        <v>162</v>
      </c>
      <c r="E2631" s="3"/>
      <c r="F2631" s="4" t="s">
        <v>327</v>
      </c>
      <c r="G2631" s="3" t="s">
        <v>19</v>
      </c>
      <c r="H2631" s="4" t="s">
        <v>440</v>
      </c>
      <c r="I2631" s="4" t="s">
        <v>10</v>
      </c>
      <c r="J2631" s="3" t="s">
        <v>69</v>
      </c>
      <c r="K2631" s="4" t="s">
        <v>441</v>
      </c>
      <c r="L2631" s="3">
        <v>2005</v>
      </c>
      <c r="M2631" s="4" t="s">
        <v>267</v>
      </c>
      <c r="N2631" s="4" t="s">
        <v>153</v>
      </c>
      <c r="O2631" s="4" t="s">
        <v>20</v>
      </c>
      <c r="P2631" s="4">
        <v>2022</v>
      </c>
      <c r="Q2631" s="4"/>
      <c r="R2631" s="4" t="s">
        <v>119</v>
      </c>
      <c r="S2631" s="13"/>
      <c r="T2631" s="4"/>
      <c r="U2631" s="4"/>
      <c r="V2631" s="4"/>
      <c r="W2631" s="4"/>
      <c r="X2631" s="13">
        <v>41340</v>
      </c>
      <c r="Y2631" s="27"/>
      <c r="Z2631" s="27"/>
      <c r="AA2631" s="28"/>
      <c r="AB2631" s="31"/>
      <c r="AC2631" s="32">
        <v>47</v>
      </c>
      <c r="AD2631" s="28"/>
      <c r="AE2631" s="28">
        <v>38</v>
      </c>
      <c r="AF2631" s="33">
        <v>0.01</v>
      </c>
      <c r="AG2631" s="28">
        <v>0.5</v>
      </c>
      <c r="AH2631" s="31">
        <v>1.2999999999999999E-2</v>
      </c>
      <c r="AI2631" s="31">
        <v>0.624</v>
      </c>
      <c r="AJ2631" s="31"/>
      <c r="AK2631" s="75" t="str">
        <f t="shared" si="544"/>
        <v>A</v>
      </c>
      <c r="AL2631" s="75" t="str">
        <f t="shared" si="545"/>
        <v>A</v>
      </c>
      <c r="AM2631" s="75"/>
      <c r="AN2631" s="31"/>
      <c r="AO2631" s="31"/>
      <c r="AP2631" s="31"/>
      <c r="AQ2631" s="31"/>
      <c r="AR2631" s="75" t="str">
        <f t="shared" si="546"/>
        <v/>
      </c>
      <c r="AS2631" s="75"/>
      <c r="AT2631" s="75"/>
      <c r="AU2631" s="48" t="e">
        <f>IF(#REF!="Falta Información","Falta Información",IF(AND(AND(W2631=220,OR(AC2631&lt;47,#REF!&gt;=12)),AND(W2631=220,OR(AE2631&lt;30,AF2631&gt;0.15,AH2631&gt;0.5,AI2631&gt;5,AG2631&gt;3.5))),"Termovacío y Regeneración",IF(AND(W2631=220,OR(AC2631&lt;47,#REF!&gt;=12)),"Termovacío",IF(AND(W2631=220,OR(AE2631&lt;30,AF2631&gt;0.15,AH2631&gt;0.5,AI2631&gt;5,AG2631&gt;3.5)),"Regeneración",IF(AND(AND(W2631=60,OR(AC2631&lt;40,#REF!&gt;=27)),AND(W2631=60,OR(AE2631&lt;25,AF2631&gt;0.2,AH2631&gt;0.5,AI2631&gt;5,AG2631&gt;3.5))),"Termovacío y Regeneración",IF(AND(W2631=60,OR(AC2631&lt;40,#REF!&gt;=27)),"Termovacío",IF(AND(W2631=60,OR(AE2631&lt;25,AF2631&gt;0.2,AH2631&gt;0.5,AI2631&gt;5,AG2631&gt;3.5)),"Regeneración","OK")))))))</f>
        <v>#REF!</v>
      </c>
    </row>
    <row r="2632" spans="1:47" s="10" customFormat="1" ht="15" customHeight="1" x14ac:dyDescent="0.2">
      <c r="A2632" s="4">
        <v>35</v>
      </c>
      <c r="B2632" s="3">
        <v>60002888</v>
      </c>
      <c r="C2632" s="4" t="s">
        <v>99</v>
      </c>
      <c r="D2632" s="3" t="s">
        <v>162</v>
      </c>
      <c r="E2632" s="3"/>
      <c r="F2632" s="4" t="s">
        <v>327</v>
      </c>
      <c r="G2632" s="3" t="s">
        <v>19</v>
      </c>
      <c r="H2632" s="4" t="s">
        <v>440</v>
      </c>
      <c r="I2632" s="4" t="s">
        <v>10</v>
      </c>
      <c r="J2632" s="3" t="s">
        <v>69</v>
      </c>
      <c r="K2632" s="4" t="s">
        <v>441</v>
      </c>
      <c r="L2632" s="3">
        <v>2005</v>
      </c>
      <c r="M2632" s="4" t="s">
        <v>267</v>
      </c>
      <c r="N2632" s="4" t="s">
        <v>153</v>
      </c>
      <c r="O2632" s="4" t="s">
        <v>20</v>
      </c>
      <c r="P2632" s="4">
        <v>2022</v>
      </c>
      <c r="Q2632" s="4"/>
      <c r="R2632" s="4" t="s">
        <v>119</v>
      </c>
      <c r="S2632" s="13"/>
      <c r="T2632" s="4"/>
      <c r="U2632" s="4"/>
      <c r="V2632" s="4"/>
      <c r="W2632" s="4"/>
      <c r="X2632" s="13">
        <v>40938</v>
      </c>
      <c r="Y2632" s="27"/>
      <c r="Z2632" s="27"/>
      <c r="AA2632" s="28"/>
      <c r="AB2632" s="31"/>
      <c r="AC2632" s="32">
        <v>66</v>
      </c>
      <c r="AD2632" s="28"/>
      <c r="AE2632" s="28">
        <v>38</v>
      </c>
      <c r="AF2632" s="33">
        <v>0.01</v>
      </c>
      <c r="AG2632" s="28">
        <v>1</v>
      </c>
      <c r="AH2632" s="31">
        <v>8.9999999999999993E-3</v>
      </c>
      <c r="AI2632" s="31">
        <v>0.41099999999999998</v>
      </c>
      <c r="AJ2632" s="31"/>
      <c r="AK2632" s="75" t="str">
        <f t="shared" si="544"/>
        <v>A</v>
      </c>
      <c r="AL2632" s="75" t="str">
        <f t="shared" si="545"/>
        <v>A</v>
      </c>
      <c r="AM2632" s="75"/>
      <c r="AN2632" s="31"/>
      <c r="AO2632" s="31"/>
      <c r="AP2632" s="31"/>
      <c r="AQ2632" s="31"/>
      <c r="AR2632" s="75" t="str">
        <f t="shared" si="546"/>
        <v/>
      </c>
      <c r="AS2632" s="75"/>
      <c r="AT2632" s="75"/>
      <c r="AU2632" s="48" t="e">
        <f>IF(#REF!="Falta Información","Falta Información",IF(AND(AND(W2632=220,OR(AC2632&lt;47,#REF!&gt;=12)),AND(W2632=220,OR(AE2632&lt;30,AF2632&gt;0.15,AH2632&gt;0.5,AI2632&gt;5,AG2632&gt;3.5))),"Termovacío y Regeneración",IF(AND(W2632=220,OR(AC2632&lt;47,#REF!&gt;=12)),"Termovacío",IF(AND(W2632=220,OR(AE2632&lt;30,AF2632&gt;0.15,AH2632&gt;0.5,AI2632&gt;5,AG2632&gt;3.5)),"Regeneración",IF(AND(AND(W2632=60,OR(AC2632&lt;40,#REF!&gt;=27)),AND(W2632=60,OR(AE2632&lt;25,AF2632&gt;0.2,AH2632&gt;0.5,AI2632&gt;5,AG2632&gt;3.5))),"Termovacío y Regeneración",IF(AND(W2632=60,OR(AC2632&lt;40,#REF!&gt;=27)),"Termovacío",IF(AND(W2632=60,OR(AE2632&lt;25,AF2632&gt;0.2,AH2632&gt;0.5,AI2632&gt;5,AG2632&gt;3.5)),"Regeneración","OK")))))))</f>
        <v>#REF!</v>
      </c>
    </row>
    <row r="2633" spans="1:47" s="10" customFormat="1" ht="15" customHeight="1" x14ac:dyDescent="0.2">
      <c r="A2633" s="4">
        <v>35</v>
      </c>
      <c r="B2633" s="3">
        <v>60002888</v>
      </c>
      <c r="C2633" s="4" t="s">
        <v>99</v>
      </c>
      <c r="D2633" s="3" t="s">
        <v>162</v>
      </c>
      <c r="E2633" s="3"/>
      <c r="F2633" s="4" t="s">
        <v>327</v>
      </c>
      <c r="G2633" s="3" t="s">
        <v>19</v>
      </c>
      <c r="H2633" s="4" t="s">
        <v>440</v>
      </c>
      <c r="I2633" s="4" t="s">
        <v>10</v>
      </c>
      <c r="J2633" s="3" t="s">
        <v>69</v>
      </c>
      <c r="K2633" s="4" t="s">
        <v>441</v>
      </c>
      <c r="L2633" s="3">
        <v>2005</v>
      </c>
      <c r="M2633" s="4" t="s">
        <v>267</v>
      </c>
      <c r="N2633" s="4" t="s">
        <v>153</v>
      </c>
      <c r="O2633" s="4" t="s">
        <v>20</v>
      </c>
      <c r="P2633" s="4">
        <v>2022</v>
      </c>
      <c r="Q2633" s="4"/>
      <c r="R2633" s="4" t="s">
        <v>119</v>
      </c>
      <c r="S2633" s="13"/>
      <c r="T2633" s="4"/>
      <c r="U2633" s="4"/>
      <c r="V2633" s="4"/>
      <c r="W2633" s="4"/>
      <c r="X2633" s="13">
        <v>40886</v>
      </c>
      <c r="Y2633" s="27"/>
      <c r="Z2633" s="27"/>
      <c r="AA2633" s="28"/>
      <c r="AB2633" s="31"/>
      <c r="AC2633" s="32">
        <v>46</v>
      </c>
      <c r="AD2633" s="28"/>
      <c r="AE2633" s="28">
        <v>37</v>
      </c>
      <c r="AF2633" s="33">
        <v>0.01</v>
      </c>
      <c r="AG2633" s="28">
        <v>1.5</v>
      </c>
      <c r="AH2633" s="31">
        <v>1.0999999999999999E-2</v>
      </c>
      <c r="AI2633" s="31">
        <v>0.4</v>
      </c>
      <c r="AJ2633" s="31"/>
      <c r="AK2633" s="75" t="str">
        <f t="shared" si="544"/>
        <v>A</v>
      </c>
      <c r="AL2633" s="75" t="str">
        <f t="shared" si="545"/>
        <v>A</v>
      </c>
      <c r="AM2633" s="75"/>
      <c r="AN2633" s="31"/>
      <c r="AO2633" s="31"/>
      <c r="AP2633" s="31"/>
      <c r="AQ2633" s="31"/>
      <c r="AR2633" s="75" t="str">
        <f t="shared" si="546"/>
        <v/>
      </c>
      <c r="AS2633" s="75"/>
      <c r="AT2633" s="75"/>
      <c r="AU2633" s="48" t="e">
        <f>IF(#REF!="Falta Información","Falta Información",IF(AND(AND(W2633=220,OR(AC2633&lt;47,#REF!&gt;=12)),AND(W2633=220,OR(AE2633&lt;30,AF2633&gt;0.15,AH2633&gt;0.5,AI2633&gt;5,AG2633&gt;3.5))),"Termovacío y Regeneración",IF(AND(W2633=220,OR(AC2633&lt;47,#REF!&gt;=12)),"Termovacío",IF(AND(W2633=220,OR(AE2633&lt;30,AF2633&gt;0.15,AH2633&gt;0.5,AI2633&gt;5,AG2633&gt;3.5)),"Regeneración",IF(AND(AND(W2633=60,OR(AC2633&lt;40,#REF!&gt;=27)),AND(W2633=60,OR(AE2633&lt;25,AF2633&gt;0.2,AH2633&gt;0.5,AI2633&gt;5,AG2633&gt;3.5))),"Termovacío y Regeneración",IF(AND(W2633=60,OR(AC2633&lt;40,#REF!&gt;=27)),"Termovacío",IF(AND(W2633=60,OR(AE2633&lt;25,AF2633&gt;0.2,AH2633&gt;0.5,AI2633&gt;5,AG2633&gt;3.5)),"Regeneración","OK")))))))</f>
        <v>#REF!</v>
      </c>
    </row>
    <row r="2634" spans="1:47" s="10" customFormat="1" ht="15" customHeight="1" x14ac:dyDescent="0.2">
      <c r="A2634" s="4">
        <v>35</v>
      </c>
      <c r="B2634" s="3">
        <v>60002888</v>
      </c>
      <c r="C2634" s="4" t="s">
        <v>99</v>
      </c>
      <c r="D2634" s="3" t="s">
        <v>162</v>
      </c>
      <c r="E2634" s="3"/>
      <c r="F2634" s="4" t="s">
        <v>327</v>
      </c>
      <c r="G2634" s="3" t="s">
        <v>19</v>
      </c>
      <c r="H2634" s="4" t="s">
        <v>440</v>
      </c>
      <c r="I2634" s="4" t="s">
        <v>10</v>
      </c>
      <c r="J2634" s="3" t="s">
        <v>69</v>
      </c>
      <c r="K2634" s="4" t="s">
        <v>441</v>
      </c>
      <c r="L2634" s="3">
        <v>2005</v>
      </c>
      <c r="M2634" s="4" t="s">
        <v>267</v>
      </c>
      <c r="N2634" s="4" t="s">
        <v>153</v>
      </c>
      <c r="O2634" s="4" t="s">
        <v>20</v>
      </c>
      <c r="P2634" s="4">
        <v>2022</v>
      </c>
      <c r="Q2634" s="4"/>
      <c r="R2634" s="4" t="s">
        <v>119</v>
      </c>
      <c r="S2634" s="13"/>
      <c r="T2634" s="4"/>
      <c r="U2634" s="4"/>
      <c r="V2634" s="4"/>
      <c r="W2634" s="4"/>
      <c r="X2634" s="13">
        <v>40624</v>
      </c>
      <c r="Y2634" s="27"/>
      <c r="Z2634" s="27"/>
      <c r="AA2634" s="28"/>
      <c r="AB2634" s="31"/>
      <c r="AC2634" s="32">
        <v>54</v>
      </c>
      <c r="AD2634" s="28"/>
      <c r="AE2634" s="28">
        <v>38</v>
      </c>
      <c r="AF2634" s="33">
        <v>0.01</v>
      </c>
      <c r="AG2634" s="28">
        <v>1</v>
      </c>
      <c r="AH2634" s="31">
        <v>0.01</v>
      </c>
      <c r="AI2634" s="31">
        <v>0.41199999999999998</v>
      </c>
      <c r="AJ2634" s="31"/>
      <c r="AK2634" s="75" t="str">
        <f t="shared" si="544"/>
        <v>A</v>
      </c>
      <c r="AL2634" s="75" t="str">
        <f t="shared" si="545"/>
        <v>A</v>
      </c>
      <c r="AM2634" s="75"/>
      <c r="AN2634" s="31"/>
      <c r="AO2634" s="31"/>
      <c r="AP2634" s="31"/>
      <c r="AQ2634" s="31"/>
      <c r="AR2634" s="75" t="str">
        <f t="shared" si="546"/>
        <v/>
      </c>
      <c r="AS2634" s="75"/>
      <c r="AT2634" s="75"/>
      <c r="AU2634" s="48" t="e">
        <f>IF(#REF!="Falta Información","Falta Información",IF(AND(AND(W2634=220,OR(AC2634&lt;47,#REF!&gt;=12)),AND(W2634=220,OR(AE2634&lt;30,AF2634&gt;0.15,AH2634&gt;0.5,AI2634&gt;5,AG2634&gt;3.5))),"Termovacío y Regeneración",IF(AND(W2634=220,OR(AC2634&lt;47,#REF!&gt;=12)),"Termovacío",IF(AND(W2634=220,OR(AE2634&lt;30,AF2634&gt;0.15,AH2634&gt;0.5,AI2634&gt;5,AG2634&gt;3.5)),"Regeneración",IF(AND(AND(W2634=60,OR(AC2634&lt;40,#REF!&gt;=27)),AND(W2634=60,OR(AE2634&lt;25,AF2634&gt;0.2,AH2634&gt;0.5,AI2634&gt;5,AG2634&gt;3.5))),"Termovacío y Regeneración",IF(AND(W2634=60,OR(AC2634&lt;40,#REF!&gt;=27)),"Termovacío",IF(AND(W2634=60,OR(AE2634&lt;25,AF2634&gt;0.2,AH2634&gt;0.5,AI2634&gt;5,AG2634&gt;3.5)),"Regeneración","OK")))))))</f>
        <v>#REF!</v>
      </c>
    </row>
    <row r="2635" spans="1:47" s="10" customFormat="1" ht="15" customHeight="1" x14ac:dyDescent="0.2">
      <c r="A2635" s="4">
        <v>35</v>
      </c>
      <c r="B2635" s="3">
        <v>60002888</v>
      </c>
      <c r="C2635" s="4" t="s">
        <v>99</v>
      </c>
      <c r="D2635" s="3" t="s">
        <v>162</v>
      </c>
      <c r="E2635" s="3"/>
      <c r="F2635" s="4" t="s">
        <v>327</v>
      </c>
      <c r="G2635" s="3" t="s">
        <v>19</v>
      </c>
      <c r="H2635" s="4" t="s">
        <v>440</v>
      </c>
      <c r="I2635" s="4" t="s">
        <v>10</v>
      </c>
      <c r="J2635" s="3" t="s">
        <v>69</v>
      </c>
      <c r="K2635" s="4" t="s">
        <v>441</v>
      </c>
      <c r="L2635" s="3">
        <v>2005</v>
      </c>
      <c r="M2635" s="4" t="s">
        <v>267</v>
      </c>
      <c r="N2635" s="4" t="s">
        <v>153</v>
      </c>
      <c r="O2635" s="4" t="s">
        <v>20</v>
      </c>
      <c r="P2635" s="4">
        <v>2022</v>
      </c>
      <c r="Q2635" s="4"/>
      <c r="R2635" s="4" t="s">
        <v>119</v>
      </c>
      <c r="S2635" s="13"/>
      <c r="T2635" s="4"/>
      <c r="U2635" s="4"/>
      <c r="V2635" s="4"/>
      <c r="W2635" s="4"/>
      <c r="X2635" s="13">
        <v>40315</v>
      </c>
      <c r="Y2635" s="27"/>
      <c r="Z2635" s="27"/>
      <c r="AA2635" s="28"/>
      <c r="AB2635" s="31"/>
      <c r="AC2635" s="32">
        <v>51</v>
      </c>
      <c r="AD2635" s="28"/>
      <c r="AE2635" s="28">
        <v>42</v>
      </c>
      <c r="AF2635" s="33">
        <v>0.01</v>
      </c>
      <c r="AG2635" s="28">
        <v>1</v>
      </c>
      <c r="AH2635" s="31">
        <v>1.4E-2</v>
      </c>
      <c r="AI2635" s="31">
        <v>0.38200000000000001</v>
      </c>
      <c r="AJ2635" s="31"/>
      <c r="AK2635" s="75" t="str">
        <f t="shared" si="544"/>
        <v>A</v>
      </c>
      <c r="AL2635" s="75" t="str">
        <f t="shared" si="545"/>
        <v>A</v>
      </c>
      <c r="AM2635" s="75"/>
      <c r="AN2635" s="31"/>
      <c r="AO2635" s="31"/>
      <c r="AP2635" s="31"/>
      <c r="AQ2635" s="31"/>
      <c r="AR2635" s="75" t="str">
        <f t="shared" si="546"/>
        <v/>
      </c>
      <c r="AS2635" s="75"/>
      <c r="AT2635" s="75"/>
      <c r="AU2635" s="48" t="e">
        <f>IF(#REF!="Falta Información","Falta Información",IF(AND(AND(W2635=220,OR(AC2635&lt;47,#REF!&gt;=12)),AND(W2635=220,OR(AE2635&lt;30,AF2635&gt;0.15,AH2635&gt;0.5,AI2635&gt;5,AG2635&gt;3.5))),"Termovacío y Regeneración",IF(AND(W2635=220,OR(AC2635&lt;47,#REF!&gt;=12)),"Termovacío",IF(AND(W2635=220,OR(AE2635&lt;30,AF2635&gt;0.15,AH2635&gt;0.5,AI2635&gt;5,AG2635&gt;3.5)),"Regeneración",IF(AND(AND(W2635=60,OR(AC2635&lt;40,#REF!&gt;=27)),AND(W2635=60,OR(AE2635&lt;25,AF2635&gt;0.2,AH2635&gt;0.5,AI2635&gt;5,AG2635&gt;3.5))),"Termovacío y Regeneración",IF(AND(W2635=60,OR(AC2635&lt;40,#REF!&gt;=27)),"Termovacío",IF(AND(W2635=60,OR(AE2635&lt;25,AF2635&gt;0.2,AH2635&gt;0.5,AI2635&gt;5,AG2635&gt;3.5)),"Regeneración","OK")))))))</f>
        <v>#REF!</v>
      </c>
    </row>
    <row r="2636" spans="1:47" s="10" customFormat="1" ht="15" customHeight="1" x14ac:dyDescent="0.2">
      <c r="A2636" s="4">
        <v>35</v>
      </c>
      <c r="B2636" s="3">
        <v>60002888</v>
      </c>
      <c r="C2636" s="4" t="s">
        <v>99</v>
      </c>
      <c r="D2636" s="3" t="s">
        <v>162</v>
      </c>
      <c r="E2636" s="3"/>
      <c r="F2636" s="4" t="s">
        <v>327</v>
      </c>
      <c r="G2636" s="3" t="s">
        <v>19</v>
      </c>
      <c r="H2636" s="4" t="s">
        <v>440</v>
      </c>
      <c r="I2636" s="4" t="s">
        <v>10</v>
      </c>
      <c r="J2636" s="3" t="s">
        <v>69</v>
      </c>
      <c r="K2636" s="4" t="s">
        <v>441</v>
      </c>
      <c r="L2636" s="3">
        <v>2005</v>
      </c>
      <c r="M2636" s="4" t="s">
        <v>267</v>
      </c>
      <c r="N2636" s="4" t="s">
        <v>153</v>
      </c>
      <c r="O2636" s="4" t="s">
        <v>20</v>
      </c>
      <c r="P2636" s="4">
        <v>2022</v>
      </c>
      <c r="Q2636" s="4"/>
      <c r="R2636" s="4" t="s">
        <v>119</v>
      </c>
      <c r="S2636" s="13"/>
      <c r="T2636" s="4"/>
      <c r="U2636" s="4"/>
      <c r="V2636" s="4"/>
      <c r="W2636" s="4"/>
      <c r="X2636" s="13">
        <v>40098</v>
      </c>
      <c r="Y2636" s="27"/>
      <c r="Z2636" s="27"/>
      <c r="AA2636" s="28"/>
      <c r="AB2636" s="31"/>
      <c r="AC2636" s="32">
        <v>66</v>
      </c>
      <c r="AD2636" s="28"/>
      <c r="AE2636" s="28">
        <v>38</v>
      </c>
      <c r="AF2636" s="33">
        <v>5.0000000000000001E-3</v>
      </c>
      <c r="AG2636" s="28">
        <v>1</v>
      </c>
      <c r="AH2636" s="31">
        <v>1.7000000000000001E-2</v>
      </c>
      <c r="AI2636" s="31">
        <v>0.58599999999999997</v>
      </c>
      <c r="AJ2636" s="31"/>
      <c r="AK2636" s="75" t="str">
        <f t="shared" si="544"/>
        <v>A</v>
      </c>
      <c r="AL2636" s="75" t="str">
        <f t="shared" si="545"/>
        <v>A</v>
      </c>
      <c r="AM2636" s="75"/>
      <c r="AN2636" s="31"/>
      <c r="AO2636" s="31"/>
      <c r="AP2636" s="31"/>
      <c r="AQ2636" s="31"/>
      <c r="AR2636" s="75" t="str">
        <f t="shared" si="546"/>
        <v/>
      </c>
      <c r="AS2636" s="75"/>
      <c r="AT2636" s="75"/>
      <c r="AU2636" s="48" t="e">
        <f>IF(#REF!="Falta Información","Falta Información",IF(AND(AND(W2636=220,OR(AC2636&lt;47,#REF!&gt;=12)),AND(W2636=220,OR(AE2636&lt;30,AF2636&gt;0.15,AH2636&gt;0.5,AI2636&gt;5,AG2636&gt;3.5))),"Termovacío y Regeneración",IF(AND(W2636=220,OR(AC2636&lt;47,#REF!&gt;=12)),"Termovacío",IF(AND(W2636=220,OR(AE2636&lt;30,AF2636&gt;0.15,AH2636&gt;0.5,AI2636&gt;5,AG2636&gt;3.5)),"Regeneración",IF(AND(AND(W2636=60,OR(AC2636&lt;40,#REF!&gt;=27)),AND(W2636=60,OR(AE2636&lt;25,AF2636&gt;0.2,AH2636&gt;0.5,AI2636&gt;5,AG2636&gt;3.5))),"Termovacío y Regeneración",IF(AND(W2636=60,OR(AC2636&lt;40,#REF!&gt;=27)),"Termovacío",IF(AND(W2636=60,OR(AE2636&lt;25,AF2636&gt;0.2,AH2636&gt;0.5,AI2636&gt;5,AG2636&gt;3.5)),"Regeneración","OK")))))))</f>
        <v>#REF!</v>
      </c>
    </row>
    <row r="2637" spans="1:47" s="10" customFormat="1" ht="15" customHeight="1" x14ac:dyDescent="0.2">
      <c r="A2637" s="4">
        <v>35</v>
      </c>
      <c r="B2637" s="3">
        <v>60002888</v>
      </c>
      <c r="C2637" s="4" t="s">
        <v>99</v>
      </c>
      <c r="D2637" s="3" t="s">
        <v>162</v>
      </c>
      <c r="E2637" s="3"/>
      <c r="F2637" s="4" t="s">
        <v>327</v>
      </c>
      <c r="G2637" s="3" t="s">
        <v>19</v>
      </c>
      <c r="H2637" s="4" t="s">
        <v>440</v>
      </c>
      <c r="I2637" s="4" t="s">
        <v>10</v>
      </c>
      <c r="J2637" s="3" t="s">
        <v>69</v>
      </c>
      <c r="K2637" s="4" t="s">
        <v>441</v>
      </c>
      <c r="L2637" s="3">
        <v>2005</v>
      </c>
      <c r="M2637" s="4" t="s">
        <v>267</v>
      </c>
      <c r="N2637" s="4" t="s">
        <v>153</v>
      </c>
      <c r="O2637" s="4" t="s">
        <v>20</v>
      </c>
      <c r="P2637" s="4">
        <v>2022</v>
      </c>
      <c r="Q2637" s="4"/>
      <c r="R2637" s="4" t="s">
        <v>119</v>
      </c>
      <c r="S2637" s="13"/>
      <c r="T2637" s="4"/>
      <c r="U2637" s="4"/>
      <c r="V2637" s="4"/>
      <c r="W2637" s="4"/>
      <c r="X2637" s="13">
        <v>39721</v>
      </c>
      <c r="Y2637" s="27"/>
      <c r="Z2637" s="27"/>
      <c r="AA2637" s="28"/>
      <c r="AB2637" s="31"/>
      <c r="AC2637" s="32">
        <v>31</v>
      </c>
      <c r="AD2637" s="28"/>
      <c r="AE2637" s="28">
        <v>39.700000000000003</v>
      </c>
      <c r="AF2637" s="33">
        <v>3.0000000000000001E-3</v>
      </c>
      <c r="AG2637" s="28">
        <v>0.5</v>
      </c>
      <c r="AH2637" s="31">
        <v>1.7000000000000001E-2</v>
      </c>
      <c r="AI2637" s="31">
        <v>0.91700000000000004</v>
      </c>
      <c r="AJ2637" s="31"/>
      <c r="AK2637" s="75" t="str">
        <f t="shared" si="544"/>
        <v>A</v>
      </c>
      <c r="AL2637" s="75" t="str">
        <f t="shared" si="545"/>
        <v>A</v>
      </c>
      <c r="AM2637" s="75"/>
      <c r="AN2637" s="31"/>
      <c r="AO2637" s="31"/>
      <c r="AP2637" s="31"/>
      <c r="AQ2637" s="31"/>
      <c r="AR2637" s="75" t="str">
        <f t="shared" si="546"/>
        <v/>
      </c>
      <c r="AS2637" s="75"/>
      <c r="AT2637" s="75"/>
      <c r="AU2637" s="48" t="e">
        <f>IF(#REF!="Falta Información","Falta Información",IF(AND(AND(W2637=220,OR(AC2637&lt;47,#REF!&gt;=12)),AND(W2637=220,OR(AE2637&lt;30,AF2637&gt;0.15,AH2637&gt;0.5,AI2637&gt;5,AG2637&gt;3.5))),"Termovacío y Regeneración",IF(AND(W2637=220,OR(AC2637&lt;47,#REF!&gt;=12)),"Termovacío",IF(AND(W2637=220,OR(AE2637&lt;30,AF2637&gt;0.15,AH2637&gt;0.5,AI2637&gt;5,AG2637&gt;3.5)),"Regeneración",IF(AND(AND(W2637=60,OR(AC2637&lt;40,#REF!&gt;=27)),AND(W2637=60,OR(AE2637&lt;25,AF2637&gt;0.2,AH2637&gt;0.5,AI2637&gt;5,AG2637&gt;3.5))),"Termovacío y Regeneración",IF(AND(W2637=60,OR(AC2637&lt;40,#REF!&gt;=27)),"Termovacío",IF(AND(W2637=60,OR(AE2637&lt;25,AF2637&gt;0.2,AH2637&gt;0.5,AI2637&gt;5,AG2637&gt;3.5)),"Regeneración","OK")))))))</f>
        <v>#REF!</v>
      </c>
    </row>
    <row r="2638" spans="1:47" s="10" customFormat="1" ht="15" customHeight="1" x14ac:dyDescent="0.2">
      <c r="A2638" s="4">
        <v>35</v>
      </c>
      <c r="B2638" s="3">
        <v>60002888</v>
      </c>
      <c r="C2638" s="4" t="s">
        <v>99</v>
      </c>
      <c r="D2638" s="3" t="s">
        <v>162</v>
      </c>
      <c r="E2638" s="3"/>
      <c r="F2638" s="4" t="s">
        <v>327</v>
      </c>
      <c r="G2638" s="3" t="s">
        <v>19</v>
      </c>
      <c r="H2638" s="4" t="s">
        <v>440</v>
      </c>
      <c r="I2638" s="4" t="s">
        <v>10</v>
      </c>
      <c r="J2638" s="3" t="s">
        <v>69</v>
      </c>
      <c r="K2638" s="4" t="s">
        <v>441</v>
      </c>
      <c r="L2638" s="3">
        <v>2005</v>
      </c>
      <c r="M2638" s="4" t="s">
        <v>267</v>
      </c>
      <c r="N2638" s="4" t="s">
        <v>153</v>
      </c>
      <c r="O2638" s="4" t="s">
        <v>20</v>
      </c>
      <c r="P2638" s="4">
        <v>2022</v>
      </c>
      <c r="Q2638" s="4"/>
      <c r="R2638" s="4" t="s">
        <v>119</v>
      </c>
      <c r="S2638" s="13"/>
      <c r="T2638" s="4"/>
      <c r="U2638" s="4"/>
      <c r="V2638" s="4"/>
      <c r="W2638" s="4"/>
      <c r="X2638" s="13">
        <v>39047</v>
      </c>
      <c r="Y2638" s="27"/>
      <c r="Z2638" s="27"/>
      <c r="AA2638" s="28"/>
      <c r="AB2638" s="31"/>
      <c r="AC2638" s="32">
        <v>61.9</v>
      </c>
      <c r="AD2638" s="28"/>
      <c r="AE2638" s="28">
        <v>35.9</v>
      </c>
      <c r="AF2638" s="33">
        <v>3.0000000000000001E-3</v>
      </c>
      <c r="AG2638" s="28">
        <v>0.5</v>
      </c>
      <c r="AH2638" s="31">
        <v>3.5999999999999997E-2</v>
      </c>
      <c r="AI2638" s="31">
        <v>0.66400000000000003</v>
      </c>
      <c r="AJ2638" s="31"/>
      <c r="AK2638" s="75" t="str">
        <f t="shared" si="544"/>
        <v>A</v>
      </c>
      <c r="AL2638" s="75" t="str">
        <f t="shared" si="545"/>
        <v>A</v>
      </c>
      <c r="AM2638" s="75"/>
      <c r="AN2638" s="31"/>
      <c r="AO2638" s="31"/>
      <c r="AP2638" s="31"/>
      <c r="AQ2638" s="31"/>
      <c r="AR2638" s="75" t="str">
        <f t="shared" si="546"/>
        <v/>
      </c>
      <c r="AS2638" s="75"/>
      <c r="AT2638" s="75"/>
      <c r="AU2638" s="48" t="e">
        <f>IF(#REF!="Falta Información","Falta Información",IF(AND(AND(W2638=220,OR(AC2638&lt;47,#REF!&gt;=12)),AND(W2638=220,OR(AE2638&lt;30,AF2638&gt;0.15,AH2638&gt;0.5,AI2638&gt;5,AG2638&gt;3.5))),"Termovacío y Regeneración",IF(AND(W2638=220,OR(AC2638&lt;47,#REF!&gt;=12)),"Termovacío",IF(AND(W2638=220,OR(AE2638&lt;30,AF2638&gt;0.15,AH2638&gt;0.5,AI2638&gt;5,AG2638&gt;3.5)),"Regeneración",IF(AND(AND(W2638=60,OR(AC2638&lt;40,#REF!&gt;=27)),AND(W2638=60,OR(AE2638&lt;25,AF2638&gt;0.2,AH2638&gt;0.5,AI2638&gt;5,AG2638&gt;3.5))),"Termovacío y Regeneración",IF(AND(W2638=60,OR(AC2638&lt;40,#REF!&gt;=27)),"Termovacío",IF(AND(W2638=60,OR(AE2638&lt;25,AF2638&gt;0.2,AH2638&gt;0.5,AI2638&gt;5,AG2638&gt;3.5)),"Regeneración","OK")))))))</f>
        <v>#REF!</v>
      </c>
    </row>
    <row r="2639" spans="1:47" s="10" customFormat="1" ht="15" customHeight="1" x14ac:dyDescent="0.2">
      <c r="A2639" s="4">
        <v>35</v>
      </c>
      <c r="B2639" s="3">
        <v>60002888</v>
      </c>
      <c r="C2639" s="4" t="s">
        <v>99</v>
      </c>
      <c r="D2639" s="3" t="s">
        <v>162</v>
      </c>
      <c r="E2639" s="3"/>
      <c r="F2639" s="4" t="s">
        <v>327</v>
      </c>
      <c r="G2639" s="3" t="s">
        <v>19</v>
      </c>
      <c r="H2639" s="4" t="s">
        <v>440</v>
      </c>
      <c r="I2639" s="4" t="s">
        <v>10</v>
      </c>
      <c r="J2639" s="3" t="s">
        <v>69</v>
      </c>
      <c r="K2639" s="4" t="s">
        <v>441</v>
      </c>
      <c r="L2639" s="3">
        <v>2005</v>
      </c>
      <c r="M2639" s="4" t="s">
        <v>267</v>
      </c>
      <c r="N2639" s="4" t="s">
        <v>153</v>
      </c>
      <c r="O2639" s="4" t="s">
        <v>20</v>
      </c>
      <c r="P2639" s="4">
        <v>2022</v>
      </c>
      <c r="Q2639" s="4"/>
      <c r="R2639" s="4" t="s">
        <v>119</v>
      </c>
      <c r="S2639" s="13"/>
      <c r="T2639" s="4"/>
      <c r="U2639" s="4"/>
      <c r="V2639" s="4"/>
      <c r="W2639" s="4"/>
      <c r="X2639" s="13">
        <v>38605</v>
      </c>
      <c r="Y2639" s="27"/>
      <c r="Z2639" s="27"/>
      <c r="AA2639" s="28"/>
      <c r="AB2639" s="31"/>
      <c r="AC2639" s="32">
        <v>32.799999999999997</v>
      </c>
      <c r="AD2639" s="28"/>
      <c r="AE2639" s="28">
        <v>43.9</v>
      </c>
      <c r="AF2639" s="33">
        <v>8.0000000000000002E-3</v>
      </c>
      <c r="AG2639" s="28">
        <v>0.4</v>
      </c>
      <c r="AH2639" s="31">
        <v>3.3000000000000002E-2</v>
      </c>
      <c r="AI2639" s="31">
        <v>0.248</v>
      </c>
      <c r="AJ2639" s="31"/>
      <c r="AK2639" s="75" t="str">
        <f t="shared" si="544"/>
        <v>A</v>
      </c>
      <c r="AL2639" s="75" t="str">
        <f t="shared" si="545"/>
        <v>A</v>
      </c>
      <c r="AM2639" s="75"/>
      <c r="AN2639" s="31"/>
      <c r="AO2639" s="31"/>
      <c r="AP2639" s="31"/>
      <c r="AQ2639" s="31"/>
      <c r="AR2639" s="75" t="str">
        <f t="shared" si="546"/>
        <v/>
      </c>
      <c r="AS2639" s="75"/>
      <c r="AT2639" s="75"/>
      <c r="AU2639" s="48" t="e">
        <f>IF(#REF!="Falta Información","Falta Información",IF(AND(AND(W2639=220,OR(AC2639&lt;47,#REF!&gt;=12)),AND(W2639=220,OR(AE2639&lt;30,AF2639&gt;0.15,AH2639&gt;0.5,AI2639&gt;5,AG2639&gt;3.5))),"Termovacío y Regeneración",IF(AND(W2639=220,OR(AC2639&lt;47,#REF!&gt;=12)),"Termovacío",IF(AND(W2639=220,OR(AE2639&lt;30,AF2639&gt;0.15,AH2639&gt;0.5,AI2639&gt;5,AG2639&gt;3.5)),"Regeneración",IF(AND(AND(W2639=60,OR(AC2639&lt;40,#REF!&gt;=27)),AND(W2639=60,OR(AE2639&lt;25,AF2639&gt;0.2,AH2639&gt;0.5,AI2639&gt;5,AG2639&gt;3.5))),"Termovacío y Regeneración",IF(AND(W2639=60,OR(AC2639&lt;40,#REF!&gt;=27)),"Termovacío",IF(AND(W2639=60,OR(AE2639&lt;25,AF2639&gt;0.2,AH2639&gt;0.5,AI2639&gt;5,AG2639&gt;3.5)),"Regeneración","OK")))))))</f>
        <v>#REF!</v>
      </c>
    </row>
    <row r="2640" spans="1:47" s="10" customFormat="1" ht="15" customHeight="1" x14ac:dyDescent="0.2">
      <c r="A2640" s="54">
        <v>46</v>
      </c>
      <c r="B2640" s="54">
        <v>500080</v>
      </c>
      <c r="C2640" s="54" t="s">
        <v>103</v>
      </c>
      <c r="D2640" s="54" t="s">
        <v>163</v>
      </c>
      <c r="E2640" s="55"/>
      <c r="F2640" s="54" t="s">
        <v>338</v>
      </c>
      <c r="G2640" s="54" t="s">
        <v>34</v>
      </c>
      <c r="H2640" s="54" t="s">
        <v>196</v>
      </c>
      <c r="I2640" s="54" t="s">
        <v>10</v>
      </c>
      <c r="J2640" s="54" t="s">
        <v>144</v>
      </c>
      <c r="K2640" s="54" t="s">
        <v>136</v>
      </c>
      <c r="L2640" s="54">
        <v>1990</v>
      </c>
      <c r="M2640" s="54" t="s">
        <v>266</v>
      </c>
      <c r="N2640" s="54" t="s">
        <v>304</v>
      </c>
      <c r="O2640" s="54" t="s">
        <v>122</v>
      </c>
      <c r="P2640" s="54"/>
      <c r="Q2640" s="54"/>
      <c r="R2640" s="54" t="s">
        <v>123</v>
      </c>
      <c r="S2640" s="56"/>
      <c r="T2640" s="54"/>
      <c r="U2640" s="54"/>
      <c r="V2640" s="54" t="s">
        <v>448</v>
      </c>
      <c r="W2640" s="54">
        <v>60</v>
      </c>
      <c r="X2640" s="56">
        <v>45225</v>
      </c>
      <c r="Y2640" s="57">
        <v>72</v>
      </c>
      <c r="Z2640" s="57"/>
      <c r="AA2640" s="58" t="s">
        <v>450</v>
      </c>
      <c r="AB2640" s="59">
        <v>0.88100000000000001</v>
      </c>
      <c r="AC2640" s="60">
        <v>38</v>
      </c>
      <c r="AD2640" s="58">
        <v>16</v>
      </c>
      <c r="AE2640" s="58">
        <v>30.2</v>
      </c>
      <c r="AF2640" s="61">
        <v>0.03</v>
      </c>
      <c r="AG2640" s="58" t="s">
        <v>458</v>
      </c>
      <c r="AH2640" s="59">
        <v>4.7E-2</v>
      </c>
      <c r="AI2640" s="59">
        <v>1.6850000000000001</v>
      </c>
      <c r="AJ2640" s="59"/>
      <c r="AK2640" s="75" t="str">
        <f t="shared" si="544"/>
        <v>A</v>
      </c>
      <c r="AL2640" s="75" t="str">
        <f t="shared" si="545"/>
        <v>A</v>
      </c>
      <c r="AM2640" s="75"/>
      <c r="AN2640" s="59"/>
      <c r="AO2640" s="59"/>
      <c r="AP2640" s="59"/>
      <c r="AQ2640" s="31"/>
      <c r="AR2640" s="75" t="str">
        <f t="shared" si="546"/>
        <v/>
      </c>
      <c r="AS2640" s="75"/>
      <c r="AT2640" s="75"/>
      <c r="AU2640" s="62" t="e">
        <f>IF(#REF!="Falta Información","Falta Información",IF(AND(AND(W2640=220,OR(AC2640&lt;47,#REF!&gt;=12)),AND(W2640=220,OR(AE2640&lt;30,AF2640&gt;0.15,AH2640&gt;0.5,AI2640&gt;5,AG2640&gt;3.5))),"Termovacío y Regeneración",IF(AND(W2640=220,OR(AC2640&lt;47,#REF!&gt;=12)),"Termovacío",IF(AND(W2640=220,OR(AE2640&lt;30,AF2640&gt;0.15,AH2640&gt;0.5,AI2640&gt;5,AG2640&gt;3.5)),"Regeneración",IF(AND(AND(W2640=60,OR(AC2640&lt;40,#REF!&gt;=27)),AND(W2640=60,OR(AE2640&lt;25,AF2640&gt;0.2,AH2640&gt;0.5,AI2640&gt;5,AG2640&gt;3.5))),"Termovacío y Regeneración",IF(AND(W2640=60,OR(AC2640&lt;40,#REF!&gt;=27)),"Termovacío",IF(AND(W2640=60,OR(AE2640&lt;25,AF2640&gt;0.2,AH2640&gt;0.5,AI2640&gt;5,AG2640&gt;3.5)),"Regeneración","OK")))))))</f>
        <v>#REF!</v>
      </c>
    </row>
    <row r="2641" spans="1:47" s="10" customFormat="1" ht="15" customHeight="1" x14ac:dyDescent="0.2">
      <c r="A2641" s="4">
        <v>46</v>
      </c>
      <c r="B2641" s="4">
        <v>500080</v>
      </c>
      <c r="C2641" s="4" t="s">
        <v>103</v>
      </c>
      <c r="D2641" s="4" t="s">
        <v>163</v>
      </c>
      <c r="E2641" s="3"/>
      <c r="F2641" s="4" t="s">
        <v>338</v>
      </c>
      <c r="G2641" s="4" t="s">
        <v>34</v>
      </c>
      <c r="H2641" s="4" t="s">
        <v>196</v>
      </c>
      <c r="I2641" s="4" t="s">
        <v>10</v>
      </c>
      <c r="J2641" s="4" t="s">
        <v>144</v>
      </c>
      <c r="K2641" s="4" t="s">
        <v>136</v>
      </c>
      <c r="L2641" s="4">
        <v>1990</v>
      </c>
      <c r="M2641" s="4" t="s">
        <v>266</v>
      </c>
      <c r="N2641" s="4" t="s">
        <v>304</v>
      </c>
      <c r="O2641" s="4" t="s">
        <v>122</v>
      </c>
      <c r="P2641" s="4"/>
      <c r="Q2641" s="4"/>
      <c r="R2641" s="4" t="s">
        <v>123</v>
      </c>
      <c r="S2641" s="13"/>
      <c r="T2641" s="4"/>
      <c r="U2641" s="4"/>
      <c r="V2641" s="4" t="s">
        <v>301</v>
      </c>
      <c r="W2641" s="4">
        <v>60</v>
      </c>
      <c r="X2641" s="13">
        <v>44390</v>
      </c>
      <c r="Y2641" s="27">
        <v>77</v>
      </c>
      <c r="Z2641" s="27">
        <v>60</v>
      </c>
      <c r="AA2641" s="28" t="s">
        <v>283</v>
      </c>
      <c r="AB2641" s="31">
        <v>0.871</v>
      </c>
      <c r="AC2641" s="32">
        <v>25</v>
      </c>
      <c r="AD2641" s="28">
        <v>22</v>
      </c>
      <c r="AE2641" s="28">
        <v>30</v>
      </c>
      <c r="AF2641" s="33">
        <v>0.04</v>
      </c>
      <c r="AG2641" s="28">
        <v>2.5</v>
      </c>
      <c r="AH2641" s="31">
        <v>0.04</v>
      </c>
      <c r="AI2641" s="31">
        <v>1.591</v>
      </c>
      <c r="AJ2641" s="31"/>
      <c r="AK2641" s="75" t="str">
        <f t="shared" si="544"/>
        <v>A</v>
      </c>
      <c r="AL2641" s="75" t="str">
        <f t="shared" si="545"/>
        <v>A</v>
      </c>
      <c r="AM2641" s="75"/>
      <c r="AN2641" s="31"/>
      <c r="AO2641" s="31"/>
      <c r="AP2641" s="31"/>
      <c r="AQ2641" s="31"/>
      <c r="AR2641" s="75" t="str">
        <f t="shared" si="546"/>
        <v/>
      </c>
      <c r="AS2641" s="75"/>
      <c r="AT2641" s="75"/>
      <c r="AU2641" s="48" t="e">
        <f>IF(#REF!="Falta Información","Falta Información",IF(AND(AND(W2641=220,OR(AC2641&lt;47,#REF!&gt;=12)),AND(W2641=220,OR(AE2641&lt;30,AF2641&gt;0.15,AH2641&gt;0.5,AI2641&gt;5,AG2641&gt;3.5))),"Termovacío y Regeneración",IF(AND(W2641=220,OR(AC2641&lt;47,#REF!&gt;=12)),"Termovacío",IF(AND(W2641=220,OR(AE2641&lt;30,AF2641&gt;0.15,AH2641&gt;0.5,AI2641&gt;5,AG2641&gt;3.5)),"Regeneración",IF(AND(AND(W2641=60,OR(AC2641&lt;40,#REF!&gt;=27)),AND(W2641=60,OR(AE2641&lt;25,AF2641&gt;0.2,AH2641&gt;0.5,AI2641&gt;5,AG2641&gt;3.5))),"Termovacío y Regeneración",IF(AND(W2641=60,OR(AC2641&lt;40,#REF!&gt;=27)),"Termovacío",IF(AND(W2641=60,OR(AE2641&lt;25,AF2641&gt;0.2,AH2641&gt;0.5,AI2641&gt;5,AG2641&gt;3.5)),"Regeneración","OK")))))))</f>
        <v>#REF!</v>
      </c>
    </row>
    <row r="2642" spans="1:47" s="10" customFormat="1" ht="15" customHeight="1" x14ac:dyDescent="0.2">
      <c r="A2642" s="4">
        <v>46</v>
      </c>
      <c r="B2642" s="4">
        <v>500080</v>
      </c>
      <c r="C2642" s="4" t="s">
        <v>103</v>
      </c>
      <c r="D2642" s="4" t="s">
        <v>163</v>
      </c>
      <c r="E2642" s="3"/>
      <c r="F2642" s="4" t="s">
        <v>338</v>
      </c>
      <c r="G2642" s="4" t="s">
        <v>34</v>
      </c>
      <c r="H2642" s="4" t="s">
        <v>196</v>
      </c>
      <c r="I2642" s="4" t="s">
        <v>10</v>
      </c>
      <c r="J2642" s="4" t="s">
        <v>144</v>
      </c>
      <c r="K2642" s="4" t="s">
        <v>136</v>
      </c>
      <c r="L2642" s="4">
        <v>1990</v>
      </c>
      <c r="M2642" s="4" t="s">
        <v>266</v>
      </c>
      <c r="N2642" s="4" t="s">
        <v>304</v>
      </c>
      <c r="O2642" s="4" t="s">
        <v>122</v>
      </c>
      <c r="P2642" s="4"/>
      <c r="Q2642" s="4"/>
      <c r="R2642" s="4" t="s">
        <v>123</v>
      </c>
      <c r="S2642" s="13"/>
      <c r="T2642" s="4"/>
      <c r="U2642" s="4"/>
      <c r="V2642" s="4"/>
      <c r="W2642" s="4">
        <v>60</v>
      </c>
      <c r="X2642" s="13">
        <v>43994</v>
      </c>
      <c r="Y2642" s="27"/>
      <c r="Z2642" s="27"/>
      <c r="AA2642" s="28"/>
      <c r="AB2642" s="31"/>
      <c r="AC2642" s="32">
        <v>55</v>
      </c>
      <c r="AD2642" s="28"/>
      <c r="AE2642" s="28">
        <v>28.8</v>
      </c>
      <c r="AF2642" s="33">
        <v>0.01</v>
      </c>
      <c r="AG2642" s="28">
        <v>2.5</v>
      </c>
      <c r="AH2642" s="31">
        <v>0.08</v>
      </c>
      <c r="AI2642" s="31">
        <v>1.45</v>
      </c>
      <c r="AJ2642" s="31"/>
      <c r="AK2642" s="75" t="str">
        <f t="shared" si="544"/>
        <v>A</v>
      </c>
      <c r="AL2642" s="75" t="str">
        <f t="shared" si="545"/>
        <v>A</v>
      </c>
      <c r="AM2642" s="75"/>
      <c r="AN2642" s="31"/>
      <c r="AO2642" s="31"/>
      <c r="AP2642" s="31"/>
      <c r="AQ2642" s="31"/>
      <c r="AR2642" s="75" t="str">
        <f t="shared" si="546"/>
        <v/>
      </c>
      <c r="AS2642" s="75"/>
      <c r="AT2642" s="75"/>
      <c r="AU2642" s="48" t="e">
        <f>IF(#REF!="Falta Información","Falta Información",IF(AND(AND(W2642=220,OR(AC2642&lt;47,#REF!&gt;=12)),AND(W2642=220,OR(AE2642&lt;30,AF2642&gt;0.15,AH2642&gt;0.5,AI2642&gt;5,AG2642&gt;3.5))),"Termovacío y Regeneración",IF(AND(W2642=220,OR(AC2642&lt;47,#REF!&gt;=12)),"Termovacío",IF(AND(W2642=220,OR(AE2642&lt;30,AF2642&gt;0.15,AH2642&gt;0.5,AI2642&gt;5,AG2642&gt;3.5)),"Regeneración",IF(AND(AND(W2642=60,OR(AC2642&lt;40,#REF!&gt;=27)),AND(W2642=60,OR(AE2642&lt;25,AF2642&gt;0.2,AH2642&gt;0.5,AI2642&gt;5,AG2642&gt;3.5))),"Termovacío y Regeneración",IF(AND(W2642=60,OR(AC2642&lt;40,#REF!&gt;=27)),"Termovacío",IF(AND(W2642=60,OR(AE2642&lt;25,AF2642&gt;0.2,AH2642&gt;0.5,AI2642&gt;5,AG2642&gt;3.5)),"Regeneración","OK")))))))</f>
        <v>#REF!</v>
      </c>
    </row>
    <row r="2643" spans="1:47" s="10" customFormat="1" ht="15" customHeight="1" x14ac:dyDescent="0.2">
      <c r="A2643" s="4">
        <v>46</v>
      </c>
      <c r="B2643" s="4">
        <v>500080</v>
      </c>
      <c r="C2643" s="4" t="s">
        <v>103</v>
      </c>
      <c r="D2643" s="4" t="s">
        <v>163</v>
      </c>
      <c r="E2643" s="3"/>
      <c r="F2643" s="4" t="s">
        <v>338</v>
      </c>
      <c r="G2643" s="4" t="s">
        <v>34</v>
      </c>
      <c r="H2643" s="4" t="s">
        <v>196</v>
      </c>
      <c r="I2643" s="4" t="s">
        <v>10</v>
      </c>
      <c r="J2643" s="4" t="s">
        <v>144</v>
      </c>
      <c r="K2643" s="4" t="s">
        <v>136</v>
      </c>
      <c r="L2643" s="4">
        <v>1990</v>
      </c>
      <c r="M2643" s="4" t="s">
        <v>266</v>
      </c>
      <c r="N2643" s="4" t="s">
        <v>304</v>
      </c>
      <c r="O2643" s="4" t="s">
        <v>122</v>
      </c>
      <c r="P2643" s="4"/>
      <c r="Q2643" s="4"/>
      <c r="R2643" s="4" t="s">
        <v>123</v>
      </c>
      <c r="S2643" s="13"/>
      <c r="T2643" s="4"/>
      <c r="U2643" s="4"/>
      <c r="V2643" s="4"/>
      <c r="W2643" s="4">
        <v>60</v>
      </c>
      <c r="X2643" s="13">
        <v>43577</v>
      </c>
      <c r="Y2643" s="27"/>
      <c r="Z2643" s="27"/>
      <c r="AA2643" s="28"/>
      <c r="AB2643" s="31"/>
      <c r="AC2643" s="32">
        <v>41</v>
      </c>
      <c r="AD2643" s="28"/>
      <c r="AE2643" s="28">
        <v>39</v>
      </c>
      <c r="AF2643" s="33">
        <v>0.02</v>
      </c>
      <c r="AG2643" s="28">
        <v>2</v>
      </c>
      <c r="AH2643" s="31">
        <v>7.6999999999999999E-2</v>
      </c>
      <c r="AI2643" s="31">
        <v>1.45</v>
      </c>
      <c r="AJ2643" s="31"/>
      <c r="AK2643" s="75" t="str">
        <f t="shared" si="544"/>
        <v>A</v>
      </c>
      <c r="AL2643" s="75" t="str">
        <f t="shared" si="545"/>
        <v>A</v>
      </c>
      <c r="AM2643" s="75"/>
      <c r="AN2643" s="31"/>
      <c r="AO2643" s="31"/>
      <c r="AP2643" s="31"/>
      <c r="AQ2643" s="31"/>
      <c r="AR2643" s="75" t="str">
        <f t="shared" si="546"/>
        <v/>
      </c>
      <c r="AS2643" s="75"/>
      <c r="AT2643" s="75"/>
      <c r="AU2643" s="48" t="e">
        <f>IF(#REF!="Falta Información","Falta Información",IF(AND(AND(W2643=220,OR(AC2643&lt;47,#REF!&gt;=12)),AND(W2643=220,OR(AE2643&lt;30,AF2643&gt;0.15,AH2643&gt;0.5,AI2643&gt;5,AG2643&gt;3.5))),"Termovacío y Regeneración",IF(AND(W2643=220,OR(AC2643&lt;47,#REF!&gt;=12)),"Termovacío",IF(AND(W2643=220,OR(AE2643&lt;30,AF2643&gt;0.15,AH2643&gt;0.5,AI2643&gt;5,AG2643&gt;3.5)),"Regeneración",IF(AND(AND(W2643=60,OR(AC2643&lt;40,#REF!&gt;=27)),AND(W2643=60,OR(AE2643&lt;25,AF2643&gt;0.2,AH2643&gt;0.5,AI2643&gt;5,AG2643&gt;3.5))),"Termovacío y Regeneración",IF(AND(W2643=60,OR(AC2643&lt;40,#REF!&gt;=27)),"Termovacío",IF(AND(W2643=60,OR(AE2643&lt;25,AF2643&gt;0.2,AH2643&gt;0.5,AI2643&gt;5,AG2643&gt;3.5)),"Regeneración","OK")))))))</f>
        <v>#REF!</v>
      </c>
    </row>
    <row r="2644" spans="1:47" s="10" customFormat="1" ht="15" customHeight="1" x14ac:dyDescent="0.2">
      <c r="A2644" s="4">
        <v>46</v>
      </c>
      <c r="B2644" s="4">
        <v>500080</v>
      </c>
      <c r="C2644" s="4" t="s">
        <v>103</v>
      </c>
      <c r="D2644" s="4" t="s">
        <v>163</v>
      </c>
      <c r="E2644" s="3"/>
      <c r="F2644" s="4" t="s">
        <v>338</v>
      </c>
      <c r="G2644" s="4" t="s">
        <v>34</v>
      </c>
      <c r="H2644" s="4" t="s">
        <v>196</v>
      </c>
      <c r="I2644" s="4" t="s">
        <v>10</v>
      </c>
      <c r="J2644" s="4" t="s">
        <v>144</v>
      </c>
      <c r="K2644" s="4" t="s">
        <v>136</v>
      </c>
      <c r="L2644" s="4">
        <v>1990</v>
      </c>
      <c r="M2644" s="4" t="s">
        <v>266</v>
      </c>
      <c r="N2644" s="4" t="s">
        <v>304</v>
      </c>
      <c r="O2644" s="4" t="s">
        <v>122</v>
      </c>
      <c r="P2644" s="4"/>
      <c r="Q2644" s="4"/>
      <c r="R2644" s="4" t="s">
        <v>123</v>
      </c>
      <c r="S2644" s="13"/>
      <c r="T2644" s="4"/>
      <c r="U2644" s="4"/>
      <c r="V2644" s="4"/>
      <c r="W2644" s="4">
        <v>60</v>
      </c>
      <c r="X2644" s="13">
        <v>43312</v>
      </c>
      <c r="Y2644" s="27"/>
      <c r="Z2644" s="27"/>
      <c r="AA2644" s="28"/>
      <c r="AB2644" s="31"/>
      <c r="AC2644" s="32">
        <v>26</v>
      </c>
      <c r="AD2644" s="28"/>
      <c r="AE2644" s="28">
        <v>32.799999999999997</v>
      </c>
      <c r="AF2644" s="33">
        <v>0.04</v>
      </c>
      <c r="AG2644" s="28">
        <v>2</v>
      </c>
      <c r="AH2644" s="31">
        <v>5.1999999999999998E-2</v>
      </c>
      <c r="AI2644" s="31">
        <v>1.22</v>
      </c>
      <c r="AJ2644" s="31"/>
      <c r="AK2644" s="75" t="str">
        <f t="shared" si="544"/>
        <v>A</v>
      </c>
      <c r="AL2644" s="75" t="str">
        <f t="shared" si="545"/>
        <v>A</v>
      </c>
      <c r="AM2644" s="75"/>
      <c r="AN2644" s="31"/>
      <c r="AO2644" s="31"/>
      <c r="AP2644" s="31"/>
      <c r="AQ2644" s="31"/>
      <c r="AR2644" s="75" t="str">
        <f t="shared" si="546"/>
        <v/>
      </c>
      <c r="AS2644" s="75"/>
      <c r="AT2644" s="75"/>
      <c r="AU2644" s="48" t="e">
        <f>IF(#REF!="Falta Información","Falta Información",IF(AND(AND(W2644=220,OR(AC2644&lt;47,#REF!&gt;=12)),AND(W2644=220,OR(AE2644&lt;30,AF2644&gt;0.15,AH2644&gt;0.5,AI2644&gt;5,AG2644&gt;3.5))),"Termovacío y Regeneración",IF(AND(W2644=220,OR(AC2644&lt;47,#REF!&gt;=12)),"Termovacío",IF(AND(W2644=220,OR(AE2644&lt;30,AF2644&gt;0.15,AH2644&gt;0.5,AI2644&gt;5,AG2644&gt;3.5)),"Regeneración",IF(AND(AND(W2644=60,OR(AC2644&lt;40,#REF!&gt;=27)),AND(W2644=60,OR(AE2644&lt;25,AF2644&gt;0.2,AH2644&gt;0.5,AI2644&gt;5,AG2644&gt;3.5))),"Termovacío y Regeneración",IF(AND(W2644=60,OR(AC2644&lt;40,#REF!&gt;=27)),"Termovacío",IF(AND(W2644=60,OR(AE2644&lt;25,AF2644&gt;0.2,AH2644&gt;0.5,AI2644&gt;5,AG2644&gt;3.5)),"Regeneración","OK")))))))</f>
        <v>#REF!</v>
      </c>
    </row>
    <row r="2645" spans="1:47" s="10" customFormat="1" ht="15" customHeight="1" x14ac:dyDescent="0.2">
      <c r="A2645" s="4">
        <v>46</v>
      </c>
      <c r="B2645" s="4">
        <v>500080</v>
      </c>
      <c r="C2645" s="4" t="s">
        <v>103</v>
      </c>
      <c r="D2645" s="4" t="s">
        <v>163</v>
      </c>
      <c r="E2645" s="3"/>
      <c r="F2645" s="4" t="s">
        <v>338</v>
      </c>
      <c r="G2645" s="4" t="s">
        <v>34</v>
      </c>
      <c r="H2645" s="4" t="s">
        <v>196</v>
      </c>
      <c r="I2645" s="4" t="s">
        <v>10</v>
      </c>
      <c r="J2645" s="4" t="s">
        <v>144</v>
      </c>
      <c r="K2645" s="4" t="s">
        <v>136</v>
      </c>
      <c r="L2645" s="4">
        <v>1990</v>
      </c>
      <c r="M2645" s="4" t="s">
        <v>266</v>
      </c>
      <c r="N2645" s="4" t="s">
        <v>304</v>
      </c>
      <c r="O2645" s="4" t="s">
        <v>122</v>
      </c>
      <c r="P2645" s="4"/>
      <c r="Q2645" s="4"/>
      <c r="R2645" s="4" t="s">
        <v>123</v>
      </c>
      <c r="S2645" s="13"/>
      <c r="T2645" s="4"/>
      <c r="U2645" s="4"/>
      <c r="V2645" s="4"/>
      <c r="W2645" s="4">
        <v>60</v>
      </c>
      <c r="X2645" s="13">
        <v>42923</v>
      </c>
      <c r="Y2645" s="27"/>
      <c r="Z2645" s="27"/>
      <c r="AA2645" s="28"/>
      <c r="AB2645" s="31"/>
      <c r="AC2645" s="32">
        <v>46.3</v>
      </c>
      <c r="AD2645" s="28"/>
      <c r="AE2645" s="28">
        <v>37.4</v>
      </c>
      <c r="AF2645" s="33">
        <v>0.02</v>
      </c>
      <c r="AG2645" s="28">
        <v>2</v>
      </c>
      <c r="AH2645" s="31">
        <v>0.09</v>
      </c>
      <c r="AI2645" s="31">
        <v>2.2000000000000002</v>
      </c>
      <c r="AJ2645" s="31"/>
      <c r="AK2645" s="75" t="str">
        <f t="shared" si="544"/>
        <v>A</v>
      </c>
      <c r="AL2645" s="75" t="str">
        <f t="shared" si="545"/>
        <v>A</v>
      </c>
      <c r="AM2645" s="75"/>
      <c r="AN2645" s="31"/>
      <c r="AO2645" s="31"/>
      <c r="AP2645" s="31"/>
      <c r="AQ2645" s="31"/>
      <c r="AR2645" s="75" t="str">
        <f t="shared" si="546"/>
        <v/>
      </c>
      <c r="AS2645" s="75"/>
      <c r="AT2645" s="75"/>
      <c r="AU2645" s="48" t="e">
        <f>IF(#REF!="Falta Información","Falta Información",IF(AND(AND(W2645=220,OR(AC2645&lt;47,#REF!&gt;=12)),AND(W2645=220,OR(AE2645&lt;30,AF2645&gt;0.15,AH2645&gt;0.5,AI2645&gt;5,AG2645&gt;3.5))),"Termovacío y Regeneración",IF(AND(W2645=220,OR(AC2645&lt;47,#REF!&gt;=12)),"Termovacío",IF(AND(W2645=220,OR(AE2645&lt;30,AF2645&gt;0.15,AH2645&gt;0.5,AI2645&gt;5,AG2645&gt;3.5)),"Regeneración",IF(AND(AND(W2645=60,OR(AC2645&lt;40,#REF!&gt;=27)),AND(W2645=60,OR(AE2645&lt;25,AF2645&gt;0.2,AH2645&gt;0.5,AI2645&gt;5,AG2645&gt;3.5))),"Termovacío y Regeneración",IF(AND(W2645=60,OR(AC2645&lt;40,#REF!&gt;=27)),"Termovacío",IF(AND(W2645=60,OR(AE2645&lt;25,AF2645&gt;0.2,AH2645&gt;0.5,AI2645&gt;5,AG2645&gt;3.5)),"Regeneración","OK")))))))</f>
        <v>#REF!</v>
      </c>
    </row>
    <row r="2646" spans="1:47" s="10" customFormat="1" ht="15" customHeight="1" x14ac:dyDescent="0.2">
      <c r="A2646" s="4">
        <v>46</v>
      </c>
      <c r="B2646" s="4">
        <v>500080</v>
      </c>
      <c r="C2646" s="4" t="s">
        <v>103</v>
      </c>
      <c r="D2646" s="4" t="s">
        <v>163</v>
      </c>
      <c r="E2646" s="3"/>
      <c r="F2646" s="4" t="s">
        <v>338</v>
      </c>
      <c r="G2646" s="4" t="s">
        <v>34</v>
      </c>
      <c r="H2646" s="4" t="s">
        <v>196</v>
      </c>
      <c r="I2646" s="4" t="s">
        <v>10</v>
      </c>
      <c r="J2646" s="4" t="s">
        <v>144</v>
      </c>
      <c r="K2646" s="4" t="s">
        <v>136</v>
      </c>
      <c r="L2646" s="4">
        <v>1990</v>
      </c>
      <c r="M2646" s="4" t="s">
        <v>266</v>
      </c>
      <c r="N2646" s="4" t="s">
        <v>304</v>
      </c>
      <c r="O2646" s="4" t="s">
        <v>122</v>
      </c>
      <c r="P2646" s="4"/>
      <c r="Q2646" s="4"/>
      <c r="R2646" s="4" t="s">
        <v>123</v>
      </c>
      <c r="S2646" s="13"/>
      <c r="T2646" s="4"/>
      <c r="U2646" s="4"/>
      <c r="V2646" s="4"/>
      <c r="W2646" s="4">
        <v>60</v>
      </c>
      <c r="X2646" s="13">
        <v>42381</v>
      </c>
      <c r="Y2646" s="27"/>
      <c r="Z2646" s="27"/>
      <c r="AA2646" s="28"/>
      <c r="AB2646" s="31"/>
      <c r="AC2646" s="32"/>
      <c r="AD2646" s="28"/>
      <c r="AE2646" s="28">
        <v>35</v>
      </c>
      <c r="AF2646" s="33">
        <v>0.02</v>
      </c>
      <c r="AG2646" s="28">
        <v>1.5</v>
      </c>
      <c r="AH2646" s="31">
        <v>2.4E-2</v>
      </c>
      <c r="AI2646" s="31">
        <v>0.93</v>
      </c>
      <c r="AJ2646" s="31"/>
      <c r="AK2646" s="75" t="str">
        <f t="shared" si="544"/>
        <v>A</v>
      </c>
      <c r="AL2646" s="75" t="str">
        <f t="shared" si="545"/>
        <v>A</v>
      </c>
      <c r="AM2646" s="75"/>
      <c r="AN2646" s="31"/>
      <c r="AO2646" s="31"/>
      <c r="AP2646" s="31"/>
      <c r="AQ2646" s="31"/>
      <c r="AR2646" s="75" t="str">
        <f t="shared" si="546"/>
        <v/>
      </c>
      <c r="AS2646" s="75"/>
      <c r="AT2646" s="75"/>
      <c r="AU2646" s="48" t="e">
        <f>IF(#REF!="Falta Información","Falta Información",IF(AND(AND(W2646=220,OR(AC2646&lt;47,#REF!&gt;=12)),AND(W2646=220,OR(AE2646&lt;30,AF2646&gt;0.15,AH2646&gt;0.5,AI2646&gt;5,AG2646&gt;3.5))),"Termovacío y Regeneración",IF(AND(W2646=220,OR(AC2646&lt;47,#REF!&gt;=12)),"Termovacío",IF(AND(W2646=220,OR(AE2646&lt;30,AF2646&gt;0.15,AH2646&gt;0.5,AI2646&gt;5,AG2646&gt;3.5)),"Regeneración",IF(AND(AND(W2646=60,OR(AC2646&lt;40,#REF!&gt;=27)),AND(W2646=60,OR(AE2646&lt;25,AF2646&gt;0.2,AH2646&gt;0.5,AI2646&gt;5,AG2646&gt;3.5))),"Termovacío y Regeneración",IF(AND(W2646=60,OR(AC2646&lt;40,#REF!&gt;=27)),"Termovacío",IF(AND(W2646=60,OR(AE2646&lt;25,AF2646&gt;0.2,AH2646&gt;0.5,AI2646&gt;5,AG2646&gt;3.5)),"Regeneración","OK")))))))</f>
        <v>#REF!</v>
      </c>
    </row>
    <row r="2647" spans="1:47" s="10" customFormat="1" ht="15" customHeight="1" x14ac:dyDescent="0.2">
      <c r="A2647" s="4">
        <v>46</v>
      </c>
      <c r="B2647" s="4">
        <v>500080</v>
      </c>
      <c r="C2647" s="4" t="s">
        <v>103</v>
      </c>
      <c r="D2647" s="4" t="s">
        <v>163</v>
      </c>
      <c r="E2647" s="3"/>
      <c r="F2647" s="4" t="s">
        <v>338</v>
      </c>
      <c r="G2647" s="4" t="s">
        <v>34</v>
      </c>
      <c r="H2647" s="4" t="s">
        <v>196</v>
      </c>
      <c r="I2647" s="4" t="s">
        <v>10</v>
      </c>
      <c r="J2647" s="4" t="s">
        <v>144</v>
      </c>
      <c r="K2647" s="4" t="s">
        <v>136</v>
      </c>
      <c r="L2647" s="4">
        <v>1990</v>
      </c>
      <c r="M2647" s="4" t="s">
        <v>266</v>
      </c>
      <c r="N2647" s="4" t="s">
        <v>304</v>
      </c>
      <c r="O2647" s="4" t="s">
        <v>122</v>
      </c>
      <c r="P2647" s="4"/>
      <c r="Q2647" s="4"/>
      <c r="R2647" s="4" t="s">
        <v>123</v>
      </c>
      <c r="S2647" s="13"/>
      <c r="T2647" s="4"/>
      <c r="U2647" s="4"/>
      <c r="V2647" s="4"/>
      <c r="W2647" s="4">
        <v>60</v>
      </c>
      <c r="X2647" s="13">
        <v>41984</v>
      </c>
      <c r="Y2647" s="27"/>
      <c r="Z2647" s="27"/>
      <c r="AA2647" s="28"/>
      <c r="AB2647" s="31"/>
      <c r="AC2647" s="32"/>
      <c r="AD2647" s="28"/>
      <c r="AE2647" s="28">
        <v>36</v>
      </c>
      <c r="AF2647" s="33">
        <v>0.01</v>
      </c>
      <c r="AG2647" s="28">
        <v>1</v>
      </c>
      <c r="AH2647" s="31">
        <v>2.5000000000000001E-2</v>
      </c>
      <c r="AI2647" s="31"/>
      <c r="AJ2647" s="31"/>
      <c r="AK2647" s="75" t="str">
        <f t="shared" si="544"/>
        <v>A</v>
      </c>
      <c r="AL2647" s="75" t="str">
        <f t="shared" si="545"/>
        <v/>
      </c>
      <c r="AM2647" s="75"/>
      <c r="AN2647" s="31"/>
      <c r="AO2647" s="31"/>
      <c r="AP2647" s="31"/>
      <c r="AQ2647" s="31"/>
      <c r="AR2647" s="75" t="str">
        <f t="shared" si="546"/>
        <v/>
      </c>
      <c r="AS2647" s="75"/>
      <c r="AT2647" s="75"/>
      <c r="AU2647" s="48" t="e">
        <f>IF(#REF!="Falta Información","Falta Información",IF(AND(AND(W2647=220,OR(AC2647&lt;47,#REF!&gt;=12)),AND(W2647=220,OR(AE2647&lt;30,AF2647&gt;0.15,AH2647&gt;0.5,AI2647&gt;5,AG2647&gt;3.5))),"Termovacío y Regeneración",IF(AND(W2647=220,OR(AC2647&lt;47,#REF!&gt;=12)),"Termovacío",IF(AND(W2647=220,OR(AE2647&lt;30,AF2647&gt;0.15,AH2647&gt;0.5,AI2647&gt;5,AG2647&gt;3.5)),"Regeneración",IF(AND(AND(W2647=60,OR(AC2647&lt;40,#REF!&gt;=27)),AND(W2647=60,OR(AE2647&lt;25,AF2647&gt;0.2,AH2647&gt;0.5,AI2647&gt;5,AG2647&gt;3.5))),"Termovacío y Regeneración",IF(AND(W2647=60,OR(AC2647&lt;40,#REF!&gt;=27)),"Termovacío",IF(AND(W2647=60,OR(AE2647&lt;25,AF2647&gt;0.2,AH2647&gt;0.5,AI2647&gt;5,AG2647&gt;3.5)),"Regeneración","OK")))))))</f>
        <v>#REF!</v>
      </c>
    </row>
    <row r="2648" spans="1:47" s="10" customFormat="1" ht="15" customHeight="1" x14ac:dyDescent="0.2">
      <c r="A2648" s="4">
        <v>46</v>
      </c>
      <c r="B2648" s="4">
        <v>500080</v>
      </c>
      <c r="C2648" s="4" t="s">
        <v>103</v>
      </c>
      <c r="D2648" s="4" t="s">
        <v>163</v>
      </c>
      <c r="E2648" s="3"/>
      <c r="F2648" s="4" t="s">
        <v>338</v>
      </c>
      <c r="G2648" s="4" t="s">
        <v>34</v>
      </c>
      <c r="H2648" s="4" t="s">
        <v>196</v>
      </c>
      <c r="I2648" s="4" t="s">
        <v>10</v>
      </c>
      <c r="J2648" s="4" t="s">
        <v>144</v>
      </c>
      <c r="K2648" s="4" t="s">
        <v>136</v>
      </c>
      <c r="L2648" s="4">
        <v>1990</v>
      </c>
      <c r="M2648" s="4" t="s">
        <v>266</v>
      </c>
      <c r="N2648" s="4" t="s">
        <v>304</v>
      </c>
      <c r="O2648" s="4" t="s">
        <v>122</v>
      </c>
      <c r="P2648" s="4"/>
      <c r="Q2648" s="4"/>
      <c r="R2648" s="4" t="s">
        <v>123</v>
      </c>
      <c r="S2648" s="13"/>
      <c r="T2648" s="4"/>
      <c r="U2648" s="4"/>
      <c r="V2648" s="4"/>
      <c r="W2648" s="4">
        <v>60</v>
      </c>
      <c r="X2648" s="13">
        <v>41919</v>
      </c>
      <c r="Y2648" s="27"/>
      <c r="Z2648" s="27"/>
      <c r="AA2648" s="28"/>
      <c r="AB2648" s="31"/>
      <c r="AC2648" s="32"/>
      <c r="AD2648" s="28"/>
      <c r="AE2648" s="28">
        <v>39.299999999999997</v>
      </c>
      <c r="AF2648" s="33">
        <v>0.03</v>
      </c>
      <c r="AG2648" s="28">
        <v>2</v>
      </c>
      <c r="AH2648" s="31"/>
      <c r="AI2648" s="31">
        <v>3.32E-2</v>
      </c>
      <c r="AJ2648" s="31"/>
      <c r="AK2648" s="75" t="str">
        <f t="shared" si="544"/>
        <v/>
      </c>
      <c r="AL2648" s="75" t="str">
        <f t="shared" si="545"/>
        <v>A</v>
      </c>
      <c r="AM2648" s="75"/>
      <c r="AN2648" s="31"/>
      <c r="AO2648" s="31"/>
      <c r="AP2648" s="31"/>
      <c r="AQ2648" s="31"/>
      <c r="AR2648" s="75" t="str">
        <f t="shared" si="546"/>
        <v/>
      </c>
      <c r="AS2648" s="75"/>
      <c r="AT2648" s="75"/>
      <c r="AU2648" s="48" t="e">
        <f>IF(#REF!="Falta Información","Falta Información",IF(AND(AND(W2648=220,OR(AC2648&lt;47,#REF!&gt;=12)),AND(W2648=220,OR(AE2648&lt;30,AF2648&gt;0.15,AH2648&gt;0.5,AI2648&gt;5,AG2648&gt;3.5))),"Termovacío y Regeneración",IF(AND(W2648=220,OR(AC2648&lt;47,#REF!&gt;=12)),"Termovacío",IF(AND(W2648=220,OR(AE2648&lt;30,AF2648&gt;0.15,AH2648&gt;0.5,AI2648&gt;5,AG2648&gt;3.5)),"Regeneración",IF(AND(AND(W2648=60,OR(AC2648&lt;40,#REF!&gt;=27)),AND(W2648=60,OR(AE2648&lt;25,AF2648&gt;0.2,AH2648&gt;0.5,AI2648&gt;5,AG2648&gt;3.5))),"Termovacío y Regeneración",IF(AND(W2648=60,OR(AC2648&lt;40,#REF!&gt;=27)),"Termovacío",IF(AND(W2648=60,OR(AE2648&lt;25,AF2648&gt;0.2,AH2648&gt;0.5,AI2648&gt;5,AG2648&gt;3.5)),"Regeneración","OK")))))))</f>
        <v>#REF!</v>
      </c>
    </row>
    <row r="2649" spans="1:47" s="10" customFormat="1" ht="15" customHeight="1" x14ac:dyDescent="0.2">
      <c r="A2649" s="4">
        <v>46</v>
      </c>
      <c r="B2649" s="4">
        <v>500080</v>
      </c>
      <c r="C2649" s="4" t="s">
        <v>103</v>
      </c>
      <c r="D2649" s="4" t="s">
        <v>163</v>
      </c>
      <c r="E2649" s="3"/>
      <c r="F2649" s="4" t="s">
        <v>338</v>
      </c>
      <c r="G2649" s="4" t="s">
        <v>34</v>
      </c>
      <c r="H2649" s="4" t="s">
        <v>196</v>
      </c>
      <c r="I2649" s="4" t="s">
        <v>10</v>
      </c>
      <c r="J2649" s="4" t="s">
        <v>144</v>
      </c>
      <c r="K2649" s="4" t="s">
        <v>136</v>
      </c>
      <c r="L2649" s="4">
        <v>1990</v>
      </c>
      <c r="M2649" s="4" t="s">
        <v>266</v>
      </c>
      <c r="N2649" s="4" t="s">
        <v>304</v>
      </c>
      <c r="O2649" s="4" t="s">
        <v>122</v>
      </c>
      <c r="P2649" s="4"/>
      <c r="Q2649" s="4"/>
      <c r="R2649" s="4" t="s">
        <v>123</v>
      </c>
      <c r="S2649" s="13"/>
      <c r="T2649" s="4"/>
      <c r="U2649" s="4"/>
      <c r="V2649" s="4"/>
      <c r="W2649" s="4">
        <v>60</v>
      </c>
      <c r="X2649" s="13">
        <v>41627</v>
      </c>
      <c r="Y2649" s="27"/>
      <c r="Z2649" s="27"/>
      <c r="AA2649" s="28"/>
      <c r="AB2649" s="31"/>
      <c r="AC2649" s="32"/>
      <c r="AD2649" s="28"/>
      <c r="AE2649" s="28">
        <v>30.3</v>
      </c>
      <c r="AF2649" s="33">
        <v>0.01</v>
      </c>
      <c r="AG2649" s="28">
        <v>1.5</v>
      </c>
      <c r="AH2649" s="31">
        <v>2.3E-2</v>
      </c>
      <c r="AI2649" s="31">
        <v>0.73</v>
      </c>
      <c r="AJ2649" s="31"/>
      <c r="AK2649" s="75" t="str">
        <f t="shared" si="544"/>
        <v>A</v>
      </c>
      <c r="AL2649" s="75" t="str">
        <f t="shared" si="545"/>
        <v>A</v>
      </c>
      <c r="AM2649" s="75"/>
      <c r="AN2649" s="31"/>
      <c r="AO2649" s="31"/>
      <c r="AP2649" s="31"/>
      <c r="AQ2649" s="31"/>
      <c r="AR2649" s="75" t="str">
        <f t="shared" si="546"/>
        <v/>
      </c>
      <c r="AS2649" s="75"/>
      <c r="AT2649" s="75"/>
      <c r="AU2649" s="48" t="e">
        <f>IF(#REF!="Falta Información","Falta Información",IF(AND(AND(W2649=220,OR(AC2649&lt;47,#REF!&gt;=12)),AND(W2649=220,OR(AE2649&lt;30,AF2649&gt;0.15,AH2649&gt;0.5,AI2649&gt;5,AG2649&gt;3.5))),"Termovacío y Regeneración",IF(AND(W2649=220,OR(AC2649&lt;47,#REF!&gt;=12)),"Termovacío",IF(AND(W2649=220,OR(AE2649&lt;30,AF2649&gt;0.15,AH2649&gt;0.5,AI2649&gt;5,AG2649&gt;3.5)),"Regeneración",IF(AND(AND(W2649=60,OR(AC2649&lt;40,#REF!&gt;=27)),AND(W2649=60,OR(AE2649&lt;25,AF2649&gt;0.2,AH2649&gt;0.5,AI2649&gt;5,AG2649&gt;3.5))),"Termovacío y Regeneración",IF(AND(W2649=60,OR(AC2649&lt;40,#REF!&gt;=27)),"Termovacío",IF(AND(W2649=60,OR(AE2649&lt;25,AF2649&gt;0.2,AH2649&gt;0.5,AI2649&gt;5,AG2649&gt;3.5)),"Regeneración","OK")))))))</f>
        <v>#REF!</v>
      </c>
    </row>
    <row r="2650" spans="1:47" s="10" customFormat="1" ht="15" customHeight="1" x14ac:dyDescent="0.2">
      <c r="A2650" s="4">
        <v>46</v>
      </c>
      <c r="B2650" s="4">
        <v>500080</v>
      </c>
      <c r="C2650" s="4" t="s">
        <v>103</v>
      </c>
      <c r="D2650" s="4" t="s">
        <v>163</v>
      </c>
      <c r="E2650" s="3"/>
      <c r="F2650" s="4" t="s">
        <v>338</v>
      </c>
      <c r="G2650" s="4" t="s">
        <v>34</v>
      </c>
      <c r="H2650" s="4" t="s">
        <v>196</v>
      </c>
      <c r="I2650" s="4" t="s">
        <v>10</v>
      </c>
      <c r="J2650" s="4" t="s">
        <v>144</v>
      </c>
      <c r="K2650" s="4" t="s">
        <v>136</v>
      </c>
      <c r="L2650" s="4">
        <v>1990</v>
      </c>
      <c r="M2650" s="4" t="s">
        <v>266</v>
      </c>
      <c r="N2650" s="4" t="s">
        <v>304</v>
      </c>
      <c r="O2650" s="4" t="s">
        <v>122</v>
      </c>
      <c r="P2650" s="4"/>
      <c r="Q2650" s="4"/>
      <c r="R2650" s="4" t="s">
        <v>123</v>
      </c>
      <c r="S2650" s="13"/>
      <c r="T2650" s="4"/>
      <c r="U2650" s="4"/>
      <c r="V2650" s="4"/>
      <c r="W2650" s="4">
        <v>60</v>
      </c>
      <c r="X2650" s="13">
        <v>41346</v>
      </c>
      <c r="Y2650" s="27"/>
      <c r="Z2650" s="27"/>
      <c r="AA2650" s="28"/>
      <c r="AB2650" s="31"/>
      <c r="AC2650" s="32"/>
      <c r="AD2650" s="28"/>
      <c r="AE2650" s="28">
        <v>32</v>
      </c>
      <c r="AF2650" s="33">
        <v>0.01</v>
      </c>
      <c r="AG2650" s="28">
        <v>1</v>
      </c>
      <c r="AH2650" s="31">
        <v>2.5999999999999999E-2</v>
      </c>
      <c r="AI2650" s="31">
        <v>0.78800000000000003</v>
      </c>
      <c r="AJ2650" s="31"/>
      <c r="AK2650" s="75" t="str">
        <f t="shared" si="544"/>
        <v>A</v>
      </c>
      <c r="AL2650" s="75" t="str">
        <f t="shared" si="545"/>
        <v>A</v>
      </c>
      <c r="AM2650" s="75"/>
      <c r="AN2650" s="31"/>
      <c r="AO2650" s="31"/>
      <c r="AP2650" s="31"/>
      <c r="AQ2650" s="31"/>
      <c r="AR2650" s="75" t="str">
        <f t="shared" si="546"/>
        <v/>
      </c>
      <c r="AS2650" s="75"/>
      <c r="AT2650" s="75"/>
      <c r="AU2650" s="48" t="e">
        <f>IF(#REF!="Falta Información","Falta Información",IF(AND(AND(W2650=220,OR(AC2650&lt;47,#REF!&gt;=12)),AND(W2650=220,OR(AE2650&lt;30,AF2650&gt;0.15,AH2650&gt;0.5,AI2650&gt;5,AG2650&gt;3.5))),"Termovacío y Regeneración",IF(AND(W2650=220,OR(AC2650&lt;47,#REF!&gt;=12)),"Termovacío",IF(AND(W2650=220,OR(AE2650&lt;30,AF2650&gt;0.15,AH2650&gt;0.5,AI2650&gt;5,AG2650&gt;3.5)),"Regeneración",IF(AND(AND(W2650=60,OR(AC2650&lt;40,#REF!&gt;=27)),AND(W2650=60,OR(AE2650&lt;25,AF2650&gt;0.2,AH2650&gt;0.5,AI2650&gt;5,AG2650&gt;3.5))),"Termovacío y Regeneración",IF(AND(W2650=60,OR(AC2650&lt;40,#REF!&gt;=27)),"Termovacío",IF(AND(W2650=60,OR(AE2650&lt;25,AF2650&gt;0.2,AH2650&gt;0.5,AI2650&gt;5,AG2650&gt;3.5)),"Regeneración","OK")))))))</f>
        <v>#REF!</v>
      </c>
    </row>
    <row r="2651" spans="1:47" s="10" customFormat="1" ht="15" customHeight="1" x14ac:dyDescent="0.2">
      <c r="A2651" s="4">
        <v>46</v>
      </c>
      <c r="B2651" s="4">
        <v>500080</v>
      </c>
      <c r="C2651" s="4" t="s">
        <v>103</v>
      </c>
      <c r="D2651" s="4" t="s">
        <v>163</v>
      </c>
      <c r="E2651" s="3"/>
      <c r="F2651" s="4" t="s">
        <v>338</v>
      </c>
      <c r="G2651" s="4" t="s">
        <v>34</v>
      </c>
      <c r="H2651" s="4" t="s">
        <v>196</v>
      </c>
      <c r="I2651" s="4" t="s">
        <v>10</v>
      </c>
      <c r="J2651" s="4" t="s">
        <v>144</v>
      </c>
      <c r="K2651" s="4" t="s">
        <v>136</v>
      </c>
      <c r="L2651" s="4">
        <v>1990</v>
      </c>
      <c r="M2651" s="4" t="s">
        <v>266</v>
      </c>
      <c r="N2651" s="4" t="s">
        <v>304</v>
      </c>
      <c r="O2651" s="4" t="s">
        <v>122</v>
      </c>
      <c r="P2651" s="4"/>
      <c r="Q2651" s="4"/>
      <c r="R2651" s="4" t="s">
        <v>123</v>
      </c>
      <c r="S2651" s="13"/>
      <c r="T2651" s="4"/>
      <c r="U2651" s="4"/>
      <c r="V2651" s="4"/>
      <c r="W2651" s="4">
        <v>60</v>
      </c>
      <c r="X2651" s="13">
        <v>41241</v>
      </c>
      <c r="Y2651" s="27"/>
      <c r="Z2651" s="27"/>
      <c r="AA2651" s="28"/>
      <c r="AB2651" s="31"/>
      <c r="AC2651" s="32"/>
      <c r="AD2651" s="28"/>
      <c r="AE2651" s="28">
        <v>35</v>
      </c>
      <c r="AF2651" s="33">
        <v>0.01</v>
      </c>
      <c r="AG2651" s="28">
        <v>0.5</v>
      </c>
      <c r="AH2651" s="31">
        <v>0.03</v>
      </c>
      <c r="AI2651" s="31">
        <v>0.74199999999999999</v>
      </c>
      <c r="AJ2651" s="31"/>
      <c r="AK2651" s="75" t="str">
        <f t="shared" si="544"/>
        <v>A</v>
      </c>
      <c r="AL2651" s="75" t="str">
        <f t="shared" si="545"/>
        <v>A</v>
      </c>
      <c r="AM2651" s="75"/>
      <c r="AN2651" s="31"/>
      <c r="AO2651" s="31"/>
      <c r="AP2651" s="31"/>
      <c r="AQ2651" s="31"/>
      <c r="AR2651" s="75" t="str">
        <f t="shared" si="546"/>
        <v/>
      </c>
      <c r="AS2651" s="75"/>
      <c r="AT2651" s="75"/>
      <c r="AU2651" s="48" t="e">
        <f>IF(#REF!="Falta Información","Falta Información",IF(AND(AND(W2651=220,OR(AC2651&lt;47,#REF!&gt;=12)),AND(W2651=220,OR(AE2651&lt;30,AF2651&gt;0.15,AH2651&gt;0.5,AI2651&gt;5,AG2651&gt;3.5))),"Termovacío y Regeneración",IF(AND(W2651=220,OR(AC2651&lt;47,#REF!&gt;=12)),"Termovacío",IF(AND(W2651=220,OR(AE2651&lt;30,AF2651&gt;0.15,AH2651&gt;0.5,AI2651&gt;5,AG2651&gt;3.5)),"Regeneración",IF(AND(AND(W2651=60,OR(AC2651&lt;40,#REF!&gt;=27)),AND(W2651=60,OR(AE2651&lt;25,AF2651&gt;0.2,AH2651&gt;0.5,AI2651&gt;5,AG2651&gt;3.5))),"Termovacío y Regeneración",IF(AND(W2651=60,OR(AC2651&lt;40,#REF!&gt;=27)),"Termovacío",IF(AND(W2651=60,OR(AE2651&lt;25,AF2651&gt;0.2,AH2651&gt;0.5,AI2651&gt;5,AG2651&gt;3.5)),"Regeneración","OK")))))))</f>
        <v>#REF!</v>
      </c>
    </row>
    <row r="2652" spans="1:47" s="10" customFormat="1" ht="15" customHeight="1" x14ac:dyDescent="0.2">
      <c r="A2652" s="4">
        <v>46</v>
      </c>
      <c r="B2652" s="4">
        <v>500080</v>
      </c>
      <c r="C2652" s="4" t="s">
        <v>103</v>
      </c>
      <c r="D2652" s="4" t="s">
        <v>163</v>
      </c>
      <c r="E2652" s="3"/>
      <c r="F2652" s="4" t="s">
        <v>338</v>
      </c>
      <c r="G2652" s="4" t="s">
        <v>34</v>
      </c>
      <c r="H2652" s="4" t="s">
        <v>196</v>
      </c>
      <c r="I2652" s="4" t="s">
        <v>10</v>
      </c>
      <c r="J2652" s="4" t="s">
        <v>144</v>
      </c>
      <c r="K2652" s="4" t="s">
        <v>136</v>
      </c>
      <c r="L2652" s="4">
        <v>1990</v>
      </c>
      <c r="M2652" s="4" t="s">
        <v>266</v>
      </c>
      <c r="N2652" s="4" t="s">
        <v>304</v>
      </c>
      <c r="O2652" s="4" t="s">
        <v>122</v>
      </c>
      <c r="P2652" s="4"/>
      <c r="Q2652" s="4"/>
      <c r="R2652" s="4" t="s">
        <v>123</v>
      </c>
      <c r="S2652" s="13"/>
      <c r="T2652" s="4"/>
      <c r="U2652" s="4"/>
      <c r="V2652" s="4"/>
      <c r="W2652" s="4">
        <v>60</v>
      </c>
      <c r="X2652" s="13">
        <v>40933</v>
      </c>
      <c r="Y2652" s="27"/>
      <c r="Z2652" s="27"/>
      <c r="AA2652" s="28"/>
      <c r="AB2652" s="31"/>
      <c r="AC2652" s="32"/>
      <c r="AD2652" s="28"/>
      <c r="AE2652" s="28">
        <v>35</v>
      </c>
      <c r="AF2652" s="33">
        <v>0.01</v>
      </c>
      <c r="AG2652" s="28">
        <v>1.5</v>
      </c>
      <c r="AH2652" s="31">
        <v>2.7E-2</v>
      </c>
      <c r="AI2652" s="31">
        <v>0.623</v>
      </c>
      <c r="AJ2652" s="31"/>
      <c r="AK2652" s="75" t="str">
        <f t="shared" si="544"/>
        <v>A</v>
      </c>
      <c r="AL2652" s="75" t="str">
        <f t="shared" si="545"/>
        <v>A</v>
      </c>
      <c r="AM2652" s="75"/>
      <c r="AN2652" s="31"/>
      <c r="AO2652" s="31"/>
      <c r="AP2652" s="31"/>
      <c r="AQ2652" s="31"/>
      <c r="AR2652" s="75" t="str">
        <f t="shared" si="546"/>
        <v/>
      </c>
      <c r="AS2652" s="75"/>
      <c r="AT2652" s="75"/>
      <c r="AU2652" s="48" t="e">
        <f>IF(#REF!="Falta Información","Falta Información",IF(AND(AND(W2652=220,OR(AC2652&lt;47,#REF!&gt;=12)),AND(W2652=220,OR(AE2652&lt;30,AF2652&gt;0.15,AH2652&gt;0.5,AI2652&gt;5,AG2652&gt;3.5))),"Termovacío y Regeneración",IF(AND(W2652=220,OR(AC2652&lt;47,#REF!&gt;=12)),"Termovacío",IF(AND(W2652=220,OR(AE2652&lt;30,AF2652&gt;0.15,AH2652&gt;0.5,AI2652&gt;5,AG2652&gt;3.5)),"Regeneración",IF(AND(AND(W2652=60,OR(AC2652&lt;40,#REF!&gt;=27)),AND(W2652=60,OR(AE2652&lt;25,AF2652&gt;0.2,AH2652&gt;0.5,AI2652&gt;5,AG2652&gt;3.5))),"Termovacío y Regeneración",IF(AND(W2652=60,OR(AC2652&lt;40,#REF!&gt;=27)),"Termovacío",IF(AND(W2652=60,OR(AE2652&lt;25,AF2652&gt;0.2,AH2652&gt;0.5,AI2652&gt;5,AG2652&gt;3.5)),"Regeneración","OK")))))))</f>
        <v>#REF!</v>
      </c>
    </row>
    <row r="2653" spans="1:47" s="10" customFormat="1" ht="15" customHeight="1" x14ac:dyDescent="0.2">
      <c r="A2653" s="4">
        <v>46</v>
      </c>
      <c r="B2653" s="4">
        <v>500080</v>
      </c>
      <c r="C2653" s="4" t="s">
        <v>103</v>
      </c>
      <c r="D2653" s="4" t="s">
        <v>163</v>
      </c>
      <c r="E2653" s="3"/>
      <c r="F2653" s="4" t="s">
        <v>338</v>
      </c>
      <c r="G2653" s="4" t="s">
        <v>34</v>
      </c>
      <c r="H2653" s="4" t="s">
        <v>196</v>
      </c>
      <c r="I2653" s="4" t="s">
        <v>10</v>
      </c>
      <c r="J2653" s="4" t="s">
        <v>144</v>
      </c>
      <c r="K2653" s="4" t="s">
        <v>136</v>
      </c>
      <c r="L2653" s="4">
        <v>1990</v>
      </c>
      <c r="M2653" s="4" t="s">
        <v>266</v>
      </c>
      <c r="N2653" s="4" t="s">
        <v>304</v>
      </c>
      <c r="O2653" s="4" t="s">
        <v>122</v>
      </c>
      <c r="P2653" s="4"/>
      <c r="Q2653" s="4"/>
      <c r="R2653" s="4" t="s">
        <v>123</v>
      </c>
      <c r="S2653" s="13"/>
      <c r="T2653" s="4"/>
      <c r="U2653" s="4"/>
      <c r="V2653" s="4"/>
      <c r="W2653" s="4">
        <v>60</v>
      </c>
      <c r="X2653" s="13">
        <v>40652</v>
      </c>
      <c r="Y2653" s="27"/>
      <c r="Z2653" s="27"/>
      <c r="AA2653" s="28"/>
      <c r="AB2653" s="31"/>
      <c r="AC2653" s="32"/>
      <c r="AD2653" s="28"/>
      <c r="AE2653" s="28">
        <v>39</v>
      </c>
      <c r="AF2653" s="33">
        <v>0.01</v>
      </c>
      <c r="AG2653" s="28">
        <v>1</v>
      </c>
      <c r="AH2653" s="31">
        <v>3.1E-2</v>
      </c>
      <c r="AI2653" s="31">
        <v>0.61899999999999999</v>
      </c>
      <c r="AJ2653" s="31"/>
      <c r="AK2653" s="75" t="str">
        <f t="shared" si="544"/>
        <v>A</v>
      </c>
      <c r="AL2653" s="75" t="str">
        <f t="shared" si="545"/>
        <v>A</v>
      </c>
      <c r="AM2653" s="75"/>
      <c r="AN2653" s="31"/>
      <c r="AO2653" s="31"/>
      <c r="AP2653" s="31"/>
      <c r="AQ2653" s="31"/>
      <c r="AR2653" s="75" t="str">
        <f t="shared" si="546"/>
        <v/>
      </c>
      <c r="AS2653" s="75"/>
      <c r="AT2653" s="75"/>
      <c r="AU2653" s="48" t="e">
        <f>IF(#REF!="Falta Información","Falta Información",IF(AND(AND(W2653=220,OR(AC2653&lt;47,#REF!&gt;=12)),AND(W2653=220,OR(AE2653&lt;30,AF2653&gt;0.15,AH2653&gt;0.5,AI2653&gt;5,AG2653&gt;3.5))),"Termovacío y Regeneración",IF(AND(W2653=220,OR(AC2653&lt;47,#REF!&gt;=12)),"Termovacío",IF(AND(W2653=220,OR(AE2653&lt;30,AF2653&gt;0.15,AH2653&gt;0.5,AI2653&gt;5,AG2653&gt;3.5)),"Regeneración",IF(AND(AND(W2653=60,OR(AC2653&lt;40,#REF!&gt;=27)),AND(W2653=60,OR(AE2653&lt;25,AF2653&gt;0.2,AH2653&gt;0.5,AI2653&gt;5,AG2653&gt;3.5))),"Termovacío y Regeneración",IF(AND(W2653=60,OR(AC2653&lt;40,#REF!&gt;=27)),"Termovacío",IF(AND(W2653=60,OR(AE2653&lt;25,AF2653&gt;0.2,AH2653&gt;0.5,AI2653&gt;5,AG2653&gt;3.5)),"Regeneración","OK")))))))</f>
        <v>#REF!</v>
      </c>
    </row>
    <row r="2654" spans="1:47" s="10" customFormat="1" ht="15" customHeight="1" x14ac:dyDescent="0.2">
      <c r="A2654" s="4">
        <v>46</v>
      </c>
      <c r="B2654" s="4">
        <v>500080</v>
      </c>
      <c r="C2654" s="4" t="s">
        <v>103</v>
      </c>
      <c r="D2654" s="4" t="s">
        <v>163</v>
      </c>
      <c r="E2654" s="3"/>
      <c r="F2654" s="4" t="s">
        <v>338</v>
      </c>
      <c r="G2654" s="4" t="s">
        <v>34</v>
      </c>
      <c r="H2654" s="4" t="s">
        <v>196</v>
      </c>
      <c r="I2654" s="4" t="s">
        <v>10</v>
      </c>
      <c r="J2654" s="4" t="s">
        <v>144</v>
      </c>
      <c r="K2654" s="4" t="s">
        <v>136</v>
      </c>
      <c r="L2654" s="4">
        <v>1990</v>
      </c>
      <c r="M2654" s="4" t="s">
        <v>266</v>
      </c>
      <c r="N2654" s="4" t="s">
        <v>304</v>
      </c>
      <c r="O2654" s="4" t="s">
        <v>122</v>
      </c>
      <c r="P2654" s="4"/>
      <c r="Q2654" s="4"/>
      <c r="R2654" s="4" t="s">
        <v>123</v>
      </c>
      <c r="S2654" s="13"/>
      <c r="T2654" s="4"/>
      <c r="U2654" s="4"/>
      <c r="V2654" s="4"/>
      <c r="W2654" s="4">
        <v>60</v>
      </c>
      <c r="X2654" s="13">
        <v>40322</v>
      </c>
      <c r="Y2654" s="27"/>
      <c r="Z2654" s="27"/>
      <c r="AA2654" s="28"/>
      <c r="AB2654" s="31"/>
      <c r="AC2654" s="32"/>
      <c r="AD2654" s="28"/>
      <c r="AE2654" s="28">
        <v>47</v>
      </c>
      <c r="AF2654" s="33">
        <v>0.01</v>
      </c>
      <c r="AG2654" s="28">
        <v>1</v>
      </c>
      <c r="AH2654" s="31">
        <v>1.4999999999999999E-2</v>
      </c>
      <c r="AI2654" s="31">
        <v>0.4</v>
      </c>
      <c r="AJ2654" s="31"/>
      <c r="AK2654" s="75" t="str">
        <f t="shared" si="544"/>
        <v>A</v>
      </c>
      <c r="AL2654" s="75" t="str">
        <f t="shared" si="545"/>
        <v>A</v>
      </c>
      <c r="AM2654" s="75"/>
      <c r="AN2654" s="31"/>
      <c r="AO2654" s="31"/>
      <c r="AP2654" s="31"/>
      <c r="AQ2654" s="31"/>
      <c r="AR2654" s="75" t="str">
        <f t="shared" si="546"/>
        <v/>
      </c>
      <c r="AS2654" s="75"/>
      <c r="AT2654" s="75"/>
      <c r="AU2654" s="48" t="e">
        <f>IF(#REF!="Falta Información","Falta Información",IF(AND(AND(W2654=220,OR(AC2654&lt;47,#REF!&gt;=12)),AND(W2654=220,OR(AE2654&lt;30,AF2654&gt;0.15,AH2654&gt;0.5,AI2654&gt;5,AG2654&gt;3.5))),"Termovacío y Regeneración",IF(AND(W2654=220,OR(AC2654&lt;47,#REF!&gt;=12)),"Termovacío",IF(AND(W2654=220,OR(AE2654&lt;30,AF2654&gt;0.15,AH2654&gt;0.5,AI2654&gt;5,AG2654&gt;3.5)),"Regeneración",IF(AND(AND(W2654=60,OR(AC2654&lt;40,#REF!&gt;=27)),AND(W2654=60,OR(AE2654&lt;25,AF2654&gt;0.2,AH2654&gt;0.5,AI2654&gt;5,AG2654&gt;3.5))),"Termovacío y Regeneración",IF(AND(W2654=60,OR(AC2654&lt;40,#REF!&gt;=27)),"Termovacío",IF(AND(W2654=60,OR(AE2654&lt;25,AF2654&gt;0.2,AH2654&gt;0.5,AI2654&gt;5,AG2654&gt;3.5)),"Regeneración","OK")))))))</f>
        <v>#REF!</v>
      </c>
    </row>
    <row r="2655" spans="1:47" s="10" customFormat="1" ht="15" customHeight="1" x14ac:dyDescent="0.2">
      <c r="A2655" s="4">
        <v>46</v>
      </c>
      <c r="B2655" s="4">
        <v>500080</v>
      </c>
      <c r="C2655" s="4" t="s">
        <v>103</v>
      </c>
      <c r="D2655" s="4" t="s">
        <v>163</v>
      </c>
      <c r="E2655" s="3"/>
      <c r="F2655" s="4" t="s">
        <v>338</v>
      </c>
      <c r="G2655" s="4" t="s">
        <v>34</v>
      </c>
      <c r="H2655" s="4" t="s">
        <v>196</v>
      </c>
      <c r="I2655" s="4" t="s">
        <v>10</v>
      </c>
      <c r="J2655" s="4" t="s">
        <v>144</v>
      </c>
      <c r="K2655" s="4" t="s">
        <v>136</v>
      </c>
      <c r="L2655" s="4">
        <v>1990</v>
      </c>
      <c r="M2655" s="4" t="s">
        <v>266</v>
      </c>
      <c r="N2655" s="4" t="s">
        <v>304</v>
      </c>
      <c r="O2655" s="4" t="s">
        <v>122</v>
      </c>
      <c r="P2655" s="4"/>
      <c r="Q2655" s="4"/>
      <c r="R2655" s="4" t="s">
        <v>123</v>
      </c>
      <c r="S2655" s="13"/>
      <c r="T2655" s="4"/>
      <c r="U2655" s="4"/>
      <c r="V2655" s="4"/>
      <c r="W2655" s="4">
        <v>60</v>
      </c>
      <c r="X2655" s="13">
        <v>40311</v>
      </c>
      <c r="Y2655" s="27"/>
      <c r="Z2655" s="27"/>
      <c r="AA2655" s="28"/>
      <c r="AB2655" s="31"/>
      <c r="AC2655" s="32">
        <v>63.1</v>
      </c>
      <c r="AD2655" s="28"/>
      <c r="AE2655" s="28">
        <v>19</v>
      </c>
      <c r="AF2655" s="33">
        <v>0.04</v>
      </c>
      <c r="AG2655" s="28">
        <v>3.5</v>
      </c>
      <c r="AH2655" s="31">
        <v>0.125</v>
      </c>
      <c r="AI2655" s="31">
        <v>3.532</v>
      </c>
      <c r="AJ2655" s="31"/>
      <c r="AK2655" s="75" t="str">
        <f t="shared" si="544"/>
        <v>C</v>
      </c>
      <c r="AL2655" s="75" t="str">
        <f t="shared" si="545"/>
        <v>C</v>
      </c>
      <c r="AM2655" s="75"/>
      <c r="AN2655" s="31"/>
      <c r="AO2655" s="31"/>
      <c r="AP2655" s="31"/>
      <c r="AQ2655" s="31"/>
      <c r="AR2655" s="75" t="str">
        <f t="shared" si="546"/>
        <v/>
      </c>
      <c r="AS2655" s="75"/>
      <c r="AT2655" s="75"/>
      <c r="AU2655" s="48" t="e">
        <f>IF(#REF!="Falta Información","Falta Información",IF(AND(AND(W2655=220,OR(AC2655&lt;47,#REF!&gt;=12)),AND(W2655=220,OR(AE2655&lt;30,AF2655&gt;0.15,AH2655&gt;0.5,AI2655&gt;5,AG2655&gt;3.5))),"Termovacío y Regeneración",IF(AND(W2655=220,OR(AC2655&lt;47,#REF!&gt;=12)),"Termovacío",IF(AND(W2655=220,OR(AE2655&lt;30,AF2655&gt;0.15,AH2655&gt;0.5,AI2655&gt;5,AG2655&gt;3.5)),"Regeneración",IF(AND(AND(W2655=60,OR(AC2655&lt;40,#REF!&gt;=27)),AND(W2655=60,OR(AE2655&lt;25,AF2655&gt;0.2,AH2655&gt;0.5,AI2655&gt;5,AG2655&gt;3.5))),"Termovacío y Regeneración",IF(AND(W2655=60,OR(AC2655&lt;40,#REF!&gt;=27)),"Termovacío",IF(AND(W2655=60,OR(AE2655&lt;25,AF2655&gt;0.2,AH2655&gt;0.5,AI2655&gt;5,AG2655&gt;3.5)),"Regeneración","OK")))))))</f>
        <v>#REF!</v>
      </c>
    </row>
    <row r="2656" spans="1:47" s="10" customFormat="1" ht="15" customHeight="1" x14ac:dyDescent="0.2">
      <c r="A2656" s="4">
        <v>46</v>
      </c>
      <c r="B2656" s="4">
        <v>500080</v>
      </c>
      <c r="C2656" s="4" t="s">
        <v>103</v>
      </c>
      <c r="D2656" s="4" t="s">
        <v>163</v>
      </c>
      <c r="E2656" s="3"/>
      <c r="F2656" s="4" t="s">
        <v>338</v>
      </c>
      <c r="G2656" s="4" t="s">
        <v>34</v>
      </c>
      <c r="H2656" s="4" t="s">
        <v>196</v>
      </c>
      <c r="I2656" s="4" t="s">
        <v>10</v>
      </c>
      <c r="J2656" s="4" t="s">
        <v>144</v>
      </c>
      <c r="K2656" s="4" t="s">
        <v>136</v>
      </c>
      <c r="L2656" s="4">
        <v>1990</v>
      </c>
      <c r="M2656" s="4" t="s">
        <v>266</v>
      </c>
      <c r="N2656" s="4" t="s">
        <v>304</v>
      </c>
      <c r="O2656" s="4" t="s">
        <v>122</v>
      </c>
      <c r="P2656" s="4"/>
      <c r="Q2656" s="4"/>
      <c r="R2656" s="4" t="s">
        <v>123</v>
      </c>
      <c r="S2656" s="13"/>
      <c r="T2656" s="4"/>
      <c r="U2656" s="4"/>
      <c r="V2656" s="4"/>
      <c r="W2656" s="4">
        <v>60</v>
      </c>
      <c r="X2656" s="13">
        <v>40101</v>
      </c>
      <c r="Y2656" s="27"/>
      <c r="Z2656" s="27"/>
      <c r="AA2656" s="28"/>
      <c r="AB2656" s="31"/>
      <c r="AC2656" s="32"/>
      <c r="AD2656" s="28"/>
      <c r="AE2656" s="28">
        <v>22</v>
      </c>
      <c r="AF2656" s="33">
        <v>0.04</v>
      </c>
      <c r="AG2656" s="28">
        <v>35</v>
      </c>
      <c r="AH2656" s="31">
        <v>0.104</v>
      </c>
      <c r="AI2656" s="31">
        <v>2.9529999999999998</v>
      </c>
      <c r="AJ2656" s="31"/>
      <c r="AK2656" s="75" t="str">
        <f t="shared" si="544"/>
        <v>C</v>
      </c>
      <c r="AL2656" s="75" t="str">
        <f t="shared" si="545"/>
        <v>A</v>
      </c>
      <c r="AM2656" s="75"/>
      <c r="AN2656" s="31"/>
      <c r="AO2656" s="31"/>
      <c r="AP2656" s="31"/>
      <c r="AQ2656" s="31"/>
      <c r="AR2656" s="75" t="str">
        <f t="shared" si="546"/>
        <v/>
      </c>
      <c r="AS2656" s="75"/>
      <c r="AT2656" s="75"/>
      <c r="AU2656" s="48" t="e">
        <f>IF(#REF!="Falta Información","Falta Información",IF(AND(AND(W2656=220,OR(AC2656&lt;47,#REF!&gt;=12)),AND(W2656=220,OR(AE2656&lt;30,AF2656&gt;0.15,AH2656&gt;0.5,AI2656&gt;5,AG2656&gt;3.5))),"Termovacío y Regeneración",IF(AND(W2656=220,OR(AC2656&lt;47,#REF!&gt;=12)),"Termovacío",IF(AND(W2656=220,OR(AE2656&lt;30,AF2656&gt;0.15,AH2656&gt;0.5,AI2656&gt;5,AG2656&gt;3.5)),"Regeneración",IF(AND(AND(W2656=60,OR(AC2656&lt;40,#REF!&gt;=27)),AND(W2656=60,OR(AE2656&lt;25,AF2656&gt;0.2,AH2656&gt;0.5,AI2656&gt;5,AG2656&gt;3.5))),"Termovacío y Regeneración",IF(AND(W2656=60,OR(AC2656&lt;40,#REF!&gt;=27)),"Termovacío",IF(AND(W2656=60,OR(AE2656&lt;25,AF2656&gt;0.2,AH2656&gt;0.5,AI2656&gt;5,AG2656&gt;3.5)),"Regeneración","OK")))))))</f>
        <v>#REF!</v>
      </c>
    </row>
    <row r="2657" spans="1:47" s="10" customFormat="1" ht="15" customHeight="1" x14ac:dyDescent="0.2">
      <c r="A2657" s="4">
        <v>46</v>
      </c>
      <c r="B2657" s="4">
        <v>500080</v>
      </c>
      <c r="C2657" s="4" t="s">
        <v>103</v>
      </c>
      <c r="D2657" s="4" t="s">
        <v>163</v>
      </c>
      <c r="E2657" s="3"/>
      <c r="F2657" s="4" t="s">
        <v>338</v>
      </c>
      <c r="G2657" s="4" t="s">
        <v>34</v>
      </c>
      <c r="H2657" s="4" t="s">
        <v>196</v>
      </c>
      <c r="I2657" s="4" t="s">
        <v>10</v>
      </c>
      <c r="J2657" s="4" t="s">
        <v>144</v>
      </c>
      <c r="K2657" s="4" t="s">
        <v>136</v>
      </c>
      <c r="L2657" s="4">
        <v>1990</v>
      </c>
      <c r="M2657" s="4" t="s">
        <v>266</v>
      </c>
      <c r="N2657" s="4" t="s">
        <v>304</v>
      </c>
      <c r="O2657" s="4" t="s">
        <v>122</v>
      </c>
      <c r="P2657" s="4"/>
      <c r="Q2657" s="4"/>
      <c r="R2657" s="4" t="s">
        <v>123</v>
      </c>
      <c r="S2657" s="13"/>
      <c r="T2657" s="4"/>
      <c r="U2657" s="4"/>
      <c r="V2657" s="4"/>
      <c r="W2657" s="4">
        <v>60</v>
      </c>
      <c r="X2657" s="13">
        <v>39745</v>
      </c>
      <c r="Y2657" s="27"/>
      <c r="Z2657" s="27"/>
      <c r="AA2657" s="28"/>
      <c r="AB2657" s="31"/>
      <c r="AC2657" s="32">
        <v>45</v>
      </c>
      <c r="AD2657" s="28"/>
      <c r="AE2657" s="28">
        <v>18</v>
      </c>
      <c r="AF2657" s="33"/>
      <c r="AG2657" s="28"/>
      <c r="AH2657" s="31">
        <v>0.113</v>
      </c>
      <c r="AI2657" s="31"/>
      <c r="AJ2657" s="31"/>
      <c r="AK2657" s="75" t="str">
        <f t="shared" si="544"/>
        <v>C</v>
      </c>
      <c r="AL2657" s="75" t="str">
        <f t="shared" si="545"/>
        <v/>
      </c>
      <c r="AM2657" s="75"/>
      <c r="AN2657" s="31"/>
      <c r="AO2657" s="31"/>
      <c r="AP2657" s="31"/>
      <c r="AQ2657" s="31"/>
      <c r="AR2657" s="75" t="str">
        <f t="shared" si="546"/>
        <v/>
      </c>
      <c r="AS2657" s="75"/>
      <c r="AT2657" s="75"/>
      <c r="AU2657" s="48" t="e">
        <f>IF(#REF!="Falta Información","Falta Información",IF(AND(AND(W2657=220,OR(AC2657&lt;47,#REF!&gt;=12)),AND(W2657=220,OR(AE2657&lt;30,AF2657&gt;0.15,AH2657&gt;0.5,AI2657&gt;5,AG2657&gt;3.5))),"Termovacío y Regeneración",IF(AND(W2657=220,OR(AC2657&lt;47,#REF!&gt;=12)),"Termovacío",IF(AND(W2657=220,OR(AE2657&lt;30,AF2657&gt;0.15,AH2657&gt;0.5,AI2657&gt;5,AG2657&gt;3.5)),"Regeneración",IF(AND(AND(W2657=60,OR(AC2657&lt;40,#REF!&gt;=27)),AND(W2657=60,OR(AE2657&lt;25,AF2657&gt;0.2,AH2657&gt;0.5,AI2657&gt;5,AG2657&gt;3.5))),"Termovacío y Regeneración",IF(AND(W2657=60,OR(AC2657&lt;40,#REF!&gt;=27)),"Termovacío",IF(AND(W2657=60,OR(AE2657&lt;25,AF2657&gt;0.2,AH2657&gt;0.5,AI2657&gt;5,AG2657&gt;3.5)),"Regeneración","OK")))))))</f>
        <v>#REF!</v>
      </c>
    </row>
    <row r="2658" spans="1:47" s="10" customFormat="1" ht="15" customHeight="1" x14ac:dyDescent="0.2">
      <c r="A2658" s="4">
        <v>46</v>
      </c>
      <c r="B2658" s="4">
        <v>500080</v>
      </c>
      <c r="C2658" s="4" t="s">
        <v>103</v>
      </c>
      <c r="D2658" s="4" t="s">
        <v>163</v>
      </c>
      <c r="E2658" s="3"/>
      <c r="F2658" s="4" t="s">
        <v>338</v>
      </c>
      <c r="G2658" s="4" t="s">
        <v>34</v>
      </c>
      <c r="H2658" s="4" t="s">
        <v>196</v>
      </c>
      <c r="I2658" s="4" t="s">
        <v>10</v>
      </c>
      <c r="J2658" s="4" t="s">
        <v>144</v>
      </c>
      <c r="K2658" s="4" t="s">
        <v>136</v>
      </c>
      <c r="L2658" s="4">
        <v>1990</v>
      </c>
      <c r="M2658" s="4" t="s">
        <v>266</v>
      </c>
      <c r="N2658" s="4" t="s">
        <v>304</v>
      </c>
      <c r="O2658" s="4" t="s">
        <v>122</v>
      </c>
      <c r="P2658" s="4"/>
      <c r="Q2658" s="4"/>
      <c r="R2658" s="4" t="s">
        <v>123</v>
      </c>
      <c r="S2658" s="13"/>
      <c r="T2658" s="4"/>
      <c r="U2658" s="4"/>
      <c r="V2658" s="4"/>
      <c r="W2658" s="4">
        <v>60</v>
      </c>
      <c r="X2658" s="13">
        <v>39680</v>
      </c>
      <c r="Y2658" s="27"/>
      <c r="Z2658" s="27"/>
      <c r="AA2658" s="28"/>
      <c r="AB2658" s="31"/>
      <c r="AC2658" s="32">
        <v>36</v>
      </c>
      <c r="AD2658" s="28"/>
      <c r="AE2658" s="28">
        <v>27.5</v>
      </c>
      <c r="AF2658" s="33">
        <v>0.1</v>
      </c>
      <c r="AG2658" s="28">
        <v>3.5</v>
      </c>
      <c r="AH2658" s="31">
        <v>7.2999999999999995E-2</v>
      </c>
      <c r="AI2658" s="31">
        <v>1.88</v>
      </c>
      <c r="AJ2658" s="31"/>
      <c r="AK2658" s="75" t="str">
        <f t="shared" si="544"/>
        <v>A</v>
      </c>
      <c r="AL2658" s="75" t="str">
        <f t="shared" si="545"/>
        <v>A</v>
      </c>
      <c r="AM2658" s="75"/>
      <c r="AN2658" s="31"/>
      <c r="AO2658" s="31"/>
      <c r="AP2658" s="31"/>
      <c r="AQ2658" s="31"/>
      <c r="AR2658" s="75" t="str">
        <f t="shared" si="546"/>
        <v/>
      </c>
      <c r="AS2658" s="75"/>
      <c r="AT2658" s="75"/>
      <c r="AU2658" s="48" t="e">
        <f>IF(#REF!="Falta Información","Falta Información",IF(AND(AND(W2658=220,OR(AC2658&lt;47,#REF!&gt;=12)),AND(W2658=220,OR(AE2658&lt;30,AF2658&gt;0.15,AH2658&gt;0.5,AI2658&gt;5,AG2658&gt;3.5))),"Termovacío y Regeneración",IF(AND(W2658=220,OR(AC2658&lt;47,#REF!&gt;=12)),"Termovacío",IF(AND(W2658=220,OR(AE2658&lt;30,AF2658&gt;0.15,AH2658&gt;0.5,AI2658&gt;5,AG2658&gt;3.5)),"Regeneración",IF(AND(AND(W2658=60,OR(AC2658&lt;40,#REF!&gt;=27)),AND(W2658=60,OR(AE2658&lt;25,AF2658&gt;0.2,AH2658&gt;0.5,AI2658&gt;5,AG2658&gt;3.5))),"Termovacío y Regeneración",IF(AND(W2658=60,OR(AC2658&lt;40,#REF!&gt;=27)),"Termovacío",IF(AND(W2658=60,OR(AE2658&lt;25,AF2658&gt;0.2,AH2658&gt;0.5,AI2658&gt;5,AG2658&gt;3.5)),"Regeneración","OK")))))))</f>
        <v>#REF!</v>
      </c>
    </row>
    <row r="2659" spans="1:47" s="10" customFormat="1" ht="15" customHeight="1" x14ac:dyDescent="0.2">
      <c r="A2659" s="4">
        <v>46</v>
      </c>
      <c r="B2659" s="4">
        <v>500080</v>
      </c>
      <c r="C2659" s="4" t="s">
        <v>103</v>
      </c>
      <c r="D2659" s="4" t="s">
        <v>163</v>
      </c>
      <c r="E2659" s="3"/>
      <c r="F2659" s="4" t="s">
        <v>338</v>
      </c>
      <c r="G2659" s="4" t="s">
        <v>34</v>
      </c>
      <c r="H2659" s="4" t="s">
        <v>196</v>
      </c>
      <c r="I2659" s="4" t="s">
        <v>10</v>
      </c>
      <c r="J2659" s="4" t="s">
        <v>144</v>
      </c>
      <c r="K2659" s="4" t="s">
        <v>136</v>
      </c>
      <c r="L2659" s="4">
        <v>1990</v>
      </c>
      <c r="M2659" s="4" t="s">
        <v>266</v>
      </c>
      <c r="N2659" s="4" t="s">
        <v>304</v>
      </c>
      <c r="O2659" s="4" t="s">
        <v>122</v>
      </c>
      <c r="P2659" s="4"/>
      <c r="Q2659" s="4"/>
      <c r="R2659" s="4" t="s">
        <v>123</v>
      </c>
      <c r="S2659" s="13"/>
      <c r="T2659" s="4"/>
      <c r="U2659" s="4"/>
      <c r="V2659" s="4"/>
      <c r="W2659" s="4">
        <v>60</v>
      </c>
      <c r="X2659" s="13">
        <v>39042</v>
      </c>
      <c r="Y2659" s="27"/>
      <c r="Z2659" s="27"/>
      <c r="AA2659" s="28"/>
      <c r="AB2659" s="31"/>
      <c r="AC2659" s="32"/>
      <c r="AD2659" s="28"/>
      <c r="AE2659" s="28">
        <v>17.600000000000001</v>
      </c>
      <c r="AF2659" s="33">
        <v>7.1999999999999995E-2</v>
      </c>
      <c r="AG2659" s="28">
        <v>4</v>
      </c>
      <c r="AH2659" s="31">
        <v>7.9000000000000001E-2</v>
      </c>
      <c r="AI2659" s="31">
        <v>2.4910000000000001</v>
      </c>
      <c r="AJ2659" s="31"/>
      <c r="AK2659" s="75" t="str">
        <f t="shared" si="544"/>
        <v>A</v>
      </c>
      <c r="AL2659" s="75" t="str">
        <f t="shared" si="545"/>
        <v>A</v>
      </c>
      <c r="AM2659" s="75"/>
      <c r="AN2659" s="31"/>
      <c r="AO2659" s="31"/>
      <c r="AP2659" s="31"/>
      <c r="AQ2659" s="31"/>
      <c r="AR2659" s="75" t="str">
        <f t="shared" si="546"/>
        <v/>
      </c>
      <c r="AS2659" s="75"/>
      <c r="AT2659" s="75"/>
      <c r="AU2659" s="48" t="e">
        <f>IF(#REF!="Falta Información","Falta Información",IF(AND(AND(W2659=220,OR(AC2659&lt;47,#REF!&gt;=12)),AND(W2659=220,OR(AE2659&lt;30,AF2659&gt;0.15,AH2659&gt;0.5,AI2659&gt;5,AG2659&gt;3.5))),"Termovacío y Regeneración",IF(AND(W2659=220,OR(AC2659&lt;47,#REF!&gt;=12)),"Termovacío",IF(AND(W2659=220,OR(AE2659&lt;30,AF2659&gt;0.15,AH2659&gt;0.5,AI2659&gt;5,AG2659&gt;3.5)),"Regeneración",IF(AND(AND(W2659=60,OR(AC2659&lt;40,#REF!&gt;=27)),AND(W2659=60,OR(AE2659&lt;25,AF2659&gt;0.2,AH2659&gt;0.5,AI2659&gt;5,AG2659&gt;3.5))),"Termovacío y Regeneración",IF(AND(W2659=60,OR(AC2659&lt;40,#REF!&gt;=27)),"Termovacío",IF(AND(W2659=60,OR(AE2659&lt;25,AF2659&gt;0.2,AH2659&gt;0.5,AI2659&gt;5,AG2659&gt;3.5)),"Regeneración","OK")))))))</f>
        <v>#REF!</v>
      </c>
    </row>
    <row r="2660" spans="1:47" s="10" customFormat="1" ht="15" customHeight="1" x14ac:dyDescent="0.2">
      <c r="A2660" s="4">
        <v>46</v>
      </c>
      <c r="B2660" s="4">
        <v>500080</v>
      </c>
      <c r="C2660" s="4" t="s">
        <v>103</v>
      </c>
      <c r="D2660" s="4" t="s">
        <v>163</v>
      </c>
      <c r="E2660" s="3"/>
      <c r="F2660" s="4" t="s">
        <v>338</v>
      </c>
      <c r="G2660" s="4" t="s">
        <v>34</v>
      </c>
      <c r="H2660" s="4" t="s">
        <v>196</v>
      </c>
      <c r="I2660" s="4" t="s">
        <v>10</v>
      </c>
      <c r="J2660" s="4" t="s">
        <v>144</v>
      </c>
      <c r="K2660" s="4" t="s">
        <v>136</v>
      </c>
      <c r="L2660" s="4">
        <v>1990</v>
      </c>
      <c r="M2660" s="4" t="s">
        <v>266</v>
      </c>
      <c r="N2660" s="4" t="s">
        <v>304</v>
      </c>
      <c r="O2660" s="4" t="s">
        <v>122</v>
      </c>
      <c r="P2660" s="4"/>
      <c r="Q2660" s="4"/>
      <c r="R2660" s="4" t="s">
        <v>123</v>
      </c>
      <c r="S2660" s="13"/>
      <c r="T2660" s="4"/>
      <c r="U2660" s="4"/>
      <c r="V2660" s="4"/>
      <c r="W2660" s="4">
        <v>60</v>
      </c>
      <c r="X2660" s="13">
        <v>38977</v>
      </c>
      <c r="Y2660" s="27"/>
      <c r="Z2660" s="27"/>
      <c r="AA2660" s="28"/>
      <c r="AB2660" s="31"/>
      <c r="AC2660" s="32">
        <v>56</v>
      </c>
      <c r="AD2660" s="28"/>
      <c r="AE2660" s="28">
        <v>18.2</v>
      </c>
      <c r="AF2660" s="33"/>
      <c r="AG2660" s="28">
        <v>3.5</v>
      </c>
      <c r="AH2660" s="31"/>
      <c r="AI2660" s="31"/>
      <c r="AJ2660" s="31"/>
      <c r="AK2660" s="75" t="str">
        <f t="shared" si="544"/>
        <v/>
      </c>
      <c r="AL2660" s="75" t="str">
        <f t="shared" si="545"/>
        <v/>
      </c>
      <c r="AM2660" s="75"/>
      <c r="AN2660" s="31"/>
      <c r="AO2660" s="31"/>
      <c r="AP2660" s="31"/>
      <c r="AQ2660" s="31"/>
      <c r="AR2660" s="75" t="str">
        <f t="shared" si="546"/>
        <v/>
      </c>
      <c r="AS2660" s="75"/>
      <c r="AT2660" s="75"/>
      <c r="AU2660" s="48" t="e">
        <f>IF(#REF!="Falta Información","Falta Información",IF(AND(AND(W2660=220,OR(AC2660&lt;47,#REF!&gt;=12)),AND(W2660=220,OR(AE2660&lt;30,AF2660&gt;0.15,AH2660&gt;0.5,AI2660&gt;5,AG2660&gt;3.5))),"Termovacío y Regeneración",IF(AND(W2660=220,OR(AC2660&lt;47,#REF!&gt;=12)),"Termovacío",IF(AND(W2660=220,OR(AE2660&lt;30,AF2660&gt;0.15,AH2660&gt;0.5,AI2660&gt;5,AG2660&gt;3.5)),"Regeneración",IF(AND(AND(W2660=60,OR(AC2660&lt;40,#REF!&gt;=27)),AND(W2660=60,OR(AE2660&lt;25,AF2660&gt;0.2,AH2660&gt;0.5,AI2660&gt;5,AG2660&gt;3.5))),"Termovacío y Regeneración",IF(AND(W2660=60,OR(AC2660&lt;40,#REF!&gt;=27)),"Termovacío",IF(AND(W2660=60,OR(AE2660&lt;25,AF2660&gt;0.2,AH2660&gt;0.5,AI2660&gt;5,AG2660&gt;3.5)),"Regeneración","OK")))))))</f>
        <v>#REF!</v>
      </c>
    </row>
    <row r="2661" spans="1:47" s="10" customFormat="1" ht="15" customHeight="1" x14ac:dyDescent="0.2">
      <c r="A2661" s="4">
        <v>46</v>
      </c>
      <c r="B2661" s="4">
        <v>500080</v>
      </c>
      <c r="C2661" s="4" t="s">
        <v>103</v>
      </c>
      <c r="D2661" s="4" t="s">
        <v>163</v>
      </c>
      <c r="E2661" s="3"/>
      <c r="F2661" s="4" t="s">
        <v>338</v>
      </c>
      <c r="G2661" s="4" t="s">
        <v>34</v>
      </c>
      <c r="H2661" s="4" t="s">
        <v>196</v>
      </c>
      <c r="I2661" s="4" t="s">
        <v>10</v>
      </c>
      <c r="J2661" s="4" t="s">
        <v>144</v>
      </c>
      <c r="K2661" s="4" t="s">
        <v>136</v>
      </c>
      <c r="L2661" s="4">
        <v>1990</v>
      </c>
      <c r="M2661" s="4" t="s">
        <v>266</v>
      </c>
      <c r="N2661" s="4" t="s">
        <v>304</v>
      </c>
      <c r="O2661" s="4" t="s">
        <v>122</v>
      </c>
      <c r="P2661" s="4"/>
      <c r="Q2661" s="4"/>
      <c r="R2661" s="4" t="s">
        <v>123</v>
      </c>
      <c r="S2661" s="13"/>
      <c r="T2661" s="4"/>
      <c r="U2661" s="4"/>
      <c r="V2661" s="4"/>
      <c r="W2661" s="4">
        <v>60</v>
      </c>
      <c r="X2661" s="13">
        <v>38517</v>
      </c>
      <c r="Y2661" s="27"/>
      <c r="Z2661" s="27"/>
      <c r="AA2661" s="28"/>
      <c r="AB2661" s="31"/>
      <c r="AC2661" s="32">
        <v>61</v>
      </c>
      <c r="AD2661" s="28"/>
      <c r="AE2661" s="28"/>
      <c r="AF2661" s="33"/>
      <c r="AG2661" s="28"/>
      <c r="AH2661" s="31"/>
      <c r="AI2661" s="31"/>
      <c r="AJ2661" s="31"/>
      <c r="AK2661" s="75" t="str">
        <f t="shared" si="544"/>
        <v/>
      </c>
      <c r="AL2661" s="75" t="str">
        <f t="shared" si="545"/>
        <v/>
      </c>
      <c r="AM2661" s="75"/>
      <c r="AN2661" s="31"/>
      <c r="AO2661" s="31"/>
      <c r="AP2661" s="31"/>
      <c r="AQ2661" s="31"/>
      <c r="AR2661" s="75" t="str">
        <f t="shared" si="546"/>
        <v/>
      </c>
      <c r="AS2661" s="75"/>
      <c r="AT2661" s="75"/>
      <c r="AU2661" s="48" t="e">
        <f>IF(#REF!="Falta Información","Falta Información",IF(AND(AND(W2661=220,OR(AC2661&lt;47,#REF!&gt;=12)),AND(W2661=220,OR(AE2661&lt;30,AF2661&gt;0.15,AH2661&gt;0.5,AI2661&gt;5,AG2661&gt;3.5))),"Termovacío y Regeneración",IF(AND(W2661=220,OR(AC2661&lt;47,#REF!&gt;=12)),"Termovacío",IF(AND(W2661=220,OR(AE2661&lt;30,AF2661&gt;0.15,AH2661&gt;0.5,AI2661&gt;5,AG2661&gt;3.5)),"Regeneración",IF(AND(AND(W2661=60,OR(AC2661&lt;40,#REF!&gt;=27)),AND(W2661=60,OR(AE2661&lt;25,AF2661&gt;0.2,AH2661&gt;0.5,AI2661&gt;5,AG2661&gt;3.5))),"Termovacío y Regeneración",IF(AND(W2661=60,OR(AC2661&lt;40,#REF!&gt;=27)),"Termovacío",IF(AND(W2661=60,OR(AE2661&lt;25,AF2661&gt;0.2,AH2661&gt;0.5,AI2661&gt;5,AG2661&gt;3.5)),"Regeneración","OK")))))))</f>
        <v>#REF!</v>
      </c>
    </row>
    <row r="2662" spans="1:47" s="10" customFormat="1" ht="15" customHeight="1" x14ac:dyDescent="0.2">
      <c r="A2662" s="4">
        <v>46</v>
      </c>
      <c r="B2662" s="4">
        <v>500080</v>
      </c>
      <c r="C2662" s="4" t="s">
        <v>103</v>
      </c>
      <c r="D2662" s="4" t="s">
        <v>163</v>
      </c>
      <c r="E2662" s="3"/>
      <c r="F2662" s="4" t="s">
        <v>338</v>
      </c>
      <c r="G2662" s="4" t="s">
        <v>34</v>
      </c>
      <c r="H2662" s="4" t="s">
        <v>196</v>
      </c>
      <c r="I2662" s="4" t="s">
        <v>10</v>
      </c>
      <c r="J2662" s="4" t="s">
        <v>144</v>
      </c>
      <c r="K2662" s="4" t="s">
        <v>136</v>
      </c>
      <c r="L2662" s="4">
        <v>1990</v>
      </c>
      <c r="M2662" s="4" t="s">
        <v>266</v>
      </c>
      <c r="N2662" s="4" t="s">
        <v>304</v>
      </c>
      <c r="O2662" s="4" t="s">
        <v>122</v>
      </c>
      <c r="P2662" s="4"/>
      <c r="Q2662" s="4"/>
      <c r="R2662" s="4" t="s">
        <v>123</v>
      </c>
      <c r="S2662" s="13"/>
      <c r="T2662" s="4"/>
      <c r="U2662" s="4"/>
      <c r="V2662" s="4"/>
      <c r="W2662" s="4">
        <v>60</v>
      </c>
      <c r="X2662" s="13">
        <v>38305</v>
      </c>
      <c r="Y2662" s="27"/>
      <c r="Z2662" s="27"/>
      <c r="AA2662" s="28"/>
      <c r="AB2662" s="31"/>
      <c r="AC2662" s="32">
        <v>42</v>
      </c>
      <c r="AD2662" s="28"/>
      <c r="AE2662" s="28">
        <v>18.5</v>
      </c>
      <c r="AF2662" s="33"/>
      <c r="AG2662" s="28">
        <v>3.1</v>
      </c>
      <c r="AH2662" s="31"/>
      <c r="AI2662" s="31"/>
      <c r="AJ2662" s="31"/>
      <c r="AK2662" s="75" t="str">
        <f t="shared" si="544"/>
        <v/>
      </c>
      <c r="AL2662" s="75" t="str">
        <f t="shared" si="545"/>
        <v/>
      </c>
      <c r="AM2662" s="75"/>
      <c r="AN2662" s="31"/>
      <c r="AO2662" s="31"/>
      <c r="AP2662" s="31"/>
      <c r="AQ2662" s="31"/>
      <c r="AR2662" s="75" t="str">
        <f t="shared" si="546"/>
        <v/>
      </c>
      <c r="AS2662" s="75"/>
      <c r="AT2662" s="75"/>
      <c r="AU2662" s="48" t="e">
        <f>IF(#REF!="Falta Información","Falta Información",IF(AND(AND(W2662=220,OR(AC2662&lt;47,#REF!&gt;=12)),AND(W2662=220,OR(AE2662&lt;30,AF2662&gt;0.15,AH2662&gt;0.5,AI2662&gt;5,AG2662&gt;3.5))),"Termovacío y Regeneración",IF(AND(W2662=220,OR(AC2662&lt;47,#REF!&gt;=12)),"Termovacío",IF(AND(W2662=220,OR(AE2662&lt;30,AF2662&gt;0.15,AH2662&gt;0.5,AI2662&gt;5,AG2662&gt;3.5)),"Regeneración",IF(AND(AND(W2662=60,OR(AC2662&lt;40,#REF!&gt;=27)),AND(W2662=60,OR(AE2662&lt;25,AF2662&gt;0.2,AH2662&gt;0.5,AI2662&gt;5,AG2662&gt;3.5))),"Termovacío y Regeneración",IF(AND(W2662=60,OR(AC2662&lt;40,#REF!&gt;=27)),"Termovacío",IF(AND(W2662=60,OR(AE2662&lt;25,AF2662&gt;0.2,AH2662&gt;0.5,AI2662&gt;5,AG2662&gt;3.5)),"Regeneración","OK")))))))</f>
        <v>#REF!</v>
      </c>
    </row>
    <row r="2663" spans="1:47" s="10" customFormat="1" ht="15" customHeight="1" x14ac:dyDescent="0.2">
      <c r="A2663" s="4">
        <v>46</v>
      </c>
      <c r="B2663" s="4">
        <v>500080</v>
      </c>
      <c r="C2663" s="4" t="s">
        <v>103</v>
      </c>
      <c r="D2663" s="4" t="s">
        <v>163</v>
      </c>
      <c r="E2663" s="3"/>
      <c r="F2663" s="4" t="s">
        <v>338</v>
      </c>
      <c r="G2663" s="4" t="s">
        <v>34</v>
      </c>
      <c r="H2663" s="4" t="s">
        <v>196</v>
      </c>
      <c r="I2663" s="4" t="s">
        <v>10</v>
      </c>
      <c r="J2663" s="4" t="s">
        <v>144</v>
      </c>
      <c r="K2663" s="4" t="s">
        <v>136</v>
      </c>
      <c r="L2663" s="4">
        <v>1990</v>
      </c>
      <c r="M2663" s="4" t="s">
        <v>266</v>
      </c>
      <c r="N2663" s="4" t="s">
        <v>304</v>
      </c>
      <c r="O2663" s="4" t="s">
        <v>122</v>
      </c>
      <c r="P2663" s="4"/>
      <c r="Q2663" s="4"/>
      <c r="R2663" s="4" t="s">
        <v>123</v>
      </c>
      <c r="S2663" s="13"/>
      <c r="T2663" s="4"/>
      <c r="U2663" s="4"/>
      <c r="V2663" s="4"/>
      <c r="W2663" s="4">
        <v>60</v>
      </c>
      <c r="X2663" s="13">
        <v>37530</v>
      </c>
      <c r="Y2663" s="27"/>
      <c r="Z2663" s="27"/>
      <c r="AA2663" s="28"/>
      <c r="AB2663" s="31"/>
      <c r="AC2663" s="32">
        <v>29.8</v>
      </c>
      <c r="AD2663" s="28"/>
      <c r="AE2663" s="28">
        <v>19.2</v>
      </c>
      <c r="AF2663" s="33">
        <v>9.3109999999999998E-2</v>
      </c>
      <c r="AG2663" s="28">
        <v>3.5</v>
      </c>
      <c r="AH2663" s="31"/>
      <c r="AI2663" s="31"/>
      <c r="AJ2663" s="31"/>
      <c r="AK2663" s="75" t="str">
        <f t="shared" si="544"/>
        <v/>
      </c>
      <c r="AL2663" s="75" t="str">
        <f t="shared" si="545"/>
        <v/>
      </c>
      <c r="AM2663" s="75"/>
      <c r="AN2663" s="31"/>
      <c r="AO2663" s="31"/>
      <c r="AP2663" s="31"/>
      <c r="AQ2663" s="31"/>
      <c r="AR2663" s="75" t="str">
        <f t="shared" si="546"/>
        <v/>
      </c>
      <c r="AS2663" s="75"/>
      <c r="AT2663" s="75"/>
      <c r="AU2663" s="48" t="e">
        <f>IF(#REF!="Falta Información","Falta Información",IF(AND(AND(W2663=220,OR(AC2663&lt;47,#REF!&gt;=12)),AND(W2663=220,OR(AE2663&lt;30,AF2663&gt;0.15,AH2663&gt;0.5,AI2663&gt;5,AG2663&gt;3.5))),"Termovacío y Regeneración",IF(AND(W2663=220,OR(AC2663&lt;47,#REF!&gt;=12)),"Termovacío",IF(AND(W2663=220,OR(AE2663&lt;30,AF2663&gt;0.15,AH2663&gt;0.5,AI2663&gt;5,AG2663&gt;3.5)),"Regeneración",IF(AND(AND(W2663=60,OR(AC2663&lt;40,#REF!&gt;=27)),AND(W2663=60,OR(AE2663&lt;25,AF2663&gt;0.2,AH2663&gt;0.5,AI2663&gt;5,AG2663&gt;3.5))),"Termovacío y Regeneración",IF(AND(W2663=60,OR(AC2663&lt;40,#REF!&gt;=27)),"Termovacío",IF(AND(W2663=60,OR(AE2663&lt;25,AF2663&gt;0.2,AH2663&gt;0.5,AI2663&gt;5,AG2663&gt;3.5)),"Regeneración","OK")))))))</f>
        <v>#REF!</v>
      </c>
    </row>
    <row r="2664" spans="1:47" s="10" customFormat="1" ht="15" customHeight="1" x14ac:dyDescent="0.2">
      <c r="A2664" s="4">
        <v>46</v>
      </c>
      <c r="B2664" s="4">
        <v>500080</v>
      </c>
      <c r="C2664" s="4" t="s">
        <v>103</v>
      </c>
      <c r="D2664" s="4" t="s">
        <v>163</v>
      </c>
      <c r="E2664" s="3"/>
      <c r="F2664" s="4" t="s">
        <v>338</v>
      </c>
      <c r="G2664" s="4" t="s">
        <v>34</v>
      </c>
      <c r="H2664" s="4" t="s">
        <v>196</v>
      </c>
      <c r="I2664" s="4" t="s">
        <v>10</v>
      </c>
      <c r="J2664" s="4" t="s">
        <v>144</v>
      </c>
      <c r="K2664" s="4" t="s">
        <v>136</v>
      </c>
      <c r="L2664" s="4">
        <v>1990</v>
      </c>
      <c r="M2664" s="4" t="s">
        <v>266</v>
      </c>
      <c r="N2664" s="4" t="s">
        <v>304</v>
      </c>
      <c r="O2664" s="4" t="s">
        <v>122</v>
      </c>
      <c r="P2664" s="4"/>
      <c r="Q2664" s="4"/>
      <c r="R2664" s="4" t="s">
        <v>123</v>
      </c>
      <c r="S2664" s="13"/>
      <c r="T2664" s="4"/>
      <c r="U2664" s="4"/>
      <c r="V2664" s="4"/>
      <c r="W2664" s="4">
        <v>60</v>
      </c>
      <c r="X2664" s="13">
        <v>37035</v>
      </c>
      <c r="Y2664" s="27"/>
      <c r="Z2664" s="27"/>
      <c r="AA2664" s="28"/>
      <c r="AB2664" s="31"/>
      <c r="AC2664" s="32">
        <v>37.299999999999997</v>
      </c>
      <c r="AD2664" s="28"/>
      <c r="AE2664" s="28">
        <v>18.7</v>
      </c>
      <c r="AF2664" s="33">
        <v>8.5510000000000003E-2</v>
      </c>
      <c r="AG2664" s="28">
        <v>3.5</v>
      </c>
      <c r="AH2664" s="31"/>
      <c r="AI2664" s="31"/>
      <c r="AJ2664" s="31"/>
      <c r="AK2664" s="75" t="str">
        <f t="shared" si="544"/>
        <v/>
      </c>
      <c r="AL2664" s="75" t="str">
        <f t="shared" si="545"/>
        <v/>
      </c>
      <c r="AM2664" s="75"/>
      <c r="AN2664" s="31"/>
      <c r="AO2664" s="31"/>
      <c r="AP2664" s="31"/>
      <c r="AQ2664" s="31"/>
      <c r="AR2664" s="75" t="str">
        <f t="shared" si="546"/>
        <v/>
      </c>
      <c r="AS2664" s="75"/>
      <c r="AT2664" s="75"/>
      <c r="AU2664" s="48" t="e">
        <f>IF(#REF!="Falta Información","Falta Información",IF(AND(AND(W2664=220,OR(AC2664&lt;47,#REF!&gt;=12)),AND(W2664=220,OR(AE2664&lt;30,AF2664&gt;0.15,AH2664&gt;0.5,AI2664&gt;5,AG2664&gt;3.5))),"Termovacío y Regeneración",IF(AND(W2664=220,OR(AC2664&lt;47,#REF!&gt;=12)),"Termovacío",IF(AND(W2664=220,OR(AE2664&lt;30,AF2664&gt;0.15,AH2664&gt;0.5,AI2664&gt;5,AG2664&gt;3.5)),"Regeneración",IF(AND(AND(W2664=60,OR(AC2664&lt;40,#REF!&gt;=27)),AND(W2664=60,OR(AE2664&lt;25,AF2664&gt;0.2,AH2664&gt;0.5,AI2664&gt;5,AG2664&gt;3.5))),"Termovacío y Regeneración",IF(AND(W2664=60,OR(AC2664&lt;40,#REF!&gt;=27)),"Termovacío",IF(AND(W2664=60,OR(AE2664&lt;25,AF2664&gt;0.2,AH2664&gt;0.5,AI2664&gt;5,AG2664&gt;3.5)),"Regeneración","OK")))))))</f>
        <v>#REF!</v>
      </c>
    </row>
    <row r="2665" spans="1:47" s="10" customFormat="1" ht="15" customHeight="1" x14ac:dyDescent="0.2">
      <c r="A2665" s="4">
        <v>46</v>
      </c>
      <c r="B2665" s="4">
        <v>500080</v>
      </c>
      <c r="C2665" s="4" t="s">
        <v>103</v>
      </c>
      <c r="D2665" s="4" t="s">
        <v>163</v>
      </c>
      <c r="E2665" s="3"/>
      <c r="F2665" s="4" t="s">
        <v>338</v>
      </c>
      <c r="G2665" s="4" t="s">
        <v>34</v>
      </c>
      <c r="H2665" s="4" t="s">
        <v>196</v>
      </c>
      <c r="I2665" s="4" t="s">
        <v>10</v>
      </c>
      <c r="J2665" s="4" t="s">
        <v>144</v>
      </c>
      <c r="K2665" s="4" t="s">
        <v>136</v>
      </c>
      <c r="L2665" s="4">
        <v>1990</v>
      </c>
      <c r="M2665" s="4" t="s">
        <v>266</v>
      </c>
      <c r="N2665" s="4" t="s">
        <v>304</v>
      </c>
      <c r="O2665" s="4" t="s">
        <v>122</v>
      </c>
      <c r="P2665" s="4"/>
      <c r="Q2665" s="4"/>
      <c r="R2665" s="4" t="s">
        <v>123</v>
      </c>
      <c r="S2665" s="13"/>
      <c r="T2665" s="4"/>
      <c r="U2665" s="4"/>
      <c r="V2665" s="4"/>
      <c r="W2665" s="4">
        <v>60</v>
      </c>
      <c r="X2665" s="13">
        <v>36705</v>
      </c>
      <c r="Y2665" s="27"/>
      <c r="Z2665" s="27"/>
      <c r="AA2665" s="28"/>
      <c r="AB2665" s="31"/>
      <c r="AC2665" s="32">
        <v>64.5</v>
      </c>
      <c r="AD2665" s="28"/>
      <c r="AE2665" s="28">
        <v>19.899999999999999</v>
      </c>
      <c r="AF2665" s="33">
        <v>9.8460000000000006E-2</v>
      </c>
      <c r="AG2665" s="28">
        <v>3.1</v>
      </c>
      <c r="AH2665" s="31"/>
      <c r="AI2665" s="31"/>
      <c r="AJ2665" s="31"/>
      <c r="AK2665" s="75" t="str">
        <f t="shared" si="544"/>
        <v/>
      </c>
      <c r="AL2665" s="75" t="str">
        <f t="shared" si="545"/>
        <v/>
      </c>
      <c r="AM2665" s="75"/>
      <c r="AN2665" s="31"/>
      <c r="AO2665" s="31"/>
      <c r="AP2665" s="31"/>
      <c r="AQ2665" s="31"/>
      <c r="AR2665" s="75" t="str">
        <f t="shared" si="546"/>
        <v/>
      </c>
      <c r="AS2665" s="75"/>
      <c r="AT2665" s="75"/>
      <c r="AU2665" s="48" t="e">
        <f>IF(#REF!="Falta Información","Falta Información",IF(AND(AND(W2665=220,OR(AC2665&lt;47,#REF!&gt;=12)),AND(W2665=220,OR(AE2665&lt;30,AF2665&gt;0.15,AH2665&gt;0.5,AI2665&gt;5,AG2665&gt;3.5))),"Termovacío y Regeneración",IF(AND(W2665=220,OR(AC2665&lt;47,#REF!&gt;=12)),"Termovacío",IF(AND(W2665=220,OR(AE2665&lt;30,AF2665&gt;0.15,AH2665&gt;0.5,AI2665&gt;5,AG2665&gt;3.5)),"Regeneración",IF(AND(AND(W2665=60,OR(AC2665&lt;40,#REF!&gt;=27)),AND(W2665=60,OR(AE2665&lt;25,AF2665&gt;0.2,AH2665&gt;0.5,AI2665&gt;5,AG2665&gt;3.5))),"Termovacío y Regeneración",IF(AND(W2665=60,OR(AC2665&lt;40,#REF!&gt;=27)),"Termovacío",IF(AND(W2665=60,OR(AE2665&lt;25,AF2665&gt;0.2,AH2665&gt;0.5,AI2665&gt;5,AG2665&gt;3.5)),"Regeneración","OK")))))))</f>
        <v>#REF!</v>
      </c>
    </row>
    <row r="2666" spans="1:47" s="10" customFormat="1" ht="15" customHeight="1" x14ac:dyDescent="0.2">
      <c r="A2666" s="4">
        <v>46</v>
      </c>
      <c r="B2666" s="4">
        <v>500080</v>
      </c>
      <c r="C2666" s="4" t="s">
        <v>103</v>
      </c>
      <c r="D2666" s="4" t="s">
        <v>163</v>
      </c>
      <c r="E2666" s="3"/>
      <c r="F2666" s="4" t="s">
        <v>338</v>
      </c>
      <c r="G2666" s="4" t="s">
        <v>34</v>
      </c>
      <c r="H2666" s="4" t="s">
        <v>196</v>
      </c>
      <c r="I2666" s="4" t="s">
        <v>10</v>
      </c>
      <c r="J2666" s="4" t="s">
        <v>144</v>
      </c>
      <c r="K2666" s="4" t="s">
        <v>136</v>
      </c>
      <c r="L2666" s="4">
        <v>1990</v>
      </c>
      <c r="M2666" s="4" t="s">
        <v>266</v>
      </c>
      <c r="N2666" s="4" t="s">
        <v>304</v>
      </c>
      <c r="O2666" s="4" t="s">
        <v>122</v>
      </c>
      <c r="P2666" s="4"/>
      <c r="Q2666" s="4"/>
      <c r="R2666" s="4" t="s">
        <v>123</v>
      </c>
      <c r="S2666" s="13"/>
      <c r="T2666" s="4"/>
      <c r="U2666" s="4"/>
      <c r="V2666" s="4"/>
      <c r="W2666" s="4">
        <v>60</v>
      </c>
      <c r="X2666" s="13">
        <v>36306</v>
      </c>
      <c r="Y2666" s="27"/>
      <c r="Z2666" s="27"/>
      <c r="AA2666" s="28"/>
      <c r="AB2666" s="31"/>
      <c r="AC2666" s="32">
        <v>64</v>
      </c>
      <c r="AD2666" s="28"/>
      <c r="AE2666" s="28">
        <v>19.5</v>
      </c>
      <c r="AF2666" s="33">
        <v>7.5859999999999997E-2</v>
      </c>
      <c r="AG2666" s="28">
        <v>3.1</v>
      </c>
      <c r="AH2666" s="31"/>
      <c r="AI2666" s="31"/>
      <c r="AJ2666" s="31"/>
      <c r="AK2666" s="75" t="str">
        <f t="shared" si="544"/>
        <v/>
      </c>
      <c r="AL2666" s="75" t="str">
        <f t="shared" si="545"/>
        <v/>
      </c>
      <c r="AM2666" s="75"/>
      <c r="AN2666" s="31"/>
      <c r="AO2666" s="31"/>
      <c r="AP2666" s="31"/>
      <c r="AQ2666" s="31"/>
      <c r="AR2666" s="75" t="str">
        <f t="shared" si="546"/>
        <v/>
      </c>
      <c r="AS2666" s="75"/>
      <c r="AT2666" s="75"/>
      <c r="AU2666" s="48" t="e">
        <f>IF(#REF!="Falta Información","Falta Información",IF(AND(AND(W2666=220,OR(AC2666&lt;47,#REF!&gt;=12)),AND(W2666=220,OR(AE2666&lt;30,AF2666&gt;0.15,AH2666&gt;0.5,AI2666&gt;5,AG2666&gt;3.5))),"Termovacío y Regeneración",IF(AND(W2666=220,OR(AC2666&lt;47,#REF!&gt;=12)),"Termovacío",IF(AND(W2666=220,OR(AE2666&lt;30,AF2666&gt;0.15,AH2666&gt;0.5,AI2666&gt;5,AG2666&gt;3.5)),"Regeneración",IF(AND(AND(W2666=60,OR(AC2666&lt;40,#REF!&gt;=27)),AND(W2666=60,OR(AE2666&lt;25,AF2666&gt;0.2,AH2666&gt;0.5,AI2666&gt;5,AG2666&gt;3.5))),"Termovacío y Regeneración",IF(AND(W2666=60,OR(AC2666&lt;40,#REF!&gt;=27)),"Termovacío",IF(AND(W2666=60,OR(AE2666&lt;25,AF2666&gt;0.2,AH2666&gt;0.5,AI2666&gt;5,AG2666&gt;3.5)),"Regeneración","OK")))))))</f>
        <v>#REF!</v>
      </c>
    </row>
    <row r="2667" spans="1:47" s="10" customFormat="1" ht="15" customHeight="1" x14ac:dyDescent="0.2">
      <c r="A2667" s="4">
        <v>46</v>
      </c>
      <c r="B2667" s="4">
        <v>500080</v>
      </c>
      <c r="C2667" s="4" t="s">
        <v>103</v>
      </c>
      <c r="D2667" s="4" t="s">
        <v>163</v>
      </c>
      <c r="E2667" s="3"/>
      <c r="F2667" s="4" t="s">
        <v>338</v>
      </c>
      <c r="G2667" s="4" t="s">
        <v>34</v>
      </c>
      <c r="H2667" s="4" t="s">
        <v>196</v>
      </c>
      <c r="I2667" s="4" t="s">
        <v>10</v>
      </c>
      <c r="J2667" s="4" t="s">
        <v>144</v>
      </c>
      <c r="K2667" s="4" t="s">
        <v>136</v>
      </c>
      <c r="L2667" s="4">
        <v>1990</v>
      </c>
      <c r="M2667" s="4" t="s">
        <v>266</v>
      </c>
      <c r="N2667" s="4" t="s">
        <v>304</v>
      </c>
      <c r="O2667" s="4" t="s">
        <v>122</v>
      </c>
      <c r="P2667" s="4"/>
      <c r="Q2667" s="4"/>
      <c r="R2667" s="4" t="s">
        <v>123</v>
      </c>
      <c r="S2667" s="13"/>
      <c r="T2667" s="4"/>
      <c r="U2667" s="4"/>
      <c r="V2667" s="4"/>
      <c r="W2667" s="4">
        <v>60</v>
      </c>
      <c r="X2667" s="13">
        <v>35965</v>
      </c>
      <c r="Y2667" s="27"/>
      <c r="Z2667" s="27"/>
      <c r="AA2667" s="28"/>
      <c r="AB2667" s="31"/>
      <c r="AC2667" s="32">
        <v>25</v>
      </c>
      <c r="AD2667" s="28"/>
      <c r="AE2667" s="28">
        <v>20.2</v>
      </c>
      <c r="AF2667" s="33">
        <v>6.4619999999999997E-2</v>
      </c>
      <c r="AG2667" s="28">
        <v>2.6</v>
      </c>
      <c r="AH2667" s="31"/>
      <c r="AI2667" s="31"/>
      <c r="AJ2667" s="31"/>
      <c r="AK2667" s="75" t="str">
        <f t="shared" si="544"/>
        <v/>
      </c>
      <c r="AL2667" s="75" t="str">
        <f t="shared" si="545"/>
        <v/>
      </c>
      <c r="AM2667" s="75"/>
      <c r="AN2667" s="31"/>
      <c r="AO2667" s="31"/>
      <c r="AP2667" s="31"/>
      <c r="AQ2667" s="31"/>
      <c r="AR2667" s="75" t="str">
        <f t="shared" si="546"/>
        <v/>
      </c>
      <c r="AS2667" s="75"/>
      <c r="AT2667" s="75"/>
      <c r="AU2667" s="48" t="e">
        <f>IF(#REF!="Falta Información","Falta Información",IF(AND(AND(W2667=220,OR(AC2667&lt;47,#REF!&gt;=12)),AND(W2667=220,OR(AE2667&lt;30,AF2667&gt;0.15,AH2667&gt;0.5,AI2667&gt;5,AG2667&gt;3.5))),"Termovacío y Regeneración",IF(AND(W2667=220,OR(AC2667&lt;47,#REF!&gt;=12)),"Termovacío",IF(AND(W2667=220,OR(AE2667&lt;30,AF2667&gt;0.15,AH2667&gt;0.5,AI2667&gt;5,AG2667&gt;3.5)),"Regeneración",IF(AND(AND(W2667=60,OR(AC2667&lt;40,#REF!&gt;=27)),AND(W2667=60,OR(AE2667&lt;25,AF2667&gt;0.2,AH2667&gt;0.5,AI2667&gt;5,AG2667&gt;3.5))),"Termovacío y Regeneración",IF(AND(W2667=60,OR(AC2667&lt;40,#REF!&gt;=27)),"Termovacío",IF(AND(W2667=60,OR(AE2667&lt;25,AF2667&gt;0.2,AH2667&gt;0.5,AI2667&gt;5,AG2667&gt;3.5)),"Regeneración","OK")))))))</f>
        <v>#REF!</v>
      </c>
    </row>
    <row r="2668" spans="1:47" s="10" customFormat="1" ht="15" customHeight="1" x14ac:dyDescent="0.2">
      <c r="A2668" s="4">
        <v>46</v>
      </c>
      <c r="B2668" s="4">
        <v>500080</v>
      </c>
      <c r="C2668" s="4" t="s">
        <v>103</v>
      </c>
      <c r="D2668" s="4" t="s">
        <v>163</v>
      </c>
      <c r="E2668" s="3"/>
      <c r="F2668" s="4" t="s">
        <v>338</v>
      </c>
      <c r="G2668" s="4" t="s">
        <v>34</v>
      </c>
      <c r="H2668" s="4" t="s">
        <v>196</v>
      </c>
      <c r="I2668" s="4" t="s">
        <v>10</v>
      </c>
      <c r="J2668" s="4" t="s">
        <v>144</v>
      </c>
      <c r="K2668" s="4" t="s">
        <v>136</v>
      </c>
      <c r="L2668" s="4">
        <v>1990</v>
      </c>
      <c r="M2668" s="4" t="s">
        <v>266</v>
      </c>
      <c r="N2668" s="4" t="s">
        <v>304</v>
      </c>
      <c r="O2668" s="4" t="s">
        <v>122</v>
      </c>
      <c r="P2668" s="4"/>
      <c r="Q2668" s="4"/>
      <c r="R2668" s="4" t="s">
        <v>123</v>
      </c>
      <c r="S2668" s="13"/>
      <c r="T2668" s="4"/>
      <c r="U2668" s="4"/>
      <c r="V2668" s="4"/>
      <c r="W2668" s="4">
        <v>60</v>
      </c>
      <c r="X2668" s="13">
        <v>35570</v>
      </c>
      <c r="Y2668" s="27"/>
      <c r="Z2668" s="27"/>
      <c r="AA2668" s="28"/>
      <c r="AB2668" s="31"/>
      <c r="AC2668" s="32">
        <v>39</v>
      </c>
      <c r="AD2668" s="28"/>
      <c r="AE2668" s="28">
        <v>20.9</v>
      </c>
      <c r="AF2668" s="33">
        <v>5.5500000000000001E-2</v>
      </c>
      <c r="AG2668" s="28">
        <v>3</v>
      </c>
      <c r="AH2668" s="31"/>
      <c r="AI2668" s="31"/>
      <c r="AJ2668" s="31"/>
      <c r="AK2668" s="75" t="str">
        <f t="shared" si="544"/>
        <v/>
      </c>
      <c r="AL2668" s="75" t="str">
        <f t="shared" si="545"/>
        <v/>
      </c>
      <c r="AM2668" s="75"/>
      <c r="AN2668" s="31"/>
      <c r="AO2668" s="31"/>
      <c r="AP2668" s="31"/>
      <c r="AQ2668" s="31"/>
      <c r="AR2668" s="75" t="str">
        <f t="shared" si="546"/>
        <v/>
      </c>
      <c r="AS2668" s="75"/>
      <c r="AT2668" s="75"/>
      <c r="AU2668" s="48" t="e">
        <f>IF(#REF!="Falta Información","Falta Información",IF(AND(AND(W2668=220,OR(AC2668&lt;47,#REF!&gt;=12)),AND(W2668=220,OR(AE2668&lt;30,AF2668&gt;0.15,AH2668&gt;0.5,AI2668&gt;5,AG2668&gt;3.5))),"Termovacío y Regeneración",IF(AND(W2668=220,OR(AC2668&lt;47,#REF!&gt;=12)),"Termovacío",IF(AND(W2668=220,OR(AE2668&lt;30,AF2668&gt;0.15,AH2668&gt;0.5,AI2668&gt;5,AG2668&gt;3.5)),"Regeneración",IF(AND(AND(W2668=60,OR(AC2668&lt;40,#REF!&gt;=27)),AND(W2668=60,OR(AE2668&lt;25,AF2668&gt;0.2,AH2668&gt;0.5,AI2668&gt;5,AG2668&gt;3.5))),"Termovacío y Regeneración",IF(AND(W2668=60,OR(AC2668&lt;40,#REF!&gt;=27)),"Termovacío",IF(AND(W2668=60,OR(AE2668&lt;25,AF2668&gt;0.2,AH2668&gt;0.5,AI2668&gt;5,AG2668&gt;3.5)),"Regeneración","OK")))))))</f>
        <v>#REF!</v>
      </c>
    </row>
    <row r="2669" spans="1:47" s="10" customFormat="1" ht="15" customHeight="1" x14ac:dyDescent="0.2">
      <c r="A2669" s="4">
        <v>46</v>
      </c>
      <c r="B2669" s="4">
        <v>500080</v>
      </c>
      <c r="C2669" s="4" t="s">
        <v>103</v>
      </c>
      <c r="D2669" s="4" t="s">
        <v>163</v>
      </c>
      <c r="E2669" s="3"/>
      <c r="F2669" s="4" t="s">
        <v>338</v>
      </c>
      <c r="G2669" s="4" t="s">
        <v>34</v>
      </c>
      <c r="H2669" s="4" t="s">
        <v>196</v>
      </c>
      <c r="I2669" s="4" t="s">
        <v>10</v>
      </c>
      <c r="J2669" s="4" t="s">
        <v>144</v>
      </c>
      <c r="K2669" s="4" t="s">
        <v>136</v>
      </c>
      <c r="L2669" s="4">
        <v>1990</v>
      </c>
      <c r="M2669" s="4" t="s">
        <v>266</v>
      </c>
      <c r="N2669" s="4" t="s">
        <v>304</v>
      </c>
      <c r="O2669" s="4" t="s">
        <v>122</v>
      </c>
      <c r="P2669" s="4"/>
      <c r="Q2669" s="4"/>
      <c r="R2669" s="4" t="s">
        <v>123</v>
      </c>
      <c r="S2669" s="13"/>
      <c r="T2669" s="4"/>
      <c r="U2669" s="4"/>
      <c r="V2669" s="4"/>
      <c r="W2669" s="4">
        <v>60</v>
      </c>
      <c r="X2669" s="13">
        <v>35192</v>
      </c>
      <c r="Y2669" s="27"/>
      <c r="Z2669" s="27"/>
      <c r="AA2669" s="28"/>
      <c r="AB2669" s="31"/>
      <c r="AC2669" s="32">
        <v>24.8</v>
      </c>
      <c r="AD2669" s="28"/>
      <c r="AE2669" s="28"/>
      <c r="AF2669" s="33">
        <v>8.5999999999999993E-2</v>
      </c>
      <c r="AG2669" s="28">
        <v>3</v>
      </c>
      <c r="AH2669" s="31"/>
      <c r="AI2669" s="31"/>
      <c r="AJ2669" s="31"/>
      <c r="AK2669" s="75" t="str">
        <f t="shared" si="544"/>
        <v/>
      </c>
      <c r="AL2669" s="75" t="str">
        <f t="shared" si="545"/>
        <v/>
      </c>
      <c r="AM2669" s="75"/>
      <c r="AN2669" s="31"/>
      <c r="AO2669" s="31"/>
      <c r="AP2669" s="31"/>
      <c r="AQ2669" s="31"/>
      <c r="AR2669" s="75" t="str">
        <f t="shared" si="546"/>
        <v/>
      </c>
      <c r="AS2669" s="75"/>
      <c r="AT2669" s="75"/>
      <c r="AU2669" s="48" t="e">
        <f>IF(#REF!="Falta Información","Falta Información",IF(AND(AND(W2669=220,OR(AC2669&lt;47,#REF!&gt;=12)),AND(W2669=220,OR(AE2669&lt;30,AF2669&gt;0.15,AH2669&gt;0.5,AI2669&gt;5,AG2669&gt;3.5))),"Termovacío y Regeneración",IF(AND(W2669=220,OR(AC2669&lt;47,#REF!&gt;=12)),"Termovacío",IF(AND(W2669=220,OR(AE2669&lt;30,AF2669&gt;0.15,AH2669&gt;0.5,AI2669&gt;5,AG2669&gt;3.5)),"Regeneración",IF(AND(AND(W2669=60,OR(AC2669&lt;40,#REF!&gt;=27)),AND(W2669=60,OR(AE2669&lt;25,AF2669&gt;0.2,AH2669&gt;0.5,AI2669&gt;5,AG2669&gt;3.5))),"Termovacío y Regeneración",IF(AND(W2669=60,OR(AC2669&lt;40,#REF!&gt;=27)),"Termovacío",IF(AND(W2669=60,OR(AE2669&lt;25,AF2669&gt;0.2,AH2669&gt;0.5,AI2669&gt;5,AG2669&gt;3.5)),"Regeneración","OK")))))))</f>
        <v>#REF!</v>
      </c>
    </row>
    <row r="2670" spans="1:47" s="10" customFormat="1" ht="15" customHeight="1" x14ac:dyDescent="0.2">
      <c r="A2670" s="4">
        <v>46</v>
      </c>
      <c r="B2670" s="4">
        <v>500080</v>
      </c>
      <c r="C2670" s="4" t="s">
        <v>103</v>
      </c>
      <c r="D2670" s="4" t="s">
        <v>163</v>
      </c>
      <c r="E2670" s="3"/>
      <c r="F2670" s="4" t="s">
        <v>338</v>
      </c>
      <c r="G2670" s="4" t="s">
        <v>34</v>
      </c>
      <c r="H2670" s="4" t="s">
        <v>196</v>
      </c>
      <c r="I2670" s="4" t="s">
        <v>10</v>
      </c>
      <c r="J2670" s="4" t="s">
        <v>144</v>
      </c>
      <c r="K2670" s="4" t="s">
        <v>136</v>
      </c>
      <c r="L2670" s="4">
        <v>1990</v>
      </c>
      <c r="M2670" s="4" t="s">
        <v>266</v>
      </c>
      <c r="N2670" s="4" t="s">
        <v>304</v>
      </c>
      <c r="O2670" s="4" t="s">
        <v>122</v>
      </c>
      <c r="P2670" s="4"/>
      <c r="Q2670" s="4"/>
      <c r="R2670" s="4" t="s">
        <v>123</v>
      </c>
      <c r="S2670" s="13"/>
      <c r="T2670" s="4"/>
      <c r="U2670" s="4"/>
      <c r="V2670" s="4"/>
      <c r="W2670" s="4">
        <v>60</v>
      </c>
      <c r="X2670" s="13">
        <v>34824</v>
      </c>
      <c r="Y2670" s="27"/>
      <c r="Z2670" s="27"/>
      <c r="AA2670" s="28"/>
      <c r="AB2670" s="31"/>
      <c r="AC2670" s="32">
        <v>34</v>
      </c>
      <c r="AD2670" s="28"/>
      <c r="AE2670" s="28"/>
      <c r="AF2670" s="33">
        <v>7.8E-2</v>
      </c>
      <c r="AG2670" s="28"/>
      <c r="AH2670" s="31"/>
      <c r="AI2670" s="31"/>
      <c r="AJ2670" s="31"/>
      <c r="AK2670" s="75" t="str">
        <f t="shared" si="544"/>
        <v/>
      </c>
      <c r="AL2670" s="75" t="str">
        <f t="shared" si="545"/>
        <v/>
      </c>
      <c r="AM2670" s="75"/>
      <c r="AN2670" s="31"/>
      <c r="AO2670" s="31"/>
      <c r="AP2670" s="31"/>
      <c r="AQ2670" s="31"/>
      <c r="AR2670" s="75" t="str">
        <f t="shared" si="546"/>
        <v/>
      </c>
      <c r="AS2670" s="75"/>
      <c r="AT2670" s="75"/>
      <c r="AU2670" s="48" t="e">
        <f>IF(#REF!="Falta Información","Falta Información",IF(AND(AND(W2670=220,OR(AC2670&lt;47,#REF!&gt;=12)),AND(W2670=220,OR(AE2670&lt;30,AF2670&gt;0.15,AH2670&gt;0.5,AI2670&gt;5,AG2670&gt;3.5))),"Termovacío y Regeneración",IF(AND(W2670=220,OR(AC2670&lt;47,#REF!&gt;=12)),"Termovacío",IF(AND(W2670=220,OR(AE2670&lt;30,AF2670&gt;0.15,AH2670&gt;0.5,AI2670&gt;5,AG2670&gt;3.5)),"Regeneración",IF(AND(AND(W2670=60,OR(AC2670&lt;40,#REF!&gt;=27)),AND(W2670=60,OR(AE2670&lt;25,AF2670&gt;0.2,AH2670&gt;0.5,AI2670&gt;5,AG2670&gt;3.5))),"Termovacío y Regeneración",IF(AND(W2670=60,OR(AC2670&lt;40,#REF!&gt;=27)),"Termovacío",IF(AND(W2670=60,OR(AE2670&lt;25,AF2670&gt;0.2,AH2670&gt;0.5,AI2670&gt;5,AG2670&gt;3.5)),"Regeneración","OK")))))))</f>
        <v>#REF!</v>
      </c>
    </row>
    <row r="2671" spans="1:47" s="10" customFormat="1" ht="15" customHeight="1" x14ac:dyDescent="0.2">
      <c r="A2671" s="4">
        <v>46</v>
      </c>
      <c r="B2671" s="4">
        <v>500080</v>
      </c>
      <c r="C2671" s="4" t="s">
        <v>103</v>
      </c>
      <c r="D2671" s="4" t="s">
        <v>163</v>
      </c>
      <c r="E2671" s="3"/>
      <c r="F2671" s="4" t="s">
        <v>338</v>
      </c>
      <c r="G2671" s="4" t="s">
        <v>34</v>
      </c>
      <c r="H2671" s="4" t="s">
        <v>196</v>
      </c>
      <c r="I2671" s="4" t="s">
        <v>10</v>
      </c>
      <c r="J2671" s="4" t="s">
        <v>144</v>
      </c>
      <c r="K2671" s="4" t="s">
        <v>136</v>
      </c>
      <c r="L2671" s="4">
        <v>1990</v>
      </c>
      <c r="M2671" s="4" t="s">
        <v>266</v>
      </c>
      <c r="N2671" s="4" t="s">
        <v>304</v>
      </c>
      <c r="O2671" s="4" t="s">
        <v>122</v>
      </c>
      <c r="P2671" s="4"/>
      <c r="Q2671" s="4"/>
      <c r="R2671" s="4" t="s">
        <v>123</v>
      </c>
      <c r="S2671" s="13"/>
      <c r="T2671" s="4"/>
      <c r="U2671" s="4"/>
      <c r="V2671" s="4"/>
      <c r="W2671" s="4">
        <v>60</v>
      </c>
      <c r="X2671" s="13">
        <v>33752</v>
      </c>
      <c r="Y2671" s="27"/>
      <c r="Z2671" s="27"/>
      <c r="AA2671" s="28"/>
      <c r="AB2671" s="31"/>
      <c r="AC2671" s="32">
        <v>32</v>
      </c>
      <c r="AD2671" s="28"/>
      <c r="AE2671" s="28"/>
      <c r="AF2671" s="33">
        <v>2.5999999999999999E-2</v>
      </c>
      <c r="AG2671" s="28"/>
      <c r="AH2671" s="31"/>
      <c r="AI2671" s="31"/>
      <c r="AJ2671" s="31"/>
      <c r="AK2671" s="75" t="str">
        <f t="shared" si="544"/>
        <v/>
      </c>
      <c r="AL2671" s="75" t="str">
        <f t="shared" si="545"/>
        <v/>
      </c>
      <c r="AM2671" s="75"/>
      <c r="AN2671" s="31"/>
      <c r="AO2671" s="31"/>
      <c r="AP2671" s="31"/>
      <c r="AQ2671" s="31"/>
      <c r="AR2671" s="75" t="str">
        <f t="shared" si="546"/>
        <v/>
      </c>
      <c r="AS2671" s="75"/>
      <c r="AT2671" s="75"/>
      <c r="AU2671" s="48" t="e">
        <f>IF(#REF!="Falta Información","Falta Información",IF(AND(AND(W2671=220,OR(AC2671&lt;47,#REF!&gt;=12)),AND(W2671=220,OR(AE2671&lt;30,AF2671&gt;0.15,AH2671&gt;0.5,AI2671&gt;5,AG2671&gt;3.5))),"Termovacío y Regeneración",IF(AND(W2671=220,OR(AC2671&lt;47,#REF!&gt;=12)),"Termovacío",IF(AND(W2671=220,OR(AE2671&lt;30,AF2671&gt;0.15,AH2671&gt;0.5,AI2671&gt;5,AG2671&gt;3.5)),"Regeneración",IF(AND(AND(W2671=60,OR(AC2671&lt;40,#REF!&gt;=27)),AND(W2671=60,OR(AE2671&lt;25,AF2671&gt;0.2,AH2671&gt;0.5,AI2671&gt;5,AG2671&gt;3.5))),"Termovacío y Regeneración",IF(AND(W2671=60,OR(AC2671&lt;40,#REF!&gt;=27)),"Termovacío",IF(AND(W2671=60,OR(AE2671&lt;25,AF2671&gt;0.2,AH2671&gt;0.5,AI2671&gt;5,AG2671&gt;3.5)),"Regeneración","OK")))))))</f>
        <v>#REF!</v>
      </c>
    </row>
    <row r="2672" spans="1:47" s="10" customFormat="1" ht="15" customHeight="1" x14ac:dyDescent="0.2">
      <c r="A2672" s="54">
        <v>129</v>
      </c>
      <c r="B2672" s="54">
        <v>500059</v>
      </c>
      <c r="C2672" s="54" t="s">
        <v>82</v>
      </c>
      <c r="D2672" s="54" t="s">
        <v>163</v>
      </c>
      <c r="E2672" s="55"/>
      <c r="F2672" s="54" t="s">
        <v>420</v>
      </c>
      <c r="G2672" s="54" t="s">
        <v>9</v>
      </c>
      <c r="H2672" s="54" t="s">
        <v>26</v>
      </c>
      <c r="I2672" s="54" t="s">
        <v>10</v>
      </c>
      <c r="J2672" s="54">
        <v>25</v>
      </c>
      <c r="K2672" s="54" t="s">
        <v>145</v>
      </c>
      <c r="L2672" s="54">
        <v>1980</v>
      </c>
      <c r="M2672" s="54" t="s">
        <v>266</v>
      </c>
      <c r="N2672" s="54" t="s">
        <v>304</v>
      </c>
      <c r="O2672" s="54" t="s">
        <v>122</v>
      </c>
      <c r="P2672" s="54"/>
      <c r="Q2672" s="54"/>
      <c r="R2672" s="54" t="s">
        <v>123</v>
      </c>
      <c r="S2672" s="56"/>
      <c r="T2672" s="54"/>
      <c r="U2672" s="54"/>
      <c r="V2672" s="54" t="s">
        <v>448</v>
      </c>
      <c r="W2672" s="54">
        <v>60</v>
      </c>
      <c r="X2672" s="56">
        <v>45222</v>
      </c>
      <c r="Y2672" s="57">
        <v>74</v>
      </c>
      <c r="Z2672" s="57"/>
      <c r="AA2672" s="58" t="s">
        <v>450</v>
      </c>
      <c r="AB2672" s="59">
        <v>0.876</v>
      </c>
      <c r="AC2672" s="60">
        <v>32</v>
      </c>
      <c r="AD2672" s="58">
        <v>17</v>
      </c>
      <c r="AE2672" s="58">
        <v>36.1</v>
      </c>
      <c r="AF2672" s="61">
        <v>0.02</v>
      </c>
      <c r="AG2672" s="58">
        <v>2</v>
      </c>
      <c r="AH2672" s="59">
        <v>0.01</v>
      </c>
      <c r="AI2672" s="59">
        <v>0.48199999999999998</v>
      </c>
      <c r="AJ2672" s="59"/>
      <c r="AK2672" s="75" t="str">
        <f t="shared" si="544"/>
        <v>A</v>
      </c>
      <c r="AL2672" s="75" t="str">
        <f t="shared" si="545"/>
        <v>A</v>
      </c>
      <c r="AM2672" s="75"/>
      <c r="AN2672" s="75" t="str">
        <f t="shared" ref="AN2672:AN2710" si="547">IF(AF2672&lt;&gt;"",IF(AF2672&lt;=0.05,"A",IF(AND(AF2672&gt;0.05,AF2672&lt;=0.1),"C",IF(AF2672&gt;0.1,"I",""))),"")</f>
        <v>A</v>
      </c>
      <c r="AO2672" s="75" t="str">
        <f t="shared" ref="AO2672:AO2710" si="548">IF(AE2672&lt;&gt;"",IF(AE2672&gt;=32,"A",IF(AND(AE2672&gt;=28,AE2672&lt;32),"C",IF(AE2672&lt;28,"I",""))),"")</f>
        <v>A</v>
      </c>
      <c r="AP2672" s="75" t="str">
        <f t="shared" ref="AP2672:AP2710" si="549">IF(AG2672&lt;&gt;"",IF(AG2672&lt;=3.5,"A",IF(AG2672&gt;3.5,"I","")),"")</f>
        <v>A</v>
      </c>
      <c r="AQ2672" s="75" t="str">
        <f t="shared" ref="AQ2672:AQ2710" si="550">IF(AC2672&lt;&gt;"",IF(AND(W2672=60,AC2672&gt;=40),"A",IF(AND(W2672=60,AC2672&gt;=35,AC2672&lt;40),"C",IF(AND(W2672=60,AC2672&lt;35),"I",IF(AND(W2672=220,AC2672&gt;=50),"A",IF(AND(W2672=220,AC2672&gt;=45,AC2672&lt;50),"C",IF(AND(W2672=220,AC2672&lt;45),"I","")))))),"")</f>
        <v>I</v>
      </c>
      <c r="AR2672" s="75" t="str">
        <f t="shared" si="546"/>
        <v/>
      </c>
      <c r="AS2672" s="75"/>
      <c r="AT2672" s="75"/>
      <c r="AU2672" s="48" t="e">
        <f>IF(OR(AQ2672="I",#REF!="I",AQ2672="C",#REF!="C"),"Termovacío",IF(OR(AO2672="I",AN2672="I",AP2672="I",AK2672="I",AL2672="I",AO2672="C",AN2672="C",AP2672="C",AK2672="C",AL2672="C"),"Regeneración",""))</f>
        <v>#REF!</v>
      </c>
    </row>
    <row r="2673" spans="1:47" s="10" customFormat="1" ht="15" customHeight="1" x14ac:dyDescent="0.2">
      <c r="A2673" s="4">
        <v>129</v>
      </c>
      <c r="B2673" s="4">
        <v>500059</v>
      </c>
      <c r="C2673" s="4" t="s">
        <v>82</v>
      </c>
      <c r="D2673" s="4" t="s">
        <v>163</v>
      </c>
      <c r="E2673" s="3"/>
      <c r="F2673" s="4" t="s">
        <v>420</v>
      </c>
      <c r="G2673" s="4" t="s">
        <v>9</v>
      </c>
      <c r="H2673" s="4" t="s">
        <v>26</v>
      </c>
      <c r="I2673" s="4" t="s">
        <v>10</v>
      </c>
      <c r="J2673" s="4">
        <v>25</v>
      </c>
      <c r="K2673" s="4" t="s">
        <v>145</v>
      </c>
      <c r="L2673" s="4">
        <v>1980</v>
      </c>
      <c r="M2673" s="4" t="s">
        <v>266</v>
      </c>
      <c r="N2673" s="4" t="s">
        <v>304</v>
      </c>
      <c r="O2673" s="4" t="s">
        <v>122</v>
      </c>
      <c r="P2673" s="4"/>
      <c r="Q2673" s="4"/>
      <c r="R2673" s="4" t="s">
        <v>123</v>
      </c>
      <c r="S2673" s="13"/>
      <c r="T2673" s="4"/>
      <c r="U2673" s="4"/>
      <c r="V2673" s="4"/>
      <c r="W2673" s="4">
        <v>60</v>
      </c>
      <c r="X2673" s="13" t="s">
        <v>228</v>
      </c>
      <c r="Y2673" s="27">
        <v>0</v>
      </c>
      <c r="Z2673" s="27">
        <v>50</v>
      </c>
      <c r="AA2673" s="28" t="s">
        <v>283</v>
      </c>
      <c r="AB2673" s="31">
        <v>0.872</v>
      </c>
      <c r="AC2673" s="32">
        <v>71.400000000000006</v>
      </c>
      <c r="AD2673" s="28">
        <v>18</v>
      </c>
      <c r="AE2673" s="28">
        <v>37.200000000000003</v>
      </c>
      <c r="AF2673" s="33">
        <v>0.02</v>
      </c>
      <c r="AG2673" s="28">
        <v>3</v>
      </c>
      <c r="AH2673" s="31">
        <v>0.03</v>
      </c>
      <c r="AI2673" s="31">
        <v>0.9</v>
      </c>
      <c r="AJ2673" s="31"/>
      <c r="AK2673" s="75" t="str">
        <f t="shared" si="544"/>
        <v>A</v>
      </c>
      <c r="AL2673" s="75" t="str">
        <f t="shared" si="545"/>
        <v>A</v>
      </c>
      <c r="AM2673" s="75"/>
      <c r="AN2673" s="75" t="str">
        <f t="shared" si="547"/>
        <v>A</v>
      </c>
      <c r="AO2673" s="75" t="str">
        <f t="shared" si="548"/>
        <v>A</v>
      </c>
      <c r="AP2673" s="75" t="str">
        <f t="shared" si="549"/>
        <v>A</v>
      </c>
      <c r="AQ2673" s="75" t="str">
        <f t="shared" si="550"/>
        <v>A</v>
      </c>
      <c r="AR2673" s="75" t="str">
        <f t="shared" si="546"/>
        <v/>
      </c>
      <c r="AS2673" s="75"/>
      <c r="AT2673" s="75"/>
      <c r="AU2673" s="48" t="e">
        <f>IF(OR(AQ2673="I",#REF!="I",AQ2673="C",#REF!="C"),"Termovacío",IF(OR(AO2673="I",AN2673="I",AP2673="I",AK2673="I",AL2673="I",AO2673="C",AN2673="C",AP2673="C",AK2673="C",AL2673="C"),"Regeneración",""))</f>
        <v>#REF!</v>
      </c>
    </row>
    <row r="2674" spans="1:47" s="10" customFormat="1" ht="15" customHeight="1" x14ac:dyDescent="0.2">
      <c r="A2674" s="4">
        <v>129</v>
      </c>
      <c r="B2674" s="4">
        <v>500059</v>
      </c>
      <c r="C2674" s="4" t="s">
        <v>82</v>
      </c>
      <c r="D2674" s="4" t="s">
        <v>163</v>
      </c>
      <c r="E2674" s="3"/>
      <c r="F2674" s="4" t="s">
        <v>420</v>
      </c>
      <c r="G2674" s="4" t="s">
        <v>9</v>
      </c>
      <c r="H2674" s="4" t="s">
        <v>26</v>
      </c>
      <c r="I2674" s="4" t="s">
        <v>10</v>
      </c>
      <c r="J2674" s="4">
        <v>25</v>
      </c>
      <c r="K2674" s="4" t="s">
        <v>145</v>
      </c>
      <c r="L2674" s="4">
        <v>1980</v>
      </c>
      <c r="M2674" s="4" t="s">
        <v>266</v>
      </c>
      <c r="N2674" s="4" t="s">
        <v>304</v>
      </c>
      <c r="O2674" s="4" t="s">
        <v>122</v>
      </c>
      <c r="P2674" s="4"/>
      <c r="Q2674" s="4"/>
      <c r="R2674" s="4" t="s">
        <v>123</v>
      </c>
      <c r="S2674" s="13"/>
      <c r="T2674" s="4"/>
      <c r="U2674" s="4"/>
      <c r="V2674" s="4" t="s">
        <v>301</v>
      </c>
      <c r="W2674" s="4">
        <v>60</v>
      </c>
      <c r="X2674" s="13">
        <v>44389</v>
      </c>
      <c r="Y2674" s="27">
        <v>68.599999999999994</v>
      </c>
      <c r="Z2674" s="27">
        <v>41</v>
      </c>
      <c r="AA2674" s="28" t="s">
        <v>283</v>
      </c>
      <c r="AB2674" s="31">
        <v>0.86799999999999999</v>
      </c>
      <c r="AC2674" s="32">
        <v>21</v>
      </c>
      <c r="AD2674" s="28">
        <v>19</v>
      </c>
      <c r="AE2674" s="28">
        <v>36</v>
      </c>
      <c r="AF2674" s="33">
        <v>0.02</v>
      </c>
      <c r="AG2674" s="28">
        <v>2.5</v>
      </c>
      <c r="AH2674" s="31">
        <v>1.7000000000000001E-2</v>
      </c>
      <c r="AI2674" s="31">
        <v>0.83599999999999997</v>
      </c>
      <c r="AJ2674" s="31"/>
      <c r="AK2674" s="75" t="str">
        <f t="shared" si="544"/>
        <v>A</v>
      </c>
      <c r="AL2674" s="75" t="str">
        <f t="shared" si="545"/>
        <v>A</v>
      </c>
      <c r="AM2674" s="75"/>
      <c r="AN2674" s="75" t="str">
        <f t="shared" si="547"/>
        <v>A</v>
      </c>
      <c r="AO2674" s="75" t="str">
        <f t="shared" si="548"/>
        <v>A</v>
      </c>
      <c r="AP2674" s="75" t="str">
        <f t="shared" si="549"/>
        <v>A</v>
      </c>
      <c r="AQ2674" s="75" t="str">
        <f t="shared" si="550"/>
        <v>I</v>
      </c>
      <c r="AR2674" s="75" t="str">
        <f t="shared" si="546"/>
        <v/>
      </c>
      <c r="AS2674" s="75"/>
      <c r="AT2674" s="75"/>
      <c r="AU2674" s="48" t="e">
        <f>IF(OR(AQ2674="I",#REF!="I",AQ2674="C",#REF!="C"),"Termovacío",IF(OR(AO2674="I",AN2674="I",AP2674="I",AK2674="I",AL2674="I",AO2674="C",AN2674="C",AP2674="C",AK2674="C",AL2674="C"),"Regeneración",""))</f>
        <v>#REF!</v>
      </c>
    </row>
    <row r="2675" spans="1:47" s="10" customFormat="1" ht="15" customHeight="1" x14ac:dyDescent="0.2">
      <c r="A2675" s="4">
        <v>129</v>
      </c>
      <c r="B2675" s="4">
        <v>500059</v>
      </c>
      <c r="C2675" s="4" t="s">
        <v>82</v>
      </c>
      <c r="D2675" s="4" t="s">
        <v>163</v>
      </c>
      <c r="E2675" s="3"/>
      <c r="F2675" s="4" t="s">
        <v>420</v>
      </c>
      <c r="G2675" s="4" t="s">
        <v>9</v>
      </c>
      <c r="H2675" s="4" t="s">
        <v>26</v>
      </c>
      <c r="I2675" s="4" t="s">
        <v>10</v>
      </c>
      <c r="J2675" s="4">
        <v>25</v>
      </c>
      <c r="K2675" s="4" t="s">
        <v>145</v>
      </c>
      <c r="L2675" s="4">
        <v>1980</v>
      </c>
      <c r="M2675" s="4" t="s">
        <v>266</v>
      </c>
      <c r="N2675" s="4" t="s">
        <v>304</v>
      </c>
      <c r="O2675" s="4" t="s">
        <v>122</v>
      </c>
      <c r="P2675" s="4"/>
      <c r="Q2675" s="4"/>
      <c r="R2675" s="4" t="s">
        <v>123</v>
      </c>
      <c r="S2675" s="13"/>
      <c r="T2675" s="4"/>
      <c r="U2675" s="4"/>
      <c r="V2675" s="4"/>
      <c r="W2675" s="4">
        <v>60</v>
      </c>
      <c r="X2675" s="13">
        <v>43999</v>
      </c>
      <c r="Y2675" s="27"/>
      <c r="Z2675" s="27"/>
      <c r="AA2675" s="28"/>
      <c r="AB2675" s="31"/>
      <c r="AC2675" s="32">
        <v>61.8</v>
      </c>
      <c r="AD2675" s="28"/>
      <c r="AE2675" s="28"/>
      <c r="AF2675" s="33"/>
      <c r="AG2675" s="28"/>
      <c r="AH2675" s="31"/>
      <c r="AI2675" s="31"/>
      <c r="AJ2675" s="31"/>
      <c r="AK2675" s="75" t="str">
        <f t="shared" si="544"/>
        <v/>
      </c>
      <c r="AL2675" s="75" t="str">
        <f t="shared" si="545"/>
        <v/>
      </c>
      <c r="AM2675" s="75"/>
      <c r="AN2675" s="75" t="str">
        <f t="shared" si="547"/>
        <v/>
      </c>
      <c r="AO2675" s="75" t="str">
        <f t="shared" si="548"/>
        <v/>
      </c>
      <c r="AP2675" s="75" t="str">
        <f t="shared" si="549"/>
        <v/>
      </c>
      <c r="AQ2675" s="75" t="str">
        <f t="shared" si="550"/>
        <v>A</v>
      </c>
      <c r="AR2675" s="75" t="str">
        <f t="shared" si="546"/>
        <v/>
      </c>
      <c r="AS2675" s="75"/>
      <c r="AT2675" s="75"/>
      <c r="AU2675" s="48" t="e">
        <f>IF(OR(AQ2675="I",#REF!="I",AQ2675="C",#REF!="C"),"Termovacío",IF(OR(AO2675="I",AN2675="I",AP2675="I",AK2675="I",AL2675="I",AO2675="C",AN2675="C",AP2675="C",AK2675="C",AL2675="C"),"Regeneración",""))</f>
        <v>#REF!</v>
      </c>
    </row>
    <row r="2676" spans="1:47" s="10" customFormat="1" ht="15" customHeight="1" x14ac:dyDescent="0.2">
      <c r="A2676" s="4">
        <v>129</v>
      </c>
      <c r="B2676" s="4">
        <v>500059</v>
      </c>
      <c r="C2676" s="4" t="s">
        <v>82</v>
      </c>
      <c r="D2676" s="4" t="s">
        <v>163</v>
      </c>
      <c r="E2676" s="3"/>
      <c r="F2676" s="4" t="s">
        <v>420</v>
      </c>
      <c r="G2676" s="4" t="s">
        <v>9</v>
      </c>
      <c r="H2676" s="4" t="s">
        <v>26</v>
      </c>
      <c r="I2676" s="4" t="s">
        <v>10</v>
      </c>
      <c r="J2676" s="4">
        <v>25</v>
      </c>
      <c r="K2676" s="4" t="s">
        <v>145</v>
      </c>
      <c r="L2676" s="4">
        <v>1980</v>
      </c>
      <c r="M2676" s="4" t="s">
        <v>266</v>
      </c>
      <c r="N2676" s="4" t="s">
        <v>304</v>
      </c>
      <c r="O2676" s="4" t="s">
        <v>122</v>
      </c>
      <c r="P2676" s="4"/>
      <c r="Q2676" s="4"/>
      <c r="R2676" s="4" t="s">
        <v>123</v>
      </c>
      <c r="S2676" s="13"/>
      <c r="T2676" s="4"/>
      <c r="U2676" s="4"/>
      <c r="V2676" s="4"/>
      <c r="W2676" s="4">
        <v>60</v>
      </c>
      <c r="X2676" s="13">
        <v>43579</v>
      </c>
      <c r="Y2676" s="27"/>
      <c r="Z2676" s="27"/>
      <c r="AA2676" s="28"/>
      <c r="AB2676" s="31"/>
      <c r="AC2676" s="32">
        <v>36</v>
      </c>
      <c r="AD2676" s="28"/>
      <c r="AE2676" s="28">
        <v>41.2</v>
      </c>
      <c r="AF2676" s="33">
        <v>0.01</v>
      </c>
      <c r="AG2676" s="28">
        <v>3</v>
      </c>
      <c r="AH2676" s="31">
        <v>3.6999999999999998E-2</v>
      </c>
      <c r="AI2676" s="31">
        <v>2.4500000000000002</v>
      </c>
      <c r="AJ2676" s="31"/>
      <c r="AK2676" s="75" t="str">
        <f t="shared" si="544"/>
        <v>A</v>
      </c>
      <c r="AL2676" s="75" t="str">
        <f t="shared" si="545"/>
        <v>A</v>
      </c>
      <c r="AM2676" s="75"/>
      <c r="AN2676" s="75" t="str">
        <f t="shared" si="547"/>
        <v>A</v>
      </c>
      <c r="AO2676" s="75" t="str">
        <f t="shared" si="548"/>
        <v>A</v>
      </c>
      <c r="AP2676" s="75" t="str">
        <f t="shared" si="549"/>
        <v>A</v>
      </c>
      <c r="AQ2676" s="75" t="str">
        <f t="shared" si="550"/>
        <v>C</v>
      </c>
      <c r="AR2676" s="75" t="str">
        <f t="shared" si="546"/>
        <v/>
      </c>
      <c r="AS2676" s="75"/>
      <c r="AT2676" s="75"/>
      <c r="AU2676" s="48" t="e">
        <f>IF(OR(AQ2676="I",#REF!="I",AQ2676="C",#REF!="C"),"Termovacío",IF(OR(AO2676="I",AN2676="I",AP2676="I",AK2676="I",AL2676="I",AO2676="C",AN2676="C",AP2676="C",AK2676="C",AL2676="C"),"Regeneración",""))</f>
        <v>#REF!</v>
      </c>
    </row>
    <row r="2677" spans="1:47" s="10" customFormat="1" ht="15" customHeight="1" x14ac:dyDescent="0.2">
      <c r="A2677" s="4">
        <v>129</v>
      </c>
      <c r="B2677" s="4">
        <v>500059</v>
      </c>
      <c r="C2677" s="4" t="s">
        <v>82</v>
      </c>
      <c r="D2677" s="4" t="s">
        <v>163</v>
      </c>
      <c r="E2677" s="3"/>
      <c r="F2677" s="4" t="s">
        <v>420</v>
      </c>
      <c r="G2677" s="4" t="s">
        <v>9</v>
      </c>
      <c r="H2677" s="4" t="s">
        <v>26</v>
      </c>
      <c r="I2677" s="4" t="s">
        <v>10</v>
      </c>
      <c r="J2677" s="4">
        <v>25</v>
      </c>
      <c r="K2677" s="4" t="s">
        <v>145</v>
      </c>
      <c r="L2677" s="4">
        <v>1980</v>
      </c>
      <c r="M2677" s="4" t="s">
        <v>266</v>
      </c>
      <c r="N2677" s="4" t="s">
        <v>304</v>
      </c>
      <c r="O2677" s="4" t="s">
        <v>122</v>
      </c>
      <c r="P2677" s="4"/>
      <c r="Q2677" s="4"/>
      <c r="R2677" s="4" t="s">
        <v>123</v>
      </c>
      <c r="S2677" s="13"/>
      <c r="T2677" s="4"/>
      <c r="U2677" s="4"/>
      <c r="V2677" s="4"/>
      <c r="W2677" s="4">
        <v>60</v>
      </c>
      <c r="X2677" s="13">
        <v>43314</v>
      </c>
      <c r="Y2677" s="27"/>
      <c r="Z2677" s="27"/>
      <c r="AA2677" s="28"/>
      <c r="AB2677" s="31"/>
      <c r="AC2677" s="32">
        <v>45</v>
      </c>
      <c r="AD2677" s="28"/>
      <c r="AE2677" s="28">
        <v>40.6</v>
      </c>
      <c r="AF2677" s="33">
        <v>1.2999999999999999E-2</v>
      </c>
      <c r="AG2677" s="28">
        <v>2</v>
      </c>
      <c r="AH2677" s="31">
        <v>2.3E-2</v>
      </c>
      <c r="AI2677" s="31">
        <v>0.63</v>
      </c>
      <c r="AJ2677" s="31"/>
      <c r="AK2677" s="75" t="str">
        <f t="shared" si="544"/>
        <v>A</v>
      </c>
      <c r="AL2677" s="75" t="str">
        <f t="shared" si="545"/>
        <v>A</v>
      </c>
      <c r="AM2677" s="75"/>
      <c r="AN2677" s="75" t="str">
        <f t="shared" si="547"/>
        <v>A</v>
      </c>
      <c r="AO2677" s="75" t="str">
        <f t="shared" si="548"/>
        <v>A</v>
      </c>
      <c r="AP2677" s="75" t="str">
        <f t="shared" si="549"/>
        <v>A</v>
      </c>
      <c r="AQ2677" s="75" t="str">
        <f t="shared" si="550"/>
        <v>A</v>
      </c>
      <c r="AR2677" s="75" t="str">
        <f t="shared" si="546"/>
        <v/>
      </c>
      <c r="AS2677" s="75"/>
      <c r="AT2677" s="75"/>
      <c r="AU2677" s="48" t="e">
        <f>IF(OR(AQ2677="I",#REF!="I",AQ2677="C",#REF!="C"),"Termovacío",IF(OR(AO2677="I",AN2677="I",AP2677="I",AK2677="I",AL2677="I",AO2677="C",AN2677="C",AP2677="C",AK2677="C",AL2677="C"),"Regeneración",""))</f>
        <v>#REF!</v>
      </c>
    </row>
    <row r="2678" spans="1:47" s="10" customFormat="1" ht="15" customHeight="1" x14ac:dyDescent="0.2">
      <c r="A2678" s="4">
        <v>129</v>
      </c>
      <c r="B2678" s="4">
        <v>500059</v>
      </c>
      <c r="C2678" s="4" t="s">
        <v>82</v>
      </c>
      <c r="D2678" s="4" t="s">
        <v>163</v>
      </c>
      <c r="E2678" s="3"/>
      <c r="F2678" s="4" t="s">
        <v>420</v>
      </c>
      <c r="G2678" s="4" t="s">
        <v>9</v>
      </c>
      <c r="H2678" s="4" t="s">
        <v>26</v>
      </c>
      <c r="I2678" s="4" t="s">
        <v>10</v>
      </c>
      <c r="J2678" s="4">
        <v>25</v>
      </c>
      <c r="K2678" s="4" t="s">
        <v>145</v>
      </c>
      <c r="L2678" s="4">
        <v>1980</v>
      </c>
      <c r="M2678" s="4" t="s">
        <v>266</v>
      </c>
      <c r="N2678" s="4" t="s">
        <v>304</v>
      </c>
      <c r="O2678" s="4" t="s">
        <v>122</v>
      </c>
      <c r="P2678" s="4"/>
      <c r="Q2678" s="4"/>
      <c r="R2678" s="4" t="s">
        <v>123</v>
      </c>
      <c r="S2678" s="13"/>
      <c r="T2678" s="4"/>
      <c r="U2678" s="4"/>
      <c r="V2678" s="4"/>
      <c r="W2678" s="4">
        <v>60</v>
      </c>
      <c r="X2678" s="13">
        <v>42921</v>
      </c>
      <c r="Y2678" s="27"/>
      <c r="Z2678" s="27"/>
      <c r="AA2678" s="28"/>
      <c r="AB2678" s="31"/>
      <c r="AC2678" s="32">
        <v>40</v>
      </c>
      <c r="AD2678" s="28"/>
      <c r="AE2678" s="28">
        <v>40.4</v>
      </c>
      <c r="AF2678" s="33">
        <v>0.02</v>
      </c>
      <c r="AG2678" s="28">
        <v>2</v>
      </c>
      <c r="AH2678" s="31">
        <v>0.05</v>
      </c>
      <c r="AI2678" s="31">
        <v>1.3</v>
      </c>
      <c r="AJ2678" s="31"/>
      <c r="AK2678" s="75" t="str">
        <f t="shared" si="544"/>
        <v>A</v>
      </c>
      <c r="AL2678" s="75" t="str">
        <f t="shared" si="545"/>
        <v>A</v>
      </c>
      <c r="AM2678" s="75"/>
      <c r="AN2678" s="75" t="str">
        <f t="shared" si="547"/>
        <v>A</v>
      </c>
      <c r="AO2678" s="75" t="str">
        <f t="shared" si="548"/>
        <v>A</v>
      </c>
      <c r="AP2678" s="75" t="str">
        <f t="shared" si="549"/>
        <v>A</v>
      </c>
      <c r="AQ2678" s="75" t="str">
        <f t="shared" si="550"/>
        <v>A</v>
      </c>
      <c r="AR2678" s="75" t="str">
        <f t="shared" si="546"/>
        <v/>
      </c>
      <c r="AS2678" s="75"/>
      <c r="AT2678" s="75"/>
      <c r="AU2678" s="48" t="e">
        <f>IF(OR(AQ2678="I",#REF!="I",AQ2678="C",#REF!="C"),"Termovacío",IF(OR(AO2678="I",AN2678="I",AP2678="I",AK2678="I",AL2678="I",AO2678="C",AN2678="C",AP2678="C",AK2678="C",AL2678="C"),"Regeneración",""))</f>
        <v>#REF!</v>
      </c>
    </row>
    <row r="2679" spans="1:47" s="10" customFormat="1" ht="15" customHeight="1" x14ac:dyDescent="0.2">
      <c r="A2679" s="4">
        <v>129</v>
      </c>
      <c r="B2679" s="4">
        <v>500059</v>
      </c>
      <c r="C2679" s="4" t="s">
        <v>82</v>
      </c>
      <c r="D2679" s="4" t="s">
        <v>163</v>
      </c>
      <c r="E2679" s="3"/>
      <c r="F2679" s="4" t="s">
        <v>420</v>
      </c>
      <c r="G2679" s="4" t="s">
        <v>9</v>
      </c>
      <c r="H2679" s="4" t="s">
        <v>26</v>
      </c>
      <c r="I2679" s="4" t="s">
        <v>10</v>
      </c>
      <c r="J2679" s="4">
        <v>25</v>
      </c>
      <c r="K2679" s="4" t="s">
        <v>145</v>
      </c>
      <c r="L2679" s="4">
        <v>1980</v>
      </c>
      <c r="M2679" s="4" t="s">
        <v>266</v>
      </c>
      <c r="N2679" s="4" t="s">
        <v>304</v>
      </c>
      <c r="O2679" s="4" t="s">
        <v>122</v>
      </c>
      <c r="P2679" s="4"/>
      <c r="Q2679" s="4"/>
      <c r="R2679" s="4" t="s">
        <v>123</v>
      </c>
      <c r="S2679" s="13"/>
      <c r="T2679" s="4"/>
      <c r="U2679" s="4"/>
      <c r="V2679" s="4"/>
      <c r="W2679" s="4">
        <v>60</v>
      </c>
      <c r="X2679" s="13">
        <v>42383</v>
      </c>
      <c r="Y2679" s="27"/>
      <c r="Z2679" s="27"/>
      <c r="AA2679" s="28"/>
      <c r="AB2679" s="31"/>
      <c r="AC2679" s="32">
        <v>52</v>
      </c>
      <c r="AD2679" s="28"/>
      <c r="AE2679" s="28">
        <v>33</v>
      </c>
      <c r="AF2679" s="33">
        <v>0.02</v>
      </c>
      <c r="AG2679" s="28">
        <v>1.5</v>
      </c>
      <c r="AH2679" s="31">
        <v>3.4000000000000002E-2</v>
      </c>
      <c r="AI2679" s="31">
        <v>0.55100000000000005</v>
      </c>
      <c r="AJ2679" s="31"/>
      <c r="AK2679" s="75" t="str">
        <f t="shared" si="544"/>
        <v>A</v>
      </c>
      <c r="AL2679" s="75" t="str">
        <f t="shared" si="545"/>
        <v>A</v>
      </c>
      <c r="AM2679" s="75"/>
      <c r="AN2679" s="75" t="str">
        <f t="shared" si="547"/>
        <v>A</v>
      </c>
      <c r="AO2679" s="75" t="str">
        <f t="shared" si="548"/>
        <v>A</v>
      </c>
      <c r="AP2679" s="75" t="str">
        <f t="shared" si="549"/>
        <v>A</v>
      </c>
      <c r="AQ2679" s="75" t="str">
        <f t="shared" si="550"/>
        <v>A</v>
      </c>
      <c r="AR2679" s="75" t="str">
        <f t="shared" si="546"/>
        <v/>
      </c>
      <c r="AS2679" s="75"/>
      <c r="AT2679" s="75"/>
      <c r="AU2679" s="48" t="e">
        <f>IF(OR(AQ2679="I",#REF!="I",AQ2679="C",#REF!="C"),"Termovacío",IF(OR(AO2679="I",AN2679="I",AP2679="I",AK2679="I",AL2679="I",AO2679="C",AN2679="C",AP2679="C",AK2679="C",AL2679="C"),"Regeneración",""))</f>
        <v>#REF!</v>
      </c>
    </row>
    <row r="2680" spans="1:47" s="10" customFormat="1" ht="15" customHeight="1" x14ac:dyDescent="0.2">
      <c r="A2680" s="4">
        <v>129</v>
      </c>
      <c r="B2680" s="4">
        <v>500059</v>
      </c>
      <c r="C2680" s="4" t="s">
        <v>82</v>
      </c>
      <c r="D2680" s="4" t="s">
        <v>163</v>
      </c>
      <c r="E2680" s="3"/>
      <c r="F2680" s="4" t="s">
        <v>420</v>
      </c>
      <c r="G2680" s="4" t="s">
        <v>9</v>
      </c>
      <c r="H2680" s="4" t="s">
        <v>26</v>
      </c>
      <c r="I2680" s="4" t="s">
        <v>10</v>
      </c>
      <c r="J2680" s="4">
        <v>25</v>
      </c>
      <c r="K2680" s="4" t="s">
        <v>145</v>
      </c>
      <c r="L2680" s="4">
        <v>1980</v>
      </c>
      <c r="M2680" s="4" t="s">
        <v>266</v>
      </c>
      <c r="N2680" s="4" t="s">
        <v>304</v>
      </c>
      <c r="O2680" s="4" t="s">
        <v>122</v>
      </c>
      <c r="P2680" s="4"/>
      <c r="Q2680" s="4"/>
      <c r="R2680" s="4" t="s">
        <v>123</v>
      </c>
      <c r="S2680" s="13"/>
      <c r="T2680" s="4"/>
      <c r="U2680" s="4"/>
      <c r="V2680" s="4"/>
      <c r="W2680" s="4">
        <v>60</v>
      </c>
      <c r="X2680" s="13">
        <v>41988</v>
      </c>
      <c r="Y2680" s="27"/>
      <c r="Z2680" s="27"/>
      <c r="AA2680" s="28"/>
      <c r="AB2680" s="31"/>
      <c r="AC2680" s="32">
        <v>19</v>
      </c>
      <c r="AD2680" s="28"/>
      <c r="AE2680" s="28">
        <v>41</v>
      </c>
      <c r="AF2680" s="33">
        <v>0.01</v>
      </c>
      <c r="AG2680" s="28">
        <v>1.5</v>
      </c>
      <c r="AH2680" s="31">
        <v>1.4999999999999999E-2</v>
      </c>
      <c r="AI2680" s="31"/>
      <c r="AJ2680" s="31"/>
      <c r="AK2680" s="75" t="str">
        <f t="shared" si="544"/>
        <v>A</v>
      </c>
      <c r="AL2680" s="75" t="str">
        <f t="shared" si="545"/>
        <v/>
      </c>
      <c r="AM2680" s="75"/>
      <c r="AN2680" s="75" t="str">
        <f t="shared" si="547"/>
        <v>A</v>
      </c>
      <c r="AO2680" s="75" t="str">
        <f t="shared" si="548"/>
        <v>A</v>
      </c>
      <c r="AP2680" s="75" t="str">
        <f t="shared" si="549"/>
        <v>A</v>
      </c>
      <c r="AQ2680" s="75" t="str">
        <f t="shared" si="550"/>
        <v>I</v>
      </c>
      <c r="AR2680" s="75" t="str">
        <f t="shared" si="546"/>
        <v/>
      </c>
      <c r="AS2680" s="75"/>
      <c r="AT2680" s="75"/>
      <c r="AU2680" s="48" t="e">
        <f>IF(OR(AQ2680="I",#REF!="I",AQ2680="C",#REF!="C"),"Termovacío",IF(OR(AO2680="I",AN2680="I",AP2680="I",AK2680="I",AL2680="I",AO2680="C",AN2680="C",AP2680="C",AK2680="C",AL2680="C"),"Regeneración",""))</f>
        <v>#REF!</v>
      </c>
    </row>
    <row r="2681" spans="1:47" s="10" customFormat="1" ht="15" customHeight="1" x14ac:dyDescent="0.2">
      <c r="A2681" s="4">
        <v>129</v>
      </c>
      <c r="B2681" s="4">
        <v>500059</v>
      </c>
      <c r="C2681" s="4" t="s">
        <v>82</v>
      </c>
      <c r="D2681" s="4" t="s">
        <v>163</v>
      </c>
      <c r="E2681" s="3"/>
      <c r="F2681" s="4" t="s">
        <v>420</v>
      </c>
      <c r="G2681" s="4" t="s">
        <v>9</v>
      </c>
      <c r="H2681" s="4" t="s">
        <v>26</v>
      </c>
      <c r="I2681" s="4" t="s">
        <v>10</v>
      </c>
      <c r="J2681" s="4">
        <v>25</v>
      </c>
      <c r="K2681" s="4" t="s">
        <v>145</v>
      </c>
      <c r="L2681" s="4">
        <v>1980</v>
      </c>
      <c r="M2681" s="4" t="s">
        <v>266</v>
      </c>
      <c r="N2681" s="4" t="s">
        <v>304</v>
      </c>
      <c r="O2681" s="4" t="s">
        <v>122</v>
      </c>
      <c r="P2681" s="4"/>
      <c r="Q2681" s="4"/>
      <c r="R2681" s="4" t="s">
        <v>123</v>
      </c>
      <c r="S2681" s="13"/>
      <c r="T2681" s="4"/>
      <c r="U2681" s="4"/>
      <c r="V2681" s="4"/>
      <c r="W2681" s="4">
        <v>60</v>
      </c>
      <c r="X2681" s="13">
        <v>41918</v>
      </c>
      <c r="Y2681" s="27"/>
      <c r="Z2681" s="27"/>
      <c r="AA2681" s="28"/>
      <c r="AB2681" s="31"/>
      <c r="AC2681" s="32">
        <v>24.4</v>
      </c>
      <c r="AD2681" s="28"/>
      <c r="AE2681" s="28">
        <v>28.5</v>
      </c>
      <c r="AF2681" s="33">
        <v>0.02</v>
      </c>
      <c r="AG2681" s="28">
        <v>3</v>
      </c>
      <c r="AH2681" s="31"/>
      <c r="AI2681" s="31">
        <v>1.2E-2</v>
      </c>
      <c r="AJ2681" s="31"/>
      <c r="AK2681" s="75" t="str">
        <f t="shared" si="544"/>
        <v/>
      </c>
      <c r="AL2681" s="75" t="str">
        <f t="shared" si="545"/>
        <v>A</v>
      </c>
      <c r="AM2681" s="75"/>
      <c r="AN2681" s="75" t="str">
        <f t="shared" si="547"/>
        <v>A</v>
      </c>
      <c r="AO2681" s="75" t="str">
        <f t="shared" si="548"/>
        <v>C</v>
      </c>
      <c r="AP2681" s="75" t="str">
        <f t="shared" si="549"/>
        <v>A</v>
      </c>
      <c r="AQ2681" s="75" t="str">
        <f t="shared" si="550"/>
        <v>I</v>
      </c>
      <c r="AR2681" s="75" t="str">
        <f t="shared" si="546"/>
        <v/>
      </c>
      <c r="AS2681" s="75"/>
      <c r="AT2681" s="75"/>
      <c r="AU2681" s="48" t="e">
        <f>IF(OR(AQ2681="I",#REF!="I",AQ2681="C",#REF!="C"),"Termovacío",IF(OR(AO2681="I",AN2681="I",AP2681="I",AK2681="I",AL2681="I",AO2681="C",AN2681="C",AP2681="C",AK2681="C",AL2681="C"),"Regeneración",""))</f>
        <v>#REF!</v>
      </c>
    </row>
    <row r="2682" spans="1:47" s="10" customFormat="1" ht="15" customHeight="1" x14ac:dyDescent="0.2">
      <c r="A2682" s="4">
        <v>129</v>
      </c>
      <c r="B2682" s="4">
        <v>500059</v>
      </c>
      <c r="C2682" s="4" t="s">
        <v>82</v>
      </c>
      <c r="D2682" s="4" t="s">
        <v>163</v>
      </c>
      <c r="E2682" s="3"/>
      <c r="F2682" s="4" t="s">
        <v>420</v>
      </c>
      <c r="G2682" s="4" t="s">
        <v>9</v>
      </c>
      <c r="H2682" s="4" t="s">
        <v>26</v>
      </c>
      <c r="I2682" s="4" t="s">
        <v>10</v>
      </c>
      <c r="J2682" s="4">
        <v>25</v>
      </c>
      <c r="K2682" s="4" t="s">
        <v>145</v>
      </c>
      <c r="L2682" s="4">
        <v>1980</v>
      </c>
      <c r="M2682" s="4" t="s">
        <v>266</v>
      </c>
      <c r="N2682" s="4" t="s">
        <v>304</v>
      </c>
      <c r="O2682" s="4" t="s">
        <v>122</v>
      </c>
      <c r="P2682" s="4"/>
      <c r="Q2682" s="4"/>
      <c r="R2682" s="4" t="s">
        <v>123</v>
      </c>
      <c r="S2682" s="13"/>
      <c r="T2682" s="4"/>
      <c r="U2682" s="4"/>
      <c r="V2682" s="4"/>
      <c r="W2682" s="4">
        <v>60</v>
      </c>
      <c r="X2682" s="13">
        <v>41638</v>
      </c>
      <c r="Y2682" s="27"/>
      <c r="Z2682" s="27"/>
      <c r="AA2682" s="28"/>
      <c r="AB2682" s="31"/>
      <c r="AC2682" s="32"/>
      <c r="AD2682" s="28"/>
      <c r="AE2682" s="28">
        <v>38.700000000000003</v>
      </c>
      <c r="AF2682" s="33">
        <v>0.01</v>
      </c>
      <c r="AG2682" s="28">
        <v>2</v>
      </c>
      <c r="AH2682" s="31">
        <v>1.4999999999999999E-2</v>
      </c>
      <c r="AI2682" s="31">
        <v>0.43</v>
      </c>
      <c r="AJ2682" s="31"/>
      <c r="AK2682" s="75" t="str">
        <f t="shared" si="544"/>
        <v>A</v>
      </c>
      <c r="AL2682" s="75" t="str">
        <f t="shared" si="545"/>
        <v>A</v>
      </c>
      <c r="AM2682" s="75"/>
      <c r="AN2682" s="75" t="str">
        <f t="shared" si="547"/>
        <v>A</v>
      </c>
      <c r="AO2682" s="75" t="str">
        <f t="shared" si="548"/>
        <v>A</v>
      </c>
      <c r="AP2682" s="75" t="str">
        <f t="shared" si="549"/>
        <v>A</v>
      </c>
      <c r="AQ2682" s="75" t="str">
        <f t="shared" si="550"/>
        <v/>
      </c>
      <c r="AR2682" s="75" t="str">
        <f t="shared" si="546"/>
        <v/>
      </c>
      <c r="AS2682" s="75"/>
      <c r="AT2682" s="75"/>
      <c r="AU2682" s="48" t="e">
        <f>IF(OR(AQ2682="I",#REF!="I",AQ2682="C",#REF!="C"),"Termovacío",IF(OR(AO2682="I",AN2682="I",AP2682="I",AK2682="I",AL2682="I",AO2682="C",AN2682="C",AP2682="C",AK2682="C",AL2682="C"),"Regeneración",""))</f>
        <v>#REF!</v>
      </c>
    </row>
    <row r="2683" spans="1:47" s="10" customFormat="1" ht="15" customHeight="1" x14ac:dyDescent="0.2">
      <c r="A2683" s="4">
        <v>129</v>
      </c>
      <c r="B2683" s="4">
        <v>500059</v>
      </c>
      <c r="C2683" s="4" t="s">
        <v>82</v>
      </c>
      <c r="D2683" s="4" t="s">
        <v>163</v>
      </c>
      <c r="E2683" s="3"/>
      <c r="F2683" s="4" t="s">
        <v>420</v>
      </c>
      <c r="G2683" s="4" t="s">
        <v>9</v>
      </c>
      <c r="H2683" s="4" t="s">
        <v>26</v>
      </c>
      <c r="I2683" s="4" t="s">
        <v>10</v>
      </c>
      <c r="J2683" s="4">
        <v>25</v>
      </c>
      <c r="K2683" s="4" t="s">
        <v>145</v>
      </c>
      <c r="L2683" s="4">
        <v>1980</v>
      </c>
      <c r="M2683" s="4" t="s">
        <v>266</v>
      </c>
      <c r="N2683" s="4" t="s">
        <v>304</v>
      </c>
      <c r="O2683" s="4" t="s">
        <v>122</v>
      </c>
      <c r="P2683" s="4"/>
      <c r="Q2683" s="4"/>
      <c r="R2683" s="4" t="s">
        <v>123</v>
      </c>
      <c r="S2683" s="13"/>
      <c r="T2683" s="4"/>
      <c r="U2683" s="4"/>
      <c r="V2683" s="4"/>
      <c r="W2683" s="4">
        <v>60</v>
      </c>
      <c r="X2683" s="13">
        <v>41341</v>
      </c>
      <c r="Y2683" s="27"/>
      <c r="Z2683" s="27"/>
      <c r="AA2683" s="28"/>
      <c r="AB2683" s="31"/>
      <c r="AC2683" s="32"/>
      <c r="AD2683" s="28"/>
      <c r="AE2683" s="28">
        <v>42</v>
      </c>
      <c r="AF2683" s="33">
        <v>0.01</v>
      </c>
      <c r="AG2683" s="28">
        <v>1.5</v>
      </c>
      <c r="AH2683" s="31">
        <v>1.9E-2</v>
      </c>
      <c r="AI2683" s="31">
        <v>0.47099999999999997</v>
      </c>
      <c r="AJ2683" s="31"/>
      <c r="AK2683" s="75" t="str">
        <f t="shared" ref="AK2683:AK2746" si="551">IF(AH2683&lt;&gt;"",IF(AH2683&lt;=0.1,"A",IF(AND(AH2683&gt;0.1,AH2683&lt;=0.3),"C",IF(AH2683&gt;0.3,"I",""))),"")</f>
        <v>A</v>
      </c>
      <c r="AL2683" s="75" t="str">
        <f t="shared" ref="AL2683:AL2746" si="552">IF(AI2683&lt;&gt;"",IF(AI2683&lt;=3,"A",IF(AND(AI2683&gt;3,AI2683&lt;=4),"C",IF(AI2683&gt;4,"I",""))),"")</f>
        <v>A</v>
      </c>
      <c r="AM2683" s="75"/>
      <c r="AN2683" s="75" t="str">
        <f t="shared" si="547"/>
        <v>A</v>
      </c>
      <c r="AO2683" s="75" t="str">
        <f t="shared" si="548"/>
        <v>A</v>
      </c>
      <c r="AP2683" s="75" t="str">
        <f t="shared" si="549"/>
        <v>A</v>
      </c>
      <c r="AQ2683" s="75" t="str">
        <f t="shared" si="550"/>
        <v/>
      </c>
      <c r="AR2683" s="75" t="str">
        <f t="shared" ref="AR2683:AR2746" si="553">IF(AJ2683&lt;&gt;"",IF(AJ2683&gt;0.2,"A",IF(AND(AJ2683&gt;=0.1,AJ2683&lt;=0.2),"C",IF(AJ2683&lt;0.1,"I",""))),"")</f>
        <v/>
      </c>
      <c r="AS2683" s="75"/>
      <c r="AT2683" s="75"/>
      <c r="AU2683" s="48" t="e">
        <f>IF(OR(AQ2683="I",#REF!="I",AQ2683="C",#REF!="C"),"Termovacío",IF(OR(AO2683="I",AN2683="I",AP2683="I",AK2683="I",AL2683="I",AO2683="C",AN2683="C",AP2683="C",AK2683="C",AL2683="C"),"Regeneración",""))</f>
        <v>#REF!</v>
      </c>
    </row>
    <row r="2684" spans="1:47" s="10" customFormat="1" ht="15" customHeight="1" x14ac:dyDescent="0.2">
      <c r="A2684" s="4">
        <v>129</v>
      </c>
      <c r="B2684" s="4">
        <v>500059</v>
      </c>
      <c r="C2684" s="4" t="s">
        <v>82</v>
      </c>
      <c r="D2684" s="4" t="s">
        <v>163</v>
      </c>
      <c r="E2684" s="3"/>
      <c r="F2684" s="4" t="s">
        <v>420</v>
      </c>
      <c r="G2684" s="4" t="s">
        <v>9</v>
      </c>
      <c r="H2684" s="4" t="s">
        <v>26</v>
      </c>
      <c r="I2684" s="4" t="s">
        <v>10</v>
      </c>
      <c r="J2684" s="4">
        <v>25</v>
      </c>
      <c r="K2684" s="4" t="s">
        <v>145</v>
      </c>
      <c r="L2684" s="4">
        <v>1980</v>
      </c>
      <c r="M2684" s="4" t="s">
        <v>266</v>
      </c>
      <c r="N2684" s="4" t="s">
        <v>304</v>
      </c>
      <c r="O2684" s="4" t="s">
        <v>122</v>
      </c>
      <c r="P2684" s="4"/>
      <c r="Q2684" s="4"/>
      <c r="R2684" s="4" t="s">
        <v>123</v>
      </c>
      <c r="S2684" s="13"/>
      <c r="T2684" s="4"/>
      <c r="U2684" s="4"/>
      <c r="V2684" s="4"/>
      <c r="W2684" s="4">
        <v>60</v>
      </c>
      <c r="X2684" s="13">
        <v>41165</v>
      </c>
      <c r="Y2684" s="27"/>
      <c r="Z2684" s="27"/>
      <c r="AA2684" s="28"/>
      <c r="AB2684" s="31"/>
      <c r="AC2684" s="32"/>
      <c r="AD2684" s="28"/>
      <c r="AE2684" s="28">
        <v>47</v>
      </c>
      <c r="AF2684" s="33">
        <v>0.01</v>
      </c>
      <c r="AG2684" s="28">
        <v>2.5</v>
      </c>
      <c r="AH2684" s="31">
        <v>4.0000000000000001E-3</v>
      </c>
      <c r="AI2684" s="31">
        <v>6.0999999999999999E-2</v>
      </c>
      <c r="AJ2684" s="31"/>
      <c r="AK2684" s="75" t="str">
        <f t="shared" si="551"/>
        <v>A</v>
      </c>
      <c r="AL2684" s="75" t="str">
        <f t="shared" si="552"/>
        <v>A</v>
      </c>
      <c r="AM2684" s="75"/>
      <c r="AN2684" s="75" t="str">
        <f t="shared" si="547"/>
        <v>A</v>
      </c>
      <c r="AO2684" s="75" t="str">
        <f t="shared" si="548"/>
        <v>A</v>
      </c>
      <c r="AP2684" s="75" t="str">
        <f t="shared" si="549"/>
        <v>A</v>
      </c>
      <c r="AQ2684" s="75" t="str">
        <f t="shared" si="550"/>
        <v/>
      </c>
      <c r="AR2684" s="75" t="str">
        <f t="shared" si="553"/>
        <v/>
      </c>
      <c r="AS2684" s="75"/>
      <c r="AT2684" s="75"/>
      <c r="AU2684" s="48" t="e">
        <f>IF(OR(AQ2684="I",#REF!="I",AQ2684="C",#REF!="C"),"Termovacío",IF(OR(AO2684="I",AN2684="I",AP2684="I",AK2684="I",AL2684="I",AO2684="C",AN2684="C",AP2684="C",AK2684="C",AL2684="C"),"Regeneración",""))</f>
        <v>#REF!</v>
      </c>
    </row>
    <row r="2685" spans="1:47" s="10" customFormat="1" ht="15" customHeight="1" x14ac:dyDescent="0.2">
      <c r="A2685" s="4">
        <v>129</v>
      </c>
      <c r="B2685" s="4">
        <v>500059</v>
      </c>
      <c r="C2685" s="4" t="s">
        <v>82</v>
      </c>
      <c r="D2685" s="4" t="s">
        <v>163</v>
      </c>
      <c r="E2685" s="3"/>
      <c r="F2685" s="4" t="s">
        <v>420</v>
      </c>
      <c r="G2685" s="4" t="s">
        <v>9</v>
      </c>
      <c r="H2685" s="4" t="s">
        <v>26</v>
      </c>
      <c r="I2685" s="4" t="s">
        <v>10</v>
      </c>
      <c r="J2685" s="4">
        <v>25</v>
      </c>
      <c r="K2685" s="4" t="s">
        <v>145</v>
      </c>
      <c r="L2685" s="4">
        <v>1980</v>
      </c>
      <c r="M2685" s="4" t="s">
        <v>266</v>
      </c>
      <c r="N2685" s="4" t="s">
        <v>304</v>
      </c>
      <c r="O2685" s="4" t="s">
        <v>122</v>
      </c>
      <c r="P2685" s="4"/>
      <c r="Q2685" s="4"/>
      <c r="R2685" s="4" t="s">
        <v>123</v>
      </c>
      <c r="S2685" s="13"/>
      <c r="T2685" s="4"/>
      <c r="U2685" s="4"/>
      <c r="V2685" s="4"/>
      <c r="W2685" s="4">
        <v>60</v>
      </c>
      <c r="X2685" s="13">
        <v>41158</v>
      </c>
      <c r="Y2685" s="27"/>
      <c r="Z2685" s="27"/>
      <c r="AA2685" s="28"/>
      <c r="AB2685" s="31"/>
      <c r="AC2685" s="32"/>
      <c r="AD2685" s="28"/>
      <c r="AE2685" s="28">
        <v>43</v>
      </c>
      <c r="AF2685" s="33">
        <v>0.01</v>
      </c>
      <c r="AG2685" s="28">
        <v>2.5</v>
      </c>
      <c r="AH2685" s="31">
        <v>7.0000000000000001E-3</v>
      </c>
      <c r="AI2685" s="31">
        <v>2.6499999999999999E-2</v>
      </c>
      <c r="AJ2685" s="31"/>
      <c r="AK2685" s="75" t="str">
        <f t="shared" si="551"/>
        <v>A</v>
      </c>
      <c r="AL2685" s="75" t="str">
        <f t="shared" si="552"/>
        <v>A</v>
      </c>
      <c r="AM2685" s="75"/>
      <c r="AN2685" s="75" t="str">
        <f t="shared" si="547"/>
        <v>A</v>
      </c>
      <c r="AO2685" s="75" t="str">
        <f t="shared" si="548"/>
        <v>A</v>
      </c>
      <c r="AP2685" s="75" t="str">
        <f t="shared" si="549"/>
        <v>A</v>
      </c>
      <c r="AQ2685" s="75" t="str">
        <f t="shared" si="550"/>
        <v/>
      </c>
      <c r="AR2685" s="75" t="str">
        <f t="shared" si="553"/>
        <v/>
      </c>
      <c r="AS2685" s="75"/>
      <c r="AT2685" s="75"/>
      <c r="AU2685" s="48" t="e">
        <f>IF(OR(AQ2685="I",#REF!="I",AQ2685="C",#REF!="C"),"Termovacío",IF(OR(AO2685="I",AN2685="I",AP2685="I",AK2685="I",AL2685="I",AO2685="C",AN2685="C",AP2685="C",AK2685="C",AL2685="C"),"Regeneración",""))</f>
        <v>#REF!</v>
      </c>
    </row>
    <row r="2686" spans="1:47" s="10" customFormat="1" ht="15" customHeight="1" x14ac:dyDescent="0.2">
      <c r="A2686" s="4">
        <v>129</v>
      </c>
      <c r="B2686" s="4">
        <v>500059</v>
      </c>
      <c r="C2686" s="4" t="s">
        <v>82</v>
      </c>
      <c r="D2686" s="4" t="s">
        <v>163</v>
      </c>
      <c r="E2686" s="3"/>
      <c r="F2686" s="4" t="s">
        <v>420</v>
      </c>
      <c r="G2686" s="4" t="s">
        <v>9</v>
      </c>
      <c r="H2686" s="4" t="s">
        <v>26</v>
      </c>
      <c r="I2686" s="4" t="s">
        <v>10</v>
      </c>
      <c r="J2686" s="4">
        <v>25</v>
      </c>
      <c r="K2686" s="4" t="s">
        <v>145</v>
      </c>
      <c r="L2686" s="4">
        <v>1980</v>
      </c>
      <c r="M2686" s="4" t="s">
        <v>266</v>
      </c>
      <c r="N2686" s="4" t="s">
        <v>304</v>
      </c>
      <c r="O2686" s="4" t="s">
        <v>122</v>
      </c>
      <c r="P2686" s="4"/>
      <c r="Q2686" s="4"/>
      <c r="R2686" s="4" t="s">
        <v>123</v>
      </c>
      <c r="S2686" s="13"/>
      <c r="T2686" s="4"/>
      <c r="U2686" s="4"/>
      <c r="V2686" s="4"/>
      <c r="W2686" s="4">
        <v>60</v>
      </c>
      <c r="X2686" s="13">
        <v>41157</v>
      </c>
      <c r="Y2686" s="27"/>
      <c r="Z2686" s="27"/>
      <c r="AA2686" s="28"/>
      <c r="AB2686" s="31"/>
      <c r="AC2686" s="32"/>
      <c r="AD2686" s="28"/>
      <c r="AE2686" s="28">
        <v>39</v>
      </c>
      <c r="AF2686" s="33">
        <v>0.02</v>
      </c>
      <c r="AG2686" s="28">
        <v>2.5</v>
      </c>
      <c r="AH2686" s="31">
        <v>1.7000000000000001E-2</v>
      </c>
      <c r="AI2686" s="31">
        <v>0.56399999999999995</v>
      </c>
      <c r="AJ2686" s="31"/>
      <c r="AK2686" s="75" t="str">
        <f t="shared" si="551"/>
        <v>A</v>
      </c>
      <c r="AL2686" s="75" t="str">
        <f t="shared" si="552"/>
        <v>A</v>
      </c>
      <c r="AM2686" s="75"/>
      <c r="AN2686" s="75" t="str">
        <f t="shared" si="547"/>
        <v>A</v>
      </c>
      <c r="AO2686" s="75" t="str">
        <f t="shared" si="548"/>
        <v>A</v>
      </c>
      <c r="AP2686" s="75" t="str">
        <f t="shared" si="549"/>
        <v>A</v>
      </c>
      <c r="AQ2686" s="75" t="str">
        <f t="shared" si="550"/>
        <v/>
      </c>
      <c r="AR2686" s="75" t="str">
        <f t="shared" si="553"/>
        <v/>
      </c>
      <c r="AS2686" s="75"/>
      <c r="AT2686" s="75"/>
      <c r="AU2686" s="48" t="e">
        <f>IF(OR(AQ2686="I",#REF!="I",AQ2686="C",#REF!="C"),"Termovacío",IF(OR(AO2686="I",AN2686="I",AP2686="I",AK2686="I",AL2686="I",AO2686="C",AN2686="C",AP2686="C",AK2686="C",AL2686="C"),"Regeneración",""))</f>
        <v>#REF!</v>
      </c>
    </row>
    <row r="2687" spans="1:47" s="10" customFormat="1" ht="15" customHeight="1" x14ac:dyDescent="0.2">
      <c r="A2687" s="4">
        <v>129</v>
      </c>
      <c r="B2687" s="4">
        <v>500059</v>
      </c>
      <c r="C2687" s="4" t="s">
        <v>82</v>
      </c>
      <c r="D2687" s="4" t="s">
        <v>163</v>
      </c>
      <c r="E2687" s="3"/>
      <c r="F2687" s="4" t="s">
        <v>420</v>
      </c>
      <c r="G2687" s="4" t="s">
        <v>9</v>
      </c>
      <c r="H2687" s="4" t="s">
        <v>26</v>
      </c>
      <c r="I2687" s="4" t="s">
        <v>10</v>
      </c>
      <c r="J2687" s="4">
        <v>25</v>
      </c>
      <c r="K2687" s="4" t="s">
        <v>145</v>
      </c>
      <c r="L2687" s="4">
        <v>1980</v>
      </c>
      <c r="M2687" s="4" t="s">
        <v>266</v>
      </c>
      <c r="N2687" s="4" t="s">
        <v>304</v>
      </c>
      <c r="O2687" s="4" t="s">
        <v>122</v>
      </c>
      <c r="P2687" s="4"/>
      <c r="Q2687" s="4"/>
      <c r="R2687" s="4" t="s">
        <v>123</v>
      </c>
      <c r="S2687" s="13"/>
      <c r="T2687" s="4"/>
      <c r="U2687" s="4"/>
      <c r="V2687" s="4"/>
      <c r="W2687" s="4">
        <v>60</v>
      </c>
      <c r="X2687" s="13">
        <v>41155</v>
      </c>
      <c r="Y2687" s="27"/>
      <c r="Z2687" s="27"/>
      <c r="AA2687" s="28"/>
      <c r="AB2687" s="31"/>
      <c r="AC2687" s="32"/>
      <c r="AD2687" s="28"/>
      <c r="AE2687" s="28">
        <v>25</v>
      </c>
      <c r="AF2687" s="33">
        <v>0.08</v>
      </c>
      <c r="AG2687" s="28">
        <v>3</v>
      </c>
      <c r="AH2687" s="31">
        <v>7.8E-2</v>
      </c>
      <c r="AI2687" s="31">
        <v>2.7149999999999999</v>
      </c>
      <c r="AJ2687" s="31"/>
      <c r="AK2687" s="75" t="str">
        <f t="shared" si="551"/>
        <v>A</v>
      </c>
      <c r="AL2687" s="75" t="str">
        <f t="shared" si="552"/>
        <v>A</v>
      </c>
      <c r="AM2687" s="75"/>
      <c r="AN2687" s="75" t="str">
        <f t="shared" si="547"/>
        <v>C</v>
      </c>
      <c r="AO2687" s="75" t="str">
        <f t="shared" si="548"/>
        <v>I</v>
      </c>
      <c r="AP2687" s="75" t="str">
        <f t="shared" si="549"/>
        <v>A</v>
      </c>
      <c r="AQ2687" s="75" t="str">
        <f t="shared" si="550"/>
        <v/>
      </c>
      <c r="AR2687" s="75" t="str">
        <f t="shared" si="553"/>
        <v/>
      </c>
      <c r="AS2687" s="75"/>
      <c r="AT2687" s="75"/>
      <c r="AU2687" s="48" t="e">
        <f>IF(OR(AQ2687="I",#REF!="I",AQ2687="C",#REF!="C"),"Termovacío",IF(OR(AO2687="I",AN2687="I",AP2687="I",AK2687="I",AL2687="I",AO2687="C",AN2687="C",AP2687="C",AK2687="C",AL2687="C"),"Regeneración",""))</f>
        <v>#REF!</v>
      </c>
    </row>
    <row r="2688" spans="1:47" s="10" customFormat="1" ht="15" customHeight="1" x14ac:dyDescent="0.2">
      <c r="A2688" s="4">
        <v>129</v>
      </c>
      <c r="B2688" s="4">
        <v>500059</v>
      </c>
      <c r="C2688" s="4" t="s">
        <v>82</v>
      </c>
      <c r="D2688" s="4" t="s">
        <v>163</v>
      </c>
      <c r="E2688" s="3"/>
      <c r="F2688" s="4" t="s">
        <v>420</v>
      </c>
      <c r="G2688" s="4" t="s">
        <v>9</v>
      </c>
      <c r="H2688" s="4" t="s">
        <v>26</v>
      </c>
      <c r="I2688" s="4" t="s">
        <v>10</v>
      </c>
      <c r="J2688" s="4">
        <v>25</v>
      </c>
      <c r="K2688" s="4" t="s">
        <v>145</v>
      </c>
      <c r="L2688" s="4">
        <v>1980</v>
      </c>
      <c r="M2688" s="4" t="s">
        <v>266</v>
      </c>
      <c r="N2688" s="4" t="s">
        <v>304</v>
      </c>
      <c r="O2688" s="4" t="s">
        <v>122</v>
      </c>
      <c r="P2688" s="4"/>
      <c r="Q2688" s="4"/>
      <c r="R2688" s="4" t="s">
        <v>123</v>
      </c>
      <c r="S2688" s="13"/>
      <c r="T2688" s="4"/>
      <c r="U2688" s="4"/>
      <c r="V2688" s="4"/>
      <c r="W2688" s="4">
        <v>60</v>
      </c>
      <c r="X2688" s="13">
        <v>40932</v>
      </c>
      <c r="Y2688" s="27"/>
      <c r="Z2688" s="27"/>
      <c r="AA2688" s="28"/>
      <c r="AB2688" s="31"/>
      <c r="AC2688" s="32"/>
      <c r="AD2688" s="28"/>
      <c r="AE2688" s="28">
        <v>27</v>
      </c>
      <c r="AF2688" s="33">
        <v>7.0000000000000007E-2</v>
      </c>
      <c r="AG2688" s="28">
        <v>3</v>
      </c>
      <c r="AH2688" s="31">
        <v>7.2999999999999995E-2</v>
      </c>
      <c r="AI2688" s="31">
        <v>2.4580000000000002</v>
      </c>
      <c r="AJ2688" s="31"/>
      <c r="AK2688" s="75" t="str">
        <f t="shared" si="551"/>
        <v>A</v>
      </c>
      <c r="AL2688" s="75" t="str">
        <f t="shared" si="552"/>
        <v>A</v>
      </c>
      <c r="AM2688" s="75"/>
      <c r="AN2688" s="75" t="str">
        <f t="shared" si="547"/>
        <v>C</v>
      </c>
      <c r="AO2688" s="75" t="str">
        <f t="shared" si="548"/>
        <v>I</v>
      </c>
      <c r="AP2688" s="75" t="str">
        <f t="shared" si="549"/>
        <v>A</v>
      </c>
      <c r="AQ2688" s="75" t="str">
        <f t="shared" si="550"/>
        <v/>
      </c>
      <c r="AR2688" s="75" t="str">
        <f t="shared" si="553"/>
        <v/>
      </c>
      <c r="AS2688" s="75"/>
      <c r="AT2688" s="75"/>
      <c r="AU2688" s="48" t="e">
        <f>IF(OR(AQ2688="I",#REF!="I",AQ2688="C",#REF!="C"),"Termovacío",IF(OR(AO2688="I",AN2688="I",AP2688="I",AK2688="I",AL2688="I",AO2688="C",AN2688="C",AP2688="C",AK2688="C",AL2688="C"),"Regeneración",""))</f>
        <v>#REF!</v>
      </c>
    </row>
    <row r="2689" spans="1:47" s="10" customFormat="1" ht="15" customHeight="1" x14ac:dyDescent="0.2">
      <c r="A2689" s="4">
        <v>129</v>
      </c>
      <c r="B2689" s="4">
        <v>500059</v>
      </c>
      <c r="C2689" s="4" t="s">
        <v>82</v>
      </c>
      <c r="D2689" s="4" t="s">
        <v>163</v>
      </c>
      <c r="E2689" s="3"/>
      <c r="F2689" s="4" t="s">
        <v>420</v>
      </c>
      <c r="G2689" s="4" t="s">
        <v>9</v>
      </c>
      <c r="H2689" s="4" t="s">
        <v>26</v>
      </c>
      <c r="I2689" s="4" t="s">
        <v>10</v>
      </c>
      <c r="J2689" s="4">
        <v>25</v>
      </c>
      <c r="K2689" s="4" t="s">
        <v>145</v>
      </c>
      <c r="L2689" s="4">
        <v>1980</v>
      </c>
      <c r="M2689" s="4" t="s">
        <v>266</v>
      </c>
      <c r="N2689" s="4" t="s">
        <v>304</v>
      </c>
      <c r="O2689" s="4" t="s">
        <v>122</v>
      </c>
      <c r="P2689" s="4"/>
      <c r="Q2689" s="4"/>
      <c r="R2689" s="4" t="s">
        <v>123</v>
      </c>
      <c r="S2689" s="13"/>
      <c r="T2689" s="4"/>
      <c r="U2689" s="4"/>
      <c r="V2689" s="4"/>
      <c r="W2689" s="4">
        <v>60</v>
      </c>
      <c r="X2689" s="13">
        <v>40884</v>
      </c>
      <c r="Y2689" s="27"/>
      <c r="Z2689" s="27"/>
      <c r="AA2689" s="28"/>
      <c r="AB2689" s="31"/>
      <c r="AC2689" s="32"/>
      <c r="AD2689" s="28"/>
      <c r="AE2689" s="28">
        <v>26</v>
      </c>
      <c r="AF2689" s="33">
        <v>0.05</v>
      </c>
      <c r="AG2689" s="28">
        <v>3.5</v>
      </c>
      <c r="AH2689" s="31">
        <v>0.09</v>
      </c>
      <c r="AI2689" s="31">
        <v>3.2629999999999999</v>
      </c>
      <c r="AJ2689" s="31"/>
      <c r="AK2689" s="75" t="str">
        <f t="shared" si="551"/>
        <v>A</v>
      </c>
      <c r="AL2689" s="75" t="str">
        <f t="shared" si="552"/>
        <v>C</v>
      </c>
      <c r="AM2689" s="75"/>
      <c r="AN2689" s="75" t="str">
        <f t="shared" si="547"/>
        <v>A</v>
      </c>
      <c r="AO2689" s="75" t="str">
        <f t="shared" si="548"/>
        <v>I</v>
      </c>
      <c r="AP2689" s="75" t="str">
        <f t="shared" si="549"/>
        <v>A</v>
      </c>
      <c r="AQ2689" s="75" t="str">
        <f t="shared" si="550"/>
        <v/>
      </c>
      <c r="AR2689" s="75" t="str">
        <f t="shared" si="553"/>
        <v/>
      </c>
      <c r="AS2689" s="75"/>
      <c r="AT2689" s="75"/>
      <c r="AU2689" s="48" t="e">
        <f>IF(OR(AQ2689="I",#REF!="I",AQ2689="C",#REF!="C"),"Termovacío",IF(OR(AO2689="I",AN2689="I",AP2689="I",AK2689="I",AL2689="I",AO2689="C",AN2689="C",AP2689="C",AK2689="C",AL2689="C"),"Regeneración",""))</f>
        <v>#REF!</v>
      </c>
    </row>
    <row r="2690" spans="1:47" s="10" customFormat="1" ht="15" customHeight="1" x14ac:dyDescent="0.2">
      <c r="A2690" s="4">
        <v>129</v>
      </c>
      <c r="B2690" s="4">
        <v>500059</v>
      </c>
      <c r="C2690" s="4" t="s">
        <v>82</v>
      </c>
      <c r="D2690" s="4" t="s">
        <v>163</v>
      </c>
      <c r="E2690" s="3"/>
      <c r="F2690" s="4" t="s">
        <v>420</v>
      </c>
      <c r="G2690" s="4" t="s">
        <v>9</v>
      </c>
      <c r="H2690" s="4" t="s">
        <v>26</v>
      </c>
      <c r="I2690" s="4" t="s">
        <v>10</v>
      </c>
      <c r="J2690" s="4">
        <v>25</v>
      </c>
      <c r="K2690" s="4" t="s">
        <v>145</v>
      </c>
      <c r="L2690" s="4">
        <v>1980</v>
      </c>
      <c r="M2690" s="4" t="s">
        <v>266</v>
      </c>
      <c r="N2690" s="4" t="s">
        <v>304</v>
      </c>
      <c r="O2690" s="4" t="s">
        <v>122</v>
      </c>
      <c r="P2690" s="4"/>
      <c r="Q2690" s="4"/>
      <c r="R2690" s="4" t="s">
        <v>123</v>
      </c>
      <c r="S2690" s="13"/>
      <c r="T2690" s="4"/>
      <c r="U2690" s="4"/>
      <c r="V2690" s="4"/>
      <c r="W2690" s="4">
        <v>60</v>
      </c>
      <c r="X2690" s="13">
        <v>40627</v>
      </c>
      <c r="Y2690" s="27"/>
      <c r="Z2690" s="27"/>
      <c r="AA2690" s="28"/>
      <c r="AB2690" s="31"/>
      <c r="AC2690" s="32"/>
      <c r="AD2690" s="28"/>
      <c r="AE2690" s="28">
        <v>26</v>
      </c>
      <c r="AF2690" s="33">
        <v>0.04</v>
      </c>
      <c r="AG2690" s="28">
        <v>3.5</v>
      </c>
      <c r="AH2690" s="31">
        <v>6.0999999999999999E-2</v>
      </c>
      <c r="AI2690" s="31">
        <v>2.1539999999999999</v>
      </c>
      <c r="AJ2690" s="31"/>
      <c r="AK2690" s="75" t="str">
        <f t="shared" si="551"/>
        <v>A</v>
      </c>
      <c r="AL2690" s="75" t="str">
        <f t="shared" si="552"/>
        <v>A</v>
      </c>
      <c r="AM2690" s="75"/>
      <c r="AN2690" s="75" t="str">
        <f t="shared" si="547"/>
        <v>A</v>
      </c>
      <c r="AO2690" s="75" t="str">
        <f t="shared" si="548"/>
        <v>I</v>
      </c>
      <c r="AP2690" s="75" t="str">
        <f t="shared" si="549"/>
        <v>A</v>
      </c>
      <c r="AQ2690" s="75" t="str">
        <f t="shared" si="550"/>
        <v/>
      </c>
      <c r="AR2690" s="75" t="str">
        <f t="shared" si="553"/>
        <v/>
      </c>
      <c r="AS2690" s="75"/>
      <c r="AT2690" s="75"/>
      <c r="AU2690" s="48" t="e">
        <f>IF(OR(AQ2690="I",#REF!="I",AQ2690="C",#REF!="C"),"Termovacío",IF(OR(AO2690="I",AN2690="I",AP2690="I",AK2690="I",AL2690="I",AO2690="C",AN2690="C",AP2690="C",AK2690="C",AL2690="C"),"Regeneración",""))</f>
        <v>#REF!</v>
      </c>
    </row>
    <row r="2691" spans="1:47" s="10" customFormat="1" ht="15" customHeight="1" x14ac:dyDescent="0.2">
      <c r="A2691" s="4">
        <v>129</v>
      </c>
      <c r="B2691" s="4">
        <v>500059</v>
      </c>
      <c r="C2691" s="4" t="s">
        <v>82</v>
      </c>
      <c r="D2691" s="4" t="s">
        <v>163</v>
      </c>
      <c r="E2691" s="3"/>
      <c r="F2691" s="4" t="s">
        <v>420</v>
      </c>
      <c r="G2691" s="4" t="s">
        <v>9</v>
      </c>
      <c r="H2691" s="4" t="s">
        <v>26</v>
      </c>
      <c r="I2691" s="4" t="s">
        <v>10</v>
      </c>
      <c r="J2691" s="4">
        <v>25</v>
      </c>
      <c r="K2691" s="4" t="s">
        <v>145</v>
      </c>
      <c r="L2691" s="4">
        <v>1980</v>
      </c>
      <c r="M2691" s="4" t="s">
        <v>266</v>
      </c>
      <c r="N2691" s="4" t="s">
        <v>304</v>
      </c>
      <c r="O2691" s="4" t="s">
        <v>122</v>
      </c>
      <c r="P2691" s="4"/>
      <c r="Q2691" s="4"/>
      <c r="R2691" s="4" t="s">
        <v>123</v>
      </c>
      <c r="S2691" s="13"/>
      <c r="T2691" s="4"/>
      <c r="U2691" s="4"/>
      <c r="V2691" s="4"/>
      <c r="W2691" s="4">
        <v>60</v>
      </c>
      <c r="X2691" s="13">
        <v>40311</v>
      </c>
      <c r="Y2691" s="27"/>
      <c r="Z2691" s="27"/>
      <c r="AA2691" s="28"/>
      <c r="AB2691" s="31"/>
      <c r="AC2691" s="32"/>
      <c r="AD2691" s="28"/>
      <c r="AE2691" s="28">
        <v>27</v>
      </c>
      <c r="AF2691" s="33">
        <v>0.04</v>
      </c>
      <c r="AG2691" s="28">
        <v>3</v>
      </c>
      <c r="AH2691" s="31">
        <v>7.0000000000000007E-2</v>
      </c>
      <c r="AI2691" s="31">
        <v>2.1739999999999999</v>
      </c>
      <c r="AJ2691" s="31"/>
      <c r="AK2691" s="75" t="str">
        <f t="shared" si="551"/>
        <v>A</v>
      </c>
      <c r="AL2691" s="75" t="str">
        <f t="shared" si="552"/>
        <v>A</v>
      </c>
      <c r="AM2691" s="75"/>
      <c r="AN2691" s="75" t="str">
        <f t="shared" si="547"/>
        <v>A</v>
      </c>
      <c r="AO2691" s="75" t="str">
        <f t="shared" si="548"/>
        <v>I</v>
      </c>
      <c r="AP2691" s="75" t="str">
        <f t="shared" si="549"/>
        <v>A</v>
      </c>
      <c r="AQ2691" s="75" t="str">
        <f t="shared" si="550"/>
        <v/>
      </c>
      <c r="AR2691" s="75" t="str">
        <f t="shared" si="553"/>
        <v/>
      </c>
      <c r="AS2691" s="75"/>
      <c r="AT2691" s="75"/>
      <c r="AU2691" s="48" t="e">
        <f>IF(OR(AQ2691="I",#REF!="I",AQ2691="C",#REF!="C"),"Termovacío",IF(OR(AO2691="I",AN2691="I",AP2691="I",AK2691="I",AL2691="I",AO2691="C",AN2691="C",AP2691="C",AK2691="C",AL2691="C"),"Regeneración",""))</f>
        <v>#REF!</v>
      </c>
    </row>
    <row r="2692" spans="1:47" s="10" customFormat="1" ht="15" customHeight="1" x14ac:dyDescent="0.2">
      <c r="A2692" s="4">
        <v>129</v>
      </c>
      <c r="B2692" s="4">
        <v>500059</v>
      </c>
      <c r="C2692" s="4" t="s">
        <v>82</v>
      </c>
      <c r="D2692" s="4" t="s">
        <v>163</v>
      </c>
      <c r="E2692" s="3"/>
      <c r="F2692" s="4" t="s">
        <v>420</v>
      </c>
      <c r="G2692" s="4" t="s">
        <v>9</v>
      </c>
      <c r="H2692" s="4" t="s">
        <v>26</v>
      </c>
      <c r="I2692" s="4" t="s">
        <v>10</v>
      </c>
      <c r="J2692" s="4">
        <v>25</v>
      </c>
      <c r="K2692" s="4" t="s">
        <v>145</v>
      </c>
      <c r="L2692" s="4">
        <v>1980</v>
      </c>
      <c r="M2692" s="4" t="s">
        <v>266</v>
      </c>
      <c r="N2692" s="4" t="s">
        <v>304</v>
      </c>
      <c r="O2692" s="4" t="s">
        <v>122</v>
      </c>
      <c r="P2692" s="4"/>
      <c r="Q2692" s="4"/>
      <c r="R2692" s="4" t="s">
        <v>123</v>
      </c>
      <c r="S2692" s="13"/>
      <c r="T2692" s="4"/>
      <c r="U2692" s="4"/>
      <c r="V2692" s="4"/>
      <c r="W2692" s="4">
        <v>60</v>
      </c>
      <c r="X2692" s="13">
        <v>40099</v>
      </c>
      <c r="Y2692" s="27"/>
      <c r="Z2692" s="27"/>
      <c r="AA2692" s="28"/>
      <c r="AB2692" s="31"/>
      <c r="AC2692" s="32">
        <v>49.6</v>
      </c>
      <c r="AD2692" s="28"/>
      <c r="AE2692" s="28">
        <v>26</v>
      </c>
      <c r="AF2692" s="33">
        <v>5.0000000000000001E-3</v>
      </c>
      <c r="AG2692" s="28">
        <v>3</v>
      </c>
      <c r="AH2692" s="31">
        <v>6.4000000000000001E-2</v>
      </c>
      <c r="AI2692" s="31">
        <v>2.1739999999999999</v>
      </c>
      <c r="AJ2692" s="31"/>
      <c r="AK2692" s="75" t="str">
        <f t="shared" si="551"/>
        <v>A</v>
      </c>
      <c r="AL2692" s="75" t="str">
        <f t="shared" si="552"/>
        <v>A</v>
      </c>
      <c r="AM2692" s="75"/>
      <c r="AN2692" s="75" t="str">
        <f t="shared" si="547"/>
        <v>A</v>
      </c>
      <c r="AO2692" s="75" t="str">
        <f t="shared" si="548"/>
        <v>I</v>
      </c>
      <c r="AP2692" s="75" t="str">
        <f t="shared" si="549"/>
        <v>A</v>
      </c>
      <c r="AQ2692" s="75" t="str">
        <f t="shared" si="550"/>
        <v>A</v>
      </c>
      <c r="AR2692" s="75" t="str">
        <f t="shared" si="553"/>
        <v/>
      </c>
      <c r="AS2692" s="75"/>
      <c r="AT2692" s="75"/>
      <c r="AU2692" s="48" t="e">
        <f>IF(OR(AQ2692="I",#REF!="I",AQ2692="C",#REF!="C"),"Termovacío",IF(OR(AO2692="I",AN2692="I",AP2692="I",AK2692="I",AL2692="I",AO2692="C",AN2692="C",AP2692="C",AK2692="C",AL2692="C"),"Regeneración",""))</f>
        <v>#REF!</v>
      </c>
    </row>
    <row r="2693" spans="1:47" s="10" customFormat="1" ht="15" customHeight="1" x14ac:dyDescent="0.2">
      <c r="A2693" s="4">
        <v>129</v>
      </c>
      <c r="B2693" s="4">
        <v>500059</v>
      </c>
      <c r="C2693" s="4" t="s">
        <v>82</v>
      </c>
      <c r="D2693" s="4" t="s">
        <v>163</v>
      </c>
      <c r="E2693" s="3"/>
      <c r="F2693" s="4" t="s">
        <v>420</v>
      </c>
      <c r="G2693" s="4" t="s">
        <v>9</v>
      </c>
      <c r="H2693" s="4" t="s">
        <v>26</v>
      </c>
      <c r="I2693" s="4" t="s">
        <v>10</v>
      </c>
      <c r="J2693" s="4">
        <v>25</v>
      </c>
      <c r="K2693" s="4" t="s">
        <v>145</v>
      </c>
      <c r="L2693" s="4">
        <v>1980</v>
      </c>
      <c r="M2693" s="4" t="s">
        <v>266</v>
      </c>
      <c r="N2693" s="4" t="s">
        <v>304</v>
      </c>
      <c r="O2693" s="4" t="s">
        <v>122</v>
      </c>
      <c r="P2693" s="4"/>
      <c r="Q2693" s="4"/>
      <c r="R2693" s="4" t="s">
        <v>123</v>
      </c>
      <c r="S2693" s="13"/>
      <c r="T2693" s="4"/>
      <c r="U2693" s="4"/>
      <c r="V2693" s="4"/>
      <c r="W2693" s="4">
        <v>60</v>
      </c>
      <c r="X2693" s="13">
        <v>39745</v>
      </c>
      <c r="Y2693" s="27"/>
      <c r="Z2693" s="27"/>
      <c r="AA2693" s="28"/>
      <c r="AB2693" s="31"/>
      <c r="AC2693" s="32">
        <v>55.2</v>
      </c>
      <c r="AD2693" s="28"/>
      <c r="AE2693" s="28">
        <v>25</v>
      </c>
      <c r="AF2693" s="33"/>
      <c r="AG2693" s="28"/>
      <c r="AH2693" s="31">
        <v>6.6000000000000003E-2</v>
      </c>
      <c r="AI2693" s="31"/>
      <c r="AJ2693" s="31"/>
      <c r="AK2693" s="75" t="str">
        <f t="shared" si="551"/>
        <v>A</v>
      </c>
      <c r="AL2693" s="75" t="str">
        <f t="shared" si="552"/>
        <v/>
      </c>
      <c r="AM2693" s="75"/>
      <c r="AN2693" s="75" t="str">
        <f t="shared" si="547"/>
        <v/>
      </c>
      <c r="AO2693" s="75" t="str">
        <f t="shared" si="548"/>
        <v>I</v>
      </c>
      <c r="AP2693" s="75" t="str">
        <f t="shared" si="549"/>
        <v/>
      </c>
      <c r="AQ2693" s="75" t="str">
        <f t="shared" si="550"/>
        <v>A</v>
      </c>
      <c r="AR2693" s="75" t="str">
        <f t="shared" si="553"/>
        <v/>
      </c>
      <c r="AS2693" s="75"/>
      <c r="AT2693" s="75"/>
      <c r="AU2693" s="48" t="e">
        <f>IF(OR(AQ2693="I",#REF!="I",AQ2693="C",#REF!="C"),"Termovacío",IF(OR(AO2693="I",AN2693="I",AP2693="I",AK2693="I",AL2693="I",AO2693="C",AN2693="C",AP2693="C",AK2693="C",AL2693="C"),"Regeneración",""))</f>
        <v>#REF!</v>
      </c>
    </row>
    <row r="2694" spans="1:47" s="10" customFormat="1" ht="15" customHeight="1" x14ac:dyDescent="0.2">
      <c r="A2694" s="4">
        <v>129</v>
      </c>
      <c r="B2694" s="4">
        <v>500059</v>
      </c>
      <c r="C2694" s="4" t="s">
        <v>82</v>
      </c>
      <c r="D2694" s="4" t="s">
        <v>163</v>
      </c>
      <c r="E2694" s="3"/>
      <c r="F2694" s="4" t="s">
        <v>420</v>
      </c>
      <c r="G2694" s="4" t="s">
        <v>9</v>
      </c>
      <c r="H2694" s="4" t="s">
        <v>26</v>
      </c>
      <c r="I2694" s="4" t="s">
        <v>10</v>
      </c>
      <c r="J2694" s="4">
        <v>25</v>
      </c>
      <c r="K2694" s="4" t="s">
        <v>145</v>
      </c>
      <c r="L2694" s="4">
        <v>1980</v>
      </c>
      <c r="M2694" s="4" t="s">
        <v>266</v>
      </c>
      <c r="N2694" s="4" t="s">
        <v>304</v>
      </c>
      <c r="O2694" s="4" t="s">
        <v>122</v>
      </c>
      <c r="P2694" s="4"/>
      <c r="Q2694" s="4"/>
      <c r="R2694" s="4" t="s">
        <v>123</v>
      </c>
      <c r="S2694" s="13"/>
      <c r="T2694" s="4"/>
      <c r="U2694" s="4"/>
      <c r="V2694" s="4"/>
      <c r="W2694" s="4">
        <v>60</v>
      </c>
      <c r="X2694" s="13">
        <v>39651</v>
      </c>
      <c r="Y2694" s="27"/>
      <c r="Z2694" s="27"/>
      <c r="AA2694" s="28"/>
      <c r="AB2694" s="31"/>
      <c r="AC2694" s="32"/>
      <c r="AD2694" s="28"/>
      <c r="AE2694" s="28">
        <v>32</v>
      </c>
      <c r="AF2694" s="33">
        <v>0.06</v>
      </c>
      <c r="AG2694" s="28">
        <v>3</v>
      </c>
      <c r="AH2694" s="31">
        <v>8.5000000000000006E-2</v>
      </c>
      <c r="AI2694" s="31">
        <v>1.83</v>
      </c>
      <c r="AJ2694" s="31"/>
      <c r="AK2694" s="75" t="str">
        <f t="shared" si="551"/>
        <v>A</v>
      </c>
      <c r="AL2694" s="75" t="str">
        <f t="shared" si="552"/>
        <v>A</v>
      </c>
      <c r="AM2694" s="75"/>
      <c r="AN2694" s="75" t="str">
        <f t="shared" si="547"/>
        <v>C</v>
      </c>
      <c r="AO2694" s="75" t="str">
        <f t="shared" si="548"/>
        <v>A</v>
      </c>
      <c r="AP2694" s="75" t="str">
        <f t="shared" si="549"/>
        <v>A</v>
      </c>
      <c r="AQ2694" s="75" t="str">
        <f t="shared" si="550"/>
        <v/>
      </c>
      <c r="AR2694" s="75" t="str">
        <f t="shared" si="553"/>
        <v/>
      </c>
      <c r="AS2694" s="75"/>
      <c r="AT2694" s="75"/>
      <c r="AU2694" s="48" t="e">
        <f>IF(OR(AQ2694="I",#REF!="I",AQ2694="C",#REF!="C"),"Termovacío",IF(OR(AO2694="I",AN2694="I",AP2694="I",AK2694="I",AL2694="I",AO2694="C",AN2694="C",AP2694="C",AK2694="C",AL2694="C"),"Regeneración",""))</f>
        <v>#REF!</v>
      </c>
    </row>
    <row r="2695" spans="1:47" s="10" customFormat="1" ht="15" customHeight="1" x14ac:dyDescent="0.2">
      <c r="A2695" s="4">
        <v>129</v>
      </c>
      <c r="B2695" s="4">
        <v>500059</v>
      </c>
      <c r="C2695" s="4" t="s">
        <v>82</v>
      </c>
      <c r="D2695" s="4" t="s">
        <v>163</v>
      </c>
      <c r="E2695" s="3"/>
      <c r="F2695" s="4" t="s">
        <v>420</v>
      </c>
      <c r="G2695" s="4" t="s">
        <v>9</v>
      </c>
      <c r="H2695" s="4" t="s">
        <v>26</v>
      </c>
      <c r="I2695" s="4" t="s">
        <v>10</v>
      </c>
      <c r="J2695" s="4">
        <v>25</v>
      </c>
      <c r="K2695" s="4" t="s">
        <v>145</v>
      </c>
      <c r="L2695" s="4">
        <v>1980</v>
      </c>
      <c r="M2695" s="4" t="s">
        <v>266</v>
      </c>
      <c r="N2695" s="4" t="s">
        <v>304</v>
      </c>
      <c r="O2695" s="4" t="s">
        <v>122</v>
      </c>
      <c r="P2695" s="4"/>
      <c r="Q2695" s="4"/>
      <c r="R2695" s="4" t="s">
        <v>123</v>
      </c>
      <c r="S2695" s="13"/>
      <c r="T2695" s="4"/>
      <c r="U2695" s="4"/>
      <c r="V2695" s="4"/>
      <c r="W2695" s="4">
        <v>60</v>
      </c>
      <c r="X2695" s="13">
        <v>39319</v>
      </c>
      <c r="Y2695" s="27"/>
      <c r="Z2695" s="27"/>
      <c r="AA2695" s="28"/>
      <c r="AB2695" s="31"/>
      <c r="AC2695" s="32">
        <v>50.6</v>
      </c>
      <c r="AD2695" s="28"/>
      <c r="AE2695" s="28"/>
      <c r="AF2695" s="33"/>
      <c r="AG2695" s="28"/>
      <c r="AH2695" s="31"/>
      <c r="AI2695" s="31"/>
      <c r="AJ2695" s="31"/>
      <c r="AK2695" s="75" t="str">
        <f t="shared" si="551"/>
        <v/>
      </c>
      <c r="AL2695" s="75" t="str">
        <f t="shared" si="552"/>
        <v/>
      </c>
      <c r="AM2695" s="75"/>
      <c r="AN2695" s="75" t="str">
        <f t="shared" si="547"/>
        <v/>
      </c>
      <c r="AO2695" s="75" t="str">
        <f t="shared" si="548"/>
        <v/>
      </c>
      <c r="AP2695" s="75" t="str">
        <f t="shared" si="549"/>
        <v/>
      </c>
      <c r="AQ2695" s="75" t="str">
        <f t="shared" si="550"/>
        <v>A</v>
      </c>
      <c r="AR2695" s="75" t="str">
        <f t="shared" si="553"/>
        <v/>
      </c>
      <c r="AS2695" s="75"/>
      <c r="AT2695" s="75"/>
      <c r="AU2695" s="48" t="e">
        <f>IF(OR(AQ2695="I",#REF!="I",AQ2695="C",#REF!="C"),"Termovacío",IF(OR(AO2695="I",AN2695="I",AP2695="I",AK2695="I",AL2695="I",AO2695="C",AN2695="C",AP2695="C",AK2695="C",AL2695="C"),"Regeneración",""))</f>
        <v>#REF!</v>
      </c>
    </row>
    <row r="2696" spans="1:47" s="10" customFormat="1" ht="15" customHeight="1" x14ac:dyDescent="0.2">
      <c r="A2696" s="4">
        <v>129</v>
      </c>
      <c r="B2696" s="4">
        <v>500059</v>
      </c>
      <c r="C2696" s="4" t="s">
        <v>82</v>
      </c>
      <c r="D2696" s="4" t="s">
        <v>163</v>
      </c>
      <c r="E2696" s="3"/>
      <c r="F2696" s="4" t="s">
        <v>420</v>
      </c>
      <c r="G2696" s="4" t="s">
        <v>9</v>
      </c>
      <c r="H2696" s="4" t="s">
        <v>26</v>
      </c>
      <c r="I2696" s="4" t="s">
        <v>10</v>
      </c>
      <c r="J2696" s="4">
        <v>25</v>
      </c>
      <c r="K2696" s="4" t="s">
        <v>145</v>
      </c>
      <c r="L2696" s="4">
        <v>1980</v>
      </c>
      <c r="M2696" s="4" t="s">
        <v>266</v>
      </c>
      <c r="N2696" s="4" t="s">
        <v>304</v>
      </c>
      <c r="O2696" s="4" t="s">
        <v>122</v>
      </c>
      <c r="P2696" s="4"/>
      <c r="Q2696" s="4"/>
      <c r="R2696" s="4" t="s">
        <v>123</v>
      </c>
      <c r="S2696" s="13"/>
      <c r="T2696" s="4"/>
      <c r="U2696" s="4"/>
      <c r="V2696" s="4"/>
      <c r="W2696" s="4">
        <v>60</v>
      </c>
      <c r="X2696" s="13">
        <v>39044</v>
      </c>
      <c r="Y2696" s="27"/>
      <c r="Z2696" s="27"/>
      <c r="AA2696" s="28"/>
      <c r="AB2696" s="31"/>
      <c r="AC2696" s="32"/>
      <c r="AD2696" s="28"/>
      <c r="AE2696" s="28">
        <v>25.2</v>
      </c>
      <c r="AF2696" s="33">
        <v>2.7E-2</v>
      </c>
      <c r="AG2696" s="28">
        <v>3.5</v>
      </c>
      <c r="AH2696" s="31">
        <v>3.1E-2</v>
      </c>
      <c r="AI2696" s="31">
        <v>1.1970000000000001</v>
      </c>
      <c r="AJ2696" s="31"/>
      <c r="AK2696" s="75" t="str">
        <f t="shared" si="551"/>
        <v>A</v>
      </c>
      <c r="AL2696" s="75" t="str">
        <f t="shared" si="552"/>
        <v>A</v>
      </c>
      <c r="AM2696" s="75"/>
      <c r="AN2696" s="75" t="str">
        <f t="shared" si="547"/>
        <v>A</v>
      </c>
      <c r="AO2696" s="75" t="str">
        <f t="shared" si="548"/>
        <v>I</v>
      </c>
      <c r="AP2696" s="75" t="str">
        <f t="shared" si="549"/>
        <v>A</v>
      </c>
      <c r="AQ2696" s="75" t="str">
        <f t="shared" si="550"/>
        <v/>
      </c>
      <c r="AR2696" s="75" t="str">
        <f t="shared" si="553"/>
        <v/>
      </c>
      <c r="AS2696" s="75"/>
      <c r="AT2696" s="75"/>
      <c r="AU2696" s="48" t="e">
        <f>IF(OR(AQ2696="I",#REF!="I",AQ2696="C",#REF!="C"),"Termovacío",IF(OR(AO2696="I",AN2696="I",AP2696="I",AK2696="I",AL2696="I",AO2696="C",AN2696="C",AP2696="C",AK2696="C",AL2696="C"),"Regeneración",""))</f>
        <v>#REF!</v>
      </c>
    </row>
    <row r="2697" spans="1:47" s="10" customFormat="1" ht="15" customHeight="1" x14ac:dyDescent="0.2">
      <c r="A2697" s="4">
        <v>129</v>
      </c>
      <c r="B2697" s="4">
        <v>500059</v>
      </c>
      <c r="C2697" s="4" t="s">
        <v>82</v>
      </c>
      <c r="D2697" s="4" t="s">
        <v>163</v>
      </c>
      <c r="E2697" s="3"/>
      <c r="F2697" s="4" t="s">
        <v>420</v>
      </c>
      <c r="G2697" s="4" t="s">
        <v>9</v>
      </c>
      <c r="H2697" s="4" t="s">
        <v>26</v>
      </c>
      <c r="I2697" s="4" t="s">
        <v>10</v>
      </c>
      <c r="J2697" s="4">
        <v>25</v>
      </c>
      <c r="K2697" s="4" t="s">
        <v>145</v>
      </c>
      <c r="L2697" s="4">
        <v>1980</v>
      </c>
      <c r="M2697" s="4" t="s">
        <v>266</v>
      </c>
      <c r="N2697" s="4" t="s">
        <v>304</v>
      </c>
      <c r="O2697" s="4" t="s">
        <v>122</v>
      </c>
      <c r="P2697" s="4"/>
      <c r="Q2697" s="4"/>
      <c r="R2697" s="4" t="s">
        <v>123</v>
      </c>
      <c r="S2697" s="13"/>
      <c r="T2697" s="4"/>
      <c r="U2697" s="4"/>
      <c r="V2697" s="4"/>
      <c r="W2697" s="4">
        <v>60</v>
      </c>
      <c r="X2697" s="13">
        <v>39030</v>
      </c>
      <c r="Y2697" s="27"/>
      <c r="Z2697" s="27"/>
      <c r="AA2697" s="28"/>
      <c r="AB2697" s="31"/>
      <c r="AC2697" s="32">
        <v>54</v>
      </c>
      <c r="AD2697" s="28"/>
      <c r="AE2697" s="28"/>
      <c r="AF2697" s="33"/>
      <c r="AG2697" s="28"/>
      <c r="AH2697" s="31"/>
      <c r="AI2697" s="31"/>
      <c r="AJ2697" s="31"/>
      <c r="AK2697" s="75" t="str">
        <f t="shared" si="551"/>
        <v/>
      </c>
      <c r="AL2697" s="75" t="str">
        <f t="shared" si="552"/>
        <v/>
      </c>
      <c r="AM2697" s="75"/>
      <c r="AN2697" s="75" t="str">
        <f t="shared" si="547"/>
        <v/>
      </c>
      <c r="AO2697" s="75" t="str">
        <f t="shared" si="548"/>
        <v/>
      </c>
      <c r="AP2697" s="75" t="str">
        <f t="shared" si="549"/>
        <v/>
      </c>
      <c r="AQ2697" s="75" t="str">
        <f t="shared" si="550"/>
        <v>A</v>
      </c>
      <c r="AR2697" s="75" t="str">
        <f t="shared" si="553"/>
        <v/>
      </c>
      <c r="AS2697" s="75"/>
      <c r="AT2697" s="75"/>
      <c r="AU2697" s="48" t="e">
        <f>IF(OR(AQ2697="I",#REF!="I",AQ2697="C",#REF!="C"),"Termovacío",IF(OR(AO2697="I",AN2697="I",AP2697="I",AK2697="I",AL2697="I",AO2697="C",AN2697="C",AP2697="C",AK2697="C",AL2697="C"),"Regeneración",""))</f>
        <v>#REF!</v>
      </c>
    </row>
    <row r="2698" spans="1:47" s="10" customFormat="1" ht="15" customHeight="1" x14ac:dyDescent="0.2">
      <c r="A2698" s="4">
        <v>129</v>
      </c>
      <c r="B2698" s="4">
        <v>500059</v>
      </c>
      <c r="C2698" s="4" t="s">
        <v>82</v>
      </c>
      <c r="D2698" s="4" t="s">
        <v>163</v>
      </c>
      <c r="E2698" s="3"/>
      <c r="F2698" s="4" t="s">
        <v>420</v>
      </c>
      <c r="G2698" s="4" t="s">
        <v>9</v>
      </c>
      <c r="H2698" s="4" t="s">
        <v>26</v>
      </c>
      <c r="I2698" s="4" t="s">
        <v>10</v>
      </c>
      <c r="J2698" s="4">
        <v>25</v>
      </c>
      <c r="K2698" s="4" t="s">
        <v>145</v>
      </c>
      <c r="L2698" s="4">
        <v>1980</v>
      </c>
      <c r="M2698" s="4" t="s">
        <v>266</v>
      </c>
      <c r="N2698" s="4" t="s">
        <v>304</v>
      </c>
      <c r="O2698" s="4" t="s">
        <v>122</v>
      </c>
      <c r="P2698" s="4"/>
      <c r="Q2698" s="4"/>
      <c r="R2698" s="4" t="s">
        <v>123</v>
      </c>
      <c r="S2698" s="13"/>
      <c r="T2698" s="4"/>
      <c r="U2698" s="4"/>
      <c r="V2698" s="4"/>
      <c r="W2698" s="4">
        <v>60</v>
      </c>
      <c r="X2698" s="13">
        <v>38979</v>
      </c>
      <c r="Y2698" s="27"/>
      <c r="Z2698" s="27"/>
      <c r="AA2698" s="28"/>
      <c r="AB2698" s="31"/>
      <c r="AC2698" s="32">
        <v>47.5</v>
      </c>
      <c r="AD2698" s="28"/>
      <c r="AE2698" s="28">
        <v>26.2</v>
      </c>
      <c r="AF2698" s="33"/>
      <c r="AG2698" s="28">
        <v>3</v>
      </c>
      <c r="AH2698" s="31"/>
      <c r="AI2698" s="31"/>
      <c r="AJ2698" s="31"/>
      <c r="AK2698" s="75" t="str">
        <f t="shared" si="551"/>
        <v/>
      </c>
      <c r="AL2698" s="75" t="str">
        <f t="shared" si="552"/>
        <v/>
      </c>
      <c r="AM2698" s="75"/>
      <c r="AN2698" s="75" t="str">
        <f t="shared" si="547"/>
        <v/>
      </c>
      <c r="AO2698" s="75" t="str">
        <f t="shared" si="548"/>
        <v>I</v>
      </c>
      <c r="AP2698" s="75" t="str">
        <f t="shared" si="549"/>
        <v>A</v>
      </c>
      <c r="AQ2698" s="75" t="str">
        <f t="shared" si="550"/>
        <v>A</v>
      </c>
      <c r="AR2698" s="75" t="str">
        <f t="shared" si="553"/>
        <v/>
      </c>
      <c r="AS2698" s="75"/>
      <c r="AT2698" s="75"/>
      <c r="AU2698" s="48" t="e">
        <f>IF(OR(AQ2698="I",#REF!="I",AQ2698="C",#REF!="C"),"Termovacío",IF(OR(AO2698="I",AN2698="I",AP2698="I",AK2698="I",AL2698="I",AO2698="C",AN2698="C",AP2698="C",AK2698="C",AL2698="C"),"Regeneración",""))</f>
        <v>#REF!</v>
      </c>
    </row>
    <row r="2699" spans="1:47" s="10" customFormat="1" ht="15" customHeight="1" x14ac:dyDescent="0.2">
      <c r="A2699" s="4">
        <v>129</v>
      </c>
      <c r="B2699" s="4">
        <v>500059</v>
      </c>
      <c r="C2699" s="4" t="s">
        <v>82</v>
      </c>
      <c r="D2699" s="4" t="s">
        <v>163</v>
      </c>
      <c r="E2699" s="3"/>
      <c r="F2699" s="4" t="s">
        <v>420</v>
      </c>
      <c r="G2699" s="4" t="s">
        <v>9</v>
      </c>
      <c r="H2699" s="4" t="s">
        <v>26</v>
      </c>
      <c r="I2699" s="4" t="s">
        <v>10</v>
      </c>
      <c r="J2699" s="4">
        <v>25</v>
      </c>
      <c r="K2699" s="4" t="s">
        <v>145</v>
      </c>
      <c r="L2699" s="4">
        <v>1980</v>
      </c>
      <c r="M2699" s="4" t="s">
        <v>266</v>
      </c>
      <c r="N2699" s="4" t="s">
        <v>304</v>
      </c>
      <c r="O2699" s="4" t="s">
        <v>122</v>
      </c>
      <c r="P2699" s="4"/>
      <c r="Q2699" s="4"/>
      <c r="R2699" s="4" t="s">
        <v>123</v>
      </c>
      <c r="S2699" s="13"/>
      <c r="T2699" s="4"/>
      <c r="U2699" s="4"/>
      <c r="V2699" s="4"/>
      <c r="W2699" s="4">
        <v>60</v>
      </c>
      <c r="X2699" s="13">
        <v>38478</v>
      </c>
      <c r="Y2699" s="27"/>
      <c r="Z2699" s="27"/>
      <c r="AA2699" s="28"/>
      <c r="AB2699" s="31"/>
      <c r="AC2699" s="32">
        <v>52</v>
      </c>
      <c r="AD2699" s="28"/>
      <c r="AE2699" s="28"/>
      <c r="AF2699" s="33"/>
      <c r="AG2699" s="28"/>
      <c r="AH2699" s="31"/>
      <c r="AI2699" s="31"/>
      <c r="AJ2699" s="31"/>
      <c r="AK2699" s="75" t="str">
        <f t="shared" si="551"/>
        <v/>
      </c>
      <c r="AL2699" s="75" t="str">
        <f t="shared" si="552"/>
        <v/>
      </c>
      <c r="AM2699" s="75"/>
      <c r="AN2699" s="75" t="str">
        <f t="shared" si="547"/>
        <v/>
      </c>
      <c r="AO2699" s="75" t="str">
        <f t="shared" si="548"/>
        <v/>
      </c>
      <c r="AP2699" s="75" t="str">
        <f t="shared" si="549"/>
        <v/>
      </c>
      <c r="AQ2699" s="75" t="str">
        <f t="shared" si="550"/>
        <v>A</v>
      </c>
      <c r="AR2699" s="75" t="str">
        <f t="shared" si="553"/>
        <v/>
      </c>
      <c r="AS2699" s="75"/>
      <c r="AT2699" s="75"/>
      <c r="AU2699" s="48" t="e">
        <f>IF(OR(AQ2699="I",#REF!="I",AQ2699="C",#REF!="C"),"Termovacío",IF(OR(AO2699="I",AN2699="I",AP2699="I",AK2699="I",AL2699="I",AO2699="C",AN2699="C",AP2699="C",AK2699="C",AL2699="C"),"Regeneración",""))</f>
        <v>#REF!</v>
      </c>
    </row>
    <row r="2700" spans="1:47" s="10" customFormat="1" ht="15" customHeight="1" x14ac:dyDescent="0.2">
      <c r="A2700" s="4">
        <v>129</v>
      </c>
      <c r="B2700" s="4">
        <v>500059</v>
      </c>
      <c r="C2700" s="4" t="s">
        <v>82</v>
      </c>
      <c r="D2700" s="4" t="s">
        <v>163</v>
      </c>
      <c r="E2700" s="3"/>
      <c r="F2700" s="4" t="s">
        <v>420</v>
      </c>
      <c r="G2700" s="4" t="s">
        <v>9</v>
      </c>
      <c r="H2700" s="4" t="s">
        <v>26</v>
      </c>
      <c r="I2700" s="4" t="s">
        <v>10</v>
      </c>
      <c r="J2700" s="4">
        <v>25</v>
      </c>
      <c r="K2700" s="4" t="s">
        <v>145</v>
      </c>
      <c r="L2700" s="4">
        <v>1980</v>
      </c>
      <c r="M2700" s="4" t="s">
        <v>266</v>
      </c>
      <c r="N2700" s="4" t="s">
        <v>304</v>
      </c>
      <c r="O2700" s="4" t="s">
        <v>122</v>
      </c>
      <c r="P2700" s="4"/>
      <c r="Q2700" s="4"/>
      <c r="R2700" s="4" t="s">
        <v>123</v>
      </c>
      <c r="S2700" s="13"/>
      <c r="T2700" s="4"/>
      <c r="U2700" s="4"/>
      <c r="V2700" s="4"/>
      <c r="W2700" s="4">
        <v>60</v>
      </c>
      <c r="X2700" s="13">
        <v>38273</v>
      </c>
      <c r="Y2700" s="27"/>
      <c r="Z2700" s="27"/>
      <c r="AA2700" s="28"/>
      <c r="AB2700" s="31"/>
      <c r="AC2700" s="32">
        <v>47</v>
      </c>
      <c r="AD2700" s="28"/>
      <c r="AE2700" s="28">
        <v>28.1</v>
      </c>
      <c r="AF2700" s="33"/>
      <c r="AG2700" s="28">
        <v>3</v>
      </c>
      <c r="AH2700" s="31"/>
      <c r="AI2700" s="31"/>
      <c r="AJ2700" s="31"/>
      <c r="AK2700" s="75" t="str">
        <f t="shared" si="551"/>
        <v/>
      </c>
      <c r="AL2700" s="75" t="str">
        <f t="shared" si="552"/>
        <v/>
      </c>
      <c r="AM2700" s="75"/>
      <c r="AN2700" s="75" t="str">
        <f t="shared" si="547"/>
        <v/>
      </c>
      <c r="AO2700" s="75" t="str">
        <f t="shared" si="548"/>
        <v>C</v>
      </c>
      <c r="AP2700" s="75" t="str">
        <f t="shared" si="549"/>
        <v>A</v>
      </c>
      <c r="AQ2700" s="75" t="str">
        <f t="shared" si="550"/>
        <v>A</v>
      </c>
      <c r="AR2700" s="75" t="str">
        <f t="shared" si="553"/>
        <v/>
      </c>
      <c r="AS2700" s="75"/>
      <c r="AT2700" s="75"/>
      <c r="AU2700" s="48" t="e">
        <f>IF(OR(AQ2700="I",#REF!="I",AQ2700="C",#REF!="C"),"Termovacío",IF(OR(AO2700="I",AN2700="I",AP2700="I",AK2700="I",AL2700="I",AO2700="C",AN2700="C",AP2700="C",AK2700="C",AL2700="C"),"Regeneración",""))</f>
        <v>#REF!</v>
      </c>
    </row>
    <row r="2701" spans="1:47" s="10" customFormat="1" ht="15" customHeight="1" x14ac:dyDescent="0.2">
      <c r="A2701" s="4">
        <v>129</v>
      </c>
      <c r="B2701" s="4">
        <v>500059</v>
      </c>
      <c r="C2701" s="4" t="s">
        <v>82</v>
      </c>
      <c r="D2701" s="4" t="s">
        <v>163</v>
      </c>
      <c r="E2701" s="3"/>
      <c r="F2701" s="4" t="s">
        <v>420</v>
      </c>
      <c r="G2701" s="4" t="s">
        <v>9</v>
      </c>
      <c r="H2701" s="4" t="s">
        <v>26</v>
      </c>
      <c r="I2701" s="4" t="s">
        <v>10</v>
      </c>
      <c r="J2701" s="4">
        <v>25</v>
      </c>
      <c r="K2701" s="4" t="s">
        <v>145</v>
      </c>
      <c r="L2701" s="4">
        <v>1980</v>
      </c>
      <c r="M2701" s="4" t="s">
        <v>266</v>
      </c>
      <c r="N2701" s="4" t="s">
        <v>304</v>
      </c>
      <c r="O2701" s="4" t="s">
        <v>122</v>
      </c>
      <c r="P2701" s="4"/>
      <c r="Q2701" s="4"/>
      <c r="R2701" s="4" t="s">
        <v>123</v>
      </c>
      <c r="S2701" s="13"/>
      <c r="T2701" s="4"/>
      <c r="U2701" s="4"/>
      <c r="V2701" s="4"/>
      <c r="W2701" s="4">
        <v>60</v>
      </c>
      <c r="X2701" s="13">
        <v>37539</v>
      </c>
      <c r="Y2701" s="27"/>
      <c r="Z2701" s="27"/>
      <c r="AA2701" s="28"/>
      <c r="AB2701" s="31"/>
      <c r="AC2701" s="32">
        <v>66</v>
      </c>
      <c r="AD2701" s="28"/>
      <c r="AE2701" s="28">
        <v>29.3</v>
      </c>
      <c r="AF2701" s="33">
        <v>3.7240000000000002E-2</v>
      </c>
      <c r="AG2701" s="28">
        <v>2.9</v>
      </c>
      <c r="AH2701" s="31"/>
      <c r="AI2701" s="31"/>
      <c r="AJ2701" s="31"/>
      <c r="AK2701" s="75" t="str">
        <f t="shared" si="551"/>
        <v/>
      </c>
      <c r="AL2701" s="75" t="str">
        <f t="shared" si="552"/>
        <v/>
      </c>
      <c r="AM2701" s="75"/>
      <c r="AN2701" s="75" t="str">
        <f t="shared" si="547"/>
        <v>A</v>
      </c>
      <c r="AO2701" s="75" t="str">
        <f t="shared" si="548"/>
        <v>C</v>
      </c>
      <c r="AP2701" s="75" t="str">
        <f t="shared" si="549"/>
        <v>A</v>
      </c>
      <c r="AQ2701" s="75" t="str">
        <f t="shared" si="550"/>
        <v>A</v>
      </c>
      <c r="AR2701" s="75" t="str">
        <f t="shared" si="553"/>
        <v/>
      </c>
      <c r="AS2701" s="75"/>
      <c r="AT2701" s="75"/>
      <c r="AU2701" s="48" t="e">
        <f>IF(OR(AQ2701="I",#REF!="I",AQ2701="C",#REF!="C"),"Termovacío",IF(OR(AO2701="I",AN2701="I",AP2701="I",AK2701="I",AL2701="I",AO2701="C",AN2701="C",AP2701="C",AK2701="C",AL2701="C"),"Regeneración",""))</f>
        <v>#REF!</v>
      </c>
    </row>
    <row r="2702" spans="1:47" s="10" customFormat="1" ht="15" customHeight="1" x14ac:dyDescent="0.2">
      <c r="A2702" s="4">
        <v>129</v>
      </c>
      <c r="B2702" s="4">
        <v>500059</v>
      </c>
      <c r="C2702" s="4" t="s">
        <v>82</v>
      </c>
      <c r="D2702" s="4" t="s">
        <v>163</v>
      </c>
      <c r="E2702" s="3"/>
      <c r="F2702" s="4" t="s">
        <v>420</v>
      </c>
      <c r="G2702" s="4" t="s">
        <v>9</v>
      </c>
      <c r="H2702" s="4" t="s">
        <v>26</v>
      </c>
      <c r="I2702" s="4" t="s">
        <v>10</v>
      </c>
      <c r="J2702" s="4">
        <v>25</v>
      </c>
      <c r="K2702" s="4" t="s">
        <v>145</v>
      </c>
      <c r="L2702" s="4">
        <v>1980</v>
      </c>
      <c r="M2702" s="4" t="s">
        <v>266</v>
      </c>
      <c r="N2702" s="4" t="s">
        <v>304</v>
      </c>
      <c r="O2702" s="4" t="s">
        <v>122</v>
      </c>
      <c r="P2702" s="4"/>
      <c r="Q2702" s="4"/>
      <c r="R2702" s="4" t="s">
        <v>123</v>
      </c>
      <c r="S2702" s="13"/>
      <c r="T2702" s="4"/>
      <c r="U2702" s="4"/>
      <c r="V2702" s="4"/>
      <c r="W2702" s="4">
        <v>60</v>
      </c>
      <c r="X2702" s="13">
        <v>37132</v>
      </c>
      <c r="Y2702" s="27"/>
      <c r="Z2702" s="27"/>
      <c r="AA2702" s="28"/>
      <c r="AB2702" s="31"/>
      <c r="AC2702" s="32">
        <v>66.599999999999994</v>
      </c>
      <c r="AD2702" s="28"/>
      <c r="AE2702" s="28">
        <v>29.4</v>
      </c>
      <c r="AF2702" s="33">
        <v>3.1690000000000003E-2</v>
      </c>
      <c r="AG2702" s="28">
        <v>2.9</v>
      </c>
      <c r="AH2702" s="31"/>
      <c r="AI2702" s="31"/>
      <c r="AJ2702" s="31"/>
      <c r="AK2702" s="75" t="str">
        <f t="shared" si="551"/>
        <v/>
      </c>
      <c r="AL2702" s="75" t="str">
        <f t="shared" si="552"/>
        <v/>
      </c>
      <c r="AM2702" s="75"/>
      <c r="AN2702" s="75" t="str">
        <f t="shared" si="547"/>
        <v>A</v>
      </c>
      <c r="AO2702" s="75" t="str">
        <f t="shared" si="548"/>
        <v>C</v>
      </c>
      <c r="AP2702" s="75" t="str">
        <f t="shared" si="549"/>
        <v>A</v>
      </c>
      <c r="AQ2702" s="75" t="str">
        <f t="shared" si="550"/>
        <v>A</v>
      </c>
      <c r="AR2702" s="75" t="str">
        <f t="shared" si="553"/>
        <v/>
      </c>
      <c r="AS2702" s="75"/>
      <c r="AT2702" s="75"/>
      <c r="AU2702" s="48" t="e">
        <f>IF(OR(AQ2702="I",#REF!="I",AQ2702="C",#REF!="C"),"Termovacío",IF(OR(AO2702="I",AN2702="I",AP2702="I",AK2702="I",AL2702="I",AO2702="C",AN2702="C",AP2702="C",AK2702="C",AL2702="C"),"Regeneración",""))</f>
        <v>#REF!</v>
      </c>
    </row>
    <row r="2703" spans="1:47" s="10" customFormat="1" ht="15" customHeight="1" x14ac:dyDescent="0.2">
      <c r="A2703" s="4">
        <v>129</v>
      </c>
      <c r="B2703" s="4">
        <v>500059</v>
      </c>
      <c r="C2703" s="4" t="s">
        <v>82</v>
      </c>
      <c r="D2703" s="4" t="s">
        <v>163</v>
      </c>
      <c r="E2703" s="3"/>
      <c r="F2703" s="4" t="s">
        <v>420</v>
      </c>
      <c r="G2703" s="4" t="s">
        <v>9</v>
      </c>
      <c r="H2703" s="4" t="s">
        <v>26</v>
      </c>
      <c r="I2703" s="4" t="s">
        <v>10</v>
      </c>
      <c r="J2703" s="4">
        <v>25</v>
      </c>
      <c r="K2703" s="4" t="s">
        <v>145</v>
      </c>
      <c r="L2703" s="4">
        <v>1980</v>
      </c>
      <c r="M2703" s="4" t="s">
        <v>266</v>
      </c>
      <c r="N2703" s="4" t="s">
        <v>304</v>
      </c>
      <c r="O2703" s="4" t="s">
        <v>122</v>
      </c>
      <c r="P2703" s="4"/>
      <c r="Q2703" s="4"/>
      <c r="R2703" s="4" t="s">
        <v>123</v>
      </c>
      <c r="S2703" s="13"/>
      <c r="T2703" s="4"/>
      <c r="U2703" s="4"/>
      <c r="V2703" s="4"/>
      <c r="W2703" s="4">
        <v>60</v>
      </c>
      <c r="X2703" s="13">
        <v>36746</v>
      </c>
      <c r="Y2703" s="27"/>
      <c r="Z2703" s="27"/>
      <c r="AA2703" s="28"/>
      <c r="AB2703" s="31"/>
      <c r="AC2703" s="32"/>
      <c r="AD2703" s="28"/>
      <c r="AE2703" s="28">
        <v>30.1</v>
      </c>
      <c r="AF2703" s="33">
        <v>4.1459999999999997E-2</v>
      </c>
      <c r="AG2703" s="28">
        <v>2.6</v>
      </c>
      <c r="AH2703" s="31"/>
      <c r="AI2703" s="31"/>
      <c r="AJ2703" s="31"/>
      <c r="AK2703" s="75" t="str">
        <f t="shared" si="551"/>
        <v/>
      </c>
      <c r="AL2703" s="75" t="str">
        <f t="shared" si="552"/>
        <v/>
      </c>
      <c r="AM2703" s="75"/>
      <c r="AN2703" s="75" t="str">
        <f t="shared" si="547"/>
        <v>A</v>
      </c>
      <c r="AO2703" s="75" t="str">
        <f t="shared" si="548"/>
        <v>C</v>
      </c>
      <c r="AP2703" s="75" t="str">
        <f t="shared" si="549"/>
        <v>A</v>
      </c>
      <c r="AQ2703" s="75" t="str">
        <f t="shared" si="550"/>
        <v/>
      </c>
      <c r="AR2703" s="75" t="str">
        <f t="shared" si="553"/>
        <v/>
      </c>
      <c r="AS2703" s="75"/>
      <c r="AT2703" s="75"/>
      <c r="AU2703" s="48" t="e">
        <f>IF(OR(AQ2703="I",#REF!="I",AQ2703="C",#REF!="C"),"Termovacío",IF(OR(AO2703="I",AN2703="I",AP2703="I",AK2703="I",AL2703="I",AO2703="C",AN2703="C",AP2703="C",AK2703="C",AL2703="C"),"Regeneración",""))</f>
        <v>#REF!</v>
      </c>
    </row>
    <row r="2704" spans="1:47" s="10" customFormat="1" ht="15" customHeight="1" x14ac:dyDescent="0.2">
      <c r="A2704" s="4">
        <v>129</v>
      </c>
      <c r="B2704" s="4">
        <v>500059</v>
      </c>
      <c r="C2704" s="4" t="s">
        <v>82</v>
      </c>
      <c r="D2704" s="4" t="s">
        <v>163</v>
      </c>
      <c r="E2704" s="3"/>
      <c r="F2704" s="4" t="s">
        <v>420</v>
      </c>
      <c r="G2704" s="4" t="s">
        <v>9</v>
      </c>
      <c r="H2704" s="4" t="s">
        <v>26</v>
      </c>
      <c r="I2704" s="4" t="s">
        <v>10</v>
      </c>
      <c r="J2704" s="4">
        <v>25</v>
      </c>
      <c r="K2704" s="4" t="s">
        <v>145</v>
      </c>
      <c r="L2704" s="4">
        <v>1980</v>
      </c>
      <c r="M2704" s="4" t="s">
        <v>266</v>
      </c>
      <c r="N2704" s="4" t="s">
        <v>304</v>
      </c>
      <c r="O2704" s="4" t="s">
        <v>122</v>
      </c>
      <c r="P2704" s="4"/>
      <c r="Q2704" s="4"/>
      <c r="R2704" s="4" t="s">
        <v>123</v>
      </c>
      <c r="S2704" s="13"/>
      <c r="T2704" s="4"/>
      <c r="U2704" s="4"/>
      <c r="V2704" s="4"/>
      <c r="W2704" s="4">
        <v>60</v>
      </c>
      <c r="X2704" s="13">
        <v>36395</v>
      </c>
      <c r="Y2704" s="27"/>
      <c r="Z2704" s="27"/>
      <c r="AA2704" s="28"/>
      <c r="AB2704" s="31"/>
      <c r="AC2704" s="32"/>
      <c r="AD2704" s="28"/>
      <c r="AE2704" s="28">
        <v>30.6</v>
      </c>
      <c r="AF2704" s="33">
        <v>2.877E-2</v>
      </c>
      <c r="AG2704" s="28">
        <v>2.6</v>
      </c>
      <c r="AH2704" s="31"/>
      <c r="AI2704" s="31"/>
      <c r="AJ2704" s="31"/>
      <c r="AK2704" s="75" t="str">
        <f t="shared" si="551"/>
        <v/>
      </c>
      <c r="AL2704" s="75" t="str">
        <f t="shared" si="552"/>
        <v/>
      </c>
      <c r="AM2704" s="75"/>
      <c r="AN2704" s="75" t="str">
        <f t="shared" si="547"/>
        <v>A</v>
      </c>
      <c r="AO2704" s="75" t="str">
        <f t="shared" si="548"/>
        <v>C</v>
      </c>
      <c r="AP2704" s="75" t="str">
        <f t="shared" si="549"/>
        <v>A</v>
      </c>
      <c r="AQ2704" s="75" t="str">
        <f t="shared" si="550"/>
        <v/>
      </c>
      <c r="AR2704" s="75" t="str">
        <f t="shared" si="553"/>
        <v/>
      </c>
      <c r="AS2704" s="75"/>
      <c r="AT2704" s="75"/>
      <c r="AU2704" s="48" t="e">
        <f>IF(OR(AQ2704="I",#REF!="I",AQ2704="C",#REF!="C"),"Termovacío",IF(OR(AO2704="I",AN2704="I",AP2704="I",AK2704="I",AL2704="I",AO2704="C",AN2704="C",AP2704="C",AK2704="C",AL2704="C"),"Regeneración",""))</f>
        <v>#REF!</v>
      </c>
    </row>
    <row r="2705" spans="1:47" s="10" customFormat="1" ht="15" customHeight="1" x14ac:dyDescent="0.2">
      <c r="A2705" s="4">
        <v>129</v>
      </c>
      <c r="B2705" s="4">
        <v>500059</v>
      </c>
      <c r="C2705" s="4" t="s">
        <v>82</v>
      </c>
      <c r="D2705" s="4" t="s">
        <v>163</v>
      </c>
      <c r="E2705" s="3"/>
      <c r="F2705" s="4" t="s">
        <v>420</v>
      </c>
      <c r="G2705" s="4" t="s">
        <v>9</v>
      </c>
      <c r="H2705" s="4" t="s">
        <v>26</v>
      </c>
      <c r="I2705" s="4" t="s">
        <v>10</v>
      </c>
      <c r="J2705" s="4">
        <v>25</v>
      </c>
      <c r="K2705" s="4" t="s">
        <v>145</v>
      </c>
      <c r="L2705" s="4">
        <v>1980</v>
      </c>
      <c r="M2705" s="4" t="s">
        <v>266</v>
      </c>
      <c r="N2705" s="4" t="s">
        <v>304</v>
      </c>
      <c r="O2705" s="4" t="s">
        <v>122</v>
      </c>
      <c r="P2705" s="4"/>
      <c r="Q2705" s="4"/>
      <c r="R2705" s="4" t="s">
        <v>123</v>
      </c>
      <c r="S2705" s="13"/>
      <c r="T2705" s="4"/>
      <c r="U2705" s="4"/>
      <c r="V2705" s="4"/>
      <c r="W2705" s="4">
        <v>60</v>
      </c>
      <c r="X2705" s="13">
        <v>36052</v>
      </c>
      <c r="Y2705" s="27"/>
      <c r="Z2705" s="27"/>
      <c r="AA2705" s="28"/>
      <c r="AB2705" s="31"/>
      <c r="AC2705" s="32">
        <v>58</v>
      </c>
      <c r="AD2705" s="28"/>
      <c r="AE2705" s="28">
        <v>31.5</v>
      </c>
      <c r="AF2705" s="33">
        <v>4.0391999999999997E-2</v>
      </c>
      <c r="AG2705" s="28">
        <v>2.6</v>
      </c>
      <c r="AH2705" s="31"/>
      <c r="AI2705" s="31"/>
      <c r="AJ2705" s="31"/>
      <c r="AK2705" s="75" t="str">
        <f t="shared" si="551"/>
        <v/>
      </c>
      <c r="AL2705" s="75" t="str">
        <f t="shared" si="552"/>
        <v/>
      </c>
      <c r="AM2705" s="75"/>
      <c r="AN2705" s="75" t="str">
        <f t="shared" si="547"/>
        <v>A</v>
      </c>
      <c r="AO2705" s="75" t="str">
        <f t="shared" si="548"/>
        <v>C</v>
      </c>
      <c r="AP2705" s="75" t="str">
        <f t="shared" si="549"/>
        <v>A</v>
      </c>
      <c r="AQ2705" s="75" t="str">
        <f t="shared" si="550"/>
        <v>A</v>
      </c>
      <c r="AR2705" s="75" t="str">
        <f t="shared" si="553"/>
        <v/>
      </c>
      <c r="AS2705" s="75"/>
      <c r="AT2705" s="75"/>
      <c r="AU2705" s="48" t="e">
        <f>IF(OR(AQ2705="I",#REF!="I",AQ2705="C",#REF!="C"),"Termovacío",IF(OR(AO2705="I",AN2705="I",AP2705="I",AK2705="I",AL2705="I",AO2705="C",AN2705="C",AP2705="C",AK2705="C",AL2705="C"),"Regeneración",""))</f>
        <v>#REF!</v>
      </c>
    </row>
    <row r="2706" spans="1:47" s="10" customFormat="1" ht="15" customHeight="1" x14ac:dyDescent="0.2">
      <c r="A2706" s="4">
        <v>129</v>
      </c>
      <c r="B2706" s="4">
        <v>500059</v>
      </c>
      <c r="C2706" s="4" t="s">
        <v>82</v>
      </c>
      <c r="D2706" s="4" t="s">
        <v>163</v>
      </c>
      <c r="E2706" s="3"/>
      <c r="F2706" s="4" t="s">
        <v>420</v>
      </c>
      <c r="G2706" s="4" t="s">
        <v>9</v>
      </c>
      <c r="H2706" s="4" t="s">
        <v>26</v>
      </c>
      <c r="I2706" s="4" t="s">
        <v>10</v>
      </c>
      <c r="J2706" s="4">
        <v>25</v>
      </c>
      <c r="K2706" s="4" t="s">
        <v>145</v>
      </c>
      <c r="L2706" s="4">
        <v>1980</v>
      </c>
      <c r="M2706" s="4" t="s">
        <v>266</v>
      </c>
      <c r="N2706" s="4" t="s">
        <v>304</v>
      </c>
      <c r="O2706" s="4" t="s">
        <v>122</v>
      </c>
      <c r="P2706" s="4"/>
      <c r="Q2706" s="4"/>
      <c r="R2706" s="4" t="s">
        <v>123</v>
      </c>
      <c r="S2706" s="13"/>
      <c r="T2706" s="4"/>
      <c r="U2706" s="4"/>
      <c r="V2706" s="4"/>
      <c r="W2706" s="4">
        <v>60</v>
      </c>
      <c r="X2706" s="13">
        <v>35653</v>
      </c>
      <c r="Y2706" s="27"/>
      <c r="Z2706" s="27"/>
      <c r="AA2706" s="28"/>
      <c r="AB2706" s="31"/>
      <c r="AC2706" s="32">
        <v>66.2</v>
      </c>
      <c r="AD2706" s="28"/>
      <c r="AE2706" s="28">
        <v>33.200000000000003</v>
      </c>
      <c r="AF2706" s="33">
        <v>3.5700000000000003E-2</v>
      </c>
      <c r="AG2706" s="28">
        <v>2.5</v>
      </c>
      <c r="AH2706" s="31"/>
      <c r="AI2706" s="31"/>
      <c r="AJ2706" s="31"/>
      <c r="AK2706" s="75" t="str">
        <f t="shared" si="551"/>
        <v/>
      </c>
      <c r="AL2706" s="75" t="str">
        <f t="shared" si="552"/>
        <v/>
      </c>
      <c r="AM2706" s="75"/>
      <c r="AN2706" s="75" t="str">
        <f t="shared" si="547"/>
        <v>A</v>
      </c>
      <c r="AO2706" s="75" t="str">
        <f t="shared" si="548"/>
        <v>A</v>
      </c>
      <c r="AP2706" s="75" t="str">
        <f t="shared" si="549"/>
        <v>A</v>
      </c>
      <c r="AQ2706" s="75" t="str">
        <f t="shared" si="550"/>
        <v>A</v>
      </c>
      <c r="AR2706" s="75" t="str">
        <f t="shared" si="553"/>
        <v/>
      </c>
      <c r="AS2706" s="75"/>
      <c r="AT2706" s="75"/>
      <c r="AU2706" s="48" t="e">
        <f>IF(OR(AQ2706="I",#REF!="I",AQ2706="C",#REF!="C"),"Termovacío",IF(OR(AO2706="I",AN2706="I",AP2706="I",AK2706="I",AL2706="I",AO2706="C",AN2706="C",AP2706="C",AK2706="C",AL2706="C"),"Regeneración",""))</f>
        <v>#REF!</v>
      </c>
    </row>
    <row r="2707" spans="1:47" s="10" customFormat="1" ht="15" customHeight="1" x14ac:dyDescent="0.2">
      <c r="A2707" s="4">
        <v>129</v>
      </c>
      <c r="B2707" s="4">
        <v>500059</v>
      </c>
      <c r="C2707" s="4" t="s">
        <v>82</v>
      </c>
      <c r="D2707" s="4" t="s">
        <v>163</v>
      </c>
      <c r="E2707" s="3"/>
      <c r="F2707" s="4" t="s">
        <v>420</v>
      </c>
      <c r="G2707" s="4" t="s">
        <v>9</v>
      </c>
      <c r="H2707" s="4" t="s">
        <v>26</v>
      </c>
      <c r="I2707" s="4" t="s">
        <v>10</v>
      </c>
      <c r="J2707" s="4">
        <v>25</v>
      </c>
      <c r="K2707" s="4" t="s">
        <v>145</v>
      </c>
      <c r="L2707" s="4">
        <v>1980</v>
      </c>
      <c r="M2707" s="4" t="s">
        <v>266</v>
      </c>
      <c r="N2707" s="4" t="s">
        <v>304</v>
      </c>
      <c r="O2707" s="4" t="s">
        <v>122</v>
      </c>
      <c r="P2707" s="4"/>
      <c r="Q2707" s="4"/>
      <c r="R2707" s="4" t="s">
        <v>123</v>
      </c>
      <c r="S2707" s="13"/>
      <c r="T2707" s="4"/>
      <c r="U2707" s="4"/>
      <c r="V2707" s="4"/>
      <c r="W2707" s="4">
        <v>60</v>
      </c>
      <c r="X2707" s="13">
        <v>35286</v>
      </c>
      <c r="Y2707" s="27"/>
      <c r="Z2707" s="27"/>
      <c r="AA2707" s="28"/>
      <c r="AB2707" s="31"/>
      <c r="AC2707" s="32">
        <v>60.8</v>
      </c>
      <c r="AD2707" s="28"/>
      <c r="AE2707" s="28">
        <v>32.799999999999997</v>
      </c>
      <c r="AF2707" s="33">
        <v>2.3E-2</v>
      </c>
      <c r="AG2707" s="28">
        <v>2.5</v>
      </c>
      <c r="AH2707" s="31"/>
      <c r="AI2707" s="31"/>
      <c r="AJ2707" s="31"/>
      <c r="AK2707" s="75" t="str">
        <f t="shared" si="551"/>
        <v/>
      </c>
      <c r="AL2707" s="75" t="str">
        <f t="shared" si="552"/>
        <v/>
      </c>
      <c r="AM2707" s="75"/>
      <c r="AN2707" s="75" t="str">
        <f t="shared" si="547"/>
        <v>A</v>
      </c>
      <c r="AO2707" s="75" t="str">
        <f t="shared" si="548"/>
        <v>A</v>
      </c>
      <c r="AP2707" s="75" t="str">
        <f t="shared" si="549"/>
        <v>A</v>
      </c>
      <c r="AQ2707" s="75" t="str">
        <f t="shared" si="550"/>
        <v>A</v>
      </c>
      <c r="AR2707" s="75" t="str">
        <f t="shared" si="553"/>
        <v/>
      </c>
      <c r="AS2707" s="75"/>
      <c r="AT2707" s="75"/>
      <c r="AU2707" s="48" t="e">
        <f>IF(OR(AQ2707="I",#REF!="I",AQ2707="C",#REF!="C"),"Termovacío",IF(OR(AO2707="I",AN2707="I",AP2707="I",AK2707="I",AL2707="I",AO2707="C",AN2707="C",AP2707="C",AK2707="C",AL2707="C"),"Regeneración",""))</f>
        <v>#REF!</v>
      </c>
    </row>
    <row r="2708" spans="1:47" s="10" customFormat="1" ht="15" customHeight="1" x14ac:dyDescent="0.2">
      <c r="A2708" s="4">
        <v>129</v>
      </c>
      <c r="B2708" s="4">
        <v>500059</v>
      </c>
      <c r="C2708" s="4" t="s">
        <v>82</v>
      </c>
      <c r="D2708" s="4" t="s">
        <v>163</v>
      </c>
      <c r="E2708" s="3"/>
      <c r="F2708" s="4" t="s">
        <v>420</v>
      </c>
      <c r="G2708" s="4" t="s">
        <v>9</v>
      </c>
      <c r="H2708" s="4" t="s">
        <v>26</v>
      </c>
      <c r="I2708" s="4" t="s">
        <v>10</v>
      </c>
      <c r="J2708" s="4">
        <v>25</v>
      </c>
      <c r="K2708" s="4" t="s">
        <v>145</v>
      </c>
      <c r="L2708" s="4">
        <v>1980</v>
      </c>
      <c r="M2708" s="4" t="s">
        <v>266</v>
      </c>
      <c r="N2708" s="4" t="s">
        <v>304</v>
      </c>
      <c r="O2708" s="4" t="s">
        <v>122</v>
      </c>
      <c r="P2708" s="4"/>
      <c r="Q2708" s="4"/>
      <c r="R2708" s="4" t="s">
        <v>123</v>
      </c>
      <c r="S2708" s="13"/>
      <c r="T2708" s="4"/>
      <c r="U2708" s="4"/>
      <c r="V2708" s="4"/>
      <c r="W2708" s="4">
        <v>60</v>
      </c>
      <c r="X2708" s="13">
        <v>34955</v>
      </c>
      <c r="Y2708" s="27"/>
      <c r="Z2708" s="27"/>
      <c r="AA2708" s="28"/>
      <c r="AB2708" s="31"/>
      <c r="AC2708" s="32">
        <v>64.7</v>
      </c>
      <c r="AD2708" s="28"/>
      <c r="AE2708" s="28"/>
      <c r="AF2708" s="33">
        <v>4.2000000000000003E-2</v>
      </c>
      <c r="AG2708" s="28"/>
      <c r="AH2708" s="31"/>
      <c r="AI2708" s="31"/>
      <c r="AJ2708" s="31"/>
      <c r="AK2708" s="75" t="str">
        <f t="shared" si="551"/>
        <v/>
      </c>
      <c r="AL2708" s="75" t="str">
        <f t="shared" si="552"/>
        <v/>
      </c>
      <c r="AM2708" s="75"/>
      <c r="AN2708" s="75" t="str">
        <f t="shared" si="547"/>
        <v>A</v>
      </c>
      <c r="AO2708" s="75" t="str">
        <f t="shared" si="548"/>
        <v/>
      </c>
      <c r="AP2708" s="75" t="str">
        <f t="shared" si="549"/>
        <v/>
      </c>
      <c r="AQ2708" s="75" t="str">
        <f t="shared" si="550"/>
        <v>A</v>
      </c>
      <c r="AR2708" s="75" t="str">
        <f t="shared" si="553"/>
        <v/>
      </c>
      <c r="AS2708" s="75"/>
      <c r="AT2708" s="75"/>
      <c r="AU2708" s="48" t="e">
        <f>IF(OR(AQ2708="I",#REF!="I",AQ2708="C",#REF!="C"),"Termovacío",IF(OR(AO2708="I",AN2708="I",AP2708="I",AK2708="I",AL2708="I",AO2708="C",AN2708="C",AP2708="C",AK2708="C",AL2708="C"),"Regeneración",""))</f>
        <v>#REF!</v>
      </c>
    </row>
    <row r="2709" spans="1:47" s="10" customFormat="1" ht="15" customHeight="1" x14ac:dyDescent="0.2">
      <c r="A2709" s="4">
        <v>129</v>
      </c>
      <c r="B2709" s="4">
        <v>500059</v>
      </c>
      <c r="C2709" s="4" t="s">
        <v>82</v>
      </c>
      <c r="D2709" s="4" t="s">
        <v>163</v>
      </c>
      <c r="E2709" s="3"/>
      <c r="F2709" s="4" t="s">
        <v>420</v>
      </c>
      <c r="G2709" s="4" t="s">
        <v>9</v>
      </c>
      <c r="H2709" s="4" t="s">
        <v>26</v>
      </c>
      <c r="I2709" s="4" t="s">
        <v>10</v>
      </c>
      <c r="J2709" s="4">
        <v>25</v>
      </c>
      <c r="K2709" s="4" t="s">
        <v>145</v>
      </c>
      <c r="L2709" s="4">
        <v>1980</v>
      </c>
      <c r="M2709" s="4" t="s">
        <v>266</v>
      </c>
      <c r="N2709" s="4" t="s">
        <v>304</v>
      </c>
      <c r="O2709" s="4" t="s">
        <v>122</v>
      </c>
      <c r="P2709" s="4"/>
      <c r="Q2709" s="4"/>
      <c r="R2709" s="4" t="s">
        <v>123</v>
      </c>
      <c r="S2709" s="13"/>
      <c r="T2709" s="4"/>
      <c r="U2709" s="4"/>
      <c r="V2709" s="4"/>
      <c r="W2709" s="4">
        <v>60</v>
      </c>
      <c r="X2709" s="13">
        <v>34470</v>
      </c>
      <c r="Y2709" s="27"/>
      <c r="Z2709" s="27"/>
      <c r="AA2709" s="28"/>
      <c r="AB2709" s="31"/>
      <c r="AC2709" s="32">
        <v>58.9</v>
      </c>
      <c r="AD2709" s="28"/>
      <c r="AE2709" s="28"/>
      <c r="AF2709" s="33">
        <v>3.6999999999999998E-2</v>
      </c>
      <c r="AG2709" s="28"/>
      <c r="AH2709" s="31"/>
      <c r="AI2709" s="31"/>
      <c r="AJ2709" s="31"/>
      <c r="AK2709" s="75" t="str">
        <f t="shared" si="551"/>
        <v/>
      </c>
      <c r="AL2709" s="75" t="str">
        <f t="shared" si="552"/>
        <v/>
      </c>
      <c r="AM2709" s="75"/>
      <c r="AN2709" s="75" t="str">
        <f t="shared" si="547"/>
        <v>A</v>
      </c>
      <c r="AO2709" s="75" t="str">
        <f t="shared" si="548"/>
        <v/>
      </c>
      <c r="AP2709" s="75" t="str">
        <f t="shared" si="549"/>
        <v/>
      </c>
      <c r="AQ2709" s="75" t="str">
        <f t="shared" si="550"/>
        <v>A</v>
      </c>
      <c r="AR2709" s="75" t="str">
        <f t="shared" si="553"/>
        <v/>
      </c>
      <c r="AS2709" s="75"/>
      <c r="AT2709" s="75"/>
      <c r="AU2709" s="48" t="e">
        <f>IF(OR(AQ2709="I",#REF!="I",AQ2709="C",#REF!="C"),"Termovacío",IF(OR(AO2709="I",AN2709="I",AP2709="I",AK2709="I",AL2709="I",AO2709="C",AN2709="C",AP2709="C",AK2709="C",AL2709="C"),"Regeneración",""))</f>
        <v>#REF!</v>
      </c>
    </row>
    <row r="2710" spans="1:47" s="10" customFormat="1" ht="15" customHeight="1" x14ac:dyDescent="0.2">
      <c r="A2710" s="4">
        <v>129</v>
      </c>
      <c r="B2710" s="4">
        <v>500059</v>
      </c>
      <c r="C2710" s="4" t="s">
        <v>82</v>
      </c>
      <c r="D2710" s="4" t="s">
        <v>163</v>
      </c>
      <c r="E2710" s="3"/>
      <c r="F2710" s="4" t="s">
        <v>420</v>
      </c>
      <c r="G2710" s="4" t="s">
        <v>9</v>
      </c>
      <c r="H2710" s="4" t="s">
        <v>26</v>
      </c>
      <c r="I2710" s="4" t="s">
        <v>10</v>
      </c>
      <c r="J2710" s="4">
        <v>25</v>
      </c>
      <c r="K2710" s="4" t="s">
        <v>145</v>
      </c>
      <c r="L2710" s="4">
        <v>1980</v>
      </c>
      <c r="M2710" s="4" t="s">
        <v>266</v>
      </c>
      <c r="N2710" s="4" t="s">
        <v>304</v>
      </c>
      <c r="O2710" s="4" t="s">
        <v>122</v>
      </c>
      <c r="P2710" s="4"/>
      <c r="Q2710" s="4"/>
      <c r="R2710" s="4" t="s">
        <v>123</v>
      </c>
      <c r="S2710" s="13"/>
      <c r="T2710" s="4"/>
      <c r="U2710" s="4"/>
      <c r="V2710" s="4"/>
      <c r="W2710" s="4">
        <v>60</v>
      </c>
      <c r="X2710" s="13">
        <v>33760</v>
      </c>
      <c r="Y2710" s="27"/>
      <c r="Z2710" s="27"/>
      <c r="AA2710" s="28"/>
      <c r="AB2710" s="31"/>
      <c r="AC2710" s="32">
        <v>40.9</v>
      </c>
      <c r="AD2710" s="28"/>
      <c r="AE2710" s="28"/>
      <c r="AF2710" s="33">
        <v>1.7000000000000001E-2</v>
      </c>
      <c r="AG2710" s="28"/>
      <c r="AH2710" s="31"/>
      <c r="AI2710" s="31"/>
      <c r="AJ2710" s="31"/>
      <c r="AK2710" s="75" t="str">
        <f t="shared" si="551"/>
        <v/>
      </c>
      <c r="AL2710" s="75" t="str">
        <f t="shared" si="552"/>
        <v/>
      </c>
      <c r="AM2710" s="75"/>
      <c r="AN2710" s="75" t="str">
        <f t="shared" si="547"/>
        <v>A</v>
      </c>
      <c r="AO2710" s="75" t="str">
        <f t="shared" si="548"/>
        <v/>
      </c>
      <c r="AP2710" s="75" t="str">
        <f t="shared" si="549"/>
        <v/>
      </c>
      <c r="AQ2710" s="75" t="str">
        <f t="shared" si="550"/>
        <v>A</v>
      </c>
      <c r="AR2710" s="75" t="str">
        <f t="shared" si="553"/>
        <v/>
      </c>
      <c r="AS2710" s="75"/>
      <c r="AT2710" s="75"/>
      <c r="AU2710" s="48" t="e">
        <f>IF(OR(AQ2710="I",#REF!="I",AQ2710="C",#REF!="C"),"Termovacío",IF(OR(AO2710="I",AN2710="I",AP2710="I",AK2710="I",AL2710="I",AO2710="C",AN2710="C",AP2710="C",AK2710="C",AL2710="C"),"Regeneración",""))</f>
        <v>#REF!</v>
      </c>
    </row>
    <row r="2711" spans="1:47" s="10" customFormat="1" ht="15" customHeight="1" x14ac:dyDescent="0.2">
      <c r="A2711" s="54">
        <v>126</v>
      </c>
      <c r="B2711" s="54">
        <v>500063</v>
      </c>
      <c r="C2711" s="54" t="s">
        <v>88</v>
      </c>
      <c r="D2711" s="54" t="s">
        <v>156</v>
      </c>
      <c r="E2711" s="55"/>
      <c r="F2711" s="54" t="s">
        <v>417</v>
      </c>
      <c r="G2711" s="54" t="s">
        <v>9</v>
      </c>
      <c r="H2711" s="54" t="s">
        <v>44</v>
      </c>
      <c r="I2711" s="54" t="s">
        <v>10</v>
      </c>
      <c r="J2711" s="54">
        <v>25</v>
      </c>
      <c r="K2711" s="54" t="s">
        <v>136</v>
      </c>
      <c r="L2711" s="54">
        <v>1982</v>
      </c>
      <c r="M2711" s="54" t="s">
        <v>266</v>
      </c>
      <c r="N2711" s="54" t="s">
        <v>304</v>
      </c>
      <c r="O2711" s="54" t="s">
        <v>122</v>
      </c>
      <c r="P2711" s="54"/>
      <c r="Q2711" s="54"/>
      <c r="R2711" s="54" t="s">
        <v>123</v>
      </c>
      <c r="S2711" s="56"/>
      <c r="T2711" s="54"/>
      <c r="U2711" s="54"/>
      <c r="V2711" s="54" t="s">
        <v>448</v>
      </c>
      <c r="W2711" s="54">
        <v>60</v>
      </c>
      <c r="X2711" s="56">
        <v>45125</v>
      </c>
      <c r="Y2711" s="57">
        <v>58.2</v>
      </c>
      <c r="Z2711" s="57">
        <v>35.200000000000003</v>
      </c>
      <c r="AA2711" s="58" t="s">
        <v>450</v>
      </c>
      <c r="AB2711" s="59">
        <v>0.871</v>
      </c>
      <c r="AC2711" s="60">
        <v>41</v>
      </c>
      <c r="AD2711" s="58">
        <v>20</v>
      </c>
      <c r="AE2711" s="58">
        <v>33.799999999999997</v>
      </c>
      <c r="AF2711" s="61">
        <v>0.02</v>
      </c>
      <c r="AG2711" s="58" t="s">
        <v>458</v>
      </c>
      <c r="AH2711" s="59">
        <v>3.1E-2</v>
      </c>
      <c r="AI2711" s="59">
        <v>1.3080000000000001</v>
      </c>
      <c r="AJ2711" s="59"/>
      <c r="AK2711" s="75" t="str">
        <f t="shared" si="551"/>
        <v>A</v>
      </c>
      <c r="AL2711" s="75" t="str">
        <f t="shared" si="552"/>
        <v>A</v>
      </c>
      <c r="AM2711" s="75"/>
      <c r="AN2711" s="59"/>
      <c r="AO2711" s="59"/>
      <c r="AP2711" s="59"/>
      <c r="AQ2711" s="59"/>
      <c r="AR2711" s="75" t="str">
        <f t="shared" si="553"/>
        <v/>
      </c>
      <c r="AS2711" s="75"/>
      <c r="AT2711" s="75"/>
      <c r="AU2711" s="62" t="e">
        <f>IF(#REF!="Falta Información","Falta Información",IF(AND(AND(W2711=220,OR(AC2711&lt;47,#REF!&gt;=12)),AND(W2711=220,OR(AE2711&lt;30,AF2711&gt;0.15,AH2711&gt;0.5,AI2711&gt;5,AG2711&gt;3.5))),"Termovacío y Regeneración",IF(AND(W2711=220,OR(AC2711&lt;47,#REF!&gt;=12)),"Termovacío",IF(AND(W2711=220,OR(AE2711&lt;30,AF2711&gt;0.15,AH2711&gt;0.5,AI2711&gt;5,AG2711&gt;3.5)),"Regeneración",IF(AND(AND(W2711=60,OR(AC2711&lt;40,#REF!&gt;=27)),AND(W2711=60,OR(AE2711&lt;25,AF2711&gt;0.2,AH2711&gt;0.5,AI2711&gt;5,AG2711&gt;3.5))),"Termovacío y Regeneración",IF(AND(W2711=60,OR(AC2711&lt;40,#REF!&gt;=27)),"Termovacío",IF(AND(W2711=60,OR(AE2711&lt;25,AF2711&gt;0.2,AH2711&gt;0.5,AI2711&gt;5,AG2711&gt;3.5)),"Regeneración","OK")))))))</f>
        <v>#REF!</v>
      </c>
    </row>
    <row r="2712" spans="1:47" s="10" customFormat="1" ht="15" customHeight="1" x14ac:dyDescent="0.2">
      <c r="A2712" s="4">
        <v>126</v>
      </c>
      <c r="B2712" s="4">
        <v>500063</v>
      </c>
      <c r="C2712" s="4" t="s">
        <v>88</v>
      </c>
      <c r="D2712" s="4" t="s">
        <v>156</v>
      </c>
      <c r="E2712" s="3"/>
      <c r="F2712" s="4" t="s">
        <v>417</v>
      </c>
      <c r="G2712" s="4" t="s">
        <v>9</v>
      </c>
      <c r="H2712" s="4" t="s">
        <v>44</v>
      </c>
      <c r="I2712" s="4" t="s">
        <v>10</v>
      </c>
      <c r="J2712" s="4">
        <v>25</v>
      </c>
      <c r="K2712" s="4" t="s">
        <v>136</v>
      </c>
      <c r="L2712" s="4">
        <v>1982</v>
      </c>
      <c r="M2712" s="4" t="s">
        <v>266</v>
      </c>
      <c r="N2712" s="4" t="s">
        <v>304</v>
      </c>
      <c r="O2712" s="4" t="s">
        <v>122</v>
      </c>
      <c r="P2712" s="4"/>
      <c r="Q2712" s="4"/>
      <c r="R2712" s="4" t="s">
        <v>123</v>
      </c>
      <c r="S2712" s="13"/>
      <c r="T2712" s="4"/>
      <c r="U2712" s="4"/>
      <c r="V2712" s="4" t="s">
        <v>301</v>
      </c>
      <c r="W2712" s="4">
        <v>60</v>
      </c>
      <c r="X2712" s="13">
        <v>44389</v>
      </c>
      <c r="Y2712" s="27">
        <v>66.5</v>
      </c>
      <c r="Z2712" s="27">
        <v>63</v>
      </c>
      <c r="AA2712" s="28" t="s">
        <v>283</v>
      </c>
      <c r="AB2712" s="31">
        <v>0.86199999999999999</v>
      </c>
      <c r="AC2712" s="32">
        <v>20</v>
      </c>
      <c r="AD2712" s="28">
        <v>22</v>
      </c>
      <c r="AE2712" s="28">
        <v>32</v>
      </c>
      <c r="AF2712" s="33">
        <v>0.02</v>
      </c>
      <c r="AG2712" s="28">
        <v>2.5</v>
      </c>
      <c r="AH2712" s="31">
        <v>2.7E-2</v>
      </c>
      <c r="AI2712" s="31">
        <v>1.5780000000000001</v>
      </c>
      <c r="AJ2712" s="31"/>
      <c r="AK2712" s="75" t="str">
        <f t="shared" si="551"/>
        <v>A</v>
      </c>
      <c r="AL2712" s="75" t="str">
        <f t="shared" si="552"/>
        <v>A</v>
      </c>
      <c r="AM2712" s="75"/>
      <c r="AN2712" s="31"/>
      <c r="AO2712" s="31"/>
      <c r="AP2712" s="31"/>
      <c r="AQ2712" s="31"/>
      <c r="AR2712" s="75" t="str">
        <f t="shared" si="553"/>
        <v/>
      </c>
      <c r="AS2712" s="75"/>
      <c r="AT2712" s="75"/>
      <c r="AU2712" s="48" t="e">
        <f>IF(#REF!="Falta Información","Falta Información",IF(AND(AND(W2712=220,OR(AC2712&lt;47,#REF!&gt;=12)),AND(W2712=220,OR(AE2712&lt;30,AF2712&gt;0.15,AH2712&gt;0.5,AI2712&gt;5,AG2712&gt;3.5))),"Termovacío y Regeneración",IF(AND(W2712=220,OR(AC2712&lt;47,#REF!&gt;=12)),"Termovacío",IF(AND(W2712=220,OR(AE2712&lt;30,AF2712&gt;0.15,AH2712&gt;0.5,AI2712&gt;5,AG2712&gt;3.5)),"Regeneración",IF(AND(AND(W2712=60,OR(AC2712&lt;40,#REF!&gt;=27)),AND(W2712=60,OR(AE2712&lt;25,AF2712&gt;0.2,AH2712&gt;0.5,AI2712&gt;5,AG2712&gt;3.5))),"Termovacío y Regeneración",IF(AND(W2712=60,OR(AC2712&lt;40,#REF!&gt;=27)),"Termovacío",IF(AND(W2712=60,OR(AE2712&lt;25,AF2712&gt;0.2,AH2712&gt;0.5,AI2712&gt;5,AG2712&gt;3.5)),"Regeneración","OK")))))))</f>
        <v>#REF!</v>
      </c>
    </row>
    <row r="2713" spans="1:47" s="10" customFormat="1" ht="15" customHeight="1" x14ac:dyDescent="0.2">
      <c r="A2713" s="4">
        <v>126</v>
      </c>
      <c r="B2713" s="4">
        <v>500063</v>
      </c>
      <c r="C2713" s="4" t="s">
        <v>88</v>
      </c>
      <c r="D2713" s="4" t="s">
        <v>156</v>
      </c>
      <c r="E2713" s="3"/>
      <c r="F2713" s="4" t="s">
        <v>417</v>
      </c>
      <c r="G2713" s="4" t="s">
        <v>9</v>
      </c>
      <c r="H2713" s="4" t="s">
        <v>44</v>
      </c>
      <c r="I2713" s="4" t="s">
        <v>10</v>
      </c>
      <c r="J2713" s="4">
        <v>25</v>
      </c>
      <c r="K2713" s="4" t="s">
        <v>136</v>
      </c>
      <c r="L2713" s="4">
        <v>1982</v>
      </c>
      <c r="M2713" s="4" t="s">
        <v>266</v>
      </c>
      <c r="N2713" s="4" t="s">
        <v>304</v>
      </c>
      <c r="O2713" s="4" t="s">
        <v>122</v>
      </c>
      <c r="P2713" s="4"/>
      <c r="Q2713" s="4"/>
      <c r="R2713" s="4" t="s">
        <v>123</v>
      </c>
      <c r="S2713" s="13"/>
      <c r="T2713" s="4"/>
      <c r="U2713" s="4"/>
      <c r="V2713" s="4"/>
      <c r="W2713" s="4">
        <v>60</v>
      </c>
      <c r="X2713" s="13">
        <v>43579</v>
      </c>
      <c r="Y2713" s="27"/>
      <c r="Z2713" s="27"/>
      <c r="AA2713" s="28"/>
      <c r="AB2713" s="31"/>
      <c r="AC2713" s="32">
        <v>20</v>
      </c>
      <c r="AD2713" s="28"/>
      <c r="AE2713" s="28">
        <v>40.200000000000003</v>
      </c>
      <c r="AF2713" s="33">
        <v>0.01</v>
      </c>
      <c r="AG2713" s="28">
        <v>2</v>
      </c>
      <c r="AH2713" s="31">
        <v>4.5999999999999999E-2</v>
      </c>
      <c r="AI2713" s="31">
        <v>1.04</v>
      </c>
      <c r="AJ2713" s="31"/>
      <c r="AK2713" s="75" t="str">
        <f t="shared" si="551"/>
        <v>A</v>
      </c>
      <c r="AL2713" s="75" t="str">
        <f t="shared" si="552"/>
        <v>A</v>
      </c>
      <c r="AM2713" s="75"/>
      <c r="AN2713" s="31"/>
      <c r="AO2713" s="31"/>
      <c r="AP2713" s="31"/>
      <c r="AQ2713" s="31"/>
      <c r="AR2713" s="75" t="str">
        <f t="shared" si="553"/>
        <v/>
      </c>
      <c r="AS2713" s="75"/>
      <c r="AT2713" s="75"/>
      <c r="AU2713" s="48" t="e">
        <f>IF(#REF!="Falta Información","Falta Información",IF(AND(AND(W2713=220,OR(AC2713&lt;47,#REF!&gt;=12)),AND(W2713=220,OR(AE2713&lt;30,AF2713&gt;0.15,AH2713&gt;0.5,AI2713&gt;5,AG2713&gt;3.5))),"Termovacío y Regeneración",IF(AND(W2713=220,OR(AC2713&lt;47,#REF!&gt;=12)),"Termovacío",IF(AND(W2713=220,OR(AE2713&lt;30,AF2713&gt;0.15,AH2713&gt;0.5,AI2713&gt;5,AG2713&gt;3.5)),"Regeneración",IF(AND(AND(W2713=60,OR(AC2713&lt;40,#REF!&gt;=27)),AND(W2713=60,OR(AE2713&lt;25,AF2713&gt;0.2,AH2713&gt;0.5,AI2713&gt;5,AG2713&gt;3.5))),"Termovacío y Regeneración",IF(AND(W2713=60,OR(AC2713&lt;40,#REF!&gt;=27)),"Termovacío",IF(AND(W2713=60,OR(AE2713&lt;25,AF2713&gt;0.2,AH2713&gt;0.5,AI2713&gt;5,AG2713&gt;3.5)),"Regeneración","OK")))))))</f>
        <v>#REF!</v>
      </c>
    </row>
    <row r="2714" spans="1:47" s="10" customFormat="1" ht="15" customHeight="1" x14ac:dyDescent="0.2">
      <c r="A2714" s="4">
        <v>126</v>
      </c>
      <c r="B2714" s="4">
        <v>500063</v>
      </c>
      <c r="C2714" s="4" t="s">
        <v>88</v>
      </c>
      <c r="D2714" s="4" t="s">
        <v>156</v>
      </c>
      <c r="E2714" s="3"/>
      <c r="F2714" s="4" t="s">
        <v>417</v>
      </c>
      <c r="G2714" s="4" t="s">
        <v>9</v>
      </c>
      <c r="H2714" s="4" t="s">
        <v>44</v>
      </c>
      <c r="I2714" s="4" t="s">
        <v>10</v>
      </c>
      <c r="J2714" s="4">
        <v>25</v>
      </c>
      <c r="K2714" s="4" t="s">
        <v>136</v>
      </c>
      <c r="L2714" s="4">
        <v>1982</v>
      </c>
      <c r="M2714" s="4" t="s">
        <v>266</v>
      </c>
      <c r="N2714" s="4" t="s">
        <v>304</v>
      </c>
      <c r="O2714" s="4" t="s">
        <v>122</v>
      </c>
      <c r="P2714" s="4"/>
      <c r="Q2714" s="4"/>
      <c r="R2714" s="4" t="s">
        <v>123</v>
      </c>
      <c r="S2714" s="13"/>
      <c r="T2714" s="4"/>
      <c r="U2714" s="4"/>
      <c r="V2714" s="4"/>
      <c r="W2714" s="4">
        <v>60</v>
      </c>
      <c r="X2714" s="13">
        <v>43314</v>
      </c>
      <c r="Y2714" s="27"/>
      <c r="Z2714" s="27"/>
      <c r="AA2714" s="28"/>
      <c r="AB2714" s="31"/>
      <c r="AC2714" s="32">
        <v>55.1</v>
      </c>
      <c r="AD2714" s="28"/>
      <c r="AE2714" s="28">
        <v>37.6</v>
      </c>
      <c r="AF2714" s="33">
        <v>0.03</v>
      </c>
      <c r="AG2714" s="28">
        <v>2</v>
      </c>
      <c r="AH2714" s="31">
        <v>4.2999999999999997E-2</v>
      </c>
      <c r="AI2714" s="31">
        <v>1.03</v>
      </c>
      <c r="AJ2714" s="31"/>
      <c r="AK2714" s="75" t="str">
        <f t="shared" si="551"/>
        <v>A</v>
      </c>
      <c r="AL2714" s="75" t="str">
        <f t="shared" si="552"/>
        <v>A</v>
      </c>
      <c r="AM2714" s="75"/>
      <c r="AN2714" s="31"/>
      <c r="AO2714" s="31"/>
      <c r="AP2714" s="31"/>
      <c r="AQ2714" s="31"/>
      <c r="AR2714" s="75" t="str">
        <f t="shared" si="553"/>
        <v/>
      </c>
      <c r="AS2714" s="75"/>
      <c r="AT2714" s="75"/>
      <c r="AU2714" s="48" t="e">
        <f>IF(#REF!="Falta Información","Falta Información",IF(AND(AND(W2714=220,OR(AC2714&lt;47,#REF!&gt;=12)),AND(W2714=220,OR(AE2714&lt;30,AF2714&gt;0.15,AH2714&gt;0.5,AI2714&gt;5,AG2714&gt;3.5))),"Termovacío y Regeneración",IF(AND(W2714=220,OR(AC2714&lt;47,#REF!&gt;=12)),"Termovacío",IF(AND(W2714=220,OR(AE2714&lt;30,AF2714&gt;0.15,AH2714&gt;0.5,AI2714&gt;5,AG2714&gt;3.5)),"Regeneración",IF(AND(AND(W2714=60,OR(AC2714&lt;40,#REF!&gt;=27)),AND(W2714=60,OR(AE2714&lt;25,AF2714&gt;0.2,AH2714&gt;0.5,AI2714&gt;5,AG2714&gt;3.5))),"Termovacío y Regeneración",IF(AND(W2714=60,OR(AC2714&lt;40,#REF!&gt;=27)),"Termovacío",IF(AND(W2714=60,OR(AE2714&lt;25,AF2714&gt;0.2,AH2714&gt;0.5,AI2714&gt;5,AG2714&gt;3.5)),"Regeneración","OK")))))))</f>
        <v>#REF!</v>
      </c>
    </row>
    <row r="2715" spans="1:47" s="10" customFormat="1" ht="15" customHeight="1" x14ac:dyDescent="0.2">
      <c r="A2715" s="4">
        <v>126</v>
      </c>
      <c r="B2715" s="4">
        <v>500063</v>
      </c>
      <c r="C2715" s="4" t="s">
        <v>88</v>
      </c>
      <c r="D2715" s="4" t="s">
        <v>156</v>
      </c>
      <c r="E2715" s="3"/>
      <c r="F2715" s="4" t="s">
        <v>417</v>
      </c>
      <c r="G2715" s="4" t="s">
        <v>9</v>
      </c>
      <c r="H2715" s="4" t="s">
        <v>44</v>
      </c>
      <c r="I2715" s="4" t="s">
        <v>10</v>
      </c>
      <c r="J2715" s="4">
        <v>25</v>
      </c>
      <c r="K2715" s="4" t="s">
        <v>136</v>
      </c>
      <c r="L2715" s="4">
        <v>1982</v>
      </c>
      <c r="M2715" s="4" t="s">
        <v>266</v>
      </c>
      <c r="N2715" s="4" t="s">
        <v>304</v>
      </c>
      <c r="O2715" s="4" t="s">
        <v>122</v>
      </c>
      <c r="P2715" s="4"/>
      <c r="Q2715" s="4"/>
      <c r="R2715" s="4" t="s">
        <v>123</v>
      </c>
      <c r="S2715" s="13"/>
      <c r="T2715" s="4"/>
      <c r="U2715" s="4"/>
      <c r="V2715" s="4"/>
      <c r="W2715" s="4">
        <v>60</v>
      </c>
      <c r="X2715" s="13">
        <v>42922</v>
      </c>
      <c r="Y2715" s="27"/>
      <c r="Z2715" s="27"/>
      <c r="AA2715" s="28"/>
      <c r="AB2715" s="31"/>
      <c r="AC2715" s="32"/>
      <c r="AD2715" s="28"/>
      <c r="AE2715" s="28">
        <v>38.299999999999997</v>
      </c>
      <c r="AF2715" s="33">
        <v>0.01</v>
      </c>
      <c r="AG2715" s="28">
        <v>2</v>
      </c>
      <c r="AH2715" s="31">
        <v>7.0000000000000007E-2</v>
      </c>
      <c r="AI2715" s="31">
        <v>1.4</v>
      </c>
      <c r="AJ2715" s="31"/>
      <c r="AK2715" s="75" t="str">
        <f t="shared" si="551"/>
        <v>A</v>
      </c>
      <c r="AL2715" s="75" t="str">
        <f t="shared" si="552"/>
        <v>A</v>
      </c>
      <c r="AM2715" s="75"/>
      <c r="AN2715" s="31"/>
      <c r="AO2715" s="31"/>
      <c r="AP2715" s="31"/>
      <c r="AQ2715" s="31"/>
      <c r="AR2715" s="75" t="str">
        <f t="shared" si="553"/>
        <v/>
      </c>
      <c r="AS2715" s="75"/>
      <c r="AT2715" s="75"/>
      <c r="AU2715" s="48" t="e">
        <f>IF(#REF!="Falta Información","Falta Información",IF(AND(AND(W2715=220,OR(AC2715&lt;47,#REF!&gt;=12)),AND(W2715=220,OR(AE2715&lt;30,AF2715&gt;0.15,AH2715&gt;0.5,AI2715&gt;5,AG2715&gt;3.5))),"Termovacío y Regeneración",IF(AND(W2715=220,OR(AC2715&lt;47,#REF!&gt;=12)),"Termovacío",IF(AND(W2715=220,OR(AE2715&lt;30,AF2715&gt;0.15,AH2715&gt;0.5,AI2715&gt;5,AG2715&gt;3.5)),"Regeneración",IF(AND(AND(W2715=60,OR(AC2715&lt;40,#REF!&gt;=27)),AND(W2715=60,OR(AE2715&lt;25,AF2715&gt;0.2,AH2715&gt;0.5,AI2715&gt;5,AG2715&gt;3.5))),"Termovacío y Regeneración",IF(AND(W2715=60,OR(AC2715&lt;40,#REF!&gt;=27)),"Termovacío",IF(AND(W2715=60,OR(AE2715&lt;25,AF2715&gt;0.2,AH2715&gt;0.5,AI2715&gt;5,AG2715&gt;3.5)),"Regeneración","OK")))))))</f>
        <v>#REF!</v>
      </c>
    </row>
    <row r="2716" spans="1:47" s="10" customFormat="1" ht="15" customHeight="1" x14ac:dyDescent="0.2">
      <c r="A2716" s="4">
        <v>126</v>
      </c>
      <c r="B2716" s="4">
        <v>500063</v>
      </c>
      <c r="C2716" s="4" t="s">
        <v>88</v>
      </c>
      <c r="D2716" s="4" t="s">
        <v>156</v>
      </c>
      <c r="E2716" s="3"/>
      <c r="F2716" s="4" t="s">
        <v>417</v>
      </c>
      <c r="G2716" s="4" t="s">
        <v>9</v>
      </c>
      <c r="H2716" s="4" t="s">
        <v>44</v>
      </c>
      <c r="I2716" s="4" t="s">
        <v>10</v>
      </c>
      <c r="J2716" s="4">
        <v>25</v>
      </c>
      <c r="K2716" s="4" t="s">
        <v>136</v>
      </c>
      <c r="L2716" s="4">
        <v>1982</v>
      </c>
      <c r="M2716" s="4" t="s">
        <v>266</v>
      </c>
      <c r="N2716" s="4" t="s">
        <v>304</v>
      </c>
      <c r="O2716" s="4" t="s">
        <v>122</v>
      </c>
      <c r="P2716" s="4"/>
      <c r="Q2716" s="4"/>
      <c r="R2716" s="4" t="s">
        <v>123</v>
      </c>
      <c r="S2716" s="13"/>
      <c r="T2716" s="4"/>
      <c r="U2716" s="4"/>
      <c r="V2716" s="4"/>
      <c r="W2716" s="4">
        <v>60</v>
      </c>
      <c r="X2716" s="13">
        <v>42384</v>
      </c>
      <c r="Y2716" s="27"/>
      <c r="Z2716" s="27"/>
      <c r="AA2716" s="28"/>
      <c r="AB2716" s="31"/>
      <c r="AC2716" s="32"/>
      <c r="AD2716" s="28"/>
      <c r="AE2716" s="28">
        <v>40</v>
      </c>
      <c r="AF2716" s="33">
        <v>0.01</v>
      </c>
      <c r="AG2716" s="28">
        <v>0.5</v>
      </c>
      <c r="AH2716" s="31">
        <v>3.2000000000000001E-2</v>
      </c>
      <c r="AI2716" s="31">
        <v>0.82799999999999996</v>
      </c>
      <c r="AJ2716" s="31"/>
      <c r="AK2716" s="75" t="str">
        <f t="shared" si="551"/>
        <v>A</v>
      </c>
      <c r="AL2716" s="75" t="str">
        <f t="shared" si="552"/>
        <v>A</v>
      </c>
      <c r="AM2716" s="75"/>
      <c r="AN2716" s="31"/>
      <c r="AO2716" s="31"/>
      <c r="AP2716" s="31"/>
      <c r="AQ2716" s="31"/>
      <c r="AR2716" s="75" t="str">
        <f t="shared" si="553"/>
        <v/>
      </c>
      <c r="AS2716" s="75"/>
      <c r="AT2716" s="75"/>
      <c r="AU2716" s="48" t="e">
        <f>IF(#REF!="Falta Información","Falta Información",IF(AND(AND(W2716=220,OR(AC2716&lt;47,#REF!&gt;=12)),AND(W2716=220,OR(AE2716&lt;30,AF2716&gt;0.15,AH2716&gt;0.5,AI2716&gt;5,AG2716&gt;3.5))),"Termovacío y Regeneración",IF(AND(W2716=220,OR(AC2716&lt;47,#REF!&gt;=12)),"Termovacío",IF(AND(W2716=220,OR(AE2716&lt;30,AF2716&gt;0.15,AH2716&gt;0.5,AI2716&gt;5,AG2716&gt;3.5)),"Regeneración",IF(AND(AND(W2716=60,OR(AC2716&lt;40,#REF!&gt;=27)),AND(W2716=60,OR(AE2716&lt;25,AF2716&gt;0.2,AH2716&gt;0.5,AI2716&gt;5,AG2716&gt;3.5))),"Termovacío y Regeneración",IF(AND(W2716=60,OR(AC2716&lt;40,#REF!&gt;=27)),"Termovacío",IF(AND(W2716=60,OR(AE2716&lt;25,AF2716&gt;0.2,AH2716&gt;0.5,AI2716&gt;5,AG2716&gt;3.5)),"Regeneración","OK")))))))</f>
        <v>#REF!</v>
      </c>
    </row>
    <row r="2717" spans="1:47" s="10" customFormat="1" ht="15" customHeight="1" x14ac:dyDescent="0.2">
      <c r="A2717" s="4">
        <v>126</v>
      </c>
      <c r="B2717" s="4">
        <v>500063</v>
      </c>
      <c r="C2717" s="4" t="s">
        <v>88</v>
      </c>
      <c r="D2717" s="4" t="s">
        <v>156</v>
      </c>
      <c r="E2717" s="3"/>
      <c r="F2717" s="4" t="s">
        <v>417</v>
      </c>
      <c r="G2717" s="4" t="s">
        <v>9</v>
      </c>
      <c r="H2717" s="4" t="s">
        <v>44</v>
      </c>
      <c r="I2717" s="4" t="s">
        <v>10</v>
      </c>
      <c r="J2717" s="4">
        <v>25</v>
      </c>
      <c r="K2717" s="4" t="s">
        <v>136</v>
      </c>
      <c r="L2717" s="4">
        <v>1982</v>
      </c>
      <c r="M2717" s="4" t="s">
        <v>266</v>
      </c>
      <c r="N2717" s="4" t="s">
        <v>304</v>
      </c>
      <c r="O2717" s="4" t="s">
        <v>122</v>
      </c>
      <c r="P2717" s="4"/>
      <c r="Q2717" s="4"/>
      <c r="R2717" s="4" t="s">
        <v>123</v>
      </c>
      <c r="S2717" s="13"/>
      <c r="T2717" s="4"/>
      <c r="U2717" s="4"/>
      <c r="V2717" s="4"/>
      <c r="W2717" s="4">
        <v>60</v>
      </c>
      <c r="X2717" s="13">
        <v>41989</v>
      </c>
      <c r="Y2717" s="27"/>
      <c r="Z2717" s="27"/>
      <c r="AA2717" s="28"/>
      <c r="AB2717" s="31"/>
      <c r="AC2717" s="32"/>
      <c r="AD2717" s="28"/>
      <c r="AE2717" s="28">
        <v>39</v>
      </c>
      <c r="AF2717" s="33">
        <v>0.01</v>
      </c>
      <c r="AG2717" s="28">
        <v>1</v>
      </c>
      <c r="AH2717" s="31">
        <v>2.5000000000000001E-2</v>
      </c>
      <c r="AI2717" s="31"/>
      <c r="AJ2717" s="31"/>
      <c r="AK2717" s="75" t="str">
        <f t="shared" si="551"/>
        <v>A</v>
      </c>
      <c r="AL2717" s="75" t="str">
        <f t="shared" si="552"/>
        <v/>
      </c>
      <c r="AM2717" s="75"/>
      <c r="AN2717" s="31"/>
      <c r="AO2717" s="31"/>
      <c r="AP2717" s="31"/>
      <c r="AQ2717" s="31"/>
      <c r="AR2717" s="75" t="str">
        <f t="shared" si="553"/>
        <v/>
      </c>
      <c r="AS2717" s="75"/>
      <c r="AT2717" s="75"/>
      <c r="AU2717" s="48" t="e">
        <f>IF(#REF!="Falta Información","Falta Información",IF(AND(AND(W2717=220,OR(AC2717&lt;47,#REF!&gt;=12)),AND(W2717=220,OR(AE2717&lt;30,AF2717&gt;0.15,AH2717&gt;0.5,AI2717&gt;5,AG2717&gt;3.5))),"Termovacío y Regeneración",IF(AND(W2717=220,OR(AC2717&lt;47,#REF!&gt;=12)),"Termovacío",IF(AND(W2717=220,OR(AE2717&lt;30,AF2717&gt;0.15,AH2717&gt;0.5,AI2717&gt;5,AG2717&gt;3.5)),"Regeneración",IF(AND(AND(W2717=60,OR(AC2717&lt;40,#REF!&gt;=27)),AND(W2717=60,OR(AE2717&lt;25,AF2717&gt;0.2,AH2717&gt;0.5,AI2717&gt;5,AG2717&gt;3.5))),"Termovacío y Regeneración",IF(AND(W2717=60,OR(AC2717&lt;40,#REF!&gt;=27)),"Termovacío",IF(AND(W2717=60,OR(AE2717&lt;25,AF2717&gt;0.2,AH2717&gt;0.5,AI2717&gt;5,AG2717&gt;3.5)),"Regeneración","OK")))))))</f>
        <v>#REF!</v>
      </c>
    </row>
    <row r="2718" spans="1:47" s="10" customFormat="1" ht="15" customHeight="1" x14ac:dyDescent="0.2">
      <c r="A2718" s="4">
        <v>126</v>
      </c>
      <c r="B2718" s="4">
        <v>500063</v>
      </c>
      <c r="C2718" s="4" t="s">
        <v>88</v>
      </c>
      <c r="D2718" s="4" t="s">
        <v>156</v>
      </c>
      <c r="E2718" s="3"/>
      <c r="F2718" s="4" t="s">
        <v>417</v>
      </c>
      <c r="G2718" s="4" t="s">
        <v>9</v>
      </c>
      <c r="H2718" s="4" t="s">
        <v>44</v>
      </c>
      <c r="I2718" s="4" t="s">
        <v>10</v>
      </c>
      <c r="J2718" s="4">
        <v>25</v>
      </c>
      <c r="K2718" s="4" t="s">
        <v>136</v>
      </c>
      <c r="L2718" s="4">
        <v>1982</v>
      </c>
      <c r="M2718" s="4" t="s">
        <v>266</v>
      </c>
      <c r="N2718" s="4" t="s">
        <v>304</v>
      </c>
      <c r="O2718" s="4" t="s">
        <v>122</v>
      </c>
      <c r="P2718" s="4"/>
      <c r="Q2718" s="4"/>
      <c r="R2718" s="4" t="s">
        <v>123</v>
      </c>
      <c r="S2718" s="13"/>
      <c r="T2718" s="4"/>
      <c r="U2718" s="4"/>
      <c r="V2718" s="4"/>
      <c r="W2718" s="4">
        <v>60</v>
      </c>
      <c r="X2718" s="13">
        <v>41918</v>
      </c>
      <c r="Y2718" s="27"/>
      <c r="Z2718" s="27"/>
      <c r="AA2718" s="28"/>
      <c r="AB2718" s="31"/>
      <c r="AC2718" s="32"/>
      <c r="AD2718" s="28"/>
      <c r="AE2718" s="28">
        <v>34.9</v>
      </c>
      <c r="AF2718" s="33">
        <v>0.02</v>
      </c>
      <c r="AG2718" s="28">
        <v>2</v>
      </c>
      <c r="AH2718" s="31"/>
      <c r="AI2718" s="31">
        <v>7.0000000000000001E-3</v>
      </c>
      <c r="AJ2718" s="31"/>
      <c r="AK2718" s="75" t="str">
        <f t="shared" si="551"/>
        <v/>
      </c>
      <c r="AL2718" s="75" t="str">
        <f t="shared" si="552"/>
        <v>A</v>
      </c>
      <c r="AM2718" s="75"/>
      <c r="AN2718" s="31"/>
      <c r="AO2718" s="31"/>
      <c r="AP2718" s="31"/>
      <c r="AQ2718" s="31"/>
      <c r="AR2718" s="75" t="str">
        <f t="shared" si="553"/>
        <v/>
      </c>
      <c r="AS2718" s="75"/>
      <c r="AT2718" s="75"/>
      <c r="AU2718" s="48" t="e">
        <f>IF(#REF!="Falta Información","Falta Información",IF(AND(AND(W2718=220,OR(AC2718&lt;47,#REF!&gt;=12)),AND(W2718=220,OR(AE2718&lt;30,AF2718&gt;0.15,AH2718&gt;0.5,AI2718&gt;5,AG2718&gt;3.5))),"Termovacío y Regeneración",IF(AND(W2718=220,OR(AC2718&lt;47,#REF!&gt;=12)),"Termovacío",IF(AND(W2718=220,OR(AE2718&lt;30,AF2718&gt;0.15,AH2718&gt;0.5,AI2718&gt;5,AG2718&gt;3.5)),"Regeneración",IF(AND(AND(W2718=60,OR(AC2718&lt;40,#REF!&gt;=27)),AND(W2718=60,OR(AE2718&lt;25,AF2718&gt;0.2,AH2718&gt;0.5,AI2718&gt;5,AG2718&gt;3.5))),"Termovacío y Regeneración",IF(AND(W2718=60,OR(AC2718&lt;40,#REF!&gt;=27)),"Termovacío",IF(AND(W2718=60,OR(AE2718&lt;25,AF2718&gt;0.2,AH2718&gt;0.5,AI2718&gt;5,AG2718&gt;3.5)),"Regeneración","OK")))))))</f>
        <v>#REF!</v>
      </c>
    </row>
    <row r="2719" spans="1:47" s="10" customFormat="1" ht="15" customHeight="1" x14ac:dyDescent="0.2">
      <c r="A2719" s="4">
        <v>126</v>
      </c>
      <c r="B2719" s="4">
        <v>500063</v>
      </c>
      <c r="C2719" s="4" t="s">
        <v>88</v>
      </c>
      <c r="D2719" s="4" t="s">
        <v>156</v>
      </c>
      <c r="E2719" s="3"/>
      <c r="F2719" s="4" t="s">
        <v>417</v>
      </c>
      <c r="G2719" s="4" t="s">
        <v>9</v>
      </c>
      <c r="H2719" s="4" t="s">
        <v>44</v>
      </c>
      <c r="I2719" s="4" t="s">
        <v>10</v>
      </c>
      <c r="J2719" s="4">
        <v>25</v>
      </c>
      <c r="K2719" s="4" t="s">
        <v>136</v>
      </c>
      <c r="L2719" s="4">
        <v>1982</v>
      </c>
      <c r="M2719" s="4" t="s">
        <v>266</v>
      </c>
      <c r="N2719" s="4" t="s">
        <v>304</v>
      </c>
      <c r="O2719" s="4" t="s">
        <v>122</v>
      </c>
      <c r="P2719" s="4"/>
      <c r="Q2719" s="4"/>
      <c r="R2719" s="4" t="s">
        <v>123</v>
      </c>
      <c r="S2719" s="13"/>
      <c r="T2719" s="4"/>
      <c r="U2719" s="4"/>
      <c r="V2719" s="4"/>
      <c r="W2719" s="4">
        <v>60</v>
      </c>
      <c r="X2719" s="13">
        <v>41638</v>
      </c>
      <c r="Y2719" s="27"/>
      <c r="Z2719" s="27"/>
      <c r="AA2719" s="28"/>
      <c r="AB2719" s="31"/>
      <c r="AC2719" s="32"/>
      <c r="AD2719" s="28"/>
      <c r="AE2719" s="28">
        <v>36.799999999999997</v>
      </c>
      <c r="AF2719" s="33">
        <v>0.01</v>
      </c>
      <c r="AG2719" s="28">
        <v>1.5</v>
      </c>
      <c r="AH2719" s="31">
        <v>2.7E-2</v>
      </c>
      <c r="AI2719" s="31">
        <v>0.55000000000000004</v>
      </c>
      <c r="AJ2719" s="31"/>
      <c r="AK2719" s="75" t="str">
        <f t="shared" si="551"/>
        <v>A</v>
      </c>
      <c r="AL2719" s="75" t="str">
        <f t="shared" si="552"/>
        <v>A</v>
      </c>
      <c r="AM2719" s="75"/>
      <c r="AN2719" s="31"/>
      <c r="AO2719" s="31"/>
      <c r="AP2719" s="31"/>
      <c r="AQ2719" s="31"/>
      <c r="AR2719" s="75" t="str">
        <f t="shared" si="553"/>
        <v/>
      </c>
      <c r="AS2719" s="75"/>
      <c r="AT2719" s="75"/>
      <c r="AU2719" s="48" t="e">
        <f>IF(#REF!="Falta Información","Falta Información",IF(AND(AND(W2719=220,OR(AC2719&lt;47,#REF!&gt;=12)),AND(W2719=220,OR(AE2719&lt;30,AF2719&gt;0.15,AH2719&gt;0.5,AI2719&gt;5,AG2719&gt;3.5))),"Termovacío y Regeneración",IF(AND(W2719=220,OR(AC2719&lt;47,#REF!&gt;=12)),"Termovacío",IF(AND(W2719=220,OR(AE2719&lt;30,AF2719&gt;0.15,AH2719&gt;0.5,AI2719&gt;5,AG2719&gt;3.5)),"Regeneración",IF(AND(AND(W2719=60,OR(AC2719&lt;40,#REF!&gt;=27)),AND(W2719=60,OR(AE2719&lt;25,AF2719&gt;0.2,AH2719&gt;0.5,AI2719&gt;5,AG2719&gt;3.5))),"Termovacío y Regeneración",IF(AND(W2719=60,OR(AC2719&lt;40,#REF!&gt;=27)),"Termovacío",IF(AND(W2719=60,OR(AE2719&lt;25,AF2719&gt;0.2,AH2719&gt;0.5,AI2719&gt;5,AG2719&gt;3.5)),"Regeneración","OK")))))))</f>
        <v>#REF!</v>
      </c>
    </row>
    <row r="2720" spans="1:47" s="10" customFormat="1" ht="15" customHeight="1" x14ac:dyDescent="0.2">
      <c r="A2720" s="4">
        <v>126</v>
      </c>
      <c r="B2720" s="4">
        <v>500063</v>
      </c>
      <c r="C2720" s="4" t="s">
        <v>88</v>
      </c>
      <c r="D2720" s="4" t="s">
        <v>156</v>
      </c>
      <c r="E2720" s="3"/>
      <c r="F2720" s="4" t="s">
        <v>417</v>
      </c>
      <c r="G2720" s="4" t="s">
        <v>9</v>
      </c>
      <c r="H2720" s="4" t="s">
        <v>44</v>
      </c>
      <c r="I2720" s="4" t="s">
        <v>10</v>
      </c>
      <c r="J2720" s="4">
        <v>25</v>
      </c>
      <c r="K2720" s="4" t="s">
        <v>136</v>
      </c>
      <c r="L2720" s="4">
        <v>1982</v>
      </c>
      <c r="M2720" s="4" t="s">
        <v>266</v>
      </c>
      <c r="N2720" s="4" t="s">
        <v>304</v>
      </c>
      <c r="O2720" s="4" t="s">
        <v>122</v>
      </c>
      <c r="P2720" s="4"/>
      <c r="Q2720" s="4"/>
      <c r="R2720" s="4" t="s">
        <v>123</v>
      </c>
      <c r="S2720" s="13"/>
      <c r="T2720" s="4"/>
      <c r="U2720" s="4"/>
      <c r="V2720" s="4"/>
      <c r="W2720" s="4">
        <v>60</v>
      </c>
      <c r="X2720" s="13">
        <v>41341</v>
      </c>
      <c r="Y2720" s="27"/>
      <c r="Z2720" s="27"/>
      <c r="AA2720" s="28"/>
      <c r="AB2720" s="31"/>
      <c r="AC2720" s="32"/>
      <c r="AD2720" s="28"/>
      <c r="AE2720" s="28">
        <v>37</v>
      </c>
      <c r="AF2720" s="33">
        <v>0.01</v>
      </c>
      <c r="AG2720" s="28">
        <v>1</v>
      </c>
      <c r="AH2720" s="31">
        <v>1.2E-2</v>
      </c>
      <c r="AI2720" s="31">
        <v>0.53700000000000003</v>
      </c>
      <c r="AJ2720" s="31"/>
      <c r="AK2720" s="75" t="str">
        <f t="shared" si="551"/>
        <v>A</v>
      </c>
      <c r="AL2720" s="75" t="str">
        <f t="shared" si="552"/>
        <v>A</v>
      </c>
      <c r="AM2720" s="75"/>
      <c r="AN2720" s="31"/>
      <c r="AO2720" s="31"/>
      <c r="AP2720" s="31"/>
      <c r="AQ2720" s="31"/>
      <c r="AR2720" s="75" t="str">
        <f t="shared" si="553"/>
        <v/>
      </c>
      <c r="AS2720" s="75"/>
      <c r="AT2720" s="75"/>
      <c r="AU2720" s="48" t="e">
        <f>IF(#REF!="Falta Información","Falta Información",IF(AND(AND(W2720=220,OR(AC2720&lt;47,#REF!&gt;=12)),AND(W2720=220,OR(AE2720&lt;30,AF2720&gt;0.15,AH2720&gt;0.5,AI2720&gt;5,AG2720&gt;3.5))),"Termovacío y Regeneración",IF(AND(W2720=220,OR(AC2720&lt;47,#REF!&gt;=12)),"Termovacío",IF(AND(W2720=220,OR(AE2720&lt;30,AF2720&gt;0.15,AH2720&gt;0.5,AI2720&gt;5,AG2720&gt;3.5)),"Regeneración",IF(AND(AND(W2720=60,OR(AC2720&lt;40,#REF!&gt;=27)),AND(W2720=60,OR(AE2720&lt;25,AF2720&gt;0.2,AH2720&gt;0.5,AI2720&gt;5,AG2720&gt;3.5))),"Termovacío y Regeneración",IF(AND(W2720=60,OR(AC2720&lt;40,#REF!&gt;=27)),"Termovacío",IF(AND(W2720=60,OR(AE2720&lt;25,AF2720&gt;0.2,AH2720&gt;0.5,AI2720&gt;5,AG2720&gt;3.5)),"Regeneración","OK")))))))</f>
        <v>#REF!</v>
      </c>
    </row>
    <row r="2721" spans="1:47" s="10" customFormat="1" ht="15" customHeight="1" x14ac:dyDescent="0.2">
      <c r="A2721" s="4">
        <v>126</v>
      </c>
      <c r="B2721" s="4">
        <v>500063</v>
      </c>
      <c r="C2721" s="4" t="s">
        <v>88</v>
      </c>
      <c r="D2721" s="4" t="s">
        <v>156</v>
      </c>
      <c r="E2721" s="3"/>
      <c r="F2721" s="4" t="s">
        <v>417</v>
      </c>
      <c r="G2721" s="4" t="s">
        <v>9</v>
      </c>
      <c r="H2721" s="4" t="s">
        <v>44</v>
      </c>
      <c r="I2721" s="4" t="s">
        <v>10</v>
      </c>
      <c r="J2721" s="4">
        <v>25</v>
      </c>
      <c r="K2721" s="4" t="s">
        <v>136</v>
      </c>
      <c r="L2721" s="4">
        <v>1982</v>
      </c>
      <c r="M2721" s="4" t="s">
        <v>266</v>
      </c>
      <c r="N2721" s="4" t="s">
        <v>304</v>
      </c>
      <c r="O2721" s="4" t="s">
        <v>122</v>
      </c>
      <c r="P2721" s="4"/>
      <c r="Q2721" s="4"/>
      <c r="R2721" s="4" t="s">
        <v>123</v>
      </c>
      <c r="S2721" s="13"/>
      <c r="T2721" s="4"/>
      <c r="U2721" s="4"/>
      <c r="V2721" s="4"/>
      <c r="W2721" s="4">
        <v>60</v>
      </c>
      <c r="X2721" s="13">
        <v>40934</v>
      </c>
      <c r="Y2721" s="27"/>
      <c r="Z2721" s="27"/>
      <c r="AA2721" s="28"/>
      <c r="AB2721" s="31"/>
      <c r="AC2721" s="32"/>
      <c r="AD2721" s="28"/>
      <c r="AE2721" s="28">
        <v>41</v>
      </c>
      <c r="AF2721" s="33">
        <v>0.01</v>
      </c>
      <c r="AG2721" s="28">
        <v>2</v>
      </c>
      <c r="AH2721" s="31">
        <v>0.02</v>
      </c>
      <c r="AI2721" s="31">
        <v>0.55600000000000005</v>
      </c>
      <c r="AJ2721" s="31"/>
      <c r="AK2721" s="75" t="str">
        <f t="shared" si="551"/>
        <v>A</v>
      </c>
      <c r="AL2721" s="75" t="str">
        <f t="shared" si="552"/>
        <v>A</v>
      </c>
      <c r="AM2721" s="75"/>
      <c r="AN2721" s="31"/>
      <c r="AO2721" s="31"/>
      <c r="AP2721" s="31"/>
      <c r="AQ2721" s="31"/>
      <c r="AR2721" s="75" t="str">
        <f t="shared" si="553"/>
        <v/>
      </c>
      <c r="AS2721" s="75"/>
      <c r="AT2721" s="75"/>
      <c r="AU2721" s="48" t="e">
        <f>IF(#REF!="Falta Información","Falta Información",IF(AND(AND(W2721=220,OR(AC2721&lt;47,#REF!&gt;=12)),AND(W2721=220,OR(AE2721&lt;30,AF2721&gt;0.15,AH2721&gt;0.5,AI2721&gt;5,AG2721&gt;3.5))),"Termovacío y Regeneración",IF(AND(W2721=220,OR(AC2721&lt;47,#REF!&gt;=12)),"Termovacío",IF(AND(W2721=220,OR(AE2721&lt;30,AF2721&gt;0.15,AH2721&gt;0.5,AI2721&gt;5,AG2721&gt;3.5)),"Regeneración",IF(AND(AND(W2721=60,OR(AC2721&lt;40,#REF!&gt;=27)),AND(W2721=60,OR(AE2721&lt;25,AF2721&gt;0.2,AH2721&gt;0.5,AI2721&gt;5,AG2721&gt;3.5))),"Termovacío y Regeneración",IF(AND(W2721=60,OR(AC2721&lt;40,#REF!&gt;=27)),"Termovacío",IF(AND(W2721=60,OR(AE2721&lt;25,AF2721&gt;0.2,AH2721&gt;0.5,AI2721&gt;5,AG2721&gt;3.5)),"Regeneración","OK")))))))</f>
        <v>#REF!</v>
      </c>
    </row>
    <row r="2722" spans="1:47" s="10" customFormat="1" ht="15" customHeight="1" x14ac:dyDescent="0.2">
      <c r="A2722" s="4">
        <v>126</v>
      </c>
      <c r="B2722" s="4">
        <v>500063</v>
      </c>
      <c r="C2722" s="4" t="s">
        <v>88</v>
      </c>
      <c r="D2722" s="4" t="s">
        <v>156</v>
      </c>
      <c r="E2722" s="3"/>
      <c r="F2722" s="4" t="s">
        <v>417</v>
      </c>
      <c r="G2722" s="4" t="s">
        <v>9</v>
      </c>
      <c r="H2722" s="4" t="s">
        <v>44</v>
      </c>
      <c r="I2722" s="4" t="s">
        <v>10</v>
      </c>
      <c r="J2722" s="4">
        <v>25</v>
      </c>
      <c r="K2722" s="4" t="s">
        <v>136</v>
      </c>
      <c r="L2722" s="4">
        <v>1982</v>
      </c>
      <c r="M2722" s="4" t="s">
        <v>266</v>
      </c>
      <c r="N2722" s="4" t="s">
        <v>304</v>
      </c>
      <c r="O2722" s="4" t="s">
        <v>122</v>
      </c>
      <c r="P2722" s="4"/>
      <c r="Q2722" s="4"/>
      <c r="R2722" s="4" t="s">
        <v>123</v>
      </c>
      <c r="S2722" s="13"/>
      <c r="T2722" s="4"/>
      <c r="U2722" s="4"/>
      <c r="V2722" s="4"/>
      <c r="W2722" s="4">
        <v>60</v>
      </c>
      <c r="X2722" s="13">
        <v>40625</v>
      </c>
      <c r="Y2722" s="27"/>
      <c r="Z2722" s="27"/>
      <c r="AA2722" s="28"/>
      <c r="AB2722" s="31"/>
      <c r="AC2722" s="32"/>
      <c r="AD2722" s="28"/>
      <c r="AE2722" s="28">
        <v>43</v>
      </c>
      <c r="AF2722" s="33">
        <v>0.01</v>
      </c>
      <c r="AG2722" s="28">
        <v>1</v>
      </c>
      <c r="AH2722" s="31">
        <v>1.7999999999999999E-2</v>
      </c>
      <c r="AI2722" s="31">
        <v>0.47799999999999998</v>
      </c>
      <c r="AJ2722" s="31"/>
      <c r="AK2722" s="75" t="str">
        <f t="shared" si="551"/>
        <v>A</v>
      </c>
      <c r="AL2722" s="75" t="str">
        <f t="shared" si="552"/>
        <v>A</v>
      </c>
      <c r="AM2722" s="75"/>
      <c r="AN2722" s="31"/>
      <c r="AO2722" s="31"/>
      <c r="AP2722" s="31"/>
      <c r="AQ2722" s="31"/>
      <c r="AR2722" s="75" t="str">
        <f t="shared" si="553"/>
        <v/>
      </c>
      <c r="AS2722" s="75"/>
      <c r="AT2722" s="75"/>
      <c r="AU2722" s="48" t="e">
        <f>IF(#REF!="Falta Información","Falta Información",IF(AND(AND(W2722=220,OR(AC2722&lt;47,#REF!&gt;=12)),AND(W2722=220,OR(AE2722&lt;30,AF2722&gt;0.15,AH2722&gt;0.5,AI2722&gt;5,AG2722&gt;3.5))),"Termovacío y Regeneración",IF(AND(W2722=220,OR(AC2722&lt;47,#REF!&gt;=12)),"Termovacío",IF(AND(W2722=220,OR(AE2722&lt;30,AF2722&gt;0.15,AH2722&gt;0.5,AI2722&gt;5,AG2722&gt;3.5)),"Regeneración",IF(AND(AND(W2722=60,OR(AC2722&lt;40,#REF!&gt;=27)),AND(W2722=60,OR(AE2722&lt;25,AF2722&gt;0.2,AH2722&gt;0.5,AI2722&gt;5,AG2722&gt;3.5))),"Termovacío y Regeneración",IF(AND(W2722=60,OR(AC2722&lt;40,#REF!&gt;=27)),"Termovacío",IF(AND(W2722=60,OR(AE2722&lt;25,AF2722&gt;0.2,AH2722&gt;0.5,AI2722&gt;5,AG2722&gt;3.5)),"Regeneración","OK")))))))</f>
        <v>#REF!</v>
      </c>
    </row>
    <row r="2723" spans="1:47" s="10" customFormat="1" ht="15" customHeight="1" x14ac:dyDescent="0.2">
      <c r="A2723" s="4">
        <v>126</v>
      </c>
      <c r="B2723" s="4">
        <v>500063</v>
      </c>
      <c r="C2723" s="4" t="s">
        <v>88</v>
      </c>
      <c r="D2723" s="4" t="s">
        <v>156</v>
      </c>
      <c r="E2723" s="3"/>
      <c r="F2723" s="4" t="s">
        <v>417</v>
      </c>
      <c r="G2723" s="4" t="s">
        <v>9</v>
      </c>
      <c r="H2723" s="4" t="s">
        <v>44</v>
      </c>
      <c r="I2723" s="4" t="s">
        <v>10</v>
      </c>
      <c r="J2723" s="4">
        <v>25</v>
      </c>
      <c r="K2723" s="4" t="s">
        <v>136</v>
      </c>
      <c r="L2723" s="4">
        <v>1982</v>
      </c>
      <c r="M2723" s="4" t="s">
        <v>266</v>
      </c>
      <c r="N2723" s="4" t="s">
        <v>304</v>
      </c>
      <c r="O2723" s="4" t="s">
        <v>122</v>
      </c>
      <c r="P2723" s="4"/>
      <c r="Q2723" s="4"/>
      <c r="R2723" s="4" t="s">
        <v>123</v>
      </c>
      <c r="S2723" s="13"/>
      <c r="T2723" s="4"/>
      <c r="U2723" s="4"/>
      <c r="V2723" s="4"/>
      <c r="W2723" s="4">
        <v>60</v>
      </c>
      <c r="X2723" s="13">
        <v>40411</v>
      </c>
      <c r="Y2723" s="27"/>
      <c r="Z2723" s="27"/>
      <c r="AA2723" s="28"/>
      <c r="AB2723" s="31"/>
      <c r="AC2723" s="32"/>
      <c r="AD2723" s="28"/>
      <c r="AE2723" s="28">
        <v>50</v>
      </c>
      <c r="AF2723" s="33">
        <v>0.01</v>
      </c>
      <c r="AG2723" s="28">
        <v>1</v>
      </c>
      <c r="AH2723" s="31">
        <v>8.0000000000000002E-3</v>
      </c>
      <c r="AI2723" s="31">
        <v>0.13500000000000001</v>
      </c>
      <c r="AJ2723" s="31"/>
      <c r="AK2723" s="75" t="str">
        <f t="shared" si="551"/>
        <v>A</v>
      </c>
      <c r="AL2723" s="75" t="str">
        <f t="shared" si="552"/>
        <v>A</v>
      </c>
      <c r="AM2723" s="75"/>
      <c r="AN2723" s="31"/>
      <c r="AO2723" s="31"/>
      <c r="AP2723" s="31"/>
      <c r="AQ2723" s="31"/>
      <c r="AR2723" s="75" t="str">
        <f t="shared" si="553"/>
        <v/>
      </c>
      <c r="AS2723" s="75"/>
      <c r="AT2723" s="75"/>
      <c r="AU2723" s="48" t="e">
        <f>IF(#REF!="Falta Información","Falta Información",IF(AND(AND(W2723=220,OR(AC2723&lt;47,#REF!&gt;=12)),AND(W2723=220,OR(AE2723&lt;30,AF2723&gt;0.15,AH2723&gt;0.5,AI2723&gt;5,AG2723&gt;3.5))),"Termovacío y Regeneración",IF(AND(W2723=220,OR(AC2723&lt;47,#REF!&gt;=12)),"Termovacío",IF(AND(W2723=220,OR(AE2723&lt;30,AF2723&gt;0.15,AH2723&gt;0.5,AI2723&gt;5,AG2723&gt;3.5)),"Regeneración",IF(AND(AND(W2723=60,OR(AC2723&lt;40,#REF!&gt;=27)),AND(W2723=60,OR(AE2723&lt;25,AF2723&gt;0.2,AH2723&gt;0.5,AI2723&gt;5,AG2723&gt;3.5))),"Termovacío y Regeneración",IF(AND(W2723=60,OR(AC2723&lt;40,#REF!&gt;=27)),"Termovacío",IF(AND(W2723=60,OR(AE2723&lt;25,AF2723&gt;0.2,AH2723&gt;0.5,AI2723&gt;5,AG2723&gt;3.5)),"Regeneración","OK")))))))</f>
        <v>#REF!</v>
      </c>
    </row>
    <row r="2724" spans="1:47" s="10" customFormat="1" ht="15" customHeight="1" x14ac:dyDescent="0.2">
      <c r="A2724" s="4">
        <v>126</v>
      </c>
      <c r="B2724" s="4">
        <v>500063</v>
      </c>
      <c r="C2724" s="4" t="s">
        <v>88</v>
      </c>
      <c r="D2724" s="4" t="s">
        <v>156</v>
      </c>
      <c r="E2724" s="3"/>
      <c r="F2724" s="4" t="s">
        <v>417</v>
      </c>
      <c r="G2724" s="4" t="s">
        <v>9</v>
      </c>
      <c r="H2724" s="4" t="s">
        <v>44</v>
      </c>
      <c r="I2724" s="4" t="s">
        <v>10</v>
      </c>
      <c r="J2724" s="4">
        <v>25</v>
      </c>
      <c r="K2724" s="4" t="s">
        <v>136</v>
      </c>
      <c r="L2724" s="4">
        <v>1982</v>
      </c>
      <c r="M2724" s="4" t="s">
        <v>266</v>
      </c>
      <c r="N2724" s="4" t="s">
        <v>304</v>
      </c>
      <c r="O2724" s="4" t="s">
        <v>122</v>
      </c>
      <c r="P2724" s="4"/>
      <c r="Q2724" s="4"/>
      <c r="R2724" s="4" t="s">
        <v>123</v>
      </c>
      <c r="S2724" s="13"/>
      <c r="T2724" s="4"/>
      <c r="U2724" s="4"/>
      <c r="V2724" s="4"/>
      <c r="W2724" s="4">
        <v>60</v>
      </c>
      <c r="X2724" s="13">
        <v>40311</v>
      </c>
      <c r="Y2724" s="27"/>
      <c r="Z2724" s="27"/>
      <c r="AA2724" s="28"/>
      <c r="AB2724" s="31"/>
      <c r="AC2724" s="32"/>
      <c r="AD2724" s="28"/>
      <c r="AE2724" s="28">
        <v>24</v>
      </c>
      <c r="AF2724" s="33">
        <v>0.03</v>
      </c>
      <c r="AG2724" s="28">
        <v>3</v>
      </c>
      <c r="AH2724" s="31">
        <v>0.22600000000000001</v>
      </c>
      <c r="AI2724" s="31">
        <v>4.4550000000000001</v>
      </c>
      <c r="AJ2724" s="31"/>
      <c r="AK2724" s="75" t="str">
        <f t="shared" si="551"/>
        <v>C</v>
      </c>
      <c r="AL2724" s="75" t="str">
        <f t="shared" si="552"/>
        <v>I</v>
      </c>
      <c r="AM2724" s="75"/>
      <c r="AN2724" s="31"/>
      <c r="AO2724" s="31"/>
      <c r="AP2724" s="31"/>
      <c r="AQ2724" s="31"/>
      <c r="AR2724" s="75" t="str">
        <f t="shared" si="553"/>
        <v/>
      </c>
      <c r="AS2724" s="75"/>
      <c r="AT2724" s="75"/>
      <c r="AU2724" s="48" t="e">
        <f>IF(#REF!="Falta Información","Falta Información",IF(AND(AND(W2724=220,OR(AC2724&lt;47,#REF!&gt;=12)),AND(W2724=220,OR(AE2724&lt;30,AF2724&gt;0.15,AH2724&gt;0.5,AI2724&gt;5,AG2724&gt;3.5))),"Termovacío y Regeneración",IF(AND(W2724=220,OR(AC2724&lt;47,#REF!&gt;=12)),"Termovacío",IF(AND(W2724=220,OR(AE2724&lt;30,AF2724&gt;0.15,AH2724&gt;0.5,AI2724&gt;5,AG2724&gt;3.5)),"Regeneración",IF(AND(AND(W2724=60,OR(AC2724&lt;40,#REF!&gt;=27)),AND(W2724=60,OR(AE2724&lt;25,AF2724&gt;0.2,AH2724&gt;0.5,AI2724&gt;5,AG2724&gt;3.5))),"Termovacío y Regeneración",IF(AND(W2724=60,OR(AC2724&lt;40,#REF!&gt;=27)),"Termovacío",IF(AND(W2724=60,OR(AE2724&lt;25,AF2724&gt;0.2,AH2724&gt;0.5,AI2724&gt;5,AG2724&gt;3.5)),"Regeneración","OK")))))))</f>
        <v>#REF!</v>
      </c>
    </row>
    <row r="2725" spans="1:47" s="10" customFormat="1" ht="15" customHeight="1" x14ac:dyDescent="0.2">
      <c r="A2725" s="4">
        <v>126</v>
      </c>
      <c r="B2725" s="4">
        <v>500063</v>
      </c>
      <c r="C2725" s="4" t="s">
        <v>88</v>
      </c>
      <c r="D2725" s="4" t="s">
        <v>156</v>
      </c>
      <c r="E2725" s="3"/>
      <c r="F2725" s="4" t="s">
        <v>417</v>
      </c>
      <c r="G2725" s="4" t="s">
        <v>9</v>
      </c>
      <c r="H2725" s="4" t="s">
        <v>44</v>
      </c>
      <c r="I2725" s="4" t="s">
        <v>10</v>
      </c>
      <c r="J2725" s="4">
        <v>25</v>
      </c>
      <c r="K2725" s="4" t="s">
        <v>136</v>
      </c>
      <c r="L2725" s="4">
        <v>1982</v>
      </c>
      <c r="M2725" s="4" t="s">
        <v>266</v>
      </c>
      <c r="N2725" s="4" t="s">
        <v>304</v>
      </c>
      <c r="O2725" s="4" t="s">
        <v>122</v>
      </c>
      <c r="P2725" s="4"/>
      <c r="Q2725" s="4"/>
      <c r="R2725" s="4" t="s">
        <v>123</v>
      </c>
      <c r="S2725" s="13"/>
      <c r="T2725" s="4"/>
      <c r="U2725" s="4"/>
      <c r="V2725" s="4"/>
      <c r="W2725" s="4">
        <v>60</v>
      </c>
      <c r="X2725" s="13">
        <v>40099</v>
      </c>
      <c r="Y2725" s="27"/>
      <c r="Z2725" s="27"/>
      <c r="AA2725" s="28"/>
      <c r="AB2725" s="31"/>
      <c r="AC2725" s="32">
        <v>43</v>
      </c>
      <c r="AD2725" s="28"/>
      <c r="AE2725" s="28">
        <v>23</v>
      </c>
      <c r="AF2725" s="33">
        <v>0.02</v>
      </c>
      <c r="AG2725" s="28">
        <v>2.5</v>
      </c>
      <c r="AH2725" s="31">
        <v>0.11600000000000001</v>
      </c>
      <c r="AI2725" s="31">
        <v>2.742</v>
      </c>
      <c r="AJ2725" s="31"/>
      <c r="AK2725" s="75" t="str">
        <f t="shared" si="551"/>
        <v>C</v>
      </c>
      <c r="AL2725" s="75" t="str">
        <f t="shared" si="552"/>
        <v>A</v>
      </c>
      <c r="AM2725" s="75"/>
      <c r="AN2725" s="31"/>
      <c r="AO2725" s="31"/>
      <c r="AP2725" s="31"/>
      <c r="AQ2725" s="31"/>
      <c r="AR2725" s="75" t="str">
        <f t="shared" si="553"/>
        <v/>
      </c>
      <c r="AS2725" s="75"/>
      <c r="AT2725" s="75"/>
      <c r="AU2725" s="48" t="e">
        <f>IF(#REF!="Falta Información","Falta Información",IF(AND(AND(W2725=220,OR(AC2725&lt;47,#REF!&gt;=12)),AND(W2725=220,OR(AE2725&lt;30,AF2725&gt;0.15,AH2725&gt;0.5,AI2725&gt;5,AG2725&gt;3.5))),"Termovacío y Regeneración",IF(AND(W2725=220,OR(AC2725&lt;47,#REF!&gt;=12)),"Termovacío",IF(AND(W2725=220,OR(AE2725&lt;30,AF2725&gt;0.15,AH2725&gt;0.5,AI2725&gt;5,AG2725&gt;3.5)),"Regeneración",IF(AND(AND(W2725=60,OR(AC2725&lt;40,#REF!&gt;=27)),AND(W2725=60,OR(AE2725&lt;25,AF2725&gt;0.2,AH2725&gt;0.5,AI2725&gt;5,AG2725&gt;3.5))),"Termovacío y Regeneración",IF(AND(W2725=60,OR(AC2725&lt;40,#REF!&gt;=27)),"Termovacío",IF(AND(W2725=60,OR(AE2725&lt;25,AF2725&gt;0.2,AH2725&gt;0.5,AI2725&gt;5,AG2725&gt;3.5)),"Regeneración","OK")))))))</f>
        <v>#REF!</v>
      </c>
    </row>
    <row r="2726" spans="1:47" s="10" customFormat="1" ht="15" customHeight="1" x14ac:dyDescent="0.2">
      <c r="A2726" s="4">
        <v>126</v>
      </c>
      <c r="B2726" s="4">
        <v>500063</v>
      </c>
      <c r="C2726" s="4" t="s">
        <v>88</v>
      </c>
      <c r="D2726" s="4" t="s">
        <v>156</v>
      </c>
      <c r="E2726" s="3"/>
      <c r="F2726" s="4" t="s">
        <v>417</v>
      </c>
      <c r="G2726" s="4" t="s">
        <v>9</v>
      </c>
      <c r="H2726" s="4" t="s">
        <v>44</v>
      </c>
      <c r="I2726" s="4" t="s">
        <v>10</v>
      </c>
      <c r="J2726" s="4">
        <v>25</v>
      </c>
      <c r="K2726" s="4" t="s">
        <v>136</v>
      </c>
      <c r="L2726" s="4">
        <v>1982</v>
      </c>
      <c r="M2726" s="4" t="s">
        <v>266</v>
      </c>
      <c r="N2726" s="4" t="s">
        <v>304</v>
      </c>
      <c r="O2726" s="4" t="s">
        <v>122</v>
      </c>
      <c r="P2726" s="4"/>
      <c r="Q2726" s="4"/>
      <c r="R2726" s="4" t="s">
        <v>123</v>
      </c>
      <c r="S2726" s="13"/>
      <c r="T2726" s="4"/>
      <c r="U2726" s="4"/>
      <c r="V2726" s="4"/>
      <c r="W2726" s="4">
        <v>60</v>
      </c>
      <c r="X2726" s="13">
        <v>39745</v>
      </c>
      <c r="Y2726" s="27"/>
      <c r="Z2726" s="27"/>
      <c r="AA2726" s="28"/>
      <c r="AB2726" s="31"/>
      <c r="AC2726" s="32">
        <v>54</v>
      </c>
      <c r="AD2726" s="28"/>
      <c r="AE2726" s="28">
        <v>19</v>
      </c>
      <c r="AF2726" s="33"/>
      <c r="AG2726" s="28"/>
      <c r="AH2726" s="31">
        <v>9.4E-2</v>
      </c>
      <c r="AI2726" s="31"/>
      <c r="AJ2726" s="31"/>
      <c r="AK2726" s="75" t="str">
        <f t="shared" si="551"/>
        <v>A</v>
      </c>
      <c r="AL2726" s="75" t="str">
        <f t="shared" si="552"/>
        <v/>
      </c>
      <c r="AM2726" s="75"/>
      <c r="AN2726" s="31"/>
      <c r="AO2726" s="31"/>
      <c r="AP2726" s="31"/>
      <c r="AQ2726" s="31"/>
      <c r="AR2726" s="75" t="str">
        <f t="shared" si="553"/>
        <v/>
      </c>
      <c r="AS2726" s="75"/>
      <c r="AT2726" s="75"/>
      <c r="AU2726" s="48" t="e">
        <f>IF(#REF!="Falta Información","Falta Información",IF(AND(AND(W2726=220,OR(AC2726&lt;47,#REF!&gt;=12)),AND(W2726=220,OR(AE2726&lt;30,AF2726&gt;0.15,AH2726&gt;0.5,AI2726&gt;5,AG2726&gt;3.5))),"Termovacío y Regeneración",IF(AND(W2726=220,OR(AC2726&lt;47,#REF!&gt;=12)),"Termovacío",IF(AND(W2726=220,OR(AE2726&lt;30,AF2726&gt;0.15,AH2726&gt;0.5,AI2726&gt;5,AG2726&gt;3.5)),"Regeneración",IF(AND(AND(W2726=60,OR(AC2726&lt;40,#REF!&gt;=27)),AND(W2726=60,OR(AE2726&lt;25,AF2726&gt;0.2,AH2726&gt;0.5,AI2726&gt;5,AG2726&gt;3.5))),"Termovacío y Regeneración",IF(AND(W2726=60,OR(AC2726&lt;40,#REF!&gt;=27)),"Termovacío",IF(AND(W2726=60,OR(AE2726&lt;25,AF2726&gt;0.2,AH2726&gt;0.5,AI2726&gt;5,AG2726&gt;3.5)),"Regeneración","OK")))))))</f>
        <v>#REF!</v>
      </c>
    </row>
    <row r="2727" spans="1:47" s="10" customFormat="1" ht="15" customHeight="1" x14ac:dyDescent="0.2">
      <c r="A2727" s="4">
        <v>126</v>
      </c>
      <c r="B2727" s="4">
        <v>500063</v>
      </c>
      <c r="C2727" s="4" t="s">
        <v>88</v>
      </c>
      <c r="D2727" s="4" t="s">
        <v>156</v>
      </c>
      <c r="E2727" s="3"/>
      <c r="F2727" s="4" t="s">
        <v>417</v>
      </c>
      <c r="G2727" s="4" t="s">
        <v>9</v>
      </c>
      <c r="H2727" s="4" t="s">
        <v>44</v>
      </c>
      <c r="I2727" s="4" t="s">
        <v>10</v>
      </c>
      <c r="J2727" s="4">
        <v>25</v>
      </c>
      <c r="K2727" s="4" t="s">
        <v>136</v>
      </c>
      <c r="L2727" s="4">
        <v>1982</v>
      </c>
      <c r="M2727" s="4" t="s">
        <v>266</v>
      </c>
      <c r="N2727" s="4" t="s">
        <v>304</v>
      </c>
      <c r="O2727" s="4" t="s">
        <v>122</v>
      </c>
      <c r="P2727" s="4"/>
      <c r="Q2727" s="4"/>
      <c r="R2727" s="4" t="s">
        <v>123</v>
      </c>
      <c r="S2727" s="13"/>
      <c r="T2727" s="4"/>
      <c r="U2727" s="4"/>
      <c r="V2727" s="4"/>
      <c r="W2727" s="4">
        <v>60</v>
      </c>
      <c r="X2727" s="13">
        <v>39700</v>
      </c>
      <c r="Y2727" s="27"/>
      <c r="Z2727" s="27"/>
      <c r="AA2727" s="28"/>
      <c r="AB2727" s="31"/>
      <c r="AC2727" s="32"/>
      <c r="AD2727" s="28"/>
      <c r="AE2727" s="28">
        <v>31.6</v>
      </c>
      <c r="AF2727" s="33">
        <v>0.05</v>
      </c>
      <c r="AG2727" s="28">
        <v>3</v>
      </c>
      <c r="AH2727" s="31">
        <v>0.06</v>
      </c>
      <c r="AI2727" s="31">
        <v>2.31</v>
      </c>
      <c r="AJ2727" s="31"/>
      <c r="AK2727" s="75" t="str">
        <f t="shared" si="551"/>
        <v>A</v>
      </c>
      <c r="AL2727" s="75" t="str">
        <f t="shared" si="552"/>
        <v>A</v>
      </c>
      <c r="AM2727" s="75"/>
      <c r="AN2727" s="31"/>
      <c r="AO2727" s="31"/>
      <c r="AP2727" s="31"/>
      <c r="AQ2727" s="31"/>
      <c r="AR2727" s="75" t="str">
        <f t="shared" si="553"/>
        <v/>
      </c>
      <c r="AS2727" s="75"/>
      <c r="AT2727" s="75"/>
      <c r="AU2727" s="48" t="e">
        <f>IF(#REF!="Falta Información","Falta Información",IF(AND(AND(W2727=220,OR(AC2727&lt;47,#REF!&gt;=12)),AND(W2727=220,OR(AE2727&lt;30,AF2727&gt;0.15,AH2727&gt;0.5,AI2727&gt;5,AG2727&gt;3.5))),"Termovacío y Regeneración",IF(AND(W2727=220,OR(AC2727&lt;47,#REF!&gt;=12)),"Termovacío",IF(AND(W2727=220,OR(AE2727&lt;30,AF2727&gt;0.15,AH2727&gt;0.5,AI2727&gt;5,AG2727&gt;3.5)),"Regeneración",IF(AND(AND(W2727=60,OR(AC2727&lt;40,#REF!&gt;=27)),AND(W2727=60,OR(AE2727&lt;25,AF2727&gt;0.2,AH2727&gt;0.5,AI2727&gt;5,AG2727&gt;3.5))),"Termovacío y Regeneración",IF(AND(W2727=60,OR(AC2727&lt;40,#REF!&gt;=27)),"Termovacío",IF(AND(W2727=60,OR(AE2727&lt;25,AF2727&gt;0.2,AH2727&gt;0.5,AI2727&gt;5,AG2727&gt;3.5)),"Regeneración","OK")))))))</f>
        <v>#REF!</v>
      </c>
    </row>
    <row r="2728" spans="1:47" s="10" customFormat="1" ht="15" customHeight="1" x14ac:dyDescent="0.2">
      <c r="A2728" s="4">
        <v>126</v>
      </c>
      <c r="B2728" s="4">
        <v>500063</v>
      </c>
      <c r="C2728" s="4" t="s">
        <v>88</v>
      </c>
      <c r="D2728" s="4" t="s">
        <v>156</v>
      </c>
      <c r="E2728" s="3"/>
      <c r="F2728" s="4" t="s">
        <v>417</v>
      </c>
      <c r="G2728" s="4" t="s">
        <v>9</v>
      </c>
      <c r="H2728" s="4" t="s">
        <v>44</v>
      </c>
      <c r="I2728" s="4" t="s">
        <v>10</v>
      </c>
      <c r="J2728" s="4">
        <v>25</v>
      </c>
      <c r="K2728" s="4" t="s">
        <v>136</v>
      </c>
      <c r="L2728" s="4">
        <v>1982</v>
      </c>
      <c r="M2728" s="4" t="s">
        <v>266</v>
      </c>
      <c r="N2728" s="4" t="s">
        <v>304</v>
      </c>
      <c r="O2728" s="4" t="s">
        <v>122</v>
      </c>
      <c r="P2728" s="4"/>
      <c r="Q2728" s="4"/>
      <c r="R2728" s="4" t="s">
        <v>123</v>
      </c>
      <c r="S2728" s="13"/>
      <c r="T2728" s="4"/>
      <c r="U2728" s="4"/>
      <c r="V2728" s="4"/>
      <c r="W2728" s="4">
        <v>60</v>
      </c>
      <c r="X2728" s="13">
        <v>39043</v>
      </c>
      <c r="Y2728" s="27"/>
      <c r="Z2728" s="27"/>
      <c r="AA2728" s="28"/>
      <c r="AB2728" s="31"/>
      <c r="AC2728" s="32">
        <v>50</v>
      </c>
      <c r="AD2728" s="28"/>
      <c r="AE2728" s="28">
        <v>23.9</v>
      </c>
      <c r="AF2728" s="33">
        <v>2.7E-2</v>
      </c>
      <c r="AG2728" s="28">
        <v>3</v>
      </c>
      <c r="AH2728" s="31">
        <v>7.1999999999999995E-2</v>
      </c>
      <c r="AI2728" s="31">
        <v>1.748</v>
      </c>
      <c r="AJ2728" s="31"/>
      <c r="AK2728" s="75" t="str">
        <f t="shared" si="551"/>
        <v>A</v>
      </c>
      <c r="AL2728" s="75" t="str">
        <f t="shared" si="552"/>
        <v>A</v>
      </c>
      <c r="AM2728" s="75"/>
      <c r="AN2728" s="31"/>
      <c r="AO2728" s="31"/>
      <c r="AP2728" s="31"/>
      <c r="AQ2728" s="31"/>
      <c r="AR2728" s="75" t="str">
        <f t="shared" si="553"/>
        <v/>
      </c>
      <c r="AS2728" s="75"/>
      <c r="AT2728" s="75"/>
      <c r="AU2728" s="48" t="e">
        <f>IF(#REF!="Falta Información","Falta Información",IF(AND(AND(W2728=220,OR(AC2728&lt;47,#REF!&gt;=12)),AND(W2728=220,OR(AE2728&lt;30,AF2728&gt;0.15,AH2728&gt;0.5,AI2728&gt;5,AG2728&gt;3.5))),"Termovacío y Regeneración",IF(AND(W2728=220,OR(AC2728&lt;47,#REF!&gt;=12)),"Termovacío",IF(AND(W2728=220,OR(AE2728&lt;30,AF2728&gt;0.15,AH2728&gt;0.5,AI2728&gt;5,AG2728&gt;3.5)),"Regeneración",IF(AND(AND(W2728=60,OR(AC2728&lt;40,#REF!&gt;=27)),AND(W2728=60,OR(AE2728&lt;25,AF2728&gt;0.2,AH2728&gt;0.5,AI2728&gt;5,AG2728&gt;3.5))),"Termovacío y Regeneración",IF(AND(W2728=60,OR(AC2728&lt;40,#REF!&gt;=27)),"Termovacío",IF(AND(W2728=60,OR(AE2728&lt;25,AF2728&gt;0.2,AH2728&gt;0.5,AI2728&gt;5,AG2728&gt;3.5)),"Regeneración","OK")))))))</f>
        <v>#REF!</v>
      </c>
    </row>
    <row r="2729" spans="1:47" s="10" customFormat="1" ht="15" customHeight="1" x14ac:dyDescent="0.2">
      <c r="A2729" s="4">
        <v>126</v>
      </c>
      <c r="B2729" s="4">
        <v>500063</v>
      </c>
      <c r="C2729" s="4" t="s">
        <v>88</v>
      </c>
      <c r="D2729" s="4" t="s">
        <v>156</v>
      </c>
      <c r="E2729" s="3"/>
      <c r="F2729" s="4" t="s">
        <v>417</v>
      </c>
      <c r="G2729" s="4" t="s">
        <v>9</v>
      </c>
      <c r="H2729" s="4" t="s">
        <v>44</v>
      </c>
      <c r="I2729" s="4" t="s">
        <v>10</v>
      </c>
      <c r="J2729" s="4">
        <v>25</v>
      </c>
      <c r="K2729" s="4" t="s">
        <v>136</v>
      </c>
      <c r="L2729" s="4">
        <v>1982</v>
      </c>
      <c r="M2729" s="4" t="s">
        <v>266</v>
      </c>
      <c r="N2729" s="4" t="s">
        <v>304</v>
      </c>
      <c r="O2729" s="4" t="s">
        <v>122</v>
      </c>
      <c r="P2729" s="4"/>
      <c r="Q2729" s="4"/>
      <c r="R2729" s="4" t="s">
        <v>123</v>
      </c>
      <c r="S2729" s="13"/>
      <c r="T2729" s="4"/>
      <c r="U2729" s="4"/>
      <c r="V2729" s="4"/>
      <c r="W2729" s="4">
        <v>60</v>
      </c>
      <c r="X2729" s="13">
        <v>38988</v>
      </c>
      <c r="Y2729" s="27"/>
      <c r="Z2729" s="27"/>
      <c r="AA2729" s="28"/>
      <c r="AB2729" s="31"/>
      <c r="AC2729" s="32">
        <v>63.1</v>
      </c>
      <c r="AD2729" s="28"/>
      <c r="AE2729" s="28">
        <v>25</v>
      </c>
      <c r="AF2729" s="33"/>
      <c r="AG2729" s="28">
        <v>3</v>
      </c>
      <c r="AH2729" s="31"/>
      <c r="AI2729" s="31"/>
      <c r="AJ2729" s="31"/>
      <c r="AK2729" s="75" t="str">
        <f t="shared" si="551"/>
        <v/>
      </c>
      <c r="AL2729" s="75" t="str">
        <f t="shared" si="552"/>
        <v/>
      </c>
      <c r="AM2729" s="75"/>
      <c r="AN2729" s="31"/>
      <c r="AO2729" s="31"/>
      <c r="AP2729" s="31"/>
      <c r="AQ2729" s="31"/>
      <c r="AR2729" s="75" t="str">
        <f t="shared" si="553"/>
        <v/>
      </c>
      <c r="AS2729" s="75"/>
      <c r="AT2729" s="75"/>
      <c r="AU2729" s="48" t="e">
        <f>IF(#REF!="Falta Información","Falta Información",IF(AND(AND(W2729=220,OR(AC2729&lt;47,#REF!&gt;=12)),AND(W2729=220,OR(AE2729&lt;30,AF2729&gt;0.15,AH2729&gt;0.5,AI2729&gt;5,AG2729&gt;3.5))),"Termovacío y Regeneración",IF(AND(W2729=220,OR(AC2729&lt;47,#REF!&gt;=12)),"Termovacío",IF(AND(W2729=220,OR(AE2729&lt;30,AF2729&gt;0.15,AH2729&gt;0.5,AI2729&gt;5,AG2729&gt;3.5)),"Regeneración",IF(AND(AND(W2729=60,OR(AC2729&lt;40,#REF!&gt;=27)),AND(W2729=60,OR(AE2729&lt;25,AF2729&gt;0.2,AH2729&gt;0.5,AI2729&gt;5,AG2729&gt;3.5))),"Termovacío y Regeneración",IF(AND(W2729=60,OR(AC2729&lt;40,#REF!&gt;=27)),"Termovacío",IF(AND(W2729=60,OR(AE2729&lt;25,AF2729&gt;0.2,AH2729&gt;0.5,AI2729&gt;5,AG2729&gt;3.5)),"Regeneración","OK")))))))</f>
        <v>#REF!</v>
      </c>
    </row>
    <row r="2730" spans="1:47" s="10" customFormat="1" ht="15" customHeight="1" x14ac:dyDescent="0.2">
      <c r="A2730" s="4">
        <v>126</v>
      </c>
      <c r="B2730" s="4">
        <v>500063</v>
      </c>
      <c r="C2730" s="4" t="s">
        <v>88</v>
      </c>
      <c r="D2730" s="4" t="s">
        <v>156</v>
      </c>
      <c r="E2730" s="3"/>
      <c r="F2730" s="4" t="s">
        <v>417</v>
      </c>
      <c r="G2730" s="4" t="s">
        <v>9</v>
      </c>
      <c r="H2730" s="4" t="s">
        <v>44</v>
      </c>
      <c r="I2730" s="4" t="s">
        <v>10</v>
      </c>
      <c r="J2730" s="4">
        <v>25</v>
      </c>
      <c r="K2730" s="4" t="s">
        <v>136</v>
      </c>
      <c r="L2730" s="4">
        <v>1982</v>
      </c>
      <c r="M2730" s="4" t="s">
        <v>266</v>
      </c>
      <c r="N2730" s="4" t="s">
        <v>304</v>
      </c>
      <c r="O2730" s="4" t="s">
        <v>122</v>
      </c>
      <c r="P2730" s="4"/>
      <c r="Q2730" s="4"/>
      <c r="R2730" s="4" t="s">
        <v>123</v>
      </c>
      <c r="S2730" s="13"/>
      <c r="T2730" s="4"/>
      <c r="U2730" s="4"/>
      <c r="V2730" s="4"/>
      <c r="W2730" s="4">
        <v>60</v>
      </c>
      <c r="X2730" s="13">
        <v>38477</v>
      </c>
      <c r="Y2730" s="27"/>
      <c r="Z2730" s="27"/>
      <c r="AA2730" s="28"/>
      <c r="AB2730" s="31"/>
      <c r="AC2730" s="32">
        <v>66</v>
      </c>
      <c r="AD2730" s="28"/>
      <c r="AE2730" s="28"/>
      <c r="AF2730" s="33"/>
      <c r="AG2730" s="28"/>
      <c r="AH2730" s="31"/>
      <c r="AI2730" s="31"/>
      <c r="AJ2730" s="31"/>
      <c r="AK2730" s="75" t="str">
        <f t="shared" si="551"/>
        <v/>
      </c>
      <c r="AL2730" s="75" t="str">
        <f t="shared" si="552"/>
        <v/>
      </c>
      <c r="AM2730" s="75"/>
      <c r="AN2730" s="31"/>
      <c r="AO2730" s="31"/>
      <c r="AP2730" s="31"/>
      <c r="AQ2730" s="31"/>
      <c r="AR2730" s="75" t="str">
        <f t="shared" si="553"/>
        <v/>
      </c>
      <c r="AS2730" s="75"/>
      <c r="AT2730" s="75"/>
      <c r="AU2730" s="48" t="e">
        <f>IF(#REF!="Falta Información","Falta Información",IF(AND(AND(W2730=220,OR(AC2730&lt;47,#REF!&gt;=12)),AND(W2730=220,OR(AE2730&lt;30,AF2730&gt;0.15,AH2730&gt;0.5,AI2730&gt;5,AG2730&gt;3.5))),"Termovacío y Regeneración",IF(AND(W2730=220,OR(AC2730&lt;47,#REF!&gt;=12)),"Termovacío",IF(AND(W2730=220,OR(AE2730&lt;30,AF2730&gt;0.15,AH2730&gt;0.5,AI2730&gt;5,AG2730&gt;3.5)),"Regeneración",IF(AND(AND(W2730=60,OR(AC2730&lt;40,#REF!&gt;=27)),AND(W2730=60,OR(AE2730&lt;25,AF2730&gt;0.2,AH2730&gt;0.5,AI2730&gt;5,AG2730&gt;3.5))),"Termovacío y Regeneración",IF(AND(W2730=60,OR(AC2730&lt;40,#REF!&gt;=27)),"Termovacío",IF(AND(W2730=60,OR(AE2730&lt;25,AF2730&gt;0.2,AH2730&gt;0.5,AI2730&gt;5,AG2730&gt;3.5)),"Regeneración","OK")))))))</f>
        <v>#REF!</v>
      </c>
    </row>
    <row r="2731" spans="1:47" s="10" customFormat="1" ht="15" customHeight="1" x14ac:dyDescent="0.2">
      <c r="A2731" s="4">
        <v>126</v>
      </c>
      <c r="B2731" s="4">
        <v>500063</v>
      </c>
      <c r="C2731" s="4" t="s">
        <v>88</v>
      </c>
      <c r="D2731" s="4" t="s">
        <v>156</v>
      </c>
      <c r="E2731" s="3"/>
      <c r="F2731" s="4" t="s">
        <v>417</v>
      </c>
      <c r="G2731" s="4" t="s">
        <v>9</v>
      </c>
      <c r="H2731" s="4" t="s">
        <v>44</v>
      </c>
      <c r="I2731" s="4" t="s">
        <v>10</v>
      </c>
      <c r="J2731" s="4">
        <v>25</v>
      </c>
      <c r="K2731" s="4" t="s">
        <v>136</v>
      </c>
      <c r="L2731" s="4">
        <v>1982</v>
      </c>
      <c r="M2731" s="4" t="s">
        <v>266</v>
      </c>
      <c r="N2731" s="4" t="s">
        <v>304</v>
      </c>
      <c r="O2731" s="4" t="s">
        <v>122</v>
      </c>
      <c r="P2731" s="4"/>
      <c r="Q2731" s="4"/>
      <c r="R2731" s="4" t="s">
        <v>123</v>
      </c>
      <c r="S2731" s="13"/>
      <c r="T2731" s="4"/>
      <c r="U2731" s="4"/>
      <c r="V2731" s="4"/>
      <c r="W2731" s="4">
        <v>60</v>
      </c>
      <c r="X2731" s="13">
        <v>38060</v>
      </c>
      <c r="Y2731" s="27"/>
      <c r="Z2731" s="27"/>
      <c r="AA2731" s="28"/>
      <c r="AB2731" s="31"/>
      <c r="AC2731" s="32">
        <v>52.4</v>
      </c>
      <c r="AD2731" s="28"/>
      <c r="AE2731" s="28">
        <v>25.6</v>
      </c>
      <c r="AF2731" s="33"/>
      <c r="AG2731" s="28">
        <v>3</v>
      </c>
      <c r="AH2731" s="31"/>
      <c r="AI2731" s="31"/>
      <c r="AJ2731" s="31"/>
      <c r="AK2731" s="75" t="str">
        <f t="shared" si="551"/>
        <v/>
      </c>
      <c r="AL2731" s="75" t="str">
        <f t="shared" si="552"/>
        <v/>
      </c>
      <c r="AM2731" s="75"/>
      <c r="AN2731" s="31"/>
      <c r="AO2731" s="31"/>
      <c r="AP2731" s="31"/>
      <c r="AQ2731" s="31"/>
      <c r="AR2731" s="75" t="str">
        <f t="shared" si="553"/>
        <v/>
      </c>
      <c r="AS2731" s="75"/>
      <c r="AT2731" s="75"/>
      <c r="AU2731" s="48" t="e">
        <f>IF(#REF!="Falta Información","Falta Información",IF(AND(AND(W2731=220,OR(AC2731&lt;47,#REF!&gt;=12)),AND(W2731=220,OR(AE2731&lt;30,AF2731&gt;0.15,AH2731&gt;0.5,AI2731&gt;5,AG2731&gt;3.5))),"Termovacío y Regeneración",IF(AND(W2731=220,OR(AC2731&lt;47,#REF!&gt;=12)),"Termovacío",IF(AND(W2731=220,OR(AE2731&lt;30,AF2731&gt;0.15,AH2731&gt;0.5,AI2731&gt;5,AG2731&gt;3.5)),"Regeneración",IF(AND(AND(W2731=60,OR(AC2731&lt;40,#REF!&gt;=27)),AND(W2731=60,OR(AE2731&lt;25,AF2731&gt;0.2,AH2731&gt;0.5,AI2731&gt;5,AG2731&gt;3.5))),"Termovacío y Regeneración",IF(AND(W2731=60,OR(AC2731&lt;40,#REF!&gt;=27)),"Termovacío",IF(AND(W2731=60,OR(AE2731&lt;25,AF2731&gt;0.2,AH2731&gt;0.5,AI2731&gt;5,AG2731&gt;3.5)),"Regeneración","OK")))))))</f>
        <v>#REF!</v>
      </c>
    </row>
    <row r="2732" spans="1:47" s="10" customFormat="1" ht="15" customHeight="1" x14ac:dyDescent="0.2">
      <c r="A2732" s="4">
        <v>126</v>
      </c>
      <c r="B2732" s="4">
        <v>500063</v>
      </c>
      <c r="C2732" s="4" t="s">
        <v>88</v>
      </c>
      <c r="D2732" s="4" t="s">
        <v>156</v>
      </c>
      <c r="E2732" s="3"/>
      <c r="F2732" s="4" t="s">
        <v>417</v>
      </c>
      <c r="G2732" s="4" t="s">
        <v>9</v>
      </c>
      <c r="H2732" s="4" t="s">
        <v>44</v>
      </c>
      <c r="I2732" s="4" t="s">
        <v>10</v>
      </c>
      <c r="J2732" s="4">
        <v>25</v>
      </c>
      <c r="K2732" s="4" t="s">
        <v>136</v>
      </c>
      <c r="L2732" s="4">
        <v>1982</v>
      </c>
      <c r="M2732" s="4" t="s">
        <v>266</v>
      </c>
      <c r="N2732" s="4" t="s">
        <v>304</v>
      </c>
      <c r="O2732" s="4" t="s">
        <v>122</v>
      </c>
      <c r="P2732" s="4"/>
      <c r="Q2732" s="4"/>
      <c r="R2732" s="4" t="s">
        <v>123</v>
      </c>
      <c r="S2732" s="13"/>
      <c r="T2732" s="4"/>
      <c r="U2732" s="4"/>
      <c r="V2732" s="4"/>
      <c r="W2732" s="4">
        <v>60</v>
      </c>
      <c r="X2732" s="13">
        <v>37347</v>
      </c>
      <c r="Y2732" s="27"/>
      <c r="Z2732" s="27"/>
      <c r="AA2732" s="28"/>
      <c r="AB2732" s="31"/>
      <c r="AC2732" s="32"/>
      <c r="AD2732" s="28"/>
      <c r="AE2732" s="28">
        <v>26</v>
      </c>
      <c r="AF2732" s="33">
        <v>4.3369999999999999E-2</v>
      </c>
      <c r="AG2732" s="28">
        <v>3</v>
      </c>
      <c r="AH2732" s="31"/>
      <c r="AI2732" s="31"/>
      <c r="AJ2732" s="31"/>
      <c r="AK2732" s="75" t="str">
        <f t="shared" si="551"/>
        <v/>
      </c>
      <c r="AL2732" s="75" t="str">
        <f t="shared" si="552"/>
        <v/>
      </c>
      <c r="AM2732" s="75"/>
      <c r="AN2732" s="31"/>
      <c r="AO2732" s="31"/>
      <c r="AP2732" s="31"/>
      <c r="AQ2732" s="31"/>
      <c r="AR2732" s="75" t="str">
        <f t="shared" si="553"/>
        <v/>
      </c>
      <c r="AS2732" s="75"/>
      <c r="AT2732" s="75"/>
      <c r="AU2732" s="48" t="e">
        <f>IF(#REF!="Falta Información","Falta Información",IF(AND(AND(W2732=220,OR(AC2732&lt;47,#REF!&gt;=12)),AND(W2732=220,OR(AE2732&lt;30,AF2732&gt;0.15,AH2732&gt;0.5,AI2732&gt;5,AG2732&gt;3.5))),"Termovacío y Regeneración",IF(AND(W2732=220,OR(AC2732&lt;47,#REF!&gt;=12)),"Termovacío",IF(AND(W2732=220,OR(AE2732&lt;30,AF2732&gt;0.15,AH2732&gt;0.5,AI2732&gt;5,AG2732&gt;3.5)),"Regeneración",IF(AND(AND(W2732=60,OR(AC2732&lt;40,#REF!&gt;=27)),AND(W2732=60,OR(AE2732&lt;25,AF2732&gt;0.2,AH2732&gt;0.5,AI2732&gt;5,AG2732&gt;3.5))),"Termovacío y Regeneración",IF(AND(W2732=60,OR(AC2732&lt;40,#REF!&gt;=27)),"Termovacío",IF(AND(W2732=60,OR(AE2732&lt;25,AF2732&gt;0.2,AH2732&gt;0.5,AI2732&gt;5,AG2732&gt;3.5)),"Regeneración","OK")))))))</f>
        <v>#REF!</v>
      </c>
    </row>
    <row r="2733" spans="1:47" s="10" customFormat="1" ht="15" customHeight="1" x14ac:dyDescent="0.2">
      <c r="A2733" s="4">
        <v>126</v>
      </c>
      <c r="B2733" s="4">
        <v>500063</v>
      </c>
      <c r="C2733" s="4" t="s">
        <v>88</v>
      </c>
      <c r="D2733" s="4" t="s">
        <v>156</v>
      </c>
      <c r="E2733" s="3"/>
      <c r="F2733" s="4" t="s">
        <v>417</v>
      </c>
      <c r="G2733" s="4" t="s">
        <v>9</v>
      </c>
      <c r="H2733" s="4" t="s">
        <v>44</v>
      </c>
      <c r="I2733" s="4" t="s">
        <v>10</v>
      </c>
      <c r="J2733" s="4">
        <v>25</v>
      </c>
      <c r="K2733" s="4" t="s">
        <v>136</v>
      </c>
      <c r="L2733" s="4">
        <v>1982</v>
      </c>
      <c r="M2733" s="4" t="s">
        <v>266</v>
      </c>
      <c r="N2733" s="4" t="s">
        <v>304</v>
      </c>
      <c r="O2733" s="4" t="s">
        <v>122</v>
      </c>
      <c r="P2733" s="4"/>
      <c r="Q2733" s="4"/>
      <c r="R2733" s="4" t="s">
        <v>123</v>
      </c>
      <c r="S2733" s="13"/>
      <c r="T2733" s="4"/>
      <c r="U2733" s="4"/>
      <c r="V2733" s="4"/>
      <c r="W2733" s="4">
        <v>60</v>
      </c>
      <c r="X2733" s="13">
        <v>36949</v>
      </c>
      <c r="Y2733" s="27"/>
      <c r="Z2733" s="27"/>
      <c r="AA2733" s="28"/>
      <c r="AB2733" s="31"/>
      <c r="AC2733" s="32">
        <v>58.9</v>
      </c>
      <c r="AD2733" s="28"/>
      <c r="AE2733" s="28">
        <v>26.1</v>
      </c>
      <c r="AF2733" s="33">
        <v>4.1459999999999997E-2</v>
      </c>
      <c r="AG2733" s="28">
        <v>3</v>
      </c>
      <c r="AH2733" s="31"/>
      <c r="AI2733" s="31"/>
      <c r="AJ2733" s="31"/>
      <c r="AK2733" s="75" t="str">
        <f t="shared" si="551"/>
        <v/>
      </c>
      <c r="AL2733" s="75" t="str">
        <f t="shared" si="552"/>
        <v/>
      </c>
      <c r="AM2733" s="75"/>
      <c r="AN2733" s="31"/>
      <c r="AO2733" s="31"/>
      <c r="AP2733" s="31"/>
      <c r="AQ2733" s="31"/>
      <c r="AR2733" s="75" t="str">
        <f t="shared" si="553"/>
        <v/>
      </c>
      <c r="AS2733" s="75"/>
      <c r="AT2733" s="75"/>
      <c r="AU2733" s="48" t="e">
        <f>IF(#REF!="Falta Información","Falta Información",IF(AND(AND(W2733=220,OR(AC2733&lt;47,#REF!&gt;=12)),AND(W2733=220,OR(AE2733&lt;30,AF2733&gt;0.15,AH2733&gt;0.5,AI2733&gt;5,AG2733&gt;3.5))),"Termovacío y Regeneración",IF(AND(W2733=220,OR(AC2733&lt;47,#REF!&gt;=12)),"Termovacío",IF(AND(W2733=220,OR(AE2733&lt;30,AF2733&gt;0.15,AH2733&gt;0.5,AI2733&gt;5,AG2733&gt;3.5)),"Regeneración",IF(AND(AND(W2733=60,OR(AC2733&lt;40,#REF!&gt;=27)),AND(W2733=60,OR(AE2733&lt;25,AF2733&gt;0.2,AH2733&gt;0.5,AI2733&gt;5,AG2733&gt;3.5))),"Termovacío y Regeneración",IF(AND(W2733=60,OR(AC2733&lt;40,#REF!&gt;=27)),"Termovacío",IF(AND(W2733=60,OR(AE2733&lt;25,AF2733&gt;0.2,AH2733&gt;0.5,AI2733&gt;5,AG2733&gt;3.5)),"Regeneración","OK")))))))</f>
        <v>#REF!</v>
      </c>
    </row>
    <row r="2734" spans="1:47" s="10" customFormat="1" ht="15" customHeight="1" x14ac:dyDescent="0.2">
      <c r="A2734" s="4">
        <v>126</v>
      </c>
      <c r="B2734" s="4">
        <v>500063</v>
      </c>
      <c r="C2734" s="4" t="s">
        <v>88</v>
      </c>
      <c r="D2734" s="4" t="s">
        <v>156</v>
      </c>
      <c r="E2734" s="3"/>
      <c r="F2734" s="4" t="s">
        <v>417</v>
      </c>
      <c r="G2734" s="4" t="s">
        <v>9</v>
      </c>
      <c r="H2734" s="4" t="s">
        <v>44</v>
      </c>
      <c r="I2734" s="4" t="s">
        <v>10</v>
      </c>
      <c r="J2734" s="4">
        <v>25</v>
      </c>
      <c r="K2734" s="4" t="s">
        <v>136</v>
      </c>
      <c r="L2734" s="4">
        <v>1982</v>
      </c>
      <c r="M2734" s="4" t="s">
        <v>266</v>
      </c>
      <c r="N2734" s="4" t="s">
        <v>304</v>
      </c>
      <c r="O2734" s="4" t="s">
        <v>122</v>
      </c>
      <c r="P2734" s="4"/>
      <c r="Q2734" s="4"/>
      <c r="R2734" s="4" t="s">
        <v>123</v>
      </c>
      <c r="S2734" s="13"/>
      <c r="T2734" s="4"/>
      <c r="U2734" s="4"/>
      <c r="V2734" s="4"/>
      <c r="W2734" s="4">
        <v>60</v>
      </c>
      <c r="X2734" s="13">
        <v>36597</v>
      </c>
      <c r="Y2734" s="27"/>
      <c r="Z2734" s="27"/>
      <c r="AA2734" s="28"/>
      <c r="AB2734" s="31"/>
      <c r="AC2734" s="32">
        <v>51.7</v>
      </c>
      <c r="AD2734" s="28"/>
      <c r="AE2734" s="28">
        <v>26.9</v>
      </c>
      <c r="AF2734" s="33">
        <v>4.1459999999999997E-2</v>
      </c>
      <c r="AG2734" s="28">
        <v>3</v>
      </c>
      <c r="AH2734" s="31"/>
      <c r="AI2734" s="31"/>
      <c r="AJ2734" s="31"/>
      <c r="AK2734" s="75" t="str">
        <f t="shared" si="551"/>
        <v/>
      </c>
      <c r="AL2734" s="75" t="str">
        <f t="shared" si="552"/>
        <v/>
      </c>
      <c r="AM2734" s="75"/>
      <c r="AN2734" s="31"/>
      <c r="AO2734" s="31"/>
      <c r="AP2734" s="31"/>
      <c r="AQ2734" s="31"/>
      <c r="AR2734" s="75" t="str">
        <f t="shared" si="553"/>
        <v/>
      </c>
      <c r="AS2734" s="75"/>
      <c r="AT2734" s="75"/>
      <c r="AU2734" s="48" t="e">
        <f>IF(#REF!="Falta Información","Falta Información",IF(AND(AND(W2734=220,OR(AC2734&lt;47,#REF!&gt;=12)),AND(W2734=220,OR(AE2734&lt;30,AF2734&gt;0.15,AH2734&gt;0.5,AI2734&gt;5,AG2734&gt;3.5))),"Termovacío y Regeneración",IF(AND(W2734=220,OR(AC2734&lt;47,#REF!&gt;=12)),"Termovacío",IF(AND(W2734=220,OR(AE2734&lt;30,AF2734&gt;0.15,AH2734&gt;0.5,AI2734&gt;5,AG2734&gt;3.5)),"Regeneración",IF(AND(AND(W2734=60,OR(AC2734&lt;40,#REF!&gt;=27)),AND(W2734=60,OR(AE2734&lt;25,AF2734&gt;0.2,AH2734&gt;0.5,AI2734&gt;5,AG2734&gt;3.5))),"Termovacío y Regeneración",IF(AND(W2734=60,OR(AC2734&lt;40,#REF!&gt;=27)),"Termovacío",IF(AND(W2734=60,OR(AE2734&lt;25,AF2734&gt;0.2,AH2734&gt;0.5,AI2734&gt;5,AG2734&gt;3.5)),"Regeneración","OK")))))))</f>
        <v>#REF!</v>
      </c>
    </row>
    <row r="2735" spans="1:47" s="10" customFormat="1" ht="15" customHeight="1" x14ac:dyDescent="0.2">
      <c r="A2735" s="4">
        <v>126</v>
      </c>
      <c r="B2735" s="4">
        <v>500063</v>
      </c>
      <c r="C2735" s="4" t="s">
        <v>88</v>
      </c>
      <c r="D2735" s="4" t="s">
        <v>156</v>
      </c>
      <c r="E2735" s="3"/>
      <c r="F2735" s="4" t="s">
        <v>417</v>
      </c>
      <c r="G2735" s="4" t="s">
        <v>9</v>
      </c>
      <c r="H2735" s="4" t="s">
        <v>44</v>
      </c>
      <c r="I2735" s="4" t="s">
        <v>10</v>
      </c>
      <c r="J2735" s="4">
        <v>25</v>
      </c>
      <c r="K2735" s="4" t="s">
        <v>136</v>
      </c>
      <c r="L2735" s="4">
        <v>1982</v>
      </c>
      <c r="M2735" s="4" t="s">
        <v>266</v>
      </c>
      <c r="N2735" s="4" t="s">
        <v>304</v>
      </c>
      <c r="O2735" s="4" t="s">
        <v>122</v>
      </c>
      <c r="P2735" s="4"/>
      <c r="Q2735" s="4"/>
      <c r="R2735" s="4" t="s">
        <v>123</v>
      </c>
      <c r="S2735" s="13"/>
      <c r="T2735" s="4"/>
      <c r="U2735" s="4"/>
      <c r="V2735" s="4"/>
      <c r="W2735" s="4">
        <v>60</v>
      </c>
      <c r="X2735" s="13">
        <v>36244</v>
      </c>
      <c r="Y2735" s="27"/>
      <c r="Z2735" s="27"/>
      <c r="AA2735" s="28"/>
      <c r="AB2735" s="31"/>
      <c r="AC2735" s="32">
        <v>70.099999999999994</v>
      </c>
      <c r="AD2735" s="28"/>
      <c r="AE2735" s="28">
        <v>26.3</v>
      </c>
      <c r="AF2735" s="33">
        <v>3.6623200000000002E-2</v>
      </c>
      <c r="AG2735" s="28">
        <v>3</v>
      </c>
      <c r="AH2735" s="31"/>
      <c r="AI2735" s="31"/>
      <c r="AJ2735" s="31"/>
      <c r="AK2735" s="75" t="str">
        <f t="shared" si="551"/>
        <v/>
      </c>
      <c r="AL2735" s="75" t="str">
        <f t="shared" si="552"/>
        <v/>
      </c>
      <c r="AM2735" s="75"/>
      <c r="AN2735" s="31"/>
      <c r="AO2735" s="31"/>
      <c r="AP2735" s="31"/>
      <c r="AQ2735" s="31"/>
      <c r="AR2735" s="75" t="str">
        <f t="shared" si="553"/>
        <v/>
      </c>
      <c r="AS2735" s="75"/>
      <c r="AT2735" s="75"/>
      <c r="AU2735" s="48" t="e">
        <f>IF(#REF!="Falta Información","Falta Información",IF(AND(AND(W2735=220,OR(AC2735&lt;47,#REF!&gt;=12)),AND(W2735=220,OR(AE2735&lt;30,AF2735&gt;0.15,AH2735&gt;0.5,AI2735&gt;5,AG2735&gt;3.5))),"Termovacío y Regeneración",IF(AND(W2735=220,OR(AC2735&lt;47,#REF!&gt;=12)),"Termovacío",IF(AND(W2735=220,OR(AE2735&lt;30,AF2735&gt;0.15,AH2735&gt;0.5,AI2735&gt;5,AG2735&gt;3.5)),"Regeneración",IF(AND(AND(W2735=60,OR(AC2735&lt;40,#REF!&gt;=27)),AND(W2735=60,OR(AE2735&lt;25,AF2735&gt;0.2,AH2735&gt;0.5,AI2735&gt;5,AG2735&gt;3.5))),"Termovacío y Regeneración",IF(AND(W2735=60,OR(AC2735&lt;40,#REF!&gt;=27)),"Termovacío",IF(AND(W2735=60,OR(AE2735&lt;25,AF2735&gt;0.2,AH2735&gt;0.5,AI2735&gt;5,AG2735&gt;3.5)),"Regeneración","OK")))))))</f>
        <v>#REF!</v>
      </c>
    </row>
    <row r="2736" spans="1:47" s="10" customFormat="1" ht="15" customHeight="1" x14ac:dyDescent="0.2">
      <c r="A2736" s="4">
        <v>126</v>
      </c>
      <c r="B2736" s="4">
        <v>500063</v>
      </c>
      <c r="C2736" s="4" t="s">
        <v>88</v>
      </c>
      <c r="D2736" s="4" t="s">
        <v>156</v>
      </c>
      <c r="E2736" s="3"/>
      <c r="F2736" s="4" t="s">
        <v>417</v>
      </c>
      <c r="G2736" s="4" t="s">
        <v>9</v>
      </c>
      <c r="H2736" s="4" t="s">
        <v>44</v>
      </c>
      <c r="I2736" s="4" t="s">
        <v>10</v>
      </c>
      <c r="J2736" s="4">
        <v>25</v>
      </c>
      <c r="K2736" s="4" t="s">
        <v>136</v>
      </c>
      <c r="L2736" s="4">
        <v>1982</v>
      </c>
      <c r="M2736" s="4" t="s">
        <v>266</v>
      </c>
      <c r="N2736" s="4" t="s">
        <v>304</v>
      </c>
      <c r="O2736" s="4" t="s">
        <v>122</v>
      </c>
      <c r="P2736" s="4"/>
      <c r="Q2736" s="4"/>
      <c r="R2736" s="4" t="s">
        <v>123</v>
      </c>
      <c r="S2736" s="13"/>
      <c r="T2736" s="4"/>
      <c r="U2736" s="4"/>
      <c r="V2736" s="4"/>
      <c r="W2736" s="4">
        <v>60</v>
      </c>
      <c r="X2736" s="13">
        <v>35843</v>
      </c>
      <c r="Y2736" s="27"/>
      <c r="Z2736" s="27"/>
      <c r="AA2736" s="28"/>
      <c r="AB2736" s="31"/>
      <c r="AC2736" s="32">
        <v>56.1</v>
      </c>
      <c r="AD2736" s="28"/>
      <c r="AE2736" s="28">
        <v>25.2</v>
      </c>
      <c r="AF2736" s="33">
        <v>2.869E-2</v>
      </c>
      <c r="AG2736" s="28">
        <v>3</v>
      </c>
      <c r="AH2736" s="31"/>
      <c r="AI2736" s="31"/>
      <c r="AJ2736" s="31"/>
      <c r="AK2736" s="75" t="str">
        <f t="shared" si="551"/>
        <v/>
      </c>
      <c r="AL2736" s="75" t="str">
        <f t="shared" si="552"/>
        <v/>
      </c>
      <c r="AM2736" s="75"/>
      <c r="AN2736" s="31"/>
      <c r="AO2736" s="31"/>
      <c r="AP2736" s="31"/>
      <c r="AQ2736" s="31"/>
      <c r="AR2736" s="75" t="str">
        <f t="shared" si="553"/>
        <v/>
      </c>
      <c r="AS2736" s="75"/>
      <c r="AT2736" s="75"/>
      <c r="AU2736" s="48" t="e">
        <f>IF(#REF!="Falta Información","Falta Información",IF(AND(AND(W2736=220,OR(AC2736&lt;47,#REF!&gt;=12)),AND(W2736=220,OR(AE2736&lt;30,AF2736&gt;0.15,AH2736&gt;0.5,AI2736&gt;5,AG2736&gt;3.5))),"Termovacío y Regeneración",IF(AND(W2736=220,OR(AC2736&lt;47,#REF!&gt;=12)),"Termovacío",IF(AND(W2736=220,OR(AE2736&lt;30,AF2736&gt;0.15,AH2736&gt;0.5,AI2736&gt;5,AG2736&gt;3.5)),"Regeneración",IF(AND(AND(W2736=60,OR(AC2736&lt;40,#REF!&gt;=27)),AND(W2736=60,OR(AE2736&lt;25,AF2736&gt;0.2,AH2736&gt;0.5,AI2736&gt;5,AG2736&gt;3.5))),"Termovacío y Regeneración",IF(AND(W2736=60,OR(AC2736&lt;40,#REF!&gt;=27)),"Termovacío",IF(AND(W2736=60,OR(AE2736&lt;25,AF2736&gt;0.2,AH2736&gt;0.5,AI2736&gt;5,AG2736&gt;3.5)),"Regeneración","OK")))))))</f>
        <v>#REF!</v>
      </c>
    </row>
    <row r="2737" spans="1:47" s="10" customFormat="1" ht="15" customHeight="1" x14ac:dyDescent="0.2">
      <c r="A2737" s="4">
        <v>126</v>
      </c>
      <c r="B2737" s="4">
        <v>500063</v>
      </c>
      <c r="C2737" s="4" t="s">
        <v>88</v>
      </c>
      <c r="D2737" s="4" t="s">
        <v>156</v>
      </c>
      <c r="E2737" s="3"/>
      <c r="F2737" s="4" t="s">
        <v>417</v>
      </c>
      <c r="G2737" s="4" t="s">
        <v>9</v>
      </c>
      <c r="H2737" s="4" t="s">
        <v>44</v>
      </c>
      <c r="I2737" s="4" t="s">
        <v>10</v>
      </c>
      <c r="J2737" s="4">
        <v>25</v>
      </c>
      <c r="K2737" s="4" t="s">
        <v>136</v>
      </c>
      <c r="L2737" s="4">
        <v>1982</v>
      </c>
      <c r="M2737" s="4" t="s">
        <v>266</v>
      </c>
      <c r="N2737" s="4" t="s">
        <v>304</v>
      </c>
      <c r="O2737" s="4" t="s">
        <v>122</v>
      </c>
      <c r="P2737" s="4"/>
      <c r="Q2737" s="4"/>
      <c r="R2737" s="4" t="s">
        <v>123</v>
      </c>
      <c r="S2737" s="13"/>
      <c r="T2737" s="4"/>
      <c r="U2737" s="4"/>
      <c r="V2737" s="4"/>
      <c r="W2737" s="4">
        <v>60</v>
      </c>
      <c r="X2737" s="13">
        <v>35496</v>
      </c>
      <c r="Y2737" s="27"/>
      <c r="Z2737" s="27"/>
      <c r="AA2737" s="28"/>
      <c r="AB2737" s="31"/>
      <c r="AC2737" s="32">
        <v>60.5</v>
      </c>
      <c r="AD2737" s="28"/>
      <c r="AE2737" s="28">
        <v>26.1</v>
      </c>
      <c r="AF2737" s="33">
        <v>2.811E-2</v>
      </c>
      <c r="AG2737" s="28">
        <v>3</v>
      </c>
      <c r="AH2737" s="31"/>
      <c r="AI2737" s="31"/>
      <c r="AJ2737" s="31"/>
      <c r="AK2737" s="75" t="str">
        <f t="shared" si="551"/>
        <v/>
      </c>
      <c r="AL2737" s="75" t="str">
        <f t="shared" si="552"/>
        <v/>
      </c>
      <c r="AM2737" s="75"/>
      <c r="AN2737" s="31"/>
      <c r="AO2737" s="31"/>
      <c r="AP2737" s="31"/>
      <c r="AQ2737" s="31"/>
      <c r="AR2737" s="75" t="str">
        <f t="shared" si="553"/>
        <v/>
      </c>
      <c r="AS2737" s="75"/>
      <c r="AT2737" s="75"/>
      <c r="AU2737" s="48" t="e">
        <f>IF(#REF!="Falta Información","Falta Información",IF(AND(AND(W2737=220,OR(AC2737&lt;47,#REF!&gt;=12)),AND(W2737=220,OR(AE2737&lt;30,AF2737&gt;0.15,AH2737&gt;0.5,AI2737&gt;5,AG2737&gt;3.5))),"Termovacío y Regeneración",IF(AND(W2737=220,OR(AC2737&lt;47,#REF!&gt;=12)),"Termovacío",IF(AND(W2737=220,OR(AE2737&lt;30,AF2737&gt;0.15,AH2737&gt;0.5,AI2737&gt;5,AG2737&gt;3.5)),"Regeneración",IF(AND(AND(W2737=60,OR(AC2737&lt;40,#REF!&gt;=27)),AND(W2737=60,OR(AE2737&lt;25,AF2737&gt;0.2,AH2737&gt;0.5,AI2737&gt;5,AG2737&gt;3.5))),"Termovacío y Regeneración",IF(AND(W2737=60,OR(AC2737&lt;40,#REF!&gt;=27)),"Termovacío",IF(AND(W2737=60,OR(AE2737&lt;25,AF2737&gt;0.2,AH2737&gt;0.5,AI2737&gt;5,AG2737&gt;3.5)),"Regeneración","OK")))))))</f>
        <v>#REF!</v>
      </c>
    </row>
    <row r="2738" spans="1:47" s="10" customFormat="1" ht="15" customHeight="1" x14ac:dyDescent="0.2">
      <c r="A2738" s="4">
        <v>126</v>
      </c>
      <c r="B2738" s="4">
        <v>500063</v>
      </c>
      <c r="C2738" s="4" t="s">
        <v>88</v>
      </c>
      <c r="D2738" s="4" t="s">
        <v>156</v>
      </c>
      <c r="E2738" s="3"/>
      <c r="F2738" s="4" t="s">
        <v>417</v>
      </c>
      <c r="G2738" s="4" t="s">
        <v>9</v>
      </c>
      <c r="H2738" s="4" t="s">
        <v>44</v>
      </c>
      <c r="I2738" s="4" t="s">
        <v>10</v>
      </c>
      <c r="J2738" s="4">
        <v>25</v>
      </c>
      <c r="K2738" s="4" t="s">
        <v>136</v>
      </c>
      <c r="L2738" s="4">
        <v>1982</v>
      </c>
      <c r="M2738" s="4" t="s">
        <v>266</v>
      </c>
      <c r="N2738" s="4" t="s">
        <v>304</v>
      </c>
      <c r="O2738" s="4" t="s">
        <v>122</v>
      </c>
      <c r="P2738" s="4"/>
      <c r="Q2738" s="4"/>
      <c r="R2738" s="4" t="s">
        <v>123</v>
      </c>
      <c r="S2738" s="13"/>
      <c r="T2738" s="4"/>
      <c r="U2738" s="4"/>
      <c r="V2738" s="4"/>
      <c r="W2738" s="4">
        <v>60</v>
      </c>
      <c r="X2738" s="13">
        <v>35117</v>
      </c>
      <c r="Y2738" s="27"/>
      <c r="Z2738" s="27"/>
      <c r="AA2738" s="28"/>
      <c r="AB2738" s="31"/>
      <c r="AC2738" s="32">
        <v>72</v>
      </c>
      <c r="AD2738" s="28"/>
      <c r="AE2738" s="28"/>
      <c r="AF2738" s="33">
        <v>5.6000000000000001E-2</v>
      </c>
      <c r="AG2738" s="28">
        <v>3</v>
      </c>
      <c r="AH2738" s="31"/>
      <c r="AI2738" s="31"/>
      <c r="AJ2738" s="31"/>
      <c r="AK2738" s="75" t="str">
        <f t="shared" si="551"/>
        <v/>
      </c>
      <c r="AL2738" s="75" t="str">
        <f t="shared" si="552"/>
        <v/>
      </c>
      <c r="AM2738" s="75"/>
      <c r="AN2738" s="31"/>
      <c r="AO2738" s="31"/>
      <c r="AP2738" s="31"/>
      <c r="AQ2738" s="31"/>
      <c r="AR2738" s="75" t="str">
        <f t="shared" si="553"/>
        <v/>
      </c>
      <c r="AS2738" s="75"/>
      <c r="AT2738" s="75"/>
      <c r="AU2738" s="48" t="e">
        <f>IF(#REF!="Falta Información","Falta Información",IF(AND(AND(W2738=220,OR(AC2738&lt;47,#REF!&gt;=12)),AND(W2738=220,OR(AE2738&lt;30,AF2738&gt;0.15,AH2738&gt;0.5,AI2738&gt;5,AG2738&gt;3.5))),"Termovacío y Regeneración",IF(AND(W2738=220,OR(AC2738&lt;47,#REF!&gt;=12)),"Termovacío",IF(AND(W2738=220,OR(AE2738&lt;30,AF2738&gt;0.15,AH2738&gt;0.5,AI2738&gt;5,AG2738&gt;3.5)),"Regeneración",IF(AND(AND(W2738=60,OR(AC2738&lt;40,#REF!&gt;=27)),AND(W2738=60,OR(AE2738&lt;25,AF2738&gt;0.2,AH2738&gt;0.5,AI2738&gt;5,AG2738&gt;3.5))),"Termovacío y Regeneración",IF(AND(W2738=60,OR(AC2738&lt;40,#REF!&gt;=27)),"Termovacío",IF(AND(W2738=60,OR(AE2738&lt;25,AF2738&gt;0.2,AH2738&gt;0.5,AI2738&gt;5,AG2738&gt;3.5)),"Regeneración","OK")))))))</f>
        <v>#REF!</v>
      </c>
    </row>
    <row r="2739" spans="1:47" s="10" customFormat="1" ht="15" customHeight="1" x14ac:dyDescent="0.2">
      <c r="A2739" s="4">
        <v>126</v>
      </c>
      <c r="B2739" s="4">
        <v>500063</v>
      </c>
      <c r="C2739" s="4" t="s">
        <v>88</v>
      </c>
      <c r="D2739" s="4" t="s">
        <v>156</v>
      </c>
      <c r="E2739" s="3"/>
      <c r="F2739" s="4" t="s">
        <v>417</v>
      </c>
      <c r="G2739" s="4" t="s">
        <v>9</v>
      </c>
      <c r="H2739" s="4" t="s">
        <v>44</v>
      </c>
      <c r="I2739" s="4" t="s">
        <v>10</v>
      </c>
      <c r="J2739" s="4">
        <v>25</v>
      </c>
      <c r="K2739" s="4" t="s">
        <v>136</v>
      </c>
      <c r="L2739" s="4">
        <v>1982</v>
      </c>
      <c r="M2739" s="4" t="s">
        <v>266</v>
      </c>
      <c r="N2739" s="4" t="s">
        <v>304</v>
      </c>
      <c r="O2739" s="4" t="s">
        <v>122</v>
      </c>
      <c r="P2739" s="4"/>
      <c r="Q2739" s="4"/>
      <c r="R2739" s="4" t="s">
        <v>123</v>
      </c>
      <c r="S2739" s="13"/>
      <c r="T2739" s="4"/>
      <c r="U2739" s="4"/>
      <c r="V2739" s="4"/>
      <c r="W2739" s="4">
        <v>60</v>
      </c>
      <c r="X2739" s="13">
        <v>34709</v>
      </c>
      <c r="Y2739" s="27"/>
      <c r="Z2739" s="27"/>
      <c r="AA2739" s="28"/>
      <c r="AB2739" s="31"/>
      <c r="AC2739" s="32">
        <v>65.3</v>
      </c>
      <c r="AD2739" s="28"/>
      <c r="AE2739" s="28"/>
      <c r="AF2739" s="33">
        <v>0.05</v>
      </c>
      <c r="AG2739" s="28"/>
      <c r="AH2739" s="31"/>
      <c r="AI2739" s="31"/>
      <c r="AJ2739" s="31"/>
      <c r="AK2739" s="75" t="str">
        <f t="shared" si="551"/>
        <v/>
      </c>
      <c r="AL2739" s="75" t="str">
        <f t="shared" si="552"/>
        <v/>
      </c>
      <c r="AM2739" s="75"/>
      <c r="AN2739" s="31"/>
      <c r="AO2739" s="31"/>
      <c r="AP2739" s="31"/>
      <c r="AQ2739" s="31"/>
      <c r="AR2739" s="75" t="str">
        <f t="shared" si="553"/>
        <v/>
      </c>
      <c r="AS2739" s="75"/>
      <c r="AT2739" s="75"/>
      <c r="AU2739" s="48" t="e">
        <f>IF(#REF!="Falta Información","Falta Información",IF(AND(AND(W2739=220,OR(AC2739&lt;47,#REF!&gt;=12)),AND(W2739=220,OR(AE2739&lt;30,AF2739&gt;0.15,AH2739&gt;0.5,AI2739&gt;5,AG2739&gt;3.5))),"Termovacío y Regeneración",IF(AND(W2739=220,OR(AC2739&lt;47,#REF!&gt;=12)),"Termovacío",IF(AND(W2739=220,OR(AE2739&lt;30,AF2739&gt;0.15,AH2739&gt;0.5,AI2739&gt;5,AG2739&gt;3.5)),"Regeneración",IF(AND(AND(W2739=60,OR(AC2739&lt;40,#REF!&gt;=27)),AND(W2739=60,OR(AE2739&lt;25,AF2739&gt;0.2,AH2739&gt;0.5,AI2739&gt;5,AG2739&gt;3.5))),"Termovacío y Regeneración",IF(AND(W2739=60,OR(AC2739&lt;40,#REF!&gt;=27)),"Termovacío",IF(AND(W2739=60,OR(AE2739&lt;25,AF2739&gt;0.2,AH2739&gt;0.5,AI2739&gt;5,AG2739&gt;3.5)),"Regeneración","OK")))))))</f>
        <v>#REF!</v>
      </c>
    </row>
    <row r="2740" spans="1:47" s="10" customFormat="1" ht="15" customHeight="1" x14ac:dyDescent="0.2">
      <c r="A2740" s="4">
        <v>126</v>
      </c>
      <c r="B2740" s="4">
        <v>500063</v>
      </c>
      <c r="C2740" s="4" t="s">
        <v>88</v>
      </c>
      <c r="D2740" s="4" t="s">
        <v>156</v>
      </c>
      <c r="E2740" s="3"/>
      <c r="F2740" s="4" t="s">
        <v>417</v>
      </c>
      <c r="G2740" s="4" t="s">
        <v>9</v>
      </c>
      <c r="H2740" s="4" t="s">
        <v>44</v>
      </c>
      <c r="I2740" s="4" t="s">
        <v>10</v>
      </c>
      <c r="J2740" s="4">
        <v>25</v>
      </c>
      <c r="K2740" s="4" t="s">
        <v>136</v>
      </c>
      <c r="L2740" s="4">
        <v>1982</v>
      </c>
      <c r="M2740" s="4" t="s">
        <v>266</v>
      </c>
      <c r="N2740" s="4" t="s">
        <v>304</v>
      </c>
      <c r="O2740" s="4" t="s">
        <v>122</v>
      </c>
      <c r="P2740" s="4"/>
      <c r="Q2740" s="4"/>
      <c r="R2740" s="4" t="s">
        <v>123</v>
      </c>
      <c r="S2740" s="13"/>
      <c r="T2740" s="4"/>
      <c r="U2740" s="4"/>
      <c r="V2740" s="4"/>
      <c r="W2740" s="4">
        <v>60</v>
      </c>
      <c r="X2740" s="13">
        <v>34647</v>
      </c>
      <c r="Y2740" s="27"/>
      <c r="Z2740" s="27"/>
      <c r="AA2740" s="28"/>
      <c r="AB2740" s="31"/>
      <c r="AC2740" s="32">
        <v>68</v>
      </c>
      <c r="AD2740" s="28"/>
      <c r="AE2740" s="28"/>
      <c r="AF2740" s="33">
        <v>0.11</v>
      </c>
      <c r="AG2740" s="28"/>
      <c r="AH2740" s="31"/>
      <c r="AI2740" s="31"/>
      <c r="AJ2740" s="31"/>
      <c r="AK2740" s="75" t="str">
        <f t="shared" si="551"/>
        <v/>
      </c>
      <c r="AL2740" s="75" t="str">
        <f t="shared" si="552"/>
        <v/>
      </c>
      <c r="AM2740" s="75"/>
      <c r="AN2740" s="31"/>
      <c r="AO2740" s="31"/>
      <c r="AP2740" s="31"/>
      <c r="AQ2740" s="31"/>
      <c r="AR2740" s="75" t="str">
        <f t="shared" si="553"/>
        <v/>
      </c>
      <c r="AS2740" s="75"/>
      <c r="AT2740" s="75"/>
      <c r="AU2740" s="48" t="e">
        <f>IF(#REF!="Falta Información","Falta Información",IF(AND(AND(W2740=220,OR(AC2740&lt;47,#REF!&gt;=12)),AND(W2740=220,OR(AE2740&lt;30,AF2740&gt;0.15,AH2740&gt;0.5,AI2740&gt;5,AG2740&gt;3.5))),"Termovacío y Regeneración",IF(AND(W2740=220,OR(AC2740&lt;47,#REF!&gt;=12)),"Termovacío",IF(AND(W2740=220,OR(AE2740&lt;30,AF2740&gt;0.15,AH2740&gt;0.5,AI2740&gt;5,AG2740&gt;3.5)),"Regeneración",IF(AND(AND(W2740=60,OR(AC2740&lt;40,#REF!&gt;=27)),AND(W2740=60,OR(AE2740&lt;25,AF2740&gt;0.2,AH2740&gt;0.5,AI2740&gt;5,AG2740&gt;3.5))),"Termovacío y Regeneración",IF(AND(W2740=60,OR(AC2740&lt;40,#REF!&gt;=27)),"Termovacío",IF(AND(W2740=60,OR(AE2740&lt;25,AF2740&gt;0.2,AH2740&gt;0.5,AI2740&gt;5,AG2740&gt;3.5)),"Regeneración","OK")))))))</f>
        <v>#REF!</v>
      </c>
    </row>
    <row r="2741" spans="1:47" s="10" customFormat="1" ht="15" customHeight="1" x14ac:dyDescent="0.2">
      <c r="A2741" s="4">
        <v>126</v>
      </c>
      <c r="B2741" s="4">
        <v>500063</v>
      </c>
      <c r="C2741" s="4" t="s">
        <v>88</v>
      </c>
      <c r="D2741" s="4" t="s">
        <v>156</v>
      </c>
      <c r="E2741" s="3"/>
      <c r="F2741" s="4" t="s">
        <v>417</v>
      </c>
      <c r="G2741" s="4" t="s">
        <v>9</v>
      </c>
      <c r="H2741" s="4" t="s">
        <v>44</v>
      </c>
      <c r="I2741" s="4" t="s">
        <v>10</v>
      </c>
      <c r="J2741" s="4">
        <v>25</v>
      </c>
      <c r="K2741" s="4" t="s">
        <v>136</v>
      </c>
      <c r="L2741" s="4">
        <v>1982</v>
      </c>
      <c r="M2741" s="4" t="s">
        <v>266</v>
      </c>
      <c r="N2741" s="4" t="s">
        <v>304</v>
      </c>
      <c r="O2741" s="4" t="s">
        <v>122</v>
      </c>
      <c r="P2741" s="4"/>
      <c r="Q2741" s="4"/>
      <c r="R2741" s="4" t="s">
        <v>123</v>
      </c>
      <c r="S2741" s="13"/>
      <c r="T2741" s="4"/>
      <c r="U2741" s="4"/>
      <c r="V2741" s="4"/>
      <c r="W2741" s="4">
        <v>60</v>
      </c>
      <c r="X2741" s="13">
        <v>33760</v>
      </c>
      <c r="Y2741" s="27"/>
      <c r="Z2741" s="27"/>
      <c r="AA2741" s="28"/>
      <c r="AB2741" s="31"/>
      <c r="AC2741" s="32">
        <v>70</v>
      </c>
      <c r="AD2741" s="28"/>
      <c r="AE2741" s="28"/>
      <c r="AF2741" s="33">
        <v>3.5000000000000003E-2</v>
      </c>
      <c r="AG2741" s="28"/>
      <c r="AH2741" s="31"/>
      <c r="AI2741" s="31"/>
      <c r="AJ2741" s="31"/>
      <c r="AK2741" s="75" t="str">
        <f t="shared" si="551"/>
        <v/>
      </c>
      <c r="AL2741" s="75" t="str">
        <f t="shared" si="552"/>
        <v/>
      </c>
      <c r="AM2741" s="75"/>
      <c r="AN2741" s="31"/>
      <c r="AO2741" s="31"/>
      <c r="AP2741" s="31"/>
      <c r="AQ2741" s="31"/>
      <c r="AR2741" s="75" t="str">
        <f t="shared" si="553"/>
        <v/>
      </c>
      <c r="AS2741" s="75"/>
      <c r="AT2741" s="75"/>
      <c r="AU2741" s="48" t="e">
        <f>IF(#REF!="Falta Información","Falta Información",IF(AND(AND(W2741=220,OR(AC2741&lt;47,#REF!&gt;=12)),AND(W2741=220,OR(AE2741&lt;30,AF2741&gt;0.15,AH2741&gt;0.5,AI2741&gt;5,AG2741&gt;3.5))),"Termovacío y Regeneración",IF(AND(W2741=220,OR(AC2741&lt;47,#REF!&gt;=12)),"Termovacío",IF(AND(W2741=220,OR(AE2741&lt;30,AF2741&gt;0.15,AH2741&gt;0.5,AI2741&gt;5,AG2741&gt;3.5)),"Regeneración",IF(AND(AND(W2741=60,OR(AC2741&lt;40,#REF!&gt;=27)),AND(W2741=60,OR(AE2741&lt;25,AF2741&gt;0.2,AH2741&gt;0.5,AI2741&gt;5,AG2741&gt;3.5))),"Termovacío y Regeneración",IF(AND(W2741=60,OR(AC2741&lt;40,#REF!&gt;=27)),"Termovacío",IF(AND(W2741=60,OR(AE2741&lt;25,AF2741&gt;0.2,AH2741&gt;0.5,AI2741&gt;5,AG2741&gt;3.5)),"Regeneración","OK")))))))</f>
        <v>#REF!</v>
      </c>
    </row>
    <row r="2742" spans="1:47" s="10" customFormat="1" ht="14.1" customHeight="1" x14ac:dyDescent="0.2">
      <c r="A2742" s="54">
        <v>70</v>
      </c>
      <c r="B2742" s="54">
        <v>60000006</v>
      </c>
      <c r="C2742" s="54" t="s">
        <v>91</v>
      </c>
      <c r="D2742" s="54" t="s">
        <v>155</v>
      </c>
      <c r="E2742" s="55" t="s">
        <v>152</v>
      </c>
      <c r="F2742" s="54" t="s">
        <v>362</v>
      </c>
      <c r="G2742" s="54" t="s">
        <v>12</v>
      </c>
      <c r="H2742" s="54" t="s">
        <v>143</v>
      </c>
      <c r="I2742" s="54" t="s">
        <v>249</v>
      </c>
      <c r="J2742" s="54" t="s">
        <v>131</v>
      </c>
      <c r="K2742" s="54" t="s">
        <v>142</v>
      </c>
      <c r="L2742" s="54">
        <v>1998</v>
      </c>
      <c r="M2742" s="54" t="s">
        <v>266</v>
      </c>
      <c r="N2742" s="54" t="s">
        <v>304</v>
      </c>
      <c r="O2742" s="54" t="s">
        <v>122</v>
      </c>
      <c r="P2742" s="54">
        <v>2018</v>
      </c>
      <c r="Q2742" s="54"/>
      <c r="R2742" s="54" t="s">
        <v>123</v>
      </c>
      <c r="S2742" s="56"/>
      <c r="T2742" s="54"/>
      <c r="U2742" s="54"/>
      <c r="V2742" s="54" t="s">
        <v>448</v>
      </c>
      <c r="W2742" s="54">
        <v>220</v>
      </c>
      <c r="X2742" s="56">
        <v>45263</v>
      </c>
      <c r="Y2742" s="57">
        <v>56</v>
      </c>
      <c r="Z2742" s="57"/>
      <c r="AA2742" s="58" t="s">
        <v>450</v>
      </c>
      <c r="AB2742" s="59">
        <v>0.874</v>
      </c>
      <c r="AC2742" s="60">
        <v>60</v>
      </c>
      <c r="AD2742" s="58">
        <v>5</v>
      </c>
      <c r="AE2742" s="58">
        <v>33.200000000000003</v>
      </c>
      <c r="AF2742" s="61">
        <v>0.02</v>
      </c>
      <c r="AG2742" s="58">
        <v>2.5</v>
      </c>
      <c r="AH2742" s="59">
        <v>0.111</v>
      </c>
      <c r="AI2742" s="59">
        <v>4.1280000000000001</v>
      </c>
      <c r="AJ2742" s="59"/>
      <c r="AK2742" s="75" t="str">
        <f t="shared" si="551"/>
        <v>C</v>
      </c>
      <c r="AL2742" s="75" t="str">
        <f t="shared" si="552"/>
        <v>I</v>
      </c>
      <c r="AM2742" s="75"/>
      <c r="AN2742" s="59"/>
      <c r="AO2742" s="59"/>
      <c r="AP2742" s="59"/>
      <c r="AQ2742" s="59"/>
      <c r="AR2742" s="75" t="str">
        <f t="shared" si="553"/>
        <v/>
      </c>
      <c r="AS2742" s="75"/>
      <c r="AT2742" s="75"/>
      <c r="AU2742" s="62" t="e">
        <f>IF(#REF!="Falta Información","Falta Información",IF(AND(AND(W2742=220,OR(AC2742&lt;47,#REF!&gt;=12)),AND(W2742=220,OR(AE2742&lt;30,AF2742&gt;0.15,AH2742&gt;0.5,AI2742&gt;5,AG2742&gt;3.5))),"Termovacío y Regeneración",IF(AND(W2742=220,OR(AC2742&lt;47,#REF!&gt;=12)),"Termovacío",IF(AND(W2742=220,OR(AE2742&lt;30,AF2742&gt;0.15,AH2742&gt;0.5,AI2742&gt;5,AG2742&gt;3.5)),"Regeneración",IF(AND(AND(W2742=60,OR(AC2742&lt;40,#REF!&gt;=27)),AND(W2742=60,OR(AE2742&lt;25,AF2742&gt;0.2,AH2742&gt;0.5,AI2742&gt;5,AG2742&gt;3.5))),"Termovacío y Regeneración",IF(AND(W2742=60,OR(AC2742&lt;40,#REF!&gt;=27)),"Termovacío",IF(AND(W2742=60,OR(AE2742&lt;25,AF2742&gt;0.2,AH2742&gt;0.5,AI2742&gt;5,AG2742&gt;3.5)),"Regeneración","OK")))))))</f>
        <v>#REF!</v>
      </c>
    </row>
    <row r="2743" spans="1:47" s="10" customFormat="1" ht="15" customHeight="1" x14ac:dyDescent="0.2">
      <c r="A2743" s="4">
        <v>70</v>
      </c>
      <c r="B2743" s="4">
        <v>60000006</v>
      </c>
      <c r="C2743" s="4" t="s">
        <v>91</v>
      </c>
      <c r="D2743" s="4" t="s">
        <v>155</v>
      </c>
      <c r="E2743" s="3" t="s">
        <v>152</v>
      </c>
      <c r="F2743" s="4" t="s">
        <v>362</v>
      </c>
      <c r="G2743" s="4" t="s">
        <v>12</v>
      </c>
      <c r="H2743" s="4" t="s">
        <v>143</v>
      </c>
      <c r="I2743" s="4" t="s">
        <v>249</v>
      </c>
      <c r="J2743" s="4" t="s">
        <v>131</v>
      </c>
      <c r="K2743" s="4" t="s">
        <v>142</v>
      </c>
      <c r="L2743" s="4">
        <v>1998</v>
      </c>
      <c r="M2743" s="4" t="s">
        <v>266</v>
      </c>
      <c r="N2743" s="4" t="s">
        <v>304</v>
      </c>
      <c r="O2743" s="4" t="s">
        <v>122</v>
      </c>
      <c r="P2743" s="4">
        <v>2018</v>
      </c>
      <c r="Q2743" s="4"/>
      <c r="R2743" s="4" t="s">
        <v>123</v>
      </c>
      <c r="S2743" s="13"/>
      <c r="T2743" s="4"/>
      <c r="U2743" s="4"/>
      <c r="V2743" s="4"/>
      <c r="W2743" s="4">
        <v>220</v>
      </c>
      <c r="X2743" s="13">
        <v>44788</v>
      </c>
      <c r="Y2743" s="27">
        <v>0</v>
      </c>
      <c r="Z2743" s="27">
        <v>50</v>
      </c>
      <c r="AA2743" s="28" t="s">
        <v>283</v>
      </c>
      <c r="AB2743" s="31">
        <v>0.88080000000000003</v>
      </c>
      <c r="AC2743" s="32">
        <v>38.1</v>
      </c>
      <c r="AD2743" s="28">
        <v>14</v>
      </c>
      <c r="AE2743" s="28">
        <v>32.6</v>
      </c>
      <c r="AF2743" s="33">
        <v>0.02</v>
      </c>
      <c r="AG2743" s="28">
        <v>3</v>
      </c>
      <c r="AH2743" s="31">
        <v>0.13700000000000001</v>
      </c>
      <c r="AI2743" s="31">
        <v>3.13</v>
      </c>
      <c r="AJ2743" s="31"/>
      <c r="AK2743" s="75" t="str">
        <f t="shared" si="551"/>
        <v>C</v>
      </c>
      <c r="AL2743" s="75" t="str">
        <f t="shared" si="552"/>
        <v>C</v>
      </c>
      <c r="AM2743" s="75"/>
      <c r="AN2743" s="31"/>
      <c r="AO2743" s="31"/>
      <c r="AP2743" s="31"/>
      <c r="AQ2743" s="31"/>
      <c r="AR2743" s="75" t="str">
        <f t="shared" si="553"/>
        <v/>
      </c>
      <c r="AS2743" s="75"/>
      <c r="AT2743" s="75"/>
      <c r="AU2743" s="48" t="e">
        <f>IF(#REF!="Falta Información","Falta Información",IF(AND(AND(W2743=220,OR(AC2743&lt;47,#REF!&gt;=12)),AND(W2743=220,OR(AE2743&lt;30,AF2743&gt;0.15,AH2743&gt;0.5,AI2743&gt;5,AG2743&gt;3.5))),"Termovacío y Regeneración",IF(AND(W2743=220,OR(AC2743&lt;47,#REF!&gt;=12)),"Termovacío",IF(AND(W2743=220,OR(AE2743&lt;30,AF2743&gt;0.15,AH2743&gt;0.5,AI2743&gt;5,AG2743&gt;3.5)),"Regeneración",IF(AND(AND(W2743=60,OR(AC2743&lt;40,#REF!&gt;=27)),AND(W2743=60,OR(AE2743&lt;25,AF2743&gt;0.2,AH2743&gt;0.5,AI2743&gt;5,AG2743&gt;3.5))),"Termovacío y Regeneración",IF(AND(W2743=60,OR(AC2743&lt;40,#REF!&gt;=27)),"Termovacío",IF(AND(W2743=60,OR(AE2743&lt;25,AF2743&gt;0.2,AH2743&gt;0.5,AI2743&gt;5,AG2743&gt;3.5)),"Regeneración","OK")))))))</f>
        <v>#REF!</v>
      </c>
    </row>
    <row r="2744" spans="1:47" s="10" customFormat="1" ht="15" customHeight="1" x14ac:dyDescent="0.2">
      <c r="A2744" s="4">
        <v>70</v>
      </c>
      <c r="B2744" s="4">
        <v>60000006</v>
      </c>
      <c r="C2744" s="4" t="s">
        <v>91</v>
      </c>
      <c r="D2744" s="4" t="s">
        <v>155</v>
      </c>
      <c r="E2744" s="3" t="s">
        <v>152</v>
      </c>
      <c r="F2744" s="4" t="s">
        <v>362</v>
      </c>
      <c r="G2744" s="4" t="s">
        <v>12</v>
      </c>
      <c r="H2744" s="4" t="s">
        <v>143</v>
      </c>
      <c r="I2744" s="4" t="s">
        <v>249</v>
      </c>
      <c r="J2744" s="4" t="s">
        <v>131</v>
      </c>
      <c r="K2744" s="4" t="s">
        <v>142</v>
      </c>
      <c r="L2744" s="4">
        <v>1998</v>
      </c>
      <c r="M2744" s="4" t="s">
        <v>266</v>
      </c>
      <c r="N2744" s="4" t="s">
        <v>304</v>
      </c>
      <c r="O2744" s="4" t="s">
        <v>122</v>
      </c>
      <c r="P2744" s="4">
        <v>2018</v>
      </c>
      <c r="Q2744" s="4"/>
      <c r="R2744" s="4" t="s">
        <v>123</v>
      </c>
      <c r="S2744" s="13"/>
      <c r="T2744" s="4"/>
      <c r="U2744" s="4"/>
      <c r="V2744" s="4"/>
      <c r="W2744" s="4">
        <v>220</v>
      </c>
      <c r="X2744" s="13" t="s">
        <v>287</v>
      </c>
      <c r="Y2744" s="27">
        <v>0</v>
      </c>
      <c r="Z2744" s="27">
        <v>55</v>
      </c>
      <c r="AA2744" s="28" t="s">
        <v>283</v>
      </c>
      <c r="AB2744" s="31">
        <v>0.88149999999999995</v>
      </c>
      <c r="AC2744" s="32">
        <v>40.1</v>
      </c>
      <c r="AD2744" s="28">
        <v>13</v>
      </c>
      <c r="AE2744" s="28">
        <v>33.5</v>
      </c>
      <c r="AF2744" s="33">
        <v>0.02</v>
      </c>
      <c r="AG2744" s="28">
        <v>3</v>
      </c>
      <c r="AH2744" s="31">
        <v>0.13400000000000001</v>
      </c>
      <c r="AI2744" s="31">
        <v>3.44</v>
      </c>
      <c r="AJ2744" s="31"/>
      <c r="AK2744" s="75" t="str">
        <f t="shared" si="551"/>
        <v>C</v>
      </c>
      <c r="AL2744" s="75" t="str">
        <f t="shared" si="552"/>
        <v>C</v>
      </c>
      <c r="AM2744" s="75"/>
      <c r="AN2744" s="31"/>
      <c r="AO2744" s="31"/>
      <c r="AP2744" s="31"/>
      <c r="AQ2744" s="31"/>
      <c r="AR2744" s="75" t="str">
        <f t="shared" si="553"/>
        <v/>
      </c>
      <c r="AS2744" s="75"/>
      <c r="AT2744" s="75"/>
      <c r="AU2744" s="48" t="e">
        <f>IF(#REF!="Falta Información","Falta Información",IF(AND(AND(W2744=220,OR(AC2744&lt;47,#REF!&gt;=12)),AND(W2744=220,OR(AE2744&lt;30,AF2744&gt;0.15,AH2744&gt;0.5,AI2744&gt;5,AG2744&gt;3.5))),"Termovacío y Regeneración",IF(AND(W2744=220,OR(AC2744&lt;47,#REF!&gt;=12)),"Termovacío",IF(AND(W2744=220,OR(AE2744&lt;30,AF2744&gt;0.15,AH2744&gt;0.5,AI2744&gt;5,AG2744&gt;3.5)),"Regeneración",IF(AND(AND(W2744=60,OR(AC2744&lt;40,#REF!&gt;=27)),AND(W2744=60,OR(AE2744&lt;25,AF2744&gt;0.2,AH2744&gt;0.5,AI2744&gt;5,AG2744&gt;3.5))),"Termovacío y Regeneración",IF(AND(W2744=60,OR(AC2744&lt;40,#REF!&gt;=27)),"Termovacío",IF(AND(W2744=60,OR(AE2744&lt;25,AF2744&gt;0.2,AH2744&gt;0.5,AI2744&gt;5,AG2744&gt;3.5)),"Regeneración","OK")))))))</f>
        <v>#REF!</v>
      </c>
    </row>
    <row r="2745" spans="1:47" s="10" customFormat="1" ht="15" customHeight="1" x14ac:dyDescent="0.2">
      <c r="A2745" s="4">
        <v>70</v>
      </c>
      <c r="B2745" s="4">
        <v>60000006</v>
      </c>
      <c r="C2745" s="4" t="s">
        <v>91</v>
      </c>
      <c r="D2745" s="4" t="s">
        <v>155</v>
      </c>
      <c r="E2745" s="3" t="s">
        <v>152</v>
      </c>
      <c r="F2745" s="4" t="s">
        <v>362</v>
      </c>
      <c r="G2745" s="4" t="s">
        <v>12</v>
      </c>
      <c r="H2745" s="4" t="s">
        <v>143</v>
      </c>
      <c r="I2745" s="4" t="s">
        <v>249</v>
      </c>
      <c r="J2745" s="4" t="s">
        <v>131</v>
      </c>
      <c r="K2745" s="4" t="s">
        <v>142</v>
      </c>
      <c r="L2745" s="4">
        <v>1998</v>
      </c>
      <c r="M2745" s="4" t="s">
        <v>266</v>
      </c>
      <c r="N2745" s="4" t="s">
        <v>304</v>
      </c>
      <c r="O2745" s="4" t="s">
        <v>122</v>
      </c>
      <c r="P2745" s="4">
        <v>2018</v>
      </c>
      <c r="Q2745" s="4"/>
      <c r="R2745" s="4" t="s">
        <v>123</v>
      </c>
      <c r="S2745" s="13"/>
      <c r="T2745" s="4"/>
      <c r="U2745" s="4"/>
      <c r="V2745" s="4" t="s">
        <v>301</v>
      </c>
      <c r="W2745" s="4">
        <v>220</v>
      </c>
      <c r="X2745" s="13">
        <v>44403</v>
      </c>
      <c r="Y2745" s="27">
        <v>55</v>
      </c>
      <c r="Z2745" s="27">
        <v>51</v>
      </c>
      <c r="AA2745" s="28" t="s">
        <v>283</v>
      </c>
      <c r="AB2745" s="31">
        <v>0.872</v>
      </c>
      <c r="AC2745" s="32">
        <v>30</v>
      </c>
      <c r="AD2745" s="28">
        <v>15</v>
      </c>
      <c r="AE2745" s="28">
        <v>32</v>
      </c>
      <c r="AF2745" s="33">
        <v>0.02</v>
      </c>
      <c r="AG2745" s="28">
        <v>2.5</v>
      </c>
      <c r="AH2745" s="31">
        <v>0.13600000000000001</v>
      </c>
      <c r="AI2745" s="31">
        <v>4.4550000000000001</v>
      </c>
      <c r="AJ2745" s="31"/>
      <c r="AK2745" s="75" t="str">
        <f t="shared" si="551"/>
        <v>C</v>
      </c>
      <c r="AL2745" s="75" t="str">
        <f t="shared" si="552"/>
        <v>I</v>
      </c>
      <c r="AM2745" s="75"/>
      <c r="AN2745" s="31"/>
      <c r="AO2745" s="31"/>
      <c r="AP2745" s="31"/>
      <c r="AQ2745" s="31"/>
      <c r="AR2745" s="75" t="str">
        <f t="shared" si="553"/>
        <v/>
      </c>
      <c r="AS2745" s="75"/>
      <c r="AT2745" s="75"/>
      <c r="AU2745" s="48" t="e">
        <f>IF(#REF!="Falta Información","Falta Información",IF(AND(AND(W2745=220,OR(AC2745&lt;47,#REF!&gt;=12)),AND(W2745=220,OR(AE2745&lt;30,AF2745&gt;0.15,AH2745&gt;0.5,AI2745&gt;5,AG2745&gt;3.5))),"Termovacío y Regeneración",IF(AND(W2745=220,OR(AC2745&lt;47,#REF!&gt;=12)),"Termovacío",IF(AND(W2745=220,OR(AE2745&lt;30,AF2745&gt;0.15,AH2745&gt;0.5,AI2745&gt;5,AG2745&gt;3.5)),"Regeneración",IF(AND(AND(W2745=60,OR(AC2745&lt;40,#REF!&gt;=27)),AND(W2745=60,OR(AE2745&lt;25,AF2745&gt;0.2,AH2745&gt;0.5,AI2745&gt;5,AG2745&gt;3.5))),"Termovacío y Regeneración",IF(AND(W2745=60,OR(AC2745&lt;40,#REF!&gt;=27)),"Termovacío",IF(AND(W2745=60,OR(AE2745&lt;25,AF2745&gt;0.2,AH2745&gt;0.5,AI2745&gt;5,AG2745&gt;3.5)),"Regeneración","OK")))))))</f>
        <v>#REF!</v>
      </c>
    </row>
    <row r="2746" spans="1:47" s="10" customFormat="1" ht="15" customHeight="1" x14ac:dyDescent="0.2">
      <c r="A2746" s="4">
        <v>70</v>
      </c>
      <c r="B2746" s="4">
        <v>60000006</v>
      </c>
      <c r="C2746" s="4" t="s">
        <v>91</v>
      </c>
      <c r="D2746" s="4" t="s">
        <v>155</v>
      </c>
      <c r="E2746" s="3" t="s">
        <v>152</v>
      </c>
      <c r="F2746" s="4" t="s">
        <v>362</v>
      </c>
      <c r="G2746" s="4" t="s">
        <v>12</v>
      </c>
      <c r="H2746" s="4" t="s">
        <v>143</v>
      </c>
      <c r="I2746" s="4" t="s">
        <v>249</v>
      </c>
      <c r="J2746" s="4" t="s">
        <v>131</v>
      </c>
      <c r="K2746" s="4" t="s">
        <v>142</v>
      </c>
      <c r="L2746" s="4">
        <v>1998</v>
      </c>
      <c r="M2746" s="4" t="s">
        <v>266</v>
      </c>
      <c r="N2746" s="4" t="s">
        <v>304</v>
      </c>
      <c r="O2746" s="4" t="s">
        <v>122</v>
      </c>
      <c r="P2746" s="4">
        <v>2018</v>
      </c>
      <c r="Q2746" s="4"/>
      <c r="R2746" s="4" t="s">
        <v>123</v>
      </c>
      <c r="S2746" s="13"/>
      <c r="T2746" s="4"/>
      <c r="U2746" s="4"/>
      <c r="V2746" s="4"/>
      <c r="W2746" s="4">
        <v>220</v>
      </c>
      <c r="X2746" s="13">
        <v>43571</v>
      </c>
      <c r="Y2746" s="27"/>
      <c r="Z2746" s="27"/>
      <c r="AA2746" s="28"/>
      <c r="AB2746" s="31"/>
      <c r="AC2746" s="32">
        <v>66</v>
      </c>
      <c r="AD2746" s="28"/>
      <c r="AE2746" s="28">
        <v>39.5</v>
      </c>
      <c r="AF2746" s="33">
        <v>0.01</v>
      </c>
      <c r="AG2746" s="28">
        <v>3</v>
      </c>
      <c r="AH2746" s="31">
        <v>0.126</v>
      </c>
      <c r="AI2746" s="31">
        <v>2.82</v>
      </c>
      <c r="AJ2746" s="31"/>
      <c r="AK2746" s="75" t="str">
        <f t="shared" si="551"/>
        <v>C</v>
      </c>
      <c r="AL2746" s="75" t="str">
        <f t="shared" si="552"/>
        <v>A</v>
      </c>
      <c r="AM2746" s="75"/>
      <c r="AN2746" s="31"/>
      <c r="AO2746" s="31"/>
      <c r="AP2746" s="31"/>
      <c r="AQ2746" s="31"/>
      <c r="AR2746" s="75" t="str">
        <f t="shared" si="553"/>
        <v/>
      </c>
      <c r="AS2746" s="75"/>
      <c r="AT2746" s="75"/>
      <c r="AU2746" s="48" t="e">
        <f>IF(#REF!="Falta Información","Falta Información",IF(AND(AND(W2746=220,OR(AC2746&lt;47,#REF!&gt;=12)),AND(W2746=220,OR(AE2746&lt;30,AF2746&gt;0.15,AH2746&gt;0.5,AI2746&gt;5,AG2746&gt;3.5))),"Termovacío y Regeneración",IF(AND(W2746=220,OR(AC2746&lt;47,#REF!&gt;=12)),"Termovacío",IF(AND(W2746=220,OR(AE2746&lt;30,AF2746&gt;0.15,AH2746&gt;0.5,AI2746&gt;5,AG2746&gt;3.5)),"Regeneración",IF(AND(AND(W2746=60,OR(AC2746&lt;40,#REF!&gt;=27)),AND(W2746=60,OR(AE2746&lt;25,AF2746&gt;0.2,AH2746&gt;0.5,AI2746&gt;5,AG2746&gt;3.5))),"Termovacío y Regeneración",IF(AND(W2746=60,OR(AC2746&lt;40,#REF!&gt;=27)),"Termovacío",IF(AND(W2746=60,OR(AE2746&lt;25,AF2746&gt;0.2,AH2746&gt;0.5,AI2746&gt;5,AG2746&gt;3.5)),"Regeneración","OK")))))))</f>
        <v>#REF!</v>
      </c>
    </row>
    <row r="2747" spans="1:47" s="10" customFormat="1" ht="15" customHeight="1" x14ac:dyDescent="0.2">
      <c r="A2747" s="4">
        <v>70</v>
      </c>
      <c r="B2747" s="4">
        <v>60000006</v>
      </c>
      <c r="C2747" s="4" t="s">
        <v>91</v>
      </c>
      <c r="D2747" s="4" t="s">
        <v>155</v>
      </c>
      <c r="E2747" s="3" t="s">
        <v>152</v>
      </c>
      <c r="F2747" s="4" t="s">
        <v>362</v>
      </c>
      <c r="G2747" s="4" t="s">
        <v>12</v>
      </c>
      <c r="H2747" s="4" t="s">
        <v>143</v>
      </c>
      <c r="I2747" s="4" t="s">
        <v>249</v>
      </c>
      <c r="J2747" s="4" t="s">
        <v>131</v>
      </c>
      <c r="K2747" s="4" t="s">
        <v>142</v>
      </c>
      <c r="L2747" s="4">
        <v>1998</v>
      </c>
      <c r="M2747" s="4" t="s">
        <v>266</v>
      </c>
      <c r="N2747" s="4" t="s">
        <v>304</v>
      </c>
      <c r="O2747" s="4" t="s">
        <v>122</v>
      </c>
      <c r="P2747" s="4">
        <v>2018</v>
      </c>
      <c r="Q2747" s="4"/>
      <c r="R2747" s="4" t="s">
        <v>123</v>
      </c>
      <c r="S2747" s="13"/>
      <c r="T2747" s="4"/>
      <c r="U2747" s="4"/>
      <c r="V2747" s="4"/>
      <c r="W2747" s="4">
        <v>220</v>
      </c>
      <c r="X2747" s="13">
        <v>43327</v>
      </c>
      <c r="Y2747" s="27"/>
      <c r="Z2747" s="27"/>
      <c r="AA2747" s="28"/>
      <c r="AB2747" s="31"/>
      <c r="AC2747" s="32">
        <v>65</v>
      </c>
      <c r="AD2747" s="28"/>
      <c r="AE2747" s="28">
        <v>33</v>
      </c>
      <c r="AF2747" s="33">
        <v>0.01</v>
      </c>
      <c r="AG2747" s="28">
        <v>3</v>
      </c>
      <c r="AH2747" s="31">
        <v>0.128</v>
      </c>
      <c r="AI2747" s="31">
        <v>3.33</v>
      </c>
      <c r="AJ2747" s="31"/>
      <c r="AK2747" s="75" t="str">
        <f t="shared" ref="AK2747:AK2810" si="554">IF(AH2747&lt;&gt;"",IF(AH2747&lt;=0.1,"A",IF(AND(AH2747&gt;0.1,AH2747&lt;=0.3),"C",IF(AH2747&gt;0.3,"I",""))),"")</f>
        <v>C</v>
      </c>
      <c r="AL2747" s="75" t="str">
        <f t="shared" ref="AL2747:AL2810" si="555">IF(AI2747&lt;&gt;"",IF(AI2747&lt;=3,"A",IF(AND(AI2747&gt;3,AI2747&lt;=4),"C",IF(AI2747&gt;4,"I",""))),"")</f>
        <v>C</v>
      </c>
      <c r="AM2747" s="75"/>
      <c r="AN2747" s="31"/>
      <c r="AO2747" s="31"/>
      <c r="AP2747" s="31"/>
      <c r="AQ2747" s="31"/>
      <c r="AR2747" s="75" t="str">
        <f t="shared" ref="AR2747:AR2810" si="556">IF(AJ2747&lt;&gt;"",IF(AJ2747&gt;0.2,"A",IF(AND(AJ2747&gt;=0.1,AJ2747&lt;=0.2),"C",IF(AJ2747&lt;0.1,"I",""))),"")</f>
        <v/>
      </c>
      <c r="AS2747" s="75"/>
      <c r="AT2747" s="75"/>
      <c r="AU2747" s="48" t="e">
        <f>IF(#REF!="Falta Información","Falta Información",IF(AND(AND(W2747=220,OR(AC2747&lt;47,#REF!&gt;=12)),AND(W2747=220,OR(AE2747&lt;30,AF2747&gt;0.15,AH2747&gt;0.5,AI2747&gt;5,AG2747&gt;3.5))),"Termovacío y Regeneración",IF(AND(W2747=220,OR(AC2747&lt;47,#REF!&gt;=12)),"Termovacío",IF(AND(W2747=220,OR(AE2747&lt;30,AF2747&gt;0.15,AH2747&gt;0.5,AI2747&gt;5,AG2747&gt;3.5)),"Regeneración",IF(AND(AND(W2747=60,OR(AC2747&lt;40,#REF!&gt;=27)),AND(W2747=60,OR(AE2747&lt;25,AF2747&gt;0.2,AH2747&gt;0.5,AI2747&gt;5,AG2747&gt;3.5))),"Termovacío y Regeneración",IF(AND(W2747=60,OR(AC2747&lt;40,#REF!&gt;=27)),"Termovacío",IF(AND(W2747=60,OR(AE2747&lt;25,AF2747&gt;0.2,AH2747&gt;0.5,AI2747&gt;5,AG2747&gt;3.5)),"Regeneración","OK")))))))</f>
        <v>#REF!</v>
      </c>
    </row>
    <row r="2748" spans="1:47" s="10" customFormat="1" ht="15" customHeight="1" x14ac:dyDescent="0.2">
      <c r="A2748" s="4">
        <v>70</v>
      </c>
      <c r="B2748" s="4">
        <v>60000006</v>
      </c>
      <c r="C2748" s="4" t="s">
        <v>91</v>
      </c>
      <c r="D2748" s="4" t="s">
        <v>155</v>
      </c>
      <c r="E2748" s="3" t="s">
        <v>152</v>
      </c>
      <c r="F2748" s="4" t="s">
        <v>362</v>
      </c>
      <c r="G2748" s="4" t="s">
        <v>12</v>
      </c>
      <c r="H2748" s="4" t="s">
        <v>143</v>
      </c>
      <c r="I2748" s="4" t="s">
        <v>249</v>
      </c>
      <c r="J2748" s="4" t="s">
        <v>131</v>
      </c>
      <c r="K2748" s="4" t="s">
        <v>142</v>
      </c>
      <c r="L2748" s="4">
        <v>1998</v>
      </c>
      <c r="M2748" s="4" t="s">
        <v>266</v>
      </c>
      <c r="N2748" s="4" t="s">
        <v>304</v>
      </c>
      <c r="O2748" s="4" t="s">
        <v>122</v>
      </c>
      <c r="P2748" s="4">
        <v>2018</v>
      </c>
      <c r="Q2748" s="4"/>
      <c r="R2748" s="4" t="s">
        <v>123</v>
      </c>
      <c r="S2748" s="13"/>
      <c r="T2748" s="4"/>
      <c r="U2748" s="4"/>
      <c r="V2748" s="4"/>
      <c r="W2748" s="4">
        <v>220</v>
      </c>
      <c r="X2748" s="13">
        <v>43136</v>
      </c>
      <c r="Y2748" s="27"/>
      <c r="Z2748" s="27"/>
      <c r="AA2748" s="28"/>
      <c r="AB2748" s="31"/>
      <c r="AC2748" s="32">
        <v>23</v>
      </c>
      <c r="AD2748" s="28"/>
      <c r="AE2748" s="28">
        <v>40.200000000000003</v>
      </c>
      <c r="AF2748" s="33">
        <v>0.01</v>
      </c>
      <c r="AG2748" s="28">
        <v>2</v>
      </c>
      <c r="AH2748" s="31"/>
      <c r="AI2748" s="31">
        <v>3.8</v>
      </c>
      <c r="AJ2748" s="31"/>
      <c r="AK2748" s="75" t="str">
        <f t="shared" si="554"/>
        <v/>
      </c>
      <c r="AL2748" s="75" t="str">
        <f t="shared" si="555"/>
        <v>C</v>
      </c>
      <c r="AM2748" s="75"/>
      <c r="AN2748" s="31"/>
      <c r="AO2748" s="31"/>
      <c r="AP2748" s="31"/>
      <c r="AQ2748" s="31"/>
      <c r="AR2748" s="75" t="str">
        <f t="shared" si="556"/>
        <v/>
      </c>
      <c r="AS2748" s="75"/>
      <c r="AT2748" s="75"/>
      <c r="AU2748" s="48" t="e">
        <f>IF(#REF!="Falta Información","Falta Información",IF(AND(AND(W2748=220,OR(AC2748&lt;47,#REF!&gt;=12)),AND(W2748=220,OR(AE2748&lt;30,AF2748&gt;0.15,AH2748&gt;0.5,AI2748&gt;5,AG2748&gt;3.5))),"Termovacío y Regeneración",IF(AND(W2748=220,OR(AC2748&lt;47,#REF!&gt;=12)),"Termovacío",IF(AND(W2748=220,OR(AE2748&lt;30,AF2748&gt;0.15,AH2748&gt;0.5,AI2748&gt;5,AG2748&gt;3.5)),"Regeneración",IF(AND(AND(W2748=60,OR(AC2748&lt;40,#REF!&gt;=27)),AND(W2748=60,OR(AE2748&lt;25,AF2748&gt;0.2,AH2748&gt;0.5,AI2748&gt;5,AG2748&gt;3.5))),"Termovacío y Regeneración",IF(AND(W2748=60,OR(AC2748&lt;40,#REF!&gt;=27)),"Termovacío",IF(AND(W2748=60,OR(AE2748&lt;25,AF2748&gt;0.2,AH2748&gt;0.5,AI2748&gt;5,AG2748&gt;3.5)),"Regeneración","OK")))))))</f>
        <v>#REF!</v>
      </c>
    </row>
    <row r="2749" spans="1:47" s="10" customFormat="1" ht="15" customHeight="1" x14ac:dyDescent="0.2">
      <c r="A2749" s="4">
        <v>70</v>
      </c>
      <c r="B2749" s="4">
        <v>60000006</v>
      </c>
      <c r="C2749" s="4" t="s">
        <v>91</v>
      </c>
      <c r="D2749" s="4" t="s">
        <v>155</v>
      </c>
      <c r="E2749" s="3" t="s">
        <v>152</v>
      </c>
      <c r="F2749" s="4" t="s">
        <v>362</v>
      </c>
      <c r="G2749" s="4" t="s">
        <v>12</v>
      </c>
      <c r="H2749" s="4" t="s">
        <v>143</v>
      </c>
      <c r="I2749" s="4" t="s">
        <v>249</v>
      </c>
      <c r="J2749" s="4" t="s">
        <v>131</v>
      </c>
      <c r="K2749" s="4" t="s">
        <v>142</v>
      </c>
      <c r="L2749" s="4">
        <v>1998</v>
      </c>
      <c r="M2749" s="4" t="s">
        <v>266</v>
      </c>
      <c r="N2749" s="4" t="s">
        <v>304</v>
      </c>
      <c r="O2749" s="4" t="s">
        <v>122</v>
      </c>
      <c r="P2749" s="4">
        <v>2018</v>
      </c>
      <c r="Q2749" s="4"/>
      <c r="R2749" s="4" t="s">
        <v>123</v>
      </c>
      <c r="S2749" s="13"/>
      <c r="T2749" s="4"/>
      <c r="U2749" s="4"/>
      <c r="V2749" s="4"/>
      <c r="W2749" s="4">
        <v>220</v>
      </c>
      <c r="X2749" s="13">
        <v>43129</v>
      </c>
      <c r="Y2749" s="27"/>
      <c r="Z2749" s="27"/>
      <c r="AA2749" s="28"/>
      <c r="AB2749" s="31"/>
      <c r="AC2749" s="32">
        <v>37.299999999999997</v>
      </c>
      <c r="AD2749" s="28"/>
      <c r="AE2749" s="28">
        <v>40.5</v>
      </c>
      <c r="AF2749" s="33">
        <v>0.01</v>
      </c>
      <c r="AG2749" s="28">
        <v>2</v>
      </c>
      <c r="AH2749" s="31"/>
      <c r="AI2749" s="31">
        <v>3.16</v>
      </c>
      <c r="AJ2749" s="31"/>
      <c r="AK2749" s="75" t="str">
        <f t="shared" si="554"/>
        <v/>
      </c>
      <c r="AL2749" s="75" t="str">
        <f t="shared" si="555"/>
        <v>C</v>
      </c>
      <c r="AM2749" s="75"/>
      <c r="AN2749" s="31"/>
      <c r="AO2749" s="31"/>
      <c r="AP2749" s="31"/>
      <c r="AQ2749" s="31"/>
      <c r="AR2749" s="75" t="str">
        <f t="shared" si="556"/>
        <v/>
      </c>
      <c r="AS2749" s="75"/>
      <c r="AT2749" s="75"/>
      <c r="AU2749" s="48" t="e">
        <f>IF(#REF!="Falta Información","Falta Información",IF(AND(AND(W2749=220,OR(AC2749&lt;47,#REF!&gt;=12)),AND(W2749=220,OR(AE2749&lt;30,AF2749&gt;0.15,AH2749&gt;0.5,AI2749&gt;5,AG2749&gt;3.5))),"Termovacío y Regeneración",IF(AND(W2749=220,OR(AC2749&lt;47,#REF!&gt;=12)),"Termovacío",IF(AND(W2749=220,OR(AE2749&lt;30,AF2749&gt;0.15,AH2749&gt;0.5,AI2749&gt;5,AG2749&gt;3.5)),"Regeneración",IF(AND(AND(W2749=60,OR(AC2749&lt;40,#REF!&gt;=27)),AND(W2749=60,OR(AE2749&lt;25,AF2749&gt;0.2,AH2749&gt;0.5,AI2749&gt;5,AG2749&gt;3.5))),"Termovacío y Regeneración",IF(AND(W2749=60,OR(AC2749&lt;40,#REF!&gt;=27)),"Termovacío",IF(AND(W2749=60,OR(AE2749&lt;25,AF2749&gt;0.2,AH2749&gt;0.5,AI2749&gt;5,AG2749&gt;3.5)),"Regeneración","OK")))))))</f>
        <v>#REF!</v>
      </c>
    </row>
    <row r="2750" spans="1:47" s="10" customFormat="1" ht="15" customHeight="1" x14ac:dyDescent="0.2">
      <c r="A2750" s="4">
        <v>70</v>
      </c>
      <c r="B2750" s="4">
        <v>60000006</v>
      </c>
      <c r="C2750" s="4" t="s">
        <v>91</v>
      </c>
      <c r="D2750" s="4" t="s">
        <v>155</v>
      </c>
      <c r="E2750" s="3" t="s">
        <v>152</v>
      </c>
      <c r="F2750" s="4" t="s">
        <v>362</v>
      </c>
      <c r="G2750" s="4" t="s">
        <v>12</v>
      </c>
      <c r="H2750" s="4" t="s">
        <v>143</v>
      </c>
      <c r="I2750" s="4" t="s">
        <v>249</v>
      </c>
      <c r="J2750" s="4" t="s">
        <v>131</v>
      </c>
      <c r="K2750" s="4" t="s">
        <v>142</v>
      </c>
      <c r="L2750" s="4">
        <v>1998</v>
      </c>
      <c r="M2750" s="4" t="s">
        <v>266</v>
      </c>
      <c r="N2750" s="4" t="s">
        <v>304</v>
      </c>
      <c r="O2750" s="4" t="s">
        <v>122</v>
      </c>
      <c r="P2750" s="4">
        <v>2018</v>
      </c>
      <c r="Q2750" s="4"/>
      <c r="R2750" s="4" t="s">
        <v>123</v>
      </c>
      <c r="S2750" s="13"/>
      <c r="T2750" s="4"/>
      <c r="U2750" s="4"/>
      <c r="V2750" s="4"/>
      <c r="W2750" s="4">
        <v>220</v>
      </c>
      <c r="X2750" s="13">
        <v>42923</v>
      </c>
      <c r="Y2750" s="27"/>
      <c r="Z2750" s="27"/>
      <c r="AA2750" s="28"/>
      <c r="AB2750" s="31"/>
      <c r="AC2750" s="32">
        <v>41.8</v>
      </c>
      <c r="AD2750" s="28"/>
      <c r="AE2750" s="28">
        <v>36.299999999999997</v>
      </c>
      <c r="AF2750" s="33">
        <v>0.01</v>
      </c>
      <c r="AG2750" s="28">
        <v>3</v>
      </c>
      <c r="AH2750" s="31">
        <v>0.3</v>
      </c>
      <c r="AI2750" s="31">
        <v>3.4</v>
      </c>
      <c r="AJ2750" s="31"/>
      <c r="AK2750" s="75" t="str">
        <f t="shared" si="554"/>
        <v>C</v>
      </c>
      <c r="AL2750" s="75" t="str">
        <f t="shared" si="555"/>
        <v>C</v>
      </c>
      <c r="AM2750" s="75"/>
      <c r="AN2750" s="31"/>
      <c r="AO2750" s="31"/>
      <c r="AP2750" s="31"/>
      <c r="AQ2750" s="31"/>
      <c r="AR2750" s="75" t="str">
        <f t="shared" si="556"/>
        <v/>
      </c>
      <c r="AS2750" s="75"/>
      <c r="AT2750" s="75"/>
      <c r="AU2750" s="48" t="e">
        <f>IF(#REF!="Falta Información","Falta Información",IF(AND(AND(W2750=220,OR(AC2750&lt;47,#REF!&gt;=12)),AND(W2750=220,OR(AE2750&lt;30,AF2750&gt;0.15,AH2750&gt;0.5,AI2750&gt;5,AG2750&gt;3.5))),"Termovacío y Regeneración",IF(AND(W2750=220,OR(AC2750&lt;47,#REF!&gt;=12)),"Termovacío",IF(AND(W2750=220,OR(AE2750&lt;30,AF2750&gt;0.15,AH2750&gt;0.5,AI2750&gt;5,AG2750&gt;3.5)),"Regeneración",IF(AND(AND(W2750=60,OR(AC2750&lt;40,#REF!&gt;=27)),AND(W2750=60,OR(AE2750&lt;25,AF2750&gt;0.2,AH2750&gt;0.5,AI2750&gt;5,AG2750&gt;3.5))),"Termovacío y Regeneración",IF(AND(W2750=60,OR(AC2750&lt;40,#REF!&gt;=27)),"Termovacío",IF(AND(W2750=60,OR(AE2750&lt;25,AF2750&gt;0.2,AH2750&gt;0.5,AI2750&gt;5,AG2750&gt;3.5)),"Regeneración","OK")))))))</f>
        <v>#REF!</v>
      </c>
    </row>
    <row r="2751" spans="1:47" s="10" customFormat="1" ht="15" customHeight="1" x14ac:dyDescent="0.2">
      <c r="A2751" s="4">
        <v>70</v>
      </c>
      <c r="B2751" s="4">
        <v>60000006</v>
      </c>
      <c r="C2751" s="4" t="s">
        <v>91</v>
      </c>
      <c r="D2751" s="4" t="s">
        <v>155</v>
      </c>
      <c r="E2751" s="3" t="s">
        <v>152</v>
      </c>
      <c r="F2751" s="4" t="s">
        <v>362</v>
      </c>
      <c r="G2751" s="4" t="s">
        <v>12</v>
      </c>
      <c r="H2751" s="4" t="s">
        <v>143</v>
      </c>
      <c r="I2751" s="4" t="s">
        <v>249</v>
      </c>
      <c r="J2751" s="4" t="s">
        <v>131</v>
      </c>
      <c r="K2751" s="4" t="s">
        <v>142</v>
      </c>
      <c r="L2751" s="4">
        <v>1998</v>
      </c>
      <c r="M2751" s="4" t="s">
        <v>266</v>
      </c>
      <c r="N2751" s="4" t="s">
        <v>304</v>
      </c>
      <c r="O2751" s="4" t="s">
        <v>122</v>
      </c>
      <c r="P2751" s="4">
        <v>2018</v>
      </c>
      <c r="Q2751" s="4"/>
      <c r="R2751" s="4" t="s">
        <v>123</v>
      </c>
      <c r="S2751" s="13"/>
      <c r="T2751" s="4"/>
      <c r="U2751" s="4"/>
      <c r="V2751" s="4"/>
      <c r="W2751" s="4">
        <v>220</v>
      </c>
      <c r="X2751" s="13">
        <v>41988</v>
      </c>
      <c r="Y2751" s="27"/>
      <c r="Z2751" s="27"/>
      <c r="AA2751" s="28"/>
      <c r="AB2751" s="31"/>
      <c r="AC2751" s="32">
        <v>55.8</v>
      </c>
      <c r="AD2751" s="28"/>
      <c r="AE2751" s="28">
        <v>36</v>
      </c>
      <c r="AF2751" s="33">
        <v>0.01</v>
      </c>
      <c r="AG2751" s="28">
        <v>1.5</v>
      </c>
      <c r="AH2751" s="31">
        <v>3.2000000000000001E-2</v>
      </c>
      <c r="AI2751" s="31"/>
      <c r="AJ2751" s="31"/>
      <c r="AK2751" s="75" t="str">
        <f t="shared" si="554"/>
        <v>A</v>
      </c>
      <c r="AL2751" s="75" t="str">
        <f t="shared" si="555"/>
        <v/>
      </c>
      <c r="AM2751" s="75"/>
      <c r="AN2751" s="31"/>
      <c r="AO2751" s="31"/>
      <c r="AP2751" s="31"/>
      <c r="AQ2751" s="31"/>
      <c r="AR2751" s="75" t="str">
        <f t="shared" si="556"/>
        <v/>
      </c>
      <c r="AS2751" s="75"/>
      <c r="AT2751" s="75"/>
      <c r="AU2751" s="48" t="e">
        <f>IF(#REF!="Falta Información","Falta Información",IF(AND(AND(W2751=220,OR(AC2751&lt;47,#REF!&gt;=12)),AND(W2751=220,OR(AE2751&lt;30,AF2751&gt;0.15,AH2751&gt;0.5,AI2751&gt;5,AG2751&gt;3.5))),"Termovacío y Regeneración",IF(AND(W2751=220,OR(AC2751&lt;47,#REF!&gt;=12)),"Termovacío",IF(AND(W2751=220,OR(AE2751&lt;30,AF2751&gt;0.15,AH2751&gt;0.5,AI2751&gt;5,AG2751&gt;3.5)),"Regeneración",IF(AND(AND(W2751=60,OR(AC2751&lt;40,#REF!&gt;=27)),AND(W2751=60,OR(AE2751&lt;25,AF2751&gt;0.2,AH2751&gt;0.5,AI2751&gt;5,AG2751&gt;3.5))),"Termovacío y Regeneración",IF(AND(W2751=60,OR(AC2751&lt;40,#REF!&gt;=27)),"Termovacío",IF(AND(W2751=60,OR(AE2751&lt;25,AF2751&gt;0.2,AH2751&gt;0.5,AI2751&gt;5,AG2751&gt;3.5)),"Regeneración","OK")))))))</f>
        <v>#REF!</v>
      </c>
    </row>
    <row r="2752" spans="1:47" s="10" customFormat="1" ht="15" customHeight="1" x14ac:dyDescent="0.2">
      <c r="A2752" s="4">
        <v>70</v>
      </c>
      <c r="B2752" s="4">
        <v>60000006</v>
      </c>
      <c r="C2752" s="4" t="s">
        <v>91</v>
      </c>
      <c r="D2752" s="4" t="s">
        <v>155</v>
      </c>
      <c r="E2752" s="3" t="s">
        <v>152</v>
      </c>
      <c r="F2752" s="4" t="s">
        <v>362</v>
      </c>
      <c r="G2752" s="4" t="s">
        <v>12</v>
      </c>
      <c r="H2752" s="4" t="s">
        <v>143</v>
      </c>
      <c r="I2752" s="4" t="s">
        <v>249</v>
      </c>
      <c r="J2752" s="4" t="s">
        <v>131</v>
      </c>
      <c r="K2752" s="4" t="s">
        <v>142</v>
      </c>
      <c r="L2752" s="4">
        <v>1998</v>
      </c>
      <c r="M2752" s="4" t="s">
        <v>266</v>
      </c>
      <c r="N2752" s="4" t="s">
        <v>304</v>
      </c>
      <c r="O2752" s="4" t="s">
        <v>122</v>
      </c>
      <c r="P2752" s="4">
        <v>2018</v>
      </c>
      <c r="Q2752" s="4"/>
      <c r="R2752" s="4" t="s">
        <v>123</v>
      </c>
      <c r="S2752" s="13"/>
      <c r="T2752" s="4"/>
      <c r="U2752" s="4"/>
      <c r="V2752" s="4"/>
      <c r="W2752" s="4">
        <v>220</v>
      </c>
      <c r="X2752" s="13">
        <v>41691</v>
      </c>
      <c r="Y2752" s="27"/>
      <c r="Z2752" s="27"/>
      <c r="AA2752" s="28"/>
      <c r="AB2752" s="31"/>
      <c r="AC2752" s="32"/>
      <c r="AD2752" s="28"/>
      <c r="AE2752" s="28">
        <v>32.200000000000003</v>
      </c>
      <c r="AF2752" s="33">
        <v>0.01</v>
      </c>
      <c r="AG2752" s="28">
        <v>2</v>
      </c>
      <c r="AH2752" s="31">
        <v>4.2000000000000003E-2</v>
      </c>
      <c r="AI2752" s="31">
        <v>1.67</v>
      </c>
      <c r="AJ2752" s="31"/>
      <c r="AK2752" s="75" t="str">
        <f t="shared" si="554"/>
        <v>A</v>
      </c>
      <c r="AL2752" s="75" t="str">
        <f t="shared" si="555"/>
        <v>A</v>
      </c>
      <c r="AM2752" s="75"/>
      <c r="AN2752" s="31"/>
      <c r="AO2752" s="31"/>
      <c r="AP2752" s="31"/>
      <c r="AQ2752" s="31"/>
      <c r="AR2752" s="75" t="str">
        <f t="shared" si="556"/>
        <v/>
      </c>
      <c r="AS2752" s="75"/>
      <c r="AT2752" s="75"/>
      <c r="AU2752" s="48" t="e">
        <f>IF(#REF!="Falta Información","Falta Información",IF(AND(AND(W2752=220,OR(AC2752&lt;47,#REF!&gt;=12)),AND(W2752=220,OR(AE2752&lt;30,AF2752&gt;0.15,AH2752&gt;0.5,AI2752&gt;5,AG2752&gt;3.5))),"Termovacío y Regeneración",IF(AND(W2752=220,OR(AC2752&lt;47,#REF!&gt;=12)),"Termovacío",IF(AND(W2752=220,OR(AE2752&lt;30,AF2752&gt;0.15,AH2752&gt;0.5,AI2752&gt;5,AG2752&gt;3.5)),"Regeneración",IF(AND(AND(W2752=60,OR(AC2752&lt;40,#REF!&gt;=27)),AND(W2752=60,OR(AE2752&lt;25,AF2752&gt;0.2,AH2752&gt;0.5,AI2752&gt;5,AG2752&gt;3.5))),"Termovacío y Regeneración",IF(AND(W2752=60,OR(AC2752&lt;40,#REF!&gt;=27)),"Termovacío",IF(AND(W2752=60,OR(AE2752&lt;25,AF2752&gt;0.2,AH2752&gt;0.5,AI2752&gt;5,AG2752&gt;3.5)),"Regeneración","OK")))))))</f>
        <v>#REF!</v>
      </c>
    </row>
    <row r="2753" spans="1:47" s="10" customFormat="1" ht="15" customHeight="1" x14ac:dyDescent="0.2">
      <c r="A2753" s="4">
        <v>70</v>
      </c>
      <c r="B2753" s="4">
        <v>60000006</v>
      </c>
      <c r="C2753" s="4" t="s">
        <v>91</v>
      </c>
      <c r="D2753" s="4" t="s">
        <v>155</v>
      </c>
      <c r="E2753" s="3" t="s">
        <v>152</v>
      </c>
      <c r="F2753" s="4" t="s">
        <v>362</v>
      </c>
      <c r="G2753" s="4" t="s">
        <v>12</v>
      </c>
      <c r="H2753" s="4" t="s">
        <v>143</v>
      </c>
      <c r="I2753" s="4" t="s">
        <v>249</v>
      </c>
      <c r="J2753" s="4" t="s">
        <v>131</v>
      </c>
      <c r="K2753" s="4" t="s">
        <v>142</v>
      </c>
      <c r="L2753" s="4">
        <v>1998</v>
      </c>
      <c r="M2753" s="4" t="s">
        <v>266</v>
      </c>
      <c r="N2753" s="4" t="s">
        <v>304</v>
      </c>
      <c r="O2753" s="4" t="s">
        <v>122</v>
      </c>
      <c r="P2753" s="4">
        <v>2018</v>
      </c>
      <c r="Q2753" s="4"/>
      <c r="R2753" s="4" t="s">
        <v>123</v>
      </c>
      <c r="S2753" s="13"/>
      <c r="T2753" s="4"/>
      <c r="U2753" s="4"/>
      <c r="V2753" s="4"/>
      <c r="W2753" s="4">
        <v>220</v>
      </c>
      <c r="X2753" s="13">
        <v>41628</v>
      </c>
      <c r="Y2753" s="27"/>
      <c r="Z2753" s="27"/>
      <c r="AA2753" s="28"/>
      <c r="AB2753" s="31"/>
      <c r="AC2753" s="32"/>
      <c r="AD2753" s="28"/>
      <c r="AE2753" s="28">
        <v>32.200000000000003</v>
      </c>
      <c r="AF2753" s="33">
        <v>0.01</v>
      </c>
      <c r="AG2753" s="28">
        <v>1.5</v>
      </c>
      <c r="AH2753" s="31">
        <v>4.3999999999999997E-2</v>
      </c>
      <c r="AI2753" s="31">
        <v>2.4300000000000002</v>
      </c>
      <c r="AJ2753" s="31"/>
      <c r="AK2753" s="75" t="str">
        <f t="shared" si="554"/>
        <v>A</v>
      </c>
      <c r="AL2753" s="75" t="str">
        <f t="shared" si="555"/>
        <v>A</v>
      </c>
      <c r="AM2753" s="75"/>
      <c r="AN2753" s="31"/>
      <c r="AO2753" s="31"/>
      <c r="AP2753" s="31"/>
      <c r="AQ2753" s="31"/>
      <c r="AR2753" s="75" t="str">
        <f t="shared" si="556"/>
        <v/>
      </c>
      <c r="AS2753" s="75"/>
      <c r="AT2753" s="75"/>
      <c r="AU2753" s="48" t="e">
        <f>IF(#REF!="Falta Información","Falta Información",IF(AND(AND(W2753=220,OR(AC2753&lt;47,#REF!&gt;=12)),AND(W2753=220,OR(AE2753&lt;30,AF2753&gt;0.15,AH2753&gt;0.5,AI2753&gt;5,AG2753&gt;3.5))),"Termovacío y Regeneración",IF(AND(W2753=220,OR(AC2753&lt;47,#REF!&gt;=12)),"Termovacío",IF(AND(W2753=220,OR(AE2753&lt;30,AF2753&gt;0.15,AH2753&gt;0.5,AI2753&gt;5,AG2753&gt;3.5)),"Regeneración",IF(AND(AND(W2753=60,OR(AC2753&lt;40,#REF!&gt;=27)),AND(W2753=60,OR(AE2753&lt;25,AF2753&gt;0.2,AH2753&gt;0.5,AI2753&gt;5,AG2753&gt;3.5))),"Termovacío y Regeneración",IF(AND(W2753=60,OR(AC2753&lt;40,#REF!&gt;=27)),"Termovacío",IF(AND(W2753=60,OR(AE2753&lt;25,AF2753&gt;0.2,AH2753&gt;0.5,AI2753&gt;5,AG2753&gt;3.5)),"Regeneración","OK")))))))</f>
        <v>#REF!</v>
      </c>
    </row>
    <row r="2754" spans="1:47" s="10" customFormat="1" ht="15" customHeight="1" x14ac:dyDescent="0.2">
      <c r="A2754" s="4">
        <v>70</v>
      </c>
      <c r="B2754" s="4">
        <v>60000006</v>
      </c>
      <c r="C2754" s="4" t="s">
        <v>91</v>
      </c>
      <c r="D2754" s="4" t="s">
        <v>155</v>
      </c>
      <c r="E2754" s="3" t="s">
        <v>152</v>
      </c>
      <c r="F2754" s="4" t="s">
        <v>362</v>
      </c>
      <c r="G2754" s="4" t="s">
        <v>12</v>
      </c>
      <c r="H2754" s="4" t="s">
        <v>143</v>
      </c>
      <c r="I2754" s="4" t="s">
        <v>249</v>
      </c>
      <c r="J2754" s="4" t="s">
        <v>131</v>
      </c>
      <c r="K2754" s="4" t="s">
        <v>142</v>
      </c>
      <c r="L2754" s="4">
        <v>1998</v>
      </c>
      <c r="M2754" s="4" t="s">
        <v>266</v>
      </c>
      <c r="N2754" s="4" t="s">
        <v>304</v>
      </c>
      <c r="O2754" s="4" t="s">
        <v>122</v>
      </c>
      <c r="P2754" s="4">
        <v>2018</v>
      </c>
      <c r="Q2754" s="4"/>
      <c r="R2754" s="4" t="s">
        <v>123</v>
      </c>
      <c r="S2754" s="13"/>
      <c r="T2754" s="4"/>
      <c r="U2754" s="4"/>
      <c r="V2754" s="4"/>
      <c r="W2754" s="4">
        <v>220</v>
      </c>
      <c r="X2754" s="13">
        <v>41347</v>
      </c>
      <c r="Y2754" s="27"/>
      <c r="Z2754" s="27"/>
      <c r="AA2754" s="28"/>
      <c r="AB2754" s="31"/>
      <c r="AC2754" s="32"/>
      <c r="AD2754" s="28"/>
      <c r="AE2754" s="28">
        <v>35</v>
      </c>
      <c r="AF2754" s="33">
        <v>0.01</v>
      </c>
      <c r="AG2754" s="28">
        <v>1</v>
      </c>
      <c r="AH2754" s="31">
        <v>3.2000000000000001E-2</v>
      </c>
      <c r="AI2754" s="31">
        <v>1.1539999999999999</v>
      </c>
      <c r="AJ2754" s="31"/>
      <c r="AK2754" s="75" t="str">
        <f t="shared" si="554"/>
        <v>A</v>
      </c>
      <c r="AL2754" s="75" t="str">
        <f t="shared" si="555"/>
        <v>A</v>
      </c>
      <c r="AM2754" s="75"/>
      <c r="AN2754" s="31"/>
      <c r="AO2754" s="31"/>
      <c r="AP2754" s="31"/>
      <c r="AQ2754" s="31"/>
      <c r="AR2754" s="75" t="str">
        <f t="shared" si="556"/>
        <v/>
      </c>
      <c r="AS2754" s="75"/>
      <c r="AT2754" s="75"/>
      <c r="AU2754" s="48" t="e">
        <f>IF(#REF!="Falta Información","Falta Información",IF(AND(AND(W2754=220,OR(AC2754&lt;47,#REF!&gt;=12)),AND(W2754=220,OR(AE2754&lt;30,AF2754&gt;0.15,AH2754&gt;0.5,AI2754&gt;5,AG2754&gt;3.5))),"Termovacío y Regeneración",IF(AND(W2754=220,OR(AC2754&lt;47,#REF!&gt;=12)),"Termovacío",IF(AND(W2754=220,OR(AE2754&lt;30,AF2754&gt;0.15,AH2754&gt;0.5,AI2754&gt;5,AG2754&gt;3.5)),"Regeneración",IF(AND(AND(W2754=60,OR(AC2754&lt;40,#REF!&gt;=27)),AND(W2754=60,OR(AE2754&lt;25,AF2754&gt;0.2,AH2754&gt;0.5,AI2754&gt;5,AG2754&gt;3.5))),"Termovacío y Regeneración",IF(AND(W2754=60,OR(AC2754&lt;40,#REF!&gt;=27)),"Termovacío",IF(AND(W2754=60,OR(AE2754&lt;25,AF2754&gt;0.2,AH2754&gt;0.5,AI2754&gt;5,AG2754&gt;3.5)),"Regeneración","OK")))))))</f>
        <v>#REF!</v>
      </c>
    </row>
    <row r="2755" spans="1:47" s="10" customFormat="1" ht="15" customHeight="1" x14ac:dyDescent="0.2">
      <c r="A2755" s="4">
        <v>70</v>
      </c>
      <c r="B2755" s="4">
        <v>60000006</v>
      </c>
      <c r="C2755" s="4" t="s">
        <v>91</v>
      </c>
      <c r="D2755" s="4" t="s">
        <v>155</v>
      </c>
      <c r="E2755" s="3" t="s">
        <v>152</v>
      </c>
      <c r="F2755" s="4" t="s">
        <v>362</v>
      </c>
      <c r="G2755" s="4" t="s">
        <v>12</v>
      </c>
      <c r="H2755" s="4" t="s">
        <v>143</v>
      </c>
      <c r="I2755" s="4" t="s">
        <v>249</v>
      </c>
      <c r="J2755" s="4" t="s">
        <v>131</v>
      </c>
      <c r="K2755" s="4" t="s">
        <v>142</v>
      </c>
      <c r="L2755" s="4">
        <v>1998</v>
      </c>
      <c r="M2755" s="4" t="s">
        <v>266</v>
      </c>
      <c r="N2755" s="4" t="s">
        <v>304</v>
      </c>
      <c r="O2755" s="4" t="s">
        <v>122</v>
      </c>
      <c r="P2755" s="4">
        <v>2018</v>
      </c>
      <c r="Q2755" s="4"/>
      <c r="R2755" s="4" t="s">
        <v>123</v>
      </c>
      <c r="S2755" s="13"/>
      <c r="T2755" s="4"/>
      <c r="U2755" s="4"/>
      <c r="V2755" s="4"/>
      <c r="W2755" s="4">
        <v>220</v>
      </c>
      <c r="X2755" s="13">
        <v>41242</v>
      </c>
      <c r="Y2755" s="27"/>
      <c r="Z2755" s="27"/>
      <c r="AA2755" s="28"/>
      <c r="AB2755" s="31"/>
      <c r="AC2755" s="32"/>
      <c r="AD2755" s="28"/>
      <c r="AE2755" s="28">
        <v>34</v>
      </c>
      <c r="AF2755" s="33">
        <v>0.01</v>
      </c>
      <c r="AG2755" s="28">
        <v>1</v>
      </c>
      <c r="AH2755" s="31">
        <v>2.3E-2</v>
      </c>
      <c r="AI2755" s="31">
        <v>1.21</v>
      </c>
      <c r="AJ2755" s="31"/>
      <c r="AK2755" s="75" t="str">
        <f t="shared" si="554"/>
        <v>A</v>
      </c>
      <c r="AL2755" s="75" t="str">
        <f t="shared" si="555"/>
        <v>A</v>
      </c>
      <c r="AM2755" s="75"/>
      <c r="AN2755" s="31"/>
      <c r="AO2755" s="31"/>
      <c r="AP2755" s="31"/>
      <c r="AQ2755" s="31"/>
      <c r="AR2755" s="75" t="str">
        <f t="shared" si="556"/>
        <v/>
      </c>
      <c r="AS2755" s="75"/>
      <c r="AT2755" s="75"/>
      <c r="AU2755" s="48" t="e">
        <f>IF(#REF!="Falta Información","Falta Información",IF(AND(AND(W2755=220,OR(AC2755&lt;47,#REF!&gt;=12)),AND(W2755=220,OR(AE2755&lt;30,AF2755&gt;0.15,AH2755&gt;0.5,AI2755&gt;5,AG2755&gt;3.5))),"Termovacío y Regeneración",IF(AND(W2755=220,OR(AC2755&lt;47,#REF!&gt;=12)),"Termovacío",IF(AND(W2755=220,OR(AE2755&lt;30,AF2755&gt;0.15,AH2755&gt;0.5,AI2755&gt;5,AG2755&gt;3.5)),"Regeneración",IF(AND(AND(W2755=60,OR(AC2755&lt;40,#REF!&gt;=27)),AND(W2755=60,OR(AE2755&lt;25,AF2755&gt;0.2,AH2755&gt;0.5,AI2755&gt;5,AG2755&gt;3.5))),"Termovacío y Regeneración",IF(AND(W2755=60,OR(AC2755&lt;40,#REF!&gt;=27)),"Termovacío",IF(AND(W2755=60,OR(AE2755&lt;25,AF2755&gt;0.2,AH2755&gt;0.5,AI2755&gt;5,AG2755&gt;3.5)),"Regeneración","OK")))))))</f>
        <v>#REF!</v>
      </c>
    </row>
    <row r="2756" spans="1:47" s="10" customFormat="1" ht="15" customHeight="1" x14ac:dyDescent="0.2">
      <c r="A2756" s="4">
        <v>70</v>
      </c>
      <c r="B2756" s="4">
        <v>60000006</v>
      </c>
      <c r="C2756" s="4" t="s">
        <v>91</v>
      </c>
      <c r="D2756" s="4" t="s">
        <v>155</v>
      </c>
      <c r="E2756" s="3" t="s">
        <v>152</v>
      </c>
      <c r="F2756" s="4" t="s">
        <v>362</v>
      </c>
      <c r="G2756" s="4" t="s">
        <v>12</v>
      </c>
      <c r="H2756" s="4" t="s">
        <v>143</v>
      </c>
      <c r="I2756" s="4" t="s">
        <v>249</v>
      </c>
      <c r="J2756" s="4" t="s">
        <v>131</v>
      </c>
      <c r="K2756" s="4" t="s">
        <v>142</v>
      </c>
      <c r="L2756" s="4">
        <v>1998</v>
      </c>
      <c r="M2756" s="4" t="s">
        <v>266</v>
      </c>
      <c r="N2756" s="4" t="s">
        <v>304</v>
      </c>
      <c r="O2756" s="4" t="s">
        <v>122</v>
      </c>
      <c r="P2756" s="4">
        <v>2018</v>
      </c>
      <c r="Q2756" s="4"/>
      <c r="R2756" s="4" t="s">
        <v>123</v>
      </c>
      <c r="S2756" s="13"/>
      <c r="T2756" s="4"/>
      <c r="U2756" s="4"/>
      <c r="V2756" s="4"/>
      <c r="W2756" s="4">
        <v>220</v>
      </c>
      <c r="X2756" s="13">
        <v>41113</v>
      </c>
      <c r="Y2756" s="27"/>
      <c r="Z2756" s="27"/>
      <c r="AA2756" s="28"/>
      <c r="AB2756" s="31"/>
      <c r="AC2756" s="32">
        <v>63</v>
      </c>
      <c r="AD2756" s="28"/>
      <c r="AE2756" s="28"/>
      <c r="AF2756" s="33"/>
      <c r="AG2756" s="28"/>
      <c r="AH2756" s="31"/>
      <c r="AI2756" s="31"/>
      <c r="AJ2756" s="31"/>
      <c r="AK2756" s="75" t="str">
        <f t="shared" si="554"/>
        <v/>
      </c>
      <c r="AL2756" s="75" t="str">
        <f t="shared" si="555"/>
        <v/>
      </c>
      <c r="AM2756" s="75"/>
      <c r="AN2756" s="31"/>
      <c r="AO2756" s="31"/>
      <c r="AP2756" s="31"/>
      <c r="AQ2756" s="31"/>
      <c r="AR2756" s="75" t="str">
        <f t="shared" si="556"/>
        <v/>
      </c>
      <c r="AS2756" s="75"/>
      <c r="AT2756" s="75"/>
      <c r="AU2756" s="48" t="e">
        <f>IF(#REF!="Falta Información","Falta Información",IF(AND(AND(W2756=220,OR(AC2756&lt;47,#REF!&gt;=12)),AND(W2756=220,OR(AE2756&lt;30,AF2756&gt;0.15,AH2756&gt;0.5,AI2756&gt;5,AG2756&gt;3.5))),"Termovacío y Regeneración",IF(AND(W2756=220,OR(AC2756&lt;47,#REF!&gt;=12)),"Termovacío",IF(AND(W2756=220,OR(AE2756&lt;30,AF2756&gt;0.15,AH2756&gt;0.5,AI2756&gt;5,AG2756&gt;3.5)),"Regeneración",IF(AND(AND(W2756=60,OR(AC2756&lt;40,#REF!&gt;=27)),AND(W2756=60,OR(AE2756&lt;25,AF2756&gt;0.2,AH2756&gt;0.5,AI2756&gt;5,AG2756&gt;3.5))),"Termovacío y Regeneración",IF(AND(W2756=60,OR(AC2756&lt;40,#REF!&gt;=27)),"Termovacío",IF(AND(W2756=60,OR(AE2756&lt;25,AF2756&gt;0.2,AH2756&gt;0.5,AI2756&gt;5,AG2756&gt;3.5)),"Regeneración","OK")))))))</f>
        <v>#REF!</v>
      </c>
    </row>
    <row r="2757" spans="1:47" s="10" customFormat="1" ht="15" customHeight="1" x14ac:dyDescent="0.2">
      <c r="A2757" s="4">
        <v>70</v>
      </c>
      <c r="B2757" s="4">
        <v>60000006</v>
      </c>
      <c r="C2757" s="4" t="s">
        <v>91</v>
      </c>
      <c r="D2757" s="4" t="s">
        <v>155</v>
      </c>
      <c r="E2757" s="3" t="s">
        <v>152</v>
      </c>
      <c r="F2757" s="4" t="s">
        <v>362</v>
      </c>
      <c r="G2757" s="4" t="s">
        <v>12</v>
      </c>
      <c r="H2757" s="4" t="s">
        <v>143</v>
      </c>
      <c r="I2757" s="4" t="s">
        <v>249</v>
      </c>
      <c r="J2757" s="4" t="s">
        <v>131</v>
      </c>
      <c r="K2757" s="4" t="s">
        <v>142</v>
      </c>
      <c r="L2757" s="4">
        <v>1998</v>
      </c>
      <c r="M2757" s="4" t="s">
        <v>266</v>
      </c>
      <c r="N2757" s="4" t="s">
        <v>304</v>
      </c>
      <c r="O2757" s="4" t="s">
        <v>122</v>
      </c>
      <c r="P2757" s="4">
        <v>2018</v>
      </c>
      <c r="Q2757" s="4"/>
      <c r="R2757" s="4" t="s">
        <v>123</v>
      </c>
      <c r="S2757" s="13"/>
      <c r="T2757" s="4"/>
      <c r="U2757" s="4"/>
      <c r="V2757" s="4"/>
      <c r="W2757" s="4">
        <v>220</v>
      </c>
      <c r="X2757" s="13">
        <v>40884</v>
      </c>
      <c r="Y2757" s="27"/>
      <c r="Z2757" s="27"/>
      <c r="AA2757" s="28"/>
      <c r="AB2757" s="31"/>
      <c r="AC2757" s="32"/>
      <c r="AD2757" s="28"/>
      <c r="AE2757" s="28">
        <v>35</v>
      </c>
      <c r="AF2757" s="33">
        <v>0.01</v>
      </c>
      <c r="AG2757" s="28">
        <v>2</v>
      </c>
      <c r="AH2757" s="31">
        <v>2.1999999999999999E-2</v>
      </c>
      <c r="AI2757" s="31">
        <v>1.0269999999999999</v>
      </c>
      <c r="AJ2757" s="31"/>
      <c r="AK2757" s="75" t="str">
        <f t="shared" si="554"/>
        <v>A</v>
      </c>
      <c r="AL2757" s="75" t="str">
        <f t="shared" si="555"/>
        <v>A</v>
      </c>
      <c r="AM2757" s="75"/>
      <c r="AN2757" s="31"/>
      <c r="AO2757" s="31"/>
      <c r="AP2757" s="31"/>
      <c r="AQ2757" s="31"/>
      <c r="AR2757" s="75" t="str">
        <f t="shared" si="556"/>
        <v/>
      </c>
      <c r="AS2757" s="75"/>
      <c r="AT2757" s="75"/>
      <c r="AU2757" s="48" t="e">
        <f>IF(#REF!="Falta Información","Falta Información",IF(AND(AND(W2757=220,OR(AC2757&lt;47,#REF!&gt;=12)),AND(W2757=220,OR(AE2757&lt;30,AF2757&gt;0.15,AH2757&gt;0.5,AI2757&gt;5,AG2757&gt;3.5))),"Termovacío y Regeneración",IF(AND(W2757=220,OR(AC2757&lt;47,#REF!&gt;=12)),"Termovacío",IF(AND(W2757=220,OR(AE2757&lt;30,AF2757&gt;0.15,AH2757&gt;0.5,AI2757&gt;5,AG2757&gt;3.5)),"Regeneración",IF(AND(AND(W2757=60,OR(AC2757&lt;40,#REF!&gt;=27)),AND(W2757=60,OR(AE2757&lt;25,AF2757&gt;0.2,AH2757&gt;0.5,AI2757&gt;5,AG2757&gt;3.5))),"Termovacío y Regeneración",IF(AND(W2757=60,OR(AC2757&lt;40,#REF!&gt;=27)),"Termovacío",IF(AND(W2757=60,OR(AE2757&lt;25,AF2757&gt;0.2,AH2757&gt;0.5,AI2757&gt;5,AG2757&gt;3.5)),"Regeneración","OK")))))))</f>
        <v>#REF!</v>
      </c>
    </row>
    <row r="2758" spans="1:47" s="10" customFormat="1" ht="15" customHeight="1" x14ac:dyDescent="0.2">
      <c r="A2758" s="4">
        <v>70</v>
      </c>
      <c r="B2758" s="4">
        <v>60000006</v>
      </c>
      <c r="C2758" s="4" t="s">
        <v>91</v>
      </c>
      <c r="D2758" s="4" t="s">
        <v>155</v>
      </c>
      <c r="E2758" s="3" t="s">
        <v>152</v>
      </c>
      <c r="F2758" s="4" t="s">
        <v>362</v>
      </c>
      <c r="G2758" s="4" t="s">
        <v>12</v>
      </c>
      <c r="H2758" s="4" t="s">
        <v>143</v>
      </c>
      <c r="I2758" s="4" t="s">
        <v>249</v>
      </c>
      <c r="J2758" s="4" t="s">
        <v>131</v>
      </c>
      <c r="K2758" s="4" t="s">
        <v>142</v>
      </c>
      <c r="L2758" s="4">
        <v>1998</v>
      </c>
      <c r="M2758" s="4" t="s">
        <v>266</v>
      </c>
      <c r="N2758" s="4" t="s">
        <v>304</v>
      </c>
      <c r="O2758" s="4" t="s">
        <v>122</v>
      </c>
      <c r="P2758" s="4">
        <v>2018</v>
      </c>
      <c r="Q2758" s="4"/>
      <c r="R2758" s="4" t="s">
        <v>123</v>
      </c>
      <c r="S2758" s="13"/>
      <c r="T2758" s="4"/>
      <c r="U2758" s="4"/>
      <c r="V2758" s="4"/>
      <c r="W2758" s="4">
        <v>220</v>
      </c>
      <c r="X2758" s="13">
        <v>40625</v>
      </c>
      <c r="Y2758" s="27"/>
      <c r="Z2758" s="27"/>
      <c r="AA2758" s="28"/>
      <c r="AB2758" s="31"/>
      <c r="AC2758" s="32"/>
      <c r="AD2758" s="28"/>
      <c r="AE2758" s="28">
        <v>34</v>
      </c>
      <c r="AF2758" s="33">
        <v>0.01</v>
      </c>
      <c r="AG2758" s="28">
        <v>1.5</v>
      </c>
      <c r="AH2758" s="31">
        <v>2.5000000000000001E-2</v>
      </c>
      <c r="AI2758" s="31">
        <v>1.0629999999999999</v>
      </c>
      <c r="AJ2758" s="31"/>
      <c r="AK2758" s="75" t="str">
        <f t="shared" si="554"/>
        <v>A</v>
      </c>
      <c r="AL2758" s="75" t="str">
        <f t="shared" si="555"/>
        <v>A</v>
      </c>
      <c r="AM2758" s="75"/>
      <c r="AN2758" s="31"/>
      <c r="AO2758" s="31"/>
      <c r="AP2758" s="31"/>
      <c r="AQ2758" s="31"/>
      <c r="AR2758" s="75" t="str">
        <f t="shared" si="556"/>
        <v/>
      </c>
      <c r="AS2758" s="75"/>
      <c r="AT2758" s="75"/>
      <c r="AU2758" s="48" t="e">
        <f>IF(#REF!="Falta Información","Falta Información",IF(AND(AND(W2758=220,OR(AC2758&lt;47,#REF!&gt;=12)),AND(W2758=220,OR(AE2758&lt;30,AF2758&gt;0.15,AH2758&gt;0.5,AI2758&gt;5,AG2758&gt;3.5))),"Termovacío y Regeneración",IF(AND(W2758=220,OR(AC2758&lt;47,#REF!&gt;=12)),"Termovacío",IF(AND(W2758=220,OR(AE2758&lt;30,AF2758&gt;0.15,AH2758&gt;0.5,AI2758&gt;5,AG2758&gt;3.5)),"Regeneración",IF(AND(AND(W2758=60,OR(AC2758&lt;40,#REF!&gt;=27)),AND(W2758=60,OR(AE2758&lt;25,AF2758&gt;0.2,AH2758&gt;0.5,AI2758&gt;5,AG2758&gt;3.5))),"Termovacío y Regeneración",IF(AND(W2758=60,OR(AC2758&lt;40,#REF!&gt;=27)),"Termovacío",IF(AND(W2758=60,OR(AE2758&lt;25,AF2758&gt;0.2,AH2758&gt;0.5,AI2758&gt;5,AG2758&gt;3.5)),"Regeneración","OK")))))))</f>
        <v>#REF!</v>
      </c>
    </row>
    <row r="2759" spans="1:47" s="10" customFormat="1" ht="15" customHeight="1" x14ac:dyDescent="0.2">
      <c r="A2759" s="4">
        <v>70</v>
      </c>
      <c r="B2759" s="4">
        <v>60000006</v>
      </c>
      <c r="C2759" s="4" t="s">
        <v>91</v>
      </c>
      <c r="D2759" s="4" t="s">
        <v>155</v>
      </c>
      <c r="E2759" s="3" t="s">
        <v>152</v>
      </c>
      <c r="F2759" s="4" t="s">
        <v>362</v>
      </c>
      <c r="G2759" s="4" t="s">
        <v>12</v>
      </c>
      <c r="H2759" s="4" t="s">
        <v>143</v>
      </c>
      <c r="I2759" s="4" t="s">
        <v>249</v>
      </c>
      <c r="J2759" s="4" t="s">
        <v>131</v>
      </c>
      <c r="K2759" s="4" t="s">
        <v>142</v>
      </c>
      <c r="L2759" s="4">
        <v>1998</v>
      </c>
      <c r="M2759" s="4" t="s">
        <v>266</v>
      </c>
      <c r="N2759" s="4" t="s">
        <v>304</v>
      </c>
      <c r="O2759" s="4" t="s">
        <v>122</v>
      </c>
      <c r="P2759" s="4">
        <v>2018</v>
      </c>
      <c r="Q2759" s="4"/>
      <c r="R2759" s="4" t="s">
        <v>123</v>
      </c>
      <c r="S2759" s="13"/>
      <c r="T2759" s="4"/>
      <c r="U2759" s="4"/>
      <c r="V2759" s="4"/>
      <c r="W2759" s="4">
        <v>220</v>
      </c>
      <c r="X2759" s="13">
        <v>40318</v>
      </c>
      <c r="Y2759" s="27"/>
      <c r="Z2759" s="27"/>
      <c r="AA2759" s="28"/>
      <c r="AB2759" s="31"/>
      <c r="AC2759" s="32"/>
      <c r="AD2759" s="28"/>
      <c r="AE2759" s="28">
        <v>37</v>
      </c>
      <c r="AF2759" s="33">
        <v>0.01</v>
      </c>
      <c r="AG2759" s="28">
        <v>1.5</v>
      </c>
      <c r="AH2759" s="31">
        <v>3.9E-2</v>
      </c>
      <c r="AI2759" s="31">
        <v>0.97399999999999998</v>
      </c>
      <c r="AJ2759" s="31"/>
      <c r="AK2759" s="75" t="str">
        <f t="shared" si="554"/>
        <v>A</v>
      </c>
      <c r="AL2759" s="75" t="str">
        <f t="shared" si="555"/>
        <v>A</v>
      </c>
      <c r="AM2759" s="75"/>
      <c r="AN2759" s="31"/>
      <c r="AO2759" s="31"/>
      <c r="AP2759" s="31"/>
      <c r="AQ2759" s="31"/>
      <c r="AR2759" s="75" t="str">
        <f t="shared" si="556"/>
        <v/>
      </c>
      <c r="AS2759" s="75"/>
      <c r="AT2759" s="75"/>
      <c r="AU2759" s="48" t="e">
        <f>IF(#REF!="Falta Información","Falta Información",IF(AND(AND(W2759=220,OR(AC2759&lt;47,#REF!&gt;=12)),AND(W2759=220,OR(AE2759&lt;30,AF2759&gt;0.15,AH2759&gt;0.5,AI2759&gt;5,AG2759&gt;3.5))),"Termovacío y Regeneración",IF(AND(W2759=220,OR(AC2759&lt;47,#REF!&gt;=12)),"Termovacío",IF(AND(W2759=220,OR(AE2759&lt;30,AF2759&gt;0.15,AH2759&gt;0.5,AI2759&gt;5,AG2759&gt;3.5)),"Regeneración",IF(AND(AND(W2759=60,OR(AC2759&lt;40,#REF!&gt;=27)),AND(W2759=60,OR(AE2759&lt;25,AF2759&gt;0.2,AH2759&gt;0.5,AI2759&gt;5,AG2759&gt;3.5))),"Termovacío y Regeneración",IF(AND(W2759=60,OR(AC2759&lt;40,#REF!&gt;=27)),"Termovacío",IF(AND(W2759=60,OR(AE2759&lt;25,AF2759&gt;0.2,AH2759&gt;0.5,AI2759&gt;5,AG2759&gt;3.5)),"Regeneración","OK")))))))</f>
        <v>#REF!</v>
      </c>
    </row>
    <row r="2760" spans="1:47" s="10" customFormat="1" ht="15" customHeight="1" x14ac:dyDescent="0.2">
      <c r="A2760" s="4">
        <v>70</v>
      </c>
      <c r="B2760" s="4">
        <v>60000006</v>
      </c>
      <c r="C2760" s="4" t="s">
        <v>91</v>
      </c>
      <c r="D2760" s="4" t="s">
        <v>155</v>
      </c>
      <c r="E2760" s="3" t="s">
        <v>152</v>
      </c>
      <c r="F2760" s="4" t="s">
        <v>362</v>
      </c>
      <c r="G2760" s="4" t="s">
        <v>12</v>
      </c>
      <c r="H2760" s="4" t="s">
        <v>143</v>
      </c>
      <c r="I2760" s="4" t="s">
        <v>249</v>
      </c>
      <c r="J2760" s="4" t="s">
        <v>131</v>
      </c>
      <c r="K2760" s="4" t="s">
        <v>142</v>
      </c>
      <c r="L2760" s="4">
        <v>1998</v>
      </c>
      <c r="M2760" s="4" t="s">
        <v>266</v>
      </c>
      <c r="N2760" s="4" t="s">
        <v>304</v>
      </c>
      <c r="O2760" s="4" t="s">
        <v>122</v>
      </c>
      <c r="P2760" s="4">
        <v>2018</v>
      </c>
      <c r="Q2760" s="4"/>
      <c r="R2760" s="4" t="s">
        <v>123</v>
      </c>
      <c r="S2760" s="13"/>
      <c r="T2760" s="4"/>
      <c r="U2760" s="4"/>
      <c r="V2760" s="4"/>
      <c r="W2760" s="4">
        <v>220</v>
      </c>
      <c r="X2760" s="13">
        <v>40099</v>
      </c>
      <c r="Y2760" s="27"/>
      <c r="Z2760" s="27"/>
      <c r="AA2760" s="28"/>
      <c r="AB2760" s="31"/>
      <c r="AC2760" s="32"/>
      <c r="AD2760" s="28"/>
      <c r="AE2760" s="28">
        <v>37</v>
      </c>
      <c r="AF2760" s="33">
        <v>5.0000000000000001E-3</v>
      </c>
      <c r="AG2760" s="28">
        <v>1.5</v>
      </c>
      <c r="AH2760" s="31">
        <v>2.7E-2</v>
      </c>
      <c r="AI2760" s="31">
        <v>1.37</v>
      </c>
      <c r="AJ2760" s="31"/>
      <c r="AK2760" s="75" t="str">
        <f t="shared" si="554"/>
        <v>A</v>
      </c>
      <c r="AL2760" s="75" t="str">
        <f t="shared" si="555"/>
        <v>A</v>
      </c>
      <c r="AM2760" s="75"/>
      <c r="AN2760" s="31"/>
      <c r="AO2760" s="31"/>
      <c r="AP2760" s="31"/>
      <c r="AQ2760" s="31"/>
      <c r="AR2760" s="75" t="str">
        <f t="shared" si="556"/>
        <v/>
      </c>
      <c r="AS2760" s="75"/>
      <c r="AT2760" s="75"/>
      <c r="AU2760" s="48" t="e">
        <f>IF(#REF!="Falta Información","Falta Información",IF(AND(AND(W2760=220,OR(AC2760&lt;47,#REF!&gt;=12)),AND(W2760=220,OR(AE2760&lt;30,AF2760&gt;0.15,AH2760&gt;0.5,AI2760&gt;5,AG2760&gt;3.5))),"Termovacío y Regeneración",IF(AND(W2760=220,OR(AC2760&lt;47,#REF!&gt;=12)),"Termovacío",IF(AND(W2760=220,OR(AE2760&lt;30,AF2760&gt;0.15,AH2760&gt;0.5,AI2760&gt;5,AG2760&gt;3.5)),"Regeneración",IF(AND(AND(W2760=60,OR(AC2760&lt;40,#REF!&gt;=27)),AND(W2760=60,OR(AE2760&lt;25,AF2760&gt;0.2,AH2760&gt;0.5,AI2760&gt;5,AG2760&gt;3.5))),"Termovacío y Regeneración",IF(AND(W2760=60,OR(AC2760&lt;40,#REF!&gt;=27)),"Termovacío",IF(AND(W2760=60,OR(AE2760&lt;25,AF2760&gt;0.2,AH2760&gt;0.5,AI2760&gt;5,AG2760&gt;3.5)),"Regeneración","OK")))))))</f>
        <v>#REF!</v>
      </c>
    </row>
    <row r="2761" spans="1:47" s="10" customFormat="1" ht="15" customHeight="1" x14ac:dyDescent="0.2">
      <c r="A2761" s="4">
        <v>70</v>
      </c>
      <c r="B2761" s="4">
        <v>60000006</v>
      </c>
      <c r="C2761" s="4" t="s">
        <v>91</v>
      </c>
      <c r="D2761" s="4" t="s">
        <v>155</v>
      </c>
      <c r="E2761" s="3" t="s">
        <v>152</v>
      </c>
      <c r="F2761" s="4" t="s">
        <v>362</v>
      </c>
      <c r="G2761" s="4" t="s">
        <v>12</v>
      </c>
      <c r="H2761" s="4" t="s">
        <v>143</v>
      </c>
      <c r="I2761" s="4" t="s">
        <v>249</v>
      </c>
      <c r="J2761" s="4" t="s">
        <v>131</v>
      </c>
      <c r="K2761" s="4" t="s">
        <v>142</v>
      </c>
      <c r="L2761" s="4">
        <v>1998</v>
      </c>
      <c r="M2761" s="4" t="s">
        <v>266</v>
      </c>
      <c r="N2761" s="4" t="s">
        <v>304</v>
      </c>
      <c r="O2761" s="4" t="s">
        <v>122</v>
      </c>
      <c r="P2761" s="4">
        <v>2018</v>
      </c>
      <c r="Q2761" s="4"/>
      <c r="R2761" s="4" t="s">
        <v>123</v>
      </c>
      <c r="S2761" s="13"/>
      <c r="T2761" s="4"/>
      <c r="U2761" s="4"/>
      <c r="V2761" s="4"/>
      <c r="W2761" s="4">
        <v>220</v>
      </c>
      <c r="X2761" s="13">
        <v>39679</v>
      </c>
      <c r="Y2761" s="27"/>
      <c r="Z2761" s="27"/>
      <c r="AA2761" s="28"/>
      <c r="AB2761" s="31"/>
      <c r="AC2761" s="32">
        <v>62.6</v>
      </c>
      <c r="AD2761" s="28"/>
      <c r="AE2761" s="28">
        <v>34</v>
      </c>
      <c r="AF2761" s="33">
        <v>0.01</v>
      </c>
      <c r="AG2761" s="28"/>
      <c r="AH2761" s="31">
        <v>2.3E-2</v>
      </c>
      <c r="AI2761" s="31"/>
      <c r="AJ2761" s="31"/>
      <c r="AK2761" s="75" t="str">
        <f t="shared" si="554"/>
        <v>A</v>
      </c>
      <c r="AL2761" s="75" t="str">
        <f t="shared" si="555"/>
        <v/>
      </c>
      <c r="AM2761" s="75"/>
      <c r="AN2761" s="31"/>
      <c r="AO2761" s="31"/>
      <c r="AP2761" s="31"/>
      <c r="AQ2761" s="31"/>
      <c r="AR2761" s="75" t="str">
        <f t="shared" si="556"/>
        <v/>
      </c>
      <c r="AS2761" s="75"/>
      <c r="AT2761" s="75"/>
      <c r="AU2761" s="48" t="e">
        <f>IF(#REF!="Falta Información","Falta Información",IF(AND(AND(W2761=220,OR(AC2761&lt;47,#REF!&gt;=12)),AND(W2761=220,OR(AE2761&lt;30,AF2761&gt;0.15,AH2761&gt;0.5,AI2761&gt;5,AG2761&gt;3.5))),"Termovacío y Regeneración",IF(AND(W2761=220,OR(AC2761&lt;47,#REF!&gt;=12)),"Termovacío",IF(AND(W2761=220,OR(AE2761&lt;30,AF2761&gt;0.15,AH2761&gt;0.5,AI2761&gt;5,AG2761&gt;3.5)),"Regeneración",IF(AND(AND(W2761=60,OR(AC2761&lt;40,#REF!&gt;=27)),AND(W2761=60,OR(AE2761&lt;25,AF2761&gt;0.2,AH2761&gt;0.5,AI2761&gt;5,AG2761&gt;3.5))),"Termovacío y Regeneración",IF(AND(W2761=60,OR(AC2761&lt;40,#REF!&gt;=27)),"Termovacío",IF(AND(W2761=60,OR(AE2761&lt;25,AF2761&gt;0.2,AH2761&gt;0.5,AI2761&gt;5,AG2761&gt;3.5)),"Regeneración","OK")))))))</f>
        <v>#REF!</v>
      </c>
    </row>
    <row r="2762" spans="1:47" s="10" customFormat="1" ht="15" customHeight="1" x14ac:dyDescent="0.2">
      <c r="A2762" s="4">
        <v>70</v>
      </c>
      <c r="B2762" s="4">
        <v>60000006</v>
      </c>
      <c r="C2762" s="4" t="s">
        <v>91</v>
      </c>
      <c r="D2762" s="4" t="s">
        <v>155</v>
      </c>
      <c r="E2762" s="3" t="s">
        <v>152</v>
      </c>
      <c r="F2762" s="4" t="s">
        <v>362</v>
      </c>
      <c r="G2762" s="4" t="s">
        <v>12</v>
      </c>
      <c r="H2762" s="4" t="s">
        <v>143</v>
      </c>
      <c r="I2762" s="4" t="s">
        <v>249</v>
      </c>
      <c r="J2762" s="4" t="s">
        <v>131</v>
      </c>
      <c r="K2762" s="4" t="s">
        <v>142</v>
      </c>
      <c r="L2762" s="4">
        <v>1998</v>
      </c>
      <c r="M2762" s="4" t="s">
        <v>266</v>
      </c>
      <c r="N2762" s="4" t="s">
        <v>304</v>
      </c>
      <c r="O2762" s="4" t="s">
        <v>122</v>
      </c>
      <c r="P2762" s="4">
        <v>2018</v>
      </c>
      <c r="Q2762" s="4"/>
      <c r="R2762" s="4" t="s">
        <v>123</v>
      </c>
      <c r="S2762" s="13"/>
      <c r="T2762" s="4"/>
      <c r="U2762" s="4"/>
      <c r="V2762" s="4"/>
      <c r="W2762" s="4">
        <v>220</v>
      </c>
      <c r="X2762" s="13">
        <v>39644</v>
      </c>
      <c r="Y2762" s="27"/>
      <c r="Z2762" s="27"/>
      <c r="AA2762" s="28"/>
      <c r="AB2762" s="31"/>
      <c r="AC2762" s="32">
        <v>70.099999999999994</v>
      </c>
      <c r="AD2762" s="28"/>
      <c r="AE2762" s="28">
        <v>40.9</v>
      </c>
      <c r="AF2762" s="33">
        <v>0.01</v>
      </c>
      <c r="AG2762" s="28">
        <v>1.5</v>
      </c>
      <c r="AH2762" s="31">
        <v>3.2000000000000001E-2</v>
      </c>
      <c r="AI2762" s="31">
        <v>0.95699999999999996</v>
      </c>
      <c r="AJ2762" s="31"/>
      <c r="AK2762" s="75" t="str">
        <f t="shared" si="554"/>
        <v>A</v>
      </c>
      <c r="AL2762" s="75" t="str">
        <f t="shared" si="555"/>
        <v>A</v>
      </c>
      <c r="AM2762" s="75"/>
      <c r="AN2762" s="31"/>
      <c r="AO2762" s="31"/>
      <c r="AP2762" s="31"/>
      <c r="AQ2762" s="31"/>
      <c r="AR2762" s="75" t="str">
        <f t="shared" si="556"/>
        <v/>
      </c>
      <c r="AS2762" s="75"/>
      <c r="AT2762" s="75"/>
      <c r="AU2762" s="48" t="e">
        <f>IF(#REF!="Falta Información","Falta Información",IF(AND(AND(W2762=220,OR(AC2762&lt;47,#REF!&gt;=12)),AND(W2762=220,OR(AE2762&lt;30,AF2762&gt;0.15,AH2762&gt;0.5,AI2762&gt;5,AG2762&gt;3.5))),"Termovacío y Regeneración",IF(AND(W2762=220,OR(AC2762&lt;47,#REF!&gt;=12)),"Termovacío",IF(AND(W2762=220,OR(AE2762&lt;30,AF2762&gt;0.15,AH2762&gt;0.5,AI2762&gt;5,AG2762&gt;3.5)),"Regeneración",IF(AND(AND(W2762=60,OR(AC2762&lt;40,#REF!&gt;=27)),AND(W2762=60,OR(AE2762&lt;25,AF2762&gt;0.2,AH2762&gt;0.5,AI2762&gt;5,AG2762&gt;3.5))),"Termovacío y Regeneración",IF(AND(W2762=60,OR(AC2762&lt;40,#REF!&gt;=27)),"Termovacío",IF(AND(W2762=60,OR(AE2762&lt;25,AF2762&gt;0.2,AH2762&gt;0.5,AI2762&gt;5,AG2762&gt;3.5)),"Regeneración","OK")))))))</f>
        <v>#REF!</v>
      </c>
    </row>
    <row r="2763" spans="1:47" s="10" customFormat="1" ht="15" customHeight="1" x14ac:dyDescent="0.2">
      <c r="A2763" s="4">
        <v>70</v>
      </c>
      <c r="B2763" s="4">
        <v>60000006</v>
      </c>
      <c r="C2763" s="4" t="s">
        <v>91</v>
      </c>
      <c r="D2763" s="4" t="s">
        <v>155</v>
      </c>
      <c r="E2763" s="3" t="s">
        <v>152</v>
      </c>
      <c r="F2763" s="4" t="s">
        <v>362</v>
      </c>
      <c r="G2763" s="4" t="s">
        <v>12</v>
      </c>
      <c r="H2763" s="4" t="s">
        <v>143</v>
      </c>
      <c r="I2763" s="4" t="s">
        <v>249</v>
      </c>
      <c r="J2763" s="4" t="s">
        <v>131</v>
      </c>
      <c r="K2763" s="4" t="s">
        <v>142</v>
      </c>
      <c r="L2763" s="4">
        <v>1998</v>
      </c>
      <c r="M2763" s="4" t="s">
        <v>266</v>
      </c>
      <c r="N2763" s="4" t="s">
        <v>304</v>
      </c>
      <c r="O2763" s="4" t="s">
        <v>122</v>
      </c>
      <c r="P2763" s="4">
        <v>2018</v>
      </c>
      <c r="Q2763" s="4"/>
      <c r="R2763" s="4" t="s">
        <v>123</v>
      </c>
      <c r="S2763" s="13"/>
      <c r="T2763" s="4"/>
      <c r="U2763" s="4"/>
      <c r="V2763" s="4"/>
      <c r="W2763" s="4">
        <v>220</v>
      </c>
      <c r="X2763" s="13">
        <v>39044</v>
      </c>
      <c r="Y2763" s="27"/>
      <c r="Z2763" s="27"/>
      <c r="AA2763" s="28"/>
      <c r="AB2763" s="31"/>
      <c r="AC2763" s="32">
        <v>60.6</v>
      </c>
      <c r="AD2763" s="28"/>
      <c r="AE2763" s="28">
        <v>32</v>
      </c>
      <c r="AF2763" s="33">
        <v>3.0000000000000001E-3</v>
      </c>
      <c r="AG2763" s="28">
        <v>1.5</v>
      </c>
      <c r="AH2763" s="31">
        <v>2.7E-2</v>
      </c>
      <c r="AI2763" s="31">
        <v>1.5469999999999999</v>
      </c>
      <c r="AJ2763" s="31"/>
      <c r="AK2763" s="75" t="str">
        <f t="shared" si="554"/>
        <v>A</v>
      </c>
      <c r="AL2763" s="75" t="str">
        <f t="shared" si="555"/>
        <v>A</v>
      </c>
      <c r="AM2763" s="75"/>
      <c r="AN2763" s="31"/>
      <c r="AO2763" s="31"/>
      <c r="AP2763" s="31"/>
      <c r="AQ2763" s="31"/>
      <c r="AR2763" s="75" t="str">
        <f t="shared" si="556"/>
        <v/>
      </c>
      <c r="AS2763" s="75"/>
      <c r="AT2763" s="75"/>
      <c r="AU2763" s="48" t="e">
        <f>IF(#REF!="Falta Información","Falta Información",IF(AND(AND(W2763=220,OR(AC2763&lt;47,#REF!&gt;=12)),AND(W2763=220,OR(AE2763&lt;30,AF2763&gt;0.15,AH2763&gt;0.5,AI2763&gt;5,AG2763&gt;3.5))),"Termovacío y Regeneración",IF(AND(W2763=220,OR(AC2763&lt;47,#REF!&gt;=12)),"Termovacío",IF(AND(W2763=220,OR(AE2763&lt;30,AF2763&gt;0.15,AH2763&gt;0.5,AI2763&gt;5,AG2763&gt;3.5)),"Regeneración",IF(AND(AND(W2763=60,OR(AC2763&lt;40,#REF!&gt;=27)),AND(W2763=60,OR(AE2763&lt;25,AF2763&gt;0.2,AH2763&gt;0.5,AI2763&gt;5,AG2763&gt;3.5))),"Termovacío y Regeneración",IF(AND(W2763=60,OR(AC2763&lt;40,#REF!&gt;=27)),"Termovacío",IF(AND(W2763=60,OR(AE2763&lt;25,AF2763&gt;0.2,AH2763&gt;0.5,AI2763&gt;5,AG2763&gt;3.5)),"Regeneración","OK")))))))</f>
        <v>#REF!</v>
      </c>
    </row>
    <row r="2764" spans="1:47" s="10" customFormat="1" ht="15" customHeight="1" x14ac:dyDescent="0.2">
      <c r="A2764" s="4">
        <v>70</v>
      </c>
      <c r="B2764" s="4">
        <v>60000006</v>
      </c>
      <c r="C2764" s="4" t="s">
        <v>91</v>
      </c>
      <c r="D2764" s="4" t="s">
        <v>155</v>
      </c>
      <c r="E2764" s="3" t="s">
        <v>152</v>
      </c>
      <c r="F2764" s="4" t="s">
        <v>362</v>
      </c>
      <c r="G2764" s="4" t="s">
        <v>12</v>
      </c>
      <c r="H2764" s="4" t="s">
        <v>143</v>
      </c>
      <c r="I2764" s="4" t="s">
        <v>249</v>
      </c>
      <c r="J2764" s="4" t="s">
        <v>131</v>
      </c>
      <c r="K2764" s="4" t="s">
        <v>142</v>
      </c>
      <c r="L2764" s="4">
        <v>1998</v>
      </c>
      <c r="M2764" s="4" t="s">
        <v>266</v>
      </c>
      <c r="N2764" s="4" t="s">
        <v>304</v>
      </c>
      <c r="O2764" s="4" t="s">
        <v>122</v>
      </c>
      <c r="P2764" s="4">
        <v>2018</v>
      </c>
      <c r="Q2764" s="4"/>
      <c r="R2764" s="4" t="s">
        <v>123</v>
      </c>
      <c r="S2764" s="13"/>
      <c r="T2764" s="4"/>
      <c r="U2764" s="4"/>
      <c r="V2764" s="4"/>
      <c r="W2764" s="4">
        <v>220</v>
      </c>
      <c r="X2764" s="13">
        <v>38709</v>
      </c>
      <c r="Y2764" s="27"/>
      <c r="Z2764" s="27"/>
      <c r="AA2764" s="28"/>
      <c r="AB2764" s="31"/>
      <c r="AC2764" s="32">
        <v>69</v>
      </c>
      <c r="AD2764" s="28"/>
      <c r="AE2764" s="28">
        <v>33.6</v>
      </c>
      <c r="AF2764" s="33">
        <v>5.0000000000000001E-3</v>
      </c>
      <c r="AG2764" s="28">
        <v>1</v>
      </c>
      <c r="AH2764" s="31">
        <v>2.5000000000000001E-2</v>
      </c>
      <c r="AI2764" s="31">
        <v>0.88</v>
      </c>
      <c r="AJ2764" s="31"/>
      <c r="AK2764" s="75" t="str">
        <f t="shared" si="554"/>
        <v>A</v>
      </c>
      <c r="AL2764" s="75" t="str">
        <f t="shared" si="555"/>
        <v>A</v>
      </c>
      <c r="AM2764" s="75"/>
      <c r="AN2764" s="31"/>
      <c r="AO2764" s="31"/>
      <c r="AP2764" s="31"/>
      <c r="AQ2764" s="31"/>
      <c r="AR2764" s="75" t="str">
        <f t="shared" si="556"/>
        <v/>
      </c>
      <c r="AS2764" s="75"/>
      <c r="AT2764" s="75"/>
      <c r="AU2764" s="48" t="e">
        <f>IF(#REF!="Falta Información","Falta Información",IF(AND(AND(W2764=220,OR(AC2764&lt;47,#REF!&gt;=12)),AND(W2764=220,OR(AE2764&lt;30,AF2764&gt;0.15,AH2764&gt;0.5,AI2764&gt;5,AG2764&gt;3.5))),"Termovacío y Regeneración",IF(AND(W2764=220,OR(AC2764&lt;47,#REF!&gt;=12)),"Termovacío",IF(AND(W2764=220,OR(AE2764&lt;30,AF2764&gt;0.15,AH2764&gt;0.5,AI2764&gt;5,AG2764&gt;3.5)),"Regeneración",IF(AND(AND(W2764=60,OR(AC2764&lt;40,#REF!&gt;=27)),AND(W2764=60,OR(AE2764&lt;25,AF2764&gt;0.2,AH2764&gt;0.5,AI2764&gt;5,AG2764&gt;3.5))),"Termovacío y Regeneración",IF(AND(W2764=60,OR(AC2764&lt;40,#REF!&gt;=27)),"Termovacío",IF(AND(W2764=60,OR(AE2764&lt;25,AF2764&gt;0.2,AH2764&gt;0.5,AI2764&gt;5,AG2764&gt;3.5)),"Regeneración","OK")))))))</f>
        <v>#REF!</v>
      </c>
    </row>
    <row r="2765" spans="1:47" s="10" customFormat="1" ht="15" customHeight="1" x14ac:dyDescent="0.2">
      <c r="A2765" s="4">
        <v>70</v>
      </c>
      <c r="B2765" s="4">
        <v>60000006</v>
      </c>
      <c r="C2765" s="4" t="s">
        <v>91</v>
      </c>
      <c r="D2765" s="4" t="s">
        <v>155</v>
      </c>
      <c r="E2765" s="3" t="s">
        <v>152</v>
      </c>
      <c r="F2765" s="4" t="s">
        <v>362</v>
      </c>
      <c r="G2765" s="4" t="s">
        <v>12</v>
      </c>
      <c r="H2765" s="4" t="s">
        <v>143</v>
      </c>
      <c r="I2765" s="4" t="s">
        <v>249</v>
      </c>
      <c r="J2765" s="4" t="s">
        <v>131</v>
      </c>
      <c r="K2765" s="4" t="s">
        <v>142</v>
      </c>
      <c r="L2765" s="4">
        <v>1998</v>
      </c>
      <c r="M2765" s="4" t="s">
        <v>266</v>
      </c>
      <c r="N2765" s="4" t="s">
        <v>304</v>
      </c>
      <c r="O2765" s="4" t="s">
        <v>122</v>
      </c>
      <c r="P2765" s="4">
        <v>2018</v>
      </c>
      <c r="Q2765" s="4"/>
      <c r="R2765" s="4" t="s">
        <v>123</v>
      </c>
      <c r="S2765" s="13"/>
      <c r="T2765" s="4"/>
      <c r="U2765" s="4"/>
      <c r="V2765" s="4"/>
      <c r="W2765" s="4">
        <v>220</v>
      </c>
      <c r="X2765" s="13">
        <v>38684</v>
      </c>
      <c r="Y2765" s="27"/>
      <c r="Z2765" s="27"/>
      <c r="AA2765" s="28"/>
      <c r="AB2765" s="31"/>
      <c r="AC2765" s="32">
        <v>64</v>
      </c>
      <c r="AD2765" s="28"/>
      <c r="AE2765" s="28">
        <v>33.6</v>
      </c>
      <c r="AF2765" s="33">
        <v>1.0999999999999999E-2</v>
      </c>
      <c r="AG2765" s="28">
        <v>1</v>
      </c>
      <c r="AH2765" s="31"/>
      <c r="AI2765" s="31"/>
      <c r="AJ2765" s="31"/>
      <c r="AK2765" s="75" t="str">
        <f t="shared" si="554"/>
        <v/>
      </c>
      <c r="AL2765" s="75" t="str">
        <f t="shared" si="555"/>
        <v/>
      </c>
      <c r="AM2765" s="75"/>
      <c r="AN2765" s="31"/>
      <c r="AO2765" s="31"/>
      <c r="AP2765" s="31"/>
      <c r="AQ2765" s="31"/>
      <c r="AR2765" s="75" t="str">
        <f t="shared" si="556"/>
        <v/>
      </c>
      <c r="AS2765" s="75"/>
      <c r="AT2765" s="75"/>
      <c r="AU2765" s="48" t="e">
        <f>IF(#REF!="Falta Información","Falta Información",IF(AND(AND(W2765=220,OR(AC2765&lt;47,#REF!&gt;=12)),AND(W2765=220,OR(AE2765&lt;30,AF2765&gt;0.15,AH2765&gt;0.5,AI2765&gt;5,AG2765&gt;3.5))),"Termovacío y Regeneración",IF(AND(W2765=220,OR(AC2765&lt;47,#REF!&gt;=12)),"Termovacío",IF(AND(W2765=220,OR(AE2765&lt;30,AF2765&gt;0.15,AH2765&gt;0.5,AI2765&gt;5,AG2765&gt;3.5)),"Regeneración",IF(AND(AND(W2765=60,OR(AC2765&lt;40,#REF!&gt;=27)),AND(W2765=60,OR(AE2765&lt;25,AF2765&gt;0.2,AH2765&gt;0.5,AI2765&gt;5,AG2765&gt;3.5))),"Termovacío y Regeneración",IF(AND(W2765=60,OR(AC2765&lt;40,#REF!&gt;=27)),"Termovacío",IF(AND(W2765=60,OR(AE2765&lt;25,AF2765&gt;0.2,AH2765&gt;0.5,AI2765&gt;5,AG2765&gt;3.5)),"Regeneración","OK")))))))</f>
        <v>#REF!</v>
      </c>
    </row>
    <row r="2766" spans="1:47" s="10" customFormat="1" ht="15" customHeight="1" x14ac:dyDescent="0.2">
      <c r="A2766" s="4">
        <v>70</v>
      </c>
      <c r="B2766" s="4">
        <v>60000006</v>
      </c>
      <c r="C2766" s="4" t="s">
        <v>91</v>
      </c>
      <c r="D2766" s="4" t="s">
        <v>155</v>
      </c>
      <c r="E2766" s="3" t="s">
        <v>152</v>
      </c>
      <c r="F2766" s="4" t="s">
        <v>362</v>
      </c>
      <c r="G2766" s="4" t="s">
        <v>12</v>
      </c>
      <c r="H2766" s="4" t="s">
        <v>143</v>
      </c>
      <c r="I2766" s="4" t="s">
        <v>249</v>
      </c>
      <c r="J2766" s="4" t="s">
        <v>131</v>
      </c>
      <c r="K2766" s="4" t="s">
        <v>142</v>
      </c>
      <c r="L2766" s="4">
        <v>1998</v>
      </c>
      <c r="M2766" s="4" t="s">
        <v>266</v>
      </c>
      <c r="N2766" s="4" t="s">
        <v>304</v>
      </c>
      <c r="O2766" s="4" t="s">
        <v>122</v>
      </c>
      <c r="P2766" s="4">
        <v>2018</v>
      </c>
      <c r="Q2766" s="4"/>
      <c r="R2766" s="4" t="s">
        <v>123</v>
      </c>
      <c r="S2766" s="13"/>
      <c r="T2766" s="4"/>
      <c r="U2766" s="4"/>
      <c r="V2766" s="4"/>
      <c r="W2766" s="4">
        <v>220</v>
      </c>
      <c r="X2766" s="13">
        <v>38478</v>
      </c>
      <c r="Y2766" s="27"/>
      <c r="Z2766" s="27"/>
      <c r="AA2766" s="28"/>
      <c r="AB2766" s="31"/>
      <c r="AC2766" s="32">
        <v>67</v>
      </c>
      <c r="AD2766" s="28"/>
      <c r="AE2766" s="28"/>
      <c r="AF2766" s="33"/>
      <c r="AG2766" s="28"/>
      <c r="AH2766" s="31"/>
      <c r="AI2766" s="31"/>
      <c r="AJ2766" s="31"/>
      <c r="AK2766" s="75" t="str">
        <f t="shared" si="554"/>
        <v/>
      </c>
      <c r="AL2766" s="75" t="str">
        <f t="shared" si="555"/>
        <v/>
      </c>
      <c r="AM2766" s="75"/>
      <c r="AN2766" s="31"/>
      <c r="AO2766" s="31"/>
      <c r="AP2766" s="31"/>
      <c r="AQ2766" s="31"/>
      <c r="AR2766" s="75" t="str">
        <f t="shared" si="556"/>
        <v/>
      </c>
      <c r="AS2766" s="75"/>
      <c r="AT2766" s="75"/>
      <c r="AU2766" s="48" t="e">
        <f>IF(#REF!="Falta Información","Falta Información",IF(AND(AND(W2766=220,OR(AC2766&lt;47,#REF!&gt;=12)),AND(W2766=220,OR(AE2766&lt;30,AF2766&gt;0.15,AH2766&gt;0.5,AI2766&gt;5,AG2766&gt;3.5))),"Termovacío y Regeneración",IF(AND(W2766=220,OR(AC2766&lt;47,#REF!&gt;=12)),"Termovacío",IF(AND(W2766=220,OR(AE2766&lt;30,AF2766&gt;0.15,AH2766&gt;0.5,AI2766&gt;5,AG2766&gt;3.5)),"Regeneración",IF(AND(AND(W2766=60,OR(AC2766&lt;40,#REF!&gt;=27)),AND(W2766=60,OR(AE2766&lt;25,AF2766&gt;0.2,AH2766&gt;0.5,AI2766&gt;5,AG2766&gt;3.5))),"Termovacío y Regeneración",IF(AND(W2766=60,OR(AC2766&lt;40,#REF!&gt;=27)),"Termovacío",IF(AND(W2766=60,OR(AE2766&lt;25,AF2766&gt;0.2,AH2766&gt;0.5,AI2766&gt;5,AG2766&gt;3.5)),"Regeneración","OK")))))))</f>
        <v>#REF!</v>
      </c>
    </row>
    <row r="2767" spans="1:47" s="10" customFormat="1" ht="15" customHeight="1" x14ac:dyDescent="0.2">
      <c r="A2767" s="4">
        <v>70</v>
      </c>
      <c r="B2767" s="4">
        <v>60000006</v>
      </c>
      <c r="C2767" s="4" t="s">
        <v>91</v>
      </c>
      <c r="D2767" s="4" t="s">
        <v>155</v>
      </c>
      <c r="E2767" s="3" t="s">
        <v>152</v>
      </c>
      <c r="F2767" s="4" t="s">
        <v>362</v>
      </c>
      <c r="G2767" s="4" t="s">
        <v>12</v>
      </c>
      <c r="H2767" s="4" t="s">
        <v>143</v>
      </c>
      <c r="I2767" s="4" t="s">
        <v>249</v>
      </c>
      <c r="J2767" s="4" t="s">
        <v>131</v>
      </c>
      <c r="K2767" s="4" t="s">
        <v>142</v>
      </c>
      <c r="L2767" s="4">
        <v>1998</v>
      </c>
      <c r="M2767" s="4" t="s">
        <v>266</v>
      </c>
      <c r="N2767" s="4" t="s">
        <v>304</v>
      </c>
      <c r="O2767" s="4" t="s">
        <v>122</v>
      </c>
      <c r="P2767" s="4">
        <v>2018</v>
      </c>
      <c r="Q2767" s="4"/>
      <c r="R2767" s="4" t="s">
        <v>123</v>
      </c>
      <c r="S2767" s="13"/>
      <c r="T2767" s="4"/>
      <c r="U2767" s="4"/>
      <c r="V2767" s="4"/>
      <c r="W2767" s="4">
        <v>220</v>
      </c>
      <c r="X2767" s="13">
        <v>38327</v>
      </c>
      <c r="Y2767" s="27"/>
      <c r="Z2767" s="27"/>
      <c r="AA2767" s="28"/>
      <c r="AB2767" s="31"/>
      <c r="AC2767" s="32">
        <v>65</v>
      </c>
      <c r="AD2767" s="28"/>
      <c r="AE2767" s="28">
        <v>35.4</v>
      </c>
      <c r="AF2767" s="33">
        <v>2.571E-2</v>
      </c>
      <c r="AG2767" s="28">
        <v>1</v>
      </c>
      <c r="AH2767" s="31"/>
      <c r="AI2767" s="31"/>
      <c r="AJ2767" s="31"/>
      <c r="AK2767" s="75" t="str">
        <f t="shared" si="554"/>
        <v/>
      </c>
      <c r="AL2767" s="75" t="str">
        <f t="shared" si="555"/>
        <v/>
      </c>
      <c r="AM2767" s="75"/>
      <c r="AN2767" s="31"/>
      <c r="AO2767" s="31"/>
      <c r="AP2767" s="31"/>
      <c r="AQ2767" s="31"/>
      <c r="AR2767" s="75" t="str">
        <f t="shared" si="556"/>
        <v/>
      </c>
      <c r="AS2767" s="75"/>
      <c r="AT2767" s="75"/>
      <c r="AU2767" s="48" t="e">
        <f>IF(#REF!="Falta Información","Falta Información",IF(AND(AND(W2767=220,OR(AC2767&lt;47,#REF!&gt;=12)),AND(W2767=220,OR(AE2767&lt;30,AF2767&gt;0.15,AH2767&gt;0.5,AI2767&gt;5,AG2767&gt;3.5))),"Termovacío y Regeneración",IF(AND(W2767=220,OR(AC2767&lt;47,#REF!&gt;=12)),"Termovacío",IF(AND(W2767=220,OR(AE2767&lt;30,AF2767&gt;0.15,AH2767&gt;0.5,AI2767&gt;5,AG2767&gt;3.5)),"Regeneración",IF(AND(AND(W2767=60,OR(AC2767&lt;40,#REF!&gt;=27)),AND(W2767=60,OR(AE2767&lt;25,AF2767&gt;0.2,AH2767&gt;0.5,AI2767&gt;5,AG2767&gt;3.5))),"Termovacío y Regeneración",IF(AND(W2767=60,OR(AC2767&lt;40,#REF!&gt;=27)),"Termovacío",IF(AND(W2767=60,OR(AE2767&lt;25,AF2767&gt;0.2,AH2767&gt;0.5,AI2767&gt;5,AG2767&gt;3.5)),"Regeneración","OK")))))))</f>
        <v>#REF!</v>
      </c>
    </row>
    <row r="2768" spans="1:47" s="10" customFormat="1" ht="15" customHeight="1" x14ac:dyDescent="0.2">
      <c r="A2768" s="4">
        <v>70</v>
      </c>
      <c r="B2768" s="4">
        <v>60000006</v>
      </c>
      <c r="C2768" s="4" t="s">
        <v>91</v>
      </c>
      <c r="D2768" s="4" t="s">
        <v>155</v>
      </c>
      <c r="E2768" s="3" t="s">
        <v>152</v>
      </c>
      <c r="F2768" s="4" t="s">
        <v>362</v>
      </c>
      <c r="G2768" s="4" t="s">
        <v>12</v>
      </c>
      <c r="H2768" s="4" t="s">
        <v>143</v>
      </c>
      <c r="I2768" s="4" t="s">
        <v>249</v>
      </c>
      <c r="J2768" s="4" t="s">
        <v>131</v>
      </c>
      <c r="K2768" s="4" t="s">
        <v>142</v>
      </c>
      <c r="L2768" s="4">
        <v>1998</v>
      </c>
      <c r="M2768" s="4" t="s">
        <v>266</v>
      </c>
      <c r="N2768" s="4" t="s">
        <v>304</v>
      </c>
      <c r="O2768" s="4" t="s">
        <v>122</v>
      </c>
      <c r="P2768" s="4">
        <v>2018</v>
      </c>
      <c r="Q2768" s="4"/>
      <c r="R2768" s="4" t="s">
        <v>123</v>
      </c>
      <c r="S2768" s="13"/>
      <c r="T2768" s="4"/>
      <c r="U2768" s="4"/>
      <c r="V2768" s="4"/>
      <c r="W2768" s="4">
        <v>220</v>
      </c>
      <c r="X2768" s="13">
        <v>37616</v>
      </c>
      <c r="Y2768" s="27"/>
      <c r="Z2768" s="27"/>
      <c r="AA2768" s="28"/>
      <c r="AB2768" s="31"/>
      <c r="AC2768" s="32">
        <v>56</v>
      </c>
      <c r="AD2768" s="28"/>
      <c r="AE2768" s="28">
        <v>35.6</v>
      </c>
      <c r="AF2768" s="33">
        <v>2.3269999999999999E-2</v>
      </c>
      <c r="AG2768" s="28">
        <v>0.9</v>
      </c>
      <c r="AH2768" s="31"/>
      <c r="AI2768" s="31"/>
      <c r="AJ2768" s="31"/>
      <c r="AK2768" s="75" t="str">
        <f t="shared" si="554"/>
        <v/>
      </c>
      <c r="AL2768" s="75" t="str">
        <f t="shared" si="555"/>
        <v/>
      </c>
      <c r="AM2768" s="75"/>
      <c r="AN2768" s="31"/>
      <c r="AO2768" s="31"/>
      <c r="AP2768" s="31"/>
      <c r="AQ2768" s="31"/>
      <c r="AR2768" s="75" t="str">
        <f t="shared" si="556"/>
        <v/>
      </c>
      <c r="AS2768" s="75"/>
      <c r="AT2768" s="75"/>
      <c r="AU2768" s="48" t="e">
        <f>IF(#REF!="Falta Información","Falta Información",IF(AND(AND(W2768=220,OR(AC2768&lt;47,#REF!&gt;=12)),AND(W2768=220,OR(AE2768&lt;30,AF2768&gt;0.15,AH2768&gt;0.5,AI2768&gt;5,AG2768&gt;3.5))),"Termovacío y Regeneración",IF(AND(W2768=220,OR(AC2768&lt;47,#REF!&gt;=12)),"Termovacío",IF(AND(W2768=220,OR(AE2768&lt;30,AF2768&gt;0.15,AH2768&gt;0.5,AI2768&gt;5,AG2768&gt;3.5)),"Regeneración",IF(AND(AND(W2768=60,OR(AC2768&lt;40,#REF!&gt;=27)),AND(W2768=60,OR(AE2768&lt;25,AF2768&gt;0.2,AH2768&gt;0.5,AI2768&gt;5,AG2768&gt;3.5))),"Termovacío y Regeneración",IF(AND(W2768=60,OR(AC2768&lt;40,#REF!&gt;=27)),"Termovacío",IF(AND(W2768=60,OR(AE2768&lt;25,AF2768&gt;0.2,AH2768&gt;0.5,AI2768&gt;5,AG2768&gt;3.5)),"Regeneración","OK")))))))</f>
        <v>#REF!</v>
      </c>
    </row>
    <row r="2769" spans="1:47" s="10" customFormat="1" ht="15" customHeight="1" x14ac:dyDescent="0.2">
      <c r="A2769" s="4">
        <v>70</v>
      </c>
      <c r="B2769" s="4">
        <v>60000006</v>
      </c>
      <c r="C2769" s="4" t="s">
        <v>91</v>
      </c>
      <c r="D2769" s="4" t="s">
        <v>155</v>
      </c>
      <c r="E2769" s="3" t="s">
        <v>152</v>
      </c>
      <c r="F2769" s="4" t="s">
        <v>362</v>
      </c>
      <c r="G2769" s="4" t="s">
        <v>12</v>
      </c>
      <c r="H2769" s="4" t="s">
        <v>143</v>
      </c>
      <c r="I2769" s="4" t="s">
        <v>249</v>
      </c>
      <c r="J2769" s="4" t="s">
        <v>131</v>
      </c>
      <c r="K2769" s="4" t="s">
        <v>142</v>
      </c>
      <c r="L2769" s="4">
        <v>1998</v>
      </c>
      <c r="M2769" s="4" t="s">
        <v>266</v>
      </c>
      <c r="N2769" s="4" t="s">
        <v>304</v>
      </c>
      <c r="O2769" s="4" t="s">
        <v>122</v>
      </c>
      <c r="P2769" s="4">
        <v>2018</v>
      </c>
      <c r="Q2769" s="4"/>
      <c r="R2769" s="4" t="s">
        <v>123</v>
      </c>
      <c r="S2769" s="13"/>
      <c r="T2769" s="4"/>
      <c r="U2769" s="4"/>
      <c r="V2769" s="4"/>
      <c r="W2769" s="4">
        <v>220</v>
      </c>
      <c r="X2769" s="13">
        <v>37193</v>
      </c>
      <c r="Y2769" s="27"/>
      <c r="Z2769" s="27"/>
      <c r="AA2769" s="28"/>
      <c r="AB2769" s="31"/>
      <c r="AC2769" s="32">
        <v>70</v>
      </c>
      <c r="AD2769" s="28"/>
      <c r="AE2769" s="28">
        <v>34.700000000000003</v>
      </c>
      <c r="AF2769" s="33">
        <v>1.848E-2</v>
      </c>
      <c r="AG2769" s="28">
        <v>0.5</v>
      </c>
      <c r="AH2769" s="31"/>
      <c r="AI2769" s="31"/>
      <c r="AJ2769" s="31"/>
      <c r="AK2769" s="75" t="str">
        <f t="shared" si="554"/>
        <v/>
      </c>
      <c r="AL2769" s="75" t="str">
        <f t="shared" si="555"/>
        <v/>
      </c>
      <c r="AM2769" s="75"/>
      <c r="AN2769" s="31"/>
      <c r="AO2769" s="31"/>
      <c r="AP2769" s="31"/>
      <c r="AQ2769" s="31"/>
      <c r="AR2769" s="75" t="str">
        <f t="shared" si="556"/>
        <v/>
      </c>
      <c r="AS2769" s="75"/>
      <c r="AT2769" s="75"/>
      <c r="AU2769" s="48" t="e">
        <f>IF(#REF!="Falta Información","Falta Información",IF(AND(AND(W2769=220,OR(AC2769&lt;47,#REF!&gt;=12)),AND(W2769=220,OR(AE2769&lt;30,AF2769&gt;0.15,AH2769&gt;0.5,AI2769&gt;5,AG2769&gt;3.5))),"Termovacío y Regeneración",IF(AND(W2769=220,OR(AC2769&lt;47,#REF!&gt;=12)),"Termovacío",IF(AND(W2769=220,OR(AE2769&lt;30,AF2769&gt;0.15,AH2769&gt;0.5,AI2769&gt;5,AG2769&gt;3.5)),"Regeneración",IF(AND(AND(W2769=60,OR(AC2769&lt;40,#REF!&gt;=27)),AND(W2769=60,OR(AE2769&lt;25,AF2769&gt;0.2,AH2769&gt;0.5,AI2769&gt;5,AG2769&gt;3.5))),"Termovacío y Regeneración",IF(AND(W2769=60,OR(AC2769&lt;40,#REF!&gt;=27)),"Termovacío",IF(AND(W2769=60,OR(AE2769&lt;25,AF2769&gt;0.2,AH2769&gt;0.5,AI2769&gt;5,AG2769&gt;3.5)),"Regeneración","OK")))))))</f>
        <v>#REF!</v>
      </c>
    </row>
    <row r="2770" spans="1:47" s="10" customFormat="1" ht="15" customHeight="1" x14ac:dyDescent="0.2">
      <c r="A2770" s="4">
        <v>70</v>
      </c>
      <c r="B2770" s="4">
        <v>60000006</v>
      </c>
      <c r="C2770" s="4" t="s">
        <v>91</v>
      </c>
      <c r="D2770" s="4" t="s">
        <v>155</v>
      </c>
      <c r="E2770" s="3" t="s">
        <v>152</v>
      </c>
      <c r="F2770" s="4" t="s">
        <v>362</v>
      </c>
      <c r="G2770" s="4" t="s">
        <v>12</v>
      </c>
      <c r="H2770" s="4" t="s">
        <v>143</v>
      </c>
      <c r="I2770" s="4" t="s">
        <v>249</v>
      </c>
      <c r="J2770" s="4" t="s">
        <v>131</v>
      </c>
      <c r="K2770" s="4" t="s">
        <v>142</v>
      </c>
      <c r="L2770" s="4">
        <v>1998</v>
      </c>
      <c r="M2770" s="4" t="s">
        <v>266</v>
      </c>
      <c r="N2770" s="4" t="s">
        <v>304</v>
      </c>
      <c r="O2770" s="4" t="s">
        <v>122</v>
      </c>
      <c r="P2770" s="4">
        <v>2018</v>
      </c>
      <c r="Q2770" s="4"/>
      <c r="R2770" s="4" t="s">
        <v>123</v>
      </c>
      <c r="S2770" s="13"/>
      <c r="T2770" s="4"/>
      <c r="U2770" s="4"/>
      <c r="V2770" s="4"/>
      <c r="W2770" s="4">
        <v>220</v>
      </c>
      <c r="X2770" s="13">
        <v>36808</v>
      </c>
      <c r="Y2770" s="27"/>
      <c r="Z2770" s="27"/>
      <c r="AA2770" s="28"/>
      <c r="AB2770" s="31"/>
      <c r="AC2770" s="32">
        <v>47</v>
      </c>
      <c r="AD2770" s="28"/>
      <c r="AE2770" s="28">
        <v>35</v>
      </c>
      <c r="AF2770" s="33">
        <v>1.813E-2</v>
      </c>
      <c r="AG2770" s="28">
        <v>0.5</v>
      </c>
      <c r="AH2770" s="31"/>
      <c r="AI2770" s="31"/>
      <c r="AJ2770" s="31"/>
      <c r="AK2770" s="75" t="str">
        <f t="shared" si="554"/>
        <v/>
      </c>
      <c r="AL2770" s="75" t="str">
        <f t="shared" si="555"/>
        <v/>
      </c>
      <c r="AM2770" s="75"/>
      <c r="AN2770" s="31"/>
      <c r="AO2770" s="31"/>
      <c r="AP2770" s="31"/>
      <c r="AQ2770" s="31"/>
      <c r="AR2770" s="75" t="str">
        <f t="shared" si="556"/>
        <v/>
      </c>
      <c r="AS2770" s="75"/>
      <c r="AT2770" s="75"/>
      <c r="AU2770" s="48" t="e">
        <f>IF(#REF!="Falta Información","Falta Información",IF(AND(AND(W2770=220,OR(AC2770&lt;47,#REF!&gt;=12)),AND(W2770=220,OR(AE2770&lt;30,AF2770&gt;0.15,AH2770&gt;0.5,AI2770&gt;5,AG2770&gt;3.5))),"Termovacío y Regeneración",IF(AND(W2770=220,OR(AC2770&lt;47,#REF!&gt;=12)),"Termovacío",IF(AND(W2770=220,OR(AE2770&lt;30,AF2770&gt;0.15,AH2770&gt;0.5,AI2770&gt;5,AG2770&gt;3.5)),"Regeneración",IF(AND(AND(W2770=60,OR(AC2770&lt;40,#REF!&gt;=27)),AND(W2770=60,OR(AE2770&lt;25,AF2770&gt;0.2,AH2770&gt;0.5,AI2770&gt;5,AG2770&gt;3.5))),"Termovacío y Regeneración",IF(AND(W2770=60,OR(AC2770&lt;40,#REF!&gt;=27)),"Termovacío",IF(AND(W2770=60,OR(AE2770&lt;25,AF2770&gt;0.2,AH2770&gt;0.5,AI2770&gt;5,AG2770&gt;3.5)),"Regeneración","OK")))))))</f>
        <v>#REF!</v>
      </c>
    </row>
    <row r="2771" spans="1:47" s="10" customFormat="1" ht="15" customHeight="1" x14ac:dyDescent="0.2">
      <c r="A2771" s="4">
        <v>70</v>
      </c>
      <c r="B2771" s="4">
        <v>60000006</v>
      </c>
      <c r="C2771" s="4" t="s">
        <v>91</v>
      </c>
      <c r="D2771" s="4" t="s">
        <v>155</v>
      </c>
      <c r="E2771" s="3" t="s">
        <v>152</v>
      </c>
      <c r="F2771" s="4" t="s">
        <v>362</v>
      </c>
      <c r="G2771" s="4" t="s">
        <v>12</v>
      </c>
      <c r="H2771" s="4" t="s">
        <v>143</v>
      </c>
      <c r="I2771" s="4" t="s">
        <v>249</v>
      </c>
      <c r="J2771" s="4" t="s">
        <v>131</v>
      </c>
      <c r="K2771" s="4" t="s">
        <v>142</v>
      </c>
      <c r="L2771" s="4">
        <v>1998</v>
      </c>
      <c r="M2771" s="4" t="s">
        <v>266</v>
      </c>
      <c r="N2771" s="4" t="s">
        <v>304</v>
      </c>
      <c r="O2771" s="4" t="s">
        <v>122</v>
      </c>
      <c r="P2771" s="4">
        <v>2018</v>
      </c>
      <c r="Q2771" s="4"/>
      <c r="R2771" s="4" t="s">
        <v>123</v>
      </c>
      <c r="S2771" s="13"/>
      <c r="T2771" s="4"/>
      <c r="U2771" s="4"/>
      <c r="V2771" s="4"/>
      <c r="W2771" s="4">
        <v>220</v>
      </c>
      <c r="X2771" s="13">
        <v>36438</v>
      </c>
      <c r="Y2771" s="27"/>
      <c r="Z2771" s="27"/>
      <c r="AA2771" s="28"/>
      <c r="AB2771" s="31"/>
      <c r="AC2771" s="32">
        <v>52</v>
      </c>
      <c r="AD2771" s="28"/>
      <c r="AE2771" s="28">
        <v>34.6</v>
      </c>
      <c r="AF2771" s="33">
        <v>1.5689999999999999E-2</v>
      </c>
      <c r="AG2771" s="28">
        <v>0.4</v>
      </c>
      <c r="AH2771" s="31"/>
      <c r="AI2771" s="31"/>
      <c r="AJ2771" s="31"/>
      <c r="AK2771" s="75" t="str">
        <f t="shared" si="554"/>
        <v/>
      </c>
      <c r="AL2771" s="75" t="str">
        <f t="shared" si="555"/>
        <v/>
      </c>
      <c r="AM2771" s="75"/>
      <c r="AN2771" s="31"/>
      <c r="AO2771" s="31"/>
      <c r="AP2771" s="31"/>
      <c r="AQ2771" s="31"/>
      <c r="AR2771" s="75" t="str">
        <f t="shared" si="556"/>
        <v/>
      </c>
      <c r="AS2771" s="75"/>
      <c r="AT2771" s="75"/>
      <c r="AU2771" s="48" t="e">
        <f>IF(#REF!="Falta Información","Falta Información",IF(AND(AND(W2771=220,OR(AC2771&lt;47,#REF!&gt;=12)),AND(W2771=220,OR(AE2771&lt;30,AF2771&gt;0.15,AH2771&gt;0.5,AI2771&gt;5,AG2771&gt;3.5))),"Termovacío y Regeneración",IF(AND(W2771=220,OR(AC2771&lt;47,#REF!&gt;=12)),"Termovacío",IF(AND(W2771=220,OR(AE2771&lt;30,AF2771&gt;0.15,AH2771&gt;0.5,AI2771&gt;5,AG2771&gt;3.5)),"Regeneración",IF(AND(AND(W2771=60,OR(AC2771&lt;40,#REF!&gt;=27)),AND(W2771=60,OR(AE2771&lt;25,AF2771&gt;0.2,AH2771&gt;0.5,AI2771&gt;5,AG2771&gt;3.5))),"Termovacío y Regeneración",IF(AND(W2771=60,OR(AC2771&lt;40,#REF!&gt;=27)),"Termovacío",IF(AND(W2771=60,OR(AE2771&lt;25,AF2771&gt;0.2,AH2771&gt;0.5,AI2771&gt;5,AG2771&gt;3.5)),"Regeneración","OK")))))))</f>
        <v>#REF!</v>
      </c>
    </row>
    <row r="2772" spans="1:47" s="10" customFormat="1" ht="14.1" customHeight="1" x14ac:dyDescent="0.2">
      <c r="A2772" s="54">
        <v>132</v>
      </c>
      <c r="B2772" s="54">
        <v>60007946</v>
      </c>
      <c r="C2772" s="54" t="s">
        <v>81</v>
      </c>
      <c r="D2772" s="54" t="s">
        <v>464</v>
      </c>
      <c r="E2772" s="55"/>
      <c r="F2772" s="54" t="s">
        <v>465</v>
      </c>
      <c r="G2772" s="54" t="s">
        <v>19</v>
      </c>
      <c r="H2772" s="54" t="s">
        <v>466</v>
      </c>
      <c r="I2772" s="54" t="s">
        <v>249</v>
      </c>
      <c r="J2772" s="54" t="s">
        <v>255</v>
      </c>
      <c r="K2772" s="54" t="s">
        <v>258</v>
      </c>
      <c r="L2772" s="54">
        <v>2017</v>
      </c>
      <c r="M2772" s="54"/>
      <c r="N2772" s="54" t="s">
        <v>153</v>
      </c>
      <c r="O2772" s="54" t="s">
        <v>118</v>
      </c>
      <c r="P2772" s="54">
        <v>2017</v>
      </c>
      <c r="Q2772" s="54"/>
      <c r="R2772" s="54" t="s">
        <v>119</v>
      </c>
      <c r="S2772" s="56"/>
      <c r="T2772" s="54"/>
      <c r="U2772" s="54"/>
      <c r="V2772" s="54" t="s">
        <v>448</v>
      </c>
      <c r="W2772" s="54"/>
      <c r="X2772" s="56">
        <v>45167</v>
      </c>
      <c r="Y2772" s="57">
        <v>72</v>
      </c>
      <c r="Z2772" s="57"/>
      <c r="AA2772" s="58" t="s">
        <v>450</v>
      </c>
      <c r="AB2772" s="59">
        <v>0.88</v>
      </c>
      <c r="AC2772" s="60">
        <v>65</v>
      </c>
      <c r="AD2772" s="58">
        <v>4</v>
      </c>
      <c r="AE2772" s="58">
        <v>41.6</v>
      </c>
      <c r="AF2772" s="61" t="s">
        <v>451</v>
      </c>
      <c r="AG2772" s="58" t="s">
        <v>452</v>
      </c>
      <c r="AH2772" s="59">
        <v>2E-3</v>
      </c>
      <c r="AI2772" s="59">
        <v>5.5E-2</v>
      </c>
      <c r="AJ2772" s="59"/>
      <c r="AK2772" s="75" t="str">
        <f t="shared" si="554"/>
        <v>A</v>
      </c>
      <c r="AL2772" s="75" t="str">
        <f t="shared" si="555"/>
        <v>A</v>
      </c>
      <c r="AM2772" s="75"/>
      <c r="AN2772" s="59"/>
      <c r="AO2772" s="59"/>
      <c r="AP2772" s="59"/>
      <c r="AQ2772" s="59"/>
      <c r="AR2772" s="75" t="str">
        <f t="shared" si="556"/>
        <v/>
      </c>
      <c r="AS2772" s="75"/>
      <c r="AT2772" s="75"/>
      <c r="AU2772" s="62"/>
    </row>
    <row r="2773" spans="1:47" s="10" customFormat="1" ht="14.1" customHeight="1" x14ac:dyDescent="0.2">
      <c r="A2773" s="4">
        <v>132</v>
      </c>
      <c r="B2773" s="4">
        <v>60007946</v>
      </c>
      <c r="C2773" s="4" t="s">
        <v>81</v>
      </c>
      <c r="D2773" s="4" t="s">
        <v>464</v>
      </c>
      <c r="E2773" s="3"/>
      <c r="F2773" s="4" t="s">
        <v>465</v>
      </c>
      <c r="G2773" s="4" t="s">
        <v>19</v>
      </c>
      <c r="H2773" s="4" t="s">
        <v>466</v>
      </c>
      <c r="I2773" s="4" t="s">
        <v>249</v>
      </c>
      <c r="J2773" s="4" t="s">
        <v>255</v>
      </c>
      <c r="K2773" s="4" t="s">
        <v>258</v>
      </c>
      <c r="L2773" s="4">
        <v>2017</v>
      </c>
      <c r="M2773" s="4"/>
      <c r="N2773" s="4" t="s">
        <v>153</v>
      </c>
      <c r="O2773" s="4" t="s">
        <v>118</v>
      </c>
      <c r="P2773" s="4">
        <v>2017</v>
      </c>
      <c r="Q2773" s="4"/>
      <c r="R2773" s="4" t="s">
        <v>119</v>
      </c>
      <c r="S2773" s="13"/>
      <c r="T2773" s="4"/>
      <c r="U2773" s="4"/>
      <c r="V2773" s="4"/>
      <c r="W2773" s="4"/>
      <c r="X2773" s="13">
        <v>43580</v>
      </c>
      <c r="Y2773" s="27"/>
      <c r="Z2773" s="27"/>
      <c r="AA2773" s="28"/>
      <c r="AB2773" s="31"/>
      <c r="AC2773" s="32">
        <v>67.7</v>
      </c>
      <c r="AD2773" s="28"/>
      <c r="AE2773" s="28">
        <v>45.3</v>
      </c>
      <c r="AF2773" s="33">
        <v>0.01</v>
      </c>
      <c r="AG2773" s="28">
        <v>0.5</v>
      </c>
      <c r="AH2773" s="31">
        <v>1.7999999999999999E-2</v>
      </c>
      <c r="AI2773" s="31">
        <v>0.6</v>
      </c>
      <c r="AJ2773" s="31"/>
      <c r="AK2773" s="75" t="str">
        <f t="shared" si="554"/>
        <v>A</v>
      </c>
      <c r="AL2773" s="75" t="str">
        <f t="shared" si="555"/>
        <v>A</v>
      </c>
      <c r="AM2773" s="75"/>
      <c r="AN2773" s="31"/>
      <c r="AO2773" s="31"/>
      <c r="AP2773" s="31"/>
      <c r="AQ2773" s="31"/>
      <c r="AR2773" s="75" t="str">
        <f t="shared" si="556"/>
        <v/>
      </c>
      <c r="AS2773" s="75"/>
      <c r="AT2773" s="75"/>
      <c r="AU2773" s="48"/>
    </row>
    <row r="2774" spans="1:47" s="10" customFormat="1" ht="14.1" customHeight="1" x14ac:dyDescent="0.2">
      <c r="A2774" s="4">
        <v>132</v>
      </c>
      <c r="B2774" s="4">
        <v>60007946</v>
      </c>
      <c r="C2774" s="4" t="s">
        <v>81</v>
      </c>
      <c r="D2774" s="4" t="s">
        <v>464</v>
      </c>
      <c r="E2774" s="3"/>
      <c r="F2774" s="4" t="s">
        <v>465</v>
      </c>
      <c r="G2774" s="4" t="s">
        <v>19</v>
      </c>
      <c r="H2774" s="4" t="s">
        <v>466</v>
      </c>
      <c r="I2774" s="4" t="s">
        <v>249</v>
      </c>
      <c r="J2774" s="4" t="s">
        <v>255</v>
      </c>
      <c r="K2774" s="4" t="s">
        <v>258</v>
      </c>
      <c r="L2774" s="4">
        <v>2017</v>
      </c>
      <c r="M2774" s="4"/>
      <c r="N2774" s="4" t="s">
        <v>153</v>
      </c>
      <c r="O2774" s="4" t="s">
        <v>118</v>
      </c>
      <c r="P2774" s="4">
        <v>2017</v>
      </c>
      <c r="Q2774" s="4"/>
      <c r="R2774" s="4" t="s">
        <v>119</v>
      </c>
      <c r="S2774" s="13"/>
      <c r="T2774" s="4"/>
      <c r="U2774" s="4"/>
      <c r="V2774" s="4"/>
      <c r="W2774" s="4"/>
      <c r="X2774" s="13">
        <v>43315</v>
      </c>
      <c r="Y2774" s="27"/>
      <c r="Z2774" s="27"/>
      <c r="AA2774" s="28"/>
      <c r="AB2774" s="31"/>
      <c r="AC2774" s="32">
        <v>57.2</v>
      </c>
      <c r="AD2774" s="28"/>
      <c r="AE2774" s="28">
        <v>42.7</v>
      </c>
      <c r="AF2774" s="33">
        <v>0.01</v>
      </c>
      <c r="AG2774" s="28">
        <v>0.5</v>
      </c>
      <c r="AH2774" s="31">
        <v>0.17</v>
      </c>
      <c r="AI2774" s="31">
        <v>7.0000000000000001E-3</v>
      </c>
      <c r="AJ2774" s="31"/>
      <c r="AK2774" s="75" t="str">
        <f t="shared" si="554"/>
        <v>C</v>
      </c>
      <c r="AL2774" s="75" t="str">
        <f t="shared" si="555"/>
        <v>A</v>
      </c>
      <c r="AM2774" s="75"/>
      <c r="AN2774" s="31"/>
      <c r="AO2774" s="31"/>
      <c r="AP2774" s="31"/>
      <c r="AQ2774" s="31"/>
      <c r="AR2774" s="75" t="str">
        <f t="shared" si="556"/>
        <v/>
      </c>
      <c r="AS2774" s="75"/>
      <c r="AT2774" s="75"/>
      <c r="AU2774" s="48"/>
    </row>
    <row r="2775" spans="1:47" s="10" customFormat="1" ht="14.1" customHeight="1" x14ac:dyDescent="0.2">
      <c r="A2775" s="54">
        <f>+IF(B2773=B2775,A2773,A2773+1)</f>
        <v>133</v>
      </c>
      <c r="B2775" s="54" t="s">
        <v>467</v>
      </c>
      <c r="C2775" s="54" t="s">
        <v>102</v>
      </c>
      <c r="D2775" s="54" t="s">
        <v>464</v>
      </c>
      <c r="E2775" s="55"/>
      <c r="F2775" s="54" t="str">
        <f t="shared" ref="F2775:F2787" si="557">+C2775&amp;" "&amp;D2775&amp;" "&amp;E2775</f>
        <v xml:space="preserve">BALNEARIOS RESERVA </v>
      </c>
      <c r="G2775" s="54" t="s">
        <v>40</v>
      </c>
      <c r="H2775" s="54" t="s">
        <v>468</v>
      </c>
      <c r="I2775" s="54" t="s">
        <v>249</v>
      </c>
      <c r="J2775" s="54" t="s">
        <v>469</v>
      </c>
      <c r="K2775" s="54" t="s">
        <v>470</v>
      </c>
      <c r="L2775" s="54">
        <v>1976</v>
      </c>
      <c r="M2775" s="54"/>
      <c r="N2775" s="54" t="str">
        <f t="shared" ref="N2775:N2787" si="558">+IF(L2775&lt;2005,"L","S")</f>
        <v>L</v>
      </c>
      <c r="O2775" s="54"/>
      <c r="P2775" s="54">
        <v>1980</v>
      </c>
      <c r="Q2775" s="54"/>
      <c r="R2775" s="54" t="s">
        <v>471</v>
      </c>
      <c r="S2775" s="56"/>
      <c r="T2775" s="54"/>
      <c r="U2775" s="54"/>
      <c r="V2775" s="54" t="s">
        <v>448</v>
      </c>
      <c r="W2775" s="54"/>
      <c r="X2775" s="56">
        <v>45151</v>
      </c>
      <c r="Y2775" s="57">
        <v>64</v>
      </c>
      <c r="Z2775" s="57">
        <v>24</v>
      </c>
      <c r="AA2775" s="58" t="s">
        <v>450</v>
      </c>
      <c r="AB2775" s="59">
        <v>0.872</v>
      </c>
      <c r="AC2775" s="60">
        <v>68</v>
      </c>
      <c r="AD2775" s="58">
        <v>4</v>
      </c>
      <c r="AE2775" s="58">
        <v>43.1</v>
      </c>
      <c r="AF2775" s="61">
        <v>0.01</v>
      </c>
      <c r="AG2775" s="58">
        <v>1.5</v>
      </c>
      <c r="AH2775" s="59">
        <v>1.9E-2</v>
      </c>
      <c r="AI2775" s="59">
        <v>0.85599999999999998</v>
      </c>
      <c r="AJ2775" s="59"/>
      <c r="AK2775" s="75" t="str">
        <f t="shared" si="554"/>
        <v>A</v>
      </c>
      <c r="AL2775" s="75" t="str">
        <f t="shared" si="555"/>
        <v>A</v>
      </c>
      <c r="AM2775" s="75"/>
      <c r="AN2775" s="59"/>
      <c r="AO2775" s="59"/>
      <c r="AP2775" s="59"/>
      <c r="AQ2775" s="59"/>
      <c r="AR2775" s="75" t="str">
        <f t="shared" si="556"/>
        <v/>
      </c>
      <c r="AS2775" s="75"/>
      <c r="AT2775" s="75"/>
      <c r="AU2775" s="62"/>
    </row>
    <row r="2776" spans="1:47" s="10" customFormat="1" ht="14.1" customHeight="1" x14ac:dyDescent="0.2">
      <c r="A2776" s="4">
        <f t="shared" ref="A2776:A2788" si="559">+IF(B2762=B2776,A2762,A2762+1)</f>
        <v>71</v>
      </c>
      <c r="B2776" s="4" t="s">
        <v>467</v>
      </c>
      <c r="C2776" s="4" t="s">
        <v>102</v>
      </c>
      <c r="D2776" s="4" t="s">
        <v>464</v>
      </c>
      <c r="E2776" s="3"/>
      <c r="F2776" s="4" t="str">
        <f t="shared" ref="F2776:F2780" si="560">+C2776&amp;" "&amp;D2776&amp;" "&amp;E2776</f>
        <v xml:space="preserve">BALNEARIOS RESERVA </v>
      </c>
      <c r="G2776" s="4" t="s">
        <v>40</v>
      </c>
      <c r="H2776" s="4" t="s">
        <v>468</v>
      </c>
      <c r="I2776" s="4" t="s">
        <v>249</v>
      </c>
      <c r="J2776" s="4" t="s">
        <v>469</v>
      </c>
      <c r="K2776" s="4" t="s">
        <v>470</v>
      </c>
      <c r="L2776" s="4">
        <v>1976</v>
      </c>
      <c r="M2776" s="4"/>
      <c r="N2776" s="4" t="str">
        <f t="shared" ref="N2776:N2780" si="561">+IF(L2776&lt;2005,"L","S")</f>
        <v>L</v>
      </c>
      <c r="O2776" s="4"/>
      <c r="P2776" s="4">
        <v>1980</v>
      </c>
      <c r="Q2776" s="4"/>
      <c r="R2776" s="4" t="s">
        <v>471</v>
      </c>
      <c r="S2776" s="13"/>
      <c r="T2776" s="4"/>
      <c r="U2776" s="4"/>
      <c r="V2776" s="4"/>
      <c r="W2776" s="4"/>
      <c r="X2776" s="13">
        <v>43993</v>
      </c>
      <c r="Y2776" s="27"/>
      <c r="Z2776" s="27"/>
      <c r="AA2776" s="28"/>
      <c r="AB2776" s="31"/>
      <c r="AC2776" s="32">
        <v>54</v>
      </c>
      <c r="AD2776" s="28"/>
      <c r="AE2776" s="28">
        <v>40.4</v>
      </c>
      <c r="AF2776" s="33">
        <v>0.01</v>
      </c>
      <c r="AG2776" s="28">
        <v>2</v>
      </c>
      <c r="AH2776" s="31">
        <v>3.5000000000000003E-2</v>
      </c>
      <c r="AI2776" s="31">
        <v>0.64</v>
      </c>
      <c r="AJ2776" s="31"/>
      <c r="AK2776" s="75" t="str">
        <f t="shared" si="554"/>
        <v>A</v>
      </c>
      <c r="AL2776" s="75" t="str">
        <f t="shared" si="555"/>
        <v>A</v>
      </c>
      <c r="AM2776" s="75"/>
      <c r="AN2776" s="31"/>
      <c r="AO2776" s="31"/>
      <c r="AP2776" s="31"/>
      <c r="AQ2776" s="31"/>
      <c r="AR2776" s="75" t="str">
        <f t="shared" si="556"/>
        <v/>
      </c>
      <c r="AS2776" s="75"/>
      <c r="AT2776" s="75"/>
      <c r="AU2776" s="48"/>
    </row>
    <row r="2777" spans="1:47" s="10" customFormat="1" ht="14.1" customHeight="1" x14ac:dyDescent="0.2">
      <c r="A2777" s="4">
        <f t="shared" si="559"/>
        <v>71</v>
      </c>
      <c r="B2777" s="4" t="s">
        <v>467</v>
      </c>
      <c r="C2777" s="4" t="s">
        <v>102</v>
      </c>
      <c r="D2777" s="4" t="s">
        <v>464</v>
      </c>
      <c r="E2777" s="3"/>
      <c r="F2777" s="4" t="str">
        <f t="shared" si="560"/>
        <v xml:space="preserve">BALNEARIOS RESERVA </v>
      </c>
      <c r="G2777" s="4" t="s">
        <v>40</v>
      </c>
      <c r="H2777" s="4" t="s">
        <v>468</v>
      </c>
      <c r="I2777" s="4" t="s">
        <v>249</v>
      </c>
      <c r="J2777" s="4" t="s">
        <v>469</v>
      </c>
      <c r="K2777" s="4" t="s">
        <v>470</v>
      </c>
      <c r="L2777" s="4">
        <v>1976</v>
      </c>
      <c r="M2777" s="4"/>
      <c r="N2777" s="4" t="str">
        <f t="shared" si="561"/>
        <v>L</v>
      </c>
      <c r="O2777" s="4"/>
      <c r="P2777" s="4">
        <v>1980</v>
      </c>
      <c r="Q2777" s="4"/>
      <c r="R2777" s="4" t="s">
        <v>471</v>
      </c>
      <c r="S2777" s="13"/>
      <c r="T2777" s="4"/>
      <c r="U2777" s="4"/>
      <c r="V2777" s="4"/>
      <c r="W2777" s="4"/>
      <c r="X2777" s="13">
        <v>43571</v>
      </c>
      <c r="Y2777" s="27"/>
      <c r="Z2777" s="27"/>
      <c r="AA2777" s="28"/>
      <c r="AB2777" s="31"/>
      <c r="AC2777" s="32">
        <v>61.5</v>
      </c>
      <c r="AD2777" s="28"/>
      <c r="AE2777" s="28">
        <v>47.2</v>
      </c>
      <c r="AF2777" s="33">
        <v>0.01</v>
      </c>
      <c r="AG2777" s="28">
        <v>2</v>
      </c>
      <c r="AH2777" s="31">
        <v>4.8000000000000001E-2</v>
      </c>
      <c r="AI2777" s="31">
        <v>1.2</v>
      </c>
      <c r="AJ2777" s="31"/>
      <c r="AK2777" s="75" t="str">
        <f t="shared" si="554"/>
        <v>A</v>
      </c>
      <c r="AL2777" s="75" t="str">
        <f t="shared" si="555"/>
        <v>A</v>
      </c>
      <c r="AM2777" s="75"/>
      <c r="AN2777" s="31"/>
      <c r="AO2777" s="31"/>
      <c r="AP2777" s="31"/>
      <c r="AQ2777" s="31"/>
      <c r="AR2777" s="75" t="str">
        <f t="shared" si="556"/>
        <v/>
      </c>
      <c r="AS2777" s="75"/>
      <c r="AT2777" s="75"/>
      <c r="AU2777" s="48"/>
    </row>
    <row r="2778" spans="1:47" s="10" customFormat="1" ht="14.1" customHeight="1" x14ac:dyDescent="0.2">
      <c r="A2778" s="4">
        <f t="shared" si="559"/>
        <v>71</v>
      </c>
      <c r="B2778" s="4" t="s">
        <v>467</v>
      </c>
      <c r="C2778" s="4" t="s">
        <v>102</v>
      </c>
      <c r="D2778" s="4" t="s">
        <v>464</v>
      </c>
      <c r="E2778" s="3"/>
      <c r="F2778" s="4" t="str">
        <f t="shared" si="560"/>
        <v xml:space="preserve">BALNEARIOS RESERVA </v>
      </c>
      <c r="G2778" s="4" t="s">
        <v>40</v>
      </c>
      <c r="H2778" s="4" t="s">
        <v>468</v>
      </c>
      <c r="I2778" s="4" t="s">
        <v>249</v>
      </c>
      <c r="J2778" s="4" t="s">
        <v>469</v>
      </c>
      <c r="K2778" s="4" t="s">
        <v>470</v>
      </c>
      <c r="L2778" s="4">
        <v>1976</v>
      </c>
      <c r="M2778" s="4"/>
      <c r="N2778" s="4" t="str">
        <f t="shared" si="561"/>
        <v>L</v>
      </c>
      <c r="O2778" s="4"/>
      <c r="P2778" s="4">
        <v>1980</v>
      </c>
      <c r="Q2778" s="4"/>
      <c r="R2778" s="4" t="s">
        <v>471</v>
      </c>
      <c r="S2778" s="13"/>
      <c r="T2778" s="4"/>
      <c r="U2778" s="4"/>
      <c r="V2778" s="4"/>
      <c r="W2778" s="4"/>
      <c r="X2778" s="13">
        <v>43332</v>
      </c>
      <c r="Y2778" s="27"/>
      <c r="Z2778" s="27"/>
      <c r="AA2778" s="28"/>
      <c r="AB2778" s="31"/>
      <c r="AC2778" s="32">
        <v>62.7</v>
      </c>
      <c r="AD2778" s="28"/>
      <c r="AE2778" s="28">
        <v>39.1</v>
      </c>
      <c r="AF2778" s="33">
        <v>0.02</v>
      </c>
      <c r="AG2778" s="28">
        <v>2</v>
      </c>
      <c r="AH2778" s="31">
        <v>4.2000000000000003E-2</v>
      </c>
      <c r="AI2778" s="31">
        <v>0.99</v>
      </c>
      <c r="AJ2778" s="31"/>
      <c r="AK2778" s="75" t="str">
        <f t="shared" si="554"/>
        <v>A</v>
      </c>
      <c r="AL2778" s="75" t="str">
        <f t="shared" si="555"/>
        <v>A</v>
      </c>
      <c r="AM2778" s="75"/>
      <c r="AN2778" s="31"/>
      <c r="AO2778" s="31"/>
      <c r="AP2778" s="31"/>
      <c r="AQ2778" s="31"/>
      <c r="AR2778" s="75" t="str">
        <f t="shared" si="556"/>
        <v/>
      </c>
      <c r="AS2778" s="75"/>
      <c r="AT2778" s="75"/>
      <c r="AU2778" s="48"/>
    </row>
    <row r="2779" spans="1:47" s="10" customFormat="1" ht="14.1" customHeight="1" x14ac:dyDescent="0.2">
      <c r="A2779" s="4">
        <f t="shared" si="559"/>
        <v>71</v>
      </c>
      <c r="B2779" s="4" t="s">
        <v>467</v>
      </c>
      <c r="C2779" s="4" t="s">
        <v>102</v>
      </c>
      <c r="D2779" s="4" t="s">
        <v>464</v>
      </c>
      <c r="E2779" s="3"/>
      <c r="F2779" s="4" t="str">
        <f t="shared" si="560"/>
        <v xml:space="preserve">BALNEARIOS RESERVA </v>
      </c>
      <c r="G2779" s="4" t="s">
        <v>40</v>
      </c>
      <c r="H2779" s="4" t="s">
        <v>468</v>
      </c>
      <c r="I2779" s="4" t="s">
        <v>249</v>
      </c>
      <c r="J2779" s="4" t="s">
        <v>469</v>
      </c>
      <c r="K2779" s="4" t="s">
        <v>470</v>
      </c>
      <c r="L2779" s="4">
        <v>1976</v>
      </c>
      <c r="M2779" s="4"/>
      <c r="N2779" s="4" t="str">
        <f t="shared" si="561"/>
        <v>L</v>
      </c>
      <c r="O2779" s="4"/>
      <c r="P2779" s="4">
        <v>1980</v>
      </c>
      <c r="Q2779" s="4"/>
      <c r="R2779" s="4" t="s">
        <v>471</v>
      </c>
      <c r="S2779" s="13"/>
      <c r="T2779" s="4"/>
      <c r="U2779" s="4"/>
      <c r="V2779" s="4"/>
      <c r="W2779" s="4"/>
      <c r="X2779" s="13">
        <v>42919</v>
      </c>
      <c r="Y2779" s="27"/>
      <c r="Z2779" s="27"/>
      <c r="AA2779" s="28"/>
      <c r="AB2779" s="31"/>
      <c r="AC2779" s="32">
        <v>66.2</v>
      </c>
      <c r="AD2779" s="28"/>
      <c r="AE2779" s="28">
        <v>46.5</v>
      </c>
      <c r="AF2779" s="33">
        <v>0.01</v>
      </c>
      <c r="AG2779" s="28">
        <v>2</v>
      </c>
      <c r="AH2779" s="31" t="e">
        <v>#N/A</v>
      </c>
      <c r="AI2779" s="31">
        <v>1.1000000000000001</v>
      </c>
      <c r="AJ2779" s="31"/>
      <c r="AK2779" s="75" t="e">
        <f t="shared" si="554"/>
        <v>#N/A</v>
      </c>
      <c r="AL2779" s="75" t="str">
        <f t="shared" si="555"/>
        <v>A</v>
      </c>
      <c r="AM2779" s="75"/>
      <c r="AN2779" s="31"/>
      <c r="AO2779" s="31"/>
      <c r="AP2779" s="31"/>
      <c r="AQ2779" s="31"/>
      <c r="AR2779" s="75" t="str">
        <f t="shared" si="556"/>
        <v/>
      </c>
      <c r="AS2779" s="75"/>
      <c r="AT2779" s="75"/>
      <c r="AU2779" s="48"/>
    </row>
    <row r="2780" spans="1:47" s="10" customFormat="1" ht="14.1" customHeight="1" x14ac:dyDescent="0.2">
      <c r="A2780" s="4">
        <f t="shared" si="559"/>
        <v>71</v>
      </c>
      <c r="B2780" s="4" t="s">
        <v>467</v>
      </c>
      <c r="C2780" s="4" t="s">
        <v>102</v>
      </c>
      <c r="D2780" s="4" t="s">
        <v>464</v>
      </c>
      <c r="E2780" s="3"/>
      <c r="F2780" s="4" t="str">
        <f t="shared" si="560"/>
        <v xml:space="preserve">BALNEARIOS RESERVA </v>
      </c>
      <c r="G2780" s="4" t="s">
        <v>40</v>
      </c>
      <c r="H2780" s="4" t="s">
        <v>468</v>
      </c>
      <c r="I2780" s="4" t="s">
        <v>249</v>
      </c>
      <c r="J2780" s="4" t="s">
        <v>469</v>
      </c>
      <c r="K2780" s="4" t="s">
        <v>470</v>
      </c>
      <c r="L2780" s="4">
        <v>1976</v>
      </c>
      <c r="M2780" s="4"/>
      <c r="N2780" s="4" t="str">
        <f t="shared" si="561"/>
        <v>L</v>
      </c>
      <c r="O2780" s="4"/>
      <c r="P2780" s="4">
        <v>1980</v>
      </c>
      <c r="Q2780" s="4"/>
      <c r="R2780" s="4" t="s">
        <v>471</v>
      </c>
      <c r="S2780" s="13"/>
      <c r="T2780" s="4"/>
      <c r="U2780" s="4"/>
      <c r="V2780" s="4"/>
      <c r="W2780" s="4"/>
      <c r="X2780" s="13">
        <v>42380</v>
      </c>
      <c r="Y2780" s="27"/>
      <c r="Z2780" s="27"/>
      <c r="AA2780" s="28"/>
      <c r="AB2780" s="31"/>
      <c r="AC2780" s="32">
        <v>68</v>
      </c>
      <c r="AD2780" s="28"/>
      <c r="AE2780" s="28">
        <v>44</v>
      </c>
      <c r="AF2780" s="33">
        <v>0.01</v>
      </c>
      <c r="AG2780" s="28">
        <v>1.5</v>
      </c>
      <c r="AH2780" s="31">
        <v>4.2999999999999997E-2</v>
      </c>
      <c r="AI2780" s="31">
        <v>0.78100000000000003</v>
      </c>
      <c r="AJ2780" s="31"/>
      <c r="AK2780" s="75" t="str">
        <f t="shared" si="554"/>
        <v>A</v>
      </c>
      <c r="AL2780" s="75" t="str">
        <f t="shared" si="555"/>
        <v>A</v>
      </c>
      <c r="AM2780" s="75"/>
      <c r="AN2780" s="31"/>
      <c r="AO2780" s="31"/>
      <c r="AP2780" s="31"/>
      <c r="AQ2780" s="31"/>
      <c r="AR2780" s="75" t="str">
        <f t="shared" si="556"/>
        <v/>
      </c>
      <c r="AS2780" s="75"/>
      <c r="AT2780" s="75"/>
      <c r="AU2780" s="48"/>
    </row>
    <row r="2781" spans="1:47" s="10" customFormat="1" ht="14.1" customHeight="1" x14ac:dyDescent="0.2">
      <c r="A2781" s="4">
        <f t="shared" si="559"/>
        <v>71</v>
      </c>
      <c r="B2781" s="4" t="s">
        <v>467</v>
      </c>
      <c r="C2781" s="4" t="s">
        <v>102</v>
      </c>
      <c r="D2781" s="4" t="s">
        <v>464</v>
      </c>
      <c r="E2781" s="3"/>
      <c r="F2781" s="4" t="str">
        <f t="shared" si="557"/>
        <v xml:space="preserve">BALNEARIOS RESERVA </v>
      </c>
      <c r="G2781" s="4" t="s">
        <v>40</v>
      </c>
      <c r="H2781" s="4" t="s">
        <v>468</v>
      </c>
      <c r="I2781" s="4" t="s">
        <v>249</v>
      </c>
      <c r="J2781" s="4" t="s">
        <v>469</v>
      </c>
      <c r="K2781" s="4" t="s">
        <v>470</v>
      </c>
      <c r="L2781" s="4">
        <v>1976</v>
      </c>
      <c r="M2781" s="4"/>
      <c r="N2781" s="4" t="str">
        <f t="shared" si="558"/>
        <v>L</v>
      </c>
      <c r="O2781" s="4"/>
      <c r="P2781" s="4">
        <v>1980</v>
      </c>
      <c r="Q2781" s="4"/>
      <c r="R2781" s="4" t="s">
        <v>471</v>
      </c>
      <c r="S2781" s="13"/>
      <c r="T2781" s="4"/>
      <c r="U2781" s="4"/>
      <c r="V2781" s="4"/>
      <c r="W2781" s="4"/>
      <c r="X2781" s="13">
        <v>41983</v>
      </c>
      <c r="Y2781" s="27"/>
      <c r="Z2781" s="27"/>
      <c r="AA2781" s="28"/>
      <c r="AB2781" s="31"/>
      <c r="AC2781" s="32">
        <v>67</v>
      </c>
      <c r="AD2781" s="28"/>
      <c r="AE2781" s="28">
        <v>46</v>
      </c>
      <c r="AF2781" s="33">
        <v>0.01</v>
      </c>
      <c r="AG2781" s="28">
        <v>1</v>
      </c>
      <c r="AH2781" s="31">
        <v>2.4E-2</v>
      </c>
      <c r="AI2781" s="31" t="e">
        <v>#N/A</v>
      </c>
      <c r="AJ2781" s="31"/>
      <c r="AK2781" s="75" t="str">
        <f t="shared" si="554"/>
        <v>A</v>
      </c>
      <c r="AL2781" s="75" t="e">
        <f t="shared" si="555"/>
        <v>#N/A</v>
      </c>
      <c r="AM2781" s="75"/>
      <c r="AN2781" s="31"/>
      <c r="AO2781" s="31"/>
      <c r="AP2781" s="31"/>
      <c r="AQ2781" s="31"/>
      <c r="AR2781" s="75" t="str">
        <f t="shared" si="556"/>
        <v/>
      </c>
      <c r="AS2781" s="75"/>
      <c r="AT2781" s="75"/>
      <c r="AU2781" s="48"/>
    </row>
    <row r="2782" spans="1:47" s="10" customFormat="1" ht="14.1" customHeight="1" x14ac:dyDescent="0.2">
      <c r="A2782" s="4">
        <f t="shared" si="559"/>
        <v>71</v>
      </c>
      <c r="B2782" s="4" t="s">
        <v>467</v>
      </c>
      <c r="C2782" s="4" t="s">
        <v>102</v>
      </c>
      <c r="D2782" s="4" t="s">
        <v>464</v>
      </c>
      <c r="E2782" s="3"/>
      <c r="F2782" s="4" t="str">
        <f t="shared" si="557"/>
        <v xml:space="preserve">BALNEARIOS RESERVA </v>
      </c>
      <c r="G2782" s="4" t="s">
        <v>40</v>
      </c>
      <c r="H2782" s="4" t="s">
        <v>468</v>
      </c>
      <c r="I2782" s="4" t="s">
        <v>249</v>
      </c>
      <c r="J2782" s="4" t="s">
        <v>469</v>
      </c>
      <c r="K2782" s="4" t="s">
        <v>470</v>
      </c>
      <c r="L2782" s="4">
        <v>1976</v>
      </c>
      <c r="M2782" s="4"/>
      <c r="N2782" s="4" t="str">
        <f t="shared" si="558"/>
        <v>L</v>
      </c>
      <c r="O2782" s="4"/>
      <c r="P2782" s="4">
        <v>1980</v>
      </c>
      <c r="Q2782" s="4"/>
      <c r="R2782" s="4" t="s">
        <v>471</v>
      </c>
      <c r="S2782" s="13"/>
      <c r="T2782" s="4"/>
      <c r="U2782" s="4"/>
      <c r="V2782" s="4"/>
      <c r="W2782" s="4"/>
      <c r="X2782" s="13">
        <v>41624</v>
      </c>
      <c r="Y2782" s="27"/>
      <c r="Z2782" s="27"/>
      <c r="AA2782" s="28"/>
      <c r="AB2782" s="31"/>
      <c r="AC2782" s="32">
        <v>50</v>
      </c>
      <c r="AD2782" s="28"/>
      <c r="AE2782" s="28">
        <v>41.4</v>
      </c>
      <c r="AF2782" s="33">
        <v>0.01</v>
      </c>
      <c r="AG2782" s="28">
        <v>1.5</v>
      </c>
      <c r="AH2782" s="31">
        <v>3.3000000000000002E-2</v>
      </c>
      <c r="AI2782" s="31">
        <v>0.49</v>
      </c>
      <c r="AJ2782" s="31"/>
      <c r="AK2782" s="75" t="str">
        <f t="shared" si="554"/>
        <v>A</v>
      </c>
      <c r="AL2782" s="75" t="str">
        <f t="shared" si="555"/>
        <v>A</v>
      </c>
      <c r="AM2782" s="75"/>
      <c r="AN2782" s="31"/>
      <c r="AO2782" s="31"/>
      <c r="AP2782" s="31"/>
      <c r="AQ2782" s="31"/>
      <c r="AR2782" s="75" t="str">
        <f t="shared" si="556"/>
        <v/>
      </c>
      <c r="AS2782" s="75"/>
      <c r="AT2782" s="75"/>
      <c r="AU2782" s="48"/>
    </row>
    <row r="2783" spans="1:47" s="10" customFormat="1" ht="14.1" customHeight="1" x14ac:dyDescent="0.2">
      <c r="A2783" s="4">
        <f t="shared" si="559"/>
        <v>71</v>
      </c>
      <c r="B2783" s="4" t="s">
        <v>467</v>
      </c>
      <c r="C2783" s="4" t="s">
        <v>102</v>
      </c>
      <c r="D2783" s="4" t="s">
        <v>464</v>
      </c>
      <c r="E2783" s="3"/>
      <c r="F2783" s="4" t="str">
        <f t="shared" ref="F2783:F2784" si="562">+C2783&amp;" "&amp;D2783&amp;" "&amp;E2783</f>
        <v xml:space="preserve">BALNEARIOS RESERVA </v>
      </c>
      <c r="G2783" s="4" t="s">
        <v>40</v>
      </c>
      <c r="H2783" s="4" t="s">
        <v>468</v>
      </c>
      <c r="I2783" s="4" t="s">
        <v>249</v>
      </c>
      <c r="J2783" s="4" t="s">
        <v>469</v>
      </c>
      <c r="K2783" s="4" t="s">
        <v>470</v>
      </c>
      <c r="L2783" s="4">
        <v>1976</v>
      </c>
      <c r="M2783" s="4"/>
      <c r="N2783" s="4" t="str">
        <f t="shared" ref="N2783:N2784" si="563">+IF(L2783&lt;2005,"L","S")</f>
        <v>L</v>
      </c>
      <c r="O2783" s="4"/>
      <c r="P2783" s="4">
        <v>1980</v>
      </c>
      <c r="Q2783" s="4"/>
      <c r="R2783" s="4" t="s">
        <v>471</v>
      </c>
      <c r="S2783" s="13"/>
      <c r="T2783" s="4"/>
      <c r="U2783" s="4"/>
      <c r="V2783" s="4"/>
      <c r="W2783" s="4"/>
      <c r="X2783" s="13">
        <v>41344</v>
      </c>
      <c r="Y2783" s="27"/>
      <c r="Z2783" s="27"/>
      <c r="AA2783" s="28"/>
      <c r="AB2783" s="31"/>
      <c r="AC2783" s="32">
        <v>48</v>
      </c>
      <c r="AD2783" s="28"/>
      <c r="AE2783" s="28">
        <v>41</v>
      </c>
      <c r="AF2783" s="33">
        <v>0.01</v>
      </c>
      <c r="AG2783" s="28">
        <v>1</v>
      </c>
      <c r="AH2783" s="31">
        <v>2.3E-2</v>
      </c>
      <c r="AI2783" s="31">
        <v>0.67900000000000005</v>
      </c>
      <c r="AJ2783" s="31"/>
      <c r="AK2783" s="75" t="str">
        <f t="shared" si="554"/>
        <v>A</v>
      </c>
      <c r="AL2783" s="75" t="str">
        <f t="shared" si="555"/>
        <v>A</v>
      </c>
      <c r="AM2783" s="75"/>
      <c r="AN2783" s="31"/>
      <c r="AO2783" s="31"/>
      <c r="AP2783" s="31"/>
      <c r="AQ2783" s="31"/>
      <c r="AR2783" s="75" t="str">
        <f t="shared" si="556"/>
        <v/>
      </c>
      <c r="AS2783" s="75"/>
      <c r="AT2783" s="75"/>
      <c r="AU2783" s="48"/>
    </row>
    <row r="2784" spans="1:47" s="10" customFormat="1" ht="14.1" customHeight="1" x14ac:dyDescent="0.2">
      <c r="A2784" s="4">
        <f t="shared" si="559"/>
        <v>71</v>
      </c>
      <c r="B2784" s="4" t="s">
        <v>467</v>
      </c>
      <c r="C2784" s="4" t="s">
        <v>102</v>
      </c>
      <c r="D2784" s="4" t="s">
        <v>464</v>
      </c>
      <c r="E2784" s="3"/>
      <c r="F2784" s="4" t="str">
        <f t="shared" si="562"/>
        <v xml:space="preserve">BALNEARIOS RESERVA </v>
      </c>
      <c r="G2784" s="4" t="s">
        <v>40</v>
      </c>
      <c r="H2784" s="4" t="s">
        <v>468</v>
      </c>
      <c r="I2784" s="4" t="s">
        <v>249</v>
      </c>
      <c r="J2784" s="4" t="s">
        <v>469</v>
      </c>
      <c r="K2784" s="4" t="s">
        <v>470</v>
      </c>
      <c r="L2784" s="4">
        <v>1976</v>
      </c>
      <c r="M2784" s="4"/>
      <c r="N2784" s="4" t="str">
        <f t="shared" si="563"/>
        <v>L</v>
      </c>
      <c r="O2784" s="4"/>
      <c r="P2784" s="4">
        <v>1980</v>
      </c>
      <c r="Q2784" s="4"/>
      <c r="R2784" s="4" t="s">
        <v>471</v>
      </c>
      <c r="S2784" s="13"/>
      <c r="T2784" s="4"/>
      <c r="U2784" s="4"/>
      <c r="V2784" s="4"/>
      <c r="W2784" s="4"/>
      <c r="X2784" s="13">
        <v>40889</v>
      </c>
      <c r="Y2784" s="27"/>
      <c r="Z2784" s="27"/>
      <c r="AA2784" s="28"/>
      <c r="AB2784" s="31"/>
      <c r="AC2784" s="32">
        <v>52</v>
      </c>
      <c r="AD2784" s="28"/>
      <c r="AE2784" s="28">
        <v>43</v>
      </c>
      <c r="AF2784" s="33">
        <v>0.01</v>
      </c>
      <c r="AG2784" s="28">
        <v>1.5</v>
      </c>
      <c r="AH2784" s="31">
        <v>0.04</v>
      </c>
      <c r="AI2784" s="31">
        <v>0.59199999999999997</v>
      </c>
      <c r="AJ2784" s="31"/>
      <c r="AK2784" s="75" t="str">
        <f t="shared" si="554"/>
        <v>A</v>
      </c>
      <c r="AL2784" s="75" t="str">
        <f t="shared" si="555"/>
        <v>A</v>
      </c>
      <c r="AM2784" s="75"/>
      <c r="AN2784" s="31"/>
      <c r="AO2784" s="31"/>
      <c r="AP2784" s="31"/>
      <c r="AQ2784" s="31"/>
      <c r="AR2784" s="75" t="str">
        <f t="shared" si="556"/>
        <v/>
      </c>
      <c r="AS2784" s="75"/>
      <c r="AT2784" s="75"/>
      <c r="AU2784" s="48"/>
    </row>
    <row r="2785" spans="1:47" s="10" customFormat="1" ht="14.1" customHeight="1" x14ac:dyDescent="0.2">
      <c r="A2785" s="4">
        <f t="shared" si="559"/>
        <v>71</v>
      </c>
      <c r="B2785" s="4" t="s">
        <v>467</v>
      </c>
      <c r="C2785" s="4" t="s">
        <v>102</v>
      </c>
      <c r="D2785" s="4" t="s">
        <v>464</v>
      </c>
      <c r="E2785" s="3"/>
      <c r="F2785" s="4" t="str">
        <f t="shared" ref="F2785:F2786" si="564">+C2785&amp;" "&amp;D2785&amp;" "&amp;E2785</f>
        <v xml:space="preserve">BALNEARIOS RESERVA </v>
      </c>
      <c r="G2785" s="4" t="s">
        <v>40</v>
      </c>
      <c r="H2785" s="4" t="s">
        <v>468</v>
      </c>
      <c r="I2785" s="4" t="s">
        <v>249</v>
      </c>
      <c r="J2785" s="4" t="s">
        <v>469</v>
      </c>
      <c r="K2785" s="4" t="s">
        <v>470</v>
      </c>
      <c r="L2785" s="4">
        <v>1976</v>
      </c>
      <c r="M2785" s="4"/>
      <c r="N2785" s="4" t="str">
        <f t="shared" ref="N2785:N2786" si="565">+IF(L2785&lt;2005,"L","S")</f>
        <v>L</v>
      </c>
      <c r="O2785" s="4"/>
      <c r="P2785" s="4">
        <v>1980</v>
      </c>
      <c r="Q2785" s="4"/>
      <c r="R2785" s="4" t="s">
        <v>471</v>
      </c>
      <c r="S2785" s="13"/>
      <c r="T2785" s="4"/>
      <c r="U2785" s="4"/>
      <c r="V2785" s="4"/>
      <c r="W2785" s="4"/>
      <c r="X2785" s="13">
        <v>40613</v>
      </c>
      <c r="Y2785" s="27"/>
      <c r="Z2785" s="27"/>
      <c r="AA2785" s="28"/>
      <c r="AB2785" s="31"/>
      <c r="AC2785" s="32">
        <v>66</v>
      </c>
      <c r="AD2785" s="28"/>
      <c r="AE2785" s="28">
        <v>44</v>
      </c>
      <c r="AF2785" s="33">
        <v>0.01</v>
      </c>
      <c r="AG2785" s="28">
        <v>1.5</v>
      </c>
      <c r="AH2785" s="31">
        <v>1.9E-2</v>
      </c>
      <c r="AI2785" s="31">
        <v>0.61299999999999999</v>
      </c>
      <c r="AJ2785" s="31"/>
      <c r="AK2785" s="75" t="str">
        <f t="shared" si="554"/>
        <v>A</v>
      </c>
      <c r="AL2785" s="75" t="str">
        <f t="shared" si="555"/>
        <v>A</v>
      </c>
      <c r="AM2785" s="75"/>
      <c r="AN2785" s="31"/>
      <c r="AO2785" s="31"/>
      <c r="AP2785" s="31"/>
      <c r="AQ2785" s="31"/>
      <c r="AR2785" s="75" t="str">
        <f t="shared" si="556"/>
        <v/>
      </c>
      <c r="AS2785" s="75"/>
      <c r="AT2785" s="75"/>
      <c r="AU2785" s="48"/>
    </row>
    <row r="2786" spans="1:47" s="10" customFormat="1" ht="14.1" customHeight="1" x14ac:dyDescent="0.2">
      <c r="A2786" s="4">
        <f t="shared" si="559"/>
        <v>133</v>
      </c>
      <c r="B2786" s="4" t="s">
        <v>467</v>
      </c>
      <c r="C2786" s="4" t="s">
        <v>102</v>
      </c>
      <c r="D2786" s="4" t="s">
        <v>464</v>
      </c>
      <c r="E2786" s="3"/>
      <c r="F2786" s="4" t="str">
        <f t="shared" si="564"/>
        <v xml:space="preserve">BALNEARIOS RESERVA </v>
      </c>
      <c r="G2786" s="4" t="s">
        <v>40</v>
      </c>
      <c r="H2786" s="4" t="s">
        <v>468</v>
      </c>
      <c r="I2786" s="4" t="s">
        <v>249</v>
      </c>
      <c r="J2786" s="4" t="s">
        <v>469</v>
      </c>
      <c r="K2786" s="4" t="s">
        <v>470</v>
      </c>
      <c r="L2786" s="4">
        <v>1976</v>
      </c>
      <c r="M2786" s="4"/>
      <c r="N2786" s="4" t="str">
        <f t="shared" si="565"/>
        <v>L</v>
      </c>
      <c r="O2786" s="4"/>
      <c r="P2786" s="4">
        <v>1980</v>
      </c>
      <c r="Q2786" s="4"/>
      <c r="R2786" s="4" t="s">
        <v>471</v>
      </c>
      <c r="S2786" s="13"/>
      <c r="T2786" s="4"/>
      <c r="U2786" s="4"/>
      <c r="V2786" s="4"/>
      <c r="W2786" s="4"/>
      <c r="X2786" s="13">
        <v>40312</v>
      </c>
      <c r="Y2786" s="27"/>
      <c r="Z2786" s="27"/>
      <c r="AA2786" s="28"/>
      <c r="AB2786" s="31"/>
      <c r="AC2786" s="32">
        <v>53</v>
      </c>
      <c r="AD2786" s="28"/>
      <c r="AE2786" s="28">
        <v>47</v>
      </c>
      <c r="AF2786" s="33">
        <v>0.01</v>
      </c>
      <c r="AG2786" s="28">
        <v>1.5</v>
      </c>
      <c r="AH2786" s="31">
        <v>2.5999999999999999E-2</v>
      </c>
      <c r="AI2786" s="31">
        <v>0.59699999999999998</v>
      </c>
      <c r="AJ2786" s="31"/>
      <c r="AK2786" s="75" t="str">
        <f t="shared" si="554"/>
        <v>A</v>
      </c>
      <c r="AL2786" s="75" t="str">
        <f t="shared" si="555"/>
        <v>A</v>
      </c>
      <c r="AM2786" s="75"/>
      <c r="AN2786" s="31"/>
      <c r="AO2786" s="31"/>
      <c r="AP2786" s="31"/>
      <c r="AQ2786" s="31"/>
      <c r="AR2786" s="75" t="str">
        <f t="shared" si="556"/>
        <v/>
      </c>
      <c r="AS2786" s="75"/>
      <c r="AT2786" s="75"/>
      <c r="AU2786" s="48"/>
    </row>
    <row r="2787" spans="1:47" s="10" customFormat="1" ht="14.1" customHeight="1" x14ac:dyDescent="0.2">
      <c r="A2787" s="4">
        <f t="shared" si="559"/>
        <v>133</v>
      </c>
      <c r="B2787" s="4" t="s">
        <v>467</v>
      </c>
      <c r="C2787" s="4" t="s">
        <v>102</v>
      </c>
      <c r="D2787" s="4" t="s">
        <v>464</v>
      </c>
      <c r="E2787" s="3"/>
      <c r="F2787" s="4" t="str">
        <f t="shared" si="557"/>
        <v xml:space="preserve">BALNEARIOS RESERVA </v>
      </c>
      <c r="G2787" s="4" t="s">
        <v>40</v>
      </c>
      <c r="H2787" s="4" t="s">
        <v>468</v>
      </c>
      <c r="I2787" s="4" t="s">
        <v>249</v>
      </c>
      <c r="J2787" s="4" t="s">
        <v>469</v>
      </c>
      <c r="K2787" s="4" t="s">
        <v>470</v>
      </c>
      <c r="L2787" s="4">
        <v>1976</v>
      </c>
      <c r="M2787" s="4"/>
      <c r="N2787" s="4" t="str">
        <f t="shared" si="558"/>
        <v>L</v>
      </c>
      <c r="O2787" s="4"/>
      <c r="P2787" s="4">
        <v>1980</v>
      </c>
      <c r="Q2787" s="4"/>
      <c r="R2787" s="4" t="s">
        <v>471</v>
      </c>
      <c r="S2787" s="13"/>
      <c r="T2787" s="4"/>
      <c r="U2787" s="4"/>
      <c r="V2787" s="4"/>
      <c r="W2787" s="4"/>
      <c r="X2787" s="13">
        <v>39721</v>
      </c>
      <c r="Y2787" s="27"/>
      <c r="Z2787" s="27"/>
      <c r="AA2787" s="28"/>
      <c r="AB2787" s="31"/>
      <c r="AC2787" s="32">
        <v>58</v>
      </c>
      <c r="AD2787" s="28"/>
      <c r="AE2787" s="28">
        <v>46</v>
      </c>
      <c r="AF2787" s="33">
        <v>0.01</v>
      </c>
      <c r="AG2787" s="28" t="e">
        <v>#N/A</v>
      </c>
      <c r="AH2787" s="31">
        <v>5.0000000000000001E-3</v>
      </c>
      <c r="AI2787" s="31" t="e">
        <v>#N/A</v>
      </c>
      <c r="AJ2787" s="31"/>
      <c r="AK2787" s="75" t="str">
        <f t="shared" si="554"/>
        <v>A</v>
      </c>
      <c r="AL2787" s="75" t="e">
        <f t="shared" si="555"/>
        <v>#N/A</v>
      </c>
      <c r="AM2787" s="75"/>
      <c r="AN2787" s="31"/>
      <c r="AO2787" s="31"/>
      <c r="AP2787" s="31"/>
      <c r="AQ2787" s="31"/>
      <c r="AR2787" s="75" t="str">
        <f t="shared" si="556"/>
        <v/>
      </c>
      <c r="AS2787" s="75"/>
      <c r="AT2787" s="75"/>
      <c r="AU2787" s="48"/>
    </row>
    <row r="2788" spans="1:47" s="10" customFormat="1" ht="14.1" customHeight="1" x14ac:dyDescent="0.2">
      <c r="A2788" s="4">
        <f t="shared" si="559"/>
        <v>133</v>
      </c>
      <c r="B2788" s="4" t="s">
        <v>467</v>
      </c>
      <c r="C2788" s="4" t="s">
        <v>102</v>
      </c>
      <c r="D2788" s="4" t="s">
        <v>464</v>
      </c>
      <c r="E2788" s="3"/>
      <c r="F2788" s="4" t="str">
        <f t="shared" ref="F2788:F2815" si="566">+C2788&amp;" "&amp;D2788&amp;" "&amp;E2788</f>
        <v xml:space="preserve">BALNEARIOS RESERVA </v>
      </c>
      <c r="G2788" s="4" t="s">
        <v>40</v>
      </c>
      <c r="H2788" s="4" t="s">
        <v>468</v>
      </c>
      <c r="I2788" s="4" t="s">
        <v>249</v>
      </c>
      <c r="J2788" s="4" t="s">
        <v>469</v>
      </c>
      <c r="K2788" s="4" t="s">
        <v>470</v>
      </c>
      <c r="L2788" s="4">
        <v>1976</v>
      </c>
      <c r="M2788" s="4"/>
      <c r="N2788" s="4" t="str">
        <f t="shared" ref="N2788:N2801" si="567">+IF(L2788&lt;2005,"L","S")</f>
        <v>L</v>
      </c>
      <c r="O2788" s="4"/>
      <c r="P2788" s="4">
        <v>1980</v>
      </c>
      <c r="Q2788" s="4"/>
      <c r="R2788" s="4" t="s">
        <v>471</v>
      </c>
      <c r="S2788" s="13"/>
      <c r="T2788" s="4"/>
      <c r="U2788" s="4"/>
      <c r="V2788" s="4"/>
      <c r="W2788" s="4"/>
      <c r="X2788" s="13">
        <v>39038</v>
      </c>
      <c r="Y2788" s="27"/>
      <c r="Z2788" s="27"/>
      <c r="AA2788" s="28"/>
      <c r="AB2788" s="31"/>
      <c r="AC2788" s="32">
        <v>57.4</v>
      </c>
      <c r="AD2788" s="28"/>
      <c r="AE2788" s="28">
        <v>27.7</v>
      </c>
      <c r="AF2788" s="33">
        <v>2.4E-2</v>
      </c>
      <c r="AG2788" s="28">
        <v>3</v>
      </c>
      <c r="AH2788" s="31">
        <v>9.7000000000000003E-2</v>
      </c>
      <c r="AI2788" s="31">
        <v>2.4119999999999999</v>
      </c>
      <c r="AJ2788" s="31"/>
      <c r="AK2788" s="75" t="str">
        <f t="shared" si="554"/>
        <v>A</v>
      </c>
      <c r="AL2788" s="75" t="str">
        <f t="shared" si="555"/>
        <v>A</v>
      </c>
      <c r="AM2788" s="75"/>
      <c r="AN2788" s="31"/>
      <c r="AO2788" s="31"/>
      <c r="AP2788" s="31"/>
      <c r="AQ2788" s="31"/>
      <c r="AR2788" s="75" t="str">
        <f t="shared" si="556"/>
        <v/>
      </c>
      <c r="AS2788" s="75"/>
      <c r="AT2788" s="75"/>
      <c r="AU2788" s="48"/>
    </row>
    <row r="2789" spans="1:47" s="10" customFormat="1" ht="14.1" customHeight="1" x14ac:dyDescent="0.2">
      <c r="A2789" s="54">
        <f>+IF(B2786=B2789,A2786,A2786+1)</f>
        <v>134</v>
      </c>
      <c r="B2789" s="54">
        <v>60003765</v>
      </c>
      <c r="C2789" s="54" t="s">
        <v>102</v>
      </c>
      <c r="D2789" s="54" t="s">
        <v>464</v>
      </c>
      <c r="E2789" s="55"/>
      <c r="F2789" s="54" t="str">
        <f t="shared" si="566"/>
        <v xml:space="preserve">BALNEARIOS RESERVA </v>
      </c>
      <c r="G2789" s="54" t="s">
        <v>19</v>
      </c>
      <c r="H2789" s="54" t="s">
        <v>472</v>
      </c>
      <c r="I2789" s="54" t="s">
        <v>249</v>
      </c>
      <c r="J2789" s="54" t="s">
        <v>473</v>
      </c>
      <c r="K2789" s="54" t="s">
        <v>470</v>
      </c>
      <c r="L2789" s="54">
        <v>2008</v>
      </c>
      <c r="M2789" s="54"/>
      <c r="N2789" s="54" t="str">
        <f t="shared" si="567"/>
        <v>S</v>
      </c>
      <c r="O2789" s="54" t="s">
        <v>135</v>
      </c>
      <c r="P2789" s="54">
        <v>2008</v>
      </c>
      <c r="Q2789" s="54"/>
      <c r="R2789" s="54" t="s">
        <v>119</v>
      </c>
      <c r="S2789" s="56"/>
      <c r="T2789" s="54"/>
      <c r="U2789" s="54"/>
      <c r="V2789" s="54" t="s">
        <v>448</v>
      </c>
      <c r="W2789" s="54"/>
      <c r="X2789" s="56">
        <v>45691</v>
      </c>
      <c r="Y2789" s="57">
        <v>58</v>
      </c>
      <c r="Z2789" s="57">
        <v>20</v>
      </c>
      <c r="AA2789" s="58" t="s">
        <v>665</v>
      </c>
      <c r="AB2789" s="59">
        <v>0.88500000000000001</v>
      </c>
      <c r="AC2789" s="60">
        <v>74</v>
      </c>
      <c r="AD2789" s="58">
        <v>4</v>
      </c>
      <c r="AE2789" s="58">
        <v>42.6</v>
      </c>
      <c r="AF2789" s="61">
        <v>1E-3</v>
      </c>
      <c r="AG2789" s="58" t="s">
        <v>452</v>
      </c>
      <c r="AH2789" s="59">
        <v>1.0999999999999999E-2</v>
      </c>
      <c r="AI2789" s="59">
        <v>0.32100000000000001</v>
      </c>
      <c r="AJ2789" s="59"/>
      <c r="AK2789" s="75" t="str">
        <f t="shared" si="554"/>
        <v>A</v>
      </c>
      <c r="AL2789" s="75" t="str">
        <f t="shared" si="555"/>
        <v>A</v>
      </c>
      <c r="AM2789" s="75"/>
      <c r="AN2789" s="59"/>
      <c r="AO2789" s="59"/>
      <c r="AP2789" s="59"/>
      <c r="AQ2789" s="59"/>
      <c r="AR2789" s="75" t="str">
        <f t="shared" si="556"/>
        <v/>
      </c>
      <c r="AS2789" s="75"/>
      <c r="AT2789" s="75"/>
      <c r="AU2789" s="62"/>
    </row>
    <row r="2790" spans="1:47" s="10" customFormat="1" ht="14.1" customHeight="1" x14ac:dyDescent="0.2">
      <c r="A2790" s="4">
        <f>+IF(B2787=B2790,A2787,A2787+1)</f>
        <v>134</v>
      </c>
      <c r="B2790" s="4">
        <v>60003765</v>
      </c>
      <c r="C2790" s="4" t="s">
        <v>102</v>
      </c>
      <c r="D2790" s="4" t="s">
        <v>464</v>
      </c>
      <c r="E2790" s="3"/>
      <c r="F2790" s="4" t="str">
        <f t="shared" ref="F2790:F2800" si="568">+C2790&amp;" "&amp;D2790&amp;" "&amp;E2790</f>
        <v xml:space="preserve">BALNEARIOS RESERVA </v>
      </c>
      <c r="G2790" s="4" t="s">
        <v>19</v>
      </c>
      <c r="H2790" s="4" t="s">
        <v>472</v>
      </c>
      <c r="I2790" s="4" t="s">
        <v>249</v>
      </c>
      <c r="J2790" s="4" t="s">
        <v>473</v>
      </c>
      <c r="K2790" s="4" t="s">
        <v>470</v>
      </c>
      <c r="L2790" s="4">
        <v>2008</v>
      </c>
      <c r="M2790" s="4"/>
      <c r="N2790" s="4" t="str">
        <f t="shared" ref="N2790:N2800" si="569">+IF(L2790&lt;2005,"L","S")</f>
        <v>S</v>
      </c>
      <c r="O2790" s="4" t="s">
        <v>135</v>
      </c>
      <c r="P2790" s="4">
        <v>2008</v>
      </c>
      <c r="Q2790" s="4"/>
      <c r="R2790" s="4" t="s">
        <v>119</v>
      </c>
      <c r="S2790" s="13"/>
      <c r="T2790" s="4"/>
      <c r="U2790" s="4"/>
      <c r="V2790" s="4" t="s">
        <v>448</v>
      </c>
      <c r="W2790" s="4"/>
      <c r="X2790" s="13">
        <v>45151</v>
      </c>
      <c r="Y2790" s="27">
        <v>68</v>
      </c>
      <c r="Z2790" s="27">
        <v>27</v>
      </c>
      <c r="AA2790" s="28" t="s">
        <v>450</v>
      </c>
      <c r="AB2790" s="31">
        <v>0.88500000000000001</v>
      </c>
      <c r="AC2790" s="32">
        <v>75</v>
      </c>
      <c r="AD2790" s="28">
        <v>7</v>
      </c>
      <c r="AE2790" s="28">
        <v>43.6</v>
      </c>
      <c r="AF2790" s="33" t="s">
        <v>451</v>
      </c>
      <c r="AG2790" s="28" t="s">
        <v>452</v>
      </c>
      <c r="AH2790" s="31">
        <v>0.01</v>
      </c>
      <c r="AI2790" s="31">
        <v>0.29899999999999999</v>
      </c>
      <c r="AJ2790" s="31"/>
      <c r="AK2790" s="75" t="str">
        <f t="shared" si="554"/>
        <v>A</v>
      </c>
      <c r="AL2790" s="75" t="str">
        <f t="shared" si="555"/>
        <v>A</v>
      </c>
      <c r="AM2790" s="75"/>
      <c r="AN2790" s="31"/>
      <c r="AO2790" s="31"/>
      <c r="AP2790" s="31"/>
      <c r="AQ2790" s="31"/>
      <c r="AR2790" s="75" t="str">
        <f t="shared" si="556"/>
        <v/>
      </c>
      <c r="AS2790" s="75"/>
      <c r="AT2790" s="75"/>
      <c r="AU2790" s="48"/>
    </row>
    <row r="2791" spans="1:47" s="10" customFormat="1" ht="14.1" customHeight="1" x14ac:dyDescent="0.2">
      <c r="A2791" s="4">
        <f t="shared" ref="A2791:A2801" si="570">+IF(B2778=B2791,A2778,A2778+1)</f>
        <v>72</v>
      </c>
      <c r="B2791" s="4">
        <v>60003765</v>
      </c>
      <c r="C2791" s="4" t="s">
        <v>102</v>
      </c>
      <c r="D2791" s="4" t="s">
        <v>464</v>
      </c>
      <c r="E2791" s="3"/>
      <c r="F2791" s="4" t="str">
        <f t="shared" ref="F2791:F2793" si="571">+C2791&amp;" "&amp;D2791&amp;" "&amp;E2791</f>
        <v xml:space="preserve">BALNEARIOS RESERVA </v>
      </c>
      <c r="G2791" s="4" t="s">
        <v>19</v>
      </c>
      <c r="H2791" s="4" t="s">
        <v>472</v>
      </c>
      <c r="I2791" s="4" t="s">
        <v>249</v>
      </c>
      <c r="J2791" s="4" t="s">
        <v>473</v>
      </c>
      <c r="K2791" s="4" t="s">
        <v>470</v>
      </c>
      <c r="L2791" s="4">
        <v>2008</v>
      </c>
      <c r="M2791" s="4"/>
      <c r="N2791" s="4" t="str">
        <f t="shared" ref="N2791:N2793" si="572">+IF(L2791&lt;2005,"L","S")</f>
        <v>S</v>
      </c>
      <c r="O2791" s="4" t="s">
        <v>135</v>
      </c>
      <c r="P2791" s="4">
        <v>2008</v>
      </c>
      <c r="Q2791" s="4"/>
      <c r="R2791" s="4" t="s">
        <v>119</v>
      </c>
      <c r="S2791" s="13"/>
      <c r="T2791" s="4"/>
      <c r="U2791" s="4"/>
      <c r="V2791" s="4"/>
      <c r="W2791" s="4"/>
      <c r="X2791" s="13">
        <v>43994</v>
      </c>
      <c r="Y2791" s="27"/>
      <c r="Z2791" s="27"/>
      <c r="AA2791" s="28"/>
      <c r="AB2791" s="31"/>
      <c r="AC2791" s="32">
        <v>64</v>
      </c>
      <c r="AD2791" s="28"/>
      <c r="AE2791" s="28">
        <v>43.1</v>
      </c>
      <c r="AF2791" s="33">
        <v>0.01</v>
      </c>
      <c r="AG2791" s="28">
        <v>0.5</v>
      </c>
      <c r="AH2791" s="31">
        <v>2.5000000000000001E-2</v>
      </c>
      <c r="AI2791" s="31">
        <v>0.56000000000000005</v>
      </c>
      <c r="AJ2791" s="31"/>
      <c r="AK2791" s="75" t="str">
        <f t="shared" si="554"/>
        <v>A</v>
      </c>
      <c r="AL2791" s="75" t="str">
        <f t="shared" si="555"/>
        <v>A</v>
      </c>
      <c r="AM2791" s="75"/>
      <c r="AN2791" s="31"/>
      <c r="AO2791" s="31"/>
      <c r="AP2791" s="31"/>
      <c r="AQ2791" s="31"/>
      <c r="AR2791" s="75" t="str">
        <f t="shared" si="556"/>
        <v/>
      </c>
      <c r="AS2791" s="75"/>
      <c r="AT2791" s="75"/>
      <c r="AU2791" s="48"/>
    </row>
    <row r="2792" spans="1:47" s="10" customFormat="1" ht="14.1" customHeight="1" x14ac:dyDescent="0.2">
      <c r="A2792" s="4">
        <f t="shared" si="570"/>
        <v>72</v>
      </c>
      <c r="B2792" s="4">
        <v>60003765</v>
      </c>
      <c r="C2792" s="4" t="s">
        <v>102</v>
      </c>
      <c r="D2792" s="4" t="s">
        <v>464</v>
      </c>
      <c r="E2792" s="3"/>
      <c r="F2792" s="4" t="str">
        <f t="shared" si="571"/>
        <v xml:space="preserve">BALNEARIOS RESERVA </v>
      </c>
      <c r="G2792" s="4" t="s">
        <v>19</v>
      </c>
      <c r="H2792" s="4" t="s">
        <v>472</v>
      </c>
      <c r="I2792" s="4" t="s">
        <v>249</v>
      </c>
      <c r="J2792" s="4" t="s">
        <v>473</v>
      </c>
      <c r="K2792" s="4" t="s">
        <v>470</v>
      </c>
      <c r="L2792" s="4">
        <v>2008</v>
      </c>
      <c r="M2792" s="4"/>
      <c r="N2792" s="4" t="str">
        <f t="shared" si="572"/>
        <v>S</v>
      </c>
      <c r="O2792" s="4" t="s">
        <v>135</v>
      </c>
      <c r="P2792" s="4">
        <v>2008</v>
      </c>
      <c r="Q2792" s="4"/>
      <c r="R2792" s="4" t="s">
        <v>119</v>
      </c>
      <c r="S2792" s="13"/>
      <c r="T2792" s="4"/>
      <c r="U2792" s="4"/>
      <c r="V2792" s="4"/>
      <c r="W2792" s="4"/>
      <c r="X2792" s="13">
        <v>43570</v>
      </c>
      <c r="Y2792" s="27"/>
      <c r="Z2792" s="27"/>
      <c r="AA2792" s="28"/>
      <c r="AB2792" s="31"/>
      <c r="AC2792" s="32">
        <v>66.099999999999994</v>
      </c>
      <c r="AD2792" s="28"/>
      <c r="AE2792" s="28">
        <v>46.3</v>
      </c>
      <c r="AF2792" s="33">
        <v>0.01</v>
      </c>
      <c r="AG2792" s="28">
        <v>0.5</v>
      </c>
      <c r="AH2792" s="31">
        <v>2.5000000000000001E-2</v>
      </c>
      <c r="AI2792" s="31">
        <v>0.66</v>
      </c>
      <c r="AJ2792" s="31"/>
      <c r="AK2792" s="75" t="str">
        <f t="shared" si="554"/>
        <v>A</v>
      </c>
      <c r="AL2792" s="75" t="str">
        <f t="shared" si="555"/>
        <v>A</v>
      </c>
      <c r="AM2792" s="75"/>
      <c r="AN2792" s="31"/>
      <c r="AO2792" s="31"/>
      <c r="AP2792" s="31"/>
      <c r="AQ2792" s="31"/>
      <c r="AR2792" s="75" t="str">
        <f t="shared" si="556"/>
        <v/>
      </c>
      <c r="AS2792" s="75"/>
      <c r="AT2792" s="75"/>
      <c r="AU2792" s="48"/>
    </row>
    <row r="2793" spans="1:47" s="10" customFormat="1" ht="14.1" customHeight="1" x14ac:dyDescent="0.2">
      <c r="A2793" s="4">
        <f t="shared" si="570"/>
        <v>72</v>
      </c>
      <c r="B2793" s="4">
        <v>60003765</v>
      </c>
      <c r="C2793" s="4" t="s">
        <v>102</v>
      </c>
      <c r="D2793" s="4" t="s">
        <v>464</v>
      </c>
      <c r="E2793" s="3"/>
      <c r="F2793" s="4" t="str">
        <f t="shared" si="571"/>
        <v xml:space="preserve">BALNEARIOS RESERVA </v>
      </c>
      <c r="G2793" s="4" t="s">
        <v>19</v>
      </c>
      <c r="H2793" s="4" t="s">
        <v>472</v>
      </c>
      <c r="I2793" s="4" t="s">
        <v>249</v>
      </c>
      <c r="J2793" s="4" t="s">
        <v>473</v>
      </c>
      <c r="K2793" s="4" t="s">
        <v>470</v>
      </c>
      <c r="L2793" s="4">
        <v>2008</v>
      </c>
      <c r="M2793" s="4"/>
      <c r="N2793" s="4" t="str">
        <f t="shared" si="572"/>
        <v>S</v>
      </c>
      <c r="O2793" s="4" t="s">
        <v>135</v>
      </c>
      <c r="P2793" s="4">
        <v>2008</v>
      </c>
      <c r="Q2793" s="4"/>
      <c r="R2793" s="4" t="s">
        <v>119</v>
      </c>
      <c r="S2793" s="13"/>
      <c r="T2793" s="4"/>
      <c r="U2793" s="4"/>
      <c r="V2793" s="4"/>
      <c r="W2793" s="4"/>
      <c r="X2793" s="13">
        <v>43306</v>
      </c>
      <c r="Y2793" s="27"/>
      <c r="Z2793" s="27"/>
      <c r="AA2793" s="28"/>
      <c r="AB2793" s="31"/>
      <c r="AC2793" s="32">
        <v>55.3</v>
      </c>
      <c r="AD2793" s="28"/>
      <c r="AE2793" s="28">
        <v>38.5</v>
      </c>
      <c r="AF2793" s="33">
        <v>0.01</v>
      </c>
      <c r="AG2793" s="28">
        <v>0.5</v>
      </c>
      <c r="AH2793" s="31">
        <v>0.112</v>
      </c>
      <c r="AI2793" s="31">
        <v>1.87</v>
      </c>
      <c r="AJ2793" s="31"/>
      <c r="AK2793" s="75" t="str">
        <f t="shared" si="554"/>
        <v>C</v>
      </c>
      <c r="AL2793" s="75" t="str">
        <f t="shared" si="555"/>
        <v>A</v>
      </c>
      <c r="AM2793" s="75"/>
      <c r="AN2793" s="31"/>
      <c r="AO2793" s="31"/>
      <c r="AP2793" s="31"/>
      <c r="AQ2793" s="31"/>
      <c r="AR2793" s="75" t="str">
        <f t="shared" si="556"/>
        <v/>
      </c>
      <c r="AS2793" s="75"/>
      <c r="AT2793" s="75"/>
      <c r="AU2793" s="48"/>
    </row>
    <row r="2794" spans="1:47" s="10" customFormat="1" ht="14.1" customHeight="1" x14ac:dyDescent="0.2">
      <c r="A2794" s="4">
        <f t="shared" si="570"/>
        <v>72</v>
      </c>
      <c r="B2794" s="4">
        <v>60003765</v>
      </c>
      <c r="C2794" s="4" t="s">
        <v>102</v>
      </c>
      <c r="D2794" s="4" t="s">
        <v>464</v>
      </c>
      <c r="E2794" s="3"/>
      <c r="F2794" s="4" t="str">
        <f t="shared" si="568"/>
        <v xml:space="preserve">BALNEARIOS RESERVA </v>
      </c>
      <c r="G2794" s="4" t="s">
        <v>19</v>
      </c>
      <c r="H2794" s="4" t="s">
        <v>472</v>
      </c>
      <c r="I2794" s="4" t="s">
        <v>249</v>
      </c>
      <c r="J2794" s="4" t="s">
        <v>473</v>
      </c>
      <c r="K2794" s="4" t="s">
        <v>470</v>
      </c>
      <c r="L2794" s="4">
        <v>2008</v>
      </c>
      <c r="M2794" s="4"/>
      <c r="N2794" s="4" t="str">
        <f t="shared" si="569"/>
        <v>S</v>
      </c>
      <c r="O2794" s="4" t="s">
        <v>135</v>
      </c>
      <c r="P2794" s="4">
        <v>2008</v>
      </c>
      <c r="Q2794" s="4"/>
      <c r="R2794" s="4" t="s">
        <v>119</v>
      </c>
      <c r="S2794" s="13"/>
      <c r="T2794" s="4"/>
      <c r="U2794" s="4"/>
      <c r="V2794" s="4"/>
      <c r="W2794" s="4"/>
      <c r="X2794" s="13">
        <v>42380</v>
      </c>
      <c r="Y2794" s="27"/>
      <c r="Z2794" s="27"/>
      <c r="AA2794" s="28"/>
      <c r="AB2794" s="31"/>
      <c r="AC2794" s="32">
        <v>67</v>
      </c>
      <c r="AD2794" s="28"/>
      <c r="AE2794" s="28">
        <v>41</v>
      </c>
      <c r="AF2794" s="33">
        <v>0.01</v>
      </c>
      <c r="AG2794" s="28">
        <v>0.5</v>
      </c>
      <c r="AH2794" s="31">
        <v>3.3000000000000002E-2</v>
      </c>
      <c r="AI2794" s="31">
        <v>0.59599999999999997</v>
      </c>
      <c r="AJ2794" s="31"/>
      <c r="AK2794" s="75" t="str">
        <f t="shared" si="554"/>
        <v>A</v>
      </c>
      <c r="AL2794" s="75" t="str">
        <f t="shared" si="555"/>
        <v>A</v>
      </c>
      <c r="AM2794" s="75"/>
      <c r="AN2794" s="31"/>
      <c r="AO2794" s="31"/>
      <c r="AP2794" s="31"/>
      <c r="AQ2794" s="31"/>
      <c r="AR2794" s="75" t="str">
        <f t="shared" si="556"/>
        <v/>
      </c>
      <c r="AS2794" s="75"/>
      <c r="AT2794" s="75"/>
      <c r="AU2794" s="48"/>
    </row>
    <row r="2795" spans="1:47" s="10" customFormat="1" ht="14.1" customHeight="1" x14ac:dyDescent="0.2">
      <c r="A2795" s="4">
        <f t="shared" si="570"/>
        <v>72</v>
      </c>
      <c r="B2795" s="4">
        <v>60003765</v>
      </c>
      <c r="C2795" s="4" t="s">
        <v>102</v>
      </c>
      <c r="D2795" s="4" t="s">
        <v>464</v>
      </c>
      <c r="E2795" s="3"/>
      <c r="F2795" s="4" t="str">
        <f t="shared" si="568"/>
        <v xml:space="preserve">BALNEARIOS RESERVA </v>
      </c>
      <c r="G2795" s="4" t="s">
        <v>19</v>
      </c>
      <c r="H2795" s="4" t="s">
        <v>472</v>
      </c>
      <c r="I2795" s="4" t="s">
        <v>249</v>
      </c>
      <c r="J2795" s="4" t="s">
        <v>473</v>
      </c>
      <c r="K2795" s="4" t="s">
        <v>470</v>
      </c>
      <c r="L2795" s="4">
        <v>2008</v>
      </c>
      <c r="M2795" s="4"/>
      <c r="N2795" s="4" t="str">
        <f t="shared" si="569"/>
        <v>S</v>
      </c>
      <c r="O2795" s="4" t="s">
        <v>135</v>
      </c>
      <c r="P2795" s="4">
        <v>2008</v>
      </c>
      <c r="Q2795" s="4"/>
      <c r="R2795" s="4" t="s">
        <v>119</v>
      </c>
      <c r="S2795" s="13"/>
      <c r="T2795" s="4"/>
      <c r="U2795" s="4"/>
      <c r="V2795" s="4"/>
      <c r="W2795" s="4"/>
      <c r="X2795" s="13">
        <v>41983</v>
      </c>
      <c r="Y2795" s="27"/>
      <c r="Z2795" s="27"/>
      <c r="AA2795" s="28"/>
      <c r="AB2795" s="31"/>
      <c r="AC2795" s="32">
        <v>68</v>
      </c>
      <c r="AD2795" s="28"/>
      <c r="AE2795" s="28">
        <v>43</v>
      </c>
      <c r="AF2795" s="33">
        <v>0.01</v>
      </c>
      <c r="AG2795" s="28">
        <v>0.5</v>
      </c>
      <c r="AH2795" s="31">
        <v>1.9E-2</v>
      </c>
      <c r="AI2795" s="31" t="e">
        <v>#N/A</v>
      </c>
      <c r="AJ2795" s="31"/>
      <c r="AK2795" s="75" t="str">
        <f t="shared" si="554"/>
        <v>A</v>
      </c>
      <c r="AL2795" s="75" t="e">
        <f t="shared" si="555"/>
        <v>#N/A</v>
      </c>
      <c r="AM2795" s="75"/>
      <c r="AN2795" s="31"/>
      <c r="AO2795" s="31"/>
      <c r="AP2795" s="31"/>
      <c r="AQ2795" s="31"/>
      <c r="AR2795" s="75" t="str">
        <f t="shared" si="556"/>
        <v/>
      </c>
      <c r="AS2795" s="75"/>
      <c r="AT2795" s="75"/>
      <c r="AU2795" s="48"/>
    </row>
    <row r="2796" spans="1:47" s="10" customFormat="1" ht="14.1" customHeight="1" x14ac:dyDescent="0.2">
      <c r="A2796" s="4">
        <f t="shared" si="570"/>
        <v>72</v>
      </c>
      <c r="B2796" s="4">
        <v>60003765</v>
      </c>
      <c r="C2796" s="4" t="s">
        <v>102</v>
      </c>
      <c r="D2796" s="4" t="s">
        <v>464</v>
      </c>
      <c r="E2796" s="3"/>
      <c r="F2796" s="4" t="str">
        <f t="shared" ref="F2796:F2797" si="573">+C2796&amp;" "&amp;D2796&amp;" "&amp;E2796</f>
        <v xml:space="preserve">BALNEARIOS RESERVA </v>
      </c>
      <c r="G2796" s="4" t="s">
        <v>19</v>
      </c>
      <c r="H2796" s="4" t="s">
        <v>472</v>
      </c>
      <c r="I2796" s="4" t="s">
        <v>249</v>
      </c>
      <c r="J2796" s="4" t="s">
        <v>473</v>
      </c>
      <c r="K2796" s="4" t="s">
        <v>470</v>
      </c>
      <c r="L2796" s="4">
        <v>2008</v>
      </c>
      <c r="M2796" s="4"/>
      <c r="N2796" s="4" t="str">
        <f t="shared" ref="N2796:N2797" si="574">+IF(L2796&lt;2005,"L","S")</f>
        <v>S</v>
      </c>
      <c r="O2796" s="4" t="s">
        <v>135</v>
      </c>
      <c r="P2796" s="4">
        <v>2008</v>
      </c>
      <c r="Q2796" s="4"/>
      <c r="R2796" s="4" t="s">
        <v>119</v>
      </c>
      <c r="S2796" s="13"/>
      <c r="T2796" s="4"/>
      <c r="U2796" s="4"/>
      <c r="V2796" s="4"/>
      <c r="W2796" s="4"/>
      <c r="X2796" s="13">
        <v>41624</v>
      </c>
      <c r="Y2796" s="27"/>
      <c r="Z2796" s="27"/>
      <c r="AA2796" s="28"/>
      <c r="AB2796" s="31"/>
      <c r="AC2796" s="32">
        <v>56</v>
      </c>
      <c r="AD2796" s="28"/>
      <c r="AE2796" s="28">
        <v>36.5</v>
      </c>
      <c r="AF2796" s="33">
        <v>0.01</v>
      </c>
      <c r="AG2796" s="28">
        <v>0.5</v>
      </c>
      <c r="AH2796" s="31">
        <v>2.7E-2</v>
      </c>
      <c r="AI2796" s="31">
        <v>0.41</v>
      </c>
      <c r="AJ2796" s="31"/>
      <c r="AK2796" s="75" t="str">
        <f t="shared" si="554"/>
        <v>A</v>
      </c>
      <c r="AL2796" s="75" t="str">
        <f t="shared" si="555"/>
        <v>A</v>
      </c>
      <c r="AM2796" s="75"/>
      <c r="AN2796" s="31"/>
      <c r="AO2796" s="31"/>
      <c r="AP2796" s="31"/>
      <c r="AQ2796" s="31"/>
      <c r="AR2796" s="75" t="str">
        <f t="shared" si="556"/>
        <v/>
      </c>
      <c r="AS2796" s="75"/>
      <c r="AT2796" s="75"/>
      <c r="AU2796" s="48"/>
    </row>
    <row r="2797" spans="1:47" s="10" customFormat="1" ht="14.1" customHeight="1" x14ac:dyDescent="0.2">
      <c r="A2797" s="4">
        <f t="shared" si="570"/>
        <v>72</v>
      </c>
      <c r="B2797" s="4">
        <v>60003765</v>
      </c>
      <c r="C2797" s="4" t="s">
        <v>102</v>
      </c>
      <c r="D2797" s="4" t="s">
        <v>464</v>
      </c>
      <c r="E2797" s="3"/>
      <c r="F2797" s="4" t="str">
        <f t="shared" si="573"/>
        <v xml:space="preserve">BALNEARIOS RESERVA </v>
      </c>
      <c r="G2797" s="4" t="s">
        <v>19</v>
      </c>
      <c r="H2797" s="4" t="s">
        <v>472</v>
      </c>
      <c r="I2797" s="4" t="s">
        <v>249</v>
      </c>
      <c r="J2797" s="4" t="s">
        <v>473</v>
      </c>
      <c r="K2797" s="4" t="s">
        <v>470</v>
      </c>
      <c r="L2797" s="4">
        <v>2008</v>
      </c>
      <c r="M2797" s="4"/>
      <c r="N2797" s="4" t="str">
        <f t="shared" si="574"/>
        <v>S</v>
      </c>
      <c r="O2797" s="4" t="s">
        <v>135</v>
      </c>
      <c r="P2797" s="4">
        <v>2008</v>
      </c>
      <c r="Q2797" s="4"/>
      <c r="R2797" s="4" t="s">
        <v>119</v>
      </c>
      <c r="S2797" s="13"/>
      <c r="T2797" s="4"/>
      <c r="U2797" s="4"/>
      <c r="V2797" s="4"/>
      <c r="W2797" s="4"/>
      <c r="X2797" s="13">
        <v>41344</v>
      </c>
      <c r="Y2797" s="27"/>
      <c r="Z2797" s="27"/>
      <c r="AA2797" s="28"/>
      <c r="AB2797" s="31"/>
      <c r="AC2797" s="32">
        <v>50</v>
      </c>
      <c r="AD2797" s="28"/>
      <c r="AE2797" s="28">
        <v>40</v>
      </c>
      <c r="AF2797" s="33">
        <v>0.01</v>
      </c>
      <c r="AG2797" s="28">
        <v>0.5</v>
      </c>
      <c r="AH2797" s="31">
        <v>2.9000000000000001E-2</v>
      </c>
      <c r="AI2797" s="31">
        <v>0.44500000000000001</v>
      </c>
      <c r="AJ2797" s="31"/>
      <c r="AK2797" s="75" t="str">
        <f t="shared" si="554"/>
        <v>A</v>
      </c>
      <c r="AL2797" s="75" t="str">
        <f t="shared" si="555"/>
        <v>A</v>
      </c>
      <c r="AM2797" s="75"/>
      <c r="AN2797" s="31"/>
      <c r="AO2797" s="31"/>
      <c r="AP2797" s="31"/>
      <c r="AQ2797" s="31"/>
      <c r="AR2797" s="75" t="str">
        <f t="shared" si="556"/>
        <v/>
      </c>
      <c r="AS2797" s="75"/>
      <c r="AT2797" s="75"/>
      <c r="AU2797" s="48"/>
    </row>
    <row r="2798" spans="1:47" s="10" customFormat="1" ht="14.1" customHeight="1" x14ac:dyDescent="0.2">
      <c r="A2798" s="4">
        <f t="shared" si="570"/>
        <v>72</v>
      </c>
      <c r="B2798" s="4">
        <v>60003765</v>
      </c>
      <c r="C2798" s="4" t="s">
        <v>102</v>
      </c>
      <c r="D2798" s="4" t="s">
        <v>464</v>
      </c>
      <c r="E2798" s="3"/>
      <c r="F2798" s="4" t="str">
        <f t="shared" ref="F2798:F2799" si="575">+C2798&amp;" "&amp;D2798&amp;" "&amp;E2798</f>
        <v xml:space="preserve">BALNEARIOS RESERVA </v>
      </c>
      <c r="G2798" s="4" t="s">
        <v>19</v>
      </c>
      <c r="H2798" s="4" t="s">
        <v>472</v>
      </c>
      <c r="I2798" s="4" t="s">
        <v>249</v>
      </c>
      <c r="J2798" s="4" t="s">
        <v>473</v>
      </c>
      <c r="K2798" s="4" t="s">
        <v>470</v>
      </c>
      <c r="L2798" s="4">
        <v>2008</v>
      </c>
      <c r="M2798" s="4"/>
      <c r="N2798" s="4" t="str">
        <f t="shared" ref="N2798:N2799" si="576">+IF(L2798&lt;2005,"L","S")</f>
        <v>S</v>
      </c>
      <c r="O2798" s="4" t="s">
        <v>135</v>
      </c>
      <c r="P2798" s="4">
        <v>2008</v>
      </c>
      <c r="Q2798" s="4"/>
      <c r="R2798" s="4" t="s">
        <v>119</v>
      </c>
      <c r="S2798" s="13"/>
      <c r="T2798" s="4"/>
      <c r="U2798" s="4"/>
      <c r="V2798" s="4"/>
      <c r="W2798" s="4"/>
      <c r="X2798" s="13">
        <v>41327</v>
      </c>
      <c r="Y2798" s="27"/>
      <c r="Z2798" s="27"/>
      <c r="AA2798" s="28"/>
      <c r="AB2798" s="31"/>
      <c r="AC2798" s="32">
        <v>69</v>
      </c>
      <c r="AD2798" s="28"/>
      <c r="AE2798" s="28">
        <v>43</v>
      </c>
      <c r="AF2798" s="33">
        <v>0.01</v>
      </c>
      <c r="AG2798" s="28" t="e">
        <v>#N/A</v>
      </c>
      <c r="AH2798" s="31">
        <v>1.7999999999999999E-2</v>
      </c>
      <c r="AI2798" s="31">
        <v>0.56499999999999995</v>
      </c>
      <c r="AJ2798" s="31"/>
      <c r="AK2798" s="75" t="str">
        <f t="shared" si="554"/>
        <v>A</v>
      </c>
      <c r="AL2798" s="75" t="str">
        <f t="shared" si="555"/>
        <v>A</v>
      </c>
      <c r="AM2798" s="75"/>
      <c r="AN2798" s="31"/>
      <c r="AO2798" s="31"/>
      <c r="AP2798" s="31"/>
      <c r="AQ2798" s="31"/>
      <c r="AR2798" s="75" t="str">
        <f t="shared" si="556"/>
        <v/>
      </c>
      <c r="AS2798" s="75"/>
      <c r="AT2798" s="75"/>
      <c r="AU2798" s="48"/>
    </row>
    <row r="2799" spans="1:47" s="10" customFormat="1" ht="14.1" customHeight="1" x14ac:dyDescent="0.2">
      <c r="A2799" s="4">
        <f t="shared" si="570"/>
        <v>134</v>
      </c>
      <c r="B2799" s="4">
        <v>60003765</v>
      </c>
      <c r="C2799" s="4" t="s">
        <v>102</v>
      </c>
      <c r="D2799" s="4" t="s">
        <v>464</v>
      </c>
      <c r="E2799" s="3"/>
      <c r="F2799" s="4" t="str">
        <f t="shared" si="575"/>
        <v xml:space="preserve">BALNEARIOS RESERVA </v>
      </c>
      <c r="G2799" s="4" t="s">
        <v>19</v>
      </c>
      <c r="H2799" s="4" t="s">
        <v>472</v>
      </c>
      <c r="I2799" s="4" t="s">
        <v>249</v>
      </c>
      <c r="J2799" s="4" t="s">
        <v>473</v>
      </c>
      <c r="K2799" s="4" t="s">
        <v>470</v>
      </c>
      <c r="L2799" s="4">
        <v>2008</v>
      </c>
      <c r="M2799" s="4"/>
      <c r="N2799" s="4" t="str">
        <f t="shared" si="576"/>
        <v>S</v>
      </c>
      <c r="O2799" s="4" t="s">
        <v>135</v>
      </c>
      <c r="P2799" s="4">
        <v>2008</v>
      </c>
      <c r="Q2799" s="4"/>
      <c r="R2799" s="4" t="s">
        <v>119</v>
      </c>
      <c r="S2799" s="13"/>
      <c r="T2799" s="4"/>
      <c r="U2799" s="4"/>
      <c r="V2799" s="4"/>
      <c r="W2799" s="4"/>
      <c r="X2799" s="13">
        <v>40889</v>
      </c>
      <c r="Y2799" s="27"/>
      <c r="Z2799" s="27"/>
      <c r="AA2799" s="28"/>
      <c r="AB2799" s="31"/>
      <c r="AC2799" s="32">
        <v>53</v>
      </c>
      <c r="AD2799" s="28"/>
      <c r="AE2799" s="28">
        <v>43</v>
      </c>
      <c r="AF2799" s="33">
        <v>0.01</v>
      </c>
      <c r="AG2799" s="28">
        <v>0.5</v>
      </c>
      <c r="AH2799" s="31">
        <v>1.7999999999999999E-2</v>
      </c>
      <c r="AI2799" s="31">
        <v>0.65100000000000002</v>
      </c>
      <c r="AJ2799" s="31"/>
      <c r="AK2799" s="75" t="str">
        <f t="shared" si="554"/>
        <v>A</v>
      </c>
      <c r="AL2799" s="75" t="str">
        <f t="shared" si="555"/>
        <v>A</v>
      </c>
      <c r="AM2799" s="75"/>
      <c r="AN2799" s="31"/>
      <c r="AO2799" s="31"/>
      <c r="AP2799" s="31"/>
      <c r="AQ2799" s="31"/>
      <c r="AR2799" s="75" t="str">
        <f t="shared" si="556"/>
        <v/>
      </c>
      <c r="AS2799" s="75"/>
      <c r="AT2799" s="75"/>
      <c r="AU2799" s="48"/>
    </row>
    <row r="2800" spans="1:47" s="10" customFormat="1" ht="14.1" customHeight="1" x14ac:dyDescent="0.2">
      <c r="A2800" s="4">
        <f t="shared" si="570"/>
        <v>134</v>
      </c>
      <c r="B2800" s="4">
        <v>60003765</v>
      </c>
      <c r="C2800" s="4" t="s">
        <v>102</v>
      </c>
      <c r="D2800" s="4" t="s">
        <v>464</v>
      </c>
      <c r="E2800" s="3"/>
      <c r="F2800" s="4" t="str">
        <f t="shared" si="568"/>
        <v xml:space="preserve">BALNEARIOS RESERVA </v>
      </c>
      <c r="G2800" s="4" t="s">
        <v>19</v>
      </c>
      <c r="H2800" s="4" t="s">
        <v>472</v>
      </c>
      <c r="I2800" s="4" t="s">
        <v>249</v>
      </c>
      <c r="J2800" s="4" t="s">
        <v>473</v>
      </c>
      <c r="K2800" s="4" t="s">
        <v>470</v>
      </c>
      <c r="L2800" s="4">
        <v>2008</v>
      </c>
      <c r="M2800" s="4"/>
      <c r="N2800" s="4" t="str">
        <f t="shared" si="569"/>
        <v>S</v>
      </c>
      <c r="O2800" s="4" t="s">
        <v>135</v>
      </c>
      <c r="P2800" s="4">
        <v>2008</v>
      </c>
      <c r="Q2800" s="4"/>
      <c r="R2800" s="4" t="s">
        <v>119</v>
      </c>
      <c r="S2800" s="13"/>
      <c r="T2800" s="4"/>
      <c r="U2800" s="4"/>
      <c r="V2800" s="4"/>
      <c r="W2800" s="4"/>
      <c r="X2800" s="13">
        <v>40623</v>
      </c>
      <c r="Y2800" s="27"/>
      <c r="Z2800" s="27"/>
      <c r="AA2800" s="28"/>
      <c r="AB2800" s="31"/>
      <c r="AC2800" s="32">
        <v>67</v>
      </c>
      <c r="AD2800" s="28"/>
      <c r="AE2800" s="28">
        <v>36</v>
      </c>
      <c r="AF2800" s="33">
        <v>0.01</v>
      </c>
      <c r="AG2800" s="28">
        <v>0.5</v>
      </c>
      <c r="AH2800" s="31">
        <v>1.7000000000000001E-2</v>
      </c>
      <c r="AI2800" s="31">
        <v>0.36199999999999999</v>
      </c>
      <c r="AJ2800" s="31"/>
      <c r="AK2800" s="75" t="str">
        <f t="shared" si="554"/>
        <v>A</v>
      </c>
      <c r="AL2800" s="75" t="str">
        <f t="shared" si="555"/>
        <v>A</v>
      </c>
      <c r="AM2800" s="75"/>
      <c r="AN2800" s="31"/>
      <c r="AO2800" s="31"/>
      <c r="AP2800" s="31"/>
      <c r="AQ2800" s="31"/>
      <c r="AR2800" s="75" t="str">
        <f t="shared" si="556"/>
        <v/>
      </c>
      <c r="AS2800" s="75"/>
      <c r="AT2800" s="75"/>
      <c r="AU2800" s="48"/>
    </row>
    <row r="2801" spans="1:47" s="10" customFormat="1" ht="14.1" customHeight="1" x14ac:dyDescent="0.2">
      <c r="A2801" s="4">
        <f t="shared" si="570"/>
        <v>134</v>
      </c>
      <c r="B2801" s="4">
        <v>60003765</v>
      </c>
      <c r="C2801" s="4" t="s">
        <v>102</v>
      </c>
      <c r="D2801" s="4" t="s">
        <v>464</v>
      </c>
      <c r="E2801" s="3"/>
      <c r="F2801" s="4" t="str">
        <f t="shared" si="566"/>
        <v xml:space="preserve">BALNEARIOS RESERVA </v>
      </c>
      <c r="G2801" s="4" t="s">
        <v>19</v>
      </c>
      <c r="H2801" s="4" t="s">
        <v>472</v>
      </c>
      <c r="I2801" s="4" t="s">
        <v>249</v>
      </c>
      <c r="J2801" s="4" t="s">
        <v>473</v>
      </c>
      <c r="K2801" s="4" t="s">
        <v>470</v>
      </c>
      <c r="L2801" s="4">
        <v>2008</v>
      </c>
      <c r="M2801" s="4"/>
      <c r="N2801" s="4" t="str">
        <f t="shared" si="567"/>
        <v>S</v>
      </c>
      <c r="O2801" s="4" t="s">
        <v>135</v>
      </c>
      <c r="P2801" s="4">
        <v>2008</v>
      </c>
      <c r="Q2801" s="4"/>
      <c r="R2801" s="4" t="s">
        <v>119</v>
      </c>
      <c r="S2801" s="13"/>
      <c r="T2801" s="4"/>
      <c r="U2801" s="4"/>
      <c r="V2801" s="4"/>
      <c r="W2801" s="4"/>
      <c r="X2801" s="13">
        <v>40318</v>
      </c>
      <c r="Y2801" s="27"/>
      <c r="Z2801" s="27"/>
      <c r="AA2801" s="28"/>
      <c r="AB2801" s="31"/>
      <c r="AC2801" s="32">
        <v>68</v>
      </c>
      <c r="AD2801" s="28"/>
      <c r="AE2801" s="28">
        <v>43</v>
      </c>
      <c r="AF2801" s="33">
        <v>0.01</v>
      </c>
      <c r="AG2801" s="28">
        <v>0.5</v>
      </c>
      <c r="AH2801" s="31">
        <v>2.1000000000000001E-2</v>
      </c>
      <c r="AI2801" s="31">
        <v>0.60399999999999998</v>
      </c>
      <c r="AJ2801" s="31"/>
      <c r="AK2801" s="75" t="str">
        <f t="shared" si="554"/>
        <v>A</v>
      </c>
      <c r="AL2801" s="75" t="str">
        <f t="shared" si="555"/>
        <v>A</v>
      </c>
      <c r="AM2801" s="75"/>
      <c r="AN2801" s="31"/>
      <c r="AO2801" s="31"/>
      <c r="AP2801" s="31"/>
      <c r="AQ2801" s="31"/>
      <c r="AR2801" s="75" t="str">
        <f t="shared" si="556"/>
        <v/>
      </c>
      <c r="AS2801" s="75"/>
      <c r="AT2801" s="75"/>
      <c r="AU2801" s="48"/>
    </row>
    <row r="2802" spans="1:47" s="10" customFormat="1" ht="14.1" customHeight="1" x14ac:dyDescent="0.2">
      <c r="A2802" s="54">
        <f t="shared" ref="A2802" si="577">+IF(B2800=B2802,A2800,A2800+1)</f>
        <v>135</v>
      </c>
      <c r="B2802" s="54" t="s">
        <v>474</v>
      </c>
      <c r="C2802" s="54" t="s">
        <v>86</v>
      </c>
      <c r="D2802" s="54" t="s">
        <v>464</v>
      </c>
      <c r="E2802" s="55"/>
      <c r="F2802" s="54" t="str">
        <f t="shared" ref="F2802:F2814" si="578">+C2802&amp;" "&amp;D2802&amp;" "&amp;E2802</f>
        <v xml:space="preserve">CHILCA RESERVA </v>
      </c>
      <c r="G2802" s="54" t="s">
        <v>43</v>
      </c>
      <c r="H2802" s="54" t="s">
        <v>475</v>
      </c>
      <c r="I2802" s="54" t="s">
        <v>249</v>
      </c>
      <c r="J2802" s="54" t="s">
        <v>469</v>
      </c>
      <c r="K2802" s="54" t="s">
        <v>470</v>
      </c>
      <c r="L2802" s="54">
        <v>1977</v>
      </c>
      <c r="M2802" s="54"/>
      <c r="N2802" s="54" t="s">
        <v>304</v>
      </c>
      <c r="O2802" s="54" t="s">
        <v>122</v>
      </c>
      <c r="P2802" s="54">
        <v>1995</v>
      </c>
      <c r="Q2802" s="54"/>
      <c r="R2802" s="54" t="s">
        <v>447</v>
      </c>
      <c r="S2802" s="56"/>
      <c r="T2802" s="54"/>
      <c r="U2802" s="54"/>
      <c r="V2802" s="54" t="s">
        <v>448</v>
      </c>
      <c r="W2802" s="54"/>
      <c r="X2802" s="56">
        <v>45186</v>
      </c>
      <c r="Y2802" s="57">
        <v>60</v>
      </c>
      <c r="Z2802" s="57"/>
      <c r="AA2802" s="58" t="s">
        <v>450</v>
      </c>
      <c r="AB2802" s="59">
        <v>0.871</v>
      </c>
      <c r="AC2802" s="60">
        <v>66</v>
      </c>
      <c r="AD2802" s="58">
        <v>10</v>
      </c>
      <c r="AE2802" s="58">
        <v>33.299999999999997</v>
      </c>
      <c r="AF2802" s="61">
        <v>0.02</v>
      </c>
      <c r="AG2802" s="58" t="s">
        <v>457</v>
      </c>
      <c r="AH2802" s="59">
        <v>1.7999999999999999E-2</v>
      </c>
      <c r="AI2802" s="59">
        <v>0.51400000000000001</v>
      </c>
      <c r="AJ2802" s="59"/>
      <c r="AK2802" s="75" t="str">
        <f t="shared" si="554"/>
        <v>A</v>
      </c>
      <c r="AL2802" s="75" t="str">
        <f t="shared" si="555"/>
        <v>A</v>
      </c>
      <c r="AM2802" s="75"/>
      <c r="AN2802" s="59"/>
      <c r="AO2802" s="59"/>
      <c r="AP2802" s="59"/>
      <c r="AQ2802" s="59"/>
      <c r="AR2802" s="75" t="str">
        <f t="shared" si="556"/>
        <v/>
      </c>
      <c r="AS2802" s="75"/>
      <c r="AT2802" s="75"/>
      <c r="AU2802" s="62"/>
    </row>
    <row r="2803" spans="1:47" s="10" customFormat="1" ht="14.1" customHeight="1" x14ac:dyDescent="0.2">
      <c r="A2803" s="4" t="s">
        <v>535</v>
      </c>
      <c r="B2803" s="4" t="s">
        <v>474</v>
      </c>
      <c r="C2803" s="4" t="s">
        <v>86</v>
      </c>
      <c r="D2803" s="4" t="s">
        <v>464</v>
      </c>
      <c r="E2803" s="3"/>
      <c r="F2803" s="4" t="str">
        <f t="shared" si="578"/>
        <v xml:space="preserve">CHILCA RESERVA </v>
      </c>
      <c r="G2803" s="4" t="s">
        <v>43</v>
      </c>
      <c r="H2803" s="4" t="s">
        <v>475</v>
      </c>
      <c r="I2803" s="4" t="s">
        <v>249</v>
      </c>
      <c r="J2803" s="4" t="s">
        <v>469</v>
      </c>
      <c r="K2803" s="4" t="s">
        <v>470</v>
      </c>
      <c r="L2803" s="4">
        <v>1977</v>
      </c>
      <c r="M2803" s="4"/>
      <c r="N2803" s="4" t="s">
        <v>304</v>
      </c>
      <c r="O2803" s="4" t="s">
        <v>122</v>
      </c>
      <c r="P2803" s="4">
        <v>1995</v>
      </c>
      <c r="Q2803" s="4"/>
      <c r="R2803" s="4" t="s">
        <v>447</v>
      </c>
      <c r="S2803" s="13"/>
      <c r="T2803" s="4"/>
      <c r="U2803" s="4"/>
      <c r="V2803" s="4"/>
      <c r="W2803" s="4"/>
      <c r="X2803" s="13">
        <v>43580</v>
      </c>
      <c r="Y2803" s="27"/>
      <c r="Z2803" s="27"/>
      <c r="AA2803" s="28"/>
      <c r="AB2803" s="31"/>
      <c r="AC2803" s="32">
        <v>66.099999999999994</v>
      </c>
      <c r="AD2803" s="28"/>
      <c r="AE2803" s="28">
        <v>38.299999999999997</v>
      </c>
      <c r="AF2803" s="33">
        <v>0.01</v>
      </c>
      <c r="AG2803" s="28">
        <v>2</v>
      </c>
      <c r="AH2803" s="31">
        <v>6.8000000000000005E-2</v>
      </c>
      <c r="AI2803" s="31">
        <v>1.44</v>
      </c>
      <c r="AJ2803" s="31"/>
      <c r="AK2803" s="75" t="str">
        <f t="shared" si="554"/>
        <v>A</v>
      </c>
      <c r="AL2803" s="75" t="str">
        <f t="shared" si="555"/>
        <v>A</v>
      </c>
      <c r="AM2803" s="75"/>
      <c r="AN2803" s="31"/>
      <c r="AO2803" s="31"/>
      <c r="AP2803" s="31"/>
      <c r="AQ2803" s="31"/>
      <c r="AR2803" s="75" t="str">
        <f t="shared" si="556"/>
        <v/>
      </c>
      <c r="AS2803" s="75"/>
      <c r="AT2803" s="75"/>
      <c r="AU2803" s="48"/>
    </row>
    <row r="2804" spans="1:47" s="10" customFormat="1" ht="14.1" customHeight="1" x14ac:dyDescent="0.2">
      <c r="A2804" s="4">
        <f t="shared" ref="A2804:A2813" si="579">+IF(B2790=B2804,A2790,A2790+1)</f>
        <v>135</v>
      </c>
      <c r="B2804" s="4" t="s">
        <v>474</v>
      </c>
      <c r="C2804" s="4" t="s">
        <v>86</v>
      </c>
      <c r="D2804" s="4" t="s">
        <v>464</v>
      </c>
      <c r="E2804" s="3"/>
      <c r="F2804" s="4" t="str">
        <f t="shared" si="578"/>
        <v xml:space="preserve">CHILCA RESERVA </v>
      </c>
      <c r="G2804" s="4" t="s">
        <v>43</v>
      </c>
      <c r="H2804" s="4" t="s">
        <v>475</v>
      </c>
      <c r="I2804" s="4" t="s">
        <v>249</v>
      </c>
      <c r="J2804" s="4" t="s">
        <v>469</v>
      </c>
      <c r="K2804" s="4" t="s">
        <v>470</v>
      </c>
      <c r="L2804" s="4">
        <v>1977</v>
      </c>
      <c r="M2804" s="4"/>
      <c r="N2804" s="4" t="s">
        <v>304</v>
      </c>
      <c r="O2804" s="4" t="s">
        <v>122</v>
      </c>
      <c r="P2804" s="4">
        <v>1995</v>
      </c>
      <c r="Q2804" s="4"/>
      <c r="R2804" s="4" t="s">
        <v>447</v>
      </c>
      <c r="S2804" s="13"/>
      <c r="T2804" s="4"/>
      <c r="U2804" s="4"/>
      <c r="V2804" s="4"/>
      <c r="W2804" s="4"/>
      <c r="X2804" s="13">
        <v>43315</v>
      </c>
      <c r="Y2804" s="27"/>
      <c r="Z2804" s="27"/>
      <c r="AA2804" s="28"/>
      <c r="AB2804" s="31"/>
      <c r="AC2804" s="32">
        <v>60.6</v>
      </c>
      <c r="AD2804" s="28"/>
      <c r="AE2804" s="28">
        <v>32.200000000000003</v>
      </c>
      <c r="AF2804" s="33">
        <v>0.01</v>
      </c>
      <c r="AG2804" s="28">
        <v>2</v>
      </c>
      <c r="AH2804" s="31">
        <v>3.2000000000000001E-2</v>
      </c>
      <c r="AI2804" s="31">
        <v>0.78</v>
      </c>
      <c r="AJ2804" s="31"/>
      <c r="AK2804" s="75" t="str">
        <f t="shared" si="554"/>
        <v>A</v>
      </c>
      <c r="AL2804" s="75" t="str">
        <f t="shared" si="555"/>
        <v>A</v>
      </c>
      <c r="AM2804" s="75"/>
      <c r="AN2804" s="31"/>
      <c r="AO2804" s="31"/>
      <c r="AP2804" s="31"/>
      <c r="AQ2804" s="31"/>
      <c r="AR2804" s="75" t="str">
        <f t="shared" si="556"/>
        <v/>
      </c>
      <c r="AS2804" s="75"/>
      <c r="AT2804" s="75"/>
      <c r="AU2804" s="48"/>
    </row>
    <row r="2805" spans="1:47" s="10" customFormat="1" ht="14.1" customHeight="1" x14ac:dyDescent="0.2">
      <c r="A2805" s="4">
        <f t="shared" si="579"/>
        <v>73</v>
      </c>
      <c r="B2805" s="4" t="s">
        <v>474</v>
      </c>
      <c r="C2805" s="4" t="s">
        <v>86</v>
      </c>
      <c r="D2805" s="4" t="s">
        <v>464</v>
      </c>
      <c r="E2805" s="3"/>
      <c r="F2805" s="4" t="str">
        <f t="shared" ref="F2805:F2807" si="580">+C2805&amp;" "&amp;D2805&amp;" "&amp;E2805</f>
        <v xml:space="preserve">CHILCA RESERVA </v>
      </c>
      <c r="G2805" s="4" t="s">
        <v>43</v>
      </c>
      <c r="H2805" s="4" t="s">
        <v>475</v>
      </c>
      <c r="I2805" s="4" t="s">
        <v>249</v>
      </c>
      <c r="J2805" s="4" t="s">
        <v>469</v>
      </c>
      <c r="K2805" s="4" t="s">
        <v>470</v>
      </c>
      <c r="L2805" s="4">
        <v>1977</v>
      </c>
      <c r="M2805" s="4"/>
      <c r="N2805" s="4" t="s">
        <v>304</v>
      </c>
      <c r="O2805" s="4" t="s">
        <v>122</v>
      </c>
      <c r="P2805" s="4">
        <v>1995</v>
      </c>
      <c r="Q2805" s="4"/>
      <c r="R2805" s="4" t="s">
        <v>447</v>
      </c>
      <c r="S2805" s="13"/>
      <c r="T2805" s="4"/>
      <c r="U2805" s="4"/>
      <c r="V2805" s="4"/>
      <c r="W2805" s="4"/>
      <c r="X2805" s="13">
        <v>42922</v>
      </c>
      <c r="Y2805" s="27"/>
      <c r="Z2805" s="27"/>
      <c r="AA2805" s="28"/>
      <c r="AB2805" s="31"/>
      <c r="AC2805" s="32">
        <v>73.099999999999994</v>
      </c>
      <c r="AD2805" s="28"/>
      <c r="AE2805" s="28">
        <v>37.6</v>
      </c>
      <c r="AF2805" s="33">
        <v>0.01</v>
      </c>
      <c r="AG2805" s="28">
        <v>2</v>
      </c>
      <c r="AH2805" s="31">
        <v>0.1</v>
      </c>
      <c r="AI2805" s="31">
        <v>2.2000000000000002</v>
      </c>
      <c r="AJ2805" s="31"/>
      <c r="AK2805" s="75" t="str">
        <f t="shared" si="554"/>
        <v>A</v>
      </c>
      <c r="AL2805" s="75" t="str">
        <f t="shared" si="555"/>
        <v>A</v>
      </c>
      <c r="AM2805" s="75"/>
      <c r="AN2805" s="31"/>
      <c r="AO2805" s="31"/>
      <c r="AP2805" s="31"/>
      <c r="AQ2805" s="31"/>
      <c r="AR2805" s="75" t="str">
        <f t="shared" si="556"/>
        <v/>
      </c>
      <c r="AS2805" s="75"/>
      <c r="AT2805" s="75"/>
      <c r="AU2805" s="48"/>
    </row>
    <row r="2806" spans="1:47" s="10" customFormat="1" ht="14.1" customHeight="1" x14ac:dyDescent="0.2">
      <c r="A2806" s="4">
        <f t="shared" si="579"/>
        <v>73</v>
      </c>
      <c r="B2806" s="4" t="s">
        <v>474</v>
      </c>
      <c r="C2806" s="4" t="s">
        <v>86</v>
      </c>
      <c r="D2806" s="4" t="s">
        <v>464</v>
      </c>
      <c r="E2806" s="3"/>
      <c r="F2806" s="4" t="str">
        <f t="shared" si="580"/>
        <v xml:space="preserve">CHILCA RESERVA </v>
      </c>
      <c r="G2806" s="4" t="s">
        <v>43</v>
      </c>
      <c r="H2806" s="4" t="s">
        <v>475</v>
      </c>
      <c r="I2806" s="4" t="s">
        <v>249</v>
      </c>
      <c r="J2806" s="4" t="s">
        <v>469</v>
      </c>
      <c r="K2806" s="4" t="s">
        <v>470</v>
      </c>
      <c r="L2806" s="4">
        <v>1977</v>
      </c>
      <c r="M2806" s="4"/>
      <c r="N2806" s="4" t="s">
        <v>304</v>
      </c>
      <c r="O2806" s="4" t="s">
        <v>122</v>
      </c>
      <c r="P2806" s="4">
        <v>1995</v>
      </c>
      <c r="Q2806" s="4"/>
      <c r="R2806" s="4" t="s">
        <v>447</v>
      </c>
      <c r="S2806" s="13"/>
      <c r="T2806" s="4"/>
      <c r="U2806" s="4"/>
      <c r="V2806" s="4"/>
      <c r="W2806" s="4"/>
      <c r="X2806" s="13">
        <v>42383</v>
      </c>
      <c r="Y2806" s="27"/>
      <c r="Z2806" s="27"/>
      <c r="AA2806" s="28"/>
      <c r="AB2806" s="31"/>
      <c r="AC2806" s="32">
        <v>57</v>
      </c>
      <c r="AD2806" s="28"/>
      <c r="AE2806" s="28">
        <v>34</v>
      </c>
      <c r="AF2806" s="33">
        <v>0.02</v>
      </c>
      <c r="AG2806" s="28">
        <v>1.5</v>
      </c>
      <c r="AH2806" s="31">
        <v>1.9E-2</v>
      </c>
      <c r="AI2806" s="31">
        <v>0.52100000000000002</v>
      </c>
      <c r="AJ2806" s="31"/>
      <c r="AK2806" s="75" t="str">
        <f t="shared" si="554"/>
        <v>A</v>
      </c>
      <c r="AL2806" s="75" t="str">
        <f t="shared" si="555"/>
        <v>A</v>
      </c>
      <c r="AM2806" s="75"/>
      <c r="AN2806" s="31"/>
      <c r="AO2806" s="31"/>
      <c r="AP2806" s="31"/>
      <c r="AQ2806" s="31"/>
      <c r="AR2806" s="75" t="str">
        <f t="shared" si="556"/>
        <v/>
      </c>
      <c r="AS2806" s="75"/>
      <c r="AT2806" s="75"/>
      <c r="AU2806" s="48"/>
    </row>
    <row r="2807" spans="1:47" s="10" customFormat="1" ht="14.1" customHeight="1" x14ac:dyDescent="0.2">
      <c r="A2807" s="4">
        <f t="shared" si="579"/>
        <v>73</v>
      </c>
      <c r="B2807" s="4" t="s">
        <v>474</v>
      </c>
      <c r="C2807" s="4" t="s">
        <v>86</v>
      </c>
      <c r="D2807" s="4" t="s">
        <v>464</v>
      </c>
      <c r="E2807" s="3"/>
      <c r="F2807" s="4" t="str">
        <f t="shared" si="580"/>
        <v xml:space="preserve">CHILCA RESERVA </v>
      </c>
      <c r="G2807" s="4" t="s">
        <v>43</v>
      </c>
      <c r="H2807" s="4" t="s">
        <v>475</v>
      </c>
      <c r="I2807" s="4" t="s">
        <v>249</v>
      </c>
      <c r="J2807" s="4" t="s">
        <v>469</v>
      </c>
      <c r="K2807" s="4" t="s">
        <v>470</v>
      </c>
      <c r="L2807" s="4">
        <v>1977</v>
      </c>
      <c r="M2807" s="4"/>
      <c r="N2807" s="4" t="s">
        <v>304</v>
      </c>
      <c r="O2807" s="4" t="s">
        <v>122</v>
      </c>
      <c r="P2807" s="4">
        <v>1995</v>
      </c>
      <c r="Q2807" s="4"/>
      <c r="R2807" s="4" t="s">
        <v>447</v>
      </c>
      <c r="S2807" s="13"/>
      <c r="T2807" s="4"/>
      <c r="U2807" s="4"/>
      <c r="V2807" s="4"/>
      <c r="W2807" s="4"/>
      <c r="X2807" s="13">
        <v>41988</v>
      </c>
      <c r="Y2807" s="27"/>
      <c r="Z2807" s="27"/>
      <c r="AA2807" s="28"/>
      <c r="AB2807" s="31"/>
      <c r="AC2807" s="32">
        <v>48</v>
      </c>
      <c r="AD2807" s="28"/>
      <c r="AE2807" s="28">
        <v>33</v>
      </c>
      <c r="AF2807" s="33">
        <v>0.01</v>
      </c>
      <c r="AG2807" s="28">
        <v>1.5</v>
      </c>
      <c r="AH2807" s="31">
        <v>2.9000000000000001E-2</v>
      </c>
      <c r="AI2807" s="31" t="e">
        <v>#N/A</v>
      </c>
      <c r="AJ2807" s="31"/>
      <c r="AK2807" s="75" t="str">
        <f t="shared" si="554"/>
        <v>A</v>
      </c>
      <c r="AL2807" s="75" t="e">
        <f t="shared" si="555"/>
        <v>#N/A</v>
      </c>
      <c r="AM2807" s="75"/>
      <c r="AN2807" s="31"/>
      <c r="AO2807" s="31"/>
      <c r="AP2807" s="31"/>
      <c r="AQ2807" s="31"/>
      <c r="AR2807" s="75" t="str">
        <f t="shared" si="556"/>
        <v/>
      </c>
      <c r="AS2807" s="75"/>
      <c r="AT2807" s="75"/>
      <c r="AU2807" s="48"/>
    </row>
    <row r="2808" spans="1:47" s="10" customFormat="1" ht="14.1" customHeight="1" x14ac:dyDescent="0.2">
      <c r="A2808" s="4">
        <f t="shared" si="579"/>
        <v>73</v>
      </c>
      <c r="B2808" s="4" t="s">
        <v>474</v>
      </c>
      <c r="C2808" s="4" t="s">
        <v>86</v>
      </c>
      <c r="D2808" s="4" t="s">
        <v>464</v>
      </c>
      <c r="E2808" s="3"/>
      <c r="F2808" s="4" t="str">
        <f t="shared" si="578"/>
        <v xml:space="preserve">CHILCA RESERVA </v>
      </c>
      <c r="G2808" s="4" t="s">
        <v>43</v>
      </c>
      <c r="H2808" s="4" t="s">
        <v>475</v>
      </c>
      <c r="I2808" s="4" t="s">
        <v>249</v>
      </c>
      <c r="J2808" s="4" t="s">
        <v>469</v>
      </c>
      <c r="K2808" s="4" t="s">
        <v>470</v>
      </c>
      <c r="L2808" s="4">
        <v>1977</v>
      </c>
      <c r="M2808" s="4"/>
      <c r="N2808" s="4" t="s">
        <v>304</v>
      </c>
      <c r="O2808" s="4" t="s">
        <v>122</v>
      </c>
      <c r="P2808" s="4">
        <v>1995</v>
      </c>
      <c r="Q2808" s="4"/>
      <c r="R2808" s="4" t="s">
        <v>447</v>
      </c>
      <c r="S2808" s="13"/>
      <c r="T2808" s="4"/>
      <c r="U2808" s="4"/>
      <c r="V2808" s="4"/>
      <c r="W2808" s="4"/>
      <c r="X2808" s="13">
        <v>41628</v>
      </c>
      <c r="Y2808" s="27"/>
      <c r="Z2808" s="27"/>
      <c r="AA2808" s="28"/>
      <c r="AB2808" s="31"/>
      <c r="AC2808" s="32" t="s">
        <v>535</v>
      </c>
      <c r="AD2808" s="28"/>
      <c r="AE2808" s="28">
        <v>31</v>
      </c>
      <c r="AF2808" s="33">
        <v>0.01</v>
      </c>
      <c r="AG2808" s="28">
        <v>1.5</v>
      </c>
      <c r="AH2808" s="31">
        <v>0.02</v>
      </c>
      <c r="AI2808" s="31">
        <v>0.46</v>
      </c>
      <c r="AJ2808" s="31"/>
      <c r="AK2808" s="75" t="str">
        <f t="shared" si="554"/>
        <v>A</v>
      </c>
      <c r="AL2808" s="75" t="str">
        <f t="shared" si="555"/>
        <v>A</v>
      </c>
      <c r="AM2808" s="75"/>
      <c r="AN2808" s="31"/>
      <c r="AO2808" s="31"/>
      <c r="AP2808" s="31"/>
      <c r="AQ2808" s="31"/>
      <c r="AR2808" s="75" t="str">
        <f t="shared" si="556"/>
        <v/>
      </c>
      <c r="AS2808" s="75"/>
      <c r="AT2808" s="75"/>
      <c r="AU2808" s="48"/>
    </row>
    <row r="2809" spans="1:47" s="10" customFormat="1" ht="14.1" customHeight="1" x14ac:dyDescent="0.2">
      <c r="A2809" s="4">
        <f t="shared" si="579"/>
        <v>73</v>
      </c>
      <c r="B2809" s="4" t="s">
        <v>474</v>
      </c>
      <c r="C2809" s="4" t="s">
        <v>86</v>
      </c>
      <c r="D2809" s="4" t="s">
        <v>464</v>
      </c>
      <c r="E2809" s="3"/>
      <c r="F2809" s="4" t="str">
        <f t="shared" si="578"/>
        <v xml:space="preserve">CHILCA RESERVA </v>
      </c>
      <c r="G2809" s="4" t="s">
        <v>43</v>
      </c>
      <c r="H2809" s="4" t="s">
        <v>475</v>
      </c>
      <c r="I2809" s="4" t="s">
        <v>249</v>
      </c>
      <c r="J2809" s="4" t="s">
        <v>469</v>
      </c>
      <c r="K2809" s="4" t="s">
        <v>470</v>
      </c>
      <c r="L2809" s="4">
        <v>1977</v>
      </c>
      <c r="M2809" s="4"/>
      <c r="N2809" s="4" t="s">
        <v>304</v>
      </c>
      <c r="O2809" s="4" t="s">
        <v>122</v>
      </c>
      <c r="P2809" s="4">
        <v>1995</v>
      </c>
      <c r="Q2809" s="4"/>
      <c r="R2809" s="4" t="s">
        <v>447</v>
      </c>
      <c r="S2809" s="13"/>
      <c r="T2809" s="4"/>
      <c r="U2809" s="4"/>
      <c r="V2809" s="4"/>
      <c r="W2809" s="4"/>
      <c r="X2809" s="13">
        <v>41347</v>
      </c>
      <c r="Y2809" s="27"/>
      <c r="Z2809" s="27"/>
      <c r="AA2809" s="28"/>
      <c r="AB2809" s="31"/>
      <c r="AC2809" s="32">
        <v>64</v>
      </c>
      <c r="AD2809" s="28"/>
      <c r="AE2809" s="28">
        <v>34</v>
      </c>
      <c r="AF2809" s="33">
        <v>0.01</v>
      </c>
      <c r="AG2809" s="28">
        <v>1.5</v>
      </c>
      <c r="AH2809" s="31">
        <v>1.4999999999999999E-2</v>
      </c>
      <c r="AI2809" s="31">
        <v>0.64600000000000002</v>
      </c>
      <c r="AJ2809" s="31"/>
      <c r="AK2809" s="75" t="str">
        <f t="shared" si="554"/>
        <v>A</v>
      </c>
      <c r="AL2809" s="75" t="str">
        <f t="shared" si="555"/>
        <v>A</v>
      </c>
      <c r="AM2809" s="75"/>
      <c r="AN2809" s="31"/>
      <c r="AO2809" s="31"/>
      <c r="AP2809" s="31"/>
      <c r="AQ2809" s="31"/>
      <c r="AR2809" s="75" t="str">
        <f t="shared" si="556"/>
        <v/>
      </c>
      <c r="AS2809" s="75"/>
      <c r="AT2809" s="75"/>
      <c r="AU2809" s="48"/>
    </row>
    <row r="2810" spans="1:47" s="10" customFormat="1" ht="14.1" customHeight="1" x14ac:dyDescent="0.2">
      <c r="A2810" s="4">
        <f t="shared" si="579"/>
        <v>73</v>
      </c>
      <c r="B2810" s="4" t="s">
        <v>474</v>
      </c>
      <c r="C2810" s="4" t="s">
        <v>86</v>
      </c>
      <c r="D2810" s="4" t="s">
        <v>464</v>
      </c>
      <c r="E2810" s="3"/>
      <c r="F2810" s="4" t="str">
        <f t="shared" ref="F2810:F2811" si="581">+C2810&amp;" "&amp;D2810&amp;" "&amp;E2810</f>
        <v xml:space="preserve">CHILCA RESERVA </v>
      </c>
      <c r="G2810" s="4" t="s">
        <v>43</v>
      </c>
      <c r="H2810" s="4" t="s">
        <v>475</v>
      </c>
      <c r="I2810" s="4" t="s">
        <v>249</v>
      </c>
      <c r="J2810" s="4" t="s">
        <v>469</v>
      </c>
      <c r="K2810" s="4" t="s">
        <v>470</v>
      </c>
      <c r="L2810" s="4">
        <v>1977</v>
      </c>
      <c r="M2810" s="4"/>
      <c r="N2810" s="4" t="s">
        <v>304</v>
      </c>
      <c r="O2810" s="4" t="s">
        <v>122</v>
      </c>
      <c r="P2810" s="4">
        <v>1995</v>
      </c>
      <c r="Q2810" s="4"/>
      <c r="R2810" s="4" t="s">
        <v>447</v>
      </c>
      <c r="S2810" s="13"/>
      <c r="T2810" s="4"/>
      <c r="U2810" s="4"/>
      <c r="V2810" s="4"/>
      <c r="W2810" s="4"/>
      <c r="X2810" s="13">
        <v>40884</v>
      </c>
      <c r="Y2810" s="27"/>
      <c r="Z2810" s="27"/>
      <c r="AA2810" s="28"/>
      <c r="AB2810" s="31"/>
      <c r="AC2810" s="32">
        <v>51</v>
      </c>
      <c r="AD2810" s="28"/>
      <c r="AE2810" s="28">
        <v>33</v>
      </c>
      <c r="AF2810" s="33">
        <v>0.01</v>
      </c>
      <c r="AG2810" s="28">
        <v>2</v>
      </c>
      <c r="AH2810" s="31">
        <v>1.4999999999999999E-2</v>
      </c>
      <c r="AI2810" s="31">
        <v>0.42899999999999999</v>
      </c>
      <c r="AJ2810" s="31"/>
      <c r="AK2810" s="75" t="str">
        <f t="shared" si="554"/>
        <v>A</v>
      </c>
      <c r="AL2810" s="75" t="str">
        <f t="shared" si="555"/>
        <v>A</v>
      </c>
      <c r="AM2810" s="75"/>
      <c r="AN2810" s="31"/>
      <c r="AO2810" s="31"/>
      <c r="AP2810" s="31"/>
      <c r="AQ2810" s="31"/>
      <c r="AR2810" s="75" t="str">
        <f t="shared" si="556"/>
        <v/>
      </c>
      <c r="AS2810" s="75"/>
      <c r="AT2810" s="75"/>
      <c r="AU2810" s="48"/>
    </row>
    <row r="2811" spans="1:47" s="10" customFormat="1" ht="14.1" customHeight="1" x14ac:dyDescent="0.2">
      <c r="A2811" s="4">
        <f t="shared" si="579"/>
        <v>73</v>
      </c>
      <c r="B2811" s="4" t="s">
        <v>474</v>
      </c>
      <c r="C2811" s="4" t="s">
        <v>86</v>
      </c>
      <c r="D2811" s="4" t="s">
        <v>464</v>
      </c>
      <c r="E2811" s="3"/>
      <c r="F2811" s="4" t="str">
        <f t="shared" si="581"/>
        <v xml:space="preserve">CHILCA RESERVA </v>
      </c>
      <c r="G2811" s="4" t="s">
        <v>43</v>
      </c>
      <c r="H2811" s="4" t="s">
        <v>475</v>
      </c>
      <c r="I2811" s="4" t="s">
        <v>249</v>
      </c>
      <c r="J2811" s="4" t="s">
        <v>469</v>
      </c>
      <c r="K2811" s="4" t="s">
        <v>470</v>
      </c>
      <c r="L2811" s="4">
        <v>1977</v>
      </c>
      <c r="M2811" s="4"/>
      <c r="N2811" s="4" t="s">
        <v>304</v>
      </c>
      <c r="O2811" s="4" t="s">
        <v>122</v>
      </c>
      <c r="P2811" s="4">
        <v>1995</v>
      </c>
      <c r="Q2811" s="4"/>
      <c r="R2811" s="4" t="s">
        <v>447</v>
      </c>
      <c r="S2811" s="13"/>
      <c r="T2811" s="4"/>
      <c r="U2811" s="4"/>
      <c r="V2811" s="4"/>
      <c r="W2811" s="4"/>
      <c r="X2811" s="13">
        <v>40625</v>
      </c>
      <c r="Y2811" s="27"/>
      <c r="Z2811" s="27"/>
      <c r="AA2811" s="28"/>
      <c r="AB2811" s="31"/>
      <c r="AC2811" s="32">
        <v>58</v>
      </c>
      <c r="AD2811" s="28"/>
      <c r="AE2811" s="28">
        <v>33</v>
      </c>
      <c r="AF2811" s="33">
        <v>0.01</v>
      </c>
      <c r="AG2811" s="28">
        <v>1.5</v>
      </c>
      <c r="AH2811" s="31">
        <v>1.4E-2</v>
      </c>
      <c r="AI2811" s="31">
        <v>0.39</v>
      </c>
      <c r="AJ2811" s="31"/>
      <c r="AK2811" s="75" t="str">
        <f t="shared" ref="AK2811:AK2874" si="582">IF(AH2811&lt;&gt;"",IF(AH2811&lt;=0.1,"A",IF(AND(AH2811&gt;0.1,AH2811&lt;=0.3),"C",IF(AH2811&gt;0.3,"I",""))),"")</f>
        <v>A</v>
      </c>
      <c r="AL2811" s="75" t="str">
        <f t="shared" ref="AL2811:AL2874" si="583">IF(AI2811&lt;&gt;"",IF(AI2811&lt;=3,"A",IF(AND(AI2811&gt;3,AI2811&lt;=4),"C",IF(AI2811&gt;4,"I",""))),"")</f>
        <v>A</v>
      </c>
      <c r="AM2811" s="75"/>
      <c r="AN2811" s="31"/>
      <c r="AO2811" s="31"/>
      <c r="AP2811" s="31"/>
      <c r="AQ2811" s="31"/>
      <c r="AR2811" s="75" t="str">
        <f t="shared" ref="AR2811:AR2874" si="584">IF(AJ2811&lt;&gt;"",IF(AJ2811&gt;0.2,"A",IF(AND(AJ2811&gt;=0.1,AJ2811&lt;=0.2),"C",IF(AJ2811&lt;0.1,"I",""))),"")</f>
        <v/>
      </c>
      <c r="AS2811" s="75"/>
      <c r="AT2811" s="75"/>
      <c r="AU2811" s="48"/>
    </row>
    <row r="2812" spans="1:47" s="10" customFormat="1" ht="14.1" customHeight="1" x14ac:dyDescent="0.2">
      <c r="A2812" s="4">
        <f t="shared" si="579"/>
        <v>73</v>
      </c>
      <c r="B2812" s="4" t="s">
        <v>474</v>
      </c>
      <c r="C2812" s="4" t="s">
        <v>86</v>
      </c>
      <c r="D2812" s="4" t="s">
        <v>464</v>
      </c>
      <c r="E2812" s="3"/>
      <c r="F2812" s="4" t="str">
        <f t="shared" ref="F2812:F2813" si="585">+C2812&amp;" "&amp;D2812&amp;" "&amp;E2812</f>
        <v xml:space="preserve">CHILCA RESERVA </v>
      </c>
      <c r="G2812" s="4" t="s">
        <v>43</v>
      </c>
      <c r="H2812" s="4" t="s">
        <v>475</v>
      </c>
      <c r="I2812" s="4" t="s">
        <v>249</v>
      </c>
      <c r="J2812" s="4" t="s">
        <v>469</v>
      </c>
      <c r="K2812" s="4" t="s">
        <v>470</v>
      </c>
      <c r="L2812" s="4">
        <v>1977</v>
      </c>
      <c r="M2812" s="4"/>
      <c r="N2812" s="4" t="s">
        <v>304</v>
      </c>
      <c r="O2812" s="4" t="s">
        <v>122</v>
      </c>
      <c r="P2812" s="4">
        <v>1995</v>
      </c>
      <c r="Q2812" s="4"/>
      <c r="R2812" s="4" t="s">
        <v>447</v>
      </c>
      <c r="S2812" s="13"/>
      <c r="T2812" s="4"/>
      <c r="U2812" s="4"/>
      <c r="V2812" s="4"/>
      <c r="W2812" s="4"/>
      <c r="X2812" s="13">
        <v>40318</v>
      </c>
      <c r="Y2812" s="27"/>
      <c r="Z2812" s="27"/>
      <c r="AA2812" s="28"/>
      <c r="AB2812" s="31"/>
      <c r="AC2812" s="32">
        <v>66</v>
      </c>
      <c r="AD2812" s="28"/>
      <c r="AE2812" s="28">
        <v>38</v>
      </c>
      <c r="AF2812" s="33">
        <v>0.01</v>
      </c>
      <c r="AG2812" s="28">
        <v>1.5</v>
      </c>
      <c r="AH2812" s="31">
        <v>1.4999999999999999E-2</v>
      </c>
      <c r="AI2812" s="31">
        <v>0.42199999999999999</v>
      </c>
      <c r="AJ2812" s="31"/>
      <c r="AK2812" s="75" t="str">
        <f t="shared" si="582"/>
        <v>A</v>
      </c>
      <c r="AL2812" s="75" t="str">
        <f t="shared" si="583"/>
        <v>A</v>
      </c>
      <c r="AM2812" s="75"/>
      <c r="AN2812" s="31"/>
      <c r="AO2812" s="31"/>
      <c r="AP2812" s="31"/>
      <c r="AQ2812" s="31"/>
      <c r="AR2812" s="75" t="str">
        <f t="shared" si="584"/>
        <v/>
      </c>
      <c r="AS2812" s="75"/>
      <c r="AT2812" s="75"/>
      <c r="AU2812" s="48"/>
    </row>
    <row r="2813" spans="1:47" s="10" customFormat="1" ht="14.1" customHeight="1" x14ac:dyDescent="0.2">
      <c r="A2813" s="4">
        <f t="shared" si="579"/>
        <v>135</v>
      </c>
      <c r="B2813" s="4" t="s">
        <v>474</v>
      </c>
      <c r="C2813" s="4" t="s">
        <v>86</v>
      </c>
      <c r="D2813" s="4" t="s">
        <v>464</v>
      </c>
      <c r="E2813" s="3"/>
      <c r="F2813" s="4" t="str">
        <f t="shared" si="585"/>
        <v xml:space="preserve">CHILCA RESERVA </v>
      </c>
      <c r="G2813" s="4" t="s">
        <v>43</v>
      </c>
      <c r="H2813" s="4" t="s">
        <v>475</v>
      </c>
      <c r="I2813" s="4" t="s">
        <v>249</v>
      </c>
      <c r="J2813" s="4" t="s">
        <v>469</v>
      </c>
      <c r="K2813" s="4" t="s">
        <v>470</v>
      </c>
      <c r="L2813" s="4">
        <v>1977</v>
      </c>
      <c r="M2813" s="4"/>
      <c r="N2813" s="4" t="s">
        <v>304</v>
      </c>
      <c r="O2813" s="4" t="s">
        <v>122</v>
      </c>
      <c r="P2813" s="4">
        <v>1995</v>
      </c>
      <c r="Q2813" s="4"/>
      <c r="R2813" s="4" t="s">
        <v>447</v>
      </c>
      <c r="S2813" s="13"/>
      <c r="T2813" s="4"/>
      <c r="U2813" s="4"/>
      <c r="V2813" s="4"/>
      <c r="W2813" s="4"/>
      <c r="X2813" s="13">
        <v>39583</v>
      </c>
      <c r="Y2813" s="27"/>
      <c r="Z2813" s="27"/>
      <c r="AA2813" s="28"/>
      <c r="AB2813" s="31"/>
      <c r="AC2813" s="32">
        <v>70</v>
      </c>
      <c r="AD2813" s="28"/>
      <c r="AE2813" s="28">
        <v>42</v>
      </c>
      <c r="AF2813" s="33">
        <v>0.01</v>
      </c>
      <c r="AG2813" s="28" t="e">
        <v>#N/A</v>
      </c>
      <c r="AH2813" s="31">
        <v>5.0000000000000001E-3</v>
      </c>
      <c r="AI2813" s="31" t="e">
        <v>#N/A</v>
      </c>
      <c r="AJ2813" s="31"/>
      <c r="AK2813" s="75" t="str">
        <f t="shared" si="582"/>
        <v>A</v>
      </c>
      <c r="AL2813" s="75" t="e">
        <f t="shared" si="583"/>
        <v>#N/A</v>
      </c>
      <c r="AM2813" s="75"/>
      <c r="AN2813" s="31"/>
      <c r="AO2813" s="31"/>
      <c r="AP2813" s="31"/>
      <c r="AQ2813" s="31"/>
      <c r="AR2813" s="75" t="str">
        <f t="shared" si="584"/>
        <v/>
      </c>
      <c r="AS2813" s="75"/>
      <c r="AT2813" s="75"/>
      <c r="AU2813" s="48"/>
    </row>
    <row r="2814" spans="1:47" s="10" customFormat="1" ht="14.1" customHeight="1" x14ac:dyDescent="0.2">
      <c r="A2814" s="4">
        <f t="shared" ref="A2814" si="586">+IF(B2800=B2814,A2800,A2800+1)</f>
        <v>135</v>
      </c>
      <c r="B2814" s="4" t="s">
        <v>474</v>
      </c>
      <c r="C2814" s="4" t="s">
        <v>86</v>
      </c>
      <c r="D2814" s="4" t="s">
        <v>464</v>
      </c>
      <c r="E2814" s="3"/>
      <c r="F2814" s="4" t="str">
        <f t="shared" si="578"/>
        <v xml:space="preserve">CHILCA RESERVA </v>
      </c>
      <c r="G2814" s="4" t="s">
        <v>43</v>
      </c>
      <c r="H2814" s="4" t="s">
        <v>475</v>
      </c>
      <c r="I2814" s="4" t="s">
        <v>249</v>
      </c>
      <c r="J2814" s="4" t="s">
        <v>469</v>
      </c>
      <c r="K2814" s="4" t="s">
        <v>470</v>
      </c>
      <c r="L2814" s="4">
        <v>1977</v>
      </c>
      <c r="M2814" s="4"/>
      <c r="N2814" s="4" t="s">
        <v>304</v>
      </c>
      <c r="O2814" s="4" t="s">
        <v>122</v>
      </c>
      <c r="P2814" s="4">
        <v>1995</v>
      </c>
      <c r="Q2814" s="4"/>
      <c r="R2814" s="4" t="s">
        <v>447</v>
      </c>
      <c r="S2814" s="13"/>
      <c r="T2814" s="4"/>
      <c r="U2814" s="4"/>
      <c r="V2814" s="4"/>
      <c r="W2814" s="4"/>
      <c r="X2814" s="13">
        <v>39562</v>
      </c>
      <c r="Y2814" s="27"/>
      <c r="Z2814" s="27"/>
      <c r="AA2814" s="28"/>
      <c r="AB2814" s="31"/>
      <c r="AC2814" s="32">
        <v>73</v>
      </c>
      <c r="AD2814" s="28"/>
      <c r="AE2814" s="28">
        <v>24</v>
      </c>
      <c r="AF2814" s="33">
        <v>0.03</v>
      </c>
      <c r="AG2814" s="28" t="e">
        <v>#N/A</v>
      </c>
      <c r="AH2814" s="31">
        <v>2.7E-2</v>
      </c>
      <c r="AI2814" s="31" t="e">
        <v>#N/A</v>
      </c>
      <c r="AJ2814" s="31"/>
      <c r="AK2814" s="75" t="str">
        <f t="shared" si="582"/>
        <v>A</v>
      </c>
      <c r="AL2814" s="75" t="e">
        <f t="shared" si="583"/>
        <v>#N/A</v>
      </c>
      <c r="AM2814" s="75"/>
      <c r="AN2814" s="31"/>
      <c r="AO2814" s="31"/>
      <c r="AP2814" s="31"/>
      <c r="AQ2814" s="31"/>
      <c r="AR2814" s="75" t="str">
        <f t="shared" si="584"/>
        <v/>
      </c>
      <c r="AS2814" s="75"/>
      <c r="AT2814" s="75"/>
      <c r="AU2814" s="48"/>
    </row>
    <row r="2815" spans="1:47" s="10" customFormat="1" ht="14.1" customHeight="1" x14ac:dyDescent="0.2">
      <c r="A2815" s="4">
        <f t="shared" ref="A2815" si="587">+IF(B2801=B2815,A2801,A2801+1)</f>
        <v>135</v>
      </c>
      <c r="B2815" s="4" t="s">
        <v>474</v>
      </c>
      <c r="C2815" s="4" t="s">
        <v>86</v>
      </c>
      <c r="D2815" s="4" t="s">
        <v>464</v>
      </c>
      <c r="E2815" s="3"/>
      <c r="F2815" s="4" t="str">
        <f t="shared" si="566"/>
        <v xml:space="preserve">CHILCA RESERVA </v>
      </c>
      <c r="G2815" s="4" t="s">
        <v>43</v>
      </c>
      <c r="H2815" s="4" t="s">
        <v>475</v>
      </c>
      <c r="I2815" s="4" t="s">
        <v>249</v>
      </c>
      <c r="J2815" s="4" t="s">
        <v>469</v>
      </c>
      <c r="K2815" s="4" t="s">
        <v>470</v>
      </c>
      <c r="L2815" s="4">
        <v>1977</v>
      </c>
      <c r="M2815" s="4"/>
      <c r="N2815" s="4" t="s">
        <v>304</v>
      </c>
      <c r="O2815" s="4" t="s">
        <v>122</v>
      </c>
      <c r="P2815" s="4">
        <v>1995</v>
      </c>
      <c r="Q2815" s="4"/>
      <c r="R2815" s="4" t="s">
        <v>447</v>
      </c>
      <c r="S2815" s="13"/>
      <c r="T2815" s="4"/>
      <c r="U2815" s="4"/>
      <c r="V2815" s="4"/>
      <c r="W2815" s="4"/>
      <c r="X2815" s="13">
        <v>39044</v>
      </c>
      <c r="Y2815" s="27"/>
      <c r="Z2815" s="27"/>
      <c r="AA2815" s="28"/>
      <c r="AB2815" s="31"/>
      <c r="AC2815" s="32">
        <v>49.1</v>
      </c>
      <c r="AD2815" s="28"/>
      <c r="AE2815" s="28">
        <v>22.1</v>
      </c>
      <c r="AF2815" s="33">
        <v>2.7E-2</v>
      </c>
      <c r="AG2815" s="28">
        <v>3</v>
      </c>
      <c r="AH2815" s="31">
        <v>3.3000000000000002E-2</v>
      </c>
      <c r="AI2815" s="31">
        <v>1.1180000000000001</v>
      </c>
      <c r="AJ2815" s="31"/>
      <c r="AK2815" s="75" t="str">
        <f t="shared" si="582"/>
        <v>A</v>
      </c>
      <c r="AL2815" s="75" t="str">
        <f t="shared" si="583"/>
        <v>A</v>
      </c>
      <c r="AM2815" s="75"/>
      <c r="AN2815" s="31"/>
      <c r="AO2815" s="31"/>
      <c r="AP2815" s="31"/>
      <c r="AQ2815" s="31"/>
      <c r="AR2815" s="75" t="str">
        <f t="shared" si="584"/>
        <v/>
      </c>
      <c r="AS2815" s="75"/>
      <c r="AT2815" s="75"/>
      <c r="AU2815" s="48"/>
    </row>
    <row r="2816" spans="1:47" s="10" customFormat="1" ht="14.1" customHeight="1" x14ac:dyDescent="0.2">
      <c r="A2816" s="54">
        <v>138</v>
      </c>
      <c r="B2816" s="54">
        <v>60005712</v>
      </c>
      <c r="C2816" s="54" t="s">
        <v>100</v>
      </c>
      <c r="D2816" s="54" t="s">
        <v>464</v>
      </c>
      <c r="E2816" s="55"/>
      <c r="F2816" s="54" t="s">
        <v>476</v>
      </c>
      <c r="G2816" s="54" t="s">
        <v>19</v>
      </c>
      <c r="H2816" s="54" t="s">
        <v>477</v>
      </c>
      <c r="I2816" s="54" t="s">
        <v>249</v>
      </c>
      <c r="J2816" s="54" t="s">
        <v>255</v>
      </c>
      <c r="K2816" s="54" t="s">
        <v>470</v>
      </c>
      <c r="L2816" s="54">
        <v>2013</v>
      </c>
      <c r="M2816" s="54"/>
      <c r="N2816" s="54" t="s">
        <v>153</v>
      </c>
      <c r="O2816" s="54" t="s">
        <v>133</v>
      </c>
      <c r="P2816" s="54">
        <v>2014</v>
      </c>
      <c r="Q2816" s="54"/>
      <c r="R2816" s="54" t="s">
        <v>119</v>
      </c>
      <c r="S2816" s="56"/>
      <c r="T2816" s="54"/>
      <c r="U2816" s="54"/>
      <c r="V2816" s="54" t="s">
        <v>448</v>
      </c>
      <c r="W2816" s="54"/>
      <c r="X2816" s="56">
        <v>45217</v>
      </c>
      <c r="Y2816" s="57">
        <v>75</v>
      </c>
      <c r="Z2816" s="57"/>
      <c r="AA2816" s="58" t="s">
        <v>450</v>
      </c>
      <c r="AB2816" s="59">
        <v>0.88200000000000001</v>
      </c>
      <c r="AC2816" s="60">
        <v>74</v>
      </c>
      <c r="AD2816" s="58">
        <v>9</v>
      </c>
      <c r="AE2816" s="58">
        <v>41.3</v>
      </c>
      <c r="AF2816" s="61" t="s">
        <v>451</v>
      </c>
      <c r="AG2816" s="58" t="s">
        <v>452</v>
      </c>
      <c r="AH2816" s="59">
        <v>2.8000000000000001E-2</v>
      </c>
      <c r="AI2816" s="59">
        <v>0.76300000000000001</v>
      </c>
      <c r="AJ2816" s="59"/>
      <c r="AK2816" s="75" t="str">
        <f t="shared" si="582"/>
        <v>A</v>
      </c>
      <c r="AL2816" s="75" t="str">
        <f t="shared" si="583"/>
        <v>A</v>
      </c>
      <c r="AM2816" s="75"/>
      <c r="AN2816" s="59"/>
      <c r="AO2816" s="59"/>
      <c r="AP2816" s="59"/>
      <c r="AQ2816" s="59"/>
      <c r="AR2816" s="75" t="str">
        <f t="shared" si="584"/>
        <v/>
      </c>
      <c r="AS2816" s="75"/>
      <c r="AT2816" s="75"/>
      <c r="AU2816" s="62"/>
    </row>
    <row r="2817" spans="1:47" s="10" customFormat="1" ht="14.1" customHeight="1" x14ac:dyDescent="0.2">
      <c r="A2817" s="4">
        <v>138</v>
      </c>
      <c r="B2817" s="4">
        <v>60005712</v>
      </c>
      <c r="C2817" s="4" t="s">
        <v>100</v>
      </c>
      <c r="D2817" s="4" t="s">
        <v>464</v>
      </c>
      <c r="E2817" s="3"/>
      <c r="F2817" s="4" t="s">
        <v>476</v>
      </c>
      <c r="G2817" s="4" t="s">
        <v>19</v>
      </c>
      <c r="H2817" s="4" t="s">
        <v>477</v>
      </c>
      <c r="I2817" s="4" t="s">
        <v>249</v>
      </c>
      <c r="J2817" s="4" t="s">
        <v>255</v>
      </c>
      <c r="K2817" s="4" t="s">
        <v>470</v>
      </c>
      <c r="L2817" s="4">
        <v>2013</v>
      </c>
      <c r="M2817" s="4"/>
      <c r="N2817" s="4" t="s">
        <v>153</v>
      </c>
      <c r="O2817" s="4" t="s">
        <v>133</v>
      </c>
      <c r="P2817" s="4">
        <v>2014</v>
      </c>
      <c r="Q2817" s="4"/>
      <c r="R2817" s="4" t="s">
        <v>119</v>
      </c>
      <c r="S2817" s="13"/>
      <c r="T2817" s="4"/>
      <c r="U2817" s="4"/>
      <c r="V2817" s="4"/>
      <c r="W2817" s="4"/>
      <c r="X2817" s="13">
        <v>43578</v>
      </c>
      <c r="Y2817" s="27"/>
      <c r="Z2817" s="27"/>
      <c r="AA2817" s="28"/>
      <c r="AB2817" s="31"/>
      <c r="AC2817" s="32">
        <v>26.7</v>
      </c>
      <c r="AD2817" s="28"/>
      <c r="AE2817" s="28">
        <v>42.8</v>
      </c>
      <c r="AF2817" s="33">
        <v>0.01</v>
      </c>
      <c r="AG2817" s="28">
        <v>0.5</v>
      </c>
      <c r="AH2817" s="31">
        <v>1.0999999999999999E-2</v>
      </c>
      <c r="AI2817" s="31">
        <v>0.2</v>
      </c>
      <c r="AJ2817" s="31"/>
      <c r="AK2817" s="75" t="str">
        <f t="shared" si="582"/>
        <v>A</v>
      </c>
      <c r="AL2817" s="75" t="str">
        <f t="shared" si="583"/>
        <v>A</v>
      </c>
      <c r="AM2817" s="75"/>
      <c r="AN2817" s="31"/>
      <c r="AO2817" s="31"/>
      <c r="AP2817" s="31"/>
      <c r="AQ2817" s="31"/>
      <c r="AR2817" s="75" t="str">
        <f t="shared" si="584"/>
        <v/>
      </c>
      <c r="AS2817" s="75"/>
      <c r="AT2817" s="75"/>
      <c r="AU2817" s="48"/>
    </row>
    <row r="2818" spans="1:47" s="10" customFormat="1" ht="14.1" customHeight="1" x14ac:dyDescent="0.2">
      <c r="A2818" s="4">
        <v>138</v>
      </c>
      <c r="B2818" s="4">
        <v>60005712</v>
      </c>
      <c r="C2818" s="4" t="s">
        <v>100</v>
      </c>
      <c r="D2818" s="4" t="s">
        <v>464</v>
      </c>
      <c r="E2818" s="3"/>
      <c r="F2818" s="4" t="s">
        <v>476</v>
      </c>
      <c r="G2818" s="4" t="s">
        <v>19</v>
      </c>
      <c r="H2818" s="4" t="s">
        <v>477</v>
      </c>
      <c r="I2818" s="4" t="s">
        <v>249</v>
      </c>
      <c r="J2818" s="4" t="s">
        <v>255</v>
      </c>
      <c r="K2818" s="4" t="s">
        <v>470</v>
      </c>
      <c r="L2818" s="4">
        <v>2013</v>
      </c>
      <c r="M2818" s="4"/>
      <c r="N2818" s="4" t="s">
        <v>153</v>
      </c>
      <c r="O2818" s="4" t="s">
        <v>133</v>
      </c>
      <c r="P2818" s="4">
        <v>2014</v>
      </c>
      <c r="Q2818" s="4"/>
      <c r="R2818" s="4" t="s">
        <v>119</v>
      </c>
      <c r="S2818" s="13"/>
      <c r="T2818" s="4"/>
      <c r="U2818" s="4"/>
      <c r="V2818" s="4"/>
      <c r="W2818" s="4"/>
      <c r="X2818" s="13">
        <v>43313</v>
      </c>
      <c r="Y2818" s="27"/>
      <c r="Z2818" s="27"/>
      <c r="AA2818" s="28"/>
      <c r="AB2818" s="31"/>
      <c r="AC2818" s="32">
        <v>61.4</v>
      </c>
      <c r="AD2818" s="28"/>
      <c r="AE2818" s="28">
        <v>40.5</v>
      </c>
      <c r="AF2818" s="33">
        <v>0.02</v>
      </c>
      <c r="AG2818" s="28">
        <v>0.5</v>
      </c>
      <c r="AH2818" s="31">
        <v>1.4E-2</v>
      </c>
      <c r="AI2818" s="31">
        <v>2.74</v>
      </c>
      <c r="AJ2818" s="31"/>
      <c r="AK2818" s="75" t="str">
        <f t="shared" si="582"/>
        <v>A</v>
      </c>
      <c r="AL2818" s="75" t="str">
        <f t="shared" si="583"/>
        <v>A</v>
      </c>
      <c r="AM2818" s="75"/>
      <c r="AN2818" s="31"/>
      <c r="AO2818" s="31"/>
      <c r="AP2818" s="31"/>
      <c r="AQ2818" s="31"/>
      <c r="AR2818" s="75" t="str">
        <f t="shared" si="584"/>
        <v/>
      </c>
      <c r="AS2818" s="75"/>
      <c r="AT2818" s="75"/>
      <c r="AU2818" s="48"/>
    </row>
    <row r="2819" spans="1:47" s="10" customFormat="1" ht="14.1" customHeight="1" x14ac:dyDescent="0.2">
      <c r="A2819" s="4">
        <v>138</v>
      </c>
      <c r="B2819" s="4">
        <v>60005712</v>
      </c>
      <c r="C2819" s="4" t="s">
        <v>100</v>
      </c>
      <c r="D2819" s="4" t="s">
        <v>464</v>
      </c>
      <c r="E2819" s="3"/>
      <c r="F2819" s="4" t="s">
        <v>476</v>
      </c>
      <c r="G2819" s="4" t="s">
        <v>19</v>
      </c>
      <c r="H2819" s="4" t="s">
        <v>477</v>
      </c>
      <c r="I2819" s="4" t="s">
        <v>249</v>
      </c>
      <c r="J2819" s="4" t="s">
        <v>255</v>
      </c>
      <c r="K2819" s="4" t="s">
        <v>470</v>
      </c>
      <c r="L2819" s="4">
        <v>2013</v>
      </c>
      <c r="M2819" s="4"/>
      <c r="N2819" s="4" t="s">
        <v>153</v>
      </c>
      <c r="O2819" s="4" t="s">
        <v>133</v>
      </c>
      <c r="P2819" s="4">
        <v>2014</v>
      </c>
      <c r="Q2819" s="4"/>
      <c r="R2819" s="4" t="s">
        <v>119</v>
      </c>
      <c r="S2819" s="13"/>
      <c r="T2819" s="4"/>
      <c r="U2819" s="4"/>
      <c r="V2819" s="4"/>
      <c r="W2819" s="4"/>
      <c r="X2819" s="13">
        <v>42921</v>
      </c>
      <c r="Y2819" s="27"/>
      <c r="Z2819" s="27"/>
      <c r="AA2819" s="28"/>
      <c r="AB2819" s="31"/>
      <c r="AC2819" s="32">
        <v>63.8</v>
      </c>
      <c r="AD2819" s="28"/>
      <c r="AE2819" s="28">
        <v>44</v>
      </c>
      <c r="AF2819" s="33">
        <v>0.01</v>
      </c>
      <c r="AG2819" s="28">
        <v>0.5</v>
      </c>
      <c r="AH2819" s="31">
        <v>0.03</v>
      </c>
      <c r="AI2819" s="31">
        <v>1.6</v>
      </c>
      <c r="AJ2819" s="31"/>
      <c r="AK2819" s="75" t="str">
        <f t="shared" si="582"/>
        <v>A</v>
      </c>
      <c r="AL2819" s="75" t="str">
        <f t="shared" si="583"/>
        <v>A</v>
      </c>
      <c r="AM2819" s="75"/>
      <c r="AN2819" s="31"/>
      <c r="AO2819" s="31"/>
      <c r="AP2819" s="31"/>
      <c r="AQ2819" s="31"/>
      <c r="AR2819" s="75" t="str">
        <f t="shared" si="584"/>
        <v/>
      </c>
      <c r="AS2819" s="75"/>
      <c r="AT2819" s="75"/>
      <c r="AU2819" s="48"/>
    </row>
    <row r="2820" spans="1:47" s="10" customFormat="1" ht="14.1" customHeight="1" x14ac:dyDescent="0.2">
      <c r="A2820" s="4">
        <v>138</v>
      </c>
      <c r="B2820" s="4">
        <v>60005712</v>
      </c>
      <c r="C2820" s="4" t="s">
        <v>100</v>
      </c>
      <c r="D2820" s="4" t="s">
        <v>464</v>
      </c>
      <c r="E2820" s="3"/>
      <c r="F2820" s="4" t="s">
        <v>476</v>
      </c>
      <c r="G2820" s="4" t="s">
        <v>19</v>
      </c>
      <c r="H2820" s="4" t="s">
        <v>477</v>
      </c>
      <c r="I2820" s="4" t="s">
        <v>249</v>
      </c>
      <c r="J2820" s="4" t="s">
        <v>255</v>
      </c>
      <c r="K2820" s="4" t="s">
        <v>470</v>
      </c>
      <c r="L2820" s="4">
        <v>2013</v>
      </c>
      <c r="M2820" s="4"/>
      <c r="N2820" s="4" t="s">
        <v>153</v>
      </c>
      <c r="O2820" s="4" t="s">
        <v>133</v>
      </c>
      <c r="P2820" s="4">
        <v>2014</v>
      </c>
      <c r="Q2820" s="4"/>
      <c r="R2820" s="4" t="s">
        <v>119</v>
      </c>
      <c r="S2820" s="13"/>
      <c r="T2820" s="4"/>
      <c r="U2820" s="4"/>
      <c r="V2820" s="4"/>
      <c r="W2820" s="4"/>
      <c r="X2820" s="13">
        <v>42382</v>
      </c>
      <c r="Y2820" s="27"/>
      <c r="Z2820" s="27"/>
      <c r="AA2820" s="28"/>
      <c r="AB2820" s="31"/>
      <c r="AC2820" s="32">
        <v>70</v>
      </c>
      <c r="AD2820" s="28"/>
      <c r="AE2820" s="28">
        <v>43</v>
      </c>
      <c r="AF2820" s="33">
        <v>0.01</v>
      </c>
      <c r="AG2820" s="28">
        <v>0.5</v>
      </c>
      <c r="AH2820" s="31">
        <v>8.9999999999999993E-3</v>
      </c>
      <c r="AI2820" s="31">
        <v>0.111</v>
      </c>
      <c r="AJ2820" s="31"/>
      <c r="AK2820" s="75" t="str">
        <f t="shared" si="582"/>
        <v>A</v>
      </c>
      <c r="AL2820" s="75" t="str">
        <f t="shared" si="583"/>
        <v>A</v>
      </c>
      <c r="AM2820" s="75"/>
      <c r="AN2820" s="31"/>
      <c r="AO2820" s="31"/>
      <c r="AP2820" s="31"/>
      <c r="AQ2820" s="31"/>
      <c r="AR2820" s="75" t="str">
        <f t="shared" si="584"/>
        <v/>
      </c>
      <c r="AS2820" s="75"/>
      <c r="AT2820" s="75"/>
      <c r="AU2820" s="48"/>
    </row>
    <row r="2821" spans="1:47" s="10" customFormat="1" ht="14.1" customHeight="1" x14ac:dyDescent="0.2">
      <c r="A2821" s="4">
        <v>138</v>
      </c>
      <c r="B2821" s="4">
        <v>60005712</v>
      </c>
      <c r="C2821" s="4" t="s">
        <v>100</v>
      </c>
      <c r="D2821" s="4" t="s">
        <v>464</v>
      </c>
      <c r="E2821" s="3"/>
      <c r="F2821" s="4" t="s">
        <v>476</v>
      </c>
      <c r="G2821" s="4" t="s">
        <v>19</v>
      </c>
      <c r="H2821" s="4" t="s">
        <v>477</v>
      </c>
      <c r="I2821" s="4" t="s">
        <v>249</v>
      </c>
      <c r="J2821" s="4" t="s">
        <v>255</v>
      </c>
      <c r="K2821" s="4" t="s">
        <v>470</v>
      </c>
      <c r="L2821" s="4">
        <v>2013</v>
      </c>
      <c r="M2821" s="4"/>
      <c r="N2821" s="4" t="s">
        <v>153</v>
      </c>
      <c r="O2821" s="4" t="s">
        <v>133</v>
      </c>
      <c r="P2821" s="4">
        <v>2014</v>
      </c>
      <c r="Q2821" s="4"/>
      <c r="R2821" s="4" t="s">
        <v>119</v>
      </c>
      <c r="S2821" s="13"/>
      <c r="T2821" s="4"/>
      <c r="U2821" s="4"/>
      <c r="V2821" s="4"/>
      <c r="W2821" s="4"/>
      <c r="X2821" s="13">
        <v>41985</v>
      </c>
      <c r="Y2821" s="27"/>
      <c r="Z2821" s="27"/>
      <c r="AA2821" s="28"/>
      <c r="AB2821" s="31"/>
      <c r="AC2821" s="32">
        <v>68</v>
      </c>
      <c r="AD2821" s="28"/>
      <c r="AE2821" s="28">
        <v>43</v>
      </c>
      <c r="AF2821" s="33">
        <v>0.01</v>
      </c>
      <c r="AG2821" s="28">
        <v>0.5</v>
      </c>
      <c r="AH2821" s="31">
        <v>0.01</v>
      </c>
      <c r="AI2821" s="31" t="e">
        <v>#N/A</v>
      </c>
      <c r="AJ2821" s="31"/>
      <c r="AK2821" s="75" t="str">
        <f t="shared" si="582"/>
        <v>A</v>
      </c>
      <c r="AL2821" s="75" t="e">
        <f t="shared" si="583"/>
        <v>#N/A</v>
      </c>
      <c r="AM2821" s="75"/>
      <c r="AN2821" s="31"/>
      <c r="AO2821" s="31"/>
      <c r="AP2821" s="31"/>
      <c r="AQ2821" s="31"/>
      <c r="AR2821" s="75" t="str">
        <f t="shared" si="584"/>
        <v/>
      </c>
      <c r="AS2821" s="75"/>
      <c r="AT2821" s="75"/>
      <c r="AU2821" s="48"/>
    </row>
    <row r="2822" spans="1:47" s="10" customFormat="1" ht="14.1" customHeight="1" x14ac:dyDescent="0.2">
      <c r="A2822" s="4">
        <v>138</v>
      </c>
      <c r="B2822" s="4">
        <v>60005712</v>
      </c>
      <c r="C2822" s="4" t="s">
        <v>100</v>
      </c>
      <c r="D2822" s="4" t="s">
        <v>464</v>
      </c>
      <c r="E2822" s="3"/>
      <c r="F2822" s="4" t="s">
        <v>476</v>
      </c>
      <c r="G2822" s="4" t="s">
        <v>19</v>
      </c>
      <c r="H2822" s="4" t="s">
        <v>477</v>
      </c>
      <c r="I2822" s="4" t="s">
        <v>249</v>
      </c>
      <c r="J2822" s="4" t="s">
        <v>255</v>
      </c>
      <c r="K2822" s="4" t="s">
        <v>470</v>
      </c>
      <c r="L2822" s="4">
        <v>2013</v>
      </c>
      <c r="M2822" s="4"/>
      <c r="N2822" s="4" t="s">
        <v>153</v>
      </c>
      <c r="O2822" s="4" t="s">
        <v>133</v>
      </c>
      <c r="P2822" s="4">
        <v>2014</v>
      </c>
      <c r="Q2822" s="4"/>
      <c r="R2822" s="4" t="s">
        <v>119</v>
      </c>
      <c r="S2822" s="13"/>
      <c r="T2822" s="4"/>
      <c r="U2822" s="4"/>
      <c r="V2822" s="4"/>
      <c r="W2822" s="4"/>
      <c r="X2822" s="13">
        <v>41856</v>
      </c>
      <c r="Y2822" s="27"/>
      <c r="Z2822" s="27"/>
      <c r="AA2822" s="28"/>
      <c r="AB2822" s="31"/>
      <c r="AC2822" s="32">
        <v>48.6</v>
      </c>
      <c r="AD2822" s="28"/>
      <c r="AE2822" s="28">
        <v>38.799999999999997</v>
      </c>
      <c r="AF2822" s="33">
        <v>0.01</v>
      </c>
      <c r="AG2822" s="28">
        <v>0.5</v>
      </c>
      <c r="AH2822" s="31" t="e">
        <v>#N/A</v>
      </c>
      <c r="AI2822" s="31">
        <v>2.7000000000000001E-3</v>
      </c>
      <c r="AJ2822" s="31"/>
      <c r="AK2822" s="75" t="e">
        <f t="shared" si="582"/>
        <v>#N/A</v>
      </c>
      <c r="AL2822" s="75" t="str">
        <f t="shared" si="583"/>
        <v>A</v>
      </c>
      <c r="AM2822" s="75"/>
      <c r="AN2822" s="31"/>
      <c r="AO2822" s="31"/>
      <c r="AP2822" s="31"/>
      <c r="AQ2822" s="31"/>
      <c r="AR2822" s="75" t="str">
        <f t="shared" si="584"/>
        <v/>
      </c>
      <c r="AS2822" s="75"/>
      <c r="AT2822" s="75"/>
      <c r="AU2822" s="48"/>
    </row>
    <row r="2823" spans="1:47" s="10" customFormat="1" ht="14.1" customHeight="1" x14ac:dyDescent="0.2">
      <c r="A2823" s="4">
        <v>138</v>
      </c>
      <c r="B2823" s="4">
        <v>60005712</v>
      </c>
      <c r="C2823" s="4" t="s">
        <v>100</v>
      </c>
      <c r="D2823" s="4" t="s">
        <v>464</v>
      </c>
      <c r="E2823" s="3"/>
      <c r="F2823" s="4" t="s">
        <v>476</v>
      </c>
      <c r="G2823" s="4" t="s">
        <v>19</v>
      </c>
      <c r="H2823" s="4" t="s">
        <v>477</v>
      </c>
      <c r="I2823" s="4" t="s">
        <v>249</v>
      </c>
      <c r="J2823" s="4" t="s">
        <v>255</v>
      </c>
      <c r="K2823" s="4" t="s">
        <v>470</v>
      </c>
      <c r="L2823" s="4">
        <v>2013</v>
      </c>
      <c r="M2823" s="4"/>
      <c r="N2823" s="4" t="s">
        <v>153</v>
      </c>
      <c r="O2823" s="4" t="s">
        <v>133</v>
      </c>
      <c r="P2823" s="4">
        <v>2014</v>
      </c>
      <c r="Q2823" s="4"/>
      <c r="R2823" s="4" t="s">
        <v>119</v>
      </c>
      <c r="S2823" s="13"/>
      <c r="T2823" s="4"/>
      <c r="U2823" s="4"/>
      <c r="V2823" s="4"/>
      <c r="W2823" s="4"/>
      <c r="X2823" s="13">
        <v>41780</v>
      </c>
      <c r="Y2823" s="27"/>
      <c r="Z2823" s="27"/>
      <c r="AA2823" s="28"/>
      <c r="AB2823" s="31"/>
      <c r="AC2823" s="32">
        <v>66.5</v>
      </c>
      <c r="AD2823" s="28"/>
      <c r="AE2823" s="28">
        <v>47.6</v>
      </c>
      <c r="AF2823" s="33">
        <v>0.01</v>
      </c>
      <c r="AG2823" s="28">
        <v>1</v>
      </c>
      <c r="AH2823" s="31">
        <v>1E-3</v>
      </c>
      <c r="AI2823" s="31" t="e">
        <v>#N/A</v>
      </c>
      <c r="AJ2823" s="31"/>
      <c r="AK2823" s="75" t="str">
        <f t="shared" si="582"/>
        <v>A</v>
      </c>
      <c r="AL2823" s="75" t="e">
        <f t="shared" si="583"/>
        <v>#N/A</v>
      </c>
      <c r="AM2823" s="75"/>
      <c r="AN2823" s="31"/>
      <c r="AO2823" s="31"/>
      <c r="AP2823" s="31"/>
      <c r="AQ2823" s="31"/>
      <c r="AR2823" s="75" t="str">
        <f t="shared" si="584"/>
        <v/>
      </c>
      <c r="AS2823" s="75"/>
      <c r="AT2823" s="75"/>
      <c r="AU2823" s="48"/>
    </row>
    <row r="2824" spans="1:47" s="128" customFormat="1" ht="15" customHeight="1" x14ac:dyDescent="0.2">
      <c r="A2824" s="54">
        <v>79</v>
      </c>
      <c r="B2824" s="54">
        <v>500056</v>
      </c>
      <c r="C2824" s="54" t="s">
        <v>87</v>
      </c>
      <c r="D2824" s="54" t="s">
        <v>163</v>
      </c>
      <c r="E2824" s="55"/>
      <c r="F2824" s="54" t="s">
        <v>371</v>
      </c>
      <c r="G2824" s="54" t="s">
        <v>9</v>
      </c>
      <c r="H2824" s="54" t="s">
        <v>200</v>
      </c>
      <c r="I2824" s="54" t="s">
        <v>10</v>
      </c>
      <c r="J2824" s="54" t="s">
        <v>144</v>
      </c>
      <c r="K2824" s="54" t="s">
        <v>145</v>
      </c>
      <c r="L2824" s="54">
        <v>1977</v>
      </c>
      <c r="M2824" s="54" t="s">
        <v>266</v>
      </c>
      <c r="N2824" s="54" t="s">
        <v>304</v>
      </c>
      <c r="O2824" s="54" t="s">
        <v>122</v>
      </c>
      <c r="P2824" s="54"/>
      <c r="Q2824" s="54"/>
      <c r="R2824" s="54" t="s">
        <v>123</v>
      </c>
      <c r="S2824" s="56"/>
      <c r="T2824" s="54"/>
      <c r="U2824" s="54"/>
      <c r="V2824" s="54" t="s">
        <v>448</v>
      </c>
      <c r="W2824" s="54">
        <v>60</v>
      </c>
      <c r="X2824" s="56">
        <v>45223</v>
      </c>
      <c r="Y2824" s="57">
        <v>71</v>
      </c>
      <c r="Z2824" s="57"/>
      <c r="AA2824" s="58" t="s">
        <v>456</v>
      </c>
      <c r="AB2824" s="59">
        <v>0.874</v>
      </c>
      <c r="AC2824" s="60">
        <v>59</v>
      </c>
      <c r="AD2824" s="58">
        <v>9</v>
      </c>
      <c r="AE2824" s="58">
        <v>34.4</v>
      </c>
      <c r="AF2824" s="61">
        <v>0.02</v>
      </c>
      <c r="AG2824" s="58">
        <v>2.5</v>
      </c>
      <c r="AH2824" s="59">
        <v>8.5000000000000006E-2</v>
      </c>
      <c r="AI2824" s="59">
        <v>2.3809999999999998</v>
      </c>
      <c r="AJ2824" s="59"/>
      <c r="AK2824" s="75" t="str">
        <f t="shared" si="582"/>
        <v>A</v>
      </c>
      <c r="AL2824" s="75" t="str">
        <f t="shared" si="583"/>
        <v>A</v>
      </c>
      <c r="AM2824" s="75"/>
      <c r="AN2824" s="127" t="str">
        <f t="shared" ref="AN2824:AN2856" si="588">IF(AF2824&lt;&gt;"",IF(AF2824&lt;=0.05,"A",IF(AND(AF2824&gt;0.05,AF2824&lt;=0.1),"C",IF(AF2824&gt;0.1,"I",""))),"")</f>
        <v>A</v>
      </c>
      <c r="AO2824" s="127" t="str">
        <f t="shared" ref="AO2824:AO2856" si="589">IF(AE2824&lt;&gt;"",IF(AE2824&gt;=32,"A",IF(AND(AE2824&gt;=28,AE2824&lt;32),"C",IF(AE2824&lt;28,"I",""))),"")</f>
        <v>A</v>
      </c>
      <c r="AP2824" s="127" t="str">
        <f t="shared" ref="AP2824:AP2856" si="590">IF(AG2824&lt;&gt;"",IF(AG2824&lt;=3.5,"A",IF(AG2824&gt;3.5,"I","")),"")</f>
        <v>A</v>
      </c>
      <c r="AQ2824" s="127" t="str">
        <f t="shared" ref="AQ2824:AQ2856" si="591">IF(AC2824&lt;&gt;"",IF(AND(W2824=60,AC2824&gt;=40),"A",IF(AND(W2824=60,AC2824&gt;=35,AC2824&lt;40),"C",IF(AND(W2824=60,AC2824&lt;35),"I",IF(AND(W2824=220,AC2824&gt;=50),"A",IF(AND(W2824=220,AC2824&gt;=45,AC2824&lt;50),"C",IF(AND(W2824=220,AC2824&lt;45),"I","")))))),"")</f>
        <v>A</v>
      </c>
      <c r="AR2824" s="75" t="str">
        <f t="shared" si="584"/>
        <v/>
      </c>
      <c r="AS2824" s="75"/>
      <c r="AT2824" s="75"/>
      <c r="AU2824" s="62" t="e">
        <f>IF(OR(AQ2824="I",#REF!="I",AQ2824="C",#REF!="C"),"Termovacío",IF(OR(AO2824="I",AN2824="I",AP2824="I",AK2824="I",AL2824="I",AO2824="C",AN2824="C",AP2824="C",AK2824="C",AL2824="C"),"Regeneración",""))</f>
        <v>#REF!</v>
      </c>
    </row>
    <row r="2825" spans="1:47" s="10" customFormat="1" ht="15" customHeight="1" x14ac:dyDescent="0.2">
      <c r="A2825" s="4">
        <v>79</v>
      </c>
      <c r="B2825" s="4">
        <v>500056</v>
      </c>
      <c r="C2825" s="4" t="s">
        <v>87</v>
      </c>
      <c r="D2825" s="4" t="s">
        <v>163</v>
      </c>
      <c r="E2825" s="3"/>
      <c r="F2825" s="4" t="s">
        <v>371</v>
      </c>
      <c r="G2825" s="4" t="s">
        <v>9</v>
      </c>
      <c r="H2825" s="4" t="s">
        <v>200</v>
      </c>
      <c r="I2825" s="4" t="s">
        <v>10</v>
      </c>
      <c r="J2825" s="4" t="s">
        <v>144</v>
      </c>
      <c r="K2825" s="4" t="s">
        <v>145</v>
      </c>
      <c r="L2825" s="4">
        <v>1977</v>
      </c>
      <c r="M2825" s="4" t="s">
        <v>266</v>
      </c>
      <c r="N2825" s="4" t="s">
        <v>304</v>
      </c>
      <c r="O2825" s="4" t="s">
        <v>122</v>
      </c>
      <c r="P2825" s="4"/>
      <c r="Q2825" s="4"/>
      <c r="R2825" s="4" t="s">
        <v>123</v>
      </c>
      <c r="S2825" s="13"/>
      <c r="T2825" s="4"/>
      <c r="U2825" s="4"/>
      <c r="V2825" s="4"/>
      <c r="W2825" s="4">
        <v>60</v>
      </c>
      <c r="X2825" s="13">
        <v>44762</v>
      </c>
      <c r="Y2825" s="27">
        <v>0</v>
      </c>
      <c r="Z2825" s="27">
        <v>57</v>
      </c>
      <c r="AA2825" s="28" t="s">
        <v>283</v>
      </c>
      <c r="AB2825" s="31">
        <v>0.87180000000000002</v>
      </c>
      <c r="AC2825" s="32">
        <v>38.6</v>
      </c>
      <c r="AD2825" s="28">
        <v>28</v>
      </c>
      <c r="AE2825" s="28">
        <v>33.5</v>
      </c>
      <c r="AF2825" s="33">
        <v>0.02</v>
      </c>
      <c r="AG2825" s="28">
        <v>3</v>
      </c>
      <c r="AH2825" s="31">
        <v>0.10299999999999999</v>
      </c>
      <c r="AI2825" s="31">
        <v>2.78</v>
      </c>
      <c r="AJ2825" s="31"/>
      <c r="AK2825" s="75" t="str">
        <f t="shared" si="582"/>
        <v>C</v>
      </c>
      <c r="AL2825" s="75" t="str">
        <f t="shared" si="583"/>
        <v>A</v>
      </c>
      <c r="AM2825" s="75"/>
      <c r="AN2825" s="75" t="str">
        <f t="shared" si="588"/>
        <v>A</v>
      </c>
      <c r="AO2825" s="75" t="str">
        <f t="shared" si="589"/>
        <v>A</v>
      </c>
      <c r="AP2825" s="75" t="str">
        <f t="shared" si="590"/>
        <v>A</v>
      </c>
      <c r="AQ2825" s="75" t="str">
        <f t="shared" si="591"/>
        <v>C</v>
      </c>
      <c r="AR2825" s="75" t="str">
        <f t="shared" si="584"/>
        <v/>
      </c>
      <c r="AS2825" s="75"/>
      <c r="AT2825" s="75"/>
      <c r="AU2825" s="48" t="e">
        <f>IF(OR(AQ2825="I",#REF!="I",AQ2825="C",#REF!="C"),"Termovacío",IF(OR(AO2825="I",AN2825="I",AP2825="I",AK2825="I",AL2825="I",AO2825="C",AN2825="C",AP2825="C",AK2825="C",AL2825="C"),"Regeneración",""))</f>
        <v>#REF!</v>
      </c>
    </row>
    <row r="2826" spans="1:47" s="10" customFormat="1" ht="15" customHeight="1" x14ac:dyDescent="0.2">
      <c r="A2826" s="4">
        <v>79</v>
      </c>
      <c r="B2826" s="4">
        <v>500056</v>
      </c>
      <c r="C2826" s="4" t="s">
        <v>87</v>
      </c>
      <c r="D2826" s="4" t="s">
        <v>163</v>
      </c>
      <c r="E2826" s="3"/>
      <c r="F2826" s="4" t="s">
        <v>371</v>
      </c>
      <c r="G2826" s="4" t="s">
        <v>9</v>
      </c>
      <c r="H2826" s="4" t="s">
        <v>200</v>
      </c>
      <c r="I2826" s="4" t="s">
        <v>10</v>
      </c>
      <c r="J2826" s="4" t="s">
        <v>144</v>
      </c>
      <c r="K2826" s="4" t="s">
        <v>145</v>
      </c>
      <c r="L2826" s="4">
        <v>1977</v>
      </c>
      <c r="M2826" s="4" t="s">
        <v>266</v>
      </c>
      <c r="N2826" s="4" t="s">
        <v>304</v>
      </c>
      <c r="O2826" s="4" t="s">
        <v>122</v>
      </c>
      <c r="P2826" s="4"/>
      <c r="Q2826" s="4"/>
      <c r="R2826" s="4" t="s">
        <v>123</v>
      </c>
      <c r="S2826" s="13"/>
      <c r="T2826" s="4"/>
      <c r="U2826" s="4"/>
      <c r="V2826" s="4"/>
      <c r="W2826" s="4">
        <v>60</v>
      </c>
      <c r="X2826" s="13" t="s">
        <v>291</v>
      </c>
      <c r="Y2826" s="27">
        <v>0</v>
      </c>
      <c r="Z2826" s="27">
        <v>56</v>
      </c>
      <c r="AA2826" s="28" t="s">
        <v>283</v>
      </c>
      <c r="AB2826" s="31">
        <v>0.87129999999999996</v>
      </c>
      <c r="AC2826" s="32">
        <v>29.3</v>
      </c>
      <c r="AD2826" s="28">
        <v>20</v>
      </c>
      <c r="AE2826" s="28">
        <v>31.3</v>
      </c>
      <c r="AF2826" s="33">
        <v>0.02</v>
      </c>
      <c r="AG2826" s="28">
        <v>3</v>
      </c>
      <c r="AH2826" s="31">
        <v>9.7000000000000003E-2</v>
      </c>
      <c r="AI2826" s="31">
        <v>2.5499999999999998</v>
      </c>
      <c r="AJ2826" s="31"/>
      <c r="AK2826" s="75" t="str">
        <f t="shared" si="582"/>
        <v>A</v>
      </c>
      <c r="AL2826" s="75" t="str">
        <f t="shared" si="583"/>
        <v>A</v>
      </c>
      <c r="AM2826" s="75"/>
      <c r="AN2826" s="75" t="str">
        <f t="shared" si="588"/>
        <v>A</v>
      </c>
      <c r="AO2826" s="75" t="str">
        <f t="shared" si="589"/>
        <v>C</v>
      </c>
      <c r="AP2826" s="75" t="str">
        <f t="shared" si="590"/>
        <v>A</v>
      </c>
      <c r="AQ2826" s="75" t="str">
        <f t="shared" si="591"/>
        <v>I</v>
      </c>
      <c r="AR2826" s="75" t="str">
        <f t="shared" si="584"/>
        <v/>
      </c>
      <c r="AS2826" s="75"/>
      <c r="AT2826" s="75"/>
      <c r="AU2826" s="48" t="e">
        <f>IF(OR(AQ2826="I",#REF!="I",AQ2826="C",#REF!="C"),"Termovacío",IF(OR(AO2826="I",AN2826="I",AP2826="I",AK2826="I",AL2826="I",AO2826="C",AN2826="C",AP2826="C",AK2826="C",AL2826="C"),"Regeneración",""))</f>
        <v>#REF!</v>
      </c>
    </row>
    <row r="2827" spans="1:47" s="10" customFormat="1" ht="15" customHeight="1" x14ac:dyDescent="0.2">
      <c r="A2827" s="4">
        <v>79</v>
      </c>
      <c r="B2827" s="4">
        <v>500056</v>
      </c>
      <c r="C2827" s="4" t="s">
        <v>87</v>
      </c>
      <c r="D2827" s="4" t="s">
        <v>163</v>
      </c>
      <c r="E2827" s="3"/>
      <c r="F2827" s="4" t="s">
        <v>371</v>
      </c>
      <c r="G2827" s="4" t="s">
        <v>9</v>
      </c>
      <c r="H2827" s="4" t="s">
        <v>200</v>
      </c>
      <c r="I2827" s="4" t="s">
        <v>10</v>
      </c>
      <c r="J2827" s="4" t="s">
        <v>144</v>
      </c>
      <c r="K2827" s="4" t="s">
        <v>145</v>
      </c>
      <c r="L2827" s="4">
        <v>1977</v>
      </c>
      <c r="M2827" s="4" t="s">
        <v>266</v>
      </c>
      <c r="N2827" s="4" t="s">
        <v>304</v>
      </c>
      <c r="O2827" s="4" t="s">
        <v>122</v>
      </c>
      <c r="P2827" s="4"/>
      <c r="Q2827" s="4"/>
      <c r="R2827" s="4" t="s">
        <v>123</v>
      </c>
      <c r="S2827" s="13"/>
      <c r="T2827" s="4"/>
      <c r="U2827" s="4"/>
      <c r="V2827" s="4" t="s">
        <v>301</v>
      </c>
      <c r="W2827" s="4">
        <v>60</v>
      </c>
      <c r="X2827" s="13">
        <v>44410</v>
      </c>
      <c r="Y2827" s="27">
        <v>79.599999999999994</v>
      </c>
      <c r="Z2827" s="27">
        <v>52</v>
      </c>
      <c r="AA2827" s="28" t="s">
        <v>300</v>
      </c>
      <c r="AB2827" s="31">
        <v>0.86299999999999999</v>
      </c>
      <c r="AC2827" s="32">
        <v>30</v>
      </c>
      <c r="AD2827" s="28">
        <v>17</v>
      </c>
      <c r="AE2827" s="28">
        <v>31</v>
      </c>
      <c r="AF2827" s="33">
        <v>0.02</v>
      </c>
      <c r="AG2827" s="28">
        <v>0.5</v>
      </c>
      <c r="AH2827" s="31">
        <v>5.7000000000000002E-2</v>
      </c>
      <c r="AI2827" s="31">
        <v>2.0070000000000001</v>
      </c>
      <c r="AJ2827" s="31"/>
      <c r="AK2827" s="75" t="str">
        <f t="shared" si="582"/>
        <v>A</v>
      </c>
      <c r="AL2827" s="75" t="str">
        <f t="shared" si="583"/>
        <v>A</v>
      </c>
      <c r="AM2827" s="75"/>
      <c r="AN2827" s="75" t="str">
        <f t="shared" si="588"/>
        <v>A</v>
      </c>
      <c r="AO2827" s="75" t="str">
        <f t="shared" si="589"/>
        <v>C</v>
      </c>
      <c r="AP2827" s="75" t="str">
        <f t="shared" si="590"/>
        <v>A</v>
      </c>
      <c r="AQ2827" s="75" t="str">
        <f t="shared" si="591"/>
        <v>I</v>
      </c>
      <c r="AR2827" s="75" t="str">
        <f t="shared" si="584"/>
        <v/>
      </c>
      <c r="AS2827" s="75"/>
      <c r="AT2827" s="75"/>
      <c r="AU2827" s="48" t="e">
        <f>IF(OR(AQ2827="I",#REF!="I",AQ2827="C",#REF!="C"),"Termovacío",IF(OR(AO2827="I",AN2827="I",AP2827="I",AK2827="I",AL2827="I",AO2827="C",AN2827="C",AP2827="C",AK2827="C",AL2827="C"),"Regeneración",""))</f>
        <v>#REF!</v>
      </c>
    </row>
    <row r="2828" spans="1:47" s="10" customFormat="1" ht="15" customHeight="1" x14ac:dyDescent="0.2">
      <c r="A2828" s="4">
        <v>79</v>
      </c>
      <c r="B2828" s="4">
        <v>500056</v>
      </c>
      <c r="C2828" s="4" t="s">
        <v>87</v>
      </c>
      <c r="D2828" s="4" t="s">
        <v>163</v>
      </c>
      <c r="E2828" s="3"/>
      <c r="F2828" s="4" t="s">
        <v>371</v>
      </c>
      <c r="G2828" s="4" t="s">
        <v>9</v>
      </c>
      <c r="H2828" s="4" t="s">
        <v>200</v>
      </c>
      <c r="I2828" s="4" t="s">
        <v>10</v>
      </c>
      <c r="J2828" s="4" t="s">
        <v>144</v>
      </c>
      <c r="K2828" s="4" t="s">
        <v>145</v>
      </c>
      <c r="L2828" s="4">
        <v>1977</v>
      </c>
      <c r="M2828" s="4" t="s">
        <v>266</v>
      </c>
      <c r="N2828" s="4" t="s">
        <v>304</v>
      </c>
      <c r="O2828" s="4" t="s">
        <v>122</v>
      </c>
      <c r="P2828" s="4"/>
      <c r="Q2828" s="4"/>
      <c r="R2828" s="4" t="s">
        <v>123</v>
      </c>
      <c r="S2828" s="13"/>
      <c r="T2828" s="4"/>
      <c r="U2828" s="4"/>
      <c r="V2828" s="4"/>
      <c r="W2828" s="4">
        <v>60</v>
      </c>
      <c r="X2828" s="13">
        <v>43578</v>
      </c>
      <c r="Y2828" s="27"/>
      <c r="Z2828" s="27"/>
      <c r="AA2828" s="28"/>
      <c r="AB2828" s="31"/>
      <c r="AC2828" s="32">
        <v>32</v>
      </c>
      <c r="AD2828" s="28"/>
      <c r="AE2828" s="28">
        <v>36.5</v>
      </c>
      <c r="AF2828" s="33">
        <v>0.09</v>
      </c>
      <c r="AG2828" s="28">
        <v>3</v>
      </c>
      <c r="AH2828" s="31">
        <v>7.6999999999999999E-2</v>
      </c>
      <c r="AI2828" s="31">
        <v>2.14</v>
      </c>
      <c r="AJ2828" s="31"/>
      <c r="AK2828" s="75" t="str">
        <f t="shared" si="582"/>
        <v>A</v>
      </c>
      <c r="AL2828" s="75" t="str">
        <f t="shared" si="583"/>
        <v>A</v>
      </c>
      <c r="AM2828" s="75"/>
      <c r="AN2828" s="75" t="str">
        <f t="shared" si="588"/>
        <v>C</v>
      </c>
      <c r="AO2828" s="75" t="str">
        <f t="shared" si="589"/>
        <v>A</v>
      </c>
      <c r="AP2828" s="75" t="str">
        <f t="shared" si="590"/>
        <v>A</v>
      </c>
      <c r="AQ2828" s="75" t="str">
        <f t="shared" si="591"/>
        <v>I</v>
      </c>
      <c r="AR2828" s="75" t="str">
        <f t="shared" si="584"/>
        <v/>
      </c>
      <c r="AS2828" s="75"/>
      <c r="AT2828" s="75"/>
      <c r="AU2828" s="48" t="e">
        <f>IF(OR(AQ2828="I",#REF!="I",AQ2828="C",#REF!="C"),"Termovacío",IF(OR(AO2828="I",AN2828="I",AP2828="I",AK2828="I",AL2828="I",AO2828="C",AN2828="C",AP2828="C",AK2828="C",AL2828="C"),"Regeneración",""))</f>
        <v>#REF!</v>
      </c>
    </row>
    <row r="2829" spans="1:47" s="10" customFormat="1" ht="15" customHeight="1" x14ac:dyDescent="0.2">
      <c r="A2829" s="4">
        <v>79</v>
      </c>
      <c r="B2829" s="4">
        <v>500056</v>
      </c>
      <c r="C2829" s="4" t="s">
        <v>87</v>
      </c>
      <c r="D2829" s="4" t="s">
        <v>163</v>
      </c>
      <c r="E2829" s="3"/>
      <c r="F2829" s="4" t="s">
        <v>371</v>
      </c>
      <c r="G2829" s="4" t="s">
        <v>9</v>
      </c>
      <c r="H2829" s="4" t="s">
        <v>200</v>
      </c>
      <c r="I2829" s="4" t="s">
        <v>10</v>
      </c>
      <c r="J2829" s="4" t="s">
        <v>144</v>
      </c>
      <c r="K2829" s="4" t="s">
        <v>145</v>
      </c>
      <c r="L2829" s="4">
        <v>1977</v>
      </c>
      <c r="M2829" s="4" t="s">
        <v>266</v>
      </c>
      <c r="N2829" s="4" t="s">
        <v>304</v>
      </c>
      <c r="O2829" s="4" t="s">
        <v>122</v>
      </c>
      <c r="P2829" s="4"/>
      <c r="Q2829" s="4"/>
      <c r="R2829" s="4" t="s">
        <v>123</v>
      </c>
      <c r="S2829" s="13"/>
      <c r="T2829" s="4"/>
      <c r="U2829" s="4"/>
      <c r="V2829" s="4"/>
      <c r="W2829" s="4">
        <v>60</v>
      </c>
      <c r="X2829" s="13">
        <v>43314</v>
      </c>
      <c r="Y2829" s="27"/>
      <c r="Z2829" s="27"/>
      <c r="AA2829" s="28"/>
      <c r="AB2829" s="31"/>
      <c r="AC2829" s="32">
        <v>23</v>
      </c>
      <c r="AD2829" s="28"/>
      <c r="AE2829" s="28">
        <v>35.1</v>
      </c>
      <c r="AF2829" s="33">
        <v>0.06</v>
      </c>
      <c r="AG2829" s="28">
        <v>3</v>
      </c>
      <c r="AH2829" s="31">
        <v>6.3E-2</v>
      </c>
      <c r="AI2829" s="31">
        <v>2.0299999999999998</v>
      </c>
      <c r="AJ2829" s="31"/>
      <c r="AK2829" s="75" t="str">
        <f t="shared" si="582"/>
        <v>A</v>
      </c>
      <c r="AL2829" s="75" t="str">
        <f t="shared" si="583"/>
        <v>A</v>
      </c>
      <c r="AM2829" s="75"/>
      <c r="AN2829" s="75" t="str">
        <f t="shared" si="588"/>
        <v>C</v>
      </c>
      <c r="AO2829" s="75" t="str">
        <f t="shared" si="589"/>
        <v>A</v>
      </c>
      <c r="AP2829" s="75" t="str">
        <f t="shared" si="590"/>
        <v>A</v>
      </c>
      <c r="AQ2829" s="75" t="str">
        <f t="shared" si="591"/>
        <v>I</v>
      </c>
      <c r="AR2829" s="75" t="str">
        <f t="shared" si="584"/>
        <v/>
      </c>
      <c r="AS2829" s="75"/>
      <c r="AT2829" s="75"/>
      <c r="AU2829" s="48" t="e">
        <f>IF(OR(AQ2829="I",#REF!="I",AQ2829="C",#REF!="C"),"Termovacío",IF(OR(AO2829="I",AN2829="I",AP2829="I",AK2829="I",AL2829="I",AO2829="C",AN2829="C",AP2829="C",AK2829="C",AL2829="C"),"Regeneración",""))</f>
        <v>#REF!</v>
      </c>
    </row>
    <row r="2830" spans="1:47" s="10" customFormat="1" ht="15" customHeight="1" x14ac:dyDescent="0.2">
      <c r="A2830" s="4">
        <v>79</v>
      </c>
      <c r="B2830" s="4">
        <v>500056</v>
      </c>
      <c r="C2830" s="4" t="s">
        <v>87</v>
      </c>
      <c r="D2830" s="4" t="s">
        <v>163</v>
      </c>
      <c r="E2830" s="3"/>
      <c r="F2830" s="4" t="s">
        <v>371</v>
      </c>
      <c r="G2830" s="4" t="s">
        <v>9</v>
      </c>
      <c r="H2830" s="4" t="s">
        <v>200</v>
      </c>
      <c r="I2830" s="4" t="s">
        <v>10</v>
      </c>
      <c r="J2830" s="4" t="s">
        <v>144</v>
      </c>
      <c r="K2830" s="4" t="s">
        <v>145</v>
      </c>
      <c r="L2830" s="4">
        <v>1977</v>
      </c>
      <c r="M2830" s="4" t="s">
        <v>266</v>
      </c>
      <c r="N2830" s="4" t="s">
        <v>304</v>
      </c>
      <c r="O2830" s="4" t="s">
        <v>122</v>
      </c>
      <c r="P2830" s="4"/>
      <c r="Q2830" s="4"/>
      <c r="R2830" s="4" t="s">
        <v>123</v>
      </c>
      <c r="S2830" s="13"/>
      <c r="T2830" s="4"/>
      <c r="U2830" s="4"/>
      <c r="V2830" s="4"/>
      <c r="W2830" s="4">
        <v>60</v>
      </c>
      <c r="X2830" s="13">
        <v>42923</v>
      </c>
      <c r="Y2830" s="27"/>
      <c r="Z2830" s="27"/>
      <c r="AA2830" s="28"/>
      <c r="AB2830" s="31"/>
      <c r="AC2830" s="32">
        <v>64.900000000000006</v>
      </c>
      <c r="AD2830" s="28"/>
      <c r="AE2830" s="28">
        <v>38.6</v>
      </c>
      <c r="AF2830" s="33">
        <v>0.01</v>
      </c>
      <c r="AG2830" s="28">
        <v>3</v>
      </c>
      <c r="AH2830" s="31">
        <v>0.1</v>
      </c>
      <c r="AI2830" s="31">
        <v>3.7</v>
      </c>
      <c r="AJ2830" s="31"/>
      <c r="AK2830" s="75" t="str">
        <f t="shared" si="582"/>
        <v>A</v>
      </c>
      <c r="AL2830" s="75" t="str">
        <f t="shared" si="583"/>
        <v>C</v>
      </c>
      <c r="AM2830" s="75"/>
      <c r="AN2830" s="75" t="str">
        <f t="shared" si="588"/>
        <v>A</v>
      </c>
      <c r="AO2830" s="75" t="str">
        <f t="shared" si="589"/>
        <v>A</v>
      </c>
      <c r="AP2830" s="75" t="str">
        <f t="shared" si="590"/>
        <v>A</v>
      </c>
      <c r="AQ2830" s="75" t="str">
        <f t="shared" si="591"/>
        <v>A</v>
      </c>
      <c r="AR2830" s="75" t="str">
        <f t="shared" si="584"/>
        <v/>
      </c>
      <c r="AS2830" s="75"/>
      <c r="AT2830" s="75"/>
      <c r="AU2830" s="48" t="e">
        <f>IF(OR(AQ2830="I",#REF!="I",AQ2830="C",#REF!="C"),"Termovacío",IF(OR(AO2830="I",AN2830="I",AP2830="I",AK2830="I",AL2830="I",AO2830="C",AN2830="C",AP2830="C",AK2830="C",AL2830="C"),"Regeneración",""))</f>
        <v>#REF!</v>
      </c>
    </row>
    <row r="2831" spans="1:47" s="10" customFormat="1" ht="15" customHeight="1" x14ac:dyDescent="0.2">
      <c r="A2831" s="4">
        <v>79</v>
      </c>
      <c r="B2831" s="4">
        <v>500056</v>
      </c>
      <c r="C2831" s="4" t="s">
        <v>87</v>
      </c>
      <c r="D2831" s="4" t="s">
        <v>163</v>
      </c>
      <c r="E2831" s="3"/>
      <c r="F2831" s="4" t="s">
        <v>371</v>
      </c>
      <c r="G2831" s="4" t="s">
        <v>9</v>
      </c>
      <c r="H2831" s="4" t="s">
        <v>200</v>
      </c>
      <c r="I2831" s="4" t="s">
        <v>10</v>
      </c>
      <c r="J2831" s="4" t="s">
        <v>144</v>
      </c>
      <c r="K2831" s="4" t="s">
        <v>145</v>
      </c>
      <c r="L2831" s="4">
        <v>1977</v>
      </c>
      <c r="M2831" s="4" t="s">
        <v>266</v>
      </c>
      <c r="N2831" s="4" t="s">
        <v>304</v>
      </c>
      <c r="O2831" s="4" t="s">
        <v>122</v>
      </c>
      <c r="P2831" s="4"/>
      <c r="Q2831" s="4"/>
      <c r="R2831" s="4" t="s">
        <v>123</v>
      </c>
      <c r="S2831" s="13"/>
      <c r="T2831" s="4"/>
      <c r="U2831" s="4"/>
      <c r="V2831" s="4"/>
      <c r="W2831" s="4">
        <v>60</v>
      </c>
      <c r="X2831" s="13">
        <v>42861</v>
      </c>
      <c r="Y2831" s="27"/>
      <c r="Z2831" s="27"/>
      <c r="AA2831" s="28"/>
      <c r="AB2831" s="31"/>
      <c r="AC2831" s="32">
        <v>24.4</v>
      </c>
      <c r="AD2831" s="28"/>
      <c r="AE2831" s="28">
        <v>33</v>
      </c>
      <c r="AF2831" s="33">
        <v>0.01</v>
      </c>
      <c r="AG2831" s="28"/>
      <c r="AH2831" s="31">
        <v>5.8000000000000003E-2</v>
      </c>
      <c r="AI2831" s="31"/>
      <c r="AJ2831" s="31"/>
      <c r="AK2831" s="75" t="str">
        <f t="shared" si="582"/>
        <v>A</v>
      </c>
      <c r="AL2831" s="75" t="str">
        <f t="shared" si="583"/>
        <v/>
      </c>
      <c r="AM2831" s="75"/>
      <c r="AN2831" s="75" t="str">
        <f t="shared" si="588"/>
        <v>A</v>
      </c>
      <c r="AO2831" s="75" t="str">
        <f t="shared" si="589"/>
        <v>A</v>
      </c>
      <c r="AP2831" s="75" t="str">
        <f t="shared" si="590"/>
        <v/>
      </c>
      <c r="AQ2831" s="75" t="str">
        <f t="shared" si="591"/>
        <v>I</v>
      </c>
      <c r="AR2831" s="75" t="str">
        <f t="shared" si="584"/>
        <v/>
      </c>
      <c r="AS2831" s="75"/>
      <c r="AT2831" s="75"/>
      <c r="AU2831" s="48" t="e">
        <f>IF(OR(AQ2831="I",#REF!="I",AQ2831="C",#REF!="C"),"Termovacío",IF(OR(AO2831="I",AN2831="I",AP2831="I",AK2831="I",AL2831="I",AO2831="C",AN2831="C",AP2831="C",AK2831="C",AL2831="C"),"Regeneración",""))</f>
        <v>#REF!</v>
      </c>
    </row>
    <row r="2832" spans="1:47" s="10" customFormat="1" ht="15" customHeight="1" x14ac:dyDescent="0.2">
      <c r="A2832" s="4">
        <v>79</v>
      </c>
      <c r="B2832" s="4">
        <v>500056</v>
      </c>
      <c r="C2832" s="4" t="s">
        <v>87</v>
      </c>
      <c r="D2832" s="4" t="s">
        <v>163</v>
      </c>
      <c r="E2832" s="3"/>
      <c r="F2832" s="4" t="s">
        <v>371</v>
      </c>
      <c r="G2832" s="4" t="s">
        <v>9</v>
      </c>
      <c r="H2832" s="4" t="s">
        <v>200</v>
      </c>
      <c r="I2832" s="4" t="s">
        <v>10</v>
      </c>
      <c r="J2832" s="4" t="s">
        <v>144</v>
      </c>
      <c r="K2832" s="4" t="s">
        <v>145</v>
      </c>
      <c r="L2832" s="4">
        <v>1977</v>
      </c>
      <c r="M2832" s="4" t="s">
        <v>266</v>
      </c>
      <c r="N2832" s="4" t="s">
        <v>304</v>
      </c>
      <c r="O2832" s="4" t="s">
        <v>122</v>
      </c>
      <c r="P2832" s="4"/>
      <c r="Q2832" s="4"/>
      <c r="R2832" s="4" t="s">
        <v>123</v>
      </c>
      <c r="S2832" s="13"/>
      <c r="T2832" s="4"/>
      <c r="U2832" s="4"/>
      <c r="V2832" s="4"/>
      <c r="W2832" s="4">
        <v>60</v>
      </c>
      <c r="X2832" s="13">
        <v>42475</v>
      </c>
      <c r="Y2832" s="27"/>
      <c r="Z2832" s="27"/>
      <c r="AA2832" s="28"/>
      <c r="AB2832" s="31"/>
      <c r="AC2832" s="32"/>
      <c r="AD2832" s="28"/>
      <c r="AE2832" s="28">
        <v>40</v>
      </c>
      <c r="AF2832" s="33">
        <v>0.02</v>
      </c>
      <c r="AG2832" s="28">
        <v>2</v>
      </c>
      <c r="AH2832" s="31">
        <v>7.5999999999999998E-2</v>
      </c>
      <c r="AI2832" s="31">
        <v>1.778</v>
      </c>
      <c r="AJ2832" s="31"/>
      <c r="AK2832" s="75" t="str">
        <f t="shared" si="582"/>
        <v>A</v>
      </c>
      <c r="AL2832" s="75" t="str">
        <f t="shared" si="583"/>
        <v>A</v>
      </c>
      <c r="AM2832" s="75"/>
      <c r="AN2832" s="75" t="str">
        <f t="shared" si="588"/>
        <v>A</v>
      </c>
      <c r="AO2832" s="75" t="str">
        <f t="shared" si="589"/>
        <v>A</v>
      </c>
      <c r="AP2832" s="75" t="str">
        <f t="shared" si="590"/>
        <v>A</v>
      </c>
      <c r="AQ2832" s="75" t="str">
        <f t="shared" si="591"/>
        <v/>
      </c>
      <c r="AR2832" s="75" t="str">
        <f t="shared" si="584"/>
        <v/>
      </c>
      <c r="AS2832" s="75"/>
      <c r="AT2832" s="75"/>
      <c r="AU2832" s="48" t="e">
        <f>IF(OR(AQ2832="I",#REF!="I",AQ2832="C",#REF!="C"),"Termovacío",IF(OR(AO2832="I",AN2832="I",AP2832="I",AK2832="I",AL2832="I",AO2832="C",AN2832="C",AP2832="C",AK2832="C",AL2832="C"),"Regeneración",""))</f>
        <v>#REF!</v>
      </c>
    </row>
    <row r="2833" spans="1:47" s="10" customFormat="1" ht="15" customHeight="1" x14ac:dyDescent="0.2">
      <c r="A2833" s="4">
        <v>79</v>
      </c>
      <c r="B2833" s="4">
        <v>500056</v>
      </c>
      <c r="C2833" s="4" t="s">
        <v>87</v>
      </c>
      <c r="D2833" s="4" t="s">
        <v>163</v>
      </c>
      <c r="E2833" s="3"/>
      <c r="F2833" s="4" t="s">
        <v>371</v>
      </c>
      <c r="G2833" s="4" t="s">
        <v>9</v>
      </c>
      <c r="H2833" s="4" t="s">
        <v>200</v>
      </c>
      <c r="I2833" s="4" t="s">
        <v>10</v>
      </c>
      <c r="J2833" s="4" t="s">
        <v>144</v>
      </c>
      <c r="K2833" s="4" t="s">
        <v>145</v>
      </c>
      <c r="L2833" s="4">
        <v>1977</v>
      </c>
      <c r="M2833" s="4" t="s">
        <v>266</v>
      </c>
      <c r="N2833" s="4" t="s">
        <v>304</v>
      </c>
      <c r="O2833" s="4" t="s">
        <v>122</v>
      </c>
      <c r="P2833" s="4"/>
      <c r="Q2833" s="4"/>
      <c r="R2833" s="4" t="s">
        <v>123</v>
      </c>
      <c r="S2833" s="13"/>
      <c r="T2833" s="4"/>
      <c r="U2833" s="4"/>
      <c r="V2833" s="4"/>
      <c r="W2833" s="4">
        <v>60</v>
      </c>
      <c r="X2833" s="13">
        <v>42384</v>
      </c>
      <c r="Y2833" s="27"/>
      <c r="Z2833" s="27"/>
      <c r="AA2833" s="28"/>
      <c r="AB2833" s="31"/>
      <c r="AC2833" s="32"/>
      <c r="AD2833" s="28"/>
      <c r="AE2833" s="28">
        <v>37</v>
      </c>
      <c r="AF2833" s="33">
        <v>0.02</v>
      </c>
      <c r="AG2833" s="28">
        <v>2</v>
      </c>
      <c r="AH2833" s="31">
        <v>5.6000000000000001E-2</v>
      </c>
      <c r="AI2833" s="31">
        <v>1.7050000000000001</v>
      </c>
      <c r="AJ2833" s="31"/>
      <c r="AK2833" s="75" t="str">
        <f t="shared" si="582"/>
        <v>A</v>
      </c>
      <c r="AL2833" s="75" t="str">
        <f t="shared" si="583"/>
        <v>A</v>
      </c>
      <c r="AM2833" s="75"/>
      <c r="AN2833" s="75" t="str">
        <f t="shared" si="588"/>
        <v>A</v>
      </c>
      <c r="AO2833" s="75" t="str">
        <f t="shared" si="589"/>
        <v>A</v>
      </c>
      <c r="AP2833" s="75" t="str">
        <f t="shared" si="590"/>
        <v>A</v>
      </c>
      <c r="AQ2833" s="75" t="str">
        <f t="shared" si="591"/>
        <v/>
      </c>
      <c r="AR2833" s="75" t="str">
        <f t="shared" si="584"/>
        <v/>
      </c>
      <c r="AS2833" s="75"/>
      <c r="AT2833" s="75"/>
      <c r="AU2833" s="48" t="e">
        <f>IF(OR(AQ2833="I",#REF!="I",AQ2833="C",#REF!="C"),"Termovacío",IF(OR(AO2833="I",AN2833="I",AP2833="I",AK2833="I",AL2833="I",AO2833="C",AN2833="C",AP2833="C",AK2833="C",AL2833="C"),"Regeneración",""))</f>
        <v>#REF!</v>
      </c>
    </row>
    <row r="2834" spans="1:47" s="10" customFormat="1" ht="15" customHeight="1" x14ac:dyDescent="0.2">
      <c r="A2834" s="4">
        <v>79</v>
      </c>
      <c r="B2834" s="4">
        <v>500056</v>
      </c>
      <c r="C2834" s="4" t="s">
        <v>87</v>
      </c>
      <c r="D2834" s="4" t="s">
        <v>163</v>
      </c>
      <c r="E2834" s="3"/>
      <c r="F2834" s="4" t="s">
        <v>371</v>
      </c>
      <c r="G2834" s="4" t="s">
        <v>9</v>
      </c>
      <c r="H2834" s="4" t="s">
        <v>200</v>
      </c>
      <c r="I2834" s="4" t="s">
        <v>10</v>
      </c>
      <c r="J2834" s="4" t="s">
        <v>144</v>
      </c>
      <c r="K2834" s="4" t="s">
        <v>145</v>
      </c>
      <c r="L2834" s="4">
        <v>1977</v>
      </c>
      <c r="M2834" s="4" t="s">
        <v>266</v>
      </c>
      <c r="N2834" s="4" t="s">
        <v>304</v>
      </c>
      <c r="O2834" s="4" t="s">
        <v>122</v>
      </c>
      <c r="P2834" s="4"/>
      <c r="Q2834" s="4"/>
      <c r="R2834" s="4" t="s">
        <v>123</v>
      </c>
      <c r="S2834" s="13"/>
      <c r="T2834" s="4"/>
      <c r="U2834" s="4"/>
      <c r="V2834" s="4"/>
      <c r="W2834" s="4">
        <v>60</v>
      </c>
      <c r="X2834" s="13">
        <v>41988</v>
      </c>
      <c r="Y2834" s="27"/>
      <c r="Z2834" s="27"/>
      <c r="AA2834" s="28"/>
      <c r="AB2834" s="31"/>
      <c r="AC2834" s="32"/>
      <c r="AD2834" s="28"/>
      <c r="AE2834" s="28">
        <v>37</v>
      </c>
      <c r="AF2834" s="33">
        <v>0.01</v>
      </c>
      <c r="AG2834" s="28">
        <v>2</v>
      </c>
      <c r="AH2834" s="31">
        <v>4.5999999999999999E-2</v>
      </c>
      <c r="AI2834" s="31"/>
      <c r="AJ2834" s="31"/>
      <c r="AK2834" s="75" t="str">
        <f t="shared" si="582"/>
        <v>A</v>
      </c>
      <c r="AL2834" s="75" t="str">
        <f t="shared" si="583"/>
        <v/>
      </c>
      <c r="AM2834" s="75"/>
      <c r="AN2834" s="75" t="str">
        <f t="shared" si="588"/>
        <v>A</v>
      </c>
      <c r="AO2834" s="75" t="str">
        <f t="shared" si="589"/>
        <v>A</v>
      </c>
      <c r="AP2834" s="75" t="str">
        <f t="shared" si="590"/>
        <v>A</v>
      </c>
      <c r="AQ2834" s="75" t="str">
        <f t="shared" si="591"/>
        <v/>
      </c>
      <c r="AR2834" s="75" t="str">
        <f t="shared" si="584"/>
        <v/>
      </c>
      <c r="AS2834" s="75"/>
      <c r="AT2834" s="75"/>
      <c r="AU2834" s="48" t="e">
        <f>IF(OR(AQ2834="I",#REF!="I",AQ2834="C",#REF!="C"),"Termovacío",IF(OR(AO2834="I",AN2834="I",AP2834="I",AK2834="I",AL2834="I",AO2834="C",AN2834="C",AP2834="C",AK2834="C",AL2834="C"),"Regeneración",""))</f>
        <v>#REF!</v>
      </c>
    </row>
    <row r="2835" spans="1:47" s="10" customFormat="1" ht="15" customHeight="1" x14ac:dyDescent="0.2">
      <c r="A2835" s="4">
        <v>79</v>
      </c>
      <c r="B2835" s="4">
        <v>500056</v>
      </c>
      <c r="C2835" s="4" t="s">
        <v>87</v>
      </c>
      <c r="D2835" s="4" t="s">
        <v>163</v>
      </c>
      <c r="E2835" s="3"/>
      <c r="F2835" s="4" t="s">
        <v>371</v>
      </c>
      <c r="G2835" s="4" t="s">
        <v>9</v>
      </c>
      <c r="H2835" s="4" t="s">
        <v>200</v>
      </c>
      <c r="I2835" s="4" t="s">
        <v>10</v>
      </c>
      <c r="J2835" s="4" t="s">
        <v>144</v>
      </c>
      <c r="K2835" s="4" t="s">
        <v>145</v>
      </c>
      <c r="L2835" s="4">
        <v>1977</v>
      </c>
      <c r="M2835" s="4" t="s">
        <v>266</v>
      </c>
      <c r="N2835" s="4" t="s">
        <v>304</v>
      </c>
      <c r="O2835" s="4" t="s">
        <v>122</v>
      </c>
      <c r="P2835" s="4"/>
      <c r="Q2835" s="4"/>
      <c r="R2835" s="4" t="s">
        <v>123</v>
      </c>
      <c r="S2835" s="13"/>
      <c r="T2835" s="4"/>
      <c r="U2835" s="4"/>
      <c r="V2835" s="4"/>
      <c r="W2835" s="4">
        <v>60</v>
      </c>
      <c r="X2835" s="13">
        <v>41645</v>
      </c>
      <c r="Y2835" s="27"/>
      <c r="Z2835" s="27"/>
      <c r="AA2835" s="28"/>
      <c r="AB2835" s="31"/>
      <c r="AC2835" s="32"/>
      <c r="AD2835" s="28"/>
      <c r="AE2835" s="28">
        <v>31.6</v>
      </c>
      <c r="AF2835" s="33">
        <v>0.02</v>
      </c>
      <c r="AG2835" s="28">
        <v>2</v>
      </c>
      <c r="AH2835" s="31">
        <v>4.2000000000000003E-2</v>
      </c>
      <c r="AI2835" s="31">
        <v>1.26</v>
      </c>
      <c r="AJ2835" s="31"/>
      <c r="AK2835" s="75" t="str">
        <f t="shared" si="582"/>
        <v>A</v>
      </c>
      <c r="AL2835" s="75" t="str">
        <f t="shared" si="583"/>
        <v>A</v>
      </c>
      <c r="AM2835" s="75"/>
      <c r="AN2835" s="75" t="str">
        <f t="shared" si="588"/>
        <v>A</v>
      </c>
      <c r="AO2835" s="75" t="str">
        <f t="shared" si="589"/>
        <v>C</v>
      </c>
      <c r="AP2835" s="75" t="str">
        <f t="shared" si="590"/>
        <v>A</v>
      </c>
      <c r="AQ2835" s="75" t="str">
        <f t="shared" si="591"/>
        <v/>
      </c>
      <c r="AR2835" s="75" t="str">
        <f t="shared" si="584"/>
        <v/>
      </c>
      <c r="AS2835" s="75"/>
      <c r="AT2835" s="75"/>
      <c r="AU2835" s="48" t="e">
        <f>IF(OR(AQ2835="I",#REF!="I",AQ2835="C",#REF!="C"),"Termovacío",IF(OR(AO2835="I",AN2835="I",AP2835="I",AK2835="I",AL2835="I",AO2835="C",AN2835="C",AP2835="C",AK2835="C",AL2835="C"),"Regeneración",""))</f>
        <v>#REF!</v>
      </c>
    </row>
    <row r="2836" spans="1:47" s="10" customFormat="1" ht="15" customHeight="1" x14ac:dyDescent="0.2">
      <c r="A2836" s="4">
        <v>79</v>
      </c>
      <c r="B2836" s="4">
        <v>500056</v>
      </c>
      <c r="C2836" s="4" t="s">
        <v>87</v>
      </c>
      <c r="D2836" s="4" t="s">
        <v>163</v>
      </c>
      <c r="E2836" s="3"/>
      <c r="F2836" s="4" t="s">
        <v>371</v>
      </c>
      <c r="G2836" s="4" t="s">
        <v>9</v>
      </c>
      <c r="H2836" s="4" t="s">
        <v>200</v>
      </c>
      <c r="I2836" s="4" t="s">
        <v>10</v>
      </c>
      <c r="J2836" s="4" t="s">
        <v>144</v>
      </c>
      <c r="K2836" s="4" t="s">
        <v>145</v>
      </c>
      <c r="L2836" s="4">
        <v>1977</v>
      </c>
      <c r="M2836" s="4" t="s">
        <v>266</v>
      </c>
      <c r="N2836" s="4" t="s">
        <v>304</v>
      </c>
      <c r="O2836" s="4" t="s">
        <v>122</v>
      </c>
      <c r="P2836" s="4"/>
      <c r="Q2836" s="4"/>
      <c r="R2836" s="4" t="s">
        <v>123</v>
      </c>
      <c r="S2836" s="13"/>
      <c r="T2836" s="4"/>
      <c r="U2836" s="4"/>
      <c r="V2836" s="4"/>
      <c r="W2836" s="4">
        <v>60</v>
      </c>
      <c r="X2836" s="13">
        <v>41241</v>
      </c>
      <c r="Y2836" s="27"/>
      <c r="Z2836" s="27"/>
      <c r="AA2836" s="28"/>
      <c r="AB2836" s="31"/>
      <c r="AC2836" s="32"/>
      <c r="AD2836" s="28"/>
      <c r="AE2836" s="28">
        <v>36</v>
      </c>
      <c r="AF2836" s="33">
        <v>0.01</v>
      </c>
      <c r="AG2836" s="28">
        <v>1</v>
      </c>
      <c r="AH2836" s="31">
        <v>4.1000000000000002E-2</v>
      </c>
      <c r="AI2836" s="31">
        <v>1.4079999999999999</v>
      </c>
      <c r="AJ2836" s="31"/>
      <c r="AK2836" s="75" t="str">
        <f t="shared" si="582"/>
        <v>A</v>
      </c>
      <c r="AL2836" s="75" t="str">
        <f t="shared" si="583"/>
        <v>A</v>
      </c>
      <c r="AM2836" s="75"/>
      <c r="AN2836" s="75" t="str">
        <f t="shared" si="588"/>
        <v>A</v>
      </c>
      <c r="AO2836" s="75" t="str">
        <f t="shared" si="589"/>
        <v>A</v>
      </c>
      <c r="AP2836" s="75" t="str">
        <f t="shared" si="590"/>
        <v>A</v>
      </c>
      <c r="AQ2836" s="75" t="str">
        <f t="shared" si="591"/>
        <v/>
      </c>
      <c r="AR2836" s="75" t="str">
        <f t="shared" si="584"/>
        <v/>
      </c>
      <c r="AS2836" s="75"/>
      <c r="AT2836" s="75"/>
      <c r="AU2836" s="48" t="e">
        <f>IF(OR(AQ2836="I",#REF!="I",AQ2836="C",#REF!="C"),"Termovacío",IF(OR(AO2836="I",AN2836="I",AP2836="I",AK2836="I",AL2836="I",AO2836="C",AN2836="C",AP2836="C",AK2836="C",AL2836="C"),"Regeneración",""))</f>
        <v>#REF!</v>
      </c>
    </row>
    <row r="2837" spans="1:47" s="10" customFormat="1" ht="15" customHeight="1" x14ac:dyDescent="0.2">
      <c r="A2837" s="4">
        <v>79</v>
      </c>
      <c r="B2837" s="4">
        <v>500056</v>
      </c>
      <c r="C2837" s="4" t="s">
        <v>87</v>
      </c>
      <c r="D2837" s="4" t="s">
        <v>163</v>
      </c>
      <c r="E2837" s="3"/>
      <c r="F2837" s="4" t="s">
        <v>371</v>
      </c>
      <c r="G2837" s="4" t="s">
        <v>9</v>
      </c>
      <c r="H2837" s="4" t="s">
        <v>200</v>
      </c>
      <c r="I2837" s="4" t="s">
        <v>10</v>
      </c>
      <c r="J2837" s="4" t="s">
        <v>144</v>
      </c>
      <c r="K2837" s="4" t="s">
        <v>145</v>
      </c>
      <c r="L2837" s="4">
        <v>1977</v>
      </c>
      <c r="M2837" s="4" t="s">
        <v>266</v>
      </c>
      <c r="N2837" s="4" t="s">
        <v>304</v>
      </c>
      <c r="O2837" s="4" t="s">
        <v>122</v>
      </c>
      <c r="P2837" s="4"/>
      <c r="Q2837" s="4"/>
      <c r="R2837" s="4" t="s">
        <v>123</v>
      </c>
      <c r="S2837" s="13"/>
      <c r="T2837" s="4"/>
      <c r="U2837" s="4"/>
      <c r="V2837" s="4"/>
      <c r="W2837" s="4">
        <v>60</v>
      </c>
      <c r="X2837" s="13">
        <v>40933</v>
      </c>
      <c r="Y2837" s="27"/>
      <c r="Z2837" s="27"/>
      <c r="AA2837" s="28"/>
      <c r="AB2837" s="31"/>
      <c r="AC2837" s="32"/>
      <c r="AD2837" s="28"/>
      <c r="AE2837" s="28">
        <v>35</v>
      </c>
      <c r="AF2837" s="33">
        <v>0.01</v>
      </c>
      <c r="AG2837" s="28">
        <v>2</v>
      </c>
      <c r="AH2837" s="31">
        <v>4.7E-2</v>
      </c>
      <c r="AI2837" s="31">
        <v>1.5529999999999999</v>
      </c>
      <c r="AJ2837" s="31"/>
      <c r="AK2837" s="75" t="str">
        <f t="shared" si="582"/>
        <v>A</v>
      </c>
      <c r="AL2837" s="75" t="str">
        <f t="shared" si="583"/>
        <v>A</v>
      </c>
      <c r="AM2837" s="75"/>
      <c r="AN2837" s="75" t="str">
        <f t="shared" si="588"/>
        <v>A</v>
      </c>
      <c r="AO2837" s="75" t="str">
        <f t="shared" si="589"/>
        <v>A</v>
      </c>
      <c r="AP2837" s="75" t="str">
        <f t="shared" si="590"/>
        <v>A</v>
      </c>
      <c r="AQ2837" s="75" t="str">
        <f t="shared" si="591"/>
        <v/>
      </c>
      <c r="AR2837" s="75" t="str">
        <f t="shared" si="584"/>
        <v/>
      </c>
      <c r="AS2837" s="75"/>
      <c r="AT2837" s="75"/>
      <c r="AU2837" s="48" t="e">
        <f>IF(OR(AQ2837="I",#REF!="I",AQ2837="C",#REF!="C"),"Termovacío",IF(OR(AO2837="I",AN2837="I",AP2837="I",AK2837="I",AL2837="I",AO2837="C",AN2837="C",AP2837="C",AK2837="C",AL2837="C"),"Regeneración",""))</f>
        <v>#REF!</v>
      </c>
    </row>
    <row r="2838" spans="1:47" s="10" customFormat="1" ht="15" customHeight="1" x14ac:dyDescent="0.2">
      <c r="A2838" s="4">
        <v>79</v>
      </c>
      <c r="B2838" s="4">
        <v>500056</v>
      </c>
      <c r="C2838" s="4" t="s">
        <v>87</v>
      </c>
      <c r="D2838" s="4" t="s">
        <v>163</v>
      </c>
      <c r="E2838" s="3"/>
      <c r="F2838" s="4" t="s">
        <v>371</v>
      </c>
      <c r="G2838" s="4" t="s">
        <v>9</v>
      </c>
      <c r="H2838" s="4" t="s">
        <v>200</v>
      </c>
      <c r="I2838" s="4" t="s">
        <v>10</v>
      </c>
      <c r="J2838" s="4" t="s">
        <v>144</v>
      </c>
      <c r="K2838" s="4" t="s">
        <v>145</v>
      </c>
      <c r="L2838" s="4">
        <v>1977</v>
      </c>
      <c r="M2838" s="4" t="s">
        <v>266</v>
      </c>
      <c r="N2838" s="4" t="s">
        <v>304</v>
      </c>
      <c r="O2838" s="4" t="s">
        <v>122</v>
      </c>
      <c r="P2838" s="4"/>
      <c r="Q2838" s="4"/>
      <c r="R2838" s="4" t="s">
        <v>123</v>
      </c>
      <c r="S2838" s="13"/>
      <c r="T2838" s="4"/>
      <c r="U2838" s="4"/>
      <c r="V2838" s="4"/>
      <c r="W2838" s="4">
        <v>60</v>
      </c>
      <c r="X2838" s="13">
        <v>40652</v>
      </c>
      <c r="Y2838" s="27"/>
      <c r="Z2838" s="27"/>
      <c r="AA2838" s="28"/>
      <c r="AB2838" s="31"/>
      <c r="AC2838" s="32"/>
      <c r="AD2838" s="28"/>
      <c r="AE2838" s="28">
        <v>33</v>
      </c>
      <c r="AF2838" s="33">
        <v>0.01</v>
      </c>
      <c r="AG2838" s="28">
        <v>2</v>
      </c>
      <c r="AH2838" s="31">
        <v>4.1000000000000002E-2</v>
      </c>
      <c r="AI2838" s="31">
        <v>1.306</v>
      </c>
      <c r="AJ2838" s="31"/>
      <c r="AK2838" s="75" t="str">
        <f t="shared" si="582"/>
        <v>A</v>
      </c>
      <c r="AL2838" s="75" t="str">
        <f t="shared" si="583"/>
        <v>A</v>
      </c>
      <c r="AM2838" s="75"/>
      <c r="AN2838" s="75" t="str">
        <f t="shared" si="588"/>
        <v>A</v>
      </c>
      <c r="AO2838" s="75" t="str">
        <f t="shared" si="589"/>
        <v>A</v>
      </c>
      <c r="AP2838" s="75" t="str">
        <f t="shared" si="590"/>
        <v>A</v>
      </c>
      <c r="AQ2838" s="75" t="str">
        <f t="shared" si="591"/>
        <v/>
      </c>
      <c r="AR2838" s="75" t="str">
        <f t="shared" si="584"/>
        <v/>
      </c>
      <c r="AS2838" s="75"/>
      <c r="AT2838" s="75"/>
      <c r="AU2838" s="48" t="e">
        <f>IF(OR(AQ2838="I",#REF!="I",AQ2838="C",#REF!="C"),"Termovacío",IF(OR(AO2838="I",AN2838="I",AP2838="I",AK2838="I",AL2838="I",AO2838="C",AN2838="C",AP2838="C",AK2838="C",AL2838="C"),"Regeneración",""))</f>
        <v>#REF!</v>
      </c>
    </row>
    <row r="2839" spans="1:47" s="10" customFormat="1" ht="15" customHeight="1" x14ac:dyDescent="0.2">
      <c r="A2839" s="4">
        <v>79</v>
      </c>
      <c r="B2839" s="4">
        <v>500056</v>
      </c>
      <c r="C2839" s="4" t="s">
        <v>87</v>
      </c>
      <c r="D2839" s="4" t="s">
        <v>163</v>
      </c>
      <c r="E2839" s="3"/>
      <c r="F2839" s="4" t="s">
        <v>371</v>
      </c>
      <c r="G2839" s="4" t="s">
        <v>9</v>
      </c>
      <c r="H2839" s="4" t="s">
        <v>200</v>
      </c>
      <c r="I2839" s="4" t="s">
        <v>10</v>
      </c>
      <c r="J2839" s="4" t="s">
        <v>144</v>
      </c>
      <c r="K2839" s="4" t="s">
        <v>145</v>
      </c>
      <c r="L2839" s="4">
        <v>1977</v>
      </c>
      <c r="M2839" s="4" t="s">
        <v>266</v>
      </c>
      <c r="N2839" s="4" t="s">
        <v>304</v>
      </c>
      <c r="O2839" s="4" t="s">
        <v>122</v>
      </c>
      <c r="P2839" s="4"/>
      <c r="Q2839" s="4"/>
      <c r="R2839" s="4" t="s">
        <v>123</v>
      </c>
      <c r="S2839" s="13"/>
      <c r="T2839" s="4"/>
      <c r="U2839" s="4"/>
      <c r="V2839" s="4"/>
      <c r="W2839" s="4">
        <v>60</v>
      </c>
      <c r="X2839" s="13">
        <v>40316</v>
      </c>
      <c r="Y2839" s="27"/>
      <c r="Z2839" s="27"/>
      <c r="AA2839" s="28"/>
      <c r="AB2839" s="31"/>
      <c r="AC2839" s="32"/>
      <c r="AD2839" s="28"/>
      <c r="AE2839" s="28">
        <v>38</v>
      </c>
      <c r="AF2839" s="33">
        <v>0.01</v>
      </c>
      <c r="AG2839" s="28">
        <v>2</v>
      </c>
      <c r="AH2839" s="31">
        <v>6.6000000000000003E-2</v>
      </c>
      <c r="AI2839" s="31">
        <v>1.4810000000000001</v>
      </c>
      <c r="AJ2839" s="31"/>
      <c r="AK2839" s="75" t="str">
        <f t="shared" si="582"/>
        <v>A</v>
      </c>
      <c r="AL2839" s="75" t="str">
        <f t="shared" si="583"/>
        <v>A</v>
      </c>
      <c r="AM2839" s="75"/>
      <c r="AN2839" s="75" t="str">
        <f t="shared" si="588"/>
        <v>A</v>
      </c>
      <c r="AO2839" s="75" t="str">
        <f t="shared" si="589"/>
        <v>A</v>
      </c>
      <c r="AP2839" s="75" t="str">
        <f t="shared" si="590"/>
        <v>A</v>
      </c>
      <c r="AQ2839" s="75" t="str">
        <f t="shared" si="591"/>
        <v/>
      </c>
      <c r="AR2839" s="75" t="str">
        <f t="shared" si="584"/>
        <v/>
      </c>
      <c r="AS2839" s="75"/>
      <c r="AT2839" s="75"/>
      <c r="AU2839" s="48" t="e">
        <f>IF(OR(AQ2839="I",#REF!="I",AQ2839="C",#REF!="C"),"Termovacío",IF(OR(AO2839="I",AN2839="I",AP2839="I",AK2839="I",AL2839="I",AO2839="C",AN2839="C",AP2839="C",AK2839="C",AL2839="C"),"Regeneración",""))</f>
        <v>#REF!</v>
      </c>
    </row>
    <row r="2840" spans="1:47" s="10" customFormat="1" ht="15" customHeight="1" x14ac:dyDescent="0.2">
      <c r="A2840" s="4">
        <v>79</v>
      </c>
      <c r="B2840" s="4">
        <v>500056</v>
      </c>
      <c r="C2840" s="4" t="s">
        <v>87</v>
      </c>
      <c r="D2840" s="4" t="s">
        <v>163</v>
      </c>
      <c r="E2840" s="3"/>
      <c r="F2840" s="4" t="s">
        <v>371</v>
      </c>
      <c r="G2840" s="4" t="s">
        <v>9</v>
      </c>
      <c r="H2840" s="4" t="s">
        <v>200</v>
      </c>
      <c r="I2840" s="4" t="s">
        <v>10</v>
      </c>
      <c r="J2840" s="4" t="s">
        <v>144</v>
      </c>
      <c r="K2840" s="4" t="s">
        <v>145</v>
      </c>
      <c r="L2840" s="4">
        <v>1977</v>
      </c>
      <c r="M2840" s="4" t="s">
        <v>266</v>
      </c>
      <c r="N2840" s="4" t="s">
        <v>304</v>
      </c>
      <c r="O2840" s="4" t="s">
        <v>122</v>
      </c>
      <c r="P2840" s="4"/>
      <c r="Q2840" s="4"/>
      <c r="R2840" s="4" t="s">
        <v>123</v>
      </c>
      <c r="S2840" s="13"/>
      <c r="T2840" s="4"/>
      <c r="U2840" s="4"/>
      <c r="V2840" s="4"/>
      <c r="W2840" s="4">
        <v>60</v>
      </c>
      <c r="X2840" s="13">
        <v>40101</v>
      </c>
      <c r="Y2840" s="27"/>
      <c r="Z2840" s="27"/>
      <c r="AA2840" s="28"/>
      <c r="AB2840" s="31"/>
      <c r="AC2840" s="32"/>
      <c r="AD2840" s="28"/>
      <c r="AE2840" s="28">
        <v>39</v>
      </c>
      <c r="AF2840" s="33">
        <v>0.02</v>
      </c>
      <c r="AG2840" s="28">
        <v>2</v>
      </c>
      <c r="AH2840" s="31">
        <v>4.1000000000000002E-2</v>
      </c>
      <c r="AI2840" s="31">
        <v>1.3620000000000001</v>
      </c>
      <c r="AJ2840" s="31"/>
      <c r="AK2840" s="75" t="str">
        <f t="shared" si="582"/>
        <v>A</v>
      </c>
      <c r="AL2840" s="75" t="str">
        <f t="shared" si="583"/>
        <v>A</v>
      </c>
      <c r="AM2840" s="75"/>
      <c r="AN2840" s="75" t="str">
        <f t="shared" si="588"/>
        <v>A</v>
      </c>
      <c r="AO2840" s="75" t="str">
        <f t="shared" si="589"/>
        <v>A</v>
      </c>
      <c r="AP2840" s="75" t="str">
        <f t="shared" si="590"/>
        <v>A</v>
      </c>
      <c r="AQ2840" s="75" t="str">
        <f t="shared" si="591"/>
        <v/>
      </c>
      <c r="AR2840" s="75" t="str">
        <f t="shared" si="584"/>
        <v/>
      </c>
      <c r="AS2840" s="75"/>
      <c r="AT2840" s="75"/>
      <c r="AU2840" s="48" t="e">
        <f>IF(OR(AQ2840="I",#REF!="I",AQ2840="C",#REF!="C"),"Termovacío",IF(OR(AO2840="I",AN2840="I",AP2840="I",AK2840="I",AL2840="I",AO2840="C",AN2840="C",AP2840="C",AK2840="C",AL2840="C"),"Regeneración",""))</f>
        <v>#REF!</v>
      </c>
    </row>
    <row r="2841" spans="1:47" s="10" customFormat="1" ht="15" customHeight="1" x14ac:dyDescent="0.2">
      <c r="A2841" s="4">
        <v>79</v>
      </c>
      <c r="B2841" s="4">
        <v>500056</v>
      </c>
      <c r="C2841" s="4" t="s">
        <v>87</v>
      </c>
      <c r="D2841" s="4" t="s">
        <v>163</v>
      </c>
      <c r="E2841" s="3"/>
      <c r="F2841" s="4" t="s">
        <v>371</v>
      </c>
      <c r="G2841" s="4" t="s">
        <v>9</v>
      </c>
      <c r="H2841" s="4" t="s">
        <v>200</v>
      </c>
      <c r="I2841" s="4" t="s">
        <v>10</v>
      </c>
      <c r="J2841" s="4" t="s">
        <v>144</v>
      </c>
      <c r="K2841" s="4" t="s">
        <v>145</v>
      </c>
      <c r="L2841" s="4">
        <v>1977</v>
      </c>
      <c r="M2841" s="4" t="s">
        <v>266</v>
      </c>
      <c r="N2841" s="4" t="s">
        <v>304</v>
      </c>
      <c r="O2841" s="4" t="s">
        <v>122</v>
      </c>
      <c r="P2841" s="4"/>
      <c r="Q2841" s="4"/>
      <c r="R2841" s="4" t="s">
        <v>123</v>
      </c>
      <c r="S2841" s="13"/>
      <c r="T2841" s="4"/>
      <c r="U2841" s="4"/>
      <c r="V2841" s="4"/>
      <c r="W2841" s="4">
        <v>60</v>
      </c>
      <c r="X2841" s="13">
        <v>39777</v>
      </c>
      <c r="Y2841" s="27"/>
      <c r="Z2841" s="27"/>
      <c r="AA2841" s="28"/>
      <c r="AB2841" s="31"/>
      <c r="AC2841" s="32"/>
      <c r="AD2841" s="28"/>
      <c r="AE2841" s="28">
        <v>37</v>
      </c>
      <c r="AF2841" s="33">
        <v>0.01</v>
      </c>
      <c r="AG2841" s="28"/>
      <c r="AH2841" s="31">
        <v>3.5000000000000003E-2</v>
      </c>
      <c r="AI2841" s="31"/>
      <c r="AJ2841" s="31"/>
      <c r="AK2841" s="75" t="str">
        <f t="shared" si="582"/>
        <v>A</v>
      </c>
      <c r="AL2841" s="75" t="str">
        <f t="shared" si="583"/>
        <v/>
      </c>
      <c r="AM2841" s="75"/>
      <c r="AN2841" s="75" t="str">
        <f t="shared" si="588"/>
        <v>A</v>
      </c>
      <c r="AO2841" s="75" t="str">
        <f t="shared" si="589"/>
        <v>A</v>
      </c>
      <c r="AP2841" s="75" t="str">
        <f t="shared" si="590"/>
        <v/>
      </c>
      <c r="AQ2841" s="75" t="str">
        <f t="shared" si="591"/>
        <v/>
      </c>
      <c r="AR2841" s="75" t="str">
        <f t="shared" si="584"/>
        <v/>
      </c>
      <c r="AS2841" s="75"/>
      <c r="AT2841" s="75"/>
      <c r="AU2841" s="48" t="e">
        <f>IF(OR(AQ2841="I",#REF!="I",AQ2841="C",#REF!="C"),"Termovacío",IF(OR(AO2841="I",AN2841="I",AP2841="I",AK2841="I",AL2841="I",AO2841="C",AN2841="C",AP2841="C",AK2841="C",AL2841="C"),"Regeneración",""))</f>
        <v>#REF!</v>
      </c>
    </row>
    <row r="2842" spans="1:47" s="10" customFormat="1" ht="15" customHeight="1" x14ac:dyDescent="0.2">
      <c r="A2842" s="4">
        <v>79</v>
      </c>
      <c r="B2842" s="4">
        <v>500056</v>
      </c>
      <c r="C2842" s="4" t="s">
        <v>87</v>
      </c>
      <c r="D2842" s="4" t="s">
        <v>163</v>
      </c>
      <c r="E2842" s="3"/>
      <c r="F2842" s="4" t="s">
        <v>371</v>
      </c>
      <c r="G2842" s="4" t="s">
        <v>9</v>
      </c>
      <c r="H2842" s="4" t="s">
        <v>200</v>
      </c>
      <c r="I2842" s="4" t="s">
        <v>10</v>
      </c>
      <c r="J2842" s="4" t="s">
        <v>144</v>
      </c>
      <c r="K2842" s="4" t="s">
        <v>145</v>
      </c>
      <c r="L2842" s="4">
        <v>1977</v>
      </c>
      <c r="M2842" s="4" t="s">
        <v>266</v>
      </c>
      <c r="N2842" s="4" t="s">
        <v>304</v>
      </c>
      <c r="O2842" s="4" t="s">
        <v>122</v>
      </c>
      <c r="P2842" s="4"/>
      <c r="Q2842" s="4"/>
      <c r="R2842" s="4" t="s">
        <v>123</v>
      </c>
      <c r="S2842" s="13"/>
      <c r="T2842" s="4"/>
      <c r="U2842" s="4"/>
      <c r="V2842" s="4"/>
      <c r="W2842" s="4">
        <v>60</v>
      </c>
      <c r="X2842" s="13">
        <v>39700</v>
      </c>
      <c r="Y2842" s="27"/>
      <c r="Z2842" s="27"/>
      <c r="AA2842" s="28"/>
      <c r="AB2842" s="31"/>
      <c r="AC2842" s="32"/>
      <c r="AD2842" s="28"/>
      <c r="AE2842" s="28">
        <v>40.5</v>
      </c>
      <c r="AF2842" s="33">
        <v>0.02</v>
      </c>
      <c r="AG2842" s="28">
        <v>1.5</v>
      </c>
      <c r="AH2842" s="31">
        <v>4.5999999999999999E-2</v>
      </c>
      <c r="AI2842" s="31">
        <v>1.42</v>
      </c>
      <c r="AJ2842" s="31"/>
      <c r="AK2842" s="75" t="str">
        <f t="shared" si="582"/>
        <v>A</v>
      </c>
      <c r="AL2842" s="75" t="str">
        <f t="shared" si="583"/>
        <v>A</v>
      </c>
      <c r="AM2842" s="75"/>
      <c r="AN2842" s="75" t="str">
        <f t="shared" si="588"/>
        <v>A</v>
      </c>
      <c r="AO2842" s="75" t="str">
        <f t="shared" si="589"/>
        <v>A</v>
      </c>
      <c r="AP2842" s="75" t="str">
        <f t="shared" si="590"/>
        <v>A</v>
      </c>
      <c r="AQ2842" s="75" t="str">
        <f t="shared" si="591"/>
        <v/>
      </c>
      <c r="AR2842" s="75" t="str">
        <f t="shared" si="584"/>
        <v/>
      </c>
      <c r="AS2842" s="75"/>
      <c r="AT2842" s="75"/>
      <c r="AU2842" s="48" t="e">
        <f>IF(OR(AQ2842="I",#REF!="I",AQ2842="C",#REF!="C"),"Termovacío",IF(OR(AO2842="I",AN2842="I",AP2842="I",AK2842="I",AL2842="I",AO2842="C",AN2842="C",AP2842="C",AK2842="C",AL2842="C"),"Regeneración",""))</f>
        <v>#REF!</v>
      </c>
    </row>
    <row r="2843" spans="1:47" s="10" customFormat="1" ht="15" customHeight="1" x14ac:dyDescent="0.2">
      <c r="A2843" s="4">
        <v>79</v>
      </c>
      <c r="B2843" s="4">
        <v>500056</v>
      </c>
      <c r="C2843" s="4" t="s">
        <v>87</v>
      </c>
      <c r="D2843" s="4" t="s">
        <v>163</v>
      </c>
      <c r="E2843" s="3"/>
      <c r="F2843" s="4" t="s">
        <v>371</v>
      </c>
      <c r="G2843" s="4" t="s">
        <v>9</v>
      </c>
      <c r="H2843" s="4" t="s">
        <v>200</v>
      </c>
      <c r="I2843" s="4" t="s">
        <v>10</v>
      </c>
      <c r="J2843" s="4" t="s">
        <v>144</v>
      </c>
      <c r="K2843" s="4" t="s">
        <v>145</v>
      </c>
      <c r="L2843" s="4">
        <v>1977</v>
      </c>
      <c r="M2843" s="4" t="s">
        <v>266</v>
      </c>
      <c r="N2843" s="4" t="s">
        <v>304</v>
      </c>
      <c r="O2843" s="4" t="s">
        <v>122</v>
      </c>
      <c r="P2843" s="4"/>
      <c r="Q2843" s="4"/>
      <c r="R2843" s="4" t="s">
        <v>123</v>
      </c>
      <c r="S2843" s="13"/>
      <c r="T2843" s="4"/>
      <c r="U2843" s="4"/>
      <c r="V2843" s="4"/>
      <c r="W2843" s="4">
        <v>60</v>
      </c>
      <c r="X2843" s="13">
        <v>39121</v>
      </c>
      <c r="Y2843" s="27"/>
      <c r="Z2843" s="27"/>
      <c r="AA2843" s="28"/>
      <c r="AB2843" s="31"/>
      <c r="AC2843" s="32"/>
      <c r="AD2843" s="28"/>
      <c r="AE2843" s="28">
        <v>41.2</v>
      </c>
      <c r="AF2843" s="33">
        <v>2.3E-2</v>
      </c>
      <c r="AG2843" s="28">
        <v>1</v>
      </c>
      <c r="AH2843" s="31">
        <v>0.03</v>
      </c>
      <c r="AI2843" s="31">
        <v>0.81299999999999994</v>
      </c>
      <c r="AJ2843" s="31"/>
      <c r="AK2843" s="75" t="str">
        <f t="shared" si="582"/>
        <v>A</v>
      </c>
      <c r="AL2843" s="75" t="str">
        <f t="shared" si="583"/>
        <v>A</v>
      </c>
      <c r="AM2843" s="75"/>
      <c r="AN2843" s="75" t="str">
        <f t="shared" si="588"/>
        <v>A</v>
      </c>
      <c r="AO2843" s="75" t="str">
        <f t="shared" si="589"/>
        <v>A</v>
      </c>
      <c r="AP2843" s="75" t="str">
        <f t="shared" si="590"/>
        <v>A</v>
      </c>
      <c r="AQ2843" s="75" t="str">
        <f t="shared" si="591"/>
        <v/>
      </c>
      <c r="AR2843" s="75" t="str">
        <f t="shared" si="584"/>
        <v/>
      </c>
      <c r="AS2843" s="75"/>
      <c r="AT2843" s="75"/>
      <c r="AU2843" s="48" t="e">
        <f>IF(OR(AQ2843="I",#REF!="I",AQ2843="C",#REF!="C"),"Termovacío",IF(OR(AO2843="I",AN2843="I",AP2843="I",AK2843="I",AL2843="I",AO2843="C",AN2843="C",AP2843="C",AK2843="C",AL2843="C"),"Regeneración",""))</f>
        <v>#REF!</v>
      </c>
    </row>
    <row r="2844" spans="1:47" s="10" customFormat="1" ht="15" customHeight="1" x14ac:dyDescent="0.2">
      <c r="A2844" s="4">
        <v>79</v>
      </c>
      <c r="B2844" s="4">
        <v>500056</v>
      </c>
      <c r="C2844" s="4" t="s">
        <v>87</v>
      </c>
      <c r="D2844" s="4" t="s">
        <v>163</v>
      </c>
      <c r="E2844" s="3"/>
      <c r="F2844" s="4" t="s">
        <v>371</v>
      </c>
      <c r="G2844" s="4" t="s">
        <v>9</v>
      </c>
      <c r="H2844" s="4" t="s">
        <v>200</v>
      </c>
      <c r="I2844" s="4" t="s">
        <v>10</v>
      </c>
      <c r="J2844" s="4" t="s">
        <v>144</v>
      </c>
      <c r="K2844" s="4" t="s">
        <v>145</v>
      </c>
      <c r="L2844" s="4">
        <v>1977</v>
      </c>
      <c r="M2844" s="4" t="s">
        <v>266</v>
      </c>
      <c r="N2844" s="4" t="s">
        <v>304</v>
      </c>
      <c r="O2844" s="4" t="s">
        <v>122</v>
      </c>
      <c r="P2844" s="4"/>
      <c r="Q2844" s="4"/>
      <c r="R2844" s="4" t="s">
        <v>123</v>
      </c>
      <c r="S2844" s="13"/>
      <c r="T2844" s="4"/>
      <c r="U2844" s="4"/>
      <c r="V2844" s="4"/>
      <c r="W2844" s="4">
        <v>60</v>
      </c>
      <c r="X2844" s="13">
        <v>39042</v>
      </c>
      <c r="Y2844" s="27"/>
      <c r="Z2844" s="27"/>
      <c r="AA2844" s="28"/>
      <c r="AB2844" s="31"/>
      <c r="AC2844" s="32">
        <v>60</v>
      </c>
      <c r="AD2844" s="28"/>
      <c r="AE2844" s="28">
        <v>23.2</v>
      </c>
      <c r="AF2844" s="33">
        <v>0.06</v>
      </c>
      <c r="AG2844" s="28">
        <v>4.5</v>
      </c>
      <c r="AH2844" s="31">
        <v>0.23499999999999999</v>
      </c>
      <c r="AI2844" s="31">
        <v>5.4749999999999996</v>
      </c>
      <c r="AJ2844" s="31"/>
      <c r="AK2844" s="75" t="str">
        <f t="shared" si="582"/>
        <v>C</v>
      </c>
      <c r="AL2844" s="75" t="str">
        <f t="shared" si="583"/>
        <v>I</v>
      </c>
      <c r="AM2844" s="75"/>
      <c r="AN2844" s="75" t="str">
        <f t="shared" si="588"/>
        <v>C</v>
      </c>
      <c r="AO2844" s="75" t="str">
        <f t="shared" si="589"/>
        <v>I</v>
      </c>
      <c r="AP2844" s="75" t="str">
        <f t="shared" si="590"/>
        <v>I</v>
      </c>
      <c r="AQ2844" s="75" t="str">
        <f t="shared" si="591"/>
        <v>A</v>
      </c>
      <c r="AR2844" s="75" t="str">
        <f t="shared" si="584"/>
        <v/>
      </c>
      <c r="AS2844" s="75"/>
      <c r="AT2844" s="75"/>
      <c r="AU2844" s="48" t="e">
        <f>IF(OR(AQ2844="I",#REF!="I",AQ2844="C",#REF!="C"),"Termovacío",IF(OR(AO2844="I",AN2844="I",AP2844="I",AK2844="I",AL2844="I",AO2844="C",AN2844="C",AP2844="C",AK2844="C",AL2844="C"),"Regeneración",""))</f>
        <v>#REF!</v>
      </c>
    </row>
    <row r="2845" spans="1:47" s="10" customFormat="1" ht="15" customHeight="1" x14ac:dyDescent="0.2">
      <c r="A2845" s="4">
        <v>79</v>
      </c>
      <c r="B2845" s="4">
        <v>500056</v>
      </c>
      <c r="C2845" s="4" t="s">
        <v>87</v>
      </c>
      <c r="D2845" s="4" t="s">
        <v>163</v>
      </c>
      <c r="E2845" s="3"/>
      <c r="F2845" s="4" t="s">
        <v>371</v>
      </c>
      <c r="G2845" s="4" t="s">
        <v>9</v>
      </c>
      <c r="H2845" s="4" t="s">
        <v>200</v>
      </c>
      <c r="I2845" s="4" t="s">
        <v>10</v>
      </c>
      <c r="J2845" s="4" t="s">
        <v>144</v>
      </c>
      <c r="K2845" s="4" t="s">
        <v>145</v>
      </c>
      <c r="L2845" s="4">
        <v>1977</v>
      </c>
      <c r="M2845" s="4" t="s">
        <v>266</v>
      </c>
      <c r="N2845" s="4" t="s">
        <v>304</v>
      </c>
      <c r="O2845" s="4" t="s">
        <v>122</v>
      </c>
      <c r="P2845" s="4"/>
      <c r="Q2845" s="4"/>
      <c r="R2845" s="4" t="s">
        <v>123</v>
      </c>
      <c r="S2845" s="13"/>
      <c r="T2845" s="4"/>
      <c r="U2845" s="4"/>
      <c r="V2845" s="4"/>
      <c r="W2845" s="4">
        <v>60</v>
      </c>
      <c r="X2845" s="13">
        <v>38506</v>
      </c>
      <c r="Y2845" s="27"/>
      <c r="Z2845" s="27"/>
      <c r="AA2845" s="28"/>
      <c r="AB2845" s="31"/>
      <c r="AC2845" s="32">
        <v>36</v>
      </c>
      <c r="AD2845" s="28"/>
      <c r="AE2845" s="28"/>
      <c r="AF2845" s="33"/>
      <c r="AG2845" s="28"/>
      <c r="AH2845" s="31"/>
      <c r="AI2845" s="31"/>
      <c r="AJ2845" s="31"/>
      <c r="AK2845" s="75" t="str">
        <f t="shared" si="582"/>
        <v/>
      </c>
      <c r="AL2845" s="75" t="str">
        <f t="shared" si="583"/>
        <v/>
      </c>
      <c r="AM2845" s="75"/>
      <c r="AN2845" s="75" t="str">
        <f t="shared" si="588"/>
        <v/>
      </c>
      <c r="AO2845" s="75" t="str">
        <f t="shared" si="589"/>
        <v/>
      </c>
      <c r="AP2845" s="75" t="str">
        <f t="shared" si="590"/>
        <v/>
      </c>
      <c r="AQ2845" s="75" t="str">
        <f t="shared" si="591"/>
        <v>C</v>
      </c>
      <c r="AR2845" s="75" t="str">
        <f t="shared" si="584"/>
        <v/>
      </c>
      <c r="AS2845" s="75"/>
      <c r="AT2845" s="75"/>
      <c r="AU2845" s="48" t="e">
        <f>IF(OR(AQ2845="I",#REF!="I",AQ2845="C",#REF!="C"),"Termovacío",IF(OR(AO2845="I",AN2845="I",AP2845="I",AK2845="I",AL2845="I",AO2845="C",AN2845="C",AP2845="C",AK2845="C",AL2845="C"),"Regeneración",""))</f>
        <v>#REF!</v>
      </c>
    </row>
    <row r="2846" spans="1:47" s="10" customFormat="1" ht="15" customHeight="1" x14ac:dyDescent="0.2">
      <c r="A2846" s="4">
        <v>79</v>
      </c>
      <c r="B2846" s="4">
        <v>500056</v>
      </c>
      <c r="C2846" s="4" t="s">
        <v>87</v>
      </c>
      <c r="D2846" s="4" t="s">
        <v>163</v>
      </c>
      <c r="E2846" s="3"/>
      <c r="F2846" s="4" t="s">
        <v>371</v>
      </c>
      <c r="G2846" s="4" t="s">
        <v>9</v>
      </c>
      <c r="H2846" s="4" t="s">
        <v>200</v>
      </c>
      <c r="I2846" s="4" t="s">
        <v>10</v>
      </c>
      <c r="J2846" s="4" t="s">
        <v>144</v>
      </c>
      <c r="K2846" s="4" t="s">
        <v>145</v>
      </c>
      <c r="L2846" s="4">
        <v>1977</v>
      </c>
      <c r="M2846" s="4" t="s">
        <v>266</v>
      </c>
      <c r="N2846" s="4" t="s">
        <v>304</v>
      </c>
      <c r="O2846" s="4" t="s">
        <v>122</v>
      </c>
      <c r="P2846" s="4"/>
      <c r="Q2846" s="4"/>
      <c r="R2846" s="4" t="s">
        <v>123</v>
      </c>
      <c r="S2846" s="13"/>
      <c r="T2846" s="4"/>
      <c r="U2846" s="4"/>
      <c r="V2846" s="4"/>
      <c r="W2846" s="4">
        <v>60</v>
      </c>
      <c r="X2846" s="13">
        <v>38049</v>
      </c>
      <c r="Y2846" s="27"/>
      <c r="Z2846" s="27"/>
      <c r="AA2846" s="28"/>
      <c r="AB2846" s="31"/>
      <c r="AC2846" s="32">
        <v>70</v>
      </c>
      <c r="AD2846" s="28"/>
      <c r="AE2846" s="28">
        <v>25.1</v>
      </c>
      <c r="AF2846" s="33"/>
      <c r="AG2846" s="28">
        <v>3.5</v>
      </c>
      <c r="AH2846" s="31"/>
      <c r="AI2846" s="31"/>
      <c r="AJ2846" s="31"/>
      <c r="AK2846" s="75" t="str">
        <f t="shared" si="582"/>
        <v/>
      </c>
      <c r="AL2846" s="75" t="str">
        <f t="shared" si="583"/>
        <v/>
      </c>
      <c r="AM2846" s="75"/>
      <c r="AN2846" s="75" t="str">
        <f t="shared" si="588"/>
        <v/>
      </c>
      <c r="AO2846" s="75" t="str">
        <f t="shared" si="589"/>
        <v>I</v>
      </c>
      <c r="AP2846" s="75" t="str">
        <f t="shared" si="590"/>
        <v>A</v>
      </c>
      <c r="AQ2846" s="75" t="str">
        <f t="shared" si="591"/>
        <v>A</v>
      </c>
      <c r="AR2846" s="75" t="str">
        <f t="shared" si="584"/>
        <v/>
      </c>
      <c r="AS2846" s="75"/>
      <c r="AT2846" s="75"/>
      <c r="AU2846" s="48" t="e">
        <f>IF(OR(AQ2846="I",#REF!="I",AQ2846="C",#REF!="C"),"Termovacío",IF(OR(AO2846="I",AN2846="I",AP2846="I",AK2846="I",AL2846="I",AO2846="C",AN2846="C",AP2846="C",AK2846="C",AL2846="C"),"Regeneración",""))</f>
        <v>#REF!</v>
      </c>
    </row>
    <row r="2847" spans="1:47" s="10" customFormat="1" ht="15" customHeight="1" x14ac:dyDescent="0.2">
      <c r="A2847" s="4">
        <v>79</v>
      </c>
      <c r="B2847" s="4">
        <v>500056</v>
      </c>
      <c r="C2847" s="4" t="s">
        <v>87</v>
      </c>
      <c r="D2847" s="4" t="s">
        <v>163</v>
      </c>
      <c r="E2847" s="3"/>
      <c r="F2847" s="4" t="s">
        <v>371</v>
      </c>
      <c r="G2847" s="4" t="s">
        <v>9</v>
      </c>
      <c r="H2847" s="4" t="s">
        <v>200</v>
      </c>
      <c r="I2847" s="4" t="s">
        <v>10</v>
      </c>
      <c r="J2847" s="4" t="s">
        <v>144</v>
      </c>
      <c r="K2847" s="4" t="s">
        <v>145</v>
      </c>
      <c r="L2847" s="4">
        <v>1977</v>
      </c>
      <c r="M2847" s="4" t="s">
        <v>266</v>
      </c>
      <c r="N2847" s="4" t="s">
        <v>304</v>
      </c>
      <c r="O2847" s="4" t="s">
        <v>122</v>
      </c>
      <c r="P2847" s="4"/>
      <c r="Q2847" s="4"/>
      <c r="R2847" s="4" t="s">
        <v>123</v>
      </c>
      <c r="S2847" s="13"/>
      <c r="T2847" s="4"/>
      <c r="U2847" s="4"/>
      <c r="V2847" s="4"/>
      <c r="W2847" s="4">
        <v>60</v>
      </c>
      <c r="X2847" s="13">
        <v>37347</v>
      </c>
      <c r="Y2847" s="27"/>
      <c r="Z2847" s="27"/>
      <c r="AA2847" s="28"/>
      <c r="AB2847" s="31"/>
      <c r="AC2847" s="32">
        <v>63.1</v>
      </c>
      <c r="AD2847" s="28"/>
      <c r="AE2847" s="28">
        <v>25.9</v>
      </c>
      <c r="AF2847" s="33">
        <v>6.5049999999999997E-2</v>
      </c>
      <c r="AG2847" s="28">
        <v>3.5</v>
      </c>
      <c r="AH2847" s="31"/>
      <c r="AI2847" s="31"/>
      <c r="AJ2847" s="31"/>
      <c r="AK2847" s="75" t="str">
        <f t="shared" si="582"/>
        <v/>
      </c>
      <c r="AL2847" s="75" t="str">
        <f t="shared" si="583"/>
        <v/>
      </c>
      <c r="AM2847" s="75"/>
      <c r="AN2847" s="75" t="str">
        <f t="shared" si="588"/>
        <v>C</v>
      </c>
      <c r="AO2847" s="75" t="str">
        <f t="shared" si="589"/>
        <v>I</v>
      </c>
      <c r="AP2847" s="75" t="str">
        <f t="shared" si="590"/>
        <v>A</v>
      </c>
      <c r="AQ2847" s="75" t="str">
        <f t="shared" si="591"/>
        <v>A</v>
      </c>
      <c r="AR2847" s="75" t="str">
        <f t="shared" si="584"/>
        <v/>
      </c>
      <c r="AS2847" s="75"/>
      <c r="AT2847" s="75"/>
      <c r="AU2847" s="48" t="e">
        <f>IF(OR(AQ2847="I",#REF!="I",AQ2847="C",#REF!="C"),"Termovacío",IF(OR(AO2847="I",AN2847="I",AP2847="I",AK2847="I",AL2847="I",AO2847="C",AN2847="C",AP2847="C",AK2847="C",AL2847="C"),"Regeneración",""))</f>
        <v>#REF!</v>
      </c>
    </row>
    <row r="2848" spans="1:47" s="10" customFormat="1" ht="15" customHeight="1" x14ac:dyDescent="0.2">
      <c r="A2848" s="4">
        <v>79</v>
      </c>
      <c r="B2848" s="4">
        <v>500056</v>
      </c>
      <c r="C2848" s="4" t="s">
        <v>87</v>
      </c>
      <c r="D2848" s="4" t="s">
        <v>163</v>
      </c>
      <c r="E2848" s="3"/>
      <c r="F2848" s="4" t="s">
        <v>371</v>
      </c>
      <c r="G2848" s="4" t="s">
        <v>9</v>
      </c>
      <c r="H2848" s="4" t="s">
        <v>200</v>
      </c>
      <c r="I2848" s="4" t="s">
        <v>10</v>
      </c>
      <c r="J2848" s="4" t="s">
        <v>144</v>
      </c>
      <c r="K2848" s="4" t="s">
        <v>145</v>
      </c>
      <c r="L2848" s="4">
        <v>1977</v>
      </c>
      <c r="M2848" s="4" t="s">
        <v>266</v>
      </c>
      <c r="N2848" s="4" t="s">
        <v>304</v>
      </c>
      <c r="O2848" s="4" t="s">
        <v>122</v>
      </c>
      <c r="P2848" s="4"/>
      <c r="Q2848" s="4"/>
      <c r="R2848" s="4" t="s">
        <v>123</v>
      </c>
      <c r="S2848" s="13"/>
      <c r="T2848" s="4"/>
      <c r="U2848" s="4"/>
      <c r="V2848" s="4"/>
      <c r="W2848" s="4">
        <v>60</v>
      </c>
      <c r="X2848" s="13">
        <v>36950</v>
      </c>
      <c r="Y2848" s="27"/>
      <c r="Z2848" s="27"/>
      <c r="AA2848" s="28"/>
      <c r="AB2848" s="31"/>
      <c r="AC2848" s="32">
        <v>64.599999999999994</v>
      </c>
      <c r="AD2848" s="28"/>
      <c r="AE2848" s="28">
        <v>26.5</v>
      </c>
      <c r="AF2848" s="33">
        <v>6.4780000000000004E-2</v>
      </c>
      <c r="AG2848" s="28">
        <v>3.1</v>
      </c>
      <c r="AH2848" s="31"/>
      <c r="AI2848" s="31"/>
      <c r="AJ2848" s="31"/>
      <c r="AK2848" s="75" t="str">
        <f t="shared" si="582"/>
        <v/>
      </c>
      <c r="AL2848" s="75" t="str">
        <f t="shared" si="583"/>
        <v/>
      </c>
      <c r="AM2848" s="75"/>
      <c r="AN2848" s="75" t="str">
        <f t="shared" si="588"/>
        <v>C</v>
      </c>
      <c r="AO2848" s="75" t="str">
        <f t="shared" si="589"/>
        <v>I</v>
      </c>
      <c r="AP2848" s="75" t="str">
        <f t="shared" si="590"/>
        <v>A</v>
      </c>
      <c r="AQ2848" s="75" t="str">
        <f t="shared" si="591"/>
        <v>A</v>
      </c>
      <c r="AR2848" s="75" t="str">
        <f t="shared" si="584"/>
        <v/>
      </c>
      <c r="AS2848" s="75"/>
      <c r="AT2848" s="75"/>
      <c r="AU2848" s="48" t="e">
        <f>IF(OR(AQ2848="I",#REF!="I",AQ2848="C",#REF!="C"),"Termovacío",IF(OR(AO2848="I",AN2848="I",AP2848="I",AK2848="I",AL2848="I",AO2848="C",AN2848="C",AP2848="C",AK2848="C",AL2848="C"),"Regeneración",""))</f>
        <v>#REF!</v>
      </c>
    </row>
    <row r="2849" spans="1:47" s="10" customFormat="1" ht="15" customHeight="1" x14ac:dyDescent="0.2">
      <c r="A2849" s="4">
        <v>79</v>
      </c>
      <c r="B2849" s="4">
        <v>500056</v>
      </c>
      <c r="C2849" s="4" t="s">
        <v>87</v>
      </c>
      <c r="D2849" s="4" t="s">
        <v>163</v>
      </c>
      <c r="E2849" s="3"/>
      <c r="F2849" s="4" t="s">
        <v>371</v>
      </c>
      <c r="G2849" s="4" t="s">
        <v>9</v>
      </c>
      <c r="H2849" s="4" t="s">
        <v>200</v>
      </c>
      <c r="I2849" s="4" t="s">
        <v>10</v>
      </c>
      <c r="J2849" s="4" t="s">
        <v>144</v>
      </c>
      <c r="K2849" s="4" t="s">
        <v>145</v>
      </c>
      <c r="L2849" s="4">
        <v>1977</v>
      </c>
      <c r="M2849" s="4" t="s">
        <v>266</v>
      </c>
      <c r="N2849" s="4" t="s">
        <v>304</v>
      </c>
      <c r="O2849" s="4" t="s">
        <v>122</v>
      </c>
      <c r="P2849" s="4"/>
      <c r="Q2849" s="4"/>
      <c r="R2849" s="4" t="s">
        <v>123</v>
      </c>
      <c r="S2849" s="13"/>
      <c r="T2849" s="4"/>
      <c r="U2849" s="4"/>
      <c r="V2849" s="4"/>
      <c r="W2849" s="4">
        <v>60</v>
      </c>
      <c r="X2849" s="13">
        <v>36585</v>
      </c>
      <c r="Y2849" s="27"/>
      <c r="Z2849" s="27"/>
      <c r="AA2849" s="28"/>
      <c r="AB2849" s="31"/>
      <c r="AC2849" s="32">
        <v>51.3</v>
      </c>
      <c r="AD2849" s="28"/>
      <c r="AE2849" s="28">
        <v>27.1</v>
      </c>
      <c r="AF2849" s="33">
        <v>5.1819999999999998E-2</v>
      </c>
      <c r="AG2849" s="28">
        <v>3.1</v>
      </c>
      <c r="AH2849" s="31"/>
      <c r="AI2849" s="31"/>
      <c r="AJ2849" s="31"/>
      <c r="AK2849" s="75" t="str">
        <f t="shared" si="582"/>
        <v/>
      </c>
      <c r="AL2849" s="75" t="str">
        <f t="shared" si="583"/>
        <v/>
      </c>
      <c r="AM2849" s="75"/>
      <c r="AN2849" s="75" t="str">
        <f t="shared" si="588"/>
        <v>C</v>
      </c>
      <c r="AO2849" s="75" t="str">
        <f t="shared" si="589"/>
        <v>I</v>
      </c>
      <c r="AP2849" s="75" t="str">
        <f t="shared" si="590"/>
        <v>A</v>
      </c>
      <c r="AQ2849" s="75" t="str">
        <f t="shared" si="591"/>
        <v>A</v>
      </c>
      <c r="AR2849" s="75" t="str">
        <f t="shared" si="584"/>
        <v/>
      </c>
      <c r="AS2849" s="75"/>
      <c r="AT2849" s="75"/>
      <c r="AU2849" s="48" t="e">
        <f>IF(OR(AQ2849="I",#REF!="I",AQ2849="C",#REF!="C"),"Termovacío",IF(OR(AO2849="I",AN2849="I",AP2849="I",AK2849="I",AL2849="I",AO2849="C",AN2849="C",AP2849="C",AK2849="C",AL2849="C"),"Regeneración",""))</f>
        <v>#REF!</v>
      </c>
    </row>
    <row r="2850" spans="1:47" s="10" customFormat="1" ht="15" customHeight="1" x14ac:dyDescent="0.2">
      <c r="A2850" s="4">
        <v>79</v>
      </c>
      <c r="B2850" s="4">
        <v>500056</v>
      </c>
      <c r="C2850" s="4" t="s">
        <v>87</v>
      </c>
      <c r="D2850" s="4" t="s">
        <v>163</v>
      </c>
      <c r="E2850" s="3"/>
      <c r="F2850" s="4" t="s">
        <v>371</v>
      </c>
      <c r="G2850" s="4" t="s">
        <v>9</v>
      </c>
      <c r="H2850" s="4" t="s">
        <v>200</v>
      </c>
      <c r="I2850" s="4" t="s">
        <v>10</v>
      </c>
      <c r="J2850" s="4" t="s">
        <v>144</v>
      </c>
      <c r="K2850" s="4" t="s">
        <v>145</v>
      </c>
      <c r="L2850" s="4">
        <v>1977</v>
      </c>
      <c r="M2850" s="4" t="s">
        <v>266</v>
      </c>
      <c r="N2850" s="4" t="s">
        <v>304</v>
      </c>
      <c r="O2850" s="4" t="s">
        <v>122</v>
      </c>
      <c r="P2850" s="4"/>
      <c r="Q2850" s="4"/>
      <c r="R2850" s="4" t="s">
        <v>123</v>
      </c>
      <c r="S2850" s="13"/>
      <c r="T2850" s="4"/>
      <c r="U2850" s="4"/>
      <c r="V2850" s="4"/>
      <c r="W2850" s="4">
        <v>60</v>
      </c>
      <c r="X2850" s="13">
        <v>36238</v>
      </c>
      <c r="Y2850" s="27"/>
      <c r="Z2850" s="27"/>
      <c r="AA2850" s="28"/>
      <c r="AB2850" s="31"/>
      <c r="AC2850" s="32">
        <v>50</v>
      </c>
      <c r="AD2850" s="28"/>
      <c r="AE2850" s="28">
        <v>27</v>
      </c>
      <c r="AF2850" s="33">
        <v>5.4934799999999999E-2</v>
      </c>
      <c r="AG2850" s="28">
        <v>3</v>
      </c>
      <c r="AH2850" s="31"/>
      <c r="AI2850" s="31"/>
      <c r="AJ2850" s="31"/>
      <c r="AK2850" s="75" t="str">
        <f t="shared" si="582"/>
        <v/>
      </c>
      <c r="AL2850" s="75" t="str">
        <f t="shared" si="583"/>
        <v/>
      </c>
      <c r="AM2850" s="75"/>
      <c r="AN2850" s="75" t="str">
        <f t="shared" si="588"/>
        <v>C</v>
      </c>
      <c r="AO2850" s="75" t="str">
        <f t="shared" si="589"/>
        <v>I</v>
      </c>
      <c r="AP2850" s="75" t="str">
        <f t="shared" si="590"/>
        <v>A</v>
      </c>
      <c r="AQ2850" s="75" t="str">
        <f t="shared" si="591"/>
        <v>A</v>
      </c>
      <c r="AR2850" s="75" t="str">
        <f t="shared" si="584"/>
        <v/>
      </c>
      <c r="AS2850" s="75"/>
      <c r="AT2850" s="75"/>
      <c r="AU2850" s="48" t="e">
        <f>IF(OR(AQ2850="I",#REF!="I",AQ2850="C",#REF!="C"),"Termovacío",IF(OR(AO2850="I",AN2850="I",AP2850="I",AK2850="I",AL2850="I",AO2850="C",AN2850="C",AP2850="C",AK2850="C",AL2850="C"),"Regeneración",""))</f>
        <v>#REF!</v>
      </c>
    </row>
    <row r="2851" spans="1:47" s="10" customFormat="1" ht="15" customHeight="1" x14ac:dyDescent="0.2">
      <c r="A2851" s="4">
        <v>79</v>
      </c>
      <c r="B2851" s="4">
        <v>500056</v>
      </c>
      <c r="C2851" s="4" t="s">
        <v>87</v>
      </c>
      <c r="D2851" s="4" t="s">
        <v>163</v>
      </c>
      <c r="E2851" s="3"/>
      <c r="F2851" s="4" t="s">
        <v>371</v>
      </c>
      <c r="G2851" s="4" t="s">
        <v>9</v>
      </c>
      <c r="H2851" s="4" t="s">
        <v>200</v>
      </c>
      <c r="I2851" s="4" t="s">
        <v>10</v>
      </c>
      <c r="J2851" s="4" t="s">
        <v>144</v>
      </c>
      <c r="K2851" s="4" t="s">
        <v>145</v>
      </c>
      <c r="L2851" s="4">
        <v>1977</v>
      </c>
      <c r="M2851" s="4" t="s">
        <v>266</v>
      </c>
      <c r="N2851" s="4" t="s">
        <v>304</v>
      </c>
      <c r="O2851" s="4" t="s">
        <v>122</v>
      </c>
      <c r="P2851" s="4"/>
      <c r="Q2851" s="4"/>
      <c r="R2851" s="4" t="s">
        <v>123</v>
      </c>
      <c r="S2851" s="13"/>
      <c r="T2851" s="4"/>
      <c r="U2851" s="4"/>
      <c r="V2851" s="4"/>
      <c r="W2851" s="4">
        <v>60</v>
      </c>
      <c r="X2851" s="13">
        <v>35838</v>
      </c>
      <c r="Y2851" s="27"/>
      <c r="Z2851" s="27"/>
      <c r="AA2851" s="28"/>
      <c r="AB2851" s="31"/>
      <c r="AC2851" s="32">
        <v>63</v>
      </c>
      <c r="AD2851" s="28"/>
      <c r="AE2851" s="28">
        <v>28.8</v>
      </c>
      <c r="AF2851" s="33">
        <v>4.1730000000000003E-2</v>
      </c>
      <c r="AG2851" s="28">
        <v>3</v>
      </c>
      <c r="AH2851" s="31"/>
      <c r="AI2851" s="31"/>
      <c r="AJ2851" s="31"/>
      <c r="AK2851" s="75" t="str">
        <f t="shared" si="582"/>
        <v/>
      </c>
      <c r="AL2851" s="75" t="str">
        <f t="shared" si="583"/>
        <v/>
      </c>
      <c r="AM2851" s="75"/>
      <c r="AN2851" s="75" t="str">
        <f t="shared" si="588"/>
        <v>A</v>
      </c>
      <c r="AO2851" s="75" t="str">
        <f t="shared" si="589"/>
        <v>C</v>
      </c>
      <c r="AP2851" s="75" t="str">
        <f t="shared" si="590"/>
        <v>A</v>
      </c>
      <c r="AQ2851" s="75" t="str">
        <f t="shared" si="591"/>
        <v>A</v>
      </c>
      <c r="AR2851" s="75" t="str">
        <f t="shared" si="584"/>
        <v/>
      </c>
      <c r="AS2851" s="75"/>
      <c r="AT2851" s="75"/>
      <c r="AU2851" s="48" t="e">
        <f>IF(OR(AQ2851="I",#REF!="I",AQ2851="C",#REF!="C"),"Termovacío",IF(OR(AO2851="I",AN2851="I",AP2851="I",AK2851="I",AL2851="I",AO2851="C",AN2851="C",AP2851="C",AK2851="C",AL2851="C"),"Regeneración",""))</f>
        <v>#REF!</v>
      </c>
    </row>
    <row r="2852" spans="1:47" s="10" customFormat="1" ht="15" customHeight="1" x14ac:dyDescent="0.2">
      <c r="A2852" s="4">
        <v>79</v>
      </c>
      <c r="B2852" s="4">
        <v>500056</v>
      </c>
      <c r="C2852" s="4" t="s">
        <v>87</v>
      </c>
      <c r="D2852" s="4" t="s">
        <v>163</v>
      </c>
      <c r="E2852" s="3"/>
      <c r="F2852" s="4" t="s">
        <v>371</v>
      </c>
      <c r="G2852" s="4" t="s">
        <v>9</v>
      </c>
      <c r="H2852" s="4" t="s">
        <v>200</v>
      </c>
      <c r="I2852" s="4" t="s">
        <v>10</v>
      </c>
      <c r="J2852" s="4" t="s">
        <v>144</v>
      </c>
      <c r="K2852" s="4" t="s">
        <v>145</v>
      </c>
      <c r="L2852" s="4">
        <v>1977</v>
      </c>
      <c r="M2852" s="4" t="s">
        <v>266</v>
      </c>
      <c r="N2852" s="4" t="s">
        <v>304</v>
      </c>
      <c r="O2852" s="4" t="s">
        <v>122</v>
      </c>
      <c r="P2852" s="4"/>
      <c r="Q2852" s="4"/>
      <c r="R2852" s="4" t="s">
        <v>123</v>
      </c>
      <c r="S2852" s="13"/>
      <c r="T2852" s="4"/>
      <c r="U2852" s="4"/>
      <c r="V2852" s="4"/>
      <c r="W2852" s="4">
        <v>60</v>
      </c>
      <c r="X2852" s="13">
        <v>35515</v>
      </c>
      <c r="Y2852" s="27"/>
      <c r="Z2852" s="27"/>
      <c r="AA2852" s="28"/>
      <c r="AB2852" s="31"/>
      <c r="AC2852" s="32">
        <v>44</v>
      </c>
      <c r="AD2852" s="28"/>
      <c r="AE2852" s="28">
        <v>27.5</v>
      </c>
      <c r="AF2852" s="33">
        <v>3.9300000000000002E-2</v>
      </c>
      <c r="AG2852" s="28">
        <v>2.5</v>
      </c>
      <c r="AH2852" s="31"/>
      <c r="AI2852" s="31"/>
      <c r="AJ2852" s="31"/>
      <c r="AK2852" s="75" t="str">
        <f t="shared" si="582"/>
        <v/>
      </c>
      <c r="AL2852" s="75" t="str">
        <f t="shared" si="583"/>
        <v/>
      </c>
      <c r="AM2852" s="75"/>
      <c r="AN2852" s="75" t="str">
        <f t="shared" si="588"/>
        <v>A</v>
      </c>
      <c r="AO2852" s="75" t="str">
        <f t="shared" si="589"/>
        <v>I</v>
      </c>
      <c r="AP2852" s="75" t="str">
        <f t="shared" si="590"/>
        <v>A</v>
      </c>
      <c r="AQ2852" s="75" t="str">
        <f t="shared" si="591"/>
        <v>A</v>
      </c>
      <c r="AR2852" s="75" t="str">
        <f t="shared" si="584"/>
        <v/>
      </c>
      <c r="AS2852" s="75"/>
      <c r="AT2852" s="75"/>
      <c r="AU2852" s="48" t="e">
        <f>IF(OR(AQ2852="I",#REF!="I",AQ2852="C",#REF!="C"),"Termovacío",IF(OR(AO2852="I",AN2852="I",AP2852="I",AK2852="I",AL2852="I",AO2852="C",AN2852="C",AP2852="C",AK2852="C",AL2852="C"),"Regeneración",""))</f>
        <v>#REF!</v>
      </c>
    </row>
    <row r="2853" spans="1:47" s="10" customFormat="1" ht="15" customHeight="1" x14ac:dyDescent="0.2">
      <c r="A2853" s="4">
        <v>79</v>
      </c>
      <c r="B2853" s="4">
        <v>500056</v>
      </c>
      <c r="C2853" s="4" t="s">
        <v>87</v>
      </c>
      <c r="D2853" s="4" t="s">
        <v>163</v>
      </c>
      <c r="E2853" s="3"/>
      <c r="F2853" s="4" t="s">
        <v>371</v>
      </c>
      <c r="G2853" s="4" t="s">
        <v>9</v>
      </c>
      <c r="H2853" s="4" t="s">
        <v>200</v>
      </c>
      <c r="I2853" s="4" t="s">
        <v>10</v>
      </c>
      <c r="J2853" s="4" t="s">
        <v>144</v>
      </c>
      <c r="K2853" s="4" t="s">
        <v>145</v>
      </c>
      <c r="L2853" s="4">
        <v>1977</v>
      </c>
      <c r="M2853" s="4" t="s">
        <v>266</v>
      </c>
      <c r="N2853" s="4" t="s">
        <v>304</v>
      </c>
      <c r="O2853" s="4" t="s">
        <v>122</v>
      </c>
      <c r="P2853" s="4"/>
      <c r="Q2853" s="4"/>
      <c r="R2853" s="4" t="s">
        <v>123</v>
      </c>
      <c r="S2853" s="13"/>
      <c r="T2853" s="4"/>
      <c r="U2853" s="4"/>
      <c r="V2853" s="4"/>
      <c r="W2853" s="4">
        <v>60</v>
      </c>
      <c r="X2853" s="13">
        <v>35117</v>
      </c>
      <c r="Y2853" s="27"/>
      <c r="Z2853" s="27"/>
      <c r="AA2853" s="28"/>
      <c r="AB2853" s="31"/>
      <c r="AC2853" s="32">
        <v>54</v>
      </c>
      <c r="AD2853" s="28"/>
      <c r="AE2853" s="28"/>
      <c r="AF2853" s="33">
        <v>9.5000000000000001E-2</v>
      </c>
      <c r="AG2853" s="28">
        <v>2.5</v>
      </c>
      <c r="AH2853" s="31"/>
      <c r="AI2853" s="31"/>
      <c r="AJ2853" s="31"/>
      <c r="AK2853" s="75" t="str">
        <f t="shared" si="582"/>
        <v/>
      </c>
      <c r="AL2853" s="75" t="str">
        <f t="shared" si="583"/>
        <v/>
      </c>
      <c r="AM2853" s="75"/>
      <c r="AN2853" s="75" t="str">
        <f t="shared" si="588"/>
        <v>C</v>
      </c>
      <c r="AO2853" s="75" t="str">
        <f t="shared" si="589"/>
        <v/>
      </c>
      <c r="AP2853" s="75" t="str">
        <f t="shared" si="590"/>
        <v>A</v>
      </c>
      <c r="AQ2853" s="75" t="str">
        <f t="shared" si="591"/>
        <v>A</v>
      </c>
      <c r="AR2853" s="75" t="str">
        <f t="shared" si="584"/>
        <v/>
      </c>
      <c r="AS2853" s="75"/>
      <c r="AT2853" s="75"/>
      <c r="AU2853" s="48" t="e">
        <f>IF(OR(AQ2853="I",#REF!="I",AQ2853="C",#REF!="C"),"Termovacío",IF(OR(AO2853="I",AN2853="I",AP2853="I",AK2853="I",AL2853="I",AO2853="C",AN2853="C",AP2853="C",AK2853="C",AL2853="C"),"Regeneración",""))</f>
        <v>#REF!</v>
      </c>
    </row>
    <row r="2854" spans="1:47" s="10" customFormat="1" ht="15" customHeight="1" x14ac:dyDescent="0.2">
      <c r="A2854" s="4">
        <v>79</v>
      </c>
      <c r="B2854" s="4">
        <v>500056</v>
      </c>
      <c r="C2854" s="4" t="s">
        <v>87</v>
      </c>
      <c r="D2854" s="4" t="s">
        <v>163</v>
      </c>
      <c r="E2854" s="3"/>
      <c r="F2854" s="4" t="s">
        <v>371</v>
      </c>
      <c r="G2854" s="4" t="s">
        <v>9</v>
      </c>
      <c r="H2854" s="4" t="s">
        <v>200</v>
      </c>
      <c r="I2854" s="4" t="s">
        <v>10</v>
      </c>
      <c r="J2854" s="4" t="s">
        <v>144</v>
      </c>
      <c r="K2854" s="4" t="s">
        <v>145</v>
      </c>
      <c r="L2854" s="4">
        <v>1977</v>
      </c>
      <c r="M2854" s="4" t="s">
        <v>266</v>
      </c>
      <c r="N2854" s="4" t="s">
        <v>304</v>
      </c>
      <c r="O2854" s="4" t="s">
        <v>122</v>
      </c>
      <c r="P2854" s="4"/>
      <c r="Q2854" s="4"/>
      <c r="R2854" s="4" t="s">
        <v>123</v>
      </c>
      <c r="S2854" s="13"/>
      <c r="T2854" s="4"/>
      <c r="U2854" s="4"/>
      <c r="V2854" s="4"/>
      <c r="W2854" s="4">
        <v>60</v>
      </c>
      <c r="X2854" s="13">
        <v>34837</v>
      </c>
      <c r="Y2854" s="27"/>
      <c r="Z2854" s="27"/>
      <c r="AA2854" s="28"/>
      <c r="AB2854" s="31"/>
      <c r="AC2854" s="32">
        <v>67</v>
      </c>
      <c r="AD2854" s="28"/>
      <c r="AE2854" s="28"/>
      <c r="AF2854" s="33">
        <v>5.8000000000000003E-2</v>
      </c>
      <c r="AG2854" s="28"/>
      <c r="AH2854" s="31"/>
      <c r="AI2854" s="31"/>
      <c r="AJ2854" s="31"/>
      <c r="AK2854" s="75" t="str">
        <f t="shared" si="582"/>
        <v/>
      </c>
      <c r="AL2854" s="75" t="str">
        <f t="shared" si="583"/>
        <v/>
      </c>
      <c r="AM2854" s="75"/>
      <c r="AN2854" s="75" t="str">
        <f t="shared" si="588"/>
        <v>C</v>
      </c>
      <c r="AO2854" s="75" t="str">
        <f t="shared" si="589"/>
        <v/>
      </c>
      <c r="AP2854" s="75" t="str">
        <f t="shared" si="590"/>
        <v/>
      </c>
      <c r="AQ2854" s="75" t="str">
        <f t="shared" si="591"/>
        <v>A</v>
      </c>
      <c r="AR2854" s="75" t="str">
        <f t="shared" si="584"/>
        <v/>
      </c>
      <c r="AS2854" s="75"/>
      <c r="AT2854" s="75"/>
      <c r="AU2854" s="48" t="e">
        <f>IF(OR(AQ2854="I",#REF!="I",AQ2854="C",#REF!="C"),"Termovacío",IF(OR(AO2854="I",AN2854="I",AP2854="I",AK2854="I",AL2854="I",AO2854="C",AN2854="C",AP2854="C",AK2854="C",AL2854="C"),"Regeneración",""))</f>
        <v>#REF!</v>
      </c>
    </row>
    <row r="2855" spans="1:47" s="10" customFormat="1" ht="15" customHeight="1" x14ac:dyDescent="0.2">
      <c r="A2855" s="4">
        <v>79</v>
      </c>
      <c r="B2855" s="4">
        <v>500056</v>
      </c>
      <c r="C2855" s="4" t="s">
        <v>87</v>
      </c>
      <c r="D2855" s="4" t="s">
        <v>163</v>
      </c>
      <c r="E2855" s="3"/>
      <c r="F2855" s="4" t="s">
        <v>371</v>
      </c>
      <c r="G2855" s="4" t="s">
        <v>9</v>
      </c>
      <c r="H2855" s="4" t="s">
        <v>200</v>
      </c>
      <c r="I2855" s="4" t="s">
        <v>10</v>
      </c>
      <c r="J2855" s="4" t="s">
        <v>144</v>
      </c>
      <c r="K2855" s="4" t="s">
        <v>145</v>
      </c>
      <c r="L2855" s="4">
        <v>1977</v>
      </c>
      <c r="M2855" s="4" t="s">
        <v>266</v>
      </c>
      <c r="N2855" s="4" t="s">
        <v>304</v>
      </c>
      <c r="O2855" s="4" t="s">
        <v>122</v>
      </c>
      <c r="P2855" s="4"/>
      <c r="Q2855" s="4"/>
      <c r="R2855" s="4" t="s">
        <v>123</v>
      </c>
      <c r="S2855" s="13"/>
      <c r="T2855" s="4"/>
      <c r="U2855" s="4"/>
      <c r="V2855" s="4"/>
      <c r="W2855" s="4">
        <v>60</v>
      </c>
      <c r="X2855" s="13">
        <v>34470</v>
      </c>
      <c r="Y2855" s="27"/>
      <c r="Z2855" s="27"/>
      <c r="AA2855" s="28"/>
      <c r="AB2855" s="31"/>
      <c r="AC2855" s="32">
        <v>69</v>
      </c>
      <c r="AD2855" s="28"/>
      <c r="AE2855" s="28"/>
      <c r="AF2855" s="33">
        <v>3.9E-2</v>
      </c>
      <c r="AG2855" s="28"/>
      <c r="AH2855" s="31"/>
      <c r="AI2855" s="31"/>
      <c r="AJ2855" s="31"/>
      <c r="AK2855" s="75" t="str">
        <f t="shared" si="582"/>
        <v/>
      </c>
      <c r="AL2855" s="75" t="str">
        <f t="shared" si="583"/>
        <v/>
      </c>
      <c r="AM2855" s="75"/>
      <c r="AN2855" s="75" t="str">
        <f t="shared" si="588"/>
        <v>A</v>
      </c>
      <c r="AO2855" s="75" t="str">
        <f t="shared" si="589"/>
        <v/>
      </c>
      <c r="AP2855" s="75" t="str">
        <f t="shared" si="590"/>
        <v/>
      </c>
      <c r="AQ2855" s="75" t="str">
        <f t="shared" si="591"/>
        <v>A</v>
      </c>
      <c r="AR2855" s="75" t="str">
        <f t="shared" si="584"/>
        <v/>
      </c>
      <c r="AS2855" s="75"/>
      <c r="AT2855" s="75"/>
      <c r="AU2855" s="48" t="e">
        <f>IF(OR(AQ2855="I",#REF!="I",AQ2855="C",#REF!="C"),"Termovacío",IF(OR(AO2855="I",AN2855="I",AP2855="I",AK2855="I",AL2855="I",AO2855="C",AN2855="C",AP2855="C",AK2855="C",AL2855="C"),"Regeneración",""))</f>
        <v>#REF!</v>
      </c>
    </row>
    <row r="2856" spans="1:47" s="10" customFormat="1" ht="15" customHeight="1" x14ac:dyDescent="0.2">
      <c r="A2856" s="4">
        <v>79</v>
      </c>
      <c r="B2856" s="4">
        <v>500056</v>
      </c>
      <c r="C2856" s="4" t="s">
        <v>87</v>
      </c>
      <c r="D2856" s="4" t="s">
        <v>163</v>
      </c>
      <c r="E2856" s="3"/>
      <c r="F2856" s="4" t="s">
        <v>371</v>
      </c>
      <c r="G2856" s="4" t="s">
        <v>9</v>
      </c>
      <c r="H2856" s="4" t="s">
        <v>200</v>
      </c>
      <c r="I2856" s="4" t="s">
        <v>10</v>
      </c>
      <c r="J2856" s="4" t="s">
        <v>144</v>
      </c>
      <c r="K2856" s="4" t="s">
        <v>145</v>
      </c>
      <c r="L2856" s="4">
        <v>1977</v>
      </c>
      <c r="M2856" s="4" t="s">
        <v>266</v>
      </c>
      <c r="N2856" s="4" t="s">
        <v>304</v>
      </c>
      <c r="O2856" s="4" t="s">
        <v>122</v>
      </c>
      <c r="P2856" s="4"/>
      <c r="Q2856" s="4"/>
      <c r="R2856" s="4" t="s">
        <v>123</v>
      </c>
      <c r="S2856" s="13"/>
      <c r="T2856" s="4"/>
      <c r="U2856" s="4"/>
      <c r="V2856" s="4"/>
      <c r="W2856" s="4">
        <v>60</v>
      </c>
      <c r="X2856" s="13">
        <v>33545</v>
      </c>
      <c r="Y2856" s="27"/>
      <c r="Z2856" s="27"/>
      <c r="AA2856" s="28"/>
      <c r="AB2856" s="31"/>
      <c r="AC2856" s="32">
        <v>63</v>
      </c>
      <c r="AD2856" s="28"/>
      <c r="AE2856" s="28"/>
      <c r="AF2856" s="33">
        <v>2.1999999999999999E-2</v>
      </c>
      <c r="AG2856" s="28"/>
      <c r="AH2856" s="31"/>
      <c r="AI2856" s="31"/>
      <c r="AJ2856" s="31"/>
      <c r="AK2856" s="75" t="str">
        <f t="shared" si="582"/>
        <v/>
      </c>
      <c r="AL2856" s="75" t="str">
        <f t="shared" si="583"/>
        <v/>
      </c>
      <c r="AM2856" s="75"/>
      <c r="AN2856" s="75" t="str">
        <f t="shared" si="588"/>
        <v>A</v>
      </c>
      <c r="AO2856" s="75" t="str">
        <f t="shared" si="589"/>
        <v/>
      </c>
      <c r="AP2856" s="75" t="str">
        <f t="shared" si="590"/>
        <v/>
      </c>
      <c r="AQ2856" s="75" t="str">
        <f t="shared" si="591"/>
        <v>A</v>
      </c>
      <c r="AR2856" s="75" t="str">
        <f t="shared" si="584"/>
        <v/>
      </c>
      <c r="AS2856" s="75"/>
      <c r="AT2856" s="75"/>
      <c r="AU2856" s="48" t="e">
        <f>IF(OR(AQ2856="I",#REF!="I",AQ2856="C",#REF!="C"),"Termovacío",IF(OR(AO2856="I",AN2856="I",AP2856="I",AK2856="I",AL2856="I",AO2856="C",AN2856="C",AP2856="C",AK2856="C",AL2856="C"),"Regeneración",""))</f>
        <v>#REF!</v>
      </c>
    </row>
    <row r="2857" spans="1:47" s="10" customFormat="1" ht="14.1" customHeight="1" x14ac:dyDescent="0.2">
      <c r="A2857" s="54">
        <v>139</v>
      </c>
      <c r="B2857" s="54">
        <v>60008799</v>
      </c>
      <c r="C2857" s="54" t="s">
        <v>233</v>
      </c>
      <c r="D2857" s="54" t="s">
        <v>464</v>
      </c>
      <c r="E2857" s="55"/>
      <c r="F2857" s="54" t="s">
        <v>478</v>
      </c>
      <c r="G2857" s="54" t="s">
        <v>19</v>
      </c>
      <c r="H2857" s="54" t="s">
        <v>479</v>
      </c>
      <c r="I2857" s="54" t="s">
        <v>249</v>
      </c>
      <c r="J2857" s="54" t="s">
        <v>255</v>
      </c>
      <c r="K2857" s="54" t="s">
        <v>480</v>
      </c>
      <c r="L2857" s="54">
        <v>2020</v>
      </c>
      <c r="M2857" s="54"/>
      <c r="N2857" s="54" t="s">
        <v>153</v>
      </c>
      <c r="O2857" s="54" t="s">
        <v>118</v>
      </c>
      <c r="P2857" s="54">
        <v>2020</v>
      </c>
      <c r="Q2857" s="54"/>
      <c r="R2857" s="54" t="s">
        <v>119</v>
      </c>
      <c r="S2857" s="56"/>
      <c r="T2857" s="54"/>
      <c r="U2857" s="54"/>
      <c r="V2857" s="54" t="s">
        <v>448</v>
      </c>
      <c r="W2857" s="54"/>
      <c r="X2857" s="56">
        <v>45244</v>
      </c>
      <c r="Y2857" s="57"/>
      <c r="Z2857" s="57"/>
      <c r="AA2857" s="58" t="s">
        <v>450</v>
      </c>
      <c r="AB2857" s="59">
        <v>0.88400000000000001</v>
      </c>
      <c r="AC2857" s="60">
        <v>47</v>
      </c>
      <c r="AD2857" s="58">
        <v>11</v>
      </c>
      <c r="AE2857" s="58">
        <v>45</v>
      </c>
      <c r="AF2857" s="61" t="s">
        <v>451</v>
      </c>
      <c r="AG2857" s="58" t="s">
        <v>452</v>
      </c>
      <c r="AH2857" s="59">
        <v>2E-3</v>
      </c>
      <c r="AI2857" s="59">
        <v>0.05</v>
      </c>
      <c r="AJ2857" s="59"/>
      <c r="AK2857" s="75" t="str">
        <f t="shared" si="582"/>
        <v>A</v>
      </c>
      <c r="AL2857" s="75" t="str">
        <f t="shared" si="583"/>
        <v>A</v>
      </c>
      <c r="AM2857" s="75"/>
      <c r="AN2857" s="59"/>
      <c r="AO2857" s="59"/>
      <c r="AP2857" s="59"/>
      <c r="AQ2857" s="59"/>
      <c r="AR2857" s="75" t="str">
        <f t="shared" si="584"/>
        <v/>
      </c>
      <c r="AS2857" s="75"/>
      <c r="AT2857" s="75"/>
      <c r="AU2857" s="62"/>
    </row>
    <row r="2858" spans="1:47" s="10" customFormat="1" ht="15" customHeight="1" x14ac:dyDescent="0.2">
      <c r="A2858" s="54">
        <v>87</v>
      </c>
      <c r="B2858" s="54">
        <v>60004381</v>
      </c>
      <c r="C2858" s="54" t="s">
        <v>93</v>
      </c>
      <c r="D2858" s="54" t="s">
        <v>162</v>
      </c>
      <c r="E2858" s="55"/>
      <c r="F2858" s="54" t="s">
        <v>378</v>
      </c>
      <c r="G2858" s="54" t="s">
        <v>19</v>
      </c>
      <c r="H2858" s="54">
        <v>338118</v>
      </c>
      <c r="I2858" s="54" t="s">
        <v>10</v>
      </c>
      <c r="J2858" s="54" t="s">
        <v>147</v>
      </c>
      <c r="K2858" s="54" t="s">
        <v>129</v>
      </c>
      <c r="L2858" s="54">
        <v>2011</v>
      </c>
      <c r="M2858" s="54" t="s">
        <v>267</v>
      </c>
      <c r="N2858" s="54" t="s">
        <v>153</v>
      </c>
      <c r="O2858" s="54"/>
      <c r="P2858" s="54">
        <v>2011</v>
      </c>
      <c r="Q2858" s="54"/>
      <c r="R2858" s="54" t="s">
        <v>119</v>
      </c>
      <c r="S2858" s="56"/>
      <c r="T2858" s="54"/>
      <c r="U2858" s="54"/>
      <c r="V2858" s="54" t="s">
        <v>448</v>
      </c>
      <c r="W2858" s="54">
        <v>60</v>
      </c>
      <c r="X2858" s="56">
        <v>45169</v>
      </c>
      <c r="Y2858" s="57">
        <v>70</v>
      </c>
      <c r="Z2858" s="57"/>
      <c r="AA2858" s="58" t="s">
        <v>456</v>
      </c>
      <c r="AB2858" s="59">
        <v>0.88449999999999995</v>
      </c>
      <c r="AC2858" s="60">
        <v>72</v>
      </c>
      <c r="AD2858" s="58">
        <v>4</v>
      </c>
      <c r="AE2858" s="58">
        <v>40.200000000000003</v>
      </c>
      <c r="AF2858" s="61">
        <v>0.01</v>
      </c>
      <c r="AG2858" s="58">
        <v>1.5</v>
      </c>
      <c r="AH2858" s="59">
        <v>1.4E-2</v>
      </c>
      <c r="AI2858" s="59">
        <v>0.42599999999999999</v>
      </c>
      <c r="AJ2858" s="59"/>
      <c r="AK2858" s="75" t="str">
        <f t="shared" si="582"/>
        <v>A</v>
      </c>
      <c r="AL2858" s="75" t="str">
        <f t="shared" si="583"/>
        <v>A</v>
      </c>
      <c r="AM2858" s="75"/>
      <c r="AN2858" s="127" t="str">
        <f t="shared" ref="AN2858:AN2874" si="592">IF(AF2858&lt;&gt;"",IF(AF2858&lt;=0.05,"A",IF(AND(AF2858&gt;0.05,AF2858&lt;=0.1),"C",IF(AF2858&gt;0.1,"I",""))),"")</f>
        <v>A</v>
      </c>
      <c r="AO2858" s="127" t="str">
        <f t="shared" ref="AO2858:AO2874" si="593">IF(AE2858&lt;&gt;"",IF(AE2858&gt;=32,"A",IF(AND(AE2858&gt;=28,AE2858&lt;32),"C",IF(AE2858&lt;28,"I",""))),"")</f>
        <v>A</v>
      </c>
      <c r="AP2858" s="127" t="str">
        <f t="shared" ref="AP2858:AP2874" si="594">IF(AG2858&lt;&gt;"",IF(AG2858&lt;=3.5,"A",IF(AG2858&gt;3.5,"I","")),"")</f>
        <v>A</v>
      </c>
      <c r="AQ2858" s="127" t="str">
        <f t="shared" ref="AQ2858:AQ2874" si="595">IF(AC2858&lt;&gt;"",IF(AND(W2858=60,AC2858&gt;=40),"A",IF(AND(W2858=60,AC2858&gt;=35,AC2858&lt;40),"C",IF(AND(W2858=60,AC2858&lt;35),"I",IF(AND(W2858=220,AC2858&gt;=50),"A",IF(AND(W2858=220,AC2858&gt;=45,AC2858&lt;50),"C",IF(AND(W2858=220,AC2858&lt;45),"I","")))))),"")</f>
        <v>A</v>
      </c>
      <c r="AR2858" s="75" t="str">
        <f t="shared" si="584"/>
        <v/>
      </c>
      <c r="AS2858" s="75"/>
      <c r="AT2858" s="75"/>
      <c r="AU2858" s="62" t="e">
        <f>IF(OR(AQ2858="I",#REF!="I",AQ2858="C",#REF!="C"),"Termovacío",IF(OR(AO2858="I",AN2858="I",AP2858="I",AK2858="I",AL2858="I",AO2858="C",AN2858="C",AP2858="C",AK2858="C",AL2858="C"),"Regeneración",""))</f>
        <v>#REF!</v>
      </c>
    </row>
    <row r="2859" spans="1:47" s="10" customFormat="1" ht="15" customHeight="1" x14ac:dyDescent="0.2">
      <c r="A2859" s="4">
        <v>87</v>
      </c>
      <c r="B2859" s="4">
        <v>60004381</v>
      </c>
      <c r="C2859" s="4" t="s">
        <v>93</v>
      </c>
      <c r="D2859" s="4" t="s">
        <v>162</v>
      </c>
      <c r="E2859" s="3"/>
      <c r="F2859" s="4" t="s">
        <v>378</v>
      </c>
      <c r="G2859" s="4" t="s">
        <v>19</v>
      </c>
      <c r="H2859" s="4">
        <v>338118</v>
      </c>
      <c r="I2859" s="4" t="s">
        <v>10</v>
      </c>
      <c r="J2859" s="4" t="s">
        <v>147</v>
      </c>
      <c r="K2859" s="4" t="s">
        <v>129</v>
      </c>
      <c r="L2859" s="4">
        <v>2011</v>
      </c>
      <c r="M2859" s="4" t="s">
        <v>267</v>
      </c>
      <c r="N2859" s="4" t="s">
        <v>153</v>
      </c>
      <c r="O2859" s="4"/>
      <c r="P2859" s="4">
        <v>2011</v>
      </c>
      <c r="Q2859" s="4"/>
      <c r="R2859" s="4" t="s">
        <v>119</v>
      </c>
      <c r="S2859" s="13"/>
      <c r="T2859" s="4"/>
      <c r="U2859" s="4"/>
      <c r="V2859" s="4"/>
      <c r="W2859" s="4">
        <v>60</v>
      </c>
      <c r="X2859" s="13" t="s">
        <v>288</v>
      </c>
      <c r="Y2859" s="27">
        <v>0</v>
      </c>
      <c r="Z2859" s="27">
        <v>54.5</v>
      </c>
      <c r="AA2859" s="28" t="s">
        <v>282</v>
      </c>
      <c r="AB2859" s="31">
        <v>0.88280000000000003</v>
      </c>
      <c r="AC2859" s="32">
        <v>62.9</v>
      </c>
      <c r="AD2859" s="28">
        <v>10</v>
      </c>
      <c r="AE2859" s="28">
        <v>42.8</v>
      </c>
      <c r="AF2859" s="33">
        <v>0.02</v>
      </c>
      <c r="AG2859" s="28">
        <v>2</v>
      </c>
      <c r="AH2859" s="31">
        <v>1.9E-2</v>
      </c>
      <c r="AI2859" s="31">
        <v>0.55000000000000004</v>
      </c>
      <c r="AJ2859" s="31"/>
      <c r="AK2859" s="75" t="str">
        <f t="shared" si="582"/>
        <v>A</v>
      </c>
      <c r="AL2859" s="75" t="str">
        <f t="shared" si="583"/>
        <v>A</v>
      </c>
      <c r="AM2859" s="75"/>
      <c r="AN2859" s="75" t="str">
        <f t="shared" si="592"/>
        <v>A</v>
      </c>
      <c r="AO2859" s="75" t="str">
        <f t="shared" si="593"/>
        <v>A</v>
      </c>
      <c r="AP2859" s="75" t="str">
        <f t="shared" si="594"/>
        <v>A</v>
      </c>
      <c r="AQ2859" s="75" t="str">
        <f t="shared" si="595"/>
        <v>A</v>
      </c>
      <c r="AR2859" s="75" t="str">
        <f t="shared" si="584"/>
        <v/>
      </c>
      <c r="AS2859" s="75"/>
      <c r="AT2859" s="75"/>
      <c r="AU2859" s="48" t="e">
        <f>IF(OR(AQ2859="I",#REF!="I",AQ2859="C",#REF!="C"),"Termovacío",IF(OR(AO2859="I",AN2859="I",AP2859="I",AK2859="I",AL2859="I",AO2859="C",AN2859="C",AP2859="C",AK2859="C",AL2859="C"),"Regeneración",""))</f>
        <v>#REF!</v>
      </c>
    </row>
    <row r="2860" spans="1:47" s="10" customFormat="1" ht="15" customHeight="1" x14ac:dyDescent="0.2">
      <c r="A2860" s="4">
        <v>87</v>
      </c>
      <c r="B2860" s="4">
        <v>60004381</v>
      </c>
      <c r="C2860" s="4" t="s">
        <v>93</v>
      </c>
      <c r="D2860" s="4" t="s">
        <v>162</v>
      </c>
      <c r="E2860" s="3"/>
      <c r="F2860" s="4" t="s">
        <v>378</v>
      </c>
      <c r="G2860" s="4" t="s">
        <v>19</v>
      </c>
      <c r="H2860" s="4">
        <v>338118</v>
      </c>
      <c r="I2860" s="4" t="s">
        <v>10</v>
      </c>
      <c r="J2860" s="4" t="s">
        <v>147</v>
      </c>
      <c r="K2860" s="4" t="s">
        <v>129</v>
      </c>
      <c r="L2860" s="4">
        <v>2011</v>
      </c>
      <c r="M2860" s="4" t="s">
        <v>267</v>
      </c>
      <c r="N2860" s="4" t="s">
        <v>153</v>
      </c>
      <c r="O2860" s="4"/>
      <c r="P2860" s="4">
        <v>2011</v>
      </c>
      <c r="Q2860" s="4"/>
      <c r="R2860" s="4" t="s">
        <v>119</v>
      </c>
      <c r="S2860" s="13"/>
      <c r="T2860" s="4"/>
      <c r="U2860" s="4"/>
      <c r="V2860" s="4" t="s">
        <v>301</v>
      </c>
      <c r="W2860" s="4">
        <v>60</v>
      </c>
      <c r="X2860" s="13">
        <v>44383</v>
      </c>
      <c r="Y2860" s="27">
        <v>60.6</v>
      </c>
      <c r="Z2860" s="27">
        <v>60.8</v>
      </c>
      <c r="AA2860" s="28" t="s">
        <v>283</v>
      </c>
      <c r="AB2860" s="31">
        <v>0.876</v>
      </c>
      <c r="AC2860" s="32">
        <v>37</v>
      </c>
      <c r="AD2860" s="28">
        <v>12</v>
      </c>
      <c r="AE2860" s="28">
        <v>41</v>
      </c>
      <c r="AF2860" s="33">
        <v>0.02</v>
      </c>
      <c r="AG2860" s="28">
        <v>2</v>
      </c>
      <c r="AH2860" s="31">
        <v>1.9E-2</v>
      </c>
      <c r="AI2860" s="31">
        <v>0.89500000000000002</v>
      </c>
      <c r="AJ2860" s="31"/>
      <c r="AK2860" s="75" t="str">
        <f t="shared" si="582"/>
        <v>A</v>
      </c>
      <c r="AL2860" s="75" t="str">
        <f t="shared" si="583"/>
        <v>A</v>
      </c>
      <c r="AM2860" s="75"/>
      <c r="AN2860" s="75" t="str">
        <f t="shared" si="592"/>
        <v>A</v>
      </c>
      <c r="AO2860" s="75" t="str">
        <f t="shared" si="593"/>
        <v>A</v>
      </c>
      <c r="AP2860" s="75" t="str">
        <f t="shared" si="594"/>
        <v>A</v>
      </c>
      <c r="AQ2860" s="75" t="str">
        <f t="shared" si="595"/>
        <v>C</v>
      </c>
      <c r="AR2860" s="75" t="str">
        <f t="shared" si="584"/>
        <v/>
      </c>
      <c r="AS2860" s="75"/>
      <c r="AT2860" s="75"/>
      <c r="AU2860" s="48" t="e">
        <f>IF(OR(AQ2860="I",#REF!="I",AQ2860="C",#REF!="C"),"Termovacío",IF(OR(AO2860="I",AN2860="I",AP2860="I",AK2860="I",AL2860="I",AO2860="C",AN2860="C",AP2860="C",AK2860="C",AL2860="C"),"Regeneración",""))</f>
        <v>#REF!</v>
      </c>
    </row>
    <row r="2861" spans="1:47" s="10" customFormat="1" ht="15" customHeight="1" x14ac:dyDescent="0.2">
      <c r="A2861" s="4">
        <v>87</v>
      </c>
      <c r="B2861" s="4">
        <v>60004381</v>
      </c>
      <c r="C2861" s="4" t="s">
        <v>93</v>
      </c>
      <c r="D2861" s="4" t="s">
        <v>162</v>
      </c>
      <c r="E2861" s="3"/>
      <c r="F2861" s="4" t="s">
        <v>378</v>
      </c>
      <c r="G2861" s="4" t="s">
        <v>19</v>
      </c>
      <c r="H2861" s="4">
        <v>338118</v>
      </c>
      <c r="I2861" s="4" t="s">
        <v>10</v>
      </c>
      <c r="J2861" s="4" t="s">
        <v>147</v>
      </c>
      <c r="K2861" s="4" t="s">
        <v>129</v>
      </c>
      <c r="L2861" s="4">
        <v>2011</v>
      </c>
      <c r="M2861" s="4" t="s">
        <v>267</v>
      </c>
      <c r="N2861" s="4" t="s">
        <v>153</v>
      </c>
      <c r="O2861" s="4"/>
      <c r="P2861" s="4">
        <v>2011</v>
      </c>
      <c r="Q2861" s="4"/>
      <c r="R2861" s="4" t="s">
        <v>119</v>
      </c>
      <c r="S2861" s="13"/>
      <c r="T2861" s="4"/>
      <c r="U2861" s="4"/>
      <c r="V2861" s="4"/>
      <c r="W2861" s="4">
        <v>60</v>
      </c>
      <c r="X2861" s="13">
        <v>43998</v>
      </c>
      <c r="Y2861" s="27"/>
      <c r="Z2861" s="27"/>
      <c r="AA2861" s="28"/>
      <c r="AB2861" s="31"/>
      <c r="AC2861" s="32">
        <v>66.2</v>
      </c>
      <c r="AD2861" s="28"/>
      <c r="AE2861" s="28"/>
      <c r="AF2861" s="33"/>
      <c r="AG2861" s="28"/>
      <c r="AH2861" s="31"/>
      <c r="AI2861" s="31"/>
      <c r="AJ2861" s="31"/>
      <c r="AK2861" s="75" t="str">
        <f t="shared" si="582"/>
        <v/>
      </c>
      <c r="AL2861" s="75" t="str">
        <f t="shared" si="583"/>
        <v/>
      </c>
      <c r="AM2861" s="75"/>
      <c r="AN2861" s="75" t="str">
        <f t="shared" si="592"/>
        <v/>
      </c>
      <c r="AO2861" s="75" t="str">
        <f t="shared" si="593"/>
        <v/>
      </c>
      <c r="AP2861" s="75" t="str">
        <f t="shared" si="594"/>
        <v/>
      </c>
      <c r="AQ2861" s="75" t="str">
        <f t="shared" si="595"/>
        <v>A</v>
      </c>
      <c r="AR2861" s="75" t="str">
        <f t="shared" si="584"/>
        <v/>
      </c>
      <c r="AS2861" s="75"/>
      <c r="AT2861" s="75"/>
      <c r="AU2861" s="48" t="e">
        <f>IF(OR(AQ2861="I",#REF!="I",AQ2861="C",#REF!="C"),"Termovacío",IF(OR(AO2861="I",AN2861="I",AP2861="I",AK2861="I",AL2861="I",AO2861="C",AN2861="C",AP2861="C",AK2861="C",AL2861="C"),"Regeneración",""))</f>
        <v>#REF!</v>
      </c>
    </row>
    <row r="2862" spans="1:47" s="10" customFormat="1" ht="15" customHeight="1" x14ac:dyDescent="0.2">
      <c r="A2862" s="4">
        <v>87</v>
      </c>
      <c r="B2862" s="4">
        <v>60004381</v>
      </c>
      <c r="C2862" s="4" t="s">
        <v>93</v>
      </c>
      <c r="D2862" s="4" t="s">
        <v>162</v>
      </c>
      <c r="E2862" s="3"/>
      <c r="F2862" s="4" t="s">
        <v>378</v>
      </c>
      <c r="G2862" s="4" t="s">
        <v>19</v>
      </c>
      <c r="H2862" s="4">
        <v>338118</v>
      </c>
      <c r="I2862" s="4" t="s">
        <v>10</v>
      </c>
      <c r="J2862" s="4" t="s">
        <v>147</v>
      </c>
      <c r="K2862" s="4" t="s">
        <v>129</v>
      </c>
      <c r="L2862" s="4">
        <v>2011</v>
      </c>
      <c r="M2862" s="4" t="s">
        <v>267</v>
      </c>
      <c r="N2862" s="4" t="s">
        <v>153</v>
      </c>
      <c r="O2862" s="4"/>
      <c r="P2862" s="4">
        <v>2011</v>
      </c>
      <c r="Q2862" s="4"/>
      <c r="R2862" s="4" t="s">
        <v>119</v>
      </c>
      <c r="S2862" s="13"/>
      <c r="T2862" s="4"/>
      <c r="U2862" s="4"/>
      <c r="V2862" s="4"/>
      <c r="W2862" s="4">
        <v>60</v>
      </c>
      <c r="X2862" s="13">
        <v>43579</v>
      </c>
      <c r="Y2862" s="27"/>
      <c r="Z2862" s="27"/>
      <c r="AA2862" s="28"/>
      <c r="AB2862" s="31"/>
      <c r="AC2862" s="32"/>
      <c r="AD2862" s="28"/>
      <c r="AE2862" s="28">
        <v>42.4</v>
      </c>
      <c r="AF2862" s="33">
        <v>0.01</v>
      </c>
      <c r="AG2862" s="28">
        <v>2</v>
      </c>
      <c r="AH2862" s="31">
        <v>3.6999999999999998E-2</v>
      </c>
      <c r="AI2862" s="31">
        <v>0.77</v>
      </c>
      <c r="AJ2862" s="31"/>
      <c r="AK2862" s="75" t="str">
        <f t="shared" si="582"/>
        <v>A</v>
      </c>
      <c r="AL2862" s="75" t="str">
        <f t="shared" si="583"/>
        <v>A</v>
      </c>
      <c r="AM2862" s="75"/>
      <c r="AN2862" s="75" t="str">
        <f t="shared" si="592"/>
        <v>A</v>
      </c>
      <c r="AO2862" s="75" t="str">
        <f t="shared" si="593"/>
        <v>A</v>
      </c>
      <c r="AP2862" s="75" t="str">
        <f t="shared" si="594"/>
        <v>A</v>
      </c>
      <c r="AQ2862" s="75" t="str">
        <f t="shared" si="595"/>
        <v/>
      </c>
      <c r="AR2862" s="75" t="str">
        <f t="shared" si="584"/>
        <v/>
      </c>
      <c r="AS2862" s="75"/>
      <c r="AT2862" s="75"/>
      <c r="AU2862" s="48" t="e">
        <f>IF(OR(AQ2862="I",#REF!="I",AQ2862="C",#REF!="C"),"Termovacío",IF(OR(AO2862="I",AN2862="I",AP2862="I",AK2862="I",AL2862="I",AO2862="C",AN2862="C",AP2862="C",AK2862="C",AL2862="C"),"Regeneración",""))</f>
        <v>#REF!</v>
      </c>
    </row>
    <row r="2863" spans="1:47" s="10" customFormat="1" ht="15" customHeight="1" x14ac:dyDescent="0.2">
      <c r="A2863" s="4">
        <v>87</v>
      </c>
      <c r="B2863" s="4">
        <v>60004381</v>
      </c>
      <c r="C2863" s="4" t="s">
        <v>93</v>
      </c>
      <c r="D2863" s="4" t="s">
        <v>162</v>
      </c>
      <c r="E2863" s="3"/>
      <c r="F2863" s="4" t="s">
        <v>378</v>
      </c>
      <c r="G2863" s="4" t="s">
        <v>19</v>
      </c>
      <c r="H2863" s="4">
        <v>338118</v>
      </c>
      <c r="I2863" s="4" t="s">
        <v>10</v>
      </c>
      <c r="J2863" s="4" t="s">
        <v>147</v>
      </c>
      <c r="K2863" s="4" t="s">
        <v>129</v>
      </c>
      <c r="L2863" s="4">
        <v>2011</v>
      </c>
      <c r="M2863" s="4" t="s">
        <v>267</v>
      </c>
      <c r="N2863" s="4" t="s">
        <v>153</v>
      </c>
      <c r="O2863" s="4"/>
      <c r="P2863" s="4">
        <v>2011</v>
      </c>
      <c r="Q2863" s="4"/>
      <c r="R2863" s="4" t="s">
        <v>119</v>
      </c>
      <c r="S2863" s="13"/>
      <c r="T2863" s="4"/>
      <c r="U2863" s="4"/>
      <c r="V2863" s="4"/>
      <c r="W2863" s="4">
        <v>60</v>
      </c>
      <c r="X2863" s="13">
        <v>43313</v>
      </c>
      <c r="Y2863" s="27"/>
      <c r="Z2863" s="27"/>
      <c r="AA2863" s="28"/>
      <c r="AB2863" s="31"/>
      <c r="AC2863" s="32">
        <v>64</v>
      </c>
      <c r="AD2863" s="28"/>
      <c r="AE2863" s="28">
        <v>45.4</v>
      </c>
      <c r="AF2863" s="33">
        <v>0.02</v>
      </c>
      <c r="AG2863" s="28">
        <v>2</v>
      </c>
      <c r="AH2863" s="31">
        <v>8.0000000000000002E-3</v>
      </c>
      <c r="AI2863" s="31">
        <v>1.56</v>
      </c>
      <c r="AJ2863" s="31"/>
      <c r="AK2863" s="75" t="str">
        <f t="shared" si="582"/>
        <v>A</v>
      </c>
      <c r="AL2863" s="75" t="str">
        <f t="shared" si="583"/>
        <v>A</v>
      </c>
      <c r="AM2863" s="75"/>
      <c r="AN2863" s="75" t="str">
        <f t="shared" si="592"/>
        <v>A</v>
      </c>
      <c r="AO2863" s="75" t="str">
        <f t="shared" si="593"/>
        <v>A</v>
      </c>
      <c r="AP2863" s="75" t="str">
        <f t="shared" si="594"/>
        <v>A</v>
      </c>
      <c r="AQ2863" s="75" t="str">
        <f t="shared" si="595"/>
        <v>A</v>
      </c>
      <c r="AR2863" s="75" t="str">
        <f t="shared" si="584"/>
        <v/>
      </c>
      <c r="AS2863" s="75"/>
      <c r="AT2863" s="75"/>
      <c r="AU2863" s="48" t="e">
        <f>IF(OR(AQ2863="I",#REF!="I",AQ2863="C",#REF!="C"),"Termovacío",IF(OR(AO2863="I",AN2863="I",AP2863="I",AK2863="I",AL2863="I",AO2863="C",AN2863="C",AP2863="C",AK2863="C",AL2863="C"),"Regeneración",""))</f>
        <v>#REF!</v>
      </c>
    </row>
    <row r="2864" spans="1:47" s="10" customFormat="1" ht="15" customHeight="1" x14ac:dyDescent="0.2">
      <c r="A2864" s="4">
        <v>87</v>
      </c>
      <c r="B2864" s="4">
        <v>60004381</v>
      </c>
      <c r="C2864" s="4" t="s">
        <v>93</v>
      </c>
      <c r="D2864" s="4" t="s">
        <v>162</v>
      </c>
      <c r="E2864" s="3"/>
      <c r="F2864" s="4" t="s">
        <v>378</v>
      </c>
      <c r="G2864" s="4" t="s">
        <v>19</v>
      </c>
      <c r="H2864" s="4">
        <v>338118</v>
      </c>
      <c r="I2864" s="4" t="s">
        <v>10</v>
      </c>
      <c r="J2864" s="4" t="s">
        <v>147</v>
      </c>
      <c r="K2864" s="4" t="s">
        <v>129</v>
      </c>
      <c r="L2864" s="4">
        <v>2011</v>
      </c>
      <c r="M2864" s="4" t="s">
        <v>267</v>
      </c>
      <c r="N2864" s="4" t="s">
        <v>153</v>
      </c>
      <c r="O2864" s="4"/>
      <c r="P2864" s="4">
        <v>2011</v>
      </c>
      <c r="Q2864" s="4"/>
      <c r="R2864" s="4" t="s">
        <v>119</v>
      </c>
      <c r="S2864" s="13"/>
      <c r="T2864" s="4"/>
      <c r="U2864" s="4"/>
      <c r="V2864" s="4"/>
      <c r="W2864" s="4">
        <v>60</v>
      </c>
      <c r="X2864" s="13">
        <v>42921</v>
      </c>
      <c r="Y2864" s="27"/>
      <c r="Z2864" s="27"/>
      <c r="AA2864" s="28"/>
      <c r="AB2864" s="31"/>
      <c r="AC2864" s="32">
        <v>66.599999999999994</v>
      </c>
      <c r="AD2864" s="28"/>
      <c r="AE2864" s="28">
        <v>42.7</v>
      </c>
      <c r="AF2864" s="33">
        <v>0.01</v>
      </c>
      <c r="AG2864" s="28">
        <v>2</v>
      </c>
      <c r="AH2864" s="31">
        <v>0.03</v>
      </c>
      <c r="AI2864" s="31">
        <v>3.2</v>
      </c>
      <c r="AJ2864" s="31"/>
      <c r="AK2864" s="75" t="str">
        <f t="shared" si="582"/>
        <v>A</v>
      </c>
      <c r="AL2864" s="75" t="str">
        <f t="shared" si="583"/>
        <v>C</v>
      </c>
      <c r="AM2864" s="75"/>
      <c r="AN2864" s="75" t="str">
        <f t="shared" si="592"/>
        <v>A</v>
      </c>
      <c r="AO2864" s="75" t="str">
        <f t="shared" si="593"/>
        <v>A</v>
      </c>
      <c r="AP2864" s="75" t="str">
        <f t="shared" si="594"/>
        <v>A</v>
      </c>
      <c r="AQ2864" s="75" t="str">
        <f t="shared" si="595"/>
        <v>A</v>
      </c>
      <c r="AR2864" s="75" t="str">
        <f t="shared" si="584"/>
        <v/>
      </c>
      <c r="AS2864" s="75"/>
      <c r="AT2864" s="75"/>
      <c r="AU2864" s="48" t="e">
        <f>IF(OR(AQ2864="I",#REF!="I",AQ2864="C",#REF!="C"),"Termovacío",IF(OR(AO2864="I",AN2864="I",AP2864="I",AK2864="I",AL2864="I",AO2864="C",AN2864="C",AP2864="C",AK2864="C",AL2864="C"),"Regeneración",""))</f>
        <v>#REF!</v>
      </c>
    </row>
    <row r="2865" spans="1:47" s="10" customFormat="1" ht="15" customHeight="1" x14ac:dyDescent="0.2">
      <c r="A2865" s="4">
        <v>87</v>
      </c>
      <c r="B2865" s="4">
        <v>60004381</v>
      </c>
      <c r="C2865" s="4" t="s">
        <v>93</v>
      </c>
      <c r="D2865" s="4" t="s">
        <v>162</v>
      </c>
      <c r="E2865" s="3"/>
      <c r="F2865" s="4" t="s">
        <v>378</v>
      </c>
      <c r="G2865" s="4" t="s">
        <v>19</v>
      </c>
      <c r="H2865" s="4">
        <v>338118</v>
      </c>
      <c r="I2865" s="4" t="s">
        <v>10</v>
      </c>
      <c r="J2865" s="4" t="s">
        <v>147</v>
      </c>
      <c r="K2865" s="4" t="s">
        <v>129</v>
      </c>
      <c r="L2865" s="4">
        <v>2011</v>
      </c>
      <c r="M2865" s="4" t="s">
        <v>267</v>
      </c>
      <c r="N2865" s="4" t="s">
        <v>153</v>
      </c>
      <c r="O2865" s="4"/>
      <c r="P2865" s="4">
        <v>2011</v>
      </c>
      <c r="Q2865" s="4"/>
      <c r="R2865" s="4" t="s">
        <v>119</v>
      </c>
      <c r="S2865" s="13"/>
      <c r="T2865" s="4"/>
      <c r="U2865" s="4"/>
      <c r="V2865" s="4"/>
      <c r="W2865" s="4">
        <v>60</v>
      </c>
      <c r="X2865" s="13">
        <v>42382</v>
      </c>
      <c r="Y2865" s="27"/>
      <c r="Z2865" s="27"/>
      <c r="AA2865" s="28"/>
      <c r="AB2865" s="31"/>
      <c r="AC2865" s="32">
        <v>64.3</v>
      </c>
      <c r="AD2865" s="28"/>
      <c r="AE2865" s="28">
        <v>42</v>
      </c>
      <c r="AF2865" s="33">
        <v>0.01</v>
      </c>
      <c r="AG2865" s="28">
        <v>0.5</v>
      </c>
      <c r="AH2865" s="31">
        <v>1.7000000000000001E-2</v>
      </c>
      <c r="AI2865" s="31">
        <v>0.36499999999999999</v>
      </c>
      <c r="AJ2865" s="31"/>
      <c r="AK2865" s="75" t="str">
        <f t="shared" si="582"/>
        <v>A</v>
      </c>
      <c r="AL2865" s="75" t="str">
        <f t="shared" si="583"/>
        <v>A</v>
      </c>
      <c r="AM2865" s="75"/>
      <c r="AN2865" s="75" t="str">
        <f t="shared" si="592"/>
        <v>A</v>
      </c>
      <c r="AO2865" s="75" t="str">
        <f t="shared" si="593"/>
        <v>A</v>
      </c>
      <c r="AP2865" s="75" t="str">
        <f t="shared" si="594"/>
        <v>A</v>
      </c>
      <c r="AQ2865" s="75" t="str">
        <f t="shared" si="595"/>
        <v>A</v>
      </c>
      <c r="AR2865" s="75" t="str">
        <f t="shared" si="584"/>
        <v/>
      </c>
      <c r="AS2865" s="75"/>
      <c r="AT2865" s="75"/>
      <c r="AU2865" s="48" t="e">
        <f>IF(OR(AQ2865="I",#REF!="I",AQ2865="C",#REF!="C"),"Termovacío",IF(OR(AO2865="I",AN2865="I",AP2865="I",AK2865="I",AL2865="I",AO2865="C",AN2865="C",AP2865="C",AK2865="C",AL2865="C"),"Regeneración",""))</f>
        <v>#REF!</v>
      </c>
    </row>
    <row r="2866" spans="1:47" s="10" customFormat="1" ht="15" customHeight="1" x14ac:dyDescent="0.2">
      <c r="A2866" s="4">
        <v>87</v>
      </c>
      <c r="B2866" s="4">
        <v>60004381</v>
      </c>
      <c r="C2866" s="4" t="s">
        <v>93</v>
      </c>
      <c r="D2866" s="4" t="s">
        <v>162</v>
      </c>
      <c r="E2866" s="3"/>
      <c r="F2866" s="4" t="s">
        <v>378</v>
      </c>
      <c r="G2866" s="4" t="s">
        <v>19</v>
      </c>
      <c r="H2866" s="4">
        <v>338118</v>
      </c>
      <c r="I2866" s="4" t="s">
        <v>10</v>
      </c>
      <c r="J2866" s="4" t="s">
        <v>147</v>
      </c>
      <c r="K2866" s="4" t="s">
        <v>129</v>
      </c>
      <c r="L2866" s="4">
        <v>2011</v>
      </c>
      <c r="M2866" s="4" t="s">
        <v>267</v>
      </c>
      <c r="N2866" s="4" t="s">
        <v>153</v>
      </c>
      <c r="O2866" s="4"/>
      <c r="P2866" s="4">
        <v>2011</v>
      </c>
      <c r="Q2866" s="4"/>
      <c r="R2866" s="4" t="s">
        <v>119</v>
      </c>
      <c r="S2866" s="13"/>
      <c r="T2866" s="4"/>
      <c r="U2866" s="4"/>
      <c r="V2866" s="4"/>
      <c r="W2866" s="4">
        <v>60</v>
      </c>
      <c r="X2866" s="13">
        <v>41985</v>
      </c>
      <c r="Y2866" s="27"/>
      <c r="Z2866" s="27"/>
      <c r="AA2866" s="28"/>
      <c r="AB2866" s="31"/>
      <c r="AC2866" s="32">
        <v>58.5</v>
      </c>
      <c r="AD2866" s="28"/>
      <c r="AE2866" s="28">
        <v>45</v>
      </c>
      <c r="AF2866" s="33">
        <v>0.01</v>
      </c>
      <c r="AG2866" s="28">
        <v>1</v>
      </c>
      <c r="AH2866" s="31">
        <v>1.2E-2</v>
      </c>
      <c r="AI2866" s="31"/>
      <c r="AJ2866" s="31"/>
      <c r="AK2866" s="75" t="str">
        <f t="shared" si="582"/>
        <v>A</v>
      </c>
      <c r="AL2866" s="75" t="str">
        <f t="shared" si="583"/>
        <v/>
      </c>
      <c r="AM2866" s="75"/>
      <c r="AN2866" s="75" t="str">
        <f t="shared" si="592"/>
        <v>A</v>
      </c>
      <c r="AO2866" s="75" t="str">
        <f t="shared" si="593"/>
        <v>A</v>
      </c>
      <c r="AP2866" s="75" t="str">
        <f t="shared" si="594"/>
        <v>A</v>
      </c>
      <c r="AQ2866" s="75" t="str">
        <f t="shared" si="595"/>
        <v>A</v>
      </c>
      <c r="AR2866" s="75" t="str">
        <f t="shared" si="584"/>
        <v/>
      </c>
      <c r="AS2866" s="75"/>
      <c r="AT2866" s="75"/>
      <c r="AU2866" s="48" t="e">
        <f>IF(OR(AQ2866="I",#REF!="I",AQ2866="C",#REF!="C"),"Termovacío",IF(OR(AO2866="I",AN2866="I",AP2866="I",AK2866="I",AL2866="I",AO2866="C",AN2866="C",AP2866="C",AK2866="C",AL2866="C"),"Regeneración",""))</f>
        <v>#REF!</v>
      </c>
    </row>
    <row r="2867" spans="1:47" s="10" customFormat="1" ht="15" customHeight="1" x14ac:dyDescent="0.2">
      <c r="A2867" s="4">
        <v>87</v>
      </c>
      <c r="B2867" s="4">
        <v>60004381</v>
      </c>
      <c r="C2867" s="4" t="s">
        <v>93</v>
      </c>
      <c r="D2867" s="4" t="s">
        <v>162</v>
      </c>
      <c r="E2867" s="3"/>
      <c r="F2867" s="4" t="s">
        <v>378</v>
      </c>
      <c r="G2867" s="4" t="s">
        <v>19</v>
      </c>
      <c r="H2867" s="4">
        <v>338118</v>
      </c>
      <c r="I2867" s="4" t="s">
        <v>10</v>
      </c>
      <c r="J2867" s="4" t="s">
        <v>147</v>
      </c>
      <c r="K2867" s="4" t="s">
        <v>129</v>
      </c>
      <c r="L2867" s="4">
        <v>2011</v>
      </c>
      <c r="M2867" s="4" t="s">
        <v>267</v>
      </c>
      <c r="N2867" s="4" t="s">
        <v>153</v>
      </c>
      <c r="O2867" s="4"/>
      <c r="P2867" s="4">
        <v>2011</v>
      </c>
      <c r="Q2867" s="4"/>
      <c r="R2867" s="4" t="s">
        <v>119</v>
      </c>
      <c r="S2867" s="13"/>
      <c r="T2867" s="4"/>
      <c r="U2867" s="4"/>
      <c r="V2867" s="4"/>
      <c r="W2867" s="4">
        <v>60</v>
      </c>
      <c r="X2867" s="13">
        <v>41941</v>
      </c>
      <c r="Y2867" s="27"/>
      <c r="Z2867" s="27"/>
      <c r="AA2867" s="28"/>
      <c r="AB2867" s="31"/>
      <c r="AC2867" s="32">
        <v>50</v>
      </c>
      <c r="AD2867" s="28"/>
      <c r="AE2867" s="28"/>
      <c r="AF2867" s="33"/>
      <c r="AG2867" s="28"/>
      <c r="AH2867" s="31"/>
      <c r="AI2867" s="31"/>
      <c r="AJ2867" s="31"/>
      <c r="AK2867" s="75" t="str">
        <f t="shared" si="582"/>
        <v/>
      </c>
      <c r="AL2867" s="75" t="str">
        <f t="shared" si="583"/>
        <v/>
      </c>
      <c r="AM2867" s="75"/>
      <c r="AN2867" s="75" t="str">
        <f t="shared" si="592"/>
        <v/>
      </c>
      <c r="AO2867" s="75" t="str">
        <f t="shared" si="593"/>
        <v/>
      </c>
      <c r="AP2867" s="75" t="str">
        <f t="shared" si="594"/>
        <v/>
      </c>
      <c r="AQ2867" s="75" t="str">
        <f t="shared" si="595"/>
        <v>A</v>
      </c>
      <c r="AR2867" s="75" t="str">
        <f t="shared" si="584"/>
        <v/>
      </c>
      <c r="AS2867" s="75"/>
      <c r="AT2867" s="75"/>
      <c r="AU2867" s="48" t="e">
        <f>IF(OR(AQ2867="I",#REF!="I",AQ2867="C",#REF!="C"),"Termovacío",IF(OR(AO2867="I",AN2867="I",AP2867="I",AK2867="I",AL2867="I",AO2867="C",AN2867="C",AP2867="C",AK2867="C",AL2867="C"),"Regeneración",""))</f>
        <v>#REF!</v>
      </c>
    </row>
    <row r="2868" spans="1:47" s="10" customFormat="1" ht="15" customHeight="1" x14ac:dyDescent="0.2">
      <c r="A2868" s="4">
        <v>87</v>
      </c>
      <c r="B2868" s="4">
        <v>60004381</v>
      </c>
      <c r="C2868" s="4" t="s">
        <v>93</v>
      </c>
      <c r="D2868" s="4" t="s">
        <v>162</v>
      </c>
      <c r="E2868" s="3"/>
      <c r="F2868" s="4" t="s">
        <v>378</v>
      </c>
      <c r="G2868" s="4" t="s">
        <v>19</v>
      </c>
      <c r="H2868" s="4">
        <v>338118</v>
      </c>
      <c r="I2868" s="4" t="s">
        <v>10</v>
      </c>
      <c r="J2868" s="4" t="s">
        <v>147</v>
      </c>
      <c r="K2868" s="4" t="s">
        <v>129</v>
      </c>
      <c r="L2868" s="4">
        <v>2011</v>
      </c>
      <c r="M2868" s="4" t="s">
        <v>267</v>
      </c>
      <c r="N2868" s="4" t="s">
        <v>153</v>
      </c>
      <c r="O2868" s="4"/>
      <c r="P2868" s="4">
        <v>2011</v>
      </c>
      <c r="Q2868" s="4"/>
      <c r="R2868" s="4" t="s">
        <v>119</v>
      </c>
      <c r="S2868" s="13"/>
      <c r="T2868" s="4"/>
      <c r="U2868" s="4"/>
      <c r="V2868" s="4"/>
      <c r="W2868" s="4">
        <v>60</v>
      </c>
      <c r="X2868" s="13">
        <v>41634</v>
      </c>
      <c r="Y2868" s="27"/>
      <c r="Z2868" s="27"/>
      <c r="AA2868" s="28"/>
      <c r="AB2868" s="31"/>
      <c r="AC2868" s="32">
        <v>69</v>
      </c>
      <c r="AD2868" s="28"/>
      <c r="AE2868" s="28">
        <v>39</v>
      </c>
      <c r="AF2868" s="33">
        <v>0.01</v>
      </c>
      <c r="AG2868" s="28">
        <v>1.5</v>
      </c>
      <c r="AH2868" s="31">
        <v>1.2999999999999999E-2</v>
      </c>
      <c r="AI2868" s="31">
        <v>0.82</v>
      </c>
      <c r="AJ2868" s="31"/>
      <c r="AK2868" s="75" t="str">
        <f t="shared" si="582"/>
        <v>A</v>
      </c>
      <c r="AL2868" s="75" t="str">
        <f t="shared" si="583"/>
        <v>A</v>
      </c>
      <c r="AM2868" s="75"/>
      <c r="AN2868" s="75" t="str">
        <f t="shared" si="592"/>
        <v>A</v>
      </c>
      <c r="AO2868" s="75" t="str">
        <f t="shared" si="593"/>
        <v>A</v>
      </c>
      <c r="AP2868" s="75" t="str">
        <f t="shared" si="594"/>
        <v>A</v>
      </c>
      <c r="AQ2868" s="75" t="str">
        <f t="shared" si="595"/>
        <v>A</v>
      </c>
      <c r="AR2868" s="75" t="str">
        <f t="shared" si="584"/>
        <v/>
      </c>
      <c r="AS2868" s="75"/>
      <c r="AT2868" s="75"/>
      <c r="AU2868" s="48" t="e">
        <f>IF(OR(AQ2868="I",#REF!="I",AQ2868="C",#REF!="C"),"Termovacío",IF(OR(AO2868="I",AN2868="I",AP2868="I",AK2868="I",AL2868="I",AO2868="C",AN2868="C",AP2868="C",AK2868="C",AL2868="C"),"Regeneración",""))</f>
        <v>#REF!</v>
      </c>
    </row>
    <row r="2869" spans="1:47" s="10" customFormat="1" ht="15" customHeight="1" x14ac:dyDescent="0.2">
      <c r="A2869" s="4">
        <v>87</v>
      </c>
      <c r="B2869" s="4">
        <v>60004381</v>
      </c>
      <c r="C2869" s="4" t="s">
        <v>93</v>
      </c>
      <c r="D2869" s="4" t="s">
        <v>162</v>
      </c>
      <c r="E2869" s="3"/>
      <c r="F2869" s="4" t="s">
        <v>378</v>
      </c>
      <c r="G2869" s="4" t="s">
        <v>19</v>
      </c>
      <c r="H2869" s="4">
        <v>338118</v>
      </c>
      <c r="I2869" s="4" t="s">
        <v>10</v>
      </c>
      <c r="J2869" s="4" t="s">
        <v>147</v>
      </c>
      <c r="K2869" s="4" t="s">
        <v>129</v>
      </c>
      <c r="L2869" s="4">
        <v>2011</v>
      </c>
      <c r="M2869" s="4" t="s">
        <v>267</v>
      </c>
      <c r="N2869" s="4" t="s">
        <v>153</v>
      </c>
      <c r="O2869" s="4"/>
      <c r="P2869" s="4">
        <v>2011</v>
      </c>
      <c r="Q2869" s="4"/>
      <c r="R2869" s="4" t="s">
        <v>119</v>
      </c>
      <c r="S2869" s="13"/>
      <c r="T2869" s="4"/>
      <c r="U2869" s="4"/>
      <c r="V2869" s="4"/>
      <c r="W2869" s="4">
        <v>60</v>
      </c>
      <c r="X2869" s="13">
        <v>41347</v>
      </c>
      <c r="Y2869" s="27"/>
      <c r="Z2869" s="27"/>
      <c r="AA2869" s="28"/>
      <c r="AB2869" s="31"/>
      <c r="AC2869" s="32">
        <v>72</v>
      </c>
      <c r="AD2869" s="28"/>
      <c r="AE2869" s="28">
        <v>43</v>
      </c>
      <c r="AF2869" s="33">
        <v>0.01</v>
      </c>
      <c r="AG2869" s="28">
        <v>0.5</v>
      </c>
      <c r="AH2869" s="31">
        <v>0.01</v>
      </c>
      <c r="AI2869" s="31">
        <v>0.25800000000000001</v>
      </c>
      <c r="AJ2869" s="31"/>
      <c r="AK2869" s="75" t="str">
        <f t="shared" si="582"/>
        <v>A</v>
      </c>
      <c r="AL2869" s="75" t="str">
        <f t="shared" si="583"/>
        <v>A</v>
      </c>
      <c r="AM2869" s="75"/>
      <c r="AN2869" s="75" t="str">
        <f t="shared" si="592"/>
        <v>A</v>
      </c>
      <c r="AO2869" s="75" t="str">
        <f t="shared" si="593"/>
        <v>A</v>
      </c>
      <c r="AP2869" s="75" t="str">
        <f t="shared" si="594"/>
        <v>A</v>
      </c>
      <c r="AQ2869" s="75" t="str">
        <f t="shared" si="595"/>
        <v>A</v>
      </c>
      <c r="AR2869" s="75" t="str">
        <f t="shared" si="584"/>
        <v/>
      </c>
      <c r="AS2869" s="75"/>
      <c r="AT2869" s="75"/>
      <c r="AU2869" s="48" t="e">
        <f>IF(OR(AQ2869="I",#REF!="I",AQ2869="C",#REF!="C"),"Termovacío",IF(OR(AO2869="I",AN2869="I",AP2869="I",AK2869="I",AL2869="I",AO2869="C",AN2869="C",AP2869="C",AK2869="C",AL2869="C"),"Regeneración",""))</f>
        <v>#REF!</v>
      </c>
    </row>
    <row r="2870" spans="1:47" s="10" customFormat="1" ht="15" customHeight="1" x14ac:dyDescent="0.2">
      <c r="A2870" s="4">
        <v>87</v>
      </c>
      <c r="B2870" s="4">
        <v>60004381</v>
      </c>
      <c r="C2870" s="4" t="s">
        <v>93</v>
      </c>
      <c r="D2870" s="4" t="s">
        <v>162</v>
      </c>
      <c r="E2870" s="3"/>
      <c r="F2870" s="4" t="s">
        <v>378</v>
      </c>
      <c r="G2870" s="4" t="s">
        <v>19</v>
      </c>
      <c r="H2870" s="4">
        <v>338118</v>
      </c>
      <c r="I2870" s="4" t="s">
        <v>10</v>
      </c>
      <c r="J2870" s="4" t="s">
        <v>147</v>
      </c>
      <c r="K2870" s="4" t="s">
        <v>129</v>
      </c>
      <c r="L2870" s="4">
        <v>2011</v>
      </c>
      <c r="M2870" s="4" t="s">
        <v>267</v>
      </c>
      <c r="N2870" s="4" t="s">
        <v>153</v>
      </c>
      <c r="O2870" s="4"/>
      <c r="P2870" s="4">
        <v>2011</v>
      </c>
      <c r="Q2870" s="4"/>
      <c r="R2870" s="4" t="s">
        <v>119</v>
      </c>
      <c r="S2870" s="13"/>
      <c r="T2870" s="4"/>
      <c r="U2870" s="4"/>
      <c r="V2870" s="4"/>
      <c r="W2870" s="4">
        <v>60</v>
      </c>
      <c r="X2870" s="13">
        <v>40932</v>
      </c>
      <c r="Y2870" s="27"/>
      <c r="Z2870" s="27"/>
      <c r="AA2870" s="28"/>
      <c r="AB2870" s="31"/>
      <c r="AC2870" s="32">
        <v>40</v>
      </c>
      <c r="AD2870" s="28"/>
      <c r="AE2870" s="28">
        <v>43</v>
      </c>
      <c r="AF2870" s="33">
        <v>0.01</v>
      </c>
      <c r="AG2870" s="28">
        <v>0.5</v>
      </c>
      <c r="AH2870" s="31">
        <v>2.1999999999999999E-2</v>
      </c>
      <c r="AI2870" s="31">
        <v>0.34499999999999997</v>
      </c>
      <c r="AJ2870" s="31"/>
      <c r="AK2870" s="75" t="str">
        <f t="shared" si="582"/>
        <v>A</v>
      </c>
      <c r="AL2870" s="75" t="str">
        <f t="shared" si="583"/>
        <v>A</v>
      </c>
      <c r="AM2870" s="75"/>
      <c r="AN2870" s="75" t="str">
        <f t="shared" si="592"/>
        <v>A</v>
      </c>
      <c r="AO2870" s="75" t="str">
        <f t="shared" si="593"/>
        <v>A</v>
      </c>
      <c r="AP2870" s="75" t="str">
        <f t="shared" si="594"/>
        <v>A</v>
      </c>
      <c r="AQ2870" s="75" t="str">
        <f t="shared" si="595"/>
        <v>A</v>
      </c>
      <c r="AR2870" s="75" t="str">
        <f t="shared" si="584"/>
        <v/>
      </c>
      <c r="AS2870" s="75"/>
      <c r="AT2870" s="75"/>
      <c r="AU2870" s="48" t="e">
        <f>IF(OR(AQ2870="I",#REF!="I",AQ2870="C",#REF!="C"),"Termovacío",IF(OR(AO2870="I",AN2870="I",AP2870="I",AK2870="I",AL2870="I",AO2870="C",AN2870="C",AP2870="C",AK2870="C",AL2870="C"),"Regeneración",""))</f>
        <v>#REF!</v>
      </c>
    </row>
    <row r="2871" spans="1:47" s="10" customFormat="1" ht="15" customHeight="1" x14ac:dyDescent="0.2">
      <c r="A2871" s="4">
        <v>87</v>
      </c>
      <c r="B2871" s="4">
        <v>60004381</v>
      </c>
      <c r="C2871" s="4" t="s">
        <v>93</v>
      </c>
      <c r="D2871" s="4" t="s">
        <v>162</v>
      </c>
      <c r="E2871" s="3"/>
      <c r="F2871" s="4" t="s">
        <v>378</v>
      </c>
      <c r="G2871" s="4" t="s">
        <v>19</v>
      </c>
      <c r="H2871" s="4">
        <v>338118</v>
      </c>
      <c r="I2871" s="4" t="s">
        <v>10</v>
      </c>
      <c r="J2871" s="4" t="s">
        <v>147</v>
      </c>
      <c r="K2871" s="4" t="s">
        <v>129</v>
      </c>
      <c r="L2871" s="4">
        <v>2011</v>
      </c>
      <c r="M2871" s="4" t="s">
        <v>267</v>
      </c>
      <c r="N2871" s="4" t="s">
        <v>153</v>
      </c>
      <c r="O2871" s="4"/>
      <c r="P2871" s="4">
        <v>2011</v>
      </c>
      <c r="Q2871" s="4"/>
      <c r="R2871" s="4" t="s">
        <v>119</v>
      </c>
      <c r="S2871" s="13"/>
      <c r="T2871" s="4"/>
      <c r="U2871" s="4"/>
      <c r="V2871" s="4"/>
      <c r="W2871" s="4">
        <v>60</v>
      </c>
      <c r="X2871" s="13">
        <v>40851</v>
      </c>
      <c r="Y2871" s="27"/>
      <c r="Z2871" s="27"/>
      <c r="AA2871" s="28"/>
      <c r="AB2871" s="31"/>
      <c r="AC2871" s="32">
        <v>68</v>
      </c>
      <c r="AD2871" s="28"/>
      <c r="AE2871" s="28">
        <v>38.5</v>
      </c>
      <c r="AF2871" s="33">
        <v>0.01</v>
      </c>
      <c r="AG2871" s="28">
        <v>0.5</v>
      </c>
      <c r="AH2871" s="31"/>
      <c r="AI2871" s="31"/>
      <c r="AJ2871" s="31"/>
      <c r="AK2871" s="75" t="str">
        <f t="shared" si="582"/>
        <v/>
      </c>
      <c r="AL2871" s="75" t="str">
        <f t="shared" si="583"/>
        <v/>
      </c>
      <c r="AM2871" s="75"/>
      <c r="AN2871" s="75" t="str">
        <f t="shared" si="592"/>
        <v>A</v>
      </c>
      <c r="AO2871" s="75" t="str">
        <f t="shared" si="593"/>
        <v>A</v>
      </c>
      <c r="AP2871" s="75" t="str">
        <f t="shared" si="594"/>
        <v>A</v>
      </c>
      <c r="AQ2871" s="75" t="str">
        <f t="shared" si="595"/>
        <v>A</v>
      </c>
      <c r="AR2871" s="75" t="str">
        <f t="shared" si="584"/>
        <v/>
      </c>
      <c r="AS2871" s="75"/>
      <c r="AT2871" s="75"/>
      <c r="AU2871" s="48" t="e">
        <f>IF(OR(AQ2871="I",#REF!="I",AQ2871="C",#REF!="C"),"Termovacío",IF(OR(AO2871="I",AN2871="I",AP2871="I",AK2871="I",AL2871="I",AO2871="C",AN2871="C",AP2871="C",AK2871="C",AL2871="C"),"Regeneración",""))</f>
        <v>#REF!</v>
      </c>
    </row>
    <row r="2872" spans="1:47" s="10" customFormat="1" ht="15" customHeight="1" x14ac:dyDescent="0.2">
      <c r="A2872" s="4">
        <v>87</v>
      </c>
      <c r="B2872" s="4">
        <v>60004381</v>
      </c>
      <c r="C2872" s="4" t="s">
        <v>93</v>
      </c>
      <c r="D2872" s="4" t="s">
        <v>162</v>
      </c>
      <c r="E2872" s="3"/>
      <c r="F2872" s="4" t="s">
        <v>378</v>
      </c>
      <c r="G2872" s="4" t="s">
        <v>19</v>
      </c>
      <c r="H2872" s="4">
        <v>338118</v>
      </c>
      <c r="I2872" s="4" t="s">
        <v>10</v>
      </c>
      <c r="J2872" s="4" t="s">
        <v>147</v>
      </c>
      <c r="K2872" s="4" t="s">
        <v>129</v>
      </c>
      <c r="L2872" s="4">
        <v>2011</v>
      </c>
      <c r="M2872" s="4" t="s">
        <v>267</v>
      </c>
      <c r="N2872" s="4" t="s">
        <v>153</v>
      </c>
      <c r="O2872" s="4"/>
      <c r="P2872" s="4">
        <v>2011</v>
      </c>
      <c r="Q2872" s="4"/>
      <c r="R2872" s="4" t="s">
        <v>119</v>
      </c>
      <c r="S2872" s="13"/>
      <c r="T2872" s="4"/>
      <c r="U2872" s="4"/>
      <c r="V2872" s="4"/>
      <c r="W2872" s="4">
        <v>60</v>
      </c>
      <c r="X2872" s="13">
        <v>40849</v>
      </c>
      <c r="Y2872" s="27"/>
      <c r="Z2872" s="27"/>
      <c r="AA2872" s="28"/>
      <c r="AB2872" s="31"/>
      <c r="AC2872" s="32">
        <v>60.6</v>
      </c>
      <c r="AD2872" s="28"/>
      <c r="AE2872" s="28">
        <v>38.1</v>
      </c>
      <c r="AF2872" s="33">
        <v>0.01</v>
      </c>
      <c r="AG2872" s="28">
        <v>0.5</v>
      </c>
      <c r="AH2872" s="31"/>
      <c r="AI2872" s="31"/>
      <c r="AJ2872" s="31"/>
      <c r="AK2872" s="75" t="str">
        <f t="shared" si="582"/>
        <v/>
      </c>
      <c r="AL2872" s="75" t="str">
        <f t="shared" si="583"/>
        <v/>
      </c>
      <c r="AM2872" s="75"/>
      <c r="AN2872" s="75" t="str">
        <f t="shared" si="592"/>
        <v>A</v>
      </c>
      <c r="AO2872" s="75" t="str">
        <f t="shared" si="593"/>
        <v>A</v>
      </c>
      <c r="AP2872" s="75" t="str">
        <f t="shared" si="594"/>
        <v>A</v>
      </c>
      <c r="AQ2872" s="75" t="str">
        <f t="shared" si="595"/>
        <v>A</v>
      </c>
      <c r="AR2872" s="75" t="str">
        <f t="shared" si="584"/>
        <v/>
      </c>
      <c r="AS2872" s="75"/>
      <c r="AT2872" s="75"/>
      <c r="AU2872" s="48" t="e">
        <f>IF(OR(AQ2872="I",#REF!="I",AQ2872="C",#REF!="C"),"Termovacío",IF(OR(AO2872="I",AN2872="I",AP2872="I",AK2872="I",AL2872="I",AO2872="C",AN2872="C",AP2872="C",AK2872="C",AL2872="C"),"Regeneración",""))</f>
        <v>#REF!</v>
      </c>
    </row>
    <row r="2873" spans="1:47" s="10" customFormat="1" ht="15" customHeight="1" x14ac:dyDescent="0.2">
      <c r="A2873" s="4">
        <v>87</v>
      </c>
      <c r="B2873" s="4">
        <v>60004381</v>
      </c>
      <c r="C2873" s="4" t="s">
        <v>93</v>
      </c>
      <c r="D2873" s="4" t="s">
        <v>162</v>
      </c>
      <c r="E2873" s="3"/>
      <c r="F2873" s="4" t="s">
        <v>378</v>
      </c>
      <c r="G2873" s="4" t="s">
        <v>19</v>
      </c>
      <c r="H2873" s="4">
        <v>338118</v>
      </c>
      <c r="I2873" s="4" t="s">
        <v>10</v>
      </c>
      <c r="J2873" s="4" t="s">
        <v>147</v>
      </c>
      <c r="K2873" s="4" t="s">
        <v>129</v>
      </c>
      <c r="L2873" s="4">
        <v>2011</v>
      </c>
      <c r="M2873" s="4" t="s">
        <v>267</v>
      </c>
      <c r="N2873" s="4" t="s">
        <v>153</v>
      </c>
      <c r="O2873" s="4"/>
      <c r="P2873" s="4">
        <v>2011</v>
      </c>
      <c r="Q2873" s="4"/>
      <c r="R2873" s="4" t="s">
        <v>119</v>
      </c>
      <c r="S2873" s="13"/>
      <c r="T2873" s="4"/>
      <c r="U2873" s="4"/>
      <c r="V2873" s="4"/>
      <c r="W2873" s="4">
        <v>60</v>
      </c>
      <c r="X2873" s="13">
        <v>40842</v>
      </c>
      <c r="Y2873" s="27"/>
      <c r="Z2873" s="27"/>
      <c r="AA2873" s="28"/>
      <c r="AB2873" s="31"/>
      <c r="AC2873" s="32">
        <v>72</v>
      </c>
      <c r="AD2873" s="28"/>
      <c r="AE2873" s="28">
        <v>43.6</v>
      </c>
      <c r="AF2873" s="33">
        <v>0.01</v>
      </c>
      <c r="AG2873" s="28">
        <v>0.5</v>
      </c>
      <c r="AH2873" s="31"/>
      <c r="AI2873" s="31"/>
      <c r="AJ2873" s="31"/>
      <c r="AK2873" s="75" t="str">
        <f t="shared" si="582"/>
        <v/>
      </c>
      <c r="AL2873" s="75" t="str">
        <f t="shared" si="583"/>
        <v/>
      </c>
      <c r="AM2873" s="75"/>
      <c r="AN2873" s="75" t="str">
        <f t="shared" si="592"/>
        <v>A</v>
      </c>
      <c r="AO2873" s="75" t="str">
        <f t="shared" si="593"/>
        <v>A</v>
      </c>
      <c r="AP2873" s="75" t="str">
        <f t="shared" si="594"/>
        <v>A</v>
      </c>
      <c r="AQ2873" s="75" t="str">
        <f t="shared" si="595"/>
        <v>A</v>
      </c>
      <c r="AR2873" s="75" t="str">
        <f t="shared" si="584"/>
        <v/>
      </c>
      <c r="AS2873" s="75"/>
      <c r="AT2873" s="75"/>
      <c r="AU2873" s="48" t="e">
        <f>IF(OR(AQ2873="I",#REF!="I",AQ2873="C",#REF!="C"),"Termovacío",IF(OR(AO2873="I",AN2873="I",AP2873="I",AK2873="I",AL2873="I",AO2873="C",AN2873="C",AP2873="C",AK2873="C",AL2873="C"),"Regeneración",""))</f>
        <v>#REF!</v>
      </c>
    </row>
    <row r="2874" spans="1:47" s="10" customFormat="1" ht="15" customHeight="1" x14ac:dyDescent="0.2">
      <c r="A2874" s="4">
        <v>87</v>
      </c>
      <c r="B2874" s="4">
        <v>60004381</v>
      </c>
      <c r="C2874" s="4" t="s">
        <v>93</v>
      </c>
      <c r="D2874" s="4" t="s">
        <v>162</v>
      </c>
      <c r="E2874" s="3"/>
      <c r="F2874" s="4" t="s">
        <v>378</v>
      </c>
      <c r="G2874" s="4" t="s">
        <v>19</v>
      </c>
      <c r="H2874" s="4">
        <v>338118</v>
      </c>
      <c r="I2874" s="4" t="s">
        <v>10</v>
      </c>
      <c r="J2874" s="4" t="s">
        <v>147</v>
      </c>
      <c r="K2874" s="4" t="s">
        <v>129</v>
      </c>
      <c r="L2874" s="4">
        <v>2011</v>
      </c>
      <c r="M2874" s="4" t="s">
        <v>267</v>
      </c>
      <c r="N2874" s="4" t="s">
        <v>153</v>
      </c>
      <c r="O2874" s="4"/>
      <c r="P2874" s="4">
        <v>2011</v>
      </c>
      <c r="Q2874" s="4"/>
      <c r="R2874" s="4" t="s">
        <v>119</v>
      </c>
      <c r="S2874" s="13"/>
      <c r="T2874" s="4"/>
      <c r="U2874" s="4"/>
      <c r="V2874" s="4"/>
      <c r="W2874" s="4">
        <v>60</v>
      </c>
      <c r="X2874" s="13">
        <v>40803</v>
      </c>
      <c r="Y2874" s="27"/>
      <c r="Z2874" s="27"/>
      <c r="AA2874" s="28"/>
      <c r="AB2874" s="31"/>
      <c r="AC2874" s="32">
        <v>64.400000000000006</v>
      </c>
      <c r="AD2874" s="28"/>
      <c r="AE2874" s="28">
        <v>48.1</v>
      </c>
      <c r="AF2874" s="33">
        <v>0.01</v>
      </c>
      <c r="AG2874" s="28">
        <v>0.5</v>
      </c>
      <c r="AH2874" s="31">
        <v>1E-3</v>
      </c>
      <c r="AI2874" s="31">
        <v>0.55200000000000005</v>
      </c>
      <c r="AJ2874" s="31"/>
      <c r="AK2874" s="75" t="str">
        <f t="shared" si="582"/>
        <v>A</v>
      </c>
      <c r="AL2874" s="75" t="str">
        <f t="shared" si="583"/>
        <v>A</v>
      </c>
      <c r="AM2874" s="75"/>
      <c r="AN2874" s="75" t="str">
        <f t="shared" si="592"/>
        <v>A</v>
      </c>
      <c r="AO2874" s="75" t="str">
        <f t="shared" si="593"/>
        <v>A</v>
      </c>
      <c r="AP2874" s="75" t="str">
        <f t="shared" si="594"/>
        <v>A</v>
      </c>
      <c r="AQ2874" s="75" t="str">
        <f t="shared" si="595"/>
        <v>A</v>
      </c>
      <c r="AR2874" s="75" t="str">
        <f t="shared" si="584"/>
        <v/>
      </c>
      <c r="AS2874" s="75"/>
      <c r="AT2874" s="75"/>
      <c r="AU2874" s="48" t="e">
        <f>IF(OR(AQ2874="I",#REF!="I",AQ2874="C",#REF!="C"),"Termovacío",IF(OR(AO2874="I",AN2874="I",AP2874="I",AK2874="I",AL2874="I",AO2874="C",AN2874="C",AP2874="C",AK2874="C",AL2874="C"),"Regeneración",""))</f>
        <v>#REF!</v>
      </c>
    </row>
    <row r="2875" spans="1:47" s="10" customFormat="1" ht="14.1" customHeight="1" x14ac:dyDescent="0.2">
      <c r="A2875" s="54">
        <v>140</v>
      </c>
      <c r="B2875" s="54">
        <v>60007943</v>
      </c>
      <c r="C2875" s="54" t="s">
        <v>85</v>
      </c>
      <c r="D2875" s="54" t="s">
        <v>464</v>
      </c>
      <c r="E2875" s="55"/>
      <c r="F2875" s="54" t="s">
        <v>481</v>
      </c>
      <c r="G2875" s="54" t="s">
        <v>19</v>
      </c>
      <c r="H2875" s="54" t="s">
        <v>482</v>
      </c>
      <c r="I2875" s="54" t="s">
        <v>249</v>
      </c>
      <c r="J2875" s="54" t="s">
        <v>473</v>
      </c>
      <c r="K2875" s="54" t="s">
        <v>470</v>
      </c>
      <c r="L2875" s="54">
        <v>2017</v>
      </c>
      <c r="M2875" s="54"/>
      <c r="N2875" s="54" t="s">
        <v>153</v>
      </c>
      <c r="O2875" s="54" t="s">
        <v>118</v>
      </c>
      <c r="P2875" s="54">
        <v>2017</v>
      </c>
      <c r="Q2875" s="54"/>
      <c r="R2875" s="54" t="s">
        <v>119</v>
      </c>
      <c r="S2875" s="56"/>
      <c r="T2875" s="54"/>
      <c r="U2875" s="54"/>
      <c r="V2875" s="54" t="s">
        <v>448</v>
      </c>
      <c r="W2875" s="54"/>
      <c r="X2875" s="56">
        <v>45258</v>
      </c>
      <c r="Y2875" s="57">
        <v>58</v>
      </c>
      <c r="Z2875" s="57">
        <v>25</v>
      </c>
      <c r="AA2875" s="58" t="s">
        <v>450</v>
      </c>
      <c r="AB2875" s="59">
        <v>0.879</v>
      </c>
      <c r="AC2875" s="60">
        <v>62</v>
      </c>
      <c r="AD2875" s="58">
        <v>4</v>
      </c>
      <c r="AE2875" s="58">
        <v>42.5</v>
      </c>
      <c r="AF2875" s="61" t="s">
        <v>451</v>
      </c>
      <c r="AG2875" s="58" t="s">
        <v>452</v>
      </c>
      <c r="AH2875" s="59">
        <v>3.0000000000000001E-3</v>
      </c>
      <c r="AI2875" s="59">
        <v>0.158</v>
      </c>
      <c r="AJ2875" s="59"/>
      <c r="AK2875" s="75" t="str">
        <f t="shared" ref="AK2875:AK2937" si="596">IF(AH2875&lt;&gt;"",IF(AH2875&lt;=0.1,"A",IF(AND(AH2875&gt;0.1,AH2875&lt;=0.3),"C",IF(AH2875&gt;0.3,"I",""))),"")</f>
        <v>A</v>
      </c>
      <c r="AL2875" s="75" t="str">
        <f t="shared" ref="AL2875:AL2937" si="597">IF(AI2875&lt;&gt;"",IF(AI2875&lt;=3,"A",IF(AND(AI2875&gt;3,AI2875&lt;=4),"C",IF(AI2875&gt;4,"I",""))),"")</f>
        <v>A</v>
      </c>
      <c r="AM2875" s="75"/>
      <c r="AN2875" s="59"/>
      <c r="AO2875" s="59"/>
      <c r="AP2875" s="59"/>
      <c r="AQ2875" s="59"/>
      <c r="AR2875" s="75" t="str">
        <f t="shared" ref="AR2875:AR2937" si="598">IF(AJ2875&lt;&gt;"",IF(AJ2875&gt;0.2,"A",IF(AND(AJ2875&gt;=0.1,AJ2875&lt;=0.2),"C",IF(AJ2875&lt;0.1,"I",""))),"")</f>
        <v/>
      </c>
      <c r="AS2875" s="75"/>
      <c r="AT2875" s="75"/>
      <c r="AU2875" s="62"/>
    </row>
    <row r="2876" spans="1:47" s="10" customFormat="1" ht="14.1" customHeight="1" x14ac:dyDescent="0.2">
      <c r="A2876" s="4">
        <v>140</v>
      </c>
      <c r="B2876" s="4">
        <v>60007943</v>
      </c>
      <c r="C2876" s="4" t="s">
        <v>85</v>
      </c>
      <c r="D2876" s="4" t="s">
        <v>464</v>
      </c>
      <c r="E2876" s="3"/>
      <c r="F2876" s="4" t="s">
        <v>481</v>
      </c>
      <c r="G2876" s="4" t="s">
        <v>19</v>
      </c>
      <c r="H2876" s="4" t="s">
        <v>482</v>
      </c>
      <c r="I2876" s="4" t="s">
        <v>249</v>
      </c>
      <c r="J2876" s="4" t="s">
        <v>473</v>
      </c>
      <c r="K2876" s="4" t="s">
        <v>470</v>
      </c>
      <c r="L2876" s="4">
        <v>2017</v>
      </c>
      <c r="M2876" s="4"/>
      <c r="N2876" s="4" t="s">
        <v>153</v>
      </c>
      <c r="O2876" s="4" t="s">
        <v>118</v>
      </c>
      <c r="P2876" s="4">
        <v>2017</v>
      </c>
      <c r="Q2876" s="4"/>
      <c r="R2876" s="4" t="s">
        <v>119</v>
      </c>
      <c r="S2876" s="13"/>
      <c r="T2876" s="4"/>
      <c r="U2876" s="4"/>
      <c r="V2876" s="4"/>
      <c r="W2876" s="4"/>
      <c r="X2876" s="13">
        <v>43579</v>
      </c>
      <c r="Y2876" s="27"/>
      <c r="Z2876" s="27"/>
      <c r="AA2876" s="28"/>
      <c r="AB2876" s="31"/>
      <c r="AC2876" s="32">
        <v>68.900000000000006</v>
      </c>
      <c r="AD2876" s="28"/>
      <c r="AE2876" s="28">
        <v>46.6</v>
      </c>
      <c r="AF2876" s="33">
        <v>0.01</v>
      </c>
      <c r="AG2876" s="28">
        <v>0.5</v>
      </c>
      <c r="AH2876" s="31">
        <v>5.0000000000000001E-3</v>
      </c>
      <c r="AI2876" s="31">
        <v>0.23</v>
      </c>
      <c r="AJ2876" s="31"/>
      <c r="AK2876" s="75" t="str">
        <f t="shared" si="596"/>
        <v>A</v>
      </c>
      <c r="AL2876" s="75" t="str">
        <f t="shared" si="597"/>
        <v>A</v>
      </c>
      <c r="AM2876" s="75"/>
      <c r="AN2876" s="31"/>
      <c r="AO2876" s="31"/>
      <c r="AP2876" s="31"/>
      <c r="AQ2876" s="31"/>
      <c r="AR2876" s="75" t="str">
        <f t="shared" si="598"/>
        <v/>
      </c>
      <c r="AS2876" s="75"/>
      <c r="AT2876" s="75"/>
      <c r="AU2876" s="48"/>
    </row>
    <row r="2877" spans="1:47" s="10" customFormat="1" ht="14.1" customHeight="1" x14ac:dyDescent="0.2">
      <c r="A2877" s="4">
        <v>140</v>
      </c>
      <c r="B2877" s="4">
        <v>60007943</v>
      </c>
      <c r="C2877" s="4" t="s">
        <v>85</v>
      </c>
      <c r="D2877" s="4" t="s">
        <v>464</v>
      </c>
      <c r="E2877" s="3"/>
      <c r="F2877" s="4" t="s">
        <v>481</v>
      </c>
      <c r="G2877" s="4" t="s">
        <v>19</v>
      </c>
      <c r="H2877" s="4" t="s">
        <v>482</v>
      </c>
      <c r="I2877" s="4" t="s">
        <v>249</v>
      </c>
      <c r="J2877" s="4" t="s">
        <v>473</v>
      </c>
      <c r="K2877" s="4" t="s">
        <v>470</v>
      </c>
      <c r="L2877" s="4">
        <v>2017</v>
      </c>
      <c r="M2877" s="4"/>
      <c r="N2877" s="4" t="s">
        <v>153</v>
      </c>
      <c r="O2877" s="4" t="s">
        <v>118</v>
      </c>
      <c r="P2877" s="4">
        <v>2017</v>
      </c>
      <c r="Q2877" s="4"/>
      <c r="R2877" s="4" t="s">
        <v>119</v>
      </c>
      <c r="S2877" s="13"/>
      <c r="T2877" s="4"/>
      <c r="U2877" s="4"/>
      <c r="V2877" s="4"/>
      <c r="W2877" s="4"/>
      <c r="X2877" s="13">
        <v>43321</v>
      </c>
      <c r="Y2877" s="27"/>
      <c r="Z2877" s="27"/>
      <c r="AA2877" s="28"/>
      <c r="AB2877" s="31"/>
      <c r="AC2877" s="32">
        <v>63.3</v>
      </c>
      <c r="AD2877" s="28"/>
      <c r="AE2877" s="28">
        <v>43.1</v>
      </c>
      <c r="AF2877" s="33">
        <v>0.01</v>
      </c>
      <c r="AG2877" s="28">
        <v>0.5</v>
      </c>
      <c r="AH2877" s="31">
        <v>4.0000000000000001E-3</v>
      </c>
      <c r="AI2877" s="31">
        <v>0.11</v>
      </c>
      <c r="AJ2877" s="31"/>
      <c r="AK2877" s="75" t="str">
        <f t="shared" si="596"/>
        <v>A</v>
      </c>
      <c r="AL2877" s="75" t="str">
        <f t="shared" si="597"/>
        <v>A</v>
      </c>
      <c r="AM2877" s="75"/>
      <c r="AN2877" s="31"/>
      <c r="AO2877" s="31"/>
      <c r="AP2877" s="31"/>
      <c r="AQ2877" s="31"/>
      <c r="AR2877" s="75" t="str">
        <f t="shared" si="598"/>
        <v/>
      </c>
      <c r="AS2877" s="75"/>
      <c r="AT2877" s="75"/>
      <c r="AU2877" s="48"/>
    </row>
    <row r="2878" spans="1:47" s="10" customFormat="1" ht="14.1" customHeight="1" x14ac:dyDescent="0.2">
      <c r="A2878" s="54">
        <v>141</v>
      </c>
      <c r="B2878" s="54">
        <v>60007945</v>
      </c>
      <c r="C2878" s="54" t="s">
        <v>104</v>
      </c>
      <c r="D2878" s="54" t="s">
        <v>464</v>
      </c>
      <c r="E2878" s="55"/>
      <c r="F2878" s="54" t="s">
        <v>483</v>
      </c>
      <c r="G2878" s="54" t="s">
        <v>19</v>
      </c>
      <c r="H2878" s="54" t="s">
        <v>484</v>
      </c>
      <c r="I2878" s="54" t="s">
        <v>249</v>
      </c>
      <c r="J2878" s="54" t="s">
        <v>485</v>
      </c>
      <c r="K2878" s="54" t="s">
        <v>258</v>
      </c>
      <c r="L2878" s="54">
        <v>2017</v>
      </c>
      <c r="M2878" s="54"/>
      <c r="N2878" s="54" t="s">
        <v>153</v>
      </c>
      <c r="O2878" s="54" t="s">
        <v>118</v>
      </c>
      <c r="P2878" s="54">
        <v>2017</v>
      </c>
      <c r="Q2878" s="54"/>
      <c r="R2878" s="54" t="s">
        <v>119</v>
      </c>
      <c r="S2878" s="56"/>
      <c r="T2878" s="54"/>
      <c r="U2878" s="54"/>
      <c r="V2878" s="54" t="s">
        <v>448</v>
      </c>
      <c r="W2878" s="54"/>
      <c r="X2878" s="56">
        <v>45200</v>
      </c>
      <c r="Y2878" s="57">
        <v>70</v>
      </c>
      <c r="Z2878" s="57"/>
      <c r="AA2878" s="58" t="s">
        <v>450</v>
      </c>
      <c r="AB2878" s="59">
        <v>0.878</v>
      </c>
      <c r="AC2878" s="60">
        <v>56</v>
      </c>
      <c r="AD2878" s="58">
        <v>5</v>
      </c>
      <c r="AE2878" s="58">
        <v>38.5</v>
      </c>
      <c r="AF2878" s="61">
        <v>0.01</v>
      </c>
      <c r="AG2878" s="58" t="s">
        <v>452</v>
      </c>
      <c r="AH2878" s="59">
        <v>1.7999999999999999E-2</v>
      </c>
      <c r="AI2878" s="59">
        <v>5.8999999999999997E-2</v>
      </c>
      <c r="AJ2878" s="59"/>
      <c r="AK2878" s="75" t="str">
        <f t="shared" si="596"/>
        <v>A</v>
      </c>
      <c r="AL2878" s="75" t="str">
        <f t="shared" si="597"/>
        <v>A</v>
      </c>
      <c r="AM2878" s="75"/>
      <c r="AN2878" s="59"/>
      <c r="AO2878" s="59"/>
      <c r="AP2878" s="59"/>
      <c r="AQ2878" s="59"/>
      <c r="AR2878" s="75" t="str">
        <f t="shared" si="598"/>
        <v/>
      </c>
      <c r="AS2878" s="75"/>
      <c r="AT2878" s="75"/>
      <c r="AU2878" s="62"/>
    </row>
    <row r="2879" spans="1:47" s="10" customFormat="1" ht="14.1" customHeight="1" x14ac:dyDescent="0.2">
      <c r="A2879" s="4">
        <v>141</v>
      </c>
      <c r="B2879" s="4">
        <v>60007945</v>
      </c>
      <c r="C2879" s="4" t="s">
        <v>104</v>
      </c>
      <c r="D2879" s="4" t="s">
        <v>464</v>
      </c>
      <c r="E2879" s="3"/>
      <c r="F2879" s="4" t="s">
        <v>483</v>
      </c>
      <c r="G2879" s="4" t="s">
        <v>19</v>
      </c>
      <c r="H2879" s="4" t="s">
        <v>484</v>
      </c>
      <c r="I2879" s="4" t="s">
        <v>249</v>
      </c>
      <c r="J2879" s="4" t="s">
        <v>485</v>
      </c>
      <c r="K2879" s="4" t="s">
        <v>258</v>
      </c>
      <c r="L2879" s="4">
        <v>2017</v>
      </c>
      <c r="M2879" s="4"/>
      <c r="N2879" s="4" t="s">
        <v>153</v>
      </c>
      <c r="O2879" s="4" t="s">
        <v>118</v>
      </c>
      <c r="P2879" s="4">
        <v>2017</v>
      </c>
      <c r="Q2879" s="4"/>
      <c r="R2879" s="4" t="s">
        <v>119</v>
      </c>
      <c r="S2879" s="13"/>
      <c r="T2879" s="4"/>
      <c r="U2879" s="4"/>
      <c r="V2879" s="4"/>
      <c r="W2879" s="4"/>
      <c r="X2879" s="13">
        <v>43996</v>
      </c>
      <c r="Y2879" s="27"/>
      <c r="Z2879" s="27"/>
      <c r="AA2879" s="28"/>
      <c r="AB2879" s="31"/>
      <c r="AC2879" s="32">
        <v>67</v>
      </c>
      <c r="AD2879" s="28"/>
      <c r="AE2879" s="28">
        <v>42.1</v>
      </c>
      <c r="AF2879" s="33">
        <v>0.01</v>
      </c>
      <c r="AG2879" s="28">
        <v>0.5</v>
      </c>
      <c r="AH2879" s="31">
        <v>7.0000000000000001E-3</v>
      </c>
      <c r="AI2879" s="31">
        <v>0.15</v>
      </c>
      <c r="AJ2879" s="31"/>
      <c r="AK2879" s="75" t="str">
        <f t="shared" si="596"/>
        <v>A</v>
      </c>
      <c r="AL2879" s="75" t="str">
        <f t="shared" si="597"/>
        <v>A</v>
      </c>
      <c r="AM2879" s="75"/>
      <c r="AN2879" s="31"/>
      <c r="AO2879" s="31"/>
      <c r="AP2879" s="31"/>
      <c r="AQ2879" s="31"/>
      <c r="AR2879" s="75" t="str">
        <f t="shared" si="598"/>
        <v/>
      </c>
      <c r="AS2879" s="75"/>
      <c r="AT2879" s="75"/>
      <c r="AU2879" s="48"/>
    </row>
    <row r="2880" spans="1:47" s="10" customFormat="1" ht="14.1" customHeight="1" x14ac:dyDescent="0.2">
      <c r="A2880" s="4">
        <v>141</v>
      </c>
      <c r="B2880" s="4">
        <v>60007945</v>
      </c>
      <c r="C2880" s="4" t="s">
        <v>104</v>
      </c>
      <c r="D2880" s="4" t="s">
        <v>464</v>
      </c>
      <c r="E2880" s="3"/>
      <c r="F2880" s="4" t="s">
        <v>483</v>
      </c>
      <c r="G2880" s="4" t="s">
        <v>19</v>
      </c>
      <c r="H2880" s="4" t="s">
        <v>484</v>
      </c>
      <c r="I2880" s="4" t="s">
        <v>249</v>
      </c>
      <c r="J2880" s="4" t="s">
        <v>485</v>
      </c>
      <c r="K2880" s="4" t="s">
        <v>258</v>
      </c>
      <c r="L2880" s="4">
        <v>2017</v>
      </c>
      <c r="M2880" s="4"/>
      <c r="N2880" s="4" t="s">
        <v>153</v>
      </c>
      <c r="O2880" s="4" t="s">
        <v>118</v>
      </c>
      <c r="P2880" s="4">
        <v>2017</v>
      </c>
      <c r="Q2880" s="4"/>
      <c r="R2880" s="4" t="s">
        <v>119</v>
      </c>
      <c r="S2880" s="13"/>
      <c r="T2880" s="4"/>
      <c r="U2880" s="4"/>
      <c r="V2880" s="4"/>
      <c r="W2880" s="4"/>
      <c r="X2880" s="13">
        <v>43577</v>
      </c>
      <c r="Y2880" s="27"/>
      <c r="Z2880" s="27"/>
      <c r="AA2880" s="28"/>
      <c r="AB2880" s="31"/>
      <c r="AC2880" s="32">
        <v>65.900000000000006</v>
      </c>
      <c r="AD2880" s="28"/>
      <c r="AE2880" s="28">
        <v>45.8</v>
      </c>
      <c r="AF2880" s="33">
        <v>0.01</v>
      </c>
      <c r="AG2880" s="28">
        <v>0.5</v>
      </c>
      <c r="AH2880" s="31">
        <v>8.9999999999999993E-3</v>
      </c>
      <c r="AI2880" s="31">
        <v>0.11</v>
      </c>
      <c r="AJ2880" s="31"/>
      <c r="AK2880" s="75" t="str">
        <f t="shared" si="596"/>
        <v>A</v>
      </c>
      <c r="AL2880" s="75" t="str">
        <f t="shared" si="597"/>
        <v>A</v>
      </c>
      <c r="AM2880" s="75"/>
      <c r="AN2880" s="31"/>
      <c r="AO2880" s="31"/>
      <c r="AP2880" s="31"/>
      <c r="AQ2880" s="31"/>
      <c r="AR2880" s="75" t="str">
        <f t="shared" si="598"/>
        <v/>
      </c>
      <c r="AS2880" s="75"/>
      <c r="AT2880" s="75"/>
      <c r="AU2880" s="48"/>
    </row>
    <row r="2881" spans="1:47" s="10" customFormat="1" ht="14.1" customHeight="1" x14ac:dyDescent="0.2">
      <c r="A2881" s="4">
        <v>141</v>
      </c>
      <c r="B2881" s="4">
        <v>60007945</v>
      </c>
      <c r="C2881" s="4" t="s">
        <v>104</v>
      </c>
      <c r="D2881" s="4" t="s">
        <v>464</v>
      </c>
      <c r="E2881" s="3"/>
      <c r="F2881" s="4" t="s">
        <v>483</v>
      </c>
      <c r="G2881" s="4" t="s">
        <v>19</v>
      </c>
      <c r="H2881" s="4" t="s">
        <v>484</v>
      </c>
      <c r="I2881" s="4" t="s">
        <v>249</v>
      </c>
      <c r="J2881" s="4" t="s">
        <v>485</v>
      </c>
      <c r="K2881" s="4" t="s">
        <v>258</v>
      </c>
      <c r="L2881" s="4">
        <v>2017</v>
      </c>
      <c r="M2881" s="4"/>
      <c r="N2881" s="4" t="s">
        <v>153</v>
      </c>
      <c r="O2881" s="4" t="s">
        <v>118</v>
      </c>
      <c r="P2881" s="4">
        <v>2017</v>
      </c>
      <c r="Q2881" s="4"/>
      <c r="R2881" s="4" t="s">
        <v>119</v>
      </c>
      <c r="S2881" s="13"/>
      <c r="T2881" s="4"/>
      <c r="U2881" s="4"/>
      <c r="V2881" s="4"/>
      <c r="W2881" s="4"/>
      <c r="X2881" s="13">
        <v>43313</v>
      </c>
      <c r="Y2881" s="27"/>
      <c r="Z2881" s="27"/>
      <c r="AA2881" s="28"/>
      <c r="AB2881" s="31"/>
      <c r="AC2881" s="32">
        <v>64.400000000000006</v>
      </c>
      <c r="AD2881" s="28"/>
      <c r="AE2881" s="28">
        <v>40.4</v>
      </c>
      <c r="AF2881" s="33">
        <v>0.01</v>
      </c>
      <c r="AG2881" s="28">
        <v>0.5</v>
      </c>
      <c r="AH2881" s="31">
        <v>4.0000000000000001E-3</v>
      </c>
      <c r="AI2881" s="31">
        <v>0.46</v>
      </c>
      <c r="AJ2881" s="31"/>
      <c r="AK2881" s="75" t="str">
        <f t="shared" si="596"/>
        <v>A</v>
      </c>
      <c r="AL2881" s="75" t="str">
        <f t="shared" si="597"/>
        <v>A</v>
      </c>
      <c r="AM2881" s="75"/>
      <c r="AN2881" s="31"/>
      <c r="AO2881" s="31"/>
      <c r="AP2881" s="31"/>
      <c r="AQ2881" s="31"/>
      <c r="AR2881" s="75" t="str">
        <f t="shared" si="598"/>
        <v/>
      </c>
      <c r="AS2881" s="75"/>
      <c r="AT2881" s="75"/>
      <c r="AU2881" s="48"/>
    </row>
    <row r="2882" spans="1:47" s="10" customFormat="1" ht="14.1" customHeight="1" x14ac:dyDescent="0.2">
      <c r="A2882" s="54">
        <v>142</v>
      </c>
      <c r="B2882" s="54">
        <v>60008375</v>
      </c>
      <c r="C2882" s="54" t="s">
        <v>98</v>
      </c>
      <c r="D2882" s="54" t="s">
        <v>464</v>
      </c>
      <c r="E2882" s="55"/>
      <c r="F2882" s="54" t="s">
        <v>486</v>
      </c>
      <c r="G2882" s="54" t="s">
        <v>53</v>
      </c>
      <c r="H2882" s="54" t="s">
        <v>487</v>
      </c>
      <c r="I2882" s="54" t="s">
        <v>249</v>
      </c>
      <c r="J2882" s="54" t="s">
        <v>485</v>
      </c>
      <c r="K2882" s="54" t="s">
        <v>470</v>
      </c>
      <c r="L2882" s="54">
        <v>2018</v>
      </c>
      <c r="M2882" s="54"/>
      <c r="N2882" s="54" t="s">
        <v>153</v>
      </c>
      <c r="O2882" s="54" t="s">
        <v>118</v>
      </c>
      <c r="P2882" s="54">
        <v>2018</v>
      </c>
      <c r="Q2882" s="54"/>
      <c r="R2882" s="54" t="s">
        <v>119</v>
      </c>
      <c r="S2882" s="56"/>
      <c r="T2882" s="54"/>
      <c r="U2882" s="54"/>
      <c r="V2882" s="54" t="s">
        <v>448</v>
      </c>
      <c r="W2882" s="54"/>
      <c r="X2882" s="56">
        <v>45214</v>
      </c>
      <c r="Y2882" s="57">
        <v>51</v>
      </c>
      <c r="Z2882" s="57"/>
      <c r="AA2882" s="58" t="s">
        <v>450</v>
      </c>
      <c r="AB2882" s="59">
        <v>0.873</v>
      </c>
      <c r="AC2882" s="60">
        <v>75</v>
      </c>
      <c r="AD2882" s="58">
        <v>6</v>
      </c>
      <c r="AE2882" s="58">
        <v>42.1</v>
      </c>
      <c r="AF2882" s="61" t="s">
        <v>451</v>
      </c>
      <c r="AG2882" s="58" t="s">
        <v>452</v>
      </c>
      <c r="AH2882" s="59">
        <v>3.0000000000000001E-3</v>
      </c>
      <c r="AI2882" s="59">
        <v>7.0000000000000007E-2</v>
      </c>
      <c r="AJ2882" s="59"/>
      <c r="AK2882" s="75" t="str">
        <f t="shared" si="596"/>
        <v>A</v>
      </c>
      <c r="AL2882" s="75" t="str">
        <f t="shared" si="597"/>
        <v>A</v>
      </c>
      <c r="AM2882" s="75"/>
      <c r="AN2882" s="59"/>
      <c r="AO2882" s="59"/>
      <c r="AP2882" s="59"/>
      <c r="AQ2882" s="59"/>
      <c r="AR2882" s="75" t="str">
        <f t="shared" si="598"/>
        <v/>
      </c>
      <c r="AS2882" s="75"/>
      <c r="AT2882" s="75"/>
      <c r="AU2882" s="62"/>
    </row>
    <row r="2883" spans="1:47" s="10" customFormat="1" ht="14.1" customHeight="1" x14ac:dyDescent="0.2">
      <c r="A2883" s="54">
        <v>143</v>
      </c>
      <c r="B2883" s="54">
        <v>60000002</v>
      </c>
      <c r="C2883" s="54" t="s">
        <v>101</v>
      </c>
      <c r="D2883" s="54" t="s">
        <v>464</v>
      </c>
      <c r="E2883" s="55"/>
      <c r="F2883" s="54" t="s">
        <v>488</v>
      </c>
      <c r="G2883" s="54" t="s">
        <v>12</v>
      </c>
      <c r="H2883" s="54" t="s">
        <v>489</v>
      </c>
      <c r="I2883" s="54" t="s">
        <v>249</v>
      </c>
      <c r="J2883" s="54" t="s">
        <v>469</v>
      </c>
      <c r="K2883" s="54" t="s">
        <v>490</v>
      </c>
      <c r="L2883" s="54">
        <v>1998</v>
      </c>
      <c r="M2883" s="54"/>
      <c r="N2883" s="54" t="s">
        <v>304</v>
      </c>
      <c r="O2883" s="54" t="s">
        <v>122</v>
      </c>
      <c r="P2883" s="54">
        <v>2018</v>
      </c>
      <c r="Q2883" s="54"/>
      <c r="R2883" s="54" t="s">
        <v>119</v>
      </c>
      <c r="S2883" s="56"/>
      <c r="T2883" s="54"/>
      <c r="U2883" s="54"/>
      <c r="V2883" s="54" t="s">
        <v>448</v>
      </c>
      <c r="W2883" s="54"/>
      <c r="X2883" s="56">
        <v>45266</v>
      </c>
      <c r="Y2883" s="57">
        <v>52</v>
      </c>
      <c r="Z2883" s="57"/>
      <c r="AA2883" s="58" t="s">
        <v>450</v>
      </c>
      <c r="AB2883" s="59">
        <v>0.88200000000000001</v>
      </c>
      <c r="AC2883" s="60">
        <v>65</v>
      </c>
      <c r="AD2883" s="58">
        <v>6</v>
      </c>
      <c r="AE2883" s="58">
        <v>41.6</v>
      </c>
      <c r="AF2883" s="61" t="s">
        <v>451</v>
      </c>
      <c r="AG2883" s="58">
        <v>1</v>
      </c>
      <c r="AH2883" s="59">
        <v>1.6E-2</v>
      </c>
      <c r="AI2883" s="59">
        <v>0.70299999999999996</v>
      </c>
      <c r="AJ2883" s="59"/>
      <c r="AK2883" s="75" t="str">
        <f t="shared" si="596"/>
        <v>A</v>
      </c>
      <c r="AL2883" s="75" t="str">
        <f t="shared" si="597"/>
        <v>A</v>
      </c>
      <c r="AM2883" s="75"/>
      <c r="AN2883" s="59"/>
      <c r="AO2883" s="59"/>
      <c r="AP2883" s="59"/>
      <c r="AQ2883" s="59"/>
      <c r="AR2883" s="75" t="str">
        <f t="shared" si="598"/>
        <v/>
      </c>
      <c r="AS2883" s="75"/>
      <c r="AT2883" s="75"/>
      <c r="AU2883" s="62"/>
    </row>
    <row r="2884" spans="1:47" s="10" customFormat="1" ht="14.1" customHeight="1" x14ac:dyDescent="0.2">
      <c r="A2884" s="4">
        <v>143</v>
      </c>
      <c r="B2884" s="4">
        <v>60000002</v>
      </c>
      <c r="C2884" s="4" t="s">
        <v>101</v>
      </c>
      <c r="D2884" s="4" t="s">
        <v>464</v>
      </c>
      <c r="E2884" s="3"/>
      <c r="F2884" s="4" t="s">
        <v>488</v>
      </c>
      <c r="G2884" s="4" t="s">
        <v>12</v>
      </c>
      <c r="H2884" s="4" t="s">
        <v>489</v>
      </c>
      <c r="I2884" s="4" t="s">
        <v>249</v>
      </c>
      <c r="J2884" s="4" t="s">
        <v>469</v>
      </c>
      <c r="K2884" s="4" t="s">
        <v>490</v>
      </c>
      <c r="L2884" s="4">
        <v>1998</v>
      </c>
      <c r="M2884" s="4"/>
      <c r="N2884" s="4" t="s">
        <v>304</v>
      </c>
      <c r="O2884" s="4" t="s">
        <v>122</v>
      </c>
      <c r="P2884" s="4">
        <v>2018</v>
      </c>
      <c r="Q2884" s="4"/>
      <c r="R2884" s="4" t="s">
        <v>119</v>
      </c>
      <c r="S2884" s="13"/>
      <c r="T2884" s="4"/>
      <c r="U2884" s="4"/>
      <c r="V2884" s="4"/>
      <c r="W2884" s="4"/>
      <c r="X2884" s="13">
        <v>43584</v>
      </c>
      <c r="Y2884" s="27"/>
      <c r="Z2884" s="27"/>
      <c r="AA2884" s="28"/>
      <c r="AB2884" s="31"/>
      <c r="AC2884" s="32">
        <v>59.6</v>
      </c>
      <c r="AD2884" s="28"/>
      <c r="AE2884" s="28">
        <v>45.3</v>
      </c>
      <c r="AF2884" s="33">
        <v>0.01</v>
      </c>
      <c r="AG2884" s="28">
        <v>2</v>
      </c>
      <c r="AH2884" s="31">
        <v>5.3999999999999999E-2</v>
      </c>
      <c r="AI2884" s="31">
        <v>1.1399999999999999</v>
      </c>
      <c r="AJ2884" s="31"/>
      <c r="AK2884" s="75" t="str">
        <f t="shared" si="596"/>
        <v>A</v>
      </c>
      <c r="AL2884" s="75" t="str">
        <f t="shared" si="597"/>
        <v>A</v>
      </c>
      <c r="AM2884" s="75"/>
      <c r="AN2884" s="31"/>
      <c r="AO2884" s="31"/>
      <c r="AP2884" s="31"/>
      <c r="AQ2884" s="31"/>
      <c r="AR2884" s="75" t="str">
        <f t="shared" si="598"/>
        <v/>
      </c>
      <c r="AS2884" s="75"/>
      <c r="AT2884" s="75"/>
      <c r="AU2884" s="48"/>
    </row>
    <row r="2885" spans="1:47" s="10" customFormat="1" ht="14.1" customHeight="1" x14ac:dyDescent="0.2">
      <c r="A2885" s="4">
        <v>143</v>
      </c>
      <c r="B2885" s="4">
        <v>60000002</v>
      </c>
      <c r="C2885" s="4" t="s">
        <v>101</v>
      </c>
      <c r="D2885" s="4" t="s">
        <v>464</v>
      </c>
      <c r="E2885" s="3"/>
      <c r="F2885" s="4" t="s">
        <v>488</v>
      </c>
      <c r="G2885" s="4" t="s">
        <v>12</v>
      </c>
      <c r="H2885" s="4" t="s">
        <v>489</v>
      </c>
      <c r="I2885" s="4" t="s">
        <v>249</v>
      </c>
      <c r="J2885" s="4" t="s">
        <v>469</v>
      </c>
      <c r="K2885" s="4" t="s">
        <v>490</v>
      </c>
      <c r="L2885" s="4">
        <v>1998</v>
      </c>
      <c r="M2885" s="4"/>
      <c r="N2885" s="4" t="s">
        <v>304</v>
      </c>
      <c r="O2885" s="4" t="s">
        <v>122</v>
      </c>
      <c r="P2885" s="4">
        <v>2018</v>
      </c>
      <c r="Q2885" s="4"/>
      <c r="R2885" s="4" t="s">
        <v>119</v>
      </c>
      <c r="S2885" s="13"/>
      <c r="T2885" s="4"/>
      <c r="U2885" s="4"/>
      <c r="V2885" s="4"/>
      <c r="W2885" s="4"/>
      <c r="X2885" s="13">
        <v>43322</v>
      </c>
      <c r="Y2885" s="27"/>
      <c r="Z2885" s="27"/>
      <c r="AA2885" s="28"/>
      <c r="AB2885" s="31"/>
      <c r="AC2885" s="32">
        <v>71.099999999999994</v>
      </c>
      <c r="AD2885" s="28"/>
      <c r="AE2885" s="28">
        <v>36.299999999999997</v>
      </c>
      <c r="AF2885" s="33">
        <v>0.02</v>
      </c>
      <c r="AG2885" s="28">
        <v>2</v>
      </c>
      <c r="AH2885" s="31">
        <v>2.9000000000000001E-2</v>
      </c>
      <c r="AI2885" s="31">
        <v>0.96</v>
      </c>
      <c r="AJ2885" s="31"/>
      <c r="AK2885" s="75" t="str">
        <f t="shared" si="596"/>
        <v>A</v>
      </c>
      <c r="AL2885" s="75" t="str">
        <f t="shared" si="597"/>
        <v>A</v>
      </c>
      <c r="AM2885" s="75"/>
      <c r="AN2885" s="31"/>
      <c r="AO2885" s="31"/>
      <c r="AP2885" s="31"/>
      <c r="AQ2885" s="31"/>
      <c r="AR2885" s="75" t="str">
        <f t="shared" si="598"/>
        <v/>
      </c>
      <c r="AS2885" s="75"/>
      <c r="AT2885" s="75"/>
      <c r="AU2885" s="48"/>
    </row>
    <row r="2886" spans="1:47" s="10" customFormat="1" ht="14.1" customHeight="1" x14ac:dyDescent="0.2">
      <c r="A2886" s="4">
        <v>143</v>
      </c>
      <c r="B2886" s="4">
        <v>60000002</v>
      </c>
      <c r="C2886" s="4" t="s">
        <v>101</v>
      </c>
      <c r="D2886" s="4" t="s">
        <v>464</v>
      </c>
      <c r="E2886" s="3"/>
      <c r="F2886" s="4" t="s">
        <v>488</v>
      </c>
      <c r="G2886" s="4" t="s">
        <v>12</v>
      </c>
      <c r="H2886" s="4" t="s">
        <v>489</v>
      </c>
      <c r="I2886" s="4" t="s">
        <v>249</v>
      </c>
      <c r="J2886" s="4" t="s">
        <v>469</v>
      </c>
      <c r="K2886" s="4" t="s">
        <v>490</v>
      </c>
      <c r="L2886" s="4">
        <v>1998</v>
      </c>
      <c r="M2886" s="4"/>
      <c r="N2886" s="4" t="s">
        <v>304</v>
      </c>
      <c r="O2886" s="4" t="s">
        <v>122</v>
      </c>
      <c r="P2886" s="4">
        <v>2018</v>
      </c>
      <c r="Q2886" s="4"/>
      <c r="R2886" s="4" t="s">
        <v>119</v>
      </c>
      <c r="S2886" s="13"/>
      <c r="T2886" s="4"/>
      <c r="U2886" s="4"/>
      <c r="V2886" s="4"/>
      <c r="W2886" s="4"/>
      <c r="X2886" s="13">
        <v>42927</v>
      </c>
      <c r="Y2886" s="27"/>
      <c r="Z2886" s="27"/>
      <c r="AA2886" s="28"/>
      <c r="AB2886" s="31"/>
      <c r="AC2886" s="32">
        <v>57.9</v>
      </c>
      <c r="AD2886" s="28"/>
      <c r="AE2886" s="28">
        <v>44.5</v>
      </c>
      <c r="AF2886" s="33">
        <v>0.01</v>
      </c>
      <c r="AG2886" s="28">
        <v>2</v>
      </c>
      <c r="AH2886" s="31">
        <v>0.08</v>
      </c>
      <c r="AI2886" s="31">
        <v>1.5</v>
      </c>
      <c r="AJ2886" s="31"/>
      <c r="AK2886" s="75" t="str">
        <f t="shared" si="596"/>
        <v>A</v>
      </c>
      <c r="AL2886" s="75" t="str">
        <f t="shared" si="597"/>
        <v>A</v>
      </c>
      <c r="AM2886" s="75"/>
      <c r="AN2886" s="31"/>
      <c r="AO2886" s="31"/>
      <c r="AP2886" s="31"/>
      <c r="AQ2886" s="31"/>
      <c r="AR2886" s="75" t="str">
        <f t="shared" si="598"/>
        <v/>
      </c>
      <c r="AS2886" s="75"/>
      <c r="AT2886" s="75"/>
      <c r="AU2886" s="48"/>
    </row>
    <row r="2887" spans="1:47" s="10" customFormat="1" ht="14.1" customHeight="1" x14ac:dyDescent="0.2">
      <c r="A2887" s="4">
        <v>143</v>
      </c>
      <c r="B2887" s="4">
        <v>60000002</v>
      </c>
      <c r="C2887" s="4" t="s">
        <v>101</v>
      </c>
      <c r="D2887" s="4" t="s">
        <v>464</v>
      </c>
      <c r="E2887" s="3"/>
      <c r="F2887" s="4" t="s">
        <v>488</v>
      </c>
      <c r="G2887" s="4" t="s">
        <v>12</v>
      </c>
      <c r="H2887" s="4" t="s">
        <v>489</v>
      </c>
      <c r="I2887" s="4" t="s">
        <v>249</v>
      </c>
      <c r="J2887" s="4" t="s">
        <v>469</v>
      </c>
      <c r="K2887" s="4" t="s">
        <v>490</v>
      </c>
      <c r="L2887" s="4">
        <v>1998</v>
      </c>
      <c r="M2887" s="4"/>
      <c r="N2887" s="4" t="s">
        <v>304</v>
      </c>
      <c r="O2887" s="4" t="s">
        <v>122</v>
      </c>
      <c r="P2887" s="4">
        <v>2018</v>
      </c>
      <c r="Q2887" s="4"/>
      <c r="R2887" s="4" t="s">
        <v>119</v>
      </c>
      <c r="S2887" s="13"/>
      <c r="T2887" s="4"/>
      <c r="U2887" s="4"/>
      <c r="V2887" s="4"/>
      <c r="W2887" s="4"/>
      <c r="X2887" s="13">
        <v>42415</v>
      </c>
      <c r="Y2887" s="27"/>
      <c r="Z2887" s="27"/>
      <c r="AA2887" s="28"/>
      <c r="AB2887" s="31"/>
      <c r="AC2887" s="32">
        <v>51</v>
      </c>
      <c r="AD2887" s="28"/>
      <c r="AE2887" s="28">
        <v>42</v>
      </c>
      <c r="AF2887" s="33">
        <v>0.01</v>
      </c>
      <c r="AG2887" s="28">
        <v>1.5</v>
      </c>
      <c r="AH2887" s="31">
        <v>1.4999999999999999E-2</v>
      </c>
      <c r="AI2887" s="31"/>
      <c r="AJ2887" s="31"/>
      <c r="AK2887" s="75" t="str">
        <f t="shared" si="596"/>
        <v>A</v>
      </c>
      <c r="AL2887" s="75" t="str">
        <f t="shared" si="597"/>
        <v/>
      </c>
      <c r="AM2887" s="75"/>
      <c r="AN2887" s="31"/>
      <c r="AO2887" s="31"/>
      <c r="AP2887" s="31"/>
      <c r="AQ2887" s="31"/>
      <c r="AR2887" s="75" t="str">
        <f t="shared" si="598"/>
        <v/>
      </c>
      <c r="AS2887" s="75"/>
      <c r="AT2887" s="75"/>
      <c r="AU2887" s="48"/>
    </row>
    <row r="2888" spans="1:47" s="10" customFormat="1" ht="14.1" customHeight="1" x14ac:dyDescent="0.2">
      <c r="A2888" s="4">
        <v>143</v>
      </c>
      <c r="B2888" s="4">
        <v>60000002</v>
      </c>
      <c r="C2888" s="4" t="s">
        <v>101</v>
      </c>
      <c r="D2888" s="4" t="s">
        <v>464</v>
      </c>
      <c r="E2888" s="3"/>
      <c r="F2888" s="4" t="s">
        <v>488</v>
      </c>
      <c r="G2888" s="4" t="s">
        <v>12</v>
      </c>
      <c r="H2888" s="4" t="s">
        <v>489</v>
      </c>
      <c r="I2888" s="4" t="s">
        <v>249</v>
      </c>
      <c r="J2888" s="4" t="s">
        <v>469</v>
      </c>
      <c r="K2888" s="4" t="s">
        <v>490</v>
      </c>
      <c r="L2888" s="4">
        <v>1998</v>
      </c>
      <c r="M2888" s="4"/>
      <c r="N2888" s="4" t="s">
        <v>304</v>
      </c>
      <c r="O2888" s="4" t="s">
        <v>122</v>
      </c>
      <c r="P2888" s="4">
        <v>2018</v>
      </c>
      <c r="Q2888" s="4"/>
      <c r="R2888" s="4" t="s">
        <v>119</v>
      </c>
      <c r="S2888" s="13"/>
      <c r="T2888" s="4"/>
      <c r="U2888" s="4"/>
      <c r="V2888" s="4"/>
      <c r="W2888" s="4"/>
      <c r="X2888" s="13">
        <v>42387</v>
      </c>
      <c r="Y2888" s="27"/>
      <c r="Z2888" s="27"/>
      <c r="AA2888" s="28"/>
      <c r="AB2888" s="31"/>
      <c r="AC2888" s="32">
        <v>54</v>
      </c>
      <c r="AD2888" s="28"/>
      <c r="AE2888" s="28">
        <v>37</v>
      </c>
      <c r="AF2888" s="33">
        <v>0.01</v>
      </c>
      <c r="AG2888" s="28">
        <v>1.5</v>
      </c>
      <c r="AH2888" s="31">
        <v>3.5000000000000003E-2</v>
      </c>
      <c r="AI2888" s="31">
        <v>1.504</v>
      </c>
      <c r="AJ2888" s="31"/>
      <c r="AK2888" s="75" t="str">
        <f t="shared" si="596"/>
        <v>A</v>
      </c>
      <c r="AL2888" s="75" t="str">
        <f t="shared" si="597"/>
        <v>A</v>
      </c>
      <c r="AM2888" s="75"/>
      <c r="AN2888" s="31"/>
      <c r="AO2888" s="31"/>
      <c r="AP2888" s="31"/>
      <c r="AQ2888" s="31"/>
      <c r="AR2888" s="75" t="str">
        <f t="shared" si="598"/>
        <v/>
      </c>
      <c r="AS2888" s="75"/>
      <c r="AT2888" s="75"/>
      <c r="AU2888" s="48"/>
    </row>
    <row r="2889" spans="1:47" s="10" customFormat="1" ht="14.1" customHeight="1" x14ac:dyDescent="0.2">
      <c r="A2889" s="4">
        <v>143</v>
      </c>
      <c r="B2889" s="4">
        <v>60000002</v>
      </c>
      <c r="C2889" s="4" t="s">
        <v>101</v>
      </c>
      <c r="D2889" s="4" t="s">
        <v>464</v>
      </c>
      <c r="E2889" s="3"/>
      <c r="F2889" s="4" t="s">
        <v>488</v>
      </c>
      <c r="G2889" s="4" t="s">
        <v>12</v>
      </c>
      <c r="H2889" s="4" t="s">
        <v>489</v>
      </c>
      <c r="I2889" s="4" t="s">
        <v>249</v>
      </c>
      <c r="J2889" s="4" t="s">
        <v>469</v>
      </c>
      <c r="K2889" s="4" t="s">
        <v>490</v>
      </c>
      <c r="L2889" s="4">
        <v>1998</v>
      </c>
      <c r="M2889" s="4"/>
      <c r="N2889" s="4" t="s">
        <v>304</v>
      </c>
      <c r="O2889" s="4" t="s">
        <v>122</v>
      </c>
      <c r="P2889" s="4">
        <v>2018</v>
      </c>
      <c r="Q2889" s="4"/>
      <c r="R2889" s="4" t="s">
        <v>119</v>
      </c>
      <c r="S2889" s="13"/>
      <c r="T2889" s="4"/>
      <c r="U2889" s="4"/>
      <c r="V2889" s="4"/>
      <c r="W2889" s="4"/>
      <c r="X2889" s="13">
        <v>42332</v>
      </c>
      <c r="Y2889" s="27"/>
      <c r="Z2889" s="27"/>
      <c r="AA2889" s="28"/>
      <c r="AB2889" s="31"/>
      <c r="AC2889" s="32">
        <v>60</v>
      </c>
      <c r="AD2889" s="28"/>
      <c r="AE2889" s="28">
        <v>38</v>
      </c>
      <c r="AF2889" s="33">
        <v>0.01</v>
      </c>
      <c r="AG2889" s="28">
        <v>1</v>
      </c>
      <c r="AH2889" s="31">
        <v>3.1E-2</v>
      </c>
      <c r="AI2889" s="31"/>
      <c r="AJ2889" s="31"/>
      <c r="AK2889" s="75" t="str">
        <f t="shared" si="596"/>
        <v>A</v>
      </c>
      <c r="AL2889" s="75" t="str">
        <f t="shared" si="597"/>
        <v/>
      </c>
      <c r="AM2889" s="75"/>
      <c r="AN2889" s="31"/>
      <c r="AO2889" s="31"/>
      <c r="AP2889" s="31"/>
      <c r="AQ2889" s="31"/>
      <c r="AR2889" s="75" t="str">
        <f t="shared" si="598"/>
        <v/>
      </c>
      <c r="AS2889" s="75"/>
      <c r="AT2889" s="75"/>
      <c r="AU2889" s="48"/>
    </row>
    <row r="2890" spans="1:47" s="10" customFormat="1" ht="14.1" customHeight="1" x14ac:dyDescent="0.2">
      <c r="A2890" s="4">
        <v>143</v>
      </c>
      <c r="B2890" s="4">
        <v>60000002</v>
      </c>
      <c r="C2890" s="4" t="s">
        <v>101</v>
      </c>
      <c r="D2890" s="4" t="s">
        <v>464</v>
      </c>
      <c r="E2890" s="3"/>
      <c r="F2890" s="4" t="s">
        <v>488</v>
      </c>
      <c r="G2890" s="4" t="s">
        <v>12</v>
      </c>
      <c r="H2890" s="4" t="s">
        <v>489</v>
      </c>
      <c r="I2890" s="4" t="s">
        <v>249</v>
      </c>
      <c r="J2890" s="4" t="s">
        <v>469</v>
      </c>
      <c r="K2890" s="4" t="s">
        <v>490</v>
      </c>
      <c r="L2890" s="4">
        <v>1998</v>
      </c>
      <c r="M2890" s="4"/>
      <c r="N2890" s="4" t="s">
        <v>304</v>
      </c>
      <c r="O2890" s="4" t="s">
        <v>122</v>
      </c>
      <c r="P2890" s="4">
        <v>2018</v>
      </c>
      <c r="Q2890" s="4"/>
      <c r="R2890" s="4" t="s">
        <v>119</v>
      </c>
      <c r="S2890" s="13"/>
      <c r="T2890" s="4"/>
      <c r="U2890" s="4"/>
      <c r="V2890" s="4"/>
      <c r="W2890" s="4"/>
      <c r="X2890" s="13">
        <v>41990</v>
      </c>
      <c r="Y2890" s="27"/>
      <c r="Z2890" s="27"/>
      <c r="AA2890" s="28"/>
      <c r="AB2890" s="31"/>
      <c r="AC2890" s="32">
        <v>55</v>
      </c>
      <c r="AD2890" s="28"/>
      <c r="AE2890" s="28">
        <v>40</v>
      </c>
      <c r="AF2890" s="33">
        <v>0.01</v>
      </c>
      <c r="AG2890" s="28">
        <v>1</v>
      </c>
      <c r="AH2890" s="31">
        <v>3.3000000000000002E-2</v>
      </c>
      <c r="AI2890" s="31"/>
      <c r="AJ2890" s="31"/>
      <c r="AK2890" s="75" t="str">
        <f t="shared" si="596"/>
        <v>A</v>
      </c>
      <c r="AL2890" s="75" t="str">
        <f t="shared" si="597"/>
        <v/>
      </c>
      <c r="AM2890" s="75"/>
      <c r="AN2890" s="31"/>
      <c r="AO2890" s="31"/>
      <c r="AP2890" s="31"/>
      <c r="AQ2890" s="31"/>
      <c r="AR2890" s="75" t="str">
        <f t="shared" si="598"/>
        <v/>
      </c>
      <c r="AS2890" s="75"/>
      <c r="AT2890" s="75"/>
      <c r="AU2890" s="48"/>
    </row>
    <row r="2891" spans="1:47" s="10" customFormat="1" ht="14.1" customHeight="1" x14ac:dyDescent="0.2">
      <c r="A2891" s="4">
        <v>143</v>
      </c>
      <c r="B2891" s="4">
        <v>60000002</v>
      </c>
      <c r="C2891" s="4" t="s">
        <v>101</v>
      </c>
      <c r="D2891" s="4" t="s">
        <v>464</v>
      </c>
      <c r="E2891" s="3"/>
      <c r="F2891" s="4" t="s">
        <v>488</v>
      </c>
      <c r="G2891" s="4" t="s">
        <v>12</v>
      </c>
      <c r="H2891" s="4" t="s">
        <v>489</v>
      </c>
      <c r="I2891" s="4" t="s">
        <v>249</v>
      </c>
      <c r="J2891" s="4" t="s">
        <v>469</v>
      </c>
      <c r="K2891" s="4" t="s">
        <v>490</v>
      </c>
      <c r="L2891" s="4">
        <v>1998</v>
      </c>
      <c r="M2891" s="4"/>
      <c r="N2891" s="4" t="s">
        <v>304</v>
      </c>
      <c r="O2891" s="4" t="s">
        <v>122</v>
      </c>
      <c r="P2891" s="4">
        <v>2018</v>
      </c>
      <c r="Q2891" s="4"/>
      <c r="R2891" s="4" t="s">
        <v>119</v>
      </c>
      <c r="S2891" s="13"/>
      <c r="T2891" s="4"/>
      <c r="U2891" s="4"/>
      <c r="V2891" s="4"/>
      <c r="W2891" s="4"/>
      <c r="X2891" s="13">
        <v>41955</v>
      </c>
      <c r="Y2891" s="27"/>
      <c r="Z2891" s="27"/>
      <c r="AA2891" s="28"/>
      <c r="AB2891" s="31"/>
      <c r="AC2891" s="32">
        <v>50</v>
      </c>
      <c r="AD2891" s="28"/>
      <c r="AE2891" s="28">
        <v>40</v>
      </c>
      <c r="AF2891" s="33">
        <v>0.01</v>
      </c>
      <c r="AG2891" s="28"/>
      <c r="AH2891" s="31">
        <v>3.4000000000000002E-2</v>
      </c>
      <c r="AI2891" s="31"/>
      <c r="AJ2891" s="31"/>
      <c r="AK2891" s="75" t="str">
        <f t="shared" si="596"/>
        <v>A</v>
      </c>
      <c r="AL2891" s="75" t="str">
        <f t="shared" si="597"/>
        <v/>
      </c>
      <c r="AM2891" s="75"/>
      <c r="AN2891" s="31"/>
      <c r="AO2891" s="31"/>
      <c r="AP2891" s="31"/>
      <c r="AQ2891" s="31"/>
      <c r="AR2891" s="75" t="str">
        <f t="shared" si="598"/>
        <v/>
      </c>
      <c r="AS2891" s="75"/>
      <c r="AT2891" s="75"/>
      <c r="AU2891" s="48"/>
    </row>
    <row r="2892" spans="1:47" s="10" customFormat="1" ht="14.1" customHeight="1" x14ac:dyDescent="0.2">
      <c r="A2892" s="4">
        <v>143</v>
      </c>
      <c r="B2892" s="4">
        <v>60000002</v>
      </c>
      <c r="C2892" s="4" t="s">
        <v>101</v>
      </c>
      <c r="D2892" s="4" t="s">
        <v>464</v>
      </c>
      <c r="E2892" s="3"/>
      <c r="F2892" s="4" t="s">
        <v>488</v>
      </c>
      <c r="G2892" s="4" t="s">
        <v>12</v>
      </c>
      <c r="H2892" s="4" t="s">
        <v>489</v>
      </c>
      <c r="I2892" s="4" t="s">
        <v>249</v>
      </c>
      <c r="J2892" s="4" t="s">
        <v>469</v>
      </c>
      <c r="K2892" s="4" t="s">
        <v>490</v>
      </c>
      <c r="L2892" s="4">
        <v>1998</v>
      </c>
      <c r="M2892" s="4"/>
      <c r="N2892" s="4" t="s">
        <v>304</v>
      </c>
      <c r="O2892" s="4" t="s">
        <v>122</v>
      </c>
      <c r="P2892" s="4">
        <v>2018</v>
      </c>
      <c r="Q2892" s="4"/>
      <c r="R2892" s="4" t="s">
        <v>119</v>
      </c>
      <c r="S2892" s="13"/>
      <c r="T2892" s="4"/>
      <c r="U2892" s="4"/>
      <c r="V2892" s="4"/>
      <c r="W2892" s="4"/>
      <c r="X2892" s="13">
        <v>41911</v>
      </c>
      <c r="Y2892" s="27"/>
      <c r="Z2892" s="27"/>
      <c r="AA2892" s="28"/>
      <c r="AB2892" s="31"/>
      <c r="AC2892" s="32">
        <v>54</v>
      </c>
      <c r="AD2892" s="28"/>
      <c r="AE2892" s="28">
        <v>41</v>
      </c>
      <c r="AF2892" s="33">
        <v>0.01</v>
      </c>
      <c r="AG2892" s="28"/>
      <c r="AH2892" s="31">
        <v>2.3E-2</v>
      </c>
      <c r="AI2892" s="31"/>
      <c r="AJ2892" s="31"/>
      <c r="AK2892" s="75" t="str">
        <f t="shared" si="596"/>
        <v>A</v>
      </c>
      <c r="AL2892" s="75" t="str">
        <f t="shared" si="597"/>
        <v/>
      </c>
      <c r="AM2892" s="75"/>
      <c r="AN2892" s="31"/>
      <c r="AO2892" s="31"/>
      <c r="AP2892" s="31"/>
      <c r="AQ2892" s="31"/>
      <c r="AR2892" s="75" t="str">
        <f t="shared" si="598"/>
        <v/>
      </c>
      <c r="AS2892" s="75"/>
      <c r="AT2892" s="75"/>
      <c r="AU2892" s="48"/>
    </row>
    <row r="2893" spans="1:47" s="10" customFormat="1" ht="14.1" customHeight="1" x14ac:dyDescent="0.2">
      <c r="A2893" s="4">
        <v>143</v>
      </c>
      <c r="B2893" s="4">
        <v>60000002</v>
      </c>
      <c r="C2893" s="4" t="s">
        <v>101</v>
      </c>
      <c r="D2893" s="4" t="s">
        <v>464</v>
      </c>
      <c r="E2893" s="3"/>
      <c r="F2893" s="4" t="s">
        <v>488</v>
      </c>
      <c r="G2893" s="4" t="s">
        <v>12</v>
      </c>
      <c r="H2893" s="4" t="s">
        <v>489</v>
      </c>
      <c r="I2893" s="4" t="s">
        <v>249</v>
      </c>
      <c r="J2893" s="4" t="s">
        <v>469</v>
      </c>
      <c r="K2893" s="4" t="s">
        <v>490</v>
      </c>
      <c r="L2893" s="4">
        <v>1998</v>
      </c>
      <c r="M2893" s="4"/>
      <c r="N2893" s="4" t="s">
        <v>304</v>
      </c>
      <c r="O2893" s="4" t="s">
        <v>122</v>
      </c>
      <c r="P2893" s="4">
        <v>2018</v>
      </c>
      <c r="Q2893" s="4"/>
      <c r="R2893" s="4" t="s">
        <v>119</v>
      </c>
      <c r="S2893" s="13"/>
      <c r="T2893" s="4"/>
      <c r="U2893" s="4"/>
      <c r="V2893" s="4"/>
      <c r="W2893" s="4"/>
      <c r="X2893" s="13">
        <v>41344</v>
      </c>
      <c r="Y2893" s="27"/>
      <c r="Z2893" s="27"/>
      <c r="AA2893" s="28"/>
      <c r="AB2893" s="31"/>
      <c r="AC2893" s="32">
        <v>53</v>
      </c>
      <c r="AD2893" s="28"/>
      <c r="AE2893" s="28">
        <v>40</v>
      </c>
      <c r="AF2893" s="33">
        <v>0.01</v>
      </c>
      <c r="AG2893" s="28">
        <v>1.5</v>
      </c>
      <c r="AH2893" s="31">
        <v>3.3000000000000002E-2</v>
      </c>
      <c r="AI2893" s="31">
        <v>1.0609999999999999</v>
      </c>
      <c r="AJ2893" s="31"/>
      <c r="AK2893" s="75" t="str">
        <f t="shared" si="596"/>
        <v>A</v>
      </c>
      <c r="AL2893" s="75" t="str">
        <f t="shared" si="597"/>
        <v>A</v>
      </c>
      <c r="AM2893" s="75"/>
      <c r="AN2893" s="31"/>
      <c r="AO2893" s="31"/>
      <c r="AP2893" s="31"/>
      <c r="AQ2893" s="31"/>
      <c r="AR2893" s="75" t="str">
        <f t="shared" si="598"/>
        <v/>
      </c>
      <c r="AS2893" s="75"/>
      <c r="AT2893" s="75"/>
      <c r="AU2893" s="48"/>
    </row>
    <row r="2894" spans="1:47" s="10" customFormat="1" ht="14.1" customHeight="1" x14ac:dyDescent="0.2">
      <c r="A2894" s="4">
        <v>143</v>
      </c>
      <c r="B2894" s="4">
        <v>60000002</v>
      </c>
      <c r="C2894" s="4" t="s">
        <v>101</v>
      </c>
      <c r="D2894" s="4" t="s">
        <v>464</v>
      </c>
      <c r="E2894" s="3"/>
      <c r="F2894" s="4" t="s">
        <v>488</v>
      </c>
      <c r="G2894" s="4" t="s">
        <v>12</v>
      </c>
      <c r="H2894" s="4" t="s">
        <v>489</v>
      </c>
      <c r="I2894" s="4" t="s">
        <v>249</v>
      </c>
      <c r="J2894" s="4" t="s">
        <v>469</v>
      </c>
      <c r="K2894" s="4" t="s">
        <v>490</v>
      </c>
      <c r="L2894" s="4">
        <v>1998</v>
      </c>
      <c r="M2894" s="4"/>
      <c r="N2894" s="4" t="s">
        <v>304</v>
      </c>
      <c r="O2894" s="4" t="s">
        <v>122</v>
      </c>
      <c r="P2894" s="4">
        <v>2018</v>
      </c>
      <c r="Q2894" s="4"/>
      <c r="R2894" s="4" t="s">
        <v>119</v>
      </c>
      <c r="S2894" s="13"/>
      <c r="T2894" s="4"/>
      <c r="U2894" s="4"/>
      <c r="V2894" s="4"/>
      <c r="W2894" s="4"/>
      <c r="X2894" s="13">
        <v>40889</v>
      </c>
      <c r="Y2894" s="27"/>
      <c r="Z2894" s="27"/>
      <c r="AA2894" s="28"/>
      <c r="AB2894" s="31"/>
      <c r="AC2894" s="32">
        <v>60</v>
      </c>
      <c r="AD2894" s="28"/>
      <c r="AE2894" s="28">
        <v>41</v>
      </c>
      <c r="AF2894" s="33">
        <v>0.01</v>
      </c>
      <c r="AG2894" s="28">
        <v>1.5</v>
      </c>
      <c r="AH2894" s="31">
        <v>2.1999999999999999E-2</v>
      </c>
      <c r="AI2894" s="31">
        <v>0.63800000000000001</v>
      </c>
      <c r="AJ2894" s="31"/>
      <c r="AK2894" s="75" t="str">
        <f t="shared" si="596"/>
        <v>A</v>
      </c>
      <c r="AL2894" s="75" t="str">
        <f t="shared" si="597"/>
        <v>A</v>
      </c>
      <c r="AM2894" s="75"/>
      <c r="AN2894" s="31"/>
      <c r="AO2894" s="31"/>
      <c r="AP2894" s="31"/>
      <c r="AQ2894" s="31"/>
      <c r="AR2894" s="75" t="str">
        <f t="shared" si="598"/>
        <v/>
      </c>
      <c r="AS2894" s="75"/>
      <c r="AT2894" s="75"/>
      <c r="AU2894" s="48"/>
    </row>
    <row r="2895" spans="1:47" s="10" customFormat="1" ht="14.1" customHeight="1" x14ac:dyDescent="0.2">
      <c r="A2895" s="4">
        <v>143</v>
      </c>
      <c r="B2895" s="4">
        <v>60000002</v>
      </c>
      <c r="C2895" s="4" t="s">
        <v>101</v>
      </c>
      <c r="D2895" s="4" t="s">
        <v>464</v>
      </c>
      <c r="E2895" s="3"/>
      <c r="F2895" s="4" t="s">
        <v>488</v>
      </c>
      <c r="G2895" s="4" t="s">
        <v>12</v>
      </c>
      <c r="H2895" s="4" t="s">
        <v>489</v>
      </c>
      <c r="I2895" s="4" t="s">
        <v>249</v>
      </c>
      <c r="J2895" s="4" t="s">
        <v>469</v>
      </c>
      <c r="K2895" s="4" t="s">
        <v>490</v>
      </c>
      <c r="L2895" s="4">
        <v>1998</v>
      </c>
      <c r="M2895" s="4"/>
      <c r="N2895" s="4" t="s">
        <v>304</v>
      </c>
      <c r="O2895" s="4" t="s">
        <v>122</v>
      </c>
      <c r="P2895" s="4">
        <v>2018</v>
      </c>
      <c r="Q2895" s="4"/>
      <c r="R2895" s="4" t="s">
        <v>119</v>
      </c>
      <c r="S2895" s="13"/>
      <c r="T2895" s="4"/>
      <c r="U2895" s="4"/>
      <c r="V2895" s="4"/>
      <c r="W2895" s="4"/>
      <c r="X2895" s="13">
        <v>40613</v>
      </c>
      <c r="Y2895" s="27"/>
      <c r="Z2895" s="27"/>
      <c r="AA2895" s="28"/>
      <c r="AB2895" s="31"/>
      <c r="AC2895" s="32">
        <v>52</v>
      </c>
      <c r="AD2895" s="28"/>
      <c r="AE2895" s="28">
        <v>41</v>
      </c>
      <c r="AF2895" s="33">
        <v>0.01</v>
      </c>
      <c r="AG2895" s="28">
        <v>1.5</v>
      </c>
      <c r="AH2895" s="31">
        <v>2.7E-2</v>
      </c>
      <c r="AI2895" s="31">
        <v>0.94199999999999995</v>
      </c>
      <c r="AJ2895" s="31"/>
      <c r="AK2895" s="75" t="str">
        <f t="shared" si="596"/>
        <v>A</v>
      </c>
      <c r="AL2895" s="75" t="str">
        <f t="shared" si="597"/>
        <v>A</v>
      </c>
      <c r="AM2895" s="75"/>
      <c r="AN2895" s="31"/>
      <c r="AO2895" s="31"/>
      <c r="AP2895" s="31"/>
      <c r="AQ2895" s="31"/>
      <c r="AR2895" s="75" t="str">
        <f t="shared" si="598"/>
        <v/>
      </c>
      <c r="AS2895" s="75"/>
      <c r="AT2895" s="75"/>
      <c r="AU2895" s="48"/>
    </row>
    <row r="2896" spans="1:47" s="10" customFormat="1" ht="14.1" customHeight="1" x14ac:dyDescent="0.2">
      <c r="A2896" s="4">
        <v>143</v>
      </c>
      <c r="B2896" s="4">
        <v>60000002</v>
      </c>
      <c r="C2896" s="4" t="s">
        <v>101</v>
      </c>
      <c r="D2896" s="4" t="s">
        <v>464</v>
      </c>
      <c r="E2896" s="3"/>
      <c r="F2896" s="4" t="s">
        <v>488</v>
      </c>
      <c r="G2896" s="4" t="s">
        <v>12</v>
      </c>
      <c r="H2896" s="4" t="s">
        <v>489</v>
      </c>
      <c r="I2896" s="4" t="s">
        <v>249</v>
      </c>
      <c r="J2896" s="4" t="s">
        <v>469</v>
      </c>
      <c r="K2896" s="4" t="s">
        <v>490</v>
      </c>
      <c r="L2896" s="4">
        <v>1998</v>
      </c>
      <c r="M2896" s="4"/>
      <c r="N2896" s="4" t="s">
        <v>304</v>
      </c>
      <c r="O2896" s="4" t="s">
        <v>122</v>
      </c>
      <c r="P2896" s="4">
        <v>2018</v>
      </c>
      <c r="Q2896" s="4"/>
      <c r="R2896" s="4" t="s">
        <v>119</v>
      </c>
      <c r="S2896" s="13"/>
      <c r="T2896" s="4"/>
      <c r="U2896" s="4"/>
      <c r="V2896" s="4"/>
      <c r="W2896" s="4"/>
      <c r="X2896" s="13">
        <v>40444</v>
      </c>
      <c r="Y2896" s="27"/>
      <c r="Z2896" s="27"/>
      <c r="AA2896" s="28"/>
      <c r="AB2896" s="31"/>
      <c r="AC2896" s="32">
        <v>59</v>
      </c>
      <c r="AD2896" s="28"/>
      <c r="AE2896" s="28">
        <v>41</v>
      </c>
      <c r="AF2896" s="33">
        <v>0.01</v>
      </c>
      <c r="AG2896" s="28">
        <v>2</v>
      </c>
      <c r="AH2896" s="31">
        <v>2.7E-2</v>
      </c>
      <c r="AI2896" s="31">
        <v>0.86</v>
      </c>
      <c r="AJ2896" s="31"/>
      <c r="AK2896" s="75" t="str">
        <f t="shared" si="596"/>
        <v>A</v>
      </c>
      <c r="AL2896" s="75" t="str">
        <f t="shared" si="597"/>
        <v>A</v>
      </c>
      <c r="AM2896" s="75"/>
      <c r="AN2896" s="31"/>
      <c r="AO2896" s="31"/>
      <c r="AP2896" s="31"/>
      <c r="AQ2896" s="31"/>
      <c r="AR2896" s="75" t="str">
        <f t="shared" si="598"/>
        <v/>
      </c>
      <c r="AS2896" s="75"/>
      <c r="AT2896" s="75"/>
      <c r="AU2896" s="48"/>
    </row>
    <row r="2897" spans="1:47" s="10" customFormat="1" ht="14.1" customHeight="1" x14ac:dyDescent="0.2">
      <c r="A2897" s="4">
        <v>143</v>
      </c>
      <c r="B2897" s="4">
        <v>60000002</v>
      </c>
      <c r="C2897" s="4" t="s">
        <v>101</v>
      </c>
      <c r="D2897" s="4" t="s">
        <v>464</v>
      </c>
      <c r="E2897" s="3"/>
      <c r="F2897" s="4" t="s">
        <v>488</v>
      </c>
      <c r="G2897" s="4" t="s">
        <v>12</v>
      </c>
      <c r="H2897" s="4" t="s">
        <v>489</v>
      </c>
      <c r="I2897" s="4" t="s">
        <v>249</v>
      </c>
      <c r="J2897" s="4" t="s">
        <v>469</v>
      </c>
      <c r="K2897" s="4" t="s">
        <v>490</v>
      </c>
      <c r="L2897" s="4">
        <v>1998</v>
      </c>
      <c r="M2897" s="4"/>
      <c r="N2897" s="4" t="s">
        <v>304</v>
      </c>
      <c r="O2897" s="4" t="s">
        <v>122</v>
      </c>
      <c r="P2897" s="4">
        <v>2018</v>
      </c>
      <c r="Q2897" s="4"/>
      <c r="R2897" s="4" t="s">
        <v>119</v>
      </c>
      <c r="S2897" s="13"/>
      <c r="T2897" s="4"/>
      <c r="U2897" s="4"/>
      <c r="V2897" s="4"/>
      <c r="W2897" s="4"/>
      <c r="X2897" s="13">
        <v>40266</v>
      </c>
      <c r="Y2897" s="27"/>
      <c r="Z2897" s="27"/>
      <c r="AA2897" s="28"/>
      <c r="AB2897" s="31"/>
      <c r="AC2897" s="32">
        <v>61</v>
      </c>
      <c r="AD2897" s="28"/>
      <c r="AE2897" s="28">
        <v>45</v>
      </c>
      <c r="AF2897" s="33">
        <v>0.01</v>
      </c>
      <c r="AG2897" s="28">
        <v>1.5</v>
      </c>
      <c r="AH2897" s="31">
        <v>2.3E-2</v>
      </c>
      <c r="AI2897" s="31">
        <v>0.499</v>
      </c>
      <c r="AJ2897" s="31"/>
      <c r="AK2897" s="75" t="str">
        <f t="shared" si="596"/>
        <v>A</v>
      </c>
      <c r="AL2897" s="75" t="str">
        <f t="shared" si="597"/>
        <v>A</v>
      </c>
      <c r="AM2897" s="75"/>
      <c r="AN2897" s="31"/>
      <c r="AO2897" s="31"/>
      <c r="AP2897" s="31"/>
      <c r="AQ2897" s="31"/>
      <c r="AR2897" s="75" t="str">
        <f t="shared" si="598"/>
        <v/>
      </c>
      <c r="AS2897" s="75"/>
      <c r="AT2897" s="75"/>
      <c r="AU2897" s="48"/>
    </row>
    <row r="2898" spans="1:47" s="10" customFormat="1" ht="14.1" customHeight="1" x14ac:dyDescent="0.2">
      <c r="A2898" s="4">
        <v>143</v>
      </c>
      <c r="B2898" s="4">
        <v>60000002</v>
      </c>
      <c r="C2898" s="4" t="s">
        <v>101</v>
      </c>
      <c r="D2898" s="4" t="s">
        <v>464</v>
      </c>
      <c r="E2898" s="3"/>
      <c r="F2898" s="4" t="s">
        <v>488</v>
      </c>
      <c r="G2898" s="4" t="s">
        <v>12</v>
      </c>
      <c r="H2898" s="4" t="s">
        <v>489</v>
      </c>
      <c r="I2898" s="4" t="s">
        <v>249</v>
      </c>
      <c r="J2898" s="4" t="s">
        <v>469</v>
      </c>
      <c r="K2898" s="4" t="s">
        <v>490</v>
      </c>
      <c r="L2898" s="4">
        <v>1998</v>
      </c>
      <c r="M2898" s="4"/>
      <c r="N2898" s="4" t="s">
        <v>304</v>
      </c>
      <c r="O2898" s="4" t="s">
        <v>122</v>
      </c>
      <c r="P2898" s="4">
        <v>2018</v>
      </c>
      <c r="Q2898" s="4"/>
      <c r="R2898" s="4" t="s">
        <v>119</v>
      </c>
      <c r="S2898" s="13"/>
      <c r="T2898" s="4"/>
      <c r="U2898" s="4"/>
      <c r="V2898" s="4"/>
      <c r="W2898" s="4"/>
      <c r="X2898" s="13">
        <v>39679</v>
      </c>
      <c r="Y2898" s="27"/>
      <c r="Z2898" s="27"/>
      <c r="AA2898" s="28"/>
      <c r="AB2898" s="31"/>
      <c r="AC2898" s="32">
        <v>75</v>
      </c>
      <c r="AD2898" s="28"/>
      <c r="AE2898" s="28">
        <v>42</v>
      </c>
      <c r="AF2898" s="33">
        <v>0.01</v>
      </c>
      <c r="AG2898" s="28"/>
      <c r="AH2898" s="31">
        <v>1.2999999999999999E-2</v>
      </c>
      <c r="AI2898" s="31"/>
      <c r="AJ2898" s="31"/>
      <c r="AK2898" s="75" t="str">
        <f t="shared" si="596"/>
        <v>A</v>
      </c>
      <c r="AL2898" s="75" t="str">
        <f t="shared" si="597"/>
        <v/>
      </c>
      <c r="AM2898" s="75"/>
      <c r="AN2898" s="31"/>
      <c r="AO2898" s="31"/>
      <c r="AP2898" s="31"/>
      <c r="AQ2898" s="31"/>
      <c r="AR2898" s="75" t="str">
        <f t="shared" si="598"/>
        <v/>
      </c>
      <c r="AS2898" s="75"/>
      <c r="AT2898" s="75"/>
      <c r="AU2898" s="48"/>
    </row>
    <row r="2899" spans="1:47" s="10" customFormat="1" ht="14.1" customHeight="1" x14ac:dyDescent="0.2">
      <c r="A2899" s="4">
        <v>143</v>
      </c>
      <c r="B2899" s="4">
        <v>60000002</v>
      </c>
      <c r="C2899" s="4" t="s">
        <v>101</v>
      </c>
      <c r="D2899" s="4" t="s">
        <v>464</v>
      </c>
      <c r="E2899" s="3"/>
      <c r="F2899" s="4" t="s">
        <v>488</v>
      </c>
      <c r="G2899" s="4" t="s">
        <v>12</v>
      </c>
      <c r="H2899" s="4" t="s">
        <v>489</v>
      </c>
      <c r="I2899" s="4" t="s">
        <v>249</v>
      </c>
      <c r="J2899" s="4" t="s">
        <v>469</v>
      </c>
      <c r="K2899" s="4" t="s">
        <v>490</v>
      </c>
      <c r="L2899" s="4">
        <v>1998</v>
      </c>
      <c r="M2899" s="4"/>
      <c r="N2899" s="4" t="s">
        <v>304</v>
      </c>
      <c r="O2899" s="4" t="s">
        <v>122</v>
      </c>
      <c r="P2899" s="4">
        <v>2018</v>
      </c>
      <c r="Q2899" s="4"/>
      <c r="R2899" s="4" t="s">
        <v>119</v>
      </c>
      <c r="S2899" s="13"/>
      <c r="T2899" s="4"/>
      <c r="U2899" s="4"/>
      <c r="V2899" s="4"/>
      <c r="W2899" s="4"/>
      <c r="X2899" s="13">
        <v>39632</v>
      </c>
      <c r="Y2899" s="27"/>
      <c r="Z2899" s="27"/>
      <c r="AA2899" s="28"/>
      <c r="AB2899" s="31"/>
      <c r="AC2899" s="32">
        <v>36</v>
      </c>
      <c r="AD2899" s="28"/>
      <c r="AE2899" s="28">
        <v>41.5</v>
      </c>
      <c r="AF2899" s="33">
        <v>0.02</v>
      </c>
      <c r="AG2899" s="28">
        <v>1</v>
      </c>
      <c r="AH2899" s="31">
        <v>1.7999999999999999E-2</v>
      </c>
      <c r="AI2899" s="31">
        <v>0.64200000000000002</v>
      </c>
      <c r="AJ2899" s="31"/>
      <c r="AK2899" s="75" t="str">
        <f t="shared" si="596"/>
        <v>A</v>
      </c>
      <c r="AL2899" s="75" t="str">
        <f t="shared" si="597"/>
        <v>A</v>
      </c>
      <c r="AM2899" s="75"/>
      <c r="AN2899" s="31"/>
      <c r="AO2899" s="31"/>
      <c r="AP2899" s="31"/>
      <c r="AQ2899" s="31"/>
      <c r="AR2899" s="75" t="str">
        <f t="shared" si="598"/>
        <v/>
      </c>
      <c r="AS2899" s="75"/>
      <c r="AT2899" s="75"/>
      <c r="AU2899" s="48"/>
    </row>
    <row r="2900" spans="1:47" s="10" customFormat="1" ht="14.1" customHeight="1" x14ac:dyDescent="0.2">
      <c r="A2900" s="4">
        <v>143</v>
      </c>
      <c r="B2900" s="4">
        <v>60000002</v>
      </c>
      <c r="C2900" s="4" t="s">
        <v>101</v>
      </c>
      <c r="D2900" s="4" t="s">
        <v>464</v>
      </c>
      <c r="E2900" s="3"/>
      <c r="F2900" s="4" t="s">
        <v>488</v>
      </c>
      <c r="G2900" s="4" t="s">
        <v>12</v>
      </c>
      <c r="H2900" s="4" t="s">
        <v>489</v>
      </c>
      <c r="I2900" s="4" t="s">
        <v>249</v>
      </c>
      <c r="J2900" s="4" t="s">
        <v>469</v>
      </c>
      <c r="K2900" s="4" t="s">
        <v>490</v>
      </c>
      <c r="L2900" s="4">
        <v>1998</v>
      </c>
      <c r="M2900" s="4"/>
      <c r="N2900" s="4" t="s">
        <v>304</v>
      </c>
      <c r="O2900" s="4" t="s">
        <v>122</v>
      </c>
      <c r="P2900" s="4">
        <v>2018</v>
      </c>
      <c r="Q2900" s="4"/>
      <c r="R2900" s="4" t="s">
        <v>119</v>
      </c>
      <c r="S2900" s="13"/>
      <c r="T2900" s="4"/>
      <c r="U2900" s="4"/>
      <c r="V2900" s="4"/>
      <c r="W2900" s="4"/>
      <c r="X2900" s="13">
        <v>39252</v>
      </c>
      <c r="Y2900" s="27"/>
      <c r="Z2900" s="27"/>
      <c r="AA2900" s="28"/>
      <c r="AB2900" s="31"/>
      <c r="AC2900" s="32">
        <v>47.5</v>
      </c>
      <c r="AD2900" s="28"/>
      <c r="AE2900" s="28">
        <v>24</v>
      </c>
      <c r="AF2900" s="33">
        <v>1.2999999999999999E-2</v>
      </c>
      <c r="AG2900" s="28">
        <v>2</v>
      </c>
      <c r="AH2900" s="31">
        <v>8.6999999999999994E-2</v>
      </c>
      <c r="AI2900" s="31">
        <v>3.1509999999999998</v>
      </c>
      <c r="AJ2900" s="31"/>
      <c r="AK2900" s="75" t="str">
        <f t="shared" si="596"/>
        <v>A</v>
      </c>
      <c r="AL2900" s="75" t="str">
        <f t="shared" si="597"/>
        <v>C</v>
      </c>
      <c r="AM2900" s="75"/>
      <c r="AN2900" s="31"/>
      <c r="AO2900" s="31"/>
      <c r="AP2900" s="31"/>
      <c r="AQ2900" s="31"/>
      <c r="AR2900" s="75" t="str">
        <f t="shared" si="598"/>
        <v/>
      </c>
      <c r="AS2900" s="75"/>
      <c r="AT2900" s="75"/>
      <c r="AU2900" s="48"/>
    </row>
    <row r="2901" spans="1:47" s="10" customFormat="1" ht="14.1" customHeight="1" x14ac:dyDescent="0.2">
      <c r="A2901" s="4">
        <v>143</v>
      </c>
      <c r="B2901" s="4">
        <v>60000002</v>
      </c>
      <c r="C2901" s="4" t="s">
        <v>101</v>
      </c>
      <c r="D2901" s="4" t="s">
        <v>464</v>
      </c>
      <c r="E2901" s="3"/>
      <c r="F2901" s="4" t="s">
        <v>488</v>
      </c>
      <c r="G2901" s="4" t="s">
        <v>12</v>
      </c>
      <c r="H2901" s="4" t="s">
        <v>489</v>
      </c>
      <c r="I2901" s="4" t="s">
        <v>249</v>
      </c>
      <c r="J2901" s="4" t="s">
        <v>469</v>
      </c>
      <c r="K2901" s="4" t="s">
        <v>490</v>
      </c>
      <c r="L2901" s="4">
        <v>1998</v>
      </c>
      <c r="M2901" s="4"/>
      <c r="N2901" s="4" t="s">
        <v>304</v>
      </c>
      <c r="O2901" s="4" t="s">
        <v>122</v>
      </c>
      <c r="P2901" s="4">
        <v>2018</v>
      </c>
      <c r="Q2901" s="4"/>
      <c r="R2901" s="4" t="s">
        <v>119</v>
      </c>
      <c r="S2901" s="13"/>
      <c r="T2901" s="4"/>
      <c r="U2901" s="4"/>
      <c r="V2901" s="4"/>
      <c r="W2901" s="4"/>
      <c r="X2901" s="13">
        <v>39044</v>
      </c>
      <c r="Y2901" s="27"/>
      <c r="Z2901" s="27"/>
      <c r="AA2901" s="28"/>
      <c r="AB2901" s="31"/>
      <c r="AC2901" s="32">
        <v>25.6</v>
      </c>
      <c r="AD2901" s="28"/>
      <c r="AE2901" s="28">
        <v>27</v>
      </c>
      <c r="AF2901" s="33">
        <v>2.1000000000000001E-2</v>
      </c>
      <c r="AG2901" s="28">
        <v>2</v>
      </c>
      <c r="AH2901" s="31">
        <v>0.09</v>
      </c>
      <c r="AI2901" s="31">
        <v>2.6360000000000001</v>
      </c>
      <c r="AJ2901" s="31"/>
      <c r="AK2901" s="75" t="str">
        <f t="shared" si="596"/>
        <v>A</v>
      </c>
      <c r="AL2901" s="75" t="str">
        <f t="shared" si="597"/>
        <v>A</v>
      </c>
      <c r="AM2901" s="75"/>
      <c r="AN2901" s="31"/>
      <c r="AO2901" s="31"/>
      <c r="AP2901" s="31"/>
      <c r="AQ2901" s="31"/>
      <c r="AR2901" s="75" t="str">
        <f t="shared" si="598"/>
        <v/>
      </c>
      <c r="AS2901" s="75"/>
      <c r="AT2901" s="75"/>
      <c r="AU2901" s="48"/>
    </row>
    <row r="2902" spans="1:47" s="10" customFormat="1" ht="14.1" customHeight="1" x14ac:dyDescent="0.2">
      <c r="A2902" s="54">
        <v>144</v>
      </c>
      <c r="B2902" s="54">
        <v>60008053</v>
      </c>
      <c r="C2902" s="54" t="s">
        <v>98</v>
      </c>
      <c r="D2902" s="54" t="s">
        <v>464</v>
      </c>
      <c r="E2902" s="55"/>
      <c r="F2902" s="54" t="s">
        <v>486</v>
      </c>
      <c r="G2902" s="54" t="s">
        <v>53</v>
      </c>
      <c r="H2902" s="54" t="s">
        <v>491</v>
      </c>
      <c r="I2902" s="54" t="s">
        <v>246</v>
      </c>
      <c r="J2902" s="54">
        <v>50</v>
      </c>
      <c r="K2902" s="54" t="s">
        <v>492</v>
      </c>
      <c r="L2902" s="54">
        <v>2018</v>
      </c>
      <c r="M2902" s="54"/>
      <c r="N2902" s="54" t="s">
        <v>153</v>
      </c>
      <c r="O2902" s="54" t="s">
        <v>118</v>
      </c>
      <c r="P2902" s="54">
        <v>2018</v>
      </c>
      <c r="Q2902" s="54"/>
      <c r="R2902" s="54" t="s">
        <v>119</v>
      </c>
      <c r="S2902" s="56"/>
      <c r="T2902" s="54"/>
      <c r="U2902" s="54"/>
      <c r="V2902" s="54" t="s">
        <v>448</v>
      </c>
      <c r="W2902" s="54"/>
      <c r="X2902" s="56">
        <v>45214</v>
      </c>
      <c r="Y2902" s="57">
        <v>55</v>
      </c>
      <c r="Z2902" s="57"/>
      <c r="AA2902" s="58" t="s">
        <v>450</v>
      </c>
      <c r="AB2902" s="59">
        <v>0.873</v>
      </c>
      <c r="AC2902" s="60">
        <v>72</v>
      </c>
      <c r="AD2902" s="58">
        <v>3</v>
      </c>
      <c r="AE2902" s="58">
        <v>42.7</v>
      </c>
      <c r="AF2902" s="61" t="s">
        <v>451</v>
      </c>
      <c r="AG2902" s="58" t="s">
        <v>452</v>
      </c>
      <c r="AH2902" s="59">
        <v>2E-3</v>
      </c>
      <c r="AI2902" s="59">
        <v>0.17199999999999999</v>
      </c>
      <c r="AJ2902" s="59"/>
      <c r="AK2902" s="75" t="str">
        <f t="shared" si="596"/>
        <v>A</v>
      </c>
      <c r="AL2902" s="75" t="str">
        <f t="shared" si="597"/>
        <v>A</v>
      </c>
      <c r="AM2902" s="75"/>
      <c r="AN2902" s="59"/>
      <c r="AO2902" s="59"/>
      <c r="AP2902" s="59"/>
      <c r="AQ2902" s="59"/>
      <c r="AR2902" s="75" t="str">
        <f t="shared" si="598"/>
        <v/>
      </c>
      <c r="AS2902" s="75"/>
      <c r="AT2902" s="75"/>
      <c r="AU2902" s="62"/>
    </row>
    <row r="2903" spans="1:47" s="10" customFormat="1" ht="14.1" customHeight="1" x14ac:dyDescent="0.2">
      <c r="A2903" s="54">
        <v>145</v>
      </c>
      <c r="B2903" s="54">
        <v>60008524</v>
      </c>
      <c r="C2903" s="54" t="s">
        <v>207</v>
      </c>
      <c r="D2903" s="54" t="s">
        <v>464</v>
      </c>
      <c r="E2903" s="55"/>
      <c r="F2903" s="54" t="s">
        <v>493</v>
      </c>
      <c r="G2903" s="54" t="s">
        <v>53</v>
      </c>
      <c r="H2903" s="54" t="s">
        <v>494</v>
      </c>
      <c r="I2903" s="54" t="s">
        <v>248</v>
      </c>
      <c r="J2903" s="54">
        <v>50</v>
      </c>
      <c r="K2903" s="54" t="s">
        <v>215</v>
      </c>
      <c r="L2903" s="54">
        <v>2019</v>
      </c>
      <c r="M2903" s="54"/>
      <c r="N2903" s="54" t="s">
        <v>153</v>
      </c>
      <c r="O2903" s="54" t="s">
        <v>118</v>
      </c>
      <c r="P2903" s="54">
        <v>2020</v>
      </c>
      <c r="Q2903" s="54"/>
      <c r="R2903" s="54" t="s">
        <v>119</v>
      </c>
      <c r="S2903" s="56"/>
      <c r="T2903" s="54"/>
      <c r="U2903" s="54"/>
      <c r="V2903" s="54" t="s">
        <v>448</v>
      </c>
      <c r="W2903" s="54"/>
      <c r="X2903" s="56">
        <v>45173</v>
      </c>
      <c r="Y2903" s="57">
        <v>64</v>
      </c>
      <c r="Z2903" s="57"/>
      <c r="AA2903" s="58" t="s">
        <v>450</v>
      </c>
      <c r="AB2903" s="59">
        <v>0.873</v>
      </c>
      <c r="AC2903" s="60">
        <v>75</v>
      </c>
      <c r="AD2903" s="58">
        <v>8</v>
      </c>
      <c r="AE2903" s="58">
        <v>45.6</v>
      </c>
      <c r="AF2903" s="61" t="s">
        <v>451</v>
      </c>
      <c r="AG2903" s="58" t="s">
        <v>452</v>
      </c>
      <c r="AH2903" s="59">
        <v>6.0000000000000001E-3</v>
      </c>
      <c r="AI2903" s="59">
        <v>3.4000000000000002E-2</v>
      </c>
      <c r="AJ2903" s="59"/>
      <c r="AK2903" s="75" t="str">
        <f t="shared" si="596"/>
        <v>A</v>
      </c>
      <c r="AL2903" s="75" t="str">
        <f t="shared" si="597"/>
        <v>A</v>
      </c>
      <c r="AM2903" s="75"/>
      <c r="AN2903" s="59"/>
      <c r="AO2903" s="59"/>
      <c r="AP2903" s="59"/>
      <c r="AQ2903" s="59"/>
      <c r="AR2903" s="75" t="str">
        <f t="shared" si="598"/>
        <v/>
      </c>
      <c r="AS2903" s="75"/>
      <c r="AT2903" s="75"/>
      <c r="AU2903" s="62"/>
    </row>
    <row r="2904" spans="1:47" s="10" customFormat="1" ht="14.1" customHeight="1" x14ac:dyDescent="0.2">
      <c r="A2904" s="54">
        <v>146</v>
      </c>
      <c r="B2904" s="54" t="s">
        <v>495</v>
      </c>
      <c r="C2904" s="54" t="s">
        <v>97</v>
      </c>
      <c r="D2904" s="54" t="s">
        <v>464</v>
      </c>
      <c r="E2904" s="55"/>
      <c r="F2904" s="54" t="s">
        <v>496</v>
      </c>
      <c r="G2904" s="54" t="s">
        <v>9</v>
      </c>
      <c r="H2904" s="54" t="s">
        <v>497</v>
      </c>
      <c r="I2904" s="54" t="s">
        <v>10</v>
      </c>
      <c r="J2904" s="54">
        <v>17.2</v>
      </c>
      <c r="K2904" s="54" t="s">
        <v>498</v>
      </c>
      <c r="L2904" s="54">
        <v>1982</v>
      </c>
      <c r="M2904" s="54"/>
      <c r="N2904" s="54" t="s">
        <v>304</v>
      </c>
      <c r="O2904" s="54" t="s">
        <v>499</v>
      </c>
      <c r="P2904" s="54">
        <v>1986</v>
      </c>
      <c r="Q2904" s="54"/>
      <c r="R2904" s="54" t="s">
        <v>447</v>
      </c>
      <c r="S2904" s="56"/>
      <c r="T2904" s="54"/>
      <c r="U2904" s="54"/>
      <c r="V2904" s="54"/>
      <c r="W2904" s="54"/>
      <c r="X2904" s="56">
        <v>43581</v>
      </c>
      <c r="Y2904" s="57"/>
      <c r="Z2904" s="57"/>
      <c r="AA2904" s="58"/>
      <c r="AB2904" s="59"/>
      <c r="AC2904" s="60">
        <v>59.1</v>
      </c>
      <c r="AD2904" s="58"/>
      <c r="AE2904" s="58">
        <v>42.4</v>
      </c>
      <c r="AF2904" s="61">
        <v>0.01</v>
      </c>
      <c r="AG2904" s="58">
        <v>2</v>
      </c>
      <c r="AH2904" s="59">
        <v>4.4999999999999998E-2</v>
      </c>
      <c r="AI2904" s="59">
        <v>1.1000000000000001</v>
      </c>
      <c r="AJ2904" s="59"/>
      <c r="AK2904" s="75" t="str">
        <f t="shared" si="596"/>
        <v>A</v>
      </c>
      <c r="AL2904" s="75" t="str">
        <f t="shared" si="597"/>
        <v>A</v>
      </c>
      <c r="AM2904" s="75"/>
      <c r="AN2904" s="59"/>
      <c r="AO2904" s="59"/>
      <c r="AP2904" s="59"/>
      <c r="AQ2904" s="59"/>
      <c r="AR2904" s="75" t="str">
        <f t="shared" si="598"/>
        <v/>
      </c>
      <c r="AS2904" s="75"/>
      <c r="AT2904" s="75"/>
      <c r="AU2904" s="62"/>
    </row>
    <row r="2905" spans="1:47" s="10" customFormat="1" ht="14.1" customHeight="1" x14ac:dyDescent="0.2">
      <c r="A2905" s="4">
        <v>146</v>
      </c>
      <c r="B2905" s="4" t="s">
        <v>495</v>
      </c>
      <c r="C2905" s="4" t="s">
        <v>97</v>
      </c>
      <c r="D2905" s="4" t="s">
        <v>464</v>
      </c>
      <c r="E2905" s="3"/>
      <c r="F2905" s="4" t="s">
        <v>496</v>
      </c>
      <c r="G2905" s="4" t="s">
        <v>9</v>
      </c>
      <c r="H2905" s="4" t="s">
        <v>497</v>
      </c>
      <c r="I2905" s="4" t="s">
        <v>10</v>
      </c>
      <c r="J2905" s="4">
        <v>17.2</v>
      </c>
      <c r="K2905" s="4" t="s">
        <v>498</v>
      </c>
      <c r="L2905" s="4">
        <v>1982</v>
      </c>
      <c r="M2905" s="4"/>
      <c r="N2905" s="4" t="s">
        <v>304</v>
      </c>
      <c r="O2905" s="4" t="s">
        <v>499</v>
      </c>
      <c r="P2905" s="4">
        <v>1986</v>
      </c>
      <c r="Q2905" s="4"/>
      <c r="R2905" s="4" t="s">
        <v>447</v>
      </c>
      <c r="S2905" s="13"/>
      <c r="T2905" s="4"/>
      <c r="U2905" s="4"/>
      <c r="V2905" s="4"/>
      <c r="W2905" s="4"/>
      <c r="X2905" s="13">
        <v>43319</v>
      </c>
      <c r="Y2905" s="27"/>
      <c r="Z2905" s="27"/>
      <c r="AA2905" s="28"/>
      <c r="AB2905" s="31"/>
      <c r="AC2905" s="32">
        <v>59.4</v>
      </c>
      <c r="AD2905" s="28"/>
      <c r="AE2905" s="28">
        <v>41.7</v>
      </c>
      <c r="AF2905" s="33">
        <v>0.01</v>
      </c>
      <c r="AG2905" s="28">
        <v>2</v>
      </c>
      <c r="AH2905" s="31">
        <v>3.5999999999999997E-2</v>
      </c>
      <c r="AI2905" s="31">
        <v>1.1100000000000001</v>
      </c>
      <c r="AJ2905" s="31"/>
      <c r="AK2905" s="75" t="str">
        <f t="shared" si="596"/>
        <v>A</v>
      </c>
      <c r="AL2905" s="75" t="str">
        <f t="shared" si="597"/>
        <v>A</v>
      </c>
      <c r="AM2905" s="75"/>
      <c r="AN2905" s="31"/>
      <c r="AO2905" s="31"/>
      <c r="AP2905" s="31"/>
      <c r="AQ2905" s="31"/>
      <c r="AR2905" s="75" t="str">
        <f t="shared" si="598"/>
        <v/>
      </c>
      <c r="AS2905" s="75"/>
      <c r="AT2905" s="75"/>
      <c r="AU2905" s="48"/>
    </row>
    <row r="2906" spans="1:47" s="10" customFormat="1" ht="14.1" customHeight="1" x14ac:dyDescent="0.2">
      <c r="A2906" s="4">
        <v>146</v>
      </c>
      <c r="B2906" s="4" t="s">
        <v>495</v>
      </c>
      <c r="C2906" s="4" t="s">
        <v>97</v>
      </c>
      <c r="D2906" s="4" t="s">
        <v>464</v>
      </c>
      <c r="E2906" s="3"/>
      <c r="F2906" s="4" t="s">
        <v>496</v>
      </c>
      <c r="G2906" s="4" t="s">
        <v>9</v>
      </c>
      <c r="H2906" s="4" t="s">
        <v>497</v>
      </c>
      <c r="I2906" s="4" t="s">
        <v>10</v>
      </c>
      <c r="J2906" s="4">
        <v>17.2</v>
      </c>
      <c r="K2906" s="4" t="s">
        <v>498</v>
      </c>
      <c r="L2906" s="4">
        <v>1982</v>
      </c>
      <c r="M2906" s="4"/>
      <c r="N2906" s="4" t="s">
        <v>304</v>
      </c>
      <c r="O2906" s="4" t="s">
        <v>499</v>
      </c>
      <c r="P2906" s="4">
        <v>1986</v>
      </c>
      <c r="Q2906" s="4"/>
      <c r="R2906" s="4" t="s">
        <v>447</v>
      </c>
      <c r="S2906" s="13"/>
      <c r="T2906" s="4"/>
      <c r="U2906" s="4"/>
      <c r="V2906" s="4"/>
      <c r="W2906" s="4"/>
      <c r="X2906" s="13">
        <v>42385</v>
      </c>
      <c r="Y2906" s="27"/>
      <c r="Z2906" s="27"/>
      <c r="AA2906" s="28"/>
      <c r="AB2906" s="31"/>
      <c r="AC2906" s="32">
        <v>45</v>
      </c>
      <c r="AD2906" s="28"/>
      <c r="AE2906" s="28">
        <v>41</v>
      </c>
      <c r="AF2906" s="33">
        <v>0.01</v>
      </c>
      <c r="AG2906" s="28">
        <v>1</v>
      </c>
      <c r="AH2906" s="31">
        <v>4.7E-2</v>
      </c>
      <c r="AI2906" s="31">
        <v>0.99099999999999999</v>
      </c>
      <c r="AJ2906" s="31"/>
      <c r="AK2906" s="75" t="str">
        <f t="shared" si="596"/>
        <v>A</v>
      </c>
      <c r="AL2906" s="75" t="str">
        <f t="shared" si="597"/>
        <v>A</v>
      </c>
      <c r="AM2906" s="75"/>
      <c r="AN2906" s="31"/>
      <c r="AO2906" s="31"/>
      <c r="AP2906" s="31"/>
      <c r="AQ2906" s="31"/>
      <c r="AR2906" s="75" t="str">
        <f t="shared" si="598"/>
        <v/>
      </c>
      <c r="AS2906" s="75"/>
      <c r="AT2906" s="75"/>
      <c r="AU2906" s="48"/>
    </row>
    <row r="2907" spans="1:47" s="10" customFormat="1" ht="14.1" customHeight="1" x14ac:dyDescent="0.2">
      <c r="A2907" s="4">
        <v>146</v>
      </c>
      <c r="B2907" s="4" t="s">
        <v>495</v>
      </c>
      <c r="C2907" s="4" t="s">
        <v>97</v>
      </c>
      <c r="D2907" s="4" t="s">
        <v>464</v>
      </c>
      <c r="E2907" s="3"/>
      <c r="F2907" s="4" t="s">
        <v>496</v>
      </c>
      <c r="G2907" s="4" t="s">
        <v>9</v>
      </c>
      <c r="H2907" s="4" t="s">
        <v>497</v>
      </c>
      <c r="I2907" s="4" t="s">
        <v>10</v>
      </c>
      <c r="J2907" s="4">
        <v>17.2</v>
      </c>
      <c r="K2907" s="4" t="s">
        <v>498</v>
      </c>
      <c r="L2907" s="4">
        <v>1982</v>
      </c>
      <c r="M2907" s="4"/>
      <c r="N2907" s="4" t="s">
        <v>304</v>
      </c>
      <c r="O2907" s="4" t="s">
        <v>499</v>
      </c>
      <c r="P2907" s="4">
        <v>1986</v>
      </c>
      <c r="Q2907" s="4"/>
      <c r="R2907" s="4" t="s">
        <v>447</v>
      </c>
      <c r="S2907" s="13"/>
      <c r="T2907" s="4"/>
      <c r="U2907" s="4"/>
      <c r="V2907" s="4"/>
      <c r="W2907" s="4"/>
      <c r="X2907" s="13">
        <v>42010</v>
      </c>
      <c r="Y2907" s="27"/>
      <c r="Z2907" s="27"/>
      <c r="AA2907" s="28"/>
      <c r="AB2907" s="31"/>
      <c r="AC2907" s="32">
        <v>32</v>
      </c>
      <c r="AD2907" s="28"/>
      <c r="AE2907" s="28">
        <v>42</v>
      </c>
      <c r="AF2907" s="33">
        <v>0.01</v>
      </c>
      <c r="AG2907" s="28">
        <v>1</v>
      </c>
      <c r="AH2907" s="31">
        <v>3.1E-2</v>
      </c>
      <c r="AI2907" s="31" t="e">
        <v>#N/A</v>
      </c>
      <c r="AJ2907" s="31"/>
      <c r="AK2907" s="75" t="str">
        <f t="shared" si="596"/>
        <v>A</v>
      </c>
      <c r="AL2907" s="75" t="e">
        <f t="shared" si="597"/>
        <v>#N/A</v>
      </c>
      <c r="AM2907" s="75"/>
      <c r="AN2907" s="31"/>
      <c r="AO2907" s="31"/>
      <c r="AP2907" s="31"/>
      <c r="AQ2907" s="31"/>
      <c r="AR2907" s="75" t="str">
        <f t="shared" si="598"/>
        <v/>
      </c>
      <c r="AS2907" s="75"/>
      <c r="AT2907" s="75"/>
      <c r="AU2907" s="48"/>
    </row>
    <row r="2908" spans="1:47" s="10" customFormat="1" ht="14.1" customHeight="1" x14ac:dyDescent="0.2">
      <c r="A2908" s="4">
        <v>146</v>
      </c>
      <c r="B2908" s="4" t="s">
        <v>495</v>
      </c>
      <c r="C2908" s="4" t="s">
        <v>97</v>
      </c>
      <c r="D2908" s="4" t="s">
        <v>464</v>
      </c>
      <c r="E2908" s="3"/>
      <c r="F2908" s="4" t="s">
        <v>496</v>
      </c>
      <c r="G2908" s="4" t="s">
        <v>9</v>
      </c>
      <c r="H2908" s="4" t="s">
        <v>497</v>
      </c>
      <c r="I2908" s="4" t="s">
        <v>10</v>
      </c>
      <c r="J2908" s="4">
        <v>17.2</v>
      </c>
      <c r="K2908" s="4" t="s">
        <v>498</v>
      </c>
      <c r="L2908" s="4">
        <v>1982</v>
      </c>
      <c r="M2908" s="4"/>
      <c r="N2908" s="4" t="s">
        <v>304</v>
      </c>
      <c r="O2908" s="4" t="s">
        <v>499</v>
      </c>
      <c r="P2908" s="4">
        <v>1986</v>
      </c>
      <c r="Q2908" s="4"/>
      <c r="R2908" s="4" t="s">
        <v>447</v>
      </c>
      <c r="S2908" s="13"/>
      <c r="T2908" s="4"/>
      <c r="U2908" s="4"/>
      <c r="V2908" s="4"/>
      <c r="W2908" s="4"/>
      <c r="X2908" s="13">
        <v>41635</v>
      </c>
      <c r="Y2908" s="27"/>
      <c r="Z2908" s="27"/>
      <c r="AA2908" s="28"/>
      <c r="AB2908" s="31"/>
      <c r="AC2908" s="32">
        <v>40</v>
      </c>
      <c r="AD2908" s="28"/>
      <c r="AE2908" s="28">
        <v>36.6</v>
      </c>
      <c r="AF2908" s="33">
        <v>0.01</v>
      </c>
      <c r="AG2908" s="28">
        <v>1.5</v>
      </c>
      <c r="AH2908" s="31">
        <v>4.5999999999999999E-2</v>
      </c>
      <c r="AI2908" s="31">
        <v>0.75</v>
      </c>
      <c r="AJ2908" s="31"/>
      <c r="AK2908" s="75" t="str">
        <f t="shared" si="596"/>
        <v>A</v>
      </c>
      <c r="AL2908" s="75" t="str">
        <f t="shared" si="597"/>
        <v>A</v>
      </c>
      <c r="AM2908" s="75"/>
      <c r="AN2908" s="31"/>
      <c r="AO2908" s="31"/>
      <c r="AP2908" s="31"/>
      <c r="AQ2908" s="31"/>
      <c r="AR2908" s="75" t="str">
        <f t="shared" si="598"/>
        <v/>
      </c>
      <c r="AS2908" s="75"/>
      <c r="AT2908" s="75"/>
      <c r="AU2908" s="48"/>
    </row>
    <row r="2909" spans="1:47" s="10" customFormat="1" ht="14.1" customHeight="1" x14ac:dyDescent="0.2">
      <c r="A2909" s="4">
        <v>146</v>
      </c>
      <c r="B2909" s="4" t="s">
        <v>495</v>
      </c>
      <c r="C2909" s="4" t="s">
        <v>97</v>
      </c>
      <c r="D2909" s="4" t="s">
        <v>464</v>
      </c>
      <c r="E2909" s="3"/>
      <c r="F2909" s="4" t="s">
        <v>496</v>
      </c>
      <c r="G2909" s="4" t="s">
        <v>9</v>
      </c>
      <c r="H2909" s="4" t="s">
        <v>497</v>
      </c>
      <c r="I2909" s="4" t="s">
        <v>10</v>
      </c>
      <c r="J2909" s="4">
        <v>17.2</v>
      </c>
      <c r="K2909" s="4" t="s">
        <v>498</v>
      </c>
      <c r="L2909" s="4">
        <v>1982</v>
      </c>
      <c r="M2909" s="4"/>
      <c r="N2909" s="4" t="s">
        <v>304</v>
      </c>
      <c r="O2909" s="4" t="s">
        <v>499</v>
      </c>
      <c r="P2909" s="4">
        <v>1986</v>
      </c>
      <c r="Q2909" s="4"/>
      <c r="R2909" s="4" t="s">
        <v>447</v>
      </c>
      <c r="S2909" s="13"/>
      <c r="T2909" s="4"/>
      <c r="U2909" s="4"/>
      <c r="V2909" s="4"/>
      <c r="W2909" s="4"/>
      <c r="X2909" s="13">
        <v>41340</v>
      </c>
      <c r="Y2909" s="27"/>
      <c r="Z2909" s="27"/>
      <c r="AA2909" s="28"/>
      <c r="AB2909" s="31"/>
      <c r="AC2909" s="32">
        <v>49</v>
      </c>
      <c r="AD2909" s="28"/>
      <c r="AE2909" s="28">
        <v>39</v>
      </c>
      <c r="AF2909" s="33">
        <v>0.01</v>
      </c>
      <c r="AG2909" s="28">
        <v>1</v>
      </c>
      <c r="AH2909" s="31">
        <v>4.7E-2</v>
      </c>
      <c r="AI2909" s="31">
        <v>0.93300000000000005</v>
      </c>
      <c r="AJ2909" s="31"/>
      <c r="AK2909" s="75" t="str">
        <f t="shared" si="596"/>
        <v>A</v>
      </c>
      <c r="AL2909" s="75" t="str">
        <f t="shared" si="597"/>
        <v>A</v>
      </c>
      <c r="AM2909" s="75"/>
      <c r="AN2909" s="31"/>
      <c r="AO2909" s="31"/>
      <c r="AP2909" s="31"/>
      <c r="AQ2909" s="31"/>
      <c r="AR2909" s="75" t="str">
        <f t="shared" si="598"/>
        <v/>
      </c>
      <c r="AS2909" s="75"/>
      <c r="AT2909" s="75"/>
      <c r="AU2909" s="48"/>
    </row>
    <row r="2910" spans="1:47" s="10" customFormat="1" ht="14.1" customHeight="1" x14ac:dyDescent="0.2">
      <c r="A2910" s="4">
        <v>146</v>
      </c>
      <c r="B2910" s="4" t="s">
        <v>495</v>
      </c>
      <c r="C2910" s="4" t="s">
        <v>97</v>
      </c>
      <c r="D2910" s="4" t="s">
        <v>464</v>
      </c>
      <c r="E2910" s="3"/>
      <c r="F2910" s="4" t="s">
        <v>496</v>
      </c>
      <c r="G2910" s="4" t="s">
        <v>9</v>
      </c>
      <c r="H2910" s="4" t="s">
        <v>497</v>
      </c>
      <c r="I2910" s="4" t="s">
        <v>10</v>
      </c>
      <c r="J2910" s="4">
        <v>17.2</v>
      </c>
      <c r="K2910" s="4" t="s">
        <v>498</v>
      </c>
      <c r="L2910" s="4">
        <v>1982</v>
      </c>
      <c r="M2910" s="4"/>
      <c r="N2910" s="4" t="s">
        <v>304</v>
      </c>
      <c r="O2910" s="4" t="s">
        <v>499</v>
      </c>
      <c r="P2910" s="4">
        <v>1986</v>
      </c>
      <c r="Q2910" s="4"/>
      <c r="R2910" s="4" t="s">
        <v>447</v>
      </c>
      <c r="S2910" s="13"/>
      <c r="T2910" s="4"/>
      <c r="U2910" s="4"/>
      <c r="V2910" s="4"/>
      <c r="W2910" s="4"/>
      <c r="X2910" s="13">
        <v>40934</v>
      </c>
      <c r="Y2910" s="27"/>
      <c r="Z2910" s="27"/>
      <c r="AA2910" s="28"/>
      <c r="AB2910" s="31"/>
      <c r="AC2910" s="32">
        <v>52</v>
      </c>
      <c r="AD2910" s="28"/>
      <c r="AE2910" s="28">
        <v>42</v>
      </c>
      <c r="AF2910" s="33">
        <v>0.01</v>
      </c>
      <c r="AG2910" s="28">
        <v>1</v>
      </c>
      <c r="AH2910" s="31">
        <v>6.4000000000000001E-2</v>
      </c>
      <c r="AI2910" s="31">
        <v>0.91800000000000004</v>
      </c>
      <c r="AJ2910" s="31"/>
      <c r="AK2910" s="75" t="str">
        <f t="shared" si="596"/>
        <v>A</v>
      </c>
      <c r="AL2910" s="75" t="str">
        <f t="shared" si="597"/>
        <v>A</v>
      </c>
      <c r="AM2910" s="75"/>
      <c r="AN2910" s="31"/>
      <c r="AO2910" s="31"/>
      <c r="AP2910" s="31"/>
      <c r="AQ2910" s="31"/>
      <c r="AR2910" s="75" t="str">
        <f t="shared" si="598"/>
        <v/>
      </c>
      <c r="AS2910" s="75"/>
      <c r="AT2910" s="75"/>
      <c r="AU2910" s="48"/>
    </row>
    <row r="2911" spans="1:47" s="10" customFormat="1" ht="14.1" customHeight="1" x14ac:dyDescent="0.2">
      <c r="A2911" s="4">
        <v>146</v>
      </c>
      <c r="B2911" s="4" t="s">
        <v>495</v>
      </c>
      <c r="C2911" s="4" t="s">
        <v>97</v>
      </c>
      <c r="D2911" s="4" t="s">
        <v>464</v>
      </c>
      <c r="E2911" s="3"/>
      <c r="F2911" s="4" t="s">
        <v>496</v>
      </c>
      <c r="G2911" s="4" t="s">
        <v>9</v>
      </c>
      <c r="H2911" s="4" t="s">
        <v>497</v>
      </c>
      <c r="I2911" s="4" t="s">
        <v>10</v>
      </c>
      <c r="J2911" s="4">
        <v>17.2</v>
      </c>
      <c r="K2911" s="4" t="s">
        <v>498</v>
      </c>
      <c r="L2911" s="4">
        <v>1982</v>
      </c>
      <c r="M2911" s="4"/>
      <c r="N2911" s="4" t="s">
        <v>304</v>
      </c>
      <c r="O2911" s="4" t="s">
        <v>499</v>
      </c>
      <c r="P2911" s="4">
        <v>1986</v>
      </c>
      <c r="Q2911" s="4"/>
      <c r="R2911" s="4" t="s">
        <v>447</v>
      </c>
      <c r="S2911" s="13"/>
      <c r="T2911" s="4"/>
      <c r="U2911" s="4"/>
      <c r="V2911" s="4"/>
      <c r="W2911" s="4"/>
      <c r="X2911" s="13">
        <v>40625</v>
      </c>
      <c r="Y2911" s="27"/>
      <c r="Z2911" s="27"/>
      <c r="AA2911" s="28"/>
      <c r="AB2911" s="31"/>
      <c r="AC2911" s="32">
        <v>70</v>
      </c>
      <c r="AD2911" s="28"/>
      <c r="AE2911" s="28">
        <v>42</v>
      </c>
      <c r="AF2911" s="33">
        <v>0.01</v>
      </c>
      <c r="AG2911" s="28">
        <v>1</v>
      </c>
      <c r="AH2911" s="31">
        <v>3.3000000000000002E-2</v>
      </c>
      <c r="AI2911" s="31">
        <v>0.66600000000000004</v>
      </c>
      <c r="AJ2911" s="31"/>
      <c r="AK2911" s="75" t="str">
        <f t="shared" si="596"/>
        <v>A</v>
      </c>
      <c r="AL2911" s="75" t="str">
        <f t="shared" si="597"/>
        <v>A</v>
      </c>
      <c r="AM2911" s="75"/>
      <c r="AN2911" s="31"/>
      <c r="AO2911" s="31"/>
      <c r="AP2911" s="31"/>
      <c r="AQ2911" s="31"/>
      <c r="AR2911" s="75" t="str">
        <f t="shared" si="598"/>
        <v/>
      </c>
      <c r="AS2911" s="75"/>
      <c r="AT2911" s="75"/>
      <c r="AU2911" s="48"/>
    </row>
    <row r="2912" spans="1:47" s="10" customFormat="1" ht="14.1" customHeight="1" x14ac:dyDescent="0.2">
      <c r="A2912" s="4">
        <v>146</v>
      </c>
      <c r="B2912" s="4" t="s">
        <v>495</v>
      </c>
      <c r="C2912" s="4" t="s">
        <v>97</v>
      </c>
      <c r="D2912" s="4" t="s">
        <v>464</v>
      </c>
      <c r="E2912" s="3"/>
      <c r="F2912" s="4" t="s">
        <v>496</v>
      </c>
      <c r="G2912" s="4" t="s">
        <v>9</v>
      </c>
      <c r="H2912" s="4" t="s">
        <v>497</v>
      </c>
      <c r="I2912" s="4" t="s">
        <v>10</v>
      </c>
      <c r="J2912" s="4">
        <v>17.2</v>
      </c>
      <c r="K2912" s="4" t="s">
        <v>498</v>
      </c>
      <c r="L2912" s="4">
        <v>1982</v>
      </c>
      <c r="M2912" s="4"/>
      <c r="N2912" s="4" t="s">
        <v>304</v>
      </c>
      <c r="O2912" s="4" t="s">
        <v>499</v>
      </c>
      <c r="P2912" s="4">
        <v>1986</v>
      </c>
      <c r="Q2912" s="4"/>
      <c r="R2912" s="4" t="s">
        <v>447</v>
      </c>
      <c r="S2912" s="13"/>
      <c r="T2912" s="4"/>
      <c r="U2912" s="4"/>
      <c r="V2912" s="4"/>
      <c r="W2912" s="4"/>
      <c r="X2912" s="13">
        <v>40242</v>
      </c>
      <c r="Y2912" s="27"/>
      <c r="Z2912" s="27"/>
      <c r="AA2912" s="28"/>
      <c r="AB2912" s="31"/>
      <c r="AC2912" s="32">
        <v>67</v>
      </c>
      <c r="AD2912" s="28"/>
      <c r="AE2912" s="28">
        <v>46</v>
      </c>
      <c r="AF2912" s="33">
        <v>0.01</v>
      </c>
      <c r="AG2912" s="28">
        <v>1.5</v>
      </c>
      <c r="AH2912" s="31">
        <v>2.3E-2</v>
      </c>
      <c r="AI2912" s="31">
        <v>0.41899999999999998</v>
      </c>
      <c r="AJ2912" s="31"/>
      <c r="AK2912" s="75" t="str">
        <f t="shared" si="596"/>
        <v>A</v>
      </c>
      <c r="AL2912" s="75" t="str">
        <f t="shared" si="597"/>
        <v>A</v>
      </c>
      <c r="AM2912" s="75"/>
      <c r="AN2912" s="31"/>
      <c r="AO2912" s="31"/>
      <c r="AP2912" s="31"/>
      <c r="AQ2912" s="31"/>
      <c r="AR2912" s="75" t="str">
        <f t="shared" si="598"/>
        <v/>
      </c>
      <c r="AS2912" s="75"/>
      <c r="AT2912" s="75"/>
      <c r="AU2912" s="48"/>
    </row>
    <row r="2913" spans="1:47" s="10" customFormat="1" ht="14.1" customHeight="1" x14ac:dyDescent="0.2">
      <c r="A2913" s="4">
        <v>146</v>
      </c>
      <c r="B2913" s="4" t="s">
        <v>495</v>
      </c>
      <c r="C2913" s="4" t="s">
        <v>97</v>
      </c>
      <c r="D2913" s="4" t="s">
        <v>464</v>
      </c>
      <c r="E2913" s="3"/>
      <c r="F2913" s="4" t="s">
        <v>496</v>
      </c>
      <c r="G2913" s="4" t="s">
        <v>9</v>
      </c>
      <c r="H2913" s="4" t="s">
        <v>497</v>
      </c>
      <c r="I2913" s="4" t="s">
        <v>10</v>
      </c>
      <c r="J2913" s="4">
        <v>17.2</v>
      </c>
      <c r="K2913" s="4" t="s">
        <v>498</v>
      </c>
      <c r="L2913" s="4">
        <v>1982</v>
      </c>
      <c r="M2913" s="4"/>
      <c r="N2913" s="4" t="s">
        <v>304</v>
      </c>
      <c r="O2913" s="4" t="s">
        <v>499</v>
      </c>
      <c r="P2913" s="4">
        <v>1986</v>
      </c>
      <c r="Q2913" s="4"/>
      <c r="R2913" s="4" t="s">
        <v>447</v>
      </c>
      <c r="S2913" s="13"/>
      <c r="T2913" s="4"/>
      <c r="U2913" s="4"/>
      <c r="V2913" s="4"/>
      <c r="W2913" s="4"/>
      <c r="X2913" s="13">
        <v>40225</v>
      </c>
      <c r="Y2913" s="27"/>
      <c r="Z2913" s="27"/>
      <c r="AA2913" s="28"/>
      <c r="AB2913" s="31"/>
      <c r="AC2913" s="32">
        <v>56</v>
      </c>
      <c r="AD2913" s="28"/>
      <c r="AE2913" s="28">
        <v>21</v>
      </c>
      <c r="AF2913" s="33">
        <v>0.1</v>
      </c>
      <c r="AG2913" s="28" t="e">
        <v>#N/A</v>
      </c>
      <c r="AH2913" s="31">
        <v>0.20300000000000001</v>
      </c>
      <c r="AI2913" s="31" t="e">
        <v>#N/A</v>
      </c>
      <c r="AJ2913" s="31"/>
      <c r="AK2913" s="75" t="str">
        <f t="shared" si="596"/>
        <v>C</v>
      </c>
      <c r="AL2913" s="75" t="e">
        <f t="shared" si="597"/>
        <v>#N/A</v>
      </c>
      <c r="AM2913" s="75"/>
      <c r="AN2913" s="31"/>
      <c r="AO2913" s="31"/>
      <c r="AP2913" s="31"/>
      <c r="AQ2913" s="31"/>
      <c r="AR2913" s="75" t="str">
        <f t="shared" si="598"/>
        <v/>
      </c>
      <c r="AS2913" s="75"/>
      <c r="AT2913" s="75"/>
      <c r="AU2913" s="48"/>
    </row>
    <row r="2914" spans="1:47" s="10" customFormat="1" ht="14.1" customHeight="1" x14ac:dyDescent="0.2">
      <c r="A2914" s="4">
        <v>146</v>
      </c>
      <c r="B2914" s="4" t="s">
        <v>495</v>
      </c>
      <c r="C2914" s="4" t="s">
        <v>97</v>
      </c>
      <c r="D2914" s="4" t="s">
        <v>464</v>
      </c>
      <c r="E2914" s="3"/>
      <c r="F2914" s="4" t="s">
        <v>496</v>
      </c>
      <c r="G2914" s="4" t="s">
        <v>9</v>
      </c>
      <c r="H2914" s="4" t="s">
        <v>497</v>
      </c>
      <c r="I2914" s="4" t="s">
        <v>10</v>
      </c>
      <c r="J2914" s="4">
        <v>17.2</v>
      </c>
      <c r="K2914" s="4" t="s">
        <v>498</v>
      </c>
      <c r="L2914" s="4">
        <v>1982</v>
      </c>
      <c r="M2914" s="4"/>
      <c r="N2914" s="4" t="s">
        <v>304</v>
      </c>
      <c r="O2914" s="4" t="s">
        <v>499</v>
      </c>
      <c r="P2914" s="4">
        <v>1986</v>
      </c>
      <c r="Q2914" s="4"/>
      <c r="R2914" s="4" t="s">
        <v>447</v>
      </c>
      <c r="S2914" s="13"/>
      <c r="T2914" s="4"/>
      <c r="U2914" s="4"/>
      <c r="V2914" s="4"/>
      <c r="W2914" s="4"/>
      <c r="X2914" s="13">
        <v>39680</v>
      </c>
      <c r="Y2914" s="27"/>
      <c r="Z2914" s="27"/>
      <c r="AA2914" s="28"/>
      <c r="AB2914" s="31"/>
      <c r="AC2914" s="32">
        <v>62</v>
      </c>
      <c r="AD2914" s="28"/>
      <c r="AE2914" s="28">
        <v>31</v>
      </c>
      <c r="AF2914" s="33">
        <v>0.08</v>
      </c>
      <c r="AG2914" s="28">
        <v>3.5</v>
      </c>
      <c r="AH2914" s="31">
        <v>0.111</v>
      </c>
      <c r="AI2914" s="31">
        <v>2.52</v>
      </c>
      <c r="AJ2914" s="31"/>
      <c r="AK2914" s="75" t="str">
        <f t="shared" si="596"/>
        <v>C</v>
      </c>
      <c r="AL2914" s="75" t="str">
        <f t="shared" si="597"/>
        <v>A</v>
      </c>
      <c r="AM2914" s="75"/>
      <c r="AN2914" s="31"/>
      <c r="AO2914" s="31"/>
      <c r="AP2914" s="31"/>
      <c r="AQ2914" s="31"/>
      <c r="AR2914" s="75" t="str">
        <f t="shared" si="598"/>
        <v/>
      </c>
      <c r="AS2914" s="75"/>
      <c r="AT2914" s="75"/>
      <c r="AU2914" s="48"/>
    </row>
    <row r="2915" spans="1:47" s="10" customFormat="1" ht="14.1" customHeight="1" x14ac:dyDescent="0.2">
      <c r="A2915" s="4">
        <v>146</v>
      </c>
      <c r="B2915" s="4" t="s">
        <v>495</v>
      </c>
      <c r="C2915" s="4" t="s">
        <v>97</v>
      </c>
      <c r="D2915" s="4" t="s">
        <v>464</v>
      </c>
      <c r="E2915" s="3"/>
      <c r="F2915" s="4" t="s">
        <v>496</v>
      </c>
      <c r="G2915" s="4" t="s">
        <v>9</v>
      </c>
      <c r="H2915" s="4" t="s">
        <v>497</v>
      </c>
      <c r="I2915" s="4" t="s">
        <v>10</v>
      </c>
      <c r="J2915" s="4">
        <v>17.2</v>
      </c>
      <c r="K2915" s="4" t="s">
        <v>498</v>
      </c>
      <c r="L2915" s="4">
        <v>1982</v>
      </c>
      <c r="M2915" s="4"/>
      <c r="N2915" s="4" t="s">
        <v>304</v>
      </c>
      <c r="O2915" s="4" t="s">
        <v>499</v>
      </c>
      <c r="P2915" s="4">
        <v>1986</v>
      </c>
      <c r="Q2915" s="4"/>
      <c r="R2915" s="4" t="s">
        <v>447</v>
      </c>
      <c r="S2915" s="13"/>
      <c r="T2915" s="4"/>
      <c r="U2915" s="4"/>
      <c r="V2915" s="4"/>
      <c r="W2915" s="4"/>
      <c r="X2915" s="13">
        <v>39041</v>
      </c>
      <c r="Y2915" s="27"/>
      <c r="Z2915" s="27"/>
      <c r="AA2915" s="28"/>
      <c r="AB2915" s="31"/>
      <c r="AC2915" s="32">
        <v>38.299999999999997</v>
      </c>
      <c r="AD2915" s="28"/>
      <c r="AE2915" s="28">
        <v>19.600000000000001</v>
      </c>
      <c r="AF2915" s="33">
        <v>6.2E-2</v>
      </c>
      <c r="AG2915" s="28">
        <v>3.5</v>
      </c>
      <c r="AH2915" s="31">
        <v>0.124</v>
      </c>
      <c r="AI2915" s="31">
        <v>3.0720000000000001</v>
      </c>
      <c r="AJ2915" s="31"/>
      <c r="AK2915" s="75" t="str">
        <f t="shared" si="596"/>
        <v>C</v>
      </c>
      <c r="AL2915" s="75" t="str">
        <f t="shared" si="597"/>
        <v>C</v>
      </c>
      <c r="AM2915" s="75"/>
      <c r="AN2915" s="31"/>
      <c r="AO2915" s="31"/>
      <c r="AP2915" s="31"/>
      <c r="AQ2915" s="31"/>
      <c r="AR2915" s="75" t="str">
        <f t="shared" si="598"/>
        <v/>
      </c>
      <c r="AS2915" s="75"/>
      <c r="AT2915" s="75"/>
      <c r="AU2915" s="48"/>
    </row>
    <row r="2916" spans="1:47" s="10" customFormat="1" ht="12.95" customHeight="1" x14ac:dyDescent="0.2">
      <c r="A2916" s="54">
        <v>148</v>
      </c>
      <c r="B2916" s="54" t="s">
        <v>502</v>
      </c>
      <c r="C2916" s="54" t="s">
        <v>96</v>
      </c>
      <c r="D2916" s="54" t="s">
        <v>464</v>
      </c>
      <c r="E2916" s="55"/>
      <c r="F2916" s="54" t="s">
        <v>503</v>
      </c>
      <c r="G2916" s="54" t="s">
        <v>9</v>
      </c>
      <c r="H2916" s="54" t="s">
        <v>504</v>
      </c>
      <c r="I2916" s="54" t="s">
        <v>10</v>
      </c>
      <c r="J2916" s="54" t="s">
        <v>505</v>
      </c>
      <c r="K2916" s="54" t="s">
        <v>506</v>
      </c>
      <c r="L2916" s="54">
        <v>1970</v>
      </c>
      <c r="M2916" s="54"/>
      <c r="N2916" s="54" t="s">
        <v>304</v>
      </c>
      <c r="O2916" s="54"/>
      <c r="P2916" s="54">
        <v>1975</v>
      </c>
      <c r="Q2916" s="54"/>
      <c r="R2916" s="54" t="s">
        <v>447</v>
      </c>
      <c r="S2916" s="56"/>
      <c r="T2916" s="54"/>
      <c r="U2916" s="54"/>
      <c r="V2916" s="54" t="s">
        <v>448</v>
      </c>
      <c r="W2916" s="54"/>
      <c r="X2916" s="56">
        <v>45265</v>
      </c>
      <c r="Y2916" s="57">
        <v>52</v>
      </c>
      <c r="Z2916" s="57"/>
      <c r="AA2916" s="58" t="s">
        <v>450</v>
      </c>
      <c r="AB2916" s="59">
        <v>0.877</v>
      </c>
      <c r="AC2916" s="60">
        <v>64</v>
      </c>
      <c r="AD2916" s="58">
        <v>6</v>
      </c>
      <c r="AE2916" s="58">
        <v>44.2</v>
      </c>
      <c r="AF2916" s="61" t="s">
        <v>451</v>
      </c>
      <c r="AG2916" s="58" t="s">
        <v>459</v>
      </c>
      <c r="AH2916" s="59">
        <v>8.0000000000000002E-3</v>
      </c>
      <c r="AI2916" s="59">
        <v>0.28299999999999997</v>
      </c>
      <c r="AJ2916" s="59"/>
      <c r="AK2916" s="75" t="str">
        <f t="shared" si="596"/>
        <v>A</v>
      </c>
      <c r="AL2916" s="75" t="str">
        <f t="shared" si="597"/>
        <v>A</v>
      </c>
      <c r="AM2916" s="75"/>
      <c r="AN2916" s="59"/>
      <c r="AO2916" s="59"/>
      <c r="AP2916" s="59"/>
      <c r="AQ2916" s="59"/>
      <c r="AR2916" s="75" t="str">
        <f t="shared" si="598"/>
        <v/>
      </c>
      <c r="AS2916" s="75"/>
      <c r="AT2916" s="75"/>
      <c r="AU2916" s="62"/>
    </row>
    <row r="2917" spans="1:47" s="10" customFormat="1" ht="14.1" customHeight="1" x14ac:dyDescent="0.2">
      <c r="A2917" s="4">
        <v>148</v>
      </c>
      <c r="B2917" s="4" t="s">
        <v>502</v>
      </c>
      <c r="C2917" s="4" t="s">
        <v>96</v>
      </c>
      <c r="D2917" s="4" t="s">
        <v>464</v>
      </c>
      <c r="E2917" s="3"/>
      <c r="F2917" s="4" t="s">
        <v>503</v>
      </c>
      <c r="G2917" s="4" t="s">
        <v>9</v>
      </c>
      <c r="H2917" s="4" t="s">
        <v>504</v>
      </c>
      <c r="I2917" s="4" t="s">
        <v>10</v>
      </c>
      <c r="J2917" s="4" t="s">
        <v>505</v>
      </c>
      <c r="K2917" s="4" t="s">
        <v>506</v>
      </c>
      <c r="L2917" s="4">
        <v>1970</v>
      </c>
      <c r="M2917" s="4"/>
      <c r="N2917" s="4" t="s">
        <v>304</v>
      </c>
      <c r="O2917" s="4"/>
      <c r="P2917" s="4">
        <v>1975</v>
      </c>
      <c r="Q2917" s="4"/>
      <c r="R2917" s="4" t="s">
        <v>447</v>
      </c>
      <c r="S2917" s="13"/>
      <c r="T2917" s="4"/>
      <c r="U2917" s="4"/>
      <c r="V2917" s="4"/>
      <c r="W2917" s="4"/>
      <c r="X2917" s="13">
        <v>43581</v>
      </c>
      <c r="Y2917" s="27"/>
      <c r="Z2917" s="27"/>
      <c r="AA2917" s="28"/>
      <c r="AB2917" s="31"/>
      <c r="AC2917" s="32">
        <v>59</v>
      </c>
      <c r="AD2917" s="28"/>
      <c r="AE2917" s="28">
        <v>48.8</v>
      </c>
      <c r="AF2917" s="33">
        <v>0.01</v>
      </c>
      <c r="AG2917" s="28">
        <v>1</v>
      </c>
      <c r="AH2917" s="31">
        <v>1.6E-2</v>
      </c>
      <c r="AI2917" s="31">
        <v>0.37</v>
      </c>
      <c r="AJ2917" s="31"/>
      <c r="AK2917" s="75" t="str">
        <f t="shared" si="596"/>
        <v>A</v>
      </c>
      <c r="AL2917" s="75" t="str">
        <f t="shared" si="597"/>
        <v>A</v>
      </c>
      <c r="AM2917" s="75"/>
      <c r="AN2917" s="31"/>
      <c r="AO2917" s="31"/>
      <c r="AP2917" s="31"/>
      <c r="AQ2917" s="31"/>
      <c r="AR2917" s="75" t="str">
        <f t="shared" si="598"/>
        <v/>
      </c>
      <c r="AS2917" s="75"/>
      <c r="AT2917" s="75"/>
      <c r="AU2917" s="48"/>
    </row>
    <row r="2918" spans="1:47" s="10" customFormat="1" ht="14.1" customHeight="1" x14ac:dyDescent="0.2">
      <c r="A2918" s="4">
        <v>148</v>
      </c>
      <c r="B2918" s="4" t="s">
        <v>502</v>
      </c>
      <c r="C2918" s="4" t="s">
        <v>96</v>
      </c>
      <c r="D2918" s="4" t="s">
        <v>464</v>
      </c>
      <c r="E2918" s="3"/>
      <c r="F2918" s="4" t="s">
        <v>503</v>
      </c>
      <c r="G2918" s="4" t="s">
        <v>9</v>
      </c>
      <c r="H2918" s="4" t="s">
        <v>504</v>
      </c>
      <c r="I2918" s="4" t="s">
        <v>10</v>
      </c>
      <c r="J2918" s="4" t="s">
        <v>505</v>
      </c>
      <c r="K2918" s="4" t="s">
        <v>506</v>
      </c>
      <c r="L2918" s="4">
        <v>1970</v>
      </c>
      <c r="M2918" s="4"/>
      <c r="N2918" s="4" t="s">
        <v>304</v>
      </c>
      <c r="O2918" s="4"/>
      <c r="P2918" s="4">
        <v>1975</v>
      </c>
      <c r="Q2918" s="4"/>
      <c r="R2918" s="4" t="s">
        <v>447</v>
      </c>
      <c r="S2918" s="13"/>
      <c r="T2918" s="4"/>
      <c r="U2918" s="4"/>
      <c r="V2918" s="4"/>
      <c r="W2918" s="4"/>
      <c r="X2918" s="13">
        <v>43319</v>
      </c>
      <c r="Y2918" s="27"/>
      <c r="Z2918" s="27"/>
      <c r="AA2918" s="28"/>
      <c r="AB2918" s="31"/>
      <c r="AC2918" s="32">
        <v>54.1</v>
      </c>
      <c r="AD2918" s="28"/>
      <c r="AE2918" s="28">
        <v>32.1</v>
      </c>
      <c r="AF2918" s="33">
        <v>0.04</v>
      </c>
      <c r="AG2918" s="28">
        <v>2</v>
      </c>
      <c r="AH2918" s="31">
        <v>9.0999999999999998E-2</v>
      </c>
      <c r="AI2918" s="31">
        <v>4.82</v>
      </c>
      <c r="AJ2918" s="31"/>
      <c r="AK2918" s="75" t="str">
        <f t="shared" si="596"/>
        <v>A</v>
      </c>
      <c r="AL2918" s="75" t="str">
        <f t="shared" si="597"/>
        <v>I</v>
      </c>
      <c r="AM2918" s="75"/>
      <c r="AN2918" s="31"/>
      <c r="AO2918" s="31"/>
      <c r="AP2918" s="31"/>
      <c r="AQ2918" s="31"/>
      <c r="AR2918" s="75" t="str">
        <f t="shared" si="598"/>
        <v/>
      </c>
      <c r="AS2918" s="75"/>
      <c r="AT2918" s="75"/>
      <c r="AU2918" s="48"/>
    </row>
    <row r="2919" spans="1:47" s="10" customFormat="1" ht="14.1" customHeight="1" x14ac:dyDescent="0.2">
      <c r="A2919" s="4">
        <v>148</v>
      </c>
      <c r="B2919" s="4" t="s">
        <v>502</v>
      </c>
      <c r="C2919" s="4" t="s">
        <v>96</v>
      </c>
      <c r="D2919" s="4" t="s">
        <v>464</v>
      </c>
      <c r="E2919" s="3"/>
      <c r="F2919" s="4" t="s">
        <v>503</v>
      </c>
      <c r="G2919" s="4" t="s">
        <v>9</v>
      </c>
      <c r="H2919" s="4" t="s">
        <v>504</v>
      </c>
      <c r="I2919" s="4" t="s">
        <v>10</v>
      </c>
      <c r="J2919" s="4" t="s">
        <v>505</v>
      </c>
      <c r="K2919" s="4" t="s">
        <v>506</v>
      </c>
      <c r="L2919" s="4">
        <v>1970</v>
      </c>
      <c r="M2919" s="4"/>
      <c r="N2919" s="4" t="s">
        <v>304</v>
      </c>
      <c r="O2919" s="4"/>
      <c r="P2919" s="4">
        <v>1975</v>
      </c>
      <c r="Q2919" s="4"/>
      <c r="R2919" s="4" t="s">
        <v>447</v>
      </c>
      <c r="S2919" s="13"/>
      <c r="T2919" s="4"/>
      <c r="U2919" s="4"/>
      <c r="V2919" s="4"/>
      <c r="W2919" s="4"/>
      <c r="X2919" s="13">
        <v>43069</v>
      </c>
      <c r="Y2919" s="27"/>
      <c r="Z2919" s="27"/>
      <c r="AA2919" s="28"/>
      <c r="AB2919" s="31"/>
      <c r="AC2919" s="32">
        <v>59.1</v>
      </c>
      <c r="AD2919" s="28"/>
      <c r="AE2919" s="28">
        <v>36.1</v>
      </c>
      <c r="AF2919" s="33">
        <v>0.03</v>
      </c>
      <c r="AG2919" s="28">
        <v>2</v>
      </c>
      <c r="AH2919" s="31">
        <v>0.22</v>
      </c>
      <c r="AI2919" s="31">
        <v>5.4</v>
      </c>
      <c r="AJ2919" s="31"/>
      <c r="AK2919" s="75" t="str">
        <f t="shared" si="596"/>
        <v>C</v>
      </c>
      <c r="AL2919" s="75" t="str">
        <f t="shared" si="597"/>
        <v>I</v>
      </c>
      <c r="AM2919" s="75"/>
      <c r="AN2919" s="31"/>
      <c r="AO2919" s="31"/>
      <c r="AP2919" s="31"/>
      <c r="AQ2919" s="31"/>
      <c r="AR2919" s="75" t="str">
        <f t="shared" si="598"/>
        <v/>
      </c>
      <c r="AS2919" s="75"/>
      <c r="AT2919" s="75"/>
      <c r="AU2919" s="48"/>
    </row>
    <row r="2920" spans="1:47" s="10" customFormat="1" ht="14.1" customHeight="1" x14ac:dyDescent="0.2">
      <c r="A2920" s="4">
        <v>148</v>
      </c>
      <c r="B2920" s="4" t="s">
        <v>502</v>
      </c>
      <c r="C2920" s="4" t="s">
        <v>96</v>
      </c>
      <c r="D2920" s="4" t="s">
        <v>464</v>
      </c>
      <c r="E2920" s="3"/>
      <c r="F2920" s="4" t="s">
        <v>503</v>
      </c>
      <c r="G2920" s="4" t="s">
        <v>9</v>
      </c>
      <c r="H2920" s="4" t="s">
        <v>504</v>
      </c>
      <c r="I2920" s="4" t="s">
        <v>10</v>
      </c>
      <c r="J2920" s="4" t="s">
        <v>505</v>
      </c>
      <c r="K2920" s="4" t="s">
        <v>506</v>
      </c>
      <c r="L2920" s="4">
        <v>1970</v>
      </c>
      <c r="M2920" s="4"/>
      <c r="N2920" s="4" t="s">
        <v>304</v>
      </c>
      <c r="O2920" s="4"/>
      <c r="P2920" s="4">
        <v>1975</v>
      </c>
      <c r="Q2920" s="4"/>
      <c r="R2920" s="4" t="s">
        <v>447</v>
      </c>
      <c r="S2920" s="13"/>
      <c r="T2920" s="4"/>
      <c r="U2920" s="4"/>
      <c r="V2920" s="4"/>
      <c r="W2920" s="4"/>
      <c r="X2920" s="13">
        <v>42926</v>
      </c>
      <c r="Y2920" s="27"/>
      <c r="Z2920" s="27"/>
      <c r="AA2920" s="28"/>
      <c r="AB2920" s="31"/>
      <c r="AC2920" s="32">
        <v>54.7</v>
      </c>
      <c r="AD2920" s="28"/>
      <c r="AE2920" s="28">
        <v>35.799999999999997</v>
      </c>
      <c r="AF2920" s="33">
        <v>0.02</v>
      </c>
      <c r="AG2920" s="28">
        <v>2</v>
      </c>
      <c r="AH2920" s="31">
        <v>0.2</v>
      </c>
      <c r="AI2920" s="31">
        <v>5.5</v>
      </c>
      <c r="AJ2920" s="31"/>
      <c r="AK2920" s="75" t="str">
        <f t="shared" si="596"/>
        <v>C</v>
      </c>
      <c r="AL2920" s="75" t="str">
        <f t="shared" si="597"/>
        <v>I</v>
      </c>
      <c r="AM2920" s="75"/>
      <c r="AN2920" s="31"/>
      <c r="AO2920" s="31"/>
      <c r="AP2920" s="31"/>
      <c r="AQ2920" s="31"/>
      <c r="AR2920" s="75" t="str">
        <f t="shared" si="598"/>
        <v/>
      </c>
      <c r="AS2920" s="75"/>
      <c r="AT2920" s="75"/>
      <c r="AU2920" s="48"/>
    </row>
    <row r="2921" spans="1:47" s="10" customFormat="1" ht="14.1" customHeight="1" x14ac:dyDescent="0.2">
      <c r="A2921" s="4">
        <v>148</v>
      </c>
      <c r="B2921" s="4" t="s">
        <v>502</v>
      </c>
      <c r="C2921" s="4" t="s">
        <v>96</v>
      </c>
      <c r="D2921" s="4" t="s">
        <v>464</v>
      </c>
      <c r="E2921" s="3"/>
      <c r="F2921" s="4" t="s">
        <v>503</v>
      </c>
      <c r="G2921" s="4" t="s">
        <v>9</v>
      </c>
      <c r="H2921" s="4" t="s">
        <v>504</v>
      </c>
      <c r="I2921" s="4" t="s">
        <v>10</v>
      </c>
      <c r="J2921" s="4" t="s">
        <v>505</v>
      </c>
      <c r="K2921" s="4" t="s">
        <v>506</v>
      </c>
      <c r="L2921" s="4">
        <v>1970</v>
      </c>
      <c r="M2921" s="4"/>
      <c r="N2921" s="4" t="s">
        <v>304</v>
      </c>
      <c r="O2921" s="4"/>
      <c r="P2921" s="4">
        <v>1975</v>
      </c>
      <c r="Q2921" s="4"/>
      <c r="R2921" s="4" t="s">
        <v>447</v>
      </c>
      <c r="S2921" s="13"/>
      <c r="T2921" s="4"/>
      <c r="U2921" s="4"/>
      <c r="V2921" s="4"/>
      <c r="W2921" s="4"/>
      <c r="X2921" s="13">
        <v>42385</v>
      </c>
      <c r="Y2921" s="27"/>
      <c r="Z2921" s="27"/>
      <c r="AA2921" s="28"/>
      <c r="AB2921" s="31"/>
      <c r="AC2921" s="32">
        <v>57</v>
      </c>
      <c r="AD2921" s="28"/>
      <c r="AE2921" s="28">
        <v>34</v>
      </c>
      <c r="AF2921" s="33">
        <v>0.02</v>
      </c>
      <c r="AG2921" s="28">
        <v>1.5</v>
      </c>
      <c r="AH2921" s="31">
        <v>4.8000000000000001E-2</v>
      </c>
      <c r="AI2921" s="31">
        <v>1.4350000000000001</v>
      </c>
      <c r="AJ2921" s="31"/>
      <c r="AK2921" s="75" t="str">
        <f t="shared" si="596"/>
        <v>A</v>
      </c>
      <c r="AL2921" s="75" t="str">
        <f t="shared" si="597"/>
        <v>A</v>
      </c>
      <c r="AM2921" s="75"/>
      <c r="AN2921" s="31"/>
      <c r="AO2921" s="31"/>
      <c r="AP2921" s="31"/>
      <c r="AQ2921" s="31"/>
      <c r="AR2921" s="75" t="str">
        <f t="shared" si="598"/>
        <v/>
      </c>
      <c r="AS2921" s="75"/>
      <c r="AT2921" s="75"/>
      <c r="AU2921" s="48"/>
    </row>
    <row r="2922" spans="1:47" s="10" customFormat="1" ht="14.1" customHeight="1" x14ac:dyDescent="0.2">
      <c r="A2922" s="4">
        <v>148</v>
      </c>
      <c r="B2922" s="4" t="s">
        <v>502</v>
      </c>
      <c r="C2922" s="4" t="s">
        <v>96</v>
      </c>
      <c r="D2922" s="4" t="s">
        <v>464</v>
      </c>
      <c r="E2922" s="3"/>
      <c r="F2922" s="4" t="s">
        <v>503</v>
      </c>
      <c r="G2922" s="4" t="s">
        <v>9</v>
      </c>
      <c r="H2922" s="4" t="s">
        <v>504</v>
      </c>
      <c r="I2922" s="4" t="s">
        <v>10</v>
      </c>
      <c r="J2922" s="4" t="s">
        <v>505</v>
      </c>
      <c r="K2922" s="4" t="s">
        <v>506</v>
      </c>
      <c r="L2922" s="4">
        <v>1970</v>
      </c>
      <c r="M2922" s="4"/>
      <c r="N2922" s="4" t="s">
        <v>304</v>
      </c>
      <c r="O2922" s="4"/>
      <c r="P2922" s="4">
        <v>1975</v>
      </c>
      <c r="Q2922" s="4"/>
      <c r="R2922" s="4" t="s">
        <v>447</v>
      </c>
      <c r="S2922" s="13"/>
      <c r="T2922" s="4"/>
      <c r="U2922" s="4"/>
      <c r="V2922" s="4"/>
      <c r="W2922" s="4"/>
      <c r="X2922" s="13">
        <v>42010</v>
      </c>
      <c r="Y2922" s="27"/>
      <c r="Z2922" s="27"/>
      <c r="AA2922" s="28"/>
      <c r="AB2922" s="31"/>
      <c r="AC2922" s="32">
        <v>57</v>
      </c>
      <c r="AD2922" s="28"/>
      <c r="AE2922" s="28">
        <v>34</v>
      </c>
      <c r="AF2922" s="33">
        <v>0.01</v>
      </c>
      <c r="AG2922" s="28">
        <v>1.5</v>
      </c>
      <c r="AH2922" s="31">
        <v>4.2000000000000003E-2</v>
      </c>
      <c r="AI2922" s="31" t="e">
        <v>#N/A</v>
      </c>
      <c r="AJ2922" s="31"/>
      <c r="AK2922" s="75" t="str">
        <f t="shared" si="596"/>
        <v>A</v>
      </c>
      <c r="AL2922" s="75" t="e">
        <f t="shared" si="597"/>
        <v>#N/A</v>
      </c>
      <c r="AM2922" s="75"/>
      <c r="AN2922" s="31"/>
      <c r="AO2922" s="31"/>
      <c r="AP2922" s="31"/>
      <c r="AQ2922" s="31"/>
      <c r="AR2922" s="75" t="str">
        <f t="shared" si="598"/>
        <v/>
      </c>
      <c r="AS2922" s="75"/>
      <c r="AT2922" s="75"/>
      <c r="AU2922" s="48"/>
    </row>
    <row r="2923" spans="1:47" s="10" customFormat="1" ht="14.1" customHeight="1" x14ac:dyDescent="0.2">
      <c r="A2923" s="4">
        <v>148</v>
      </c>
      <c r="B2923" s="4" t="s">
        <v>502</v>
      </c>
      <c r="C2923" s="4" t="s">
        <v>96</v>
      </c>
      <c r="D2923" s="4" t="s">
        <v>464</v>
      </c>
      <c r="E2923" s="3"/>
      <c r="F2923" s="4" t="s">
        <v>503</v>
      </c>
      <c r="G2923" s="4" t="s">
        <v>9</v>
      </c>
      <c r="H2923" s="4" t="s">
        <v>504</v>
      </c>
      <c r="I2923" s="4" t="s">
        <v>10</v>
      </c>
      <c r="J2923" s="4" t="s">
        <v>505</v>
      </c>
      <c r="K2923" s="4" t="s">
        <v>506</v>
      </c>
      <c r="L2923" s="4">
        <v>1970</v>
      </c>
      <c r="M2923" s="4"/>
      <c r="N2923" s="4" t="s">
        <v>304</v>
      </c>
      <c r="O2923" s="4"/>
      <c r="P2923" s="4">
        <v>1975</v>
      </c>
      <c r="Q2923" s="4"/>
      <c r="R2923" s="4" t="s">
        <v>447</v>
      </c>
      <c r="S2923" s="13"/>
      <c r="T2923" s="4"/>
      <c r="U2923" s="4"/>
      <c r="V2923" s="4"/>
      <c r="W2923" s="4"/>
      <c r="X2923" s="13">
        <v>41635</v>
      </c>
      <c r="Y2923" s="27"/>
      <c r="Z2923" s="27"/>
      <c r="AA2923" s="28"/>
      <c r="AB2923" s="31"/>
      <c r="AC2923" s="32">
        <v>57</v>
      </c>
      <c r="AD2923" s="28"/>
      <c r="AE2923" s="28">
        <v>29.1</v>
      </c>
      <c r="AF2923" s="33">
        <v>0.02</v>
      </c>
      <c r="AG2923" s="28">
        <v>2</v>
      </c>
      <c r="AH2923" s="31">
        <v>4.8000000000000001E-2</v>
      </c>
      <c r="AI2923" s="31">
        <v>1.19</v>
      </c>
      <c r="AJ2923" s="31"/>
      <c r="AK2923" s="75" t="str">
        <f t="shared" si="596"/>
        <v>A</v>
      </c>
      <c r="AL2923" s="75" t="str">
        <f t="shared" si="597"/>
        <v>A</v>
      </c>
      <c r="AM2923" s="75"/>
      <c r="AN2923" s="31"/>
      <c r="AO2923" s="31"/>
      <c r="AP2923" s="31"/>
      <c r="AQ2923" s="31"/>
      <c r="AR2923" s="75" t="str">
        <f t="shared" si="598"/>
        <v/>
      </c>
      <c r="AS2923" s="75"/>
      <c r="AT2923" s="75"/>
      <c r="AU2923" s="48"/>
    </row>
    <row r="2924" spans="1:47" s="10" customFormat="1" ht="14.1" customHeight="1" x14ac:dyDescent="0.2">
      <c r="A2924" s="4">
        <v>148</v>
      </c>
      <c r="B2924" s="4" t="s">
        <v>502</v>
      </c>
      <c r="C2924" s="4" t="s">
        <v>96</v>
      </c>
      <c r="D2924" s="4" t="s">
        <v>464</v>
      </c>
      <c r="E2924" s="3"/>
      <c r="F2924" s="4" t="s">
        <v>503</v>
      </c>
      <c r="G2924" s="4" t="s">
        <v>9</v>
      </c>
      <c r="H2924" s="4" t="s">
        <v>504</v>
      </c>
      <c r="I2924" s="4" t="s">
        <v>10</v>
      </c>
      <c r="J2924" s="4" t="s">
        <v>505</v>
      </c>
      <c r="K2924" s="4" t="s">
        <v>506</v>
      </c>
      <c r="L2924" s="4">
        <v>1970</v>
      </c>
      <c r="M2924" s="4"/>
      <c r="N2924" s="4" t="s">
        <v>304</v>
      </c>
      <c r="O2924" s="4"/>
      <c r="P2924" s="4">
        <v>1975</v>
      </c>
      <c r="Q2924" s="4"/>
      <c r="R2924" s="4" t="s">
        <v>447</v>
      </c>
      <c r="S2924" s="13"/>
      <c r="T2924" s="4"/>
      <c r="U2924" s="4"/>
      <c r="V2924" s="4"/>
      <c r="W2924" s="4"/>
      <c r="X2924" s="13">
        <v>41340</v>
      </c>
      <c r="Y2924" s="27"/>
      <c r="Z2924" s="27"/>
      <c r="AA2924" s="28"/>
      <c r="AB2924" s="31"/>
      <c r="AC2924" s="32">
        <v>48</v>
      </c>
      <c r="AD2924" s="28"/>
      <c r="AE2924" s="28">
        <v>33</v>
      </c>
      <c r="AF2924" s="33">
        <v>0.02</v>
      </c>
      <c r="AG2924" s="28">
        <v>1</v>
      </c>
      <c r="AH2924" s="31">
        <v>4.7E-2</v>
      </c>
      <c r="AI2924" s="31">
        <v>1.141</v>
      </c>
      <c r="AJ2924" s="31"/>
      <c r="AK2924" s="75" t="str">
        <f t="shared" si="596"/>
        <v>A</v>
      </c>
      <c r="AL2924" s="75" t="str">
        <f t="shared" si="597"/>
        <v>A</v>
      </c>
      <c r="AM2924" s="75"/>
      <c r="AN2924" s="31"/>
      <c r="AO2924" s="31"/>
      <c r="AP2924" s="31"/>
      <c r="AQ2924" s="31"/>
      <c r="AR2924" s="75" t="str">
        <f t="shared" si="598"/>
        <v/>
      </c>
      <c r="AS2924" s="75"/>
      <c r="AT2924" s="75"/>
      <c r="AU2924" s="48"/>
    </row>
    <row r="2925" spans="1:47" s="10" customFormat="1" ht="14.1" customHeight="1" x14ac:dyDescent="0.2">
      <c r="A2925" s="4">
        <v>148</v>
      </c>
      <c r="B2925" s="4" t="s">
        <v>502</v>
      </c>
      <c r="C2925" s="4" t="s">
        <v>96</v>
      </c>
      <c r="D2925" s="4" t="s">
        <v>464</v>
      </c>
      <c r="E2925" s="3"/>
      <c r="F2925" s="4" t="s">
        <v>503</v>
      </c>
      <c r="G2925" s="4" t="s">
        <v>9</v>
      </c>
      <c r="H2925" s="4" t="s">
        <v>504</v>
      </c>
      <c r="I2925" s="4" t="s">
        <v>10</v>
      </c>
      <c r="J2925" s="4" t="s">
        <v>505</v>
      </c>
      <c r="K2925" s="4" t="s">
        <v>506</v>
      </c>
      <c r="L2925" s="4">
        <v>1970</v>
      </c>
      <c r="M2925" s="4"/>
      <c r="N2925" s="4" t="s">
        <v>304</v>
      </c>
      <c r="O2925" s="4"/>
      <c r="P2925" s="4">
        <v>1975</v>
      </c>
      <c r="Q2925" s="4"/>
      <c r="R2925" s="4" t="s">
        <v>447</v>
      </c>
      <c r="S2925" s="13"/>
      <c r="T2925" s="4"/>
      <c r="U2925" s="4"/>
      <c r="V2925" s="4"/>
      <c r="W2925" s="4"/>
      <c r="X2925" s="13">
        <v>40938</v>
      </c>
      <c r="Y2925" s="27"/>
      <c r="Z2925" s="27"/>
      <c r="AA2925" s="28"/>
      <c r="AB2925" s="31"/>
      <c r="AC2925" s="32">
        <v>57</v>
      </c>
      <c r="AD2925" s="28"/>
      <c r="AE2925" s="28">
        <v>32</v>
      </c>
      <c r="AF2925" s="33">
        <v>0.01</v>
      </c>
      <c r="AG2925" s="28">
        <v>1.5</v>
      </c>
      <c r="AH2925" s="31">
        <v>7.1999999999999995E-2</v>
      </c>
      <c r="AI2925" s="31">
        <v>1.62</v>
      </c>
      <c r="AJ2925" s="31"/>
      <c r="AK2925" s="75" t="str">
        <f t="shared" si="596"/>
        <v>A</v>
      </c>
      <c r="AL2925" s="75" t="str">
        <f t="shared" si="597"/>
        <v>A</v>
      </c>
      <c r="AM2925" s="75"/>
      <c r="AN2925" s="31"/>
      <c r="AO2925" s="31"/>
      <c r="AP2925" s="31"/>
      <c r="AQ2925" s="31"/>
      <c r="AR2925" s="75" t="str">
        <f t="shared" si="598"/>
        <v/>
      </c>
      <c r="AS2925" s="75"/>
      <c r="AT2925" s="75"/>
      <c r="AU2925" s="48"/>
    </row>
    <row r="2926" spans="1:47" s="10" customFormat="1" ht="14.1" customHeight="1" x14ac:dyDescent="0.2">
      <c r="A2926" s="4">
        <v>148</v>
      </c>
      <c r="B2926" s="4" t="s">
        <v>502</v>
      </c>
      <c r="C2926" s="4" t="s">
        <v>96</v>
      </c>
      <c r="D2926" s="4" t="s">
        <v>464</v>
      </c>
      <c r="E2926" s="3"/>
      <c r="F2926" s="4" t="s">
        <v>503</v>
      </c>
      <c r="G2926" s="4" t="s">
        <v>9</v>
      </c>
      <c r="H2926" s="4" t="s">
        <v>504</v>
      </c>
      <c r="I2926" s="4" t="s">
        <v>10</v>
      </c>
      <c r="J2926" s="4" t="s">
        <v>505</v>
      </c>
      <c r="K2926" s="4" t="s">
        <v>506</v>
      </c>
      <c r="L2926" s="4">
        <v>1970</v>
      </c>
      <c r="M2926" s="4"/>
      <c r="N2926" s="4" t="s">
        <v>304</v>
      </c>
      <c r="O2926" s="4"/>
      <c r="P2926" s="4">
        <v>1975</v>
      </c>
      <c r="Q2926" s="4"/>
      <c r="R2926" s="4" t="s">
        <v>447</v>
      </c>
      <c r="S2926" s="13"/>
      <c r="T2926" s="4"/>
      <c r="U2926" s="4"/>
      <c r="V2926" s="4"/>
      <c r="W2926" s="4"/>
      <c r="X2926" s="13">
        <v>40886</v>
      </c>
      <c r="Y2926" s="27"/>
      <c r="Z2926" s="27"/>
      <c r="AA2926" s="28"/>
      <c r="AB2926" s="31"/>
      <c r="AC2926" s="32">
        <v>58</v>
      </c>
      <c r="AD2926" s="28"/>
      <c r="AE2926" s="28">
        <v>31</v>
      </c>
      <c r="AF2926" s="33">
        <v>0.02</v>
      </c>
      <c r="AG2926" s="28">
        <v>2</v>
      </c>
      <c r="AH2926" s="31">
        <v>5.3999999999999999E-2</v>
      </c>
      <c r="AI2926" s="31">
        <v>1.3460000000000001</v>
      </c>
      <c r="AJ2926" s="31"/>
      <c r="AK2926" s="75" t="str">
        <f t="shared" si="596"/>
        <v>A</v>
      </c>
      <c r="AL2926" s="75" t="str">
        <f t="shared" si="597"/>
        <v>A</v>
      </c>
      <c r="AM2926" s="75"/>
      <c r="AN2926" s="31"/>
      <c r="AO2926" s="31"/>
      <c r="AP2926" s="31"/>
      <c r="AQ2926" s="31"/>
      <c r="AR2926" s="75" t="str">
        <f t="shared" si="598"/>
        <v/>
      </c>
      <c r="AS2926" s="75"/>
      <c r="AT2926" s="75"/>
      <c r="AU2926" s="48"/>
    </row>
    <row r="2927" spans="1:47" s="10" customFormat="1" ht="14.1" customHeight="1" x14ac:dyDescent="0.2">
      <c r="A2927" s="4">
        <v>148</v>
      </c>
      <c r="B2927" s="4" t="s">
        <v>502</v>
      </c>
      <c r="C2927" s="4" t="s">
        <v>96</v>
      </c>
      <c r="D2927" s="4" t="s">
        <v>464</v>
      </c>
      <c r="E2927" s="3"/>
      <c r="F2927" s="4" t="s">
        <v>503</v>
      </c>
      <c r="G2927" s="4" t="s">
        <v>9</v>
      </c>
      <c r="H2927" s="4" t="s">
        <v>504</v>
      </c>
      <c r="I2927" s="4" t="s">
        <v>10</v>
      </c>
      <c r="J2927" s="4" t="s">
        <v>505</v>
      </c>
      <c r="K2927" s="4" t="s">
        <v>506</v>
      </c>
      <c r="L2927" s="4">
        <v>1970</v>
      </c>
      <c r="M2927" s="4"/>
      <c r="N2927" s="4" t="s">
        <v>304</v>
      </c>
      <c r="O2927" s="4"/>
      <c r="P2927" s="4">
        <v>1975</v>
      </c>
      <c r="Q2927" s="4"/>
      <c r="R2927" s="4" t="s">
        <v>447</v>
      </c>
      <c r="S2927" s="13"/>
      <c r="T2927" s="4"/>
      <c r="U2927" s="4"/>
      <c r="V2927" s="4"/>
      <c r="W2927" s="4"/>
      <c r="X2927" s="13">
        <v>40624</v>
      </c>
      <c r="Y2927" s="27"/>
      <c r="Z2927" s="27"/>
      <c r="AA2927" s="28"/>
      <c r="AB2927" s="31"/>
      <c r="AC2927" s="32">
        <v>54</v>
      </c>
      <c r="AD2927" s="28"/>
      <c r="AE2927" s="28">
        <v>30</v>
      </c>
      <c r="AF2927" s="33">
        <v>0.01</v>
      </c>
      <c r="AG2927" s="28">
        <v>2</v>
      </c>
      <c r="AH2927" s="31">
        <v>5.7000000000000002E-2</v>
      </c>
      <c r="AI2927" s="31">
        <v>1.5669999999999999</v>
      </c>
      <c r="AJ2927" s="31"/>
      <c r="AK2927" s="75" t="str">
        <f t="shared" si="596"/>
        <v>A</v>
      </c>
      <c r="AL2927" s="75" t="str">
        <f t="shared" si="597"/>
        <v>A</v>
      </c>
      <c r="AM2927" s="75"/>
      <c r="AN2927" s="31"/>
      <c r="AO2927" s="31"/>
      <c r="AP2927" s="31"/>
      <c r="AQ2927" s="31"/>
      <c r="AR2927" s="75" t="str">
        <f t="shared" si="598"/>
        <v/>
      </c>
      <c r="AS2927" s="75"/>
      <c r="AT2927" s="75"/>
      <c r="AU2927" s="48"/>
    </row>
    <row r="2928" spans="1:47" s="10" customFormat="1" ht="14.1" customHeight="1" x14ac:dyDescent="0.2">
      <c r="A2928" s="4">
        <v>148</v>
      </c>
      <c r="B2928" s="4" t="s">
        <v>502</v>
      </c>
      <c r="C2928" s="4" t="s">
        <v>96</v>
      </c>
      <c r="D2928" s="4" t="s">
        <v>464</v>
      </c>
      <c r="E2928" s="3"/>
      <c r="F2928" s="4" t="s">
        <v>503</v>
      </c>
      <c r="G2928" s="4" t="s">
        <v>9</v>
      </c>
      <c r="H2928" s="4" t="s">
        <v>504</v>
      </c>
      <c r="I2928" s="4" t="s">
        <v>10</v>
      </c>
      <c r="J2928" s="4" t="s">
        <v>505</v>
      </c>
      <c r="K2928" s="4" t="s">
        <v>506</v>
      </c>
      <c r="L2928" s="4">
        <v>1970</v>
      </c>
      <c r="M2928" s="4"/>
      <c r="N2928" s="4" t="s">
        <v>304</v>
      </c>
      <c r="O2928" s="4"/>
      <c r="P2928" s="4">
        <v>1975</v>
      </c>
      <c r="Q2928" s="4"/>
      <c r="R2928" s="4" t="s">
        <v>447</v>
      </c>
      <c r="S2928" s="13"/>
      <c r="T2928" s="4"/>
      <c r="U2928" s="4"/>
      <c r="V2928" s="4"/>
      <c r="W2928" s="4"/>
      <c r="X2928" s="13">
        <v>40315</v>
      </c>
      <c r="Y2928" s="27"/>
      <c r="Z2928" s="27"/>
      <c r="AA2928" s="28"/>
      <c r="AB2928" s="31"/>
      <c r="AC2928" s="32">
        <v>47</v>
      </c>
      <c r="AD2928" s="28"/>
      <c r="AE2928" s="28">
        <v>33</v>
      </c>
      <c r="AF2928" s="33">
        <v>0.01</v>
      </c>
      <c r="AG2928" s="28">
        <v>2</v>
      </c>
      <c r="AH2928" s="31">
        <v>0.10299999999999999</v>
      </c>
      <c r="AI2928" s="31">
        <v>2.9260000000000002</v>
      </c>
      <c r="AJ2928" s="31"/>
      <c r="AK2928" s="75" t="str">
        <f t="shared" si="596"/>
        <v>C</v>
      </c>
      <c r="AL2928" s="75" t="str">
        <f t="shared" si="597"/>
        <v>A</v>
      </c>
      <c r="AM2928" s="75"/>
      <c r="AN2928" s="31"/>
      <c r="AO2928" s="31"/>
      <c r="AP2928" s="31"/>
      <c r="AQ2928" s="31"/>
      <c r="AR2928" s="75" t="str">
        <f t="shared" si="598"/>
        <v/>
      </c>
      <c r="AS2928" s="75"/>
      <c r="AT2928" s="75"/>
      <c r="AU2928" s="48"/>
    </row>
    <row r="2929" spans="1:163" s="10" customFormat="1" ht="14.1" customHeight="1" x14ac:dyDescent="0.2">
      <c r="A2929" s="4">
        <v>148</v>
      </c>
      <c r="B2929" s="4" t="s">
        <v>502</v>
      </c>
      <c r="C2929" s="4" t="s">
        <v>96</v>
      </c>
      <c r="D2929" s="4" t="s">
        <v>464</v>
      </c>
      <c r="E2929" s="3"/>
      <c r="F2929" s="4" t="s">
        <v>503</v>
      </c>
      <c r="G2929" s="4" t="s">
        <v>9</v>
      </c>
      <c r="H2929" s="4" t="s">
        <v>504</v>
      </c>
      <c r="I2929" s="4" t="s">
        <v>10</v>
      </c>
      <c r="J2929" s="4" t="s">
        <v>505</v>
      </c>
      <c r="K2929" s="4" t="s">
        <v>506</v>
      </c>
      <c r="L2929" s="4">
        <v>1970</v>
      </c>
      <c r="M2929" s="4"/>
      <c r="N2929" s="4" t="s">
        <v>304</v>
      </c>
      <c r="O2929" s="4"/>
      <c r="P2929" s="4">
        <v>1975</v>
      </c>
      <c r="Q2929" s="4"/>
      <c r="R2929" s="4" t="s">
        <v>447</v>
      </c>
      <c r="S2929" s="13"/>
      <c r="T2929" s="4"/>
      <c r="U2929" s="4"/>
      <c r="V2929" s="4"/>
      <c r="W2929" s="4"/>
      <c r="X2929" s="13">
        <v>40098</v>
      </c>
      <c r="Y2929" s="27"/>
      <c r="Z2929" s="27"/>
      <c r="AA2929" s="28"/>
      <c r="AB2929" s="31"/>
      <c r="AC2929" s="32">
        <v>62</v>
      </c>
      <c r="AD2929" s="28"/>
      <c r="AE2929" s="28">
        <v>33</v>
      </c>
      <c r="AF2929" s="33">
        <v>0.02</v>
      </c>
      <c r="AG2929" s="28">
        <v>2</v>
      </c>
      <c r="AH2929" s="31">
        <v>7.6999999999999999E-2</v>
      </c>
      <c r="AI2929" s="31">
        <v>1.74</v>
      </c>
      <c r="AJ2929" s="31"/>
      <c r="AK2929" s="75" t="str">
        <f t="shared" si="596"/>
        <v>A</v>
      </c>
      <c r="AL2929" s="75" t="str">
        <f t="shared" si="597"/>
        <v>A</v>
      </c>
      <c r="AM2929" s="75"/>
      <c r="AN2929" s="31"/>
      <c r="AO2929" s="31"/>
      <c r="AP2929" s="31"/>
      <c r="AQ2929" s="31"/>
      <c r="AR2929" s="75" t="str">
        <f t="shared" si="598"/>
        <v/>
      </c>
      <c r="AS2929" s="75"/>
      <c r="AT2929" s="75"/>
      <c r="AU2929" s="48"/>
    </row>
    <row r="2930" spans="1:163" s="10" customFormat="1" ht="14.1" customHeight="1" x14ac:dyDescent="0.2">
      <c r="A2930" s="4">
        <v>148</v>
      </c>
      <c r="B2930" s="4" t="s">
        <v>502</v>
      </c>
      <c r="C2930" s="4" t="s">
        <v>96</v>
      </c>
      <c r="D2930" s="4" t="s">
        <v>464</v>
      </c>
      <c r="E2930" s="3"/>
      <c r="F2930" s="4" t="s">
        <v>503</v>
      </c>
      <c r="G2930" s="4" t="s">
        <v>9</v>
      </c>
      <c r="H2930" s="4" t="s">
        <v>504</v>
      </c>
      <c r="I2930" s="4" t="s">
        <v>10</v>
      </c>
      <c r="J2930" s="4" t="s">
        <v>505</v>
      </c>
      <c r="K2930" s="4" t="s">
        <v>506</v>
      </c>
      <c r="L2930" s="4">
        <v>1970</v>
      </c>
      <c r="M2930" s="4"/>
      <c r="N2930" s="4" t="s">
        <v>304</v>
      </c>
      <c r="O2930" s="4"/>
      <c r="P2930" s="4">
        <v>1975</v>
      </c>
      <c r="Q2930" s="4"/>
      <c r="R2930" s="4" t="s">
        <v>447</v>
      </c>
      <c r="S2930" s="13"/>
      <c r="T2930" s="4"/>
      <c r="U2930" s="4"/>
      <c r="V2930" s="4"/>
      <c r="W2930" s="4"/>
      <c r="X2930" s="13">
        <v>39721</v>
      </c>
      <c r="Y2930" s="27"/>
      <c r="Z2930" s="27"/>
      <c r="AA2930" s="28"/>
      <c r="AB2930" s="31"/>
      <c r="AC2930" s="32">
        <v>37</v>
      </c>
      <c r="AD2930" s="28"/>
      <c r="AE2930" s="28">
        <v>34.1</v>
      </c>
      <c r="AF2930" s="33">
        <v>0.02</v>
      </c>
      <c r="AG2930" s="28">
        <v>1.5</v>
      </c>
      <c r="AH2930" s="31">
        <v>1.7000000000000001E-2</v>
      </c>
      <c r="AI2930" s="31">
        <v>0.79900000000000004</v>
      </c>
      <c r="AJ2930" s="31"/>
      <c r="AK2930" s="75" t="str">
        <f t="shared" si="596"/>
        <v>A</v>
      </c>
      <c r="AL2930" s="75" t="str">
        <f t="shared" si="597"/>
        <v>A</v>
      </c>
      <c r="AM2930" s="75"/>
      <c r="AN2930" s="31"/>
      <c r="AO2930" s="31"/>
      <c r="AP2930" s="31"/>
      <c r="AQ2930" s="31"/>
      <c r="AR2930" s="75" t="str">
        <f t="shared" si="598"/>
        <v/>
      </c>
      <c r="AS2930" s="75"/>
      <c r="AT2930" s="75"/>
      <c r="AU2930" s="48"/>
    </row>
    <row r="2931" spans="1:163" s="10" customFormat="1" ht="14.1" customHeight="1" x14ac:dyDescent="0.2">
      <c r="A2931" s="4">
        <v>148</v>
      </c>
      <c r="B2931" s="4" t="s">
        <v>502</v>
      </c>
      <c r="C2931" s="4" t="s">
        <v>96</v>
      </c>
      <c r="D2931" s="4" t="s">
        <v>464</v>
      </c>
      <c r="E2931" s="3"/>
      <c r="F2931" s="4" t="s">
        <v>503</v>
      </c>
      <c r="G2931" s="4" t="s">
        <v>9</v>
      </c>
      <c r="H2931" s="4" t="s">
        <v>504</v>
      </c>
      <c r="I2931" s="4" t="s">
        <v>10</v>
      </c>
      <c r="J2931" s="4" t="s">
        <v>505</v>
      </c>
      <c r="K2931" s="4" t="s">
        <v>506</v>
      </c>
      <c r="L2931" s="4">
        <v>1970</v>
      </c>
      <c r="M2931" s="4"/>
      <c r="N2931" s="4" t="s">
        <v>304</v>
      </c>
      <c r="O2931" s="4"/>
      <c r="P2931" s="4">
        <v>1975</v>
      </c>
      <c r="Q2931" s="4"/>
      <c r="R2931" s="4" t="s">
        <v>447</v>
      </c>
      <c r="S2931" s="13"/>
      <c r="T2931" s="4"/>
      <c r="U2931" s="4"/>
      <c r="V2931" s="4"/>
      <c r="W2931" s="4"/>
      <c r="X2931" s="13">
        <v>39047</v>
      </c>
      <c r="Y2931" s="27"/>
      <c r="Z2931" s="27"/>
      <c r="AA2931" s="28"/>
      <c r="AB2931" s="31"/>
      <c r="AC2931" s="32">
        <v>58.3</v>
      </c>
      <c r="AD2931" s="28"/>
      <c r="AE2931" s="28">
        <v>28.6</v>
      </c>
      <c r="AF2931" s="33">
        <v>1.4E-2</v>
      </c>
      <c r="AG2931" s="28">
        <v>2</v>
      </c>
      <c r="AH2931" s="31">
        <v>3.3000000000000002E-2</v>
      </c>
      <c r="AI2931" s="31">
        <v>1.018</v>
      </c>
      <c r="AJ2931" s="31"/>
      <c r="AK2931" s="75" t="str">
        <f t="shared" si="596"/>
        <v>A</v>
      </c>
      <c r="AL2931" s="75" t="str">
        <f t="shared" si="597"/>
        <v>A</v>
      </c>
      <c r="AM2931" s="75"/>
      <c r="AN2931" s="31"/>
      <c r="AO2931" s="31"/>
      <c r="AP2931" s="31"/>
      <c r="AQ2931" s="31"/>
      <c r="AR2931" s="75" t="str">
        <f t="shared" si="598"/>
        <v/>
      </c>
      <c r="AS2931" s="75"/>
      <c r="AT2931" s="75"/>
      <c r="AU2931" s="48"/>
    </row>
    <row r="2932" spans="1:163" s="10" customFormat="1" ht="14.1" customHeight="1" x14ac:dyDescent="0.2">
      <c r="A2932" s="54">
        <v>150</v>
      </c>
      <c r="B2932" s="54" t="s">
        <v>507</v>
      </c>
      <c r="C2932" s="54" t="s">
        <v>86</v>
      </c>
      <c r="D2932" s="54" t="s">
        <v>464</v>
      </c>
      <c r="E2932" s="55"/>
      <c r="F2932" s="54" t="s">
        <v>508</v>
      </c>
      <c r="G2932" s="54" t="s">
        <v>9</v>
      </c>
      <c r="H2932" s="54" t="s">
        <v>509</v>
      </c>
      <c r="I2932" s="54" t="s">
        <v>10</v>
      </c>
      <c r="J2932" s="54" t="s">
        <v>505</v>
      </c>
      <c r="K2932" s="54" t="s">
        <v>506</v>
      </c>
      <c r="L2932" s="54">
        <v>1970</v>
      </c>
      <c r="M2932" s="54"/>
      <c r="N2932" s="54" t="s">
        <v>304</v>
      </c>
      <c r="O2932" s="54"/>
      <c r="P2932" s="54">
        <v>1975</v>
      </c>
      <c r="Q2932" s="54"/>
      <c r="R2932" s="54" t="s">
        <v>447</v>
      </c>
      <c r="S2932" s="56"/>
      <c r="T2932" s="54"/>
      <c r="U2932" s="54"/>
      <c r="V2932" s="54" t="s">
        <v>448</v>
      </c>
      <c r="W2932" s="54"/>
      <c r="X2932" s="56">
        <v>45196</v>
      </c>
      <c r="Y2932" s="57">
        <v>51</v>
      </c>
      <c r="Z2932" s="57"/>
      <c r="AA2932" s="58" t="s">
        <v>450</v>
      </c>
      <c r="AB2932" s="59">
        <v>0.874</v>
      </c>
      <c r="AC2932" s="60">
        <v>54</v>
      </c>
      <c r="AD2932" s="58">
        <v>10</v>
      </c>
      <c r="AE2932" s="58">
        <v>29.5</v>
      </c>
      <c r="AF2932" s="61">
        <v>0.05</v>
      </c>
      <c r="AG2932" s="58" t="s">
        <v>458</v>
      </c>
      <c r="AH2932" s="59">
        <v>5.6000000000000001E-2</v>
      </c>
      <c r="AI2932" s="59">
        <v>1.706</v>
      </c>
      <c r="AJ2932" s="59"/>
      <c r="AK2932" s="75" t="str">
        <f t="shared" si="596"/>
        <v>A</v>
      </c>
      <c r="AL2932" s="75" t="str">
        <f t="shared" si="597"/>
        <v>A</v>
      </c>
      <c r="AM2932" s="75"/>
      <c r="AN2932" s="59"/>
      <c r="AO2932" s="59"/>
      <c r="AP2932" s="59"/>
      <c r="AQ2932" s="59"/>
      <c r="AR2932" s="75" t="str">
        <f t="shared" si="598"/>
        <v/>
      </c>
      <c r="AS2932" s="75"/>
      <c r="AT2932" s="75"/>
      <c r="AU2932" s="62"/>
    </row>
    <row r="2933" spans="1:163" s="10" customFormat="1" ht="14.1" customHeight="1" x14ac:dyDescent="0.2">
      <c r="A2933" s="54">
        <v>151</v>
      </c>
      <c r="B2933" s="54" t="s">
        <v>510</v>
      </c>
      <c r="C2933" s="54" t="s">
        <v>232</v>
      </c>
      <c r="D2933" s="54" t="s">
        <v>464</v>
      </c>
      <c r="E2933" s="55"/>
      <c r="F2933" s="54" t="s">
        <v>511</v>
      </c>
      <c r="G2933" s="54" t="s">
        <v>9</v>
      </c>
      <c r="H2933" s="54" t="s">
        <v>512</v>
      </c>
      <c r="I2933" s="54" t="s">
        <v>10</v>
      </c>
      <c r="J2933" s="54" t="s">
        <v>513</v>
      </c>
      <c r="K2933" s="54" t="s">
        <v>506</v>
      </c>
      <c r="L2933" s="54">
        <v>1983</v>
      </c>
      <c r="M2933" s="54"/>
      <c r="N2933" s="54" t="s">
        <v>304</v>
      </c>
      <c r="O2933" s="54" t="s">
        <v>514</v>
      </c>
      <c r="P2933" s="54">
        <v>1984</v>
      </c>
      <c r="Q2933" s="54"/>
      <c r="R2933" s="54" t="s">
        <v>447</v>
      </c>
      <c r="S2933" s="56"/>
      <c r="T2933" s="54"/>
      <c r="U2933" s="54"/>
      <c r="V2933" s="54" t="s">
        <v>448</v>
      </c>
      <c r="W2933" s="54"/>
      <c r="X2933" s="56">
        <v>45250</v>
      </c>
      <c r="Y2933" s="57">
        <v>49</v>
      </c>
      <c r="Z2933" s="57"/>
      <c r="AA2933" s="58" t="s">
        <v>450</v>
      </c>
      <c r="AB2933" s="59">
        <v>0.877</v>
      </c>
      <c r="AC2933" s="60">
        <v>19</v>
      </c>
      <c r="AD2933" s="58">
        <v>34</v>
      </c>
      <c r="AE2933" s="58">
        <v>30.7</v>
      </c>
      <c r="AF2933" s="61">
        <v>0.03</v>
      </c>
      <c r="AG2933" s="58">
        <v>3</v>
      </c>
      <c r="AH2933" s="59">
        <v>9.2999999999999999E-2</v>
      </c>
      <c r="AI2933" s="59">
        <v>4.0529999999999999</v>
      </c>
      <c r="AJ2933" s="59"/>
      <c r="AK2933" s="75" t="str">
        <f t="shared" si="596"/>
        <v>A</v>
      </c>
      <c r="AL2933" s="75" t="str">
        <f t="shared" si="597"/>
        <v>I</v>
      </c>
      <c r="AM2933" s="75"/>
      <c r="AN2933" s="59"/>
      <c r="AO2933" s="59"/>
      <c r="AP2933" s="59"/>
      <c r="AQ2933" s="59"/>
      <c r="AR2933" s="75" t="str">
        <f t="shared" si="598"/>
        <v/>
      </c>
      <c r="AS2933" s="75"/>
      <c r="AT2933" s="75"/>
      <c r="AU2933" s="62"/>
    </row>
    <row r="2934" spans="1:163" s="10" customFormat="1" ht="14.1" customHeight="1" x14ac:dyDescent="0.2">
      <c r="A2934" s="54">
        <v>154</v>
      </c>
      <c r="B2934" s="54" t="s">
        <v>517</v>
      </c>
      <c r="C2934" s="54" t="s">
        <v>79</v>
      </c>
      <c r="D2934" s="54" t="s">
        <v>464</v>
      </c>
      <c r="E2934" s="55"/>
      <c r="F2934" s="54" t="s">
        <v>518</v>
      </c>
      <c r="G2934" s="54" t="s">
        <v>9</v>
      </c>
      <c r="H2934" s="54" t="s">
        <v>519</v>
      </c>
      <c r="I2934" s="54" t="s">
        <v>10</v>
      </c>
      <c r="J2934" s="54" t="s">
        <v>520</v>
      </c>
      <c r="K2934" s="54" t="s">
        <v>498</v>
      </c>
      <c r="L2934" s="54">
        <v>1982</v>
      </c>
      <c r="M2934" s="54"/>
      <c r="N2934" s="54" t="s">
        <v>304</v>
      </c>
      <c r="O2934" s="54" t="s">
        <v>122</v>
      </c>
      <c r="P2934" s="54">
        <v>1991</v>
      </c>
      <c r="Q2934" s="54"/>
      <c r="R2934" s="54" t="s">
        <v>447</v>
      </c>
      <c r="S2934" s="56"/>
      <c r="T2934" s="54"/>
      <c r="U2934" s="54"/>
      <c r="V2934" s="54" t="s">
        <v>448</v>
      </c>
      <c r="W2934" s="54"/>
      <c r="X2934" s="56">
        <v>45167</v>
      </c>
      <c r="Y2934" s="57">
        <v>58</v>
      </c>
      <c r="Z2934" s="57"/>
      <c r="AA2934" s="58" t="s">
        <v>450</v>
      </c>
      <c r="AB2934" s="59">
        <v>0.872</v>
      </c>
      <c r="AC2934" s="60">
        <v>63</v>
      </c>
      <c r="AD2934" s="58">
        <v>9</v>
      </c>
      <c r="AE2934" s="58">
        <v>34.799999999999997</v>
      </c>
      <c r="AF2934" s="61">
        <v>0.02</v>
      </c>
      <c r="AG2934" s="58" t="s">
        <v>458</v>
      </c>
      <c r="AH2934" s="59">
        <v>2.1000000000000001E-2</v>
      </c>
      <c r="AI2934" s="59">
        <v>0.92900000000000005</v>
      </c>
      <c r="AJ2934" s="59"/>
      <c r="AK2934" s="75" t="str">
        <f t="shared" si="596"/>
        <v>A</v>
      </c>
      <c r="AL2934" s="75" t="str">
        <f t="shared" si="597"/>
        <v>A</v>
      </c>
      <c r="AM2934" s="75"/>
      <c r="AN2934" s="59"/>
      <c r="AO2934" s="59"/>
      <c r="AP2934" s="59"/>
      <c r="AQ2934" s="59"/>
      <c r="AR2934" s="75" t="str">
        <f t="shared" si="598"/>
        <v/>
      </c>
      <c r="AS2934" s="75"/>
      <c r="AT2934" s="75"/>
      <c r="AU2934" s="62"/>
    </row>
    <row r="2935" spans="1:163" s="10" customFormat="1" ht="14.1" customHeight="1" x14ac:dyDescent="0.2">
      <c r="A2935" s="54">
        <v>156</v>
      </c>
      <c r="B2935" s="54">
        <v>60001997</v>
      </c>
      <c r="C2935" s="54" t="s">
        <v>106</v>
      </c>
      <c r="D2935" s="54" t="s">
        <v>464</v>
      </c>
      <c r="E2935" s="55"/>
      <c r="F2935" s="54" t="s">
        <v>521</v>
      </c>
      <c r="G2935" s="54" t="s">
        <v>29</v>
      </c>
      <c r="H2935" s="54" t="s">
        <v>522</v>
      </c>
      <c r="I2935" s="54" t="s">
        <v>244</v>
      </c>
      <c r="J2935" s="54" t="s">
        <v>69</v>
      </c>
      <c r="K2935" s="54" t="s">
        <v>516</v>
      </c>
      <c r="L2935" s="54">
        <v>2002</v>
      </c>
      <c r="M2935" s="54"/>
      <c r="N2935" s="54" t="s">
        <v>304</v>
      </c>
      <c r="O2935" s="54" t="s">
        <v>122</v>
      </c>
      <c r="P2935" s="54">
        <v>2002</v>
      </c>
      <c r="Q2935" s="54"/>
      <c r="R2935" s="54" t="s">
        <v>119</v>
      </c>
      <c r="S2935" s="56"/>
      <c r="T2935" s="54"/>
      <c r="U2935" s="54"/>
      <c r="V2935" s="54" t="s">
        <v>448</v>
      </c>
      <c r="W2935" s="54"/>
      <c r="X2935" s="56">
        <v>45138</v>
      </c>
      <c r="Y2935" s="57">
        <v>70</v>
      </c>
      <c r="Z2935" s="57">
        <v>17</v>
      </c>
      <c r="AA2935" s="58" t="s">
        <v>450</v>
      </c>
      <c r="AB2935" s="59">
        <v>0.89400000000000002</v>
      </c>
      <c r="AC2935" s="60">
        <v>75</v>
      </c>
      <c r="AD2935" s="58">
        <v>7</v>
      </c>
      <c r="AE2935" s="58">
        <v>28.3</v>
      </c>
      <c r="AF2935" s="61">
        <v>0.04</v>
      </c>
      <c r="AG2935" s="58" t="s">
        <v>458</v>
      </c>
      <c r="AH2935" s="59">
        <v>2.5000000000000001E-2</v>
      </c>
      <c r="AI2935" s="59">
        <v>1.214</v>
      </c>
      <c r="AJ2935" s="59"/>
      <c r="AK2935" s="75" t="str">
        <f t="shared" si="596"/>
        <v>A</v>
      </c>
      <c r="AL2935" s="75" t="str">
        <f t="shared" si="597"/>
        <v>A</v>
      </c>
      <c r="AM2935" s="75"/>
      <c r="AN2935" s="59"/>
      <c r="AO2935" s="59"/>
      <c r="AP2935" s="59"/>
      <c r="AQ2935" s="59"/>
      <c r="AR2935" s="75" t="str">
        <f t="shared" si="598"/>
        <v/>
      </c>
      <c r="AS2935" s="75"/>
      <c r="AT2935" s="75"/>
      <c r="AU2935" s="62"/>
    </row>
    <row r="2936" spans="1:163" s="10" customFormat="1" ht="14.1" customHeight="1" x14ac:dyDescent="0.2">
      <c r="A2936" s="54">
        <v>157</v>
      </c>
      <c r="B2936" s="54" t="s">
        <v>523</v>
      </c>
      <c r="C2936" s="54" t="s">
        <v>114</v>
      </c>
      <c r="D2936" s="54" t="s">
        <v>464</v>
      </c>
      <c r="E2936" s="55"/>
      <c r="F2936" s="54" t="s">
        <v>524</v>
      </c>
      <c r="G2936" s="54" t="s">
        <v>251</v>
      </c>
      <c r="H2936" s="54" t="s">
        <v>525</v>
      </c>
      <c r="I2936" s="54" t="s">
        <v>10</v>
      </c>
      <c r="J2936" s="54">
        <v>25</v>
      </c>
      <c r="K2936" s="54" t="s">
        <v>526</v>
      </c>
      <c r="L2936" s="54">
        <v>1965</v>
      </c>
      <c r="M2936" s="54"/>
      <c r="N2936" s="54" t="s">
        <v>304</v>
      </c>
      <c r="O2936" s="54"/>
      <c r="P2936" s="54">
        <v>1970</v>
      </c>
      <c r="Q2936" s="54"/>
      <c r="R2936" s="54" t="s">
        <v>447</v>
      </c>
      <c r="S2936" s="56"/>
      <c r="T2936" s="54"/>
      <c r="U2936" s="54"/>
      <c r="V2936" s="54" t="s">
        <v>448</v>
      </c>
      <c r="W2936" s="54"/>
      <c r="X2936" s="56">
        <v>45173</v>
      </c>
      <c r="Y2936" s="57">
        <v>74</v>
      </c>
      <c r="Z2936" s="57"/>
      <c r="AA2936" s="58" t="s">
        <v>450</v>
      </c>
      <c r="AB2936" s="59">
        <v>0.876</v>
      </c>
      <c r="AC2936" s="60">
        <v>58</v>
      </c>
      <c r="AD2936" s="58">
        <v>10</v>
      </c>
      <c r="AE2936" s="58">
        <v>33.799999999999997</v>
      </c>
      <c r="AF2936" s="61">
        <v>0.01</v>
      </c>
      <c r="AG2936" s="58">
        <v>1.5</v>
      </c>
      <c r="AH2936" s="59">
        <v>1.6E-2</v>
      </c>
      <c r="AI2936" s="59">
        <v>0.75800000000000001</v>
      </c>
      <c r="AJ2936" s="59"/>
      <c r="AK2936" s="75" t="str">
        <f t="shared" si="596"/>
        <v>A</v>
      </c>
      <c r="AL2936" s="75" t="str">
        <f t="shared" si="597"/>
        <v>A</v>
      </c>
      <c r="AM2936" s="75"/>
      <c r="AN2936" s="59"/>
      <c r="AO2936" s="59"/>
      <c r="AP2936" s="59"/>
      <c r="AQ2936" s="59"/>
      <c r="AR2936" s="75" t="str">
        <f t="shared" si="598"/>
        <v/>
      </c>
      <c r="AS2936" s="75"/>
      <c r="AT2936" s="75"/>
      <c r="AU2936" s="62"/>
    </row>
    <row r="2937" spans="1:163" s="10" customFormat="1" ht="14.1" customHeight="1" x14ac:dyDescent="0.2">
      <c r="A2937" s="54">
        <v>158</v>
      </c>
      <c r="B2937" s="54" t="s">
        <v>527</v>
      </c>
      <c r="C2937" s="54" t="s">
        <v>109</v>
      </c>
      <c r="D2937" s="54" t="s">
        <v>464</v>
      </c>
      <c r="E2937" s="55"/>
      <c r="F2937" s="54" t="s">
        <v>528</v>
      </c>
      <c r="G2937" s="54" t="s">
        <v>529</v>
      </c>
      <c r="H2937" s="54" t="s">
        <v>530</v>
      </c>
      <c r="I2937" s="54" t="s">
        <v>10</v>
      </c>
      <c r="J2937" s="54" t="s">
        <v>531</v>
      </c>
      <c r="K2937" s="54" t="s">
        <v>532</v>
      </c>
      <c r="L2937" s="54">
        <v>2018</v>
      </c>
      <c r="M2937" s="54"/>
      <c r="N2937" s="54" t="s">
        <v>153</v>
      </c>
      <c r="O2937" s="54"/>
      <c r="P2937" s="54">
        <v>2018</v>
      </c>
      <c r="Q2937" s="54" t="s">
        <v>533</v>
      </c>
      <c r="R2937" s="54" t="s">
        <v>447</v>
      </c>
      <c r="S2937" s="56"/>
      <c r="T2937" s="54"/>
      <c r="U2937" s="54"/>
      <c r="V2937" s="54" t="s">
        <v>448</v>
      </c>
      <c r="W2937" s="54"/>
      <c r="X2937" s="56">
        <v>45214</v>
      </c>
      <c r="Y2937" s="57">
        <v>65</v>
      </c>
      <c r="Z2937" s="57"/>
      <c r="AA2937" s="58" t="s">
        <v>450</v>
      </c>
      <c r="AB2937" s="59">
        <v>0.88500000000000001</v>
      </c>
      <c r="AC2937" s="60">
        <v>75</v>
      </c>
      <c r="AD2937" s="58">
        <v>5</v>
      </c>
      <c r="AE2937" s="58">
        <v>41.8</v>
      </c>
      <c r="AF2937" s="61" t="s">
        <v>451</v>
      </c>
      <c r="AG2937" s="58" t="s">
        <v>452</v>
      </c>
      <c r="AH2937" s="59">
        <v>3.0000000000000001E-3</v>
      </c>
      <c r="AI2937" s="59">
        <v>0.22800000000000001</v>
      </c>
      <c r="AJ2937" s="59"/>
      <c r="AK2937" s="75" t="str">
        <f t="shared" si="596"/>
        <v>A</v>
      </c>
      <c r="AL2937" s="75" t="str">
        <f t="shared" si="597"/>
        <v>A</v>
      </c>
      <c r="AM2937" s="75"/>
      <c r="AN2937" s="59"/>
      <c r="AO2937" s="59"/>
      <c r="AP2937" s="59"/>
      <c r="AQ2937" s="59"/>
      <c r="AR2937" s="75" t="str">
        <f t="shared" si="598"/>
        <v/>
      </c>
      <c r="AS2937" s="75"/>
      <c r="AT2937" s="75"/>
      <c r="AU2937" s="62"/>
    </row>
    <row r="2940" spans="1:163" s="109" customFormat="1" ht="28.5" x14ac:dyDescent="0.25">
      <c r="A2940" s="49" t="s">
        <v>534</v>
      </c>
      <c r="B2940" s="50"/>
      <c r="C2940" s="50"/>
      <c r="D2940" s="50"/>
      <c r="E2940" s="50"/>
      <c r="F2940" s="50"/>
      <c r="G2940" s="50"/>
      <c r="H2940" s="50"/>
      <c r="I2940" s="50"/>
      <c r="J2940" s="50"/>
      <c r="K2940" s="50"/>
      <c r="L2940" s="50"/>
      <c r="M2940" s="50"/>
      <c r="N2940" s="50"/>
      <c r="O2940" s="50"/>
      <c r="P2940" s="50"/>
      <c r="Q2940" s="50"/>
      <c r="R2940" s="50"/>
      <c r="S2940" s="51"/>
      <c r="T2940" s="50"/>
      <c r="U2940" s="50"/>
      <c r="V2940" s="51"/>
      <c r="W2940" s="50"/>
      <c r="X2940" s="52"/>
      <c r="Y2940" s="52"/>
      <c r="Z2940" s="52"/>
      <c r="AA2940" s="52"/>
      <c r="AB2940" s="52"/>
      <c r="AC2940" s="52"/>
      <c r="AD2940" s="53"/>
      <c r="AE2940" s="52"/>
      <c r="AF2940" s="53"/>
      <c r="AG2940" s="53"/>
      <c r="AH2940" s="53"/>
      <c r="AI2940" s="53"/>
      <c r="AJ2940" s="53"/>
      <c r="AK2940" s="53"/>
      <c r="AL2940" s="53"/>
      <c r="AM2940" s="53"/>
      <c r="AN2940" s="53"/>
      <c r="AO2940" s="53"/>
      <c r="AP2940" s="53"/>
      <c r="AQ2940" s="53"/>
      <c r="AR2940" s="53"/>
      <c r="AS2940" s="53"/>
      <c r="AT2940" s="53"/>
      <c r="AU2940" s="53"/>
      <c r="AV2940" s="108"/>
      <c r="DU2940" s="108"/>
      <c r="DV2940" s="108"/>
      <c r="DW2940" s="108"/>
      <c r="DX2940" s="108"/>
      <c r="DY2940" s="108"/>
      <c r="DZ2940" s="108"/>
      <c r="EA2940" s="108"/>
      <c r="EB2940" s="108"/>
      <c r="EC2940" s="108"/>
      <c r="ED2940" s="108"/>
      <c r="EE2940" s="108"/>
      <c r="EF2940" s="108"/>
      <c r="EG2940" s="108"/>
      <c r="EH2940" s="108"/>
      <c r="EI2940" s="108"/>
      <c r="EJ2940" s="108"/>
      <c r="EK2940" s="108"/>
      <c r="EL2940" s="108"/>
      <c r="EM2940" s="108"/>
      <c r="EN2940" s="108"/>
      <c r="EO2940" s="108"/>
      <c r="EP2940" s="108"/>
      <c r="EQ2940" s="108"/>
      <c r="ER2940" s="108"/>
      <c r="ES2940" s="108"/>
      <c r="ET2940" s="108"/>
      <c r="EU2940" s="108"/>
      <c r="EV2940" s="108"/>
      <c r="EW2940" s="108"/>
      <c r="EX2940" s="108"/>
      <c r="EZ2940" s="110"/>
      <c r="FG2940" s="111"/>
    </row>
    <row r="2941" spans="1:163" s="125" customFormat="1" ht="14.1" customHeight="1" x14ac:dyDescent="0.2">
      <c r="A2941" s="66">
        <v>76</v>
      </c>
      <c r="B2941" s="66">
        <v>500057</v>
      </c>
      <c r="C2941" s="66" t="s">
        <v>111</v>
      </c>
      <c r="D2941" s="66" t="s">
        <v>163</v>
      </c>
      <c r="E2941" s="67"/>
      <c r="F2941" s="66" t="s">
        <v>368</v>
      </c>
      <c r="G2941" s="66" t="s">
        <v>9</v>
      </c>
      <c r="H2941" s="66" t="s">
        <v>199</v>
      </c>
      <c r="I2941" s="66" t="s">
        <v>10</v>
      </c>
      <c r="J2941" s="66" t="s">
        <v>144</v>
      </c>
      <c r="K2941" s="66" t="s">
        <v>145</v>
      </c>
      <c r="L2941" s="66">
        <v>1977</v>
      </c>
      <c r="M2941" s="66" t="s">
        <v>266</v>
      </c>
      <c r="N2941" s="66" t="s">
        <v>304</v>
      </c>
      <c r="O2941" s="66"/>
      <c r="P2941" s="66"/>
      <c r="Q2941" s="66"/>
      <c r="R2941" s="66" t="s">
        <v>123</v>
      </c>
      <c r="S2941" s="68"/>
      <c r="T2941" s="66"/>
      <c r="U2941" s="66"/>
      <c r="V2941" s="66" t="s">
        <v>448</v>
      </c>
      <c r="W2941" s="66">
        <v>60</v>
      </c>
      <c r="X2941" s="68">
        <v>45166</v>
      </c>
      <c r="Y2941" s="122">
        <v>74</v>
      </c>
      <c r="Z2941" s="122">
        <v>30.6</v>
      </c>
      <c r="AA2941" s="72" t="s">
        <v>456</v>
      </c>
      <c r="AB2941" s="123">
        <v>0.875</v>
      </c>
      <c r="AC2941" s="72">
        <v>19</v>
      </c>
      <c r="AD2941" s="72">
        <v>24</v>
      </c>
      <c r="AE2941" s="72">
        <v>39.700000000000003</v>
      </c>
      <c r="AF2941" s="124">
        <v>0.01</v>
      </c>
      <c r="AG2941" s="72">
        <v>1.5</v>
      </c>
      <c r="AH2941" s="123">
        <v>4.2000000000000003E-2</v>
      </c>
      <c r="AI2941" s="123">
        <v>1.0149999999999999</v>
      </c>
      <c r="AJ2941" s="123"/>
      <c r="AK2941" s="75" t="str">
        <f t="shared" ref="AK2941:AK2972" si="599">IF(AH2941&lt;&gt;"",IF(AH2941&lt;=0.1,"A",IF(AND(AH2941&gt;0.1,AH2941&lt;=0.3),"C",IF(AH2941&gt;0.3,"I",""))),"")</f>
        <v>A</v>
      </c>
      <c r="AL2941" s="75" t="str">
        <f t="shared" ref="AL2941:AL2972" si="600">IF(AI2941&lt;&gt;"",IF(AI2941&lt;=3,"A",IF(AND(AI2941&gt;3,AI2941&lt;=4),"C",IF(AI2941&gt;4,"I",""))),"")</f>
        <v>A</v>
      </c>
      <c r="AM2941" s="75"/>
      <c r="AN2941" s="123" t="str">
        <f t="shared" ref="AN2941:AN2972" si="601">IF(AF2941&lt;&gt;"",IF(AF2941&lt;=0.05,"A",IF(AND(AF2941&gt;0.05,AF2941&lt;=0.1),"C",IF(AF2941&gt;0.1,"I",""))),"")</f>
        <v>A</v>
      </c>
      <c r="AO2941" s="123" t="str">
        <f t="shared" ref="AO2941:AO2972" si="602">IF(AE2941&lt;&gt;"",IF(AE2941&gt;=32,"A",IF(AND(AE2941&gt;=28,AE2941&lt;32),"C",IF(AE2941&lt;28,"I",""))),"")</f>
        <v>A</v>
      </c>
      <c r="AP2941" s="123" t="str">
        <f t="shared" ref="AP2941:AP2972" si="603">IF(AG2941&lt;&gt;"",IF(AG2941&lt;=3.5,"A",IF(AG2941&gt;3.5,"I","")),"")</f>
        <v>A</v>
      </c>
      <c r="AQ2941" s="123" t="str">
        <f t="shared" ref="AQ2941:AQ2972" si="604">IF(AC2941&lt;&gt;"",IF(AND(W2941=60,AC2941&gt;=40),"A",IF(AND(W2941=60,AC2941&gt;=35,AC2941&lt;40),"C",IF(AND(W2941=60,AC2941&lt;35),"I",IF(AND(W2941=220,AC2941&gt;=50),"A",IF(AND(W2941=220,AC2941&gt;=45,AC2941&lt;50),"C",IF(AND(W2941=220,AC2941&lt;45),"I","")))))),"")</f>
        <v>I</v>
      </c>
      <c r="AR2941" s="75" t="str">
        <f t="shared" ref="AR2941:AR3004" si="605">IF(AJ2941&lt;&gt;"",IF(AJ2941&gt;0.2,"A",IF(AND(AJ2941&gt;=0.1,AJ2941&lt;=0.2),"C",IF(AJ2941&lt;0.1,"I",""))),"")</f>
        <v/>
      </c>
      <c r="AS2941" s="75"/>
      <c r="AT2941" s="75"/>
      <c r="AU2941" s="74" t="e">
        <f>IF(OR(AQ2941="I",#REF!="I",AQ2941="C",#REF!="C"),"Termovacío",IF(OR(AO2941="I",AN2941="I",AP2941="I",AK2941="I",AL2941="I",AO2941="C",AN2941="C",AP2941="C",AK2941="C",AL2941="C"),"Regeneración",""))</f>
        <v>#REF!</v>
      </c>
    </row>
    <row r="2942" spans="1:163" s="10" customFormat="1" ht="14.1" customHeight="1" x14ac:dyDescent="0.2">
      <c r="A2942" s="4">
        <v>76</v>
      </c>
      <c r="B2942" s="4">
        <v>500057</v>
      </c>
      <c r="C2942" s="4" t="s">
        <v>111</v>
      </c>
      <c r="D2942" s="4" t="s">
        <v>163</v>
      </c>
      <c r="E2942" s="3"/>
      <c r="F2942" s="4" t="s">
        <v>368</v>
      </c>
      <c r="G2942" s="4" t="s">
        <v>9</v>
      </c>
      <c r="H2942" s="4" t="s">
        <v>199</v>
      </c>
      <c r="I2942" s="4" t="s">
        <v>10</v>
      </c>
      <c r="J2942" s="4" t="s">
        <v>144</v>
      </c>
      <c r="K2942" s="4" t="s">
        <v>145</v>
      </c>
      <c r="L2942" s="4">
        <v>1977</v>
      </c>
      <c r="M2942" s="4" t="s">
        <v>266</v>
      </c>
      <c r="N2942" s="4" t="s">
        <v>304</v>
      </c>
      <c r="O2942" s="4"/>
      <c r="P2942" s="4"/>
      <c r="Q2942" s="4"/>
      <c r="R2942" s="4" t="s">
        <v>123</v>
      </c>
      <c r="S2942" s="13"/>
      <c r="T2942" s="4"/>
      <c r="U2942" s="4"/>
      <c r="V2942" s="4"/>
      <c r="W2942" s="4">
        <v>60</v>
      </c>
      <c r="X2942" s="13">
        <v>44642</v>
      </c>
      <c r="Y2942" s="27">
        <v>0</v>
      </c>
      <c r="Z2942" s="27">
        <v>70</v>
      </c>
      <c r="AA2942" s="28" t="s">
        <v>282</v>
      </c>
      <c r="AB2942" s="31">
        <v>0.87429999999999997</v>
      </c>
      <c r="AC2942" s="32">
        <v>50.6</v>
      </c>
      <c r="AD2942" s="28">
        <v>21</v>
      </c>
      <c r="AE2942" s="28">
        <v>41.5</v>
      </c>
      <c r="AF2942" s="33">
        <v>0.02</v>
      </c>
      <c r="AG2942" s="28">
        <v>2</v>
      </c>
      <c r="AH2942" s="31">
        <v>9.4E-2</v>
      </c>
      <c r="AI2942" s="31">
        <v>1.7</v>
      </c>
      <c r="AJ2942" s="31"/>
      <c r="AK2942" s="75" t="str">
        <f t="shared" si="599"/>
        <v>A</v>
      </c>
      <c r="AL2942" s="75" t="str">
        <f t="shared" si="600"/>
        <v>A</v>
      </c>
      <c r="AM2942" s="75"/>
      <c r="AN2942" s="75" t="str">
        <f t="shared" si="601"/>
        <v>A</v>
      </c>
      <c r="AO2942" s="75" t="str">
        <f t="shared" si="602"/>
        <v>A</v>
      </c>
      <c r="AP2942" s="75" t="str">
        <f t="shared" si="603"/>
        <v>A</v>
      </c>
      <c r="AQ2942" s="75" t="str">
        <f t="shared" si="604"/>
        <v>A</v>
      </c>
      <c r="AR2942" s="75" t="str">
        <f t="shared" si="605"/>
        <v/>
      </c>
      <c r="AS2942" s="75"/>
      <c r="AT2942" s="75"/>
      <c r="AU2942" s="48" t="e">
        <f>IF(OR(AQ2942="I",#REF!="I",AQ2942="C",#REF!="C"),"Termovacío",IF(OR(AO2942="I",AN2942="I",AP2942="I",AK2942="I",AL2942="I",AO2942="C",AN2942="C",AP2942="C",AK2942="C",AL2942="C"),"Regeneración",""))</f>
        <v>#REF!</v>
      </c>
    </row>
    <row r="2943" spans="1:163" s="10" customFormat="1" ht="15" customHeight="1" x14ac:dyDescent="0.2">
      <c r="A2943" s="4">
        <v>76</v>
      </c>
      <c r="B2943" s="4">
        <v>500057</v>
      </c>
      <c r="C2943" s="4" t="s">
        <v>111</v>
      </c>
      <c r="D2943" s="4" t="s">
        <v>163</v>
      </c>
      <c r="E2943" s="3"/>
      <c r="F2943" s="4" t="s">
        <v>368</v>
      </c>
      <c r="G2943" s="4" t="s">
        <v>9</v>
      </c>
      <c r="H2943" s="4" t="s">
        <v>199</v>
      </c>
      <c r="I2943" s="4" t="s">
        <v>10</v>
      </c>
      <c r="J2943" s="4" t="s">
        <v>144</v>
      </c>
      <c r="K2943" s="4" t="s">
        <v>145</v>
      </c>
      <c r="L2943" s="4">
        <v>1977</v>
      </c>
      <c r="M2943" s="4" t="s">
        <v>266</v>
      </c>
      <c r="N2943" s="4" t="s">
        <v>304</v>
      </c>
      <c r="O2943" s="4"/>
      <c r="P2943" s="4"/>
      <c r="Q2943" s="4"/>
      <c r="R2943" s="4" t="s">
        <v>123</v>
      </c>
      <c r="S2943" s="13"/>
      <c r="T2943" s="4"/>
      <c r="U2943" s="4"/>
      <c r="V2943" s="4" t="s">
        <v>463</v>
      </c>
      <c r="W2943" s="4">
        <v>60</v>
      </c>
      <c r="X2943" s="13">
        <v>45005</v>
      </c>
      <c r="Y2943" s="27">
        <v>0</v>
      </c>
      <c r="Z2943" s="27">
        <v>40</v>
      </c>
      <c r="AA2943" s="28" t="s">
        <v>282</v>
      </c>
      <c r="AB2943" s="31">
        <v>0.87429999999999997</v>
      </c>
      <c r="AC2943" s="32">
        <v>30.7</v>
      </c>
      <c r="AD2943" s="28">
        <v>21</v>
      </c>
      <c r="AE2943" s="28">
        <v>40.200000000000003</v>
      </c>
      <c r="AF2943" s="33">
        <v>0.02</v>
      </c>
      <c r="AG2943" s="28">
        <v>2</v>
      </c>
      <c r="AH2943" s="31">
        <v>3.7999999999999999E-2</v>
      </c>
      <c r="AI2943" s="31">
        <v>0.87429999999999997</v>
      </c>
      <c r="AJ2943" s="31"/>
      <c r="AK2943" s="75" t="str">
        <f t="shared" si="599"/>
        <v>A</v>
      </c>
      <c r="AL2943" s="75" t="str">
        <f t="shared" si="600"/>
        <v>A</v>
      </c>
      <c r="AM2943" s="75"/>
      <c r="AN2943" s="75" t="str">
        <f t="shared" si="601"/>
        <v>A</v>
      </c>
      <c r="AO2943" s="75" t="str">
        <f t="shared" si="602"/>
        <v>A</v>
      </c>
      <c r="AP2943" s="75" t="str">
        <f t="shared" si="603"/>
        <v>A</v>
      </c>
      <c r="AQ2943" s="75" t="str">
        <f t="shared" si="604"/>
        <v>I</v>
      </c>
      <c r="AR2943" s="75" t="str">
        <f t="shared" si="605"/>
        <v/>
      </c>
      <c r="AS2943" s="75"/>
      <c r="AT2943" s="75"/>
      <c r="AU2943" s="48" t="e">
        <f>IF(OR(AQ2943="I",#REF!="I",AQ2943="C",#REF!="C"),"Termovacío",IF(OR(AO2943="I",AN2943="I",AP2943="I",AK2943="I",AL2943="I",AO2943="C",AN2943="C",AP2943="C",AK2943="C",AL2943="C"),"Regeneración",""))</f>
        <v>#REF!</v>
      </c>
    </row>
    <row r="2944" spans="1:163" s="10" customFormat="1" ht="15" customHeight="1" x14ac:dyDescent="0.2">
      <c r="A2944" s="4">
        <v>76</v>
      </c>
      <c r="B2944" s="4">
        <v>500057</v>
      </c>
      <c r="C2944" s="4" t="s">
        <v>111</v>
      </c>
      <c r="D2944" s="4" t="s">
        <v>163</v>
      </c>
      <c r="E2944" s="3"/>
      <c r="F2944" s="4" t="s">
        <v>368</v>
      </c>
      <c r="G2944" s="4" t="s">
        <v>9</v>
      </c>
      <c r="H2944" s="4" t="s">
        <v>199</v>
      </c>
      <c r="I2944" s="4" t="s">
        <v>10</v>
      </c>
      <c r="J2944" s="4" t="s">
        <v>144</v>
      </c>
      <c r="K2944" s="4" t="s">
        <v>145</v>
      </c>
      <c r="L2944" s="4">
        <v>1977</v>
      </c>
      <c r="M2944" s="4" t="s">
        <v>266</v>
      </c>
      <c r="N2944" s="4" t="s">
        <v>304</v>
      </c>
      <c r="O2944" s="4"/>
      <c r="P2944" s="4"/>
      <c r="Q2944" s="4"/>
      <c r="R2944" s="4" t="s">
        <v>123</v>
      </c>
      <c r="S2944" s="13"/>
      <c r="T2944" s="4"/>
      <c r="U2944" s="4"/>
      <c r="V2944" s="4"/>
      <c r="W2944" s="4">
        <v>60</v>
      </c>
      <c r="X2944" s="13" t="s">
        <v>286</v>
      </c>
      <c r="Y2944" s="27">
        <v>0</v>
      </c>
      <c r="Z2944" s="27">
        <v>59</v>
      </c>
      <c r="AA2944" s="28" t="s">
        <v>282</v>
      </c>
      <c r="AB2944" s="31">
        <v>0.87380000000000002</v>
      </c>
      <c r="AC2944" s="32">
        <v>26.2</v>
      </c>
      <c r="AD2944" s="28">
        <v>25</v>
      </c>
      <c r="AE2944" s="28">
        <v>39</v>
      </c>
      <c r="AF2944" s="33">
        <v>0.02</v>
      </c>
      <c r="AG2944" s="28">
        <v>2</v>
      </c>
      <c r="AH2944" s="31">
        <v>4.3999999999999997E-2</v>
      </c>
      <c r="AI2944" s="31">
        <v>1.22</v>
      </c>
      <c r="AJ2944" s="31"/>
      <c r="AK2944" s="75" t="str">
        <f t="shared" si="599"/>
        <v>A</v>
      </c>
      <c r="AL2944" s="75" t="str">
        <f t="shared" si="600"/>
        <v>A</v>
      </c>
      <c r="AM2944" s="75"/>
      <c r="AN2944" s="75" t="str">
        <f t="shared" si="601"/>
        <v>A</v>
      </c>
      <c r="AO2944" s="75" t="str">
        <f t="shared" si="602"/>
        <v>A</v>
      </c>
      <c r="AP2944" s="75" t="str">
        <f t="shared" si="603"/>
        <v>A</v>
      </c>
      <c r="AQ2944" s="75" t="str">
        <f t="shared" si="604"/>
        <v>I</v>
      </c>
      <c r="AR2944" s="75" t="str">
        <f t="shared" si="605"/>
        <v/>
      </c>
      <c r="AS2944" s="75"/>
      <c r="AT2944" s="75"/>
      <c r="AU2944" s="48" t="e">
        <f>IF(OR(AQ2944="I",#REF!="I",AQ2944="C",#REF!="C"),"Termovacío",IF(OR(AO2944="I",AN2944="I",AP2944="I",AK2944="I",AL2944="I",AO2944="C",AN2944="C",AP2944="C",AK2944="C",AL2944="C"),"Regeneración",""))</f>
        <v>#REF!</v>
      </c>
    </row>
    <row r="2945" spans="1:47" s="10" customFormat="1" ht="15" customHeight="1" x14ac:dyDescent="0.2">
      <c r="A2945" s="4">
        <v>76</v>
      </c>
      <c r="B2945" s="4">
        <v>500057</v>
      </c>
      <c r="C2945" s="4" t="s">
        <v>111</v>
      </c>
      <c r="D2945" s="4" t="s">
        <v>163</v>
      </c>
      <c r="E2945" s="3"/>
      <c r="F2945" s="4" t="s">
        <v>368</v>
      </c>
      <c r="G2945" s="4" t="s">
        <v>9</v>
      </c>
      <c r="H2945" s="4" t="s">
        <v>199</v>
      </c>
      <c r="I2945" s="4" t="s">
        <v>10</v>
      </c>
      <c r="J2945" s="4" t="s">
        <v>144</v>
      </c>
      <c r="K2945" s="4" t="s">
        <v>145</v>
      </c>
      <c r="L2945" s="4">
        <v>1977</v>
      </c>
      <c r="M2945" s="4" t="s">
        <v>266</v>
      </c>
      <c r="N2945" s="4" t="s">
        <v>304</v>
      </c>
      <c r="O2945" s="4"/>
      <c r="P2945" s="4"/>
      <c r="Q2945" s="4"/>
      <c r="R2945" s="4" t="s">
        <v>123</v>
      </c>
      <c r="S2945" s="13"/>
      <c r="T2945" s="4"/>
      <c r="U2945" s="4"/>
      <c r="V2945" s="4" t="s">
        <v>301</v>
      </c>
      <c r="W2945" s="4">
        <v>60</v>
      </c>
      <c r="X2945" s="13">
        <v>44381</v>
      </c>
      <c r="Y2945" s="27">
        <v>61.5</v>
      </c>
      <c r="Z2945" s="27">
        <v>52</v>
      </c>
      <c r="AA2945" s="28" t="s">
        <v>283</v>
      </c>
      <c r="AB2945" s="31">
        <v>0.86599999999999999</v>
      </c>
      <c r="AC2945" s="32">
        <v>24</v>
      </c>
      <c r="AD2945" s="28">
        <v>19</v>
      </c>
      <c r="AE2945" s="28">
        <v>36</v>
      </c>
      <c r="AF2945" s="33">
        <v>0.02</v>
      </c>
      <c r="AG2945" s="28">
        <v>2</v>
      </c>
      <c r="AH2945" s="31">
        <v>2.5999999999999999E-2</v>
      </c>
      <c r="AI2945" s="31">
        <v>0.91400000000000003</v>
      </c>
      <c r="AJ2945" s="31"/>
      <c r="AK2945" s="75" t="str">
        <f t="shared" si="599"/>
        <v>A</v>
      </c>
      <c r="AL2945" s="75" t="str">
        <f t="shared" si="600"/>
        <v>A</v>
      </c>
      <c r="AM2945" s="75"/>
      <c r="AN2945" s="75" t="str">
        <f t="shared" si="601"/>
        <v>A</v>
      </c>
      <c r="AO2945" s="75" t="str">
        <f t="shared" si="602"/>
        <v>A</v>
      </c>
      <c r="AP2945" s="75" t="str">
        <f t="shared" si="603"/>
        <v>A</v>
      </c>
      <c r="AQ2945" s="75" t="str">
        <f t="shared" si="604"/>
        <v>I</v>
      </c>
      <c r="AR2945" s="75" t="str">
        <f t="shared" si="605"/>
        <v/>
      </c>
      <c r="AS2945" s="75"/>
      <c r="AT2945" s="75"/>
      <c r="AU2945" s="48" t="e">
        <f>IF(OR(AQ2945="I",#REF!="I",AQ2945="C",#REF!="C"),"Termovacío",IF(OR(AO2945="I",AN2945="I",AP2945="I",AK2945="I",AL2945="I",AO2945="C",AN2945="C",AP2945="C",AK2945="C",AL2945="C"),"Regeneración",""))</f>
        <v>#REF!</v>
      </c>
    </row>
    <row r="2946" spans="1:47" s="10" customFormat="1" ht="15" customHeight="1" x14ac:dyDescent="0.2">
      <c r="A2946" s="4">
        <v>76</v>
      </c>
      <c r="B2946" s="4">
        <v>500057</v>
      </c>
      <c r="C2946" s="4" t="s">
        <v>111</v>
      </c>
      <c r="D2946" s="4" t="s">
        <v>163</v>
      </c>
      <c r="E2946" s="3"/>
      <c r="F2946" s="4" t="s">
        <v>368</v>
      </c>
      <c r="G2946" s="4" t="s">
        <v>9</v>
      </c>
      <c r="H2946" s="4" t="s">
        <v>199</v>
      </c>
      <c r="I2946" s="4" t="s">
        <v>10</v>
      </c>
      <c r="J2946" s="4" t="s">
        <v>144</v>
      </c>
      <c r="K2946" s="4" t="s">
        <v>145</v>
      </c>
      <c r="L2946" s="4">
        <v>1977</v>
      </c>
      <c r="M2946" s="4" t="s">
        <v>266</v>
      </c>
      <c r="N2946" s="4" t="s">
        <v>304</v>
      </c>
      <c r="O2946" s="4"/>
      <c r="P2946" s="4"/>
      <c r="Q2946" s="4"/>
      <c r="R2946" s="4" t="s">
        <v>123</v>
      </c>
      <c r="S2946" s="13"/>
      <c r="T2946" s="4"/>
      <c r="U2946" s="4"/>
      <c r="V2946" s="4"/>
      <c r="W2946" s="4">
        <v>60</v>
      </c>
      <c r="X2946" s="13">
        <v>43997</v>
      </c>
      <c r="Y2946" s="27"/>
      <c r="Z2946" s="27"/>
      <c r="AA2946" s="28"/>
      <c r="AB2946" s="31"/>
      <c r="AC2946" s="32">
        <v>31</v>
      </c>
      <c r="AD2946" s="28"/>
      <c r="AE2946" s="28">
        <v>38.200000000000003</v>
      </c>
      <c r="AF2946" s="33">
        <v>0.01</v>
      </c>
      <c r="AG2946" s="28">
        <v>1.5</v>
      </c>
      <c r="AH2946" s="31">
        <v>3.2000000000000001E-2</v>
      </c>
      <c r="AI2946" s="31">
        <v>0.8</v>
      </c>
      <c r="AJ2946" s="31"/>
      <c r="AK2946" s="75" t="str">
        <f t="shared" si="599"/>
        <v>A</v>
      </c>
      <c r="AL2946" s="75" t="str">
        <f t="shared" si="600"/>
        <v>A</v>
      </c>
      <c r="AM2946" s="75"/>
      <c r="AN2946" s="75" t="str">
        <f t="shared" si="601"/>
        <v>A</v>
      </c>
      <c r="AO2946" s="75" t="str">
        <f t="shared" si="602"/>
        <v>A</v>
      </c>
      <c r="AP2946" s="75" t="str">
        <f t="shared" si="603"/>
        <v>A</v>
      </c>
      <c r="AQ2946" s="75" t="str">
        <f t="shared" si="604"/>
        <v>I</v>
      </c>
      <c r="AR2946" s="75" t="str">
        <f t="shared" si="605"/>
        <v/>
      </c>
      <c r="AS2946" s="75"/>
      <c r="AT2946" s="75"/>
      <c r="AU2946" s="48" t="e">
        <f>IF(OR(AQ2946="I",#REF!="I",AQ2946="C",#REF!="C"),"Termovacío",IF(OR(AO2946="I",AN2946="I",AP2946="I",AK2946="I",AL2946="I",AO2946="C",AN2946="C",AP2946="C",AK2946="C",AL2946="C"),"Regeneración",""))</f>
        <v>#REF!</v>
      </c>
    </row>
    <row r="2947" spans="1:47" s="10" customFormat="1" ht="15" customHeight="1" x14ac:dyDescent="0.2">
      <c r="A2947" s="4">
        <v>76</v>
      </c>
      <c r="B2947" s="4">
        <v>500057</v>
      </c>
      <c r="C2947" s="4" t="s">
        <v>111</v>
      </c>
      <c r="D2947" s="4" t="s">
        <v>163</v>
      </c>
      <c r="E2947" s="3"/>
      <c r="F2947" s="4" t="s">
        <v>368</v>
      </c>
      <c r="G2947" s="4" t="s">
        <v>9</v>
      </c>
      <c r="H2947" s="4" t="s">
        <v>199</v>
      </c>
      <c r="I2947" s="4" t="s">
        <v>10</v>
      </c>
      <c r="J2947" s="4" t="s">
        <v>144</v>
      </c>
      <c r="K2947" s="4" t="s">
        <v>145</v>
      </c>
      <c r="L2947" s="4">
        <v>1977</v>
      </c>
      <c r="M2947" s="4" t="s">
        <v>266</v>
      </c>
      <c r="N2947" s="4" t="s">
        <v>304</v>
      </c>
      <c r="O2947" s="4"/>
      <c r="P2947" s="4"/>
      <c r="Q2947" s="4"/>
      <c r="R2947" s="4" t="s">
        <v>123</v>
      </c>
      <c r="S2947" s="13"/>
      <c r="T2947" s="4"/>
      <c r="U2947" s="4"/>
      <c r="V2947" s="4"/>
      <c r="W2947" s="4">
        <v>60</v>
      </c>
      <c r="X2947" s="13">
        <v>43572</v>
      </c>
      <c r="Y2947" s="27"/>
      <c r="Z2947" s="27"/>
      <c r="AA2947" s="28"/>
      <c r="AB2947" s="31"/>
      <c r="AC2947" s="32">
        <v>16</v>
      </c>
      <c r="AD2947" s="28"/>
      <c r="AE2947" s="28">
        <v>44.7</v>
      </c>
      <c r="AF2947" s="33">
        <v>0.01</v>
      </c>
      <c r="AG2947" s="28">
        <v>2</v>
      </c>
      <c r="AH2947" s="31">
        <v>3.9E-2</v>
      </c>
      <c r="AI2947" s="31">
        <v>0.84</v>
      </c>
      <c r="AJ2947" s="31"/>
      <c r="AK2947" s="75" t="str">
        <f t="shared" si="599"/>
        <v>A</v>
      </c>
      <c r="AL2947" s="75" t="str">
        <f t="shared" si="600"/>
        <v>A</v>
      </c>
      <c r="AM2947" s="75"/>
      <c r="AN2947" s="75" t="str">
        <f t="shared" si="601"/>
        <v>A</v>
      </c>
      <c r="AO2947" s="75" t="str">
        <f t="shared" si="602"/>
        <v>A</v>
      </c>
      <c r="AP2947" s="75" t="str">
        <f t="shared" si="603"/>
        <v>A</v>
      </c>
      <c r="AQ2947" s="75" t="str">
        <f t="shared" si="604"/>
        <v>I</v>
      </c>
      <c r="AR2947" s="75" t="str">
        <f t="shared" si="605"/>
        <v/>
      </c>
      <c r="AS2947" s="75"/>
      <c r="AT2947" s="75"/>
      <c r="AU2947" s="48" t="e">
        <f>IF(OR(AQ2947="I",#REF!="I",AQ2947="C",#REF!="C"),"Termovacío",IF(OR(AO2947="I",AN2947="I",AP2947="I",AK2947="I",AL2947="I",AO2947="C",AN2947="C",AP2947="C",AK2947="C",AL2947="C"),"Regeneración",""))</f>
        <v>#REF!</v>
      </c>
    </row>
    <row r="2948" spans="1:47" s="10" customFormat="1" ht="15" customHeight="1" x14ac:dyDescent="0.2">
      <c r="A2948" s="4">
        <v>76</v>
      </c>
      <c r="B2948" s="4">
        <v>500057</v>
      </c>
      <c r="C2948" s="4" t="s">
        <v>111</v>
      </c>
      <c r="D2948" s="4" t="s">
        <v>163</v>
      </c>
      <c r="E2948" s="3"/>
      <c r="F2948" s="4" t="s">
        <v>368</v>
      </c>
      <c r="G2948" s="4" t="s">
        <v>9</v>
      </c>
      <c r="H2948" s="4" t="s">
        <v>199</v>
      </c>
      <c r="I2948" s="4" t="s">
        <v>10</v>
      </c>
      <c r="J2948" s="4" t="s">
        <v>144</v>
      </c>
      <c r="K2948" s="4" t="s">
        <v>145</v>
      </c>
      <c r="L2948" s="4">
        <v>1977</v>
      </c>
      <c r="M2948" s="4" t="s">
        <v>266</v>
      </c>
      <c r="N2948" s="4" t="s">
        <v>304</v>
      </c>
      <c r="O2948" s="4"/>
      <c r="P2948" s="4"/>
      <c r="Q2948" s="4"/>
      <c r="R2948" s="4" t="s">
        <v>123</v>
      </c>
      <c r="S2948" s="13"/>
      <c r="T2948" s="4"/>
      <c r="U2948" s="4"/>
      <c r="V2948" s="4"/>
      <c r="W2948" s="4">
        <v>60</v>
      </c>
      <c r="X2948" s="13">
        <v>43311</v>
      </c>
      <c r="Y2948" s="27"/>
      <c r="Z2948" s="27"/>
      <c r="AA2948" s="28"/>
      <c r="AB2948" s="31"/>
      <c r="AC2948" s="32">
        <v>27</v>
      </c>
      <c r="AD2948" s="28"/>
      <c r="AE2948" s="28">
        <v>39.1</v>
      </c>
      <c r="AF2948" s="33">
        <v>0.01</v>
      </c>
      <c r="AG2948" s="28">
        <v>2</v>
      </c>
      <c r="AH2948" s="31">
        <v>2.5999999999999999E-2</v>
      </c>
      <c r="AI2948" s="31">
        <v>0.75</v>
      </c>
      <c r="AJ2948" s="31"/>
      <c r="AK2948" s="75" t="str">
        <f t="shared" si="599"/>
        <v>A</v>
      </c>
      <c r="AL2948" s="75" t="str">
        <f t="shared" si="600"/>
        <v>A</v>
      </c>
      <c r="AM2948" s="75"/>
      <c r="AN2948" s="75" t="str">
        <f t="shared" si="601"/>
        <v>A</v>
      </c>
      <c r="AO2948" s="75" t="str">
        <f t="shared" si="602"/>
        <v>A</v>
      </c>
      <c r="AP2948" s="75" t="str">
        <f t="shared" si="603"/>
        <v>A</v>
      </c>
      <c r="AQ2948" s="75" t="str">
        <f t="shared" si="604"/>
        <v>I</v>
      </c>
      <c r="AR2948" s="75" t="str">
        <f t="shared" si="605"/>
        <v/>
      </c>
      <c r="AS2948" s="75"/>
      <c r="AT2948" s="75"/>
      <c r="AU2948" s="48" t="e">
        <f>IF(OR(AQ2948="I",#REF!="I",AQ2948="C",#REF!="C"),"Termovacío",IF(OR(AO2948="I",AN2948="I",AP2948="I",AK2948="I",AL2948="I",AO2948="C",AN2948="C",AP2948="C",AK2948="C",AL2948="C"),"Regeneración",""))</f>
        <v>#REF!</v>
      </c>
    </row>
    <row r="2949" spans="1:47" s="10" customFormat="1" ht="15" customHeight="1" x14ac:dyDescent="0.2">
      <c r="A2949" s="4">
        <v>76</v>
      </c>
      <c r="B2949" s="4">
        <v>500057</v>
      </c>
      <c r="C2949" s="4" t="s">
        <v>111</v>
      </c>
      <c r="D2949" s="4" t="s">
        <v>163</v>
      </c>
      <c r="E2949" s="3"/>
      <c r="F2949" s="4" t="s">
        <v>368</v>
      </c>
      <c r="G2949" s="4" t="s">
        <v>9</v>
      </c>
      <c r="H2949" s="4" t="s">
        <v>199</v>
      </c>
      <c r="I2949" s="4" t="s">
        <v>10</v>
      </c>
      <c r="J2949" s="4" t="s">
        <v>144</v>
      </c>
      <c r="K2949" s="4" t="s">
        <v>145</v>
      </c>
      <c r="L2949" s="4">
        <v>1977</v>
      </c>
      <c r="M2949" s="4" t="s">
        <v>266</v>
      </c>
      <c r="N2949" s="4" t="s">
        <v>304</v>
      </c>
      <c r="O2949" s="4"/>
      <c r="P2949" s="4"/>
      <c r="Q2949" s="4"/>
      <c r="R2949" s="4" t="s">
        <v>123</v>
      </c>
      <c r="S2949" s="13"/>
      <c r="T2949" s="4"/>
      <c r="U2949" s="4"/>
      <c r="V2949" s="4"/>
      <c r="W2949" s="4">
        <v>60</v>
      </c>
      <c r="X2949" s="13">
        <v>42920</v>
      </c>
      <c r="Y2949" s="27"/>
      <c r="Z2949" s="27"/>
      <c r="AA2949" s="28"/>
      <c r="AB2949" s="31"/>
      <c r="AC2949" s="32">
        <v>64</v>
      </c>
      <c r="AD2949" s="28"/>
      <c r="AE2949" s="28">
        <v>47.3</v>
      </c>
      <c r="AF2949" s="33">
        <v>0.01</v>
      </c>
      <c r="AG2949" s="28">
        <v>2</v>
      </c>
      <c r="AH2949" s="31">
        <v>0.06</v>
      </c>
      <c r="AI2949" s="31">
        <v>1.1000000000000001</v>
      </c>
      <c r="AJ2949" s="31"/>
      <c r="AK2949" s="75" t="str">
        <f t="shared" si="599"/>
        <v>A</v>
      </c>
      <c r="AL2949" s="75" t="str">
        <f t="shared" si="600"/>
        <v>A</v>
      </c>
      <c r="AM2949" s="75"/>
      <c r="AN2949" s="75" t="str">
        <f t="shared" si="601"/>
        <v>A</v>
      </c>
      <c r="AO2949" s="75" t="str">
        <f t="shared" si="602"/>
        <v>A</v>
      </c>
      <c r="AP2949" s="75" t="str">
        <f t="shared" si="603"/>
        <v>A</v>
      </c>
      <c r="AQ2949" s="75" t="str">
        <f t="shared" si="604"/>
        <v>A</v>
      </c>
      <c r="AR2949" s="75" t="str">
        <f t="shared" si="605"/>
        <v/>
      </c>
      <c r="AS2949" s="75"/>
      <c r="AT2949" s="75"/>
      <c r="AU2949" s="48" t="e">
        <f>IF(OR(AQ2949="I",#REF!="I",AQ2949="C",#REF!="C"),"Termovacío",IF(OR(AO2949="I",AN2949="I",AP2949="I",AK2949="I",AL2949="I",AO2949="C",AN2949="C",AP2949="C",AK2949="C",AL2949="C"),"Regeneración",""))</f>
        <v>#REF!</v>
      </c>
    </row>
    <row r="2950" spans="1:47" s="10" customFormat="1" ht="15" customHeight="1" x14ac:dyDescent="0.2">
      <c r="A2950" s="4">
        <v>76</v>
      </c>
      <c r="B2950" s="4">
        <v>500057</v>
      </c>
      <c r="C2950" s="4" t="s">
        <v>111</v>
      </c>
      <c r="D2950" s="4" t="s">
        <v>163</v>
      </c>
      <c r="E2950" s="3"/>
      <c r="F2950" s="4" t="s">
        <v>368</v>
      </c>
      <c r="G2950" s="4" t="s">
        <v>9</v>
      </c>
      <c r="H2950" s="4" t="s">
        <v>199</v>
      </c>
      <c r="I2950" s="4" t="s">
        <v>10</v>
      </c>
      <c r="J2950" s="4" t="s">
        <v>144</v>
      </c>
      <c r="K2950" s="4" t="s">
        <v>145</v>
      </c>
      <c r="L2950" s="4">
        <v>1977</v>
      </c>
      <c r="M2950" s="4" t="s">
        <v>266</v>
      </c>
      <c r="N2950" s="4" t="s">
        <v>304</v>
      </c>
      <c r="O2950" s="4"/>
      <c r="P2950" s="4"/>
      <c r="Q2950" s="4"/>
      <c r="R2950" s="4" t="s">
        <v>123</v>
      </c>
      <c r="S2950" s="13"/>
      <c r="T2950" s="4"/>
      <c r="U2950" s="4"/>
      <c r="V2950" s="4"/>
      <c r="W2950" s="4">
        <v>60</v>
      </c>
      <c r="X2950" s="13">
        <v>42880</v>
      </c>
      <c r="Y2950" s="27"/>
      <c r="Z2950" s="27"/>
      <c r="AA2950" s="28"/>
      <c r="AB2950" s="31"/>
      <c r="AC2950" s="32">
        <v>17</v>
      </c>
      <c r="AD2950" s="28"/>
      <c r="AE2950" s="28">
        <v>39</v>
      </c>
      <c r="AF2950" s="33">
        <v>0.01</v>
      </c>
      <c r="AG2950" s="28"/>
      <c r="AH2950" s="31"/>
      <c r="AI2950" s="31"/>
      <c r="AJ2950" s="31"/>
      <c r="AK2950" s="75" t="str">
        <f t="shared" si="599"/>
        <v/>
      </c>
      <c r="AL2950" s="75" t="str">
        <f t="shared" si="600"/>
        <v/>
      </c>
      <c r="AM2950" s="75"/>
      <c r="AN2950" s="75" t="str">
        <f t="shared" si="601"/>
        <v>A</v>
      </c>
      <c r="AO2950" s="75" t="str">
        <f t="shared" si="602"/>
        <v>A</v>
      </c>
      <c r="AP2950" s="75" t="str">
        <f t="shared" si="603"/>
        <v/>
      </c>
      <c r="AQ2950" s="75" t="str">
        <f t="shared" si="604"/>
        <v>I</v>
      </c>
      <c r="AR2950" s="75" t="str">
        <f t="shared" si="605"/>
        <v/>
      </c>
      <c r="AS2950" s="75"/>
      <c r="AT2950" s="75"/>
      <c r="AU2950" s="48" t="e">
        <f>IF(OR(AQ2950="I",#REF!="I",AQ2950="C",#REF!="C"),"Termovacío",IF(OR(AO2950="I",AN2950="I",AP2950="I",AK2950="I",AL2950="I",AO2950="C",AN2950="C",AP2950="C",AK2950="C",AL2950="C"),"Regeneración",""))</f>
        <v>#REF!</v>
      </c>
    </row>
    <row r="2951" spans="1:47" s="10" customFormat="1" ht="15" customHeight="1" x14ac:dyDescent="0.2">
      <c r="A2951" s="4">
        <v>76</v>
      </c>
      <c r="B2951" s="4">
        <v>500057</v>
      </c>
      <c r="C2951" s="4" t="s">
        <v>111</v>
      </c>
      <c r="D2951" s="4" t="s">
        <v>163</v>
      </c>
      <c r="E2951" s="3"/>
      <c r="F2951" s="4" t="s">
        <v>368</v>
      </c>
      <c r="G2951" s="4" t="s">
        <v>9</v>
      </c>
      <c r="H2951" s="4" t="s">
        <v>199</v>
      </c>
      <c r="I2951" s="4" t="s">
        <v>10</v>
      </c>
      <c r="J2951" s="4" t="s">
        <v>144</v>
      </c>
      <c r="K2951" s="4" t="s">
        <v>145</v>
      </c>
      <c r="L2951" s="4">
        <v>1977</v>
      </c>
      <c r="M2951" s="4" t="s">
        <v>266</v>
      </c>
      <c r="N2951" s="4" t="s">
        <v>304</v>
      </c>
      <c r="O2951" s="4"/>
      <c r="P2951" s="4"/>
      <c r="Q2951" s="4"/>
      <c r="R2951" s="4" t="s">
        <v>123</v>
      </c>
      <c r="S2951" s="13"/>
      <c r="T2951" s="4"/>
      <c r="U2951" s="4"/>
      <c r="V2951" s="4"/>
      <c r="W2951" s="4">
        <v>60</v>
      </c>
      <c r="X2951" s="13">
        <v>42639</v>
      </c>
      <c r="Y2951" s="27"/>
      <c r="Z2951" s="27"/>
      <c r="AA2951" s="28"/>
      <c r="AB2951" s="31"/>
      <c r="AC2951" s="32">
        <v>62</v>
      </c>
      <c r="AD2951" s="28"/>
      <c r="AE2951" s="28">
        <v>25</v>
      </c>
      <c r="AF2951" s="33">
        <v>0.03</v>
      </c>
      <c r="AG2951" s="28">
        <v>2.5</v>
      </c>
      <c r="AH2951" s="31">
        <v>0.1</v>
      </c>
      <c r="AI2951" s="31">
        <v>3.0190000000000001</v>
      </c>
      <c r="AJ2951" s="31"/>
      <c r="AK2951" s="75" t="str">
        <f t="shared" si="599"/>
        <v>A</v>
      </c>
      <c r="AL2951" s="75" t="str">
        <f t="shared" si="600"/>
        <v>C</v>
      </c>
      <c r="AM2951" s="75"/>
      <c r="AN2951" s="75" t="str">
        <f t="shared" si="601"/>
        <v>A</v>
      </c>
      <c r="AO2951" s="75" t="str">
        <f t="shared" si="602"/>
        <v>I</v>
      </c>
      <c r="AP2951" s="75" t="str">
        <f t="shared" si="603"/>
        <v>A</v>
      </c>
      <c r="AQ2951" s="75" t="str">
        <f t="shared" si="604"/>
        <v>A</v>
      </c>
      <c r="AR2951" s="75" t="str">
        <f t="shared" si="605"/>
        <v/>
      </c>
      <c r="AS2951" s="75"/>
      <c r="AT2951" s="75"/>
      <c r="AU2951" s="48" t="e">
        <f>IF(OR(AQ2951="I",#REF!="I",AQ2951="C",#REF!="C"),"Termovacío",IF(OR(AO2951="I",AN2951="I",AP2951="I",AK2951="I",AL2951="I",AO2951="C",AN2951="C",AP2951="C",AK2951="C",AL2951="C"),"Regeneración",""))</f>
        <v>#REF!</v>
      </c>
    </row>
    <row r="2952" spans="1:47" s="10" customFormat="1" ht="15" customHeight="1" x14ac:dyDescent="0.2">
      <c r="A2952" s="4">
        <v>76</v>
      </c>
      <c r="B2952" s="4">
        <v>500057</v>
      </c>
      <c r="C2952" s="4" t="s">
        <v>111</v>
      </c>
      <c r="D2952" s="4" t="s">
        <v>163</v>
      </c>
      <c r="E2952" s="3"/>
      <c r="F2952" s="4" t="s">
        <v>368</v>
      </c>
      <c r="G2952" s="4" t="s">
        <v>9</v>
      </c>
      <c r="H2952" s="4" t="s">
        <v>199</v>
      </c>
      <c r="I2952" s="4" t="s">
        <v>10</v>
      </c>
      <c r="J2952" s="4" t="s">
        <v>144</v>
      </c>
      <c r="K2952" s="4" t="s">
        <v>145</v>
      </c>
      <c r="L2952" s="4">
        <v>1977</v>
      </c>
      <c r="M2952" s="4" t="s">
        <v>266</v>
      </c>
      <c r="N2952" s="4" t="s">
        <v>304</v>
      </c>
      <c r="O2952" s="4"/>
      <c r="P2952" s="4"/>
      <c r="Q2952" s="4"/>
      <c r="R2952" s="4" t="s">
        <v>123</v>
      </c>
      <c r="S2952" s="13"/>
      <c r="T2952" s="4"/>
      <c r="U2952" s="4"/>
      <c r="V2952" s="4"/>
      <c r="W2952" s="4">
        <v>60</v>
      </c>
      <c r="X2952" s="13">
        <v>42475</v>
      </c>
      <c r="Y2952" s="27"/>
      <c r="Z2952" s="27"/>
      <c r="AA2952" s="28"/>
      <c r="AB2952" s="31"/>
      <c r="AC2952" s="32">
        <v>22</v>
      </c>
      <c r="AD2952" s="28"/>
      <c r="AE2952" s="28">
        <v>23</v>
      </c>
      <c r="AF2952" s="33">
        <v>0.04</v>
      </c>
      <c r="AG2952" s="28">
        <v>2.5</v>
      </c>
      <c r="AH2952" s="31">
        <v>0.123</v>
      </c>
      <c r="AI2952" s="31">
        <v>3.0659999999999998</v>
      </c>
      <c r="AJ2952" s="31"/>
      <c r="AK2952" s="75" t="str">
        <f t="shared" si="599"/>
        <v>C</v>
      </c>
      <c r="AL2952" s="75" t="str">
        <f t="shared" si="600"/>
        <v>C</v>
      </c>
      <c r="AM2952" s="75"/>
      <c r="AN2952" s="75" t="str">
        <f t="shared" si="601"/>
        <v>A</v>
      </c>
      <c r="AO2952" s="75" t="str">
        <f t="shared" si="602"/>
        <v>I</v>
      </c>
      <c r="AP2952" s="75" t="str">
        <f t="shared" si="603"/>
        <v>A</v>
      </c>
      <c r="AQ2952" s="75" t="str">
        <f t="shared" si="604"/>
        <v>I</v>
      </c>
      <c r="AR2952" s="75" t="str">
        <f t="shared" si="605"/>
        <v/>
      </c>
      <c r="AS2952" s="75"/>
      <c r="AT2952" s="75"/>
      <c r="AU2952" s="48" t="e">
        <f>IF(OR(AQ2952="I",#REF!="I",AQ2952="C",#REF!="C"),"Termovacío",IF(OR(AO2952="I",AN2952="I",AP2952="I",AK2952="I",AL2952="I",AO2952="C",AN2952="C",AP2952="C",AK2952="C",AL2952="C"),"Regeneración",""))</f>
        <v>#REF!</v>
      </c>
    </row>
    <row r="2953" spans="1:47" s="10" customFormat="1" ht="15" customHeight="1" x14ac:dyDescent="0.2">
      <c r="A2953" s="4">
        <v>76</v>
      </c>
      <c r="B2953" s="4">
        <v>500057</v>
      </c>
      <c r="C2953" s="4" t="s">
        <v>111</v>
      </c>
      <c r="D2953" s="4" t="s">
        <v>163</v>
      </c>
      <c r="E2953" s="3"/>
      <c r="F2953" s="4" t="s">
        <v>368</v>
      </c>
      <c r="G2953" s="4" t="s">
        <v>9</v>
      </c>
      <c r="H2953" s="4" t="s">
        <v>199</v>
      </c>
      <c r="I2953" s="4" t="s">
        <v>10</v>
      </c>
      <c r="J2953" s="4" t="s">
        <v>144</v>
      </c>
      <c r="K2953" s="4" t="s">
        <v>145</v>
      </c>
      <c r="L2953" s="4">
        <v>1977</v>
      </c>
      <c r="M2953" s="4" t="s">
        <v>266</v>
      </c>
      <c r="N2953" s="4" t="s">
        <v>304</v>
      </c>
      <c r="O2953" s="4"/>
      <c r="P2953" s="4"/>
      <c r="Q2953" s="4"/>
      <c r="R2953" s="4" t="s">
        <v>123</v>
      </c>
      <c r="S2953" s="13"/>
      <c r="T2953" s="4"/>
      <c r="U2953" s="4"/>
      <c r="V2953" s="4"/>
      <c r="W2953" s="4">
        <v>60</v>
      </c>
      <c r="X2953" s="13">
        <v>42381</v>
      </c>
      <c r="Y2953" s="27"/>
      <c r="Z2953" s="27"/>
      <c r="AA2953" s="28"/>
      <c r="AB2953" s="31"/>
      <c r="AC2953" s="32">
        <v>16</v>
      </c>
      <c r="AD2953" s="28"/>
      <c r="AE2953" s="28">
        <v>31</v>
      </c>
      <c r="AF2953" s="33">
        <v>0.04</v>
      </c>
      <c r="AG2953" s="28">
        <v>2.5</v>
      </c>
      <c r="AH2953" s="31">
        <v>0.14699999999999999</v>
      </c>
      <c r="AI2953" s="31">
        <v>3.1379999999999999</v>
      </c>
      <c r="AJ2953" s="31"/>
      <c r="AK2953" s="75" t="str">
        <f t="shared" si="599"/>
        <v>C</v>
      </c>
      <c r="AL2953" s="75" t="str">
        <f t="shared" si="600"/>
        <v>C</v>
      </c>
      <c r="AM2953" s="75"/>
      <c r="AN2953" s="75" t="str">
        <f t="shared" si="601"/>
        <v>A</v>
      </c>
      <c r="AO2953" s="75" t="str">
        <f t="shared" si="602"/>
        <v>C</v>
      </c>
      <c r="AP2953" s="75" t="str">
        <f t="shared" si="603"/>
        <v>A</v>
      </c>
      <c r="AQ2953" s="75" t="str">
        <f t="shared" si="604"/>
        <v>I</v>
      </c>
      <c r="AR2953" s="75" t="str">
        <f t="shared" si="605"/>
        <v/>
      </c>
      <c r="AS2953" s="75"/>
      <c r="AT2953" s="75"/>
      <c r="AU2953" s="48" t="e">
        <f>IF(OR(AQ2953="I",#REF!="I",AQ2953="C",#REF!="C"),"Termovacío",IF(OR(AO2953="I",AN2953="I",AP2953="I",AK2953="I",AL2953="I",AO2953="C",AN2953="C",AP2953="C",AK2953="C",AL2953="C"),"Regeneración",""))</f>
        <v>#REF!</v>
      </c>
    </row>
    <row r="2954" spans="1:47" s="10" customFormat="1" ht="15" customHeight="1" x14ac:dyDescent="0.2">
      <c r="A2954" s="4">
        <v>76</v>
      </c>
      <c r="B2954" s="4">
        <v>500057</v>
      </c>
      <c r="C2954" s="4" t="s">
        <v>111</v>
      </c>
      <c r="D2954" s="4" t="s">
        <v>163</v>
      </c>
      <c r="E2954" s="3"/>
      <c r="F2954" s="4" t="s">
        <v>368</v>
      </c>
      <c r="G2954" s="4" t="s">
        <v>9</v>
      </c>
      <c r="H2954" s="4" t="s">
        <v>199</v>
      </c>
      <c r="I2954" s="4" t="s">
        <v>10</v>
      </c>
      <c r="J2954" s="4" t="s">
        <v>144</v>
      </c>
      <c r="K2954" s="4" t="s">
        <v>145</v>
      </c>
      <c r="L2954" s="4">
        <v>1977</v>
      </c>
      <c r="M2954" s="4" t="s">
        <v>266</v>
      </c>
      <c r="N2954" s="4" t="s">
        <v>304</v>
      </c>
      <c r="O2954" s="4"/>
      <c r="P2954" s="4"/>
      <c r="Q2954" s="4"/>
      <c r="R2954" s="4" t="s">
        <v>123</v>
      </c>
      <c r="S2954" s="13"/>
      <c r="T2954" s="4"/>
      <c r="U2954" s="4"/>
      <c r="V2954" s="4"/>
      <c r="W2954" s="4">
        <v>60</v>
      </c>
      <c r="X2954" s="13">
        <v>42271</v>
      </c>
      <c r="Y2954" s="27"/>
      <c r="Z2954" s="27"/>
      <c r="AA2954" s="28"/>
      <c r="AB2954" s="31"/>
      <c r="AC2954" s="32">
        <v>44</v>
      </c>
      <c r="AD2954" s="28"/>
      <c r="AE2954" s="28"/>
      <c r="AF2954" s="33"/>
      <c r="AG2954" s="28"/>
      <c r="AH2954" s="31"/>
      <c r="AI2954" s="31"/>
      <c r="AJ2954" s="31"/>
      <c r="AK2954" s="75" t="str">
        <f t="shared" si="599"/>
        <v/>
      </c>
      <c r="AL2954" s="75" t="str">
        <f t="shared" si="600"/>
        <v/>
      </c>
      <c r="AM2954" s="75"/>
      <c r="AN2954" s="75" t="str">
        <f t="shared" si="601"/>
        <v/>
      </c>
      <c r="AO2954" s="75" t="str">
        <f t="shared" si="602"/>
        <v/>
      </c>
      <c r="AP2954" s="75" t="str">
        <f t="shared" si="603"/>
        <v/>
      </c>
      <c r="AQ2954" s="75" t="str">
        <f t="shared" si="604"/>
        <v>A</v>
      </c>
      <c r="AR2954" s="75" t="str">
        <f t="shared" si="605"/>
        <v/>
      </c>
      <c r="AS2954" s="75"/>
      <c r="AT2954" s="75"/>
      <c r="AU2954" s="48" t="e">
        <f>IF(OR(AQ2954="I",#REF!="I",AQ2954="C",#REF!="C"),"Termovacío",IF(OR(AO2954="I",AN2954="I",AP2954="I",AK2954="I",AL2954="I",AO2954="C",AN2954="C",AP2954="C",AK2954="C",AL2954="C"),"Regeneración",""))</f>
        <v>#REF!</v>
      </c>
    </row>
    <row r="2955" spans="1:47" s="10" customFormat="1" ht="15" customHeight="1" x14ac:dyDescent="0.2">
      <c r="A2955" s="4">
        <v>76</v>
      </c>
      <c r="B2955" s="4">
        <v>500057</v>
      </c>
      <c r="C2955" s="4" t="s">
        <v>111</v>
      </c>
      <c r="D2955" s="4" t="s">
        <v>163</v>
      </c>
      <c r="E2955" s="3"/>
      <c r="F2955" s="4" t="s">
        <v>368</v>
      </c>
      <c r="G2955" s="4" t="s">
        <v>9</v>
      </c>
      <c r="H2955" s="4" t="s">
        <v>199</v>
      </c>
      <c r="I2955" s="4" t="s">
        <v>10</v>
      </c>
      <c r="J2955" s="4" t="s">
        <v>144</v>
      </c>
      <c r="K2955" s="4" t="s">
        <v>145</v>
      </c>
      <c r="L2955" s="4">
        <v>1977</v>
      </c>
      <c r="M2955" s="4" t="s">
        <v>266</v>
      </c>
      <c r="N2955" s="4" t="s">
        <v>304</v>
      </c>
      <c r="O2955" s="4"/>
      <c r="P2955" s="4"/>
      <c r="Q2955" s="4"/>
      <c r="R2955" s="4" t="s">
        <v>123</v>
      </c>
      <c r="S2955" s="13"/>
      <c r="T2955" s="4"/>
      <c r="U2955" s="4"/>
      <c r="V2955" s="4"/>
      <c r="W2955" s="4">
        <v>60</v>
      </c>
      <c r="X2955" s="13">
        <v>42240</v>
      </c>
      <c r="Y2955" s="27"/>
      <c r="Z2955" s="27"/>
      <c r="AA2955" s="28"/>
      <c r="AB2955" s="31"/>
      <c r="AC2955" s="32">
        <v>21</v>
      </c>
      <c r="AD2955" s="28"/>
      <c r="AE2955" s="28"/>
      <c r="AF2955" s="33"/>
      <c r="AG2955" s="28"/>
      <c r="AH2955" s="31"/>
      <c r="AI2955" s="31"/>
      <c r="AJ2955" s="31"/>
      <c r="AK2955" s="75" t="str">
        <f t="shared" si="599"/>
        <v/>
      </c>
      <c r="AL2955" s="75" t="str">
        <f t="shared" si="600"/>
        <v/>
      </c>
      <c r="AM2955" s="75"/>
      <c r="AN2955" s="75" t="str">
        <f t="shared" si="601"/>
        <v/>
      </c>
      <c r="AO2955" s="75" t="str">
        <f t="shared" si="602"/>
        <v/>
      </c>
      <c r="AP2955" s="75" t="str">
        <f t="shared" si="603"/>
        <v/>
      </c>
      <c r="AQ2955" s="75" t="str">
        <f t="shared" si="604"/>
        <v>I</v>
      </c>
      <c r="AR2955" s="75" t="str">
        <f t="shared" si="605"/>
        <v/>
      </c>
      <c r="AS2955" s="75"/>
      <c r="AT2955" s="75"/>
      <c r="AU2955" s="48" t="e">
        <f>IF(OR(AQ2955="I",#REF!="I",AQ2955="C",#REF!="C"),"Termovacío",IF(OR(AO2955="I",AN2955="I",AP2955="I",AK2955="I",AL2955="I",AO2955="C",AN2955="C",AP2955="C",AK2955="C",AL2955="C"),"Regeneración",""))</f>
        <v>#REF!</v>
      </c>
    </row>
    <row r="2956" spans="1:47" s="10" customFormat="1" ht="15" customHeight="1" x14ac:dyDescent="0.2">
      <c r="A2956" s="4">
        <v>76</v>
      </c>
      <c r="B2956" s="4">
        <v>500057</v>
      </c>
      <c r="C2956" s="4" t="s">
        <v>111</v>
      </c>
      <c r="D2956" s="4" t="s">
        <v>163</v>
      </c>
      <c r="E2956" s="3"/>
      <c r="F2956" s="4" t="s">
        <v>368</v>
      </c>
      <c r="G2956" s="4" t="s">
        <v>9</v>
      </c>
      <c r="H2956" s="4" t="s">
        <v>199</v>
      </c>
      <c r="I2956" s="4" t="s">
        <v>10</v>
      </c>
      <c r="J2956" s="4" t="s">
        <v>144</v>
      </c>
      <c r="K2956" s="4" t="s">
        <v>145</v>
      </c>
      <c r="L2956" s="4">
        <v>1977</v>
      </c>
      <c r="M2956" s="4" t="s">
        <v>266</v>
      </c>
      <c r="N2956" s="4" t="s">
        <v>304</v>
      </c>
      <c r="O2956" s="4"/>
      <c r="P2956" s="4"/>
      <c r="Q2956" s="4"/>
      <c r="R2956" s="4" t="s">
        <v>123</v>
      </c>
      <c r="S2956" s="13"/>
      <c r="T2956" s="4"/>
      <c r="U2956" s="4"/>
      <c r="V2956" s="4"/>
      <c r="W2956" s="4">
        <v>60</v>
      </c>
      <c r="X2956" s="13">
        <v>41989</v>
      </c>
      <c r="Y2956" s="27"/>
      <c r="Z2956" s="27"/>
      <c r="AA2956" s="28"/>
      <c r="AB2956" s="31"/>
      <c r="AC2956" s="32">
        <v>22.9</v>
      </c>
      <c r="AD2956" s="28"/>
      <c r="AE2956" s="28">
        <v>32</v>
      </c>
      <c r="AF2956" s="33">
        <v>0.04</v>
      </c>
      <c r="AG2956" s="28">
        <v>3</v>
      </c>
      <c r="AH2956" s="31">
        <v>0.10199999999999999</v>
      </c>
      <c r="AI2956" s="31"/>
      <c r="AJ2956" s="31"/>
      <c r="AK2956" s="75" t="str">
        <f t="shared" si="599"/>
        <v>C</v>
      </c>
      <c r="AL2956" s="75" t="str">
        <f t="shared" si="600"/>
        <v/>
      </c>
      <c r="AM2956" s="75"/>
      <c r="AN2956" s="75" t="str">
        <f t="shared" si="601"/>
        <v>A</v>
      </c>
      <c r="AO2956" s="75" t="str">
        <f t="shared" si="602"/>
        <v>A</v>
      </c>
      <c r="AP2956" s="75" t="str">
        <f t="shared" si="603"/>
        <v>A</v>
      </c>
      <c r="AQ2956" s="75" t="str">
        <f t="shared" si="604"/>
        <v>I</v>
      </c>
      <c r="AR2956" s="75" t="str">
        <f t="shared" si="605"/>
        <v/>
      </c>
      <c r="AS2956" s="75"/>
      <c r="AT2956" s="75"/>
      <c r="AU2956" s="48" t="e">
        <f>IF(OR(AQ2956="I",#REF!="I",AQ2956="C",#REF!="C"),"Termovacío",IF(OR(AO2956="I",AN2956="I",AP2956="I",AK2956="I",AL2956="I",AO2956="C",AN2956="C",AP2956="C",AK2956="C",AL2956="C"),"Regeneración",""))</f>
        <v>#REF!</v>
      </c>
    </row>
    <row r="2957" spans="1:47" s="10" customFormat="1" ht="15" customHeight="1" x14ac:dyDescent="0.2">
      <c r="A2957" s="4">
        <v>76</v>
      </c>
      <c r="B2957" s="4">
        <v>500057</v>
      </c>
      <c r="C2957" s="4" t="s">
        <v>111</v>
      </c>
      <c r="D2957" s="4" t="s">
        <v>163</v>
      </c>
      <c r="E2957" s="3"/>
      <c r="F2957" s="4" t="s">
        <v>368</v>
      </c>
      <c r="G2957" s="4" t="s">
        <v>9</v>
      </c>
      <c r="H2957" s="4" t="s">
        <v>199</v>
      </c>
      <c r="I2957" s="4" t="s">
        <v>10</v>
      </c>
      <c r="J2957" s="4" t="s">
        <v>144</v>
      </c>
      <c r="K2957" s="4" t="s">
        <v>145</v>
      </c>
      <c r="L2957" s="4">
        <v>1977</v>
      </c>
      <c r="M2957" s="4" t="s">
        <v>266</v>
      </c>
      <c r="N2957" s="4" t="s">
        <v>304</v>
      </c>
      <c r="O2957" s="4"/>
      <c r="P2957" s="4"/>
      <c r="Q2957" s="4"/>
      <c r="R2957" s="4" t="s">
        <v>123</v>
      </c>
      <c r="S2957" s="13"/>
      <c r="T2957" s="4"/>
      <c r="U2957" s="4"/>
      <c r="V2957" s="4"/>
      <c r="W2957" s="4">
        <v>60</v>
      </c>
      <c r="X2957" s="13">
        <v>41736</v>
      </c>
      <c r="Y2957" s="27"/>
      <c r="Z2957" s="27"/>
      <c r="AA2957" s="28"/>
      <c r="AB2957" s="31"/>
      <c r="AC2957" s="32"/>
      <c r="AD2957" s="28"/>
      <c r="AE2957" s="28">
        <v>39.700000000000003</v>
      </c>
      <c r="AF2957" s="33">
        <v>0.05</v>
      </c>
      <c r="AG2957" s="28">
        <v>3.5</v>
      </c>
      <c r="AH2957" s="31">
        <v>1.9800000000000002E-2</v>
      </c>
      <c r="AI2957" s="31">
        <v>3.0700000000000002E-2</v>
      </c>
      <c r="AJ2957" s="31"/>
      <c r="AK2957" s="75" t="str">
        <f t="shared" si="599"/>
        <v>A</v>
      </c>
      <c r="AL2957" s="75" t="str">
        <f t="shared" si="600"/>
        <v>A</v>
      </c>
      <c r="AM2957" s="75"/>
      <c r="AN2957" s="75" t="str">
        <f t="shared" si="601"/>
        <v>A</v>
      </c>
      <c r="AO2957" s="75" t="str">
        <f t="shared" si="602"/>
        <v>A</v>
      </c>
      <c r="AP2957" s="75" t="str">
        <f t="shared" si="603"/>
        <v>A</v>
      </c>
      <c r="AQ2957" s="75" t="str">
        <f t="shared" si="604"/>
        <v/>
      </c>
      <c r="AR2957" s="75" t="str">
        <f t="shared" si="605"/>
        <v/>
      </c>
      <c r="AS2957" s="75"/>
      <c r="AT2957" s="75"/>
      <c r="AU2957" s="48" t="e">
        <f>IF(OR(AQ2957="I",#REF!="I",AQ2957="C",#REF!="C"),"Termovacío",IF(OR(AO2957="I",AN2957="I",AP2957="I",AK2957="I",AL2957="I",AO2957="C",AN2957="C",AP2957="C",AK2957="C",AL2957="C"),"Regeneración",""))</f>
        <v>#REF!</v>
      </c>
    </row>
    <row r="2958" spans="1:47" s="10" customFormat="1" ht="15" customHeight="1" x14ac:dyDescent="0.2">
      <c r="A2958" s="4">
        <v>76</v>
      </c>
      <c r="B2958" s="4">
        <v>500057</v>
      </c>
      <c r="C2958" s="4" t="s">
        <v>111</v>
      </c>
      <c r="D2958" s="4" t="s">
        <v>163</v>
      </c>
      <c r="E2958" s="3"/>
      <c r="F2958" s="4" t="s">
        <v>368</v>
      </c>
      <c r="G2958" s="4" t="s">
        <v>9</v>
      </c>
      <c r="H2958" s="4" t="s">
        <v>199</v>
      </c>
      <c r="I2958" s="4" t="s">
        <v>10</v>
      </c>
      <c r="J2958" s="4" t="s">
        <v>144</v>
      </c>
      <c r="K2958" s="4" t="s">
        <v>145</v>
      </c>
      <c r="L2958" s="4">
        <v>1977</v>
      </c>
      <c r="M2958" s="4" t="s">
        <v>266</v>
      </c>
      <c r="N2958" s="4" t="s">
        <v>304</v>
      </c>
      <c r="O2958" s="4"/>
      <c r="P2958" s="4"/>
      <c r="Q2958" s="4"/>
      <c r="R2958" s="4" t="s">
        <v>123</v>
      </c>
      <c r="S2958" s="13"/>
      <c r="T2958" s="4"/>
      <c r="U2958" s="4"/>
      <c r="V2958" s="4"/>
      <c r="W2958" s="4">
        <v>60</v>
      </c>
      <c r="X2958" s="13">
        <v>41690</v>
      </c>
      <c r="Y2958" s="27"/>
      <c r="Z2958" s="27"/>
      <c r="AA2958" s="28"/>
      <c r="AB2958" s="31"/>
      <c r="AC2958" s="32"/>
      <c r="AD2958" s="28"/>
      <c r="AE2958" s="28">
        <v>27.7</v>
      </c>
      <c r="AF2958" s="33">
        <v>0.06</v>
      </c>
      <c r="AG2958" s="28">
        <v>4</v>
      </c>
      <c r="AH2958" s="31">
        <v>2.12E-2</v>
      </c>
      <c r="AI2958" s="31">
        <v>4.2999999999999997E-2</v>
      </c>
      <c r="AJ2958" s="31"/>
      <c r="AK2958" s="75" t="str">
        <f t="shared" si="599"/>
        <v>A</v>
      </c>
      <c r="AL2958" s="75" t="str">
        <f t="shared" si="600"/>
        <v>A</v>
      </c>
      <c r="AM2958" s="75"/>
      <c r="AN2958" s="75" t="str">
        <f t="shared" si="601"/>
        <v>C</v>
      </c>
      <c r="AO2958" s="75" t="str">
        <f t="shared" si="602"/>
        <v>I</v>
      </c>
      <c r="AP2958" s="75" t="str">
        <f t="shared" si="603"/>
        <v>I</v>
      </c>
      <c r="AQ2958" s="75" t="str">
        <f t="shared" si="604"/>
        <v/>
      </c>
      <c r="AR2958" s="75" t="str">
        <f t="shared" si="605"/>
        <v/>
      </c>
      <c r="AS2958" s="75"/>
      <c r="AT2958" s="75"/>
      <c r="AU2958" s="48" t="e">
        <f>IF(OR(AQ2958="I",#REF!="I",AQ2958="C",#REF!="C"),"Termovacío",IF(OR(AO2958="I",AN2958="I",AP2958="I",AK2958="I",AL2958="I",AO2958="C",AN2958="C",AP2958="C",AK2958="C",AL2958="C"),"Regeneración",""))</f>
        <v>#REF!</v>
      </c>
    </row>
    <row r="2959" spans="1:47" s="10" customFormat="1" ht="15" customHeight="1" x14ac:dyDescent="0.2">
      <c r="A2959" s="4">
        <v>76</v>
      </c>
      <c r="B2959" s="4">
        <v>500057</v>
      </c>
      <c r="C2959" s="4" t="s">
        <v>111</v>
      </c>
      <c r="D2959" s="4" t="s">
        <v>163</v>
      </c>
      <c r="E2959" s="3"/>
      <c r="F2959" s="4" t="s">
        <v>368</v>
      </c>
      <c r="G2959" s="4" t="s">
        <v>9</v>
      </c>
      <c r="H2959" s="4" t="s">
        <v>199</v>
      </c>
      <c r="I2959" s="4" t="s">
        <v>10</v>
      </c>
      <c r="J2959" s="4" t="s">
        <v>144</v>
      </c>
      <c r="K2959" s="4" t="s">
        <v>145</v>
      </c>
      <c r="L2959" s="4">
        <v>1977</v>
      </c>
      <c r="M2959" s="4" t="s">
        <v>266</v>
      </c>
      <c r="N2959" s="4" t="s">
        <v>304</v>
      </c>
      <c r="O2959" s="4"/>
      <c r="P2959" s="4"/>
      <c r="Q2959" s="4"/>
      <c r="R2959" s="4" t="s">
        <v>123</v>
      </c>
      <c r="S2959" s="13"/>
      <c r="T2959" s="4"/>
      <c r="U2959" s="4"/>
      <c r="V2959" s="4"/>
      <c r="W2959" s="4">
        <v>60</v>
      </c>
      <c r="X2959" s="13">
        <v>41645</v>
      </c>
      <c r="Y2959" s="27"/>
      <c r="Z2959" s="27"/>
      <c r="AA2959" s="28"/>
      <c r="AB2959" s="31"/>
      <c r="AC2959" s="32"/>
      <c r="AD2959" s="28"/>
      <c r="AE2959" s="28">
        <v>26.3</v>
      </c>
      <c r="AF2959" s="33">
        <v>0.03</v>
      </c>
      <c r="AG2959" s="28">
        <v>3.5</v>
      </c>
      <c r="AH2959" s="31"/>
      <c r="AI2959" s="31"/>
      <c r="AJ2959" s="31"/>
      <c r="AK2959" s="75" t="str">
        <f t="shared" si="599"/>
        <v/>
      </c>
      <c r="AL2959" s="75" t="str">
        <f t="shared" si="600"/>
        <v/>
      </c>
      <c r="AM2959" s="75"/>
      <c r="AN2959" s="75" t="str">
        <f t="shared" si="601"/>
        <v>A</v>
      </c>
      <c r="AO2959" s="75" t="str">
        <f t="shared" si="602"/>
        <v>I</v>
      </c>
      <c r="AP2959" s="75" t="str">
        <f t="shared" si="603"/>
        <v>A</v>
      </c>
      <c r="AQ2959" s="75" t="str">
        <f t="shared" si="604"/>
        <v/>
      </c>
      <c r="AR2959" s="75" t="str">
        <f t="shared" si="605"/>
        <v/>
      </c>
      <c r="AS2959" s="75"/>
      <c r="AT2959" s="75"/>
      <c r="AU2959" s="48" t="e">
        <f>IF(OR(AQ2959="I",#REF!="I",AQ2959="C",#REF!="C"),"Termovacío",IF(OR(AO2959="I",AN2959="I",AP2959="I",AK2959="I",AL2959="I",AO2959="C",AN2959="C",AP2959="C",AK2959="C",AL2959="C"),"Regeneración",""))</f>
        <v>#REF!</v>
      </c>
    </row>
    <row r="2960" spans="1:47" s="10" customFormat="1" ht="15" customHeight="1" x14ac:dyDescent="0.2">
      <c r="A2960" s="4">
        <v>76</v>
      </c>
      <c r="B2960" s="4">
        <v>500057</v>
      </c>
      <c r="C2960" s="4" t="s">
        <v>111</v>
      </c>
      <c r="D2960" s="4" t="s">
        <v>163</v>
      </c>
      <c r="E2960" s="3"/>
      <c r="F2960" s="4" t="s">
        <v>368</v>
      </c>
      <c r="G2960" s="4" t="s">
        <v>9</v>
      </c>
      <c r="H2960" s="4" t="s">
        <v>199</v>
      </c>
      <c r="I2960" s="4" t="s">
        <v>10</v>
      </c>
      <c r="J2960" s="4" t="s">
        <v>144</v>
      </c>
      <c r="K2960" s="4" t="s">
        <v>145</v>
      </c>
      <c r="L2960" s="4">
        <v>1977</v>
      </c>
      <c r="M2960" s="4" t="s">
        <v>266</v>
      </c>
      <c r="N2960" s="4" t="s">
        <v>304</v>
      </c>
      <c r="O2960" s="4"/>
      <c r="P2960" s="4"/>
      <c r="Q2960" s="4"/>
      <c r="R2960" s="4" t="s">
        <v>123</v>
      </c>
      <c r="S2960" s="13"/>
      <c r="T2960" s="4"/>
      <c r="U2960" s="4"/>
      <c r="V2960" s="4"/>
      <c r="W2960" s="4">
        <v>60</v>
      </c>
      <c r="X2960" s="13">
        <v>41347</v>
      </c>
      <c r="Y2960" s="27"/>
      <c r="Z2960" s="27"/>
      <c r="AA2960" s="28"/>
      <c r="AB2960" s="31"/>
      <c r="AC2960" s="32"/>
      <c r="AD2960" s="28"/>
      <c r="AE2960" s="28">
        <v>32</v>
      </c>
      <c r="AF2960" s="33">
        <v>0.02</v>
      </c>
      <c r="AG2960" s="28">
        <v>3</v>
      </c>
      <c r="AH2960" s="31">
        <v>9.1999999999999998E-2</v>
      </c>
      <c r="AI2960" s="31">
        <v>2.61</v>
      </c>
      <c r="AJ2960" s="31"/>
      <c r="AK2960" s="75" t="str">
        <f t="shared" si="599"/>
        <v>A</v>
      </c>
      <c r="AL2960" s="75" t="str">
        <f t="shared" si="600"/>
        <v>A</v>
      </c>
      <c r="AM2960" s="75"/>
      <c r="AN2960" s="75" t="str">
        <f t="shared" si="601"/>
        <v>A</v>
      </c>
      <c r="AO2960" s="75" t="str">
        <f t="shared" si="602"/>
        <v>A</v>
      </c>
      <c r="AP2960" s="75" t="str">
        <f t="shared" si="603"/>
        <v>A</v>
      </c>
      <c r="AQ2960" s="75" t="str">
        <f t="shared" si="604"/>
        <v/>
      </c>
      <c r="AR2960" s="75" t="str">
        <f t="shared" si="605"/>
        <v/>
      </c>
      <c r="AS2960" s="75"/>
      <c r="AT2960" s="75"/>
      <c r="AU2960" s="48" t="e">
        <f>IF(OR(AQ2960="I",#REF!="I",AQ2960="C",#REF!="C"),"Termovacío",IF(OR(AO2960="I",AN2960="I",AP2960="I",AK2960="I",AL2960="I",AO2960="C",AN2960="C",AP2960="C",AK2960="C",AL2960="C"),"Regeneración",""))</f>
        <v>#REF!</v>
      </c>
    </row>
    <row r="2961" spans="1:47" s="10" customFormat="1" ht="15" customHeight="1" x14ac:dyDescent="0.2">
      <c r="A2961" s="4">
        <v>76</v>
      </c>
      <c r="B2961" s="4">
        <v>500057</v>
      </c>
      <c r="C2961" s="4" t="s">
        <v>111</v>
      </c>
      <c r="D2961" s="4" t="s">
        <v>163</v>
      </c>
      <c r="E2961" s="3"/>
      <c r="F2961" s="4" t="s">
        <v>368</v>
      </c>
      <c r="G2961" s="4" t="s">
        <v>9</v>
      </c>
      <c r="H2961" s="4" t="s">
        <v>199</v>
      </c>
      <c r="I2961" s="4" t="s">
        <v>10</v>
      </c>
      <c r="J2961" s="4" t="s">
        <v>144</v>
      </c>
      <c r="K2961" s="4" t="s">
        <v>145</v>
      </c>
      <c r="L2961" s="4">
        <v>1977</v>
      </c>
      <c r="M2961" s="4" t="s">
        <v>266</v>
      </c>
      <c r="N2961" s="4" t="s">
        <v>304</v>
      </c>
      <c r="O2961" s="4"/>
      <c r="P2961" s="4"/>
      <c r="Q2961" s="4"/>
      <c r="R2961" s="4" t="s">
        <v>123</v>
      </c>
      <c r="S2961" s="13"/>
      <c r="T2961" s="4"/>
      <c r="U2961" s="4"/>
      <c r="V2961" s="4"/>
      <c r="W2961" s="4">
        <v>60</v>
      </c>
      <c r="X2961" s="13">
        <v>41114</v>
      </c>
      <c r="Y2961" s="27"/>
      <c r="Z2961" s="27"/>
      <c r="AA2961" s="28"/>
      <c r="AB2961" s="31"/>
      <c r="AC2961" s="32"/>
      <c r="AD2961" s="28"/>
      <c r="AE2961" s="28">
        <v>30</v>
      </c>
      <c r="AF2961" s="33">
        <v>0.04</v>
      </c>
      <c r="AG2961" s="28">
        <v>3</v>
      </c>
      <c r="AH2961" s="31">
        <v>6.4000000000000001E-2</v>
      </c>
      <c r="AI2961" s="31">
        <v>2.2589999999999999</v>
      </c>
      <c r="AJ2961" s="31"/>
      <c r="AK2961" s="75" t="str">
        <f t="shared" si="599"/>
        <v>A</v>
      </c>
      <c r="AL2961" s="75" t="str">
        <f t="shared" si="600"/>
        <v>A</v>
      </c>
      <c r="AM2961" s="75"/>
      <c r="AN2961" s="75" t="str">
        <f t="shared" si="601"/>
        <v>A</v>
      </c>
      <c r="AO2961" s="75" t="str">
        <f t="shared" si="602"/>
        <v>C</v>
      </c>
      <c r="AP2961" s="75" t="str">
        <f t="shared" si="603"/>
        <v>A</v>
      </c>
      <c r="AQ2961" s="75" t="str">
        <f t="shared" si="604"/>
        <v/>
      </c>
      <c r="AR2961" s="75" t="str">
        <f t="shared" si="605"/>
        <v/>
      </c>
      <c r="AS2961" s="75"/>
      <c r="AT2961" s="75"/>
      <c r="AU2961" s="48" t="e">
        <f>IF(OR(AQ2961="I",#REF!="I",AQ2961="C",#REF!="C"),"Termovacío",IF(OR(AO2961="I",AN2961="I",AP2961="I",AK2961="I",AL2961="I",AO2961="C",AN2961="C",AP2961="C",AK2961="C",AL2961="C"),"Regeneración",""))</f>
        <v>#REF!</v>
      </c>
    </row>
    <row r="2962" spans="1:47" s="10" customFormat="1" ht="15" customHeight="1" x14ac:dyDescent="0.2">
      <c r="A2962" s="4">
        <v>76</v>
      </c>
      <c r="B2962" s="4">
        <v>500057</v>
      </c>
      <c r="C2962" s="4" t="s">
        <v>111</v>
      </c>
      <c r="D2962" s="4" t="s">
        <v>163</v>
      </c>
      <c r="E2962" s="3"/>
      <c r="F2962" s="4" t="s">
        <v>368</v>
      </c>
      <c r="G2962" s="4" t="s">
        <v>9</v>
      </c>
      <c r="H2962" s="4" t="s">
        <v>199</v>
      </c>
      <c r="I2962" s="4" t="s">
        <v>10</v>
      </c>
      <c r="J2962" s="4" t="s">
        <v>144</v>
      </c>
      <c r="K2962" s="4" t="s">
        <v>145</v>
      </c>
      <c r="L2962" s="4">
        <v>1977</v>
      </c>
      <c r="M2962" s="4" t="s">
        <v>266</v>
      </c>
      <c r="N2962" s="4" t="s">
        <v>304</v>
      </c>
      <c r="O2962" s="4"/>
      <c r="P2962" s="4"/>
      <c r="Q2962" s="4"/>
      <c r="R2962" s="4" t="s">
        <v>123</v>
      </c>
      <c r="S2962" s="13"/>
      <c r="T2962" s="4"/>
      <c r="U2962" s="4"/>
      <c r="V2962" s="4"/>
      <c r="W2962" s="4">
        <v>60</v>
      </c>
      <c r="X2962" s="13">
        <v>40932</v>
      </c>
      <c r="Y2962" s="27"/>
      <c r="Z2962" s="27"/>
      <c r="AA2962" s="28"/>
      <c r="AB2962" s="31"/>
      <c r="AC2962" s="32"/>
      <c r="AD2962" s="28"/>
      <c r="AE2962" s="28">
        <v>32</v>
      </c>
      <c r="AF2962" s="33">
        <v>0.04</v>
      </c>
      <c r="AG2962" s="28">
        <v>3</v>
      </c>
      <c r="AH2962" s="31">
        <v>6.2E-2</v>
      </c>
      <c r="AI2962" s="31">
        <v>2.0819999999999999</v>
      </c>
      <c r="AJ2962" s="31"/>
      <c r="AK2962" s="75" t="str">
        <f t="shared" si="599"/>
        <v>A</v>
      </c>
      <c r="AL2962" s="75" t="str">
        <f t="shared" si="600"/>
        <v>A</v>
      </c>
      <c r="AM2962" s="75"/>
      <c r="AN2962" s="75" t="str">
        <f t="shared" si="601"/>
        <v>A</v>
      </c>
      <c r="AO2962" s="75" t="str">
        <f t="shared" si="602"/>
        <v>A</v>
      </c>
      <c r="AP2962" s="75" t="str">
        <f t="shared" si="603"/>
        <v>A</v>
      </c>
      <c r="AQ2962" s="75" t="str">
        <f t="shared" si="604"/>
        <v/>
      </c>
      <c r="AR2962" s="75" t="str">
        <f t="shared" si="605"/>
        <v/>
      </c>
      <c r="AS2962" s="75"/>
      <c r="AT2962" s="75"/>
      <c r="AU2962" s="48" t="e">
        <f>IF(OR(AQ2962="I",#REF!="I",AQ2962="C",#REF!="C"),"Termovacío",IF(OR(AO2962="I",AN2962="I",AP2962="I",AK2962="I",AL2962="I",AO2962="C",AN2962="C",AP2962="C",AK2962="C",AL2962="C"),"Regeneración",""))</f>
        <v>#REF!</v>
      </c>
    </row>
    <row r="2963" spans="1:47" s="10" customFormat="1" ht="15" customHeight="1" x14ac:dyDescent="0.2">
      <c r="A2963" s="4">
        <v>76</v>
      </c>
      <c r="B2963" s="4">
        <v>500057</v>
      </c>
      <c r="C2963" s="4" t="s">
        <v>111</v>
      </c>
      <c r="D2963" s="4" t="s">
        <v>163</v>
      </c>
      <c r="E2963" s="3"/>
      <c r="F2963" s="4" t="s">
        <v>368</v>
      </c>
      <c r="G2963" s="4" t="s">
        <v>9</v>
      </c>
      <c r="H2963" s="4" t="s">
        <v>199</v>
      </c>
      <c r="I2963" s="4" t="s">
        <v>10</v>
      </c>
      <c r="J2963" s="4" t="s">
        <v>144</v>
      </c>
      <c r="K2963" s="4" t="s">
        <v>145</v>
      </c>
      <c r="L2963" s="4">
        <v>1977</v>
      </c>
      <c r="M2963" s="4" t="s">
        <v>266</v>
      </c>
      <c r="N2963" s="4" t="s">
        <v>304</v>
      </c>
      <c r="O2963" s="4"/>
      <c r="P2963" s="4"/>
      <c r="Q2963" s="4"/>
      <c r="R2963" s="4" t="s">
        <v>123</v>
      </c>
      <c r="S2963" s="13"/>
      <c r="T2963" s="4"/>
      <c r="U2963" s="4"/>
      <c r="V2963" s="4"/>
      <c r="W2963" s="4">
        <v>60</v>
      </c>
      <c r="X2963" s="13">
        <v>40625</v>
      </c>
      <c r="Y2963" s="27"/>
      <c r="Z2963" s="27"/>
      <c r="AA2963" s="28"/>
      <c r="AB2963" s="31"/>
      <c r="AC2963" s="32"/>
      <c r="AD2963" s="28"/>
      <c r="AE2963" s="28">
        <v>30</v>
      </c>
      <c r="AF2963" s="33">
        <v>0.02</v>
      </c>
      <c r="AG2963" s="28">
        <v>3</v>
      </c>
      <c r="AH2963" s="31">
        <v>5.6000000000000001E-2</v>
      </c>
      <c r="AI2963" s="31">
        <v>1.9890000000000001</v>
      </c>
      <c r="AJ2963" s="31"/>
      <c r="AK2963" s="75" t="str">
        <f t="shared" si="599"/>
        <v>A</v>
      </c>
      <c r="AL2963" s="75" t="str">
        <f t="shared" si="600"/>
        <v>A</v>
      </c>
      <c r="AM2963" s="75"/>
      <c r="AN2963" s="75" t="str">
        <f t="shared" si="601"/>
        <v>A</v>
      </c>
      <c r="AO2963" s="75" t="str">
        <f t="shared" si="602"/>
        <v>C</v>
      </c>
      <c r="AP2963" s="75" t="str">
        <f t="shared" si="603"/>
        <v>A</v>
      </c>
      <c r="AQ2963" s="75" t="str">
        <f t="shared" si="604"/>
        <v/>
      </c>
      <c r="AR2963" s="75" t="str">
        <f t="shared" si="605"/>
        <v/>
      </c>
      <c r="AS2963" s="75"/>
      <c r="AT2963" s="75"/>
      <c r="AU2963" s="48" t="e">
        <f>IF(OR(AQ2963="I",#REF!="I",AQ2963="C",#REF!="C"),"Termovacío",IF(OR(AO2963="I",AN2963="I",AP2963="I",AK2963="I",AL2963="I",AO2963="C",AN2963="C",AP2963="C",AK2963="C",AL2963="C"),"Regeneración",""))</f>
        <v>#REF!</v>
      </c>
    </row>
    <row r="2964" spans="1:47" s="10" customFormat="1" ht="15" customHeight="1" x14ac:dyDescent="0.2">
      <c r="A2964" s="4">
        <v>76</v>
      </c>
      <c r="B2964" s="4">
        <v>500057</v>
      </c>
      <c r="C2964" s="4" t="s">
        <v>111</v>
      </c>
      <c r="D2964" s="4" t="s">
        <v>163</v>
      </c>
      <c r="E2964" s="3"/>
      <c r="F2964" s="4" t="s">
        <v>368</v>
      </c>
      <c r="G2964" s="4" t="s">
        <v>9</v>
      </c>
      <c r="H2964" s="4" t="s">
        <v>199</v>
      </c>
      <c r="I2964" s="4" t="s">
        <v>10</v>
      </c>
      <c r="J2964" s="4" t="s">
        <v>144</v>
      </c>
      <c r="K2964" s="4" t="s">
        <v>145</v>
      </c>
      <c r="L2964" s="4">
        <v>1977</v>
      </c>
      <c r="M2964" s="4" t="s">
        <v>266</v>
      </c>
      <c r="N2964" s="4" t="s">
        <v>304</v>
      </c>
      <c r="O2964" s="4"/>
      <c r="P2964" s="4"/>
      <c r="Q2964" s="4"/>
      <c r="R2964" s="4" t="s">
        <v>123</v>
      </c>
      <c r="S2964" s="13"/>
      <c r="T2964" s="4"/>
      <c r="U2964" s="4"/>
      <c r="V2964" s="4"/>
      <c r="W2964" s="4">
        <v>60</v>
      </c>
      <c r="X2964" s="13">
        <v>40487</v>
      </c>
      <c r="Y2964" s="27"/>
      <c r="Z2964" s="27"/>
      <c r="AA2964" s="28"/>
      <c r="AB2964" s="31"/>
      <c r="AC2964" s="32"/>
      <c r="AD2964" s="28"/>
      <c r="AE2964" s="28">
        <v>32</v>
      </c>
      <c r="AF2964" s="33">
        <v>0.02</v>
      </c>
      <c r="AG2964" s="28">
        <v>2</v>
      </c>
      <c r="AH2964" s="31">
        <v>3.4000000000000002E-2</v>
      </c>
      <c r="AI2964" s="31">
        <v>1.2529999999999999</v>
      </c>
      <c r="AJ2964" s="31"/>
      <c r="AK2964" s="75" t="str">
        <f t="shared" si="599"/>
        <v>A</v>
      </c>
      <c r="AL2964" s="75" t="str">
        <f t="shared" si="600"/>
        <v>A</v>
      </c>
      <c r="AM2964" s="75"/>
      <c r="AN2964" s="75" t="str">
        <f t="shared" si="601"/>
        <v>A</v>
      </c>
      <c r="AO2964" s="75" t="str">
        <f t="shared" si="602"/>
        <v>A</v>
      </c>
      <c r="AP2964" s="75" t="str">
        <f t="shared" si="603"/>
        <v>A</v>
      </c>
      <c r="AQ2964" s="75" t="str">
        <f t="shared" si="604"/>
        <v/>
      </c>
      <c r="AR2964" s="75" t="str">
        <f t="shared" si="605"/>
        <v/>
      </c>
      <c r="AS2964" s="75"/>
      <c r="AT2964" s="75"/>
      <c r="AU2964" s="48" t="e">
        <f>IF(OR(AQ2964="I",#REF!="I",AQ2964="C",#REF!="C"),"Termovacío",IF(OR(AO2964="I",AN2964="I",AP2964="I",AK2964="I",AL2964="I",AO2964="C",AN2964="C",AP2964="C",AK2964="C",AL2964="C"),"Regeneración",""))</f>
        <v>#REF!</v>
      </c>
    </row>
    <row r="2965" spans="1:47" s="10" customFormat="1" ht="15" customHeight="1" x14ac:dyDescent="0.2">
      <c r="A2965" s="4">
        <v>76</v>
      </c>
      <c r="B2965" s="4">
        <v>500057</v>
      </c>
      <c r="C2965" s="4" t="s">
        <v>111</v>
      </c>
      <c r="D2965" s="4" t="s">
        <v>163</v>
      </c>
      <c r="E2965" s="3"/>
      <c r="F2965" s="4" t="s">
        <v>368</v>
      </c>
      <c r="G2965" s="4" t="s">
        <v>9</v>
      </c>
      <c r="H2965" s="4" t="s">
        <v>199</v>
      </c>
      <c r="I2965" s="4" t="s">
        <v>10</v>
      </c>
      <c r="J2965" s="4" t="s">
        <v>144</v>
      </c>
      <c r="K2965" s="4" t="s">
        <v>145</v>
      </c>
      <c r="L2965" s="4">
        <v>1977</v>
      </c>
      <c r="M2965" s="4" t="s">
        <v>266</v>
      </c>
      <c r="N2965" s="4" t="s">
        <v>304</v>
      </c>
      <c r="O2965" s="4"/>
      <c r="P2965" s="4"/>
      <c r="Q2965" s="4"/>
      <c r="R2965" s="4" t="s">
        <v>123</v>
      </c>
      <c r="S2965" s="13"/>
      <c r="T2965" s="4"/>
      <c r="U2965" s="4"/>
      <c r="V2965" s="4"/>
      <c r="W2965" s="4">
        <v>60</v>
      </c>
      <c r="X2965" s="13">
        <v>40312</v>
      </c>
      <c r="Y2965" s="27"/>
      <c r="Z2965" s="27"/>
      <c r="AA2965" s="28"/>
      <c r="AB2965" s="31"/>
      <c r="AC2965" s="32"/>
      <c r="AD2965" s="28"/>
      <c r="AE2965" s="28">
        <v>33</v>
      </c>
      <c r="AF2965" s="33">
        <v>0.01</v>
      </c>
      <c r="AG2965" s="28">
        <v>2</v>
      </c>
      <c r="AH2965" s="31">
        <v>7.9000000000000001E-2</v>
      </c>
      <c r="AI2965" s="31">
        <v>1.752</v>
      </c>
      <c r="AJ2965" s="31"/>
      <c r="AK2965" s="75" t="str">
        <f t="shared" si="599"/>
        <v>A</v>
      </c>
      <c r="AL2965" s="75" t="str">
        <f t="shared" si="600"/>
        <v>A</v>
      </c>
      <c r="AM2965" s="75"/>
      <c r="AN2965" s="75" t="str">
        <f t="shared" si="601"/>
        <v>A</v>
      </c>
      <c r="AO2965" s="75" t="str">
        <f t="shared" si="602"/>
        <v>A</v>
      </c>
      <c r="AP2965" s="75" t="str">
        <f t="shared" si="603"/>
        <v>A</v>
      </c>
      <c r="AQ2965" s="75" t="str">
        <f t="shared" si="604"/>
        <v/>
      </c>
      <c r="AR2965" s="75" t="str">
        <f t="shared" si="605"/>
        <v/>
      </c>
      <c r="AS2965" s="75"/>
      <c r="AT2965" s="75"/>
      <c r="AU2965" s="48" t="e">
        <f>IF(OR(AQ2965="I",#REF!="I",AQ2965="C",#REF!="C"),"Termovacío",IF(OR(AO2965="I",AN2965="I",AP2965="I",AK2965="I",AL2965="I",AO2965="C",AN2965="C",AP2965="C",AK2965="C",AL2965="C"),"Regeneración",""))</f>
        <v>#REF!</v>
      </c>
    </row>
    <row r="2966" spans="1:47" s="10" customFormat="1" ht="15" customHeight="1" x14ac:dyDescent="0.2">
      <c r="A2966" s="4">
        <v>76</v>
      </c>
      <c r="B2966" s="4">
        <v>500057</v>
      </c>
      <c r="C2966" s="4" t="s">
        <v>111</v>
      </c>
      <c r="D2966" s="4" t="s">
        <v>163</v>
      </c>
      <c r="E2966" s="3"/>
      <c r="F2966" s="4" t="s">
        <v>368</v>
      </c>
      <c r="G2966" s="4" t="s">
        <v>9</v>
      </c>
      <c r="H2966" s="4" t="s">
        <v>199</v>
      </c>
      <c r="I2966" s="4" t="s">
        <v>10</v>
      </c>
      <c r="J2966" s="4" t="s">
        <v>144</v>
      </c>
      <c r="K2966" s="4" t="s">
        <v>145</v>
      </c>
      <c r="L2966" s="4">
        <v>1977</v>
      </c>
      <c r="M2966" s="4" t="s">
        <v>266</v>
      </c>
      <c r="N2966" s="4" t="s">
        <v>304</v>
      </c>
      <c r="O2966" s="4"/>
      <c r="P2966" s="4"/>
      <c r="Q2966" s="4"/>
      <c r="R2966" s="4" t="s">
        <v>123</v>
      </c>
      <c r="S2966" s="13"/>
      <c r="T2966" s="4"/>
      <c r="U2966" s="4"/>
      <c r="V2966" s="4"/>
      <c r="W2966" s="4">
        <v>60</v>
      </c>
      <c r="X2966" s="13">
        <v>40117</v>
      </c>
      <c r="Y2966" s="27"/>
      <c r="Z2966" s="27"/>
      <c r="AA2966" s="28"/>
      <c r="AB2966" s="31"/>
      <c r="AC2966" s="32"/>
      <c r="AD2966" s="28"/>
      <c r="AE2966" s="28">
        <v>36</v>
      </c>
      <c r="AF2966" s="33">
        <v>0.01</v>
      </c>
      <c r="AG2966" s="28">
        <v>2.5</v>
      </c>
      <c r="AH2966" s="31">
        <v>5.1999999999999998E-2</v>
      </c>
      <c r="AI2966" s="31">
        <v>1.4339999999999999</v>
      </c>
      <c r="AJ2966" s="31"/>
      <c r="AK2966" s="75" t="str">
        <f t="shared" si="599"/>
        <v>A</v>
      </c>
      <c r="AL2966" s="75" t="str">
        <f t="shared" si="600"/>
        <v>A</v>
      </c>
      <c r="AM2966" s="75"/>
      <c r="AN2966" s="75" t="str">
        <f t="shared" si="601"/>
        <v>A</v>
      </c>
      <c r="AO2966" s="75" t="str">
        <f t="shared" si="602"/>
        <v>A</v>
      </c>
      <c r="AP2966" s="75" t="str">
        <f t="shared" si="603"/>
        <v>A</v>
      </c>
      <c r="AQ2966" s="75" t="str">
        <f t="shared" si="604"/>
        <v/>
      </c>
      <c r="AR2966" s="75" t="str">
        <f t="shared" si="605"/>
        <v/>
      </c>
      <c r="AS2966" s="75"/>
      <c r="AT2966" s="75"/>
      <c r="AU2966" s="48" t="e">
        <f>IF(OR(AQ2966="I",#REF!="I",AQ2966="C",#REF!="C"),"Termovacío",IF(OR(AO2966="I",AN2966="I",AP2966="I",AK2966="I",AL2966="I",AO2966="C",AN2966="C",AP2966="C",AK2966="C",AL2966="C"),"Regeneración",""))</f>
        <v>#REF!</v>
      </c>
    </row>
    <row r="2967" spans="1:47" s="10" customFormat="1" ht="15" customHeight="1" x14ac:dyDescent="0.2">
      <c r="A2967" s="4">
        <v>76</v>
      </c>
      <c r="B2967" s="4">
        <v>500057</v>
      </c>
      <c r="C2967" s="4" t="s">
        <v>111</v>
      </c>
      <c r="D2967" s="4" t="s">
        <v>163</v>
      </c>
      <c r="E2967" s="3"/>
      <c r="F2967" s="4" t="s">
        <v>368</v>
      </c>
      <c r="G2967" s="4" t="s">
        <v>9</v>
      </c>
      <c r="H2967" s="4" t="s">
        <v>199</v>
      </c>
      <c r="I2967" s="4" t="s">
        <v>10</v>
      </c>
      <c r="J2967" s="4" t="s">
        <v>144</v>
      </c>
      <c r="K2967" s="4" t="s">
        <v>145</v>
      </c>
      <c r="L2967" s="4">
        <v>1977</v>
      </c>
      <c r="M2967" s="4" t="s">
        <v>266</v>
      </c>
      <c r="N2967" s="4" t="s">
        <v>304</v>
      </c>
      <c r="O2967" s="4"/>
      <c r="P2967" s="4"/>
      <c r="Q2967" s="4"/>
      <c r="R2967" s="4" t="s">
        <v>123</v>
      </c>
      <c r="S2967" s="13"/>
      <c r="T2967" s="4"/>
      <c r="U2967" s="4"/>
      <c r="V2967" s="4"/>
      <c r="W2967" s="4">
        <v>60</v>
      </c>
      <c r="X2967" s="13">
        <v>40099</v>
      </c>
      <c r="Y2967" s="27"/>
      <c r="Z2967" s="27"/>
      <c r="AA2967" s="28"/>
      <c r="AB2967" s="31"/>
      <c r="AC2967" s="32"/>
      <c r="AD2967" s="28"/>
      <c r="AE2967" s="28">
        <v>34</v>
      </c>
      <c r="AF2967" s="33">
        <v>0.01</v>
      </c>
      <c r="AG2967" s="28">
        <v>2.5</v>
      </c>
      <c r="AH2967" s="31">
        <v>4.4999999999999998E-2</v>
      </c>
      <c r="AI2967" s="31">
        <v>1.4079999999999999</v>
      </c>
      <c r="AJ2967" s="31"/>
      <c r="AK2967" s="75" t="str">
        <f t="shared" si="599"/>
        <v>A</v>
      </c>
      <c r="AL2967" s="75" t="str">
        <f t="shared" si="600"/>
        <v>A</v>
      </c>
      <c r="AM2967" s="75"/>
      <c r="AN2967" s="75" t="str">
        <f t="shared" si="601"/>
        <v>A</v>
      </c>
      <c r="AO2967" s="75" t="str">
        <f t="shared" si="602"/>
        <v>A</v>
      </c>
      <c r="AP2967" s="75" t="str">
        <f t="shared" si="603"/>
        <v>A</v>
      </c>
      <c r="AQ2967" s="75" t="str">
        <f t="shared" si="604"/>
        <v/>
      </c>
      <c r="AR2967" s="75" t="str">
        <f t="shared" si="605"/>
        <v/>
      </c>
      <c r="AS2967" s="75"/>
      <c r="AT2967" s="75"/>
      <c r="AU2967" s="48" t="e">
        <f>IF(OR(AQ2967="I",#REF!="I",AQ2967="C",#REF!="C"),"Termovacío",IF(OR(AO2967="I",AN2967="I",AP2967="I",AK2967="I",AL2967="I",AO2967="C",AN2967="C",AP2967="C",AK2967="C",AL2967="C"),"Regeneración",""))</f>
        <v>#REF!</v>
      </c>
    </row>
    <row r="2968" spans="1:47" s="10" customFormat="1" ht="15" customHeight="1" x14ac:dyDescent="0.2">
      <c r="A2968" s="4">
        <v>76</v>
      </c>
      <c r="B2968" s="4">
        <v>500057</v>
      </c>
      <c r="C2968" s="4" t="s">
        <v>111</v>
      </c>
      <c r="D2968" s="4" t="s">
        <v>163</v>
      </c>
      <c r="E2968" s="3"/>
      <c r="F2968" s="4" t="s">
        <v>368</v>
      </c>
      <c r="G2968" s="4" t="s">
        <v>9</v>
      </c>
      <c r="H2968" s="4" t="s">
        <v>199</v>
      </c>
      <c r="I2968" s="4" t="s">
        <v>10</v>
      </c>
      <c r="J2968" s="4" t="s">
        <v>144</v>
      </c>
      <c r="K2968" s="4" t="s">
        <v>145</v>
      </c>
      <c r="L2968" s="4">
        <v>1977</v>
      </c>
      <c r="M2968" s="4" t="s">
        <v>266</v>
      </c>
      <c r="N2968" s="4" t="s">
        <v>304</v>
      </c>
      <c r="O2968" s="4"/>
      <c r="P2968" s="4"/>
      <c r="Q2968" s="4"/>
      <c r="R2968" s="4" t="s">
        <v>123</v>
      </c>
      <c r="S2968" s="13"/>
      <c r="T2968" s="4"/>
      <c r="U2968" s="4"/>
      <c r="V2968" s="4"/>
      <c r="W2968" s="4">
        <v>60</v>
      </c>
      <c r="X2968" s="13">
        <v>39745</v>
      </c>
      <c r="Y2968" s="27"/>
      <c r="Z2968" s="27"/>
      <c r="AA2968" s="28"/>
      <c r="AB2968" s="31"/>
      <c r="AC2968" s="32">
        <v>43.8</v>
      </c>
      <c r="AD2968" s="28"/>
      <c r="AE2968" s="28">
        <v>31</v>
      </c>
      <c r="AF2968" s="33"/>
      <c r="AG2968" s="28"/>
      <c r="AH2968" s="31">
        <v>3.3000000000000002E-2</v>
      </c>
      <c r="AI2968" s="31"/>
      <c r="AJ2968" s="31"/>
      <c r="AK2968" s="75" t="str">
        <f t="shared" si="599"/>
        <v>A</v>
      </c>
      <c r="AL2968" s="75" t="str">
        <f t="shared" si="600"/>
        <v/>
      </c>
      <c r="AM2968" s="75"/>
      <c r="AN2968" s="75" t="str">
        <f t="shared" si="601"/>
        <v/>
      </c>
      <c r="AO2968" s="75" t="str">
        <f t="shared" si="602"/>
        <v>C</v>
      </c>
      <c r="AP2968" s="75" t="str">
        <f t="shared" si="603"/>
        <v/>
      </c>
      <c r="AQ2968" s="75" t="str">
        <f t="shared" si="604"/>
        <v>A</v>
      </c>
      <c r="AR2968" s="75" t="str">
        <f t="shared" si="605"/>
        <v/>
      </c>
      <c r="AS2968" s="75"/>
      <c r="AT2968" s="75"/>
      <c r="AU2968" s="48" t="e">
        <f>IF(OR(AQ2968="I",#REF!="I",AQ2968="C",#REF!="C"),"Termovacío",IF(OR(AO2968="I",AN2968="I",AP2968="I",AK2968="I",AL2968="I",AO2968="C",AN2968="C",AP2968="C",AK2968="C",AL2968="C"),"Regeneración",""))</f>
        <v>#REF!</v>
      </c>
    </row>
    <row r="2969" spans="1:47" s="10" customFormat="1" ht="15" customHeight="1" x14ac:dyDescent="0.2">
      <c r="A2969" s="4">
        <v>76</v>
      </c>
      <c r="B2969" s="4">
        <v>500057</v>
      </c>
      <c r="C2969" s="4" t="s">
        <v>111</v>
      </c>
      <c r="D2969" s="4" t="s">
        <v>163</v>
      </c>
      <c r="E2969" s="3"/>
      <c r="F2969" s="4" t="s">
        <v>368</v>
      </c>
      <c r="G2969" s="4" t="s">
        <v>9</v>
      </c>
      <c r="H2969" s="4" t="s">
        <v>199</v>
      </c>
      <c r="I2969" s="4" t="s">
        <v>10</v>
      </c>
      <c r="J2969" s="4" t="s">
        <v>144</v>
      </c>
      <c r="K2969" s="4" t="s">
        <v>145</v>
      </c>
      <c r="L2969" s="4">
        <v>1977</v>
      </c>
      <c r="M2969" s="4" t="s">
        <v>266</v>
      </c>
      <c r="N2969" s="4" t="s">
        <v>304</v>
      </c>
      <c r="O2969" s="4"/>
      <c r="P2969" s="4"/>
      <c r="Q2969" s="4"/>
      <c r="R2969" s="4" t="s">
        <v>123</v>
      </c>
      <c r="S2969" s="13"/>
      <c r="T2969" s="4"/>
      <c r="U2969" s="4"/>
      <c r="V2969" s="4"/>
      <c r="W2969" s="4">
        <v>60</v>
      </c>
      <c r="X2969" s="13">
        <v>39651</v>
      </c>
      <c r="Y2969" s="27"/>
      <c r="Z2969" s="27"/>
      <c r="AA2969" s="28"/>
      <c r="AB2969" s="31"/>
      <c r="AC2969" s="32"/>
      <c r="AD2969" s="28"/>
      <c r="AE2969" s="28">
        <v>37.6</v>
      </c>
      <c r="AF2969" s="33">
        <v>0.04</v>
      </c>
      <c r="AG2969" s="28">
        <v>2</v>
      </c>
      <c r="AH2969" s="31">
        <v>2.5000000000000001E-2</v>
      </c>
      <c r="AI2969" s="31">
        <v>0.64600000000000002</v>
      </c>
      <c r="AJ2969" s="31"/>
      <c r="AK2969" s="75" t="str">
        <f t="shared" si="599"/>
        <v>A</v>
      </c>
      <c r="AL2969" s="75" t="str">
        <f t="shared" si="600"/>
        <v>A</v>
      </c>
      <c r="AM2969" s="75"/>
      <c r="AN2969" s="75" t="str">
        <f t="shared" si="601"/>
        <v>A</v>
      </c>
      <c r="AO2969" s="75" t="str">
        <f t="shared" si="602"/>
        <v>A</v>
      </c>
      <c r="AP2969" s="75" t="str">
        <f t="shared" si="603"/>
        <v>A</v>
      </c>
      <c r="AQ2969" s="75" t="str">
        <f t="shared" si="604"/>
        <v/>
      </c>
      <c r="AR2969" s="75" t="str">
        <f t="shared" si="605"/>
        <v/>
      </c>
      <c r="AS2969" s="75"/>
      <c r="AT2969" s="75"/>
      <c r="AU2969" s="48" t="e">
        <f>IF(OR(AQ2969="I",#REF!="I",AQ2969="C",#REF!="C"),"Termovacío",IF(OR(AO2969="I",AN2969="I",AP2969="I",AK2969="I",AL2969="I",AO2969="C",AN2969="C",AP2969="C",AK2969="C",AL2969="C"),"Regeneración",""))</f>
        <v>#REF!</v>
      </c>
    </row>
    <row r="2970" spans="1:47" s="10" customFormat="1" ht="15" customHeight="1" x14ac:dyDescent="0.2">
      <c r="A2970" s="4">
        <v>76</v>
      </c>
      <c r="B2970" s="4">
        <v>500057</v>
      </c>
      <c r="C2970" s="4" t="s">
        <v>111</v>
      </c>
      <c r="D2970" s="4" t="s">
        <v>163</v>
      </c>
      <c r="E2970" s="3"/>
      <c r="F2970" s="4" t="s">
        <v>368</v>
      </c>
      <c r="G2970" s="4" t="s">
        <v>9</v>
      </c>
      <c r="H2970" s="4" t="s">
        <v>199</v>
      </c>
      <c r="I2970" s="4" t="s">
        <v>10</v>
      </c>
      <c r="J2970" s="4" t="s">
        <v>144</v>
      </c>
      <c r="K2970" s="4" t="s">
        <v>145</v>
      </c>
      <c r="L2970" s="4">
        <v>1977</v>
      </c>
      <c r="M2970" s="4" t="s">
        <v>266</v>
      </c>
      <c r="N2970" s="4" t="s">
        <v>304</v>
      </c>
      <c r="O2970" s="4"/>
      <c r="P2970" s="4"/>
      <c r="Q2970" s="4"/>
      <c r="R2970" s="4" t="s">
        <v>123</v>
      </c>
      <c r="S2970" s="13"/>
      <c r="T2970" s="4"/>
      <c r="U2970" s="4"/>
      <c r="V2970" s="4"/>
      <c r="W2970" s="4">
        <v>60</v>
      </c>
      <c r="X2970" s="13">
        <v>39450</v>
      </c>
      <c r="Y2970" s="27"/>
      <c r="Z2970" s="27"/>
      <c r="AA2970" s="28"/>
      <c r="AB2970" s="31"/>
      <c r="AC2970" s="32"/>
      <c r="AD2970" s="28"/>
      <c r="AE2970" s="28"/>
      <c r="AF2970" s="33"/>
      <c r="AG2970" s="28"/>
      <c r="AH2970" s="31"/>
      <c r="AI2970" s="31"/>
      <c r="AJ2970" s="31"/>
      <c r="AK2970" s="75" t="str">
        <f t="shared" si="599"/>
        <v/>
      </c>
      <c r="AL2970" s="75" t="str">
        <f t="shared" si="600"/>
        <v/>
      </c>
      <c r="AM2970" s="75"/>
      <c r="AN2970" s="75" t="str">
        <f t="shared" si="601"/>
        <v/>
      </c>
      <c r="AO2970" s="75" t="str">
        <f t="shared" si="602"/>
        <v/>
      </c>
      <c r="AP2970" s="75" t="str">
        <f t="shared" si="603"/>
        <v/>
      </c>
      <c r="AQ2970" s="75" t="str">
        <f t="shared" si="604"/>
        <v/>
      </c>
      <c r="AR2970" s="75" t="str">
        <f t="shared" si="605"/>
        <v/>
      </c>
      <c r="AS2970" s="75"/>
      <c r="AT2970" s="75"/>
      <c r="AU2970" s="48" t="e">
        <f>IF(OR(AQ2970="I",#REF!="I",AQ2970="C",#REF!="C"),"Termovacío",IF(OR(AO2970="I",AN2970="I",AP2970="I",AK2970="I",AL2970="I",AO2970="C",AN2970="C",AP2970="C",AK2970="C",AL2970="C"),"Regeneración",""))</f>
        <v>#REF!</v>
      </c>
    </row>
    <row r="2971" spans="1:47" s="10" customFormat="1" ht="15" customHeight="1" x14ac:dyDescent="0.2">
      <c r="A2971" s="4">
        <v>76</v>
      </c>
      <c r="B2971" s="4">
        <v>500057</v>
      </c>
      <c r="C2971" s="4" t="s">
        <v>111</v>
      </c>
      <c r="D2971" s="4" t="s">
        <v>163</v>
      </c>
      <c r="E2971" s="3"/>
      <c r="F2971" s="4" t="s">
        <v>368</v>
      </c>
      <c r="G2971" s="4" t="s">
        <v>9</v>
      </c>
      <c r="H2971" s="4" t="s">
        <v>199</v>
      </c>
      <c r="I2971" s="4" t="s">
        <v>10</v>
      </c>
      <c r="J2971" s="4" t="s">
        <v>144</v>
      </c>
      <c r="K2971" s="4" t="s">
        <v>145</v>
      </c>
      <c r="L2971" s="4">
        <v>1977</v>
      </c>
      <c r="M2971" s="4" t="s">
        <v>266</v>
      </c>
      <c r="N2971" s="4" t="s">
        <v>304</v>
      </c>
      <c r="O2971" s="4"/>
      <c r="P2971" s="4"/>
      <c r="Q2971" s="4"/>
      <c r="R2971" s="4" t="s">
        <v>123</v>
      </c>
      <c r="S2971" s="13"/>
      <c r="T2971" s="4"/>
      <c r="U2971" s="4"/>
      <c r="V2971" s="4"/>
      <c r="W2971" s="4">
        <v>60</v>
      </c>
      <c r="X2971" s="13">
        <v>39048</v>
      </c>
      <c r="Y2971" s="27"/>
      <c r="Z2971" s="27"/>
      <c r="AA2971" s="28"/>
      <c r="AB2971" s="31"/>
      <c r="AC2971" s="32"/>
      <c r="AD2971" s="28"/>
      <c r="AE2971" s="28">
        <v>30.2</v>
      </c>
      <c r="AF2971" s="33">
        <v>1.9E-2</v>
      </c>
      <c r="AG2971" s="28">
        <v>2</v>
      </c>
      <c r="AH2971" s="31">
        <v>1.4999999999999999E-2</v>
      </c>
      <c r="AI2971" s="31">
        <v>0.71799999999999997</v>
      </c>
      <c r="AJ2971" s="31"/>
      <c r="AK2971" s="75" t="str">
        <f t="shared" si="599"/>
        <v>A</v>
      </c>
      <c r="AL2971" s="75" t="str">
        <f t="shared" si="600"/>
        <v>A</v>
      </c>
      <c r="AM2971" s="75"/>
      <c r="AN2971" s="75" t="str">
        <f t="shared" si="601"/>
        <v>A</v>
      </c>
      <c r="AO2971" s="75" t="str">
        <f t="shared" si="602"/>
        <v>C</v>
      </c>
      <c r="AP2971" s="75" t="str">
        <f t="shared" si="603"/>
        <v>A</v>
      </c>
      <c r="AQ2971" s="75" t="str">
        <f t="shared" si="604"/>
        <v/>
      </c>
      <c r="AR2971" s="75" t="str">
        <f t="shared" si="605"/>
        <v/>
      </c>
      <c r="AS2971" s="75"/>
      <c r="AT2971" s="75"/>
      <c r="AU2971" s="48" t="e">
        <f>IF(OR(AQ2971="I",#REF!="I",AQ2971="C",#REF!="C"),"Termovacío",IF(OR(AO2971="I",AN2971="I",AP2971="I",AK2971="I",AL2971="I",AO2971="C",AN2971="C",AP2971="C",AK2971="C",AL2971="C"),"Regeneración",""))</f>
        <v>#REF!</v>
      </c>
    </row>
    <row r="2972" spans="1:47" s="10" customFormat="1" ht="15" customHeight="1" x14ac:dyDescent="0.2">
      <c r="A2972" s="4">
        <v>76</v>
      </c>
      <c r="B2972" s="4">
        <v>500057</v>
      </c>
      <c r="C2972" s="4" t="s">
        <v>111</v>
      </c>
      <c r="D2972" s="4" t="s">
        <v>163</v>
      </c>
      <c r="E2972" s="3"/>
      <c r="F2972" s="4" t="s">
        <v>368</v>
      </c>
      <c r="G2972" s="4" t="s">
        <v>9</v>
      </c>
      <c r="H2972" s="4" t="s">
        <v>199</v>
      </c>
      <c r="I2972" s="4" t="s">
        <v>10</v>
      </c>
      <c r="J2972" s="4" t="s">
        <v>144</v>
      </c>
      <c r="K2972" s="4" t="s">
        <v>145</v>
      </c>
      <c r="L2972" s="4">
        <v>1977</v>
      </c>
      <c r="M2972" s="4" t="s">
        <v>266</v>
      </c>
      <c r="N2972" s="4" t="s">
        <v>304</v>
      </c>
      <c r="O2972" s="4"/>
      <c r="P2972" s="4"/>
      <c r="Q2972" s="4"/>
      <c r="R2972" s="4" t="s">
        <v>123</v>
      </c>
      <c r="S2972" s="13"/>
      <c r="T2972" s="4"/>
      <c r="U2972" s="4"/>
      <c r="V2972" s="4"/>
      <c r="W2972" s="4">
        <v>60</v>
      </c>
      <c r="X2972" s="13">
        <v>38498</v>
      </c>
      <c r="Y2972" s="27"/>
      <c r="Z2972" s="27"/>
      <c r="AA2972" s="28"/>
      <c r="AB2972" s="31"/>
      <c r="AC2972" s="32"/>
      <c r="AD2972" s="28"/>
      <c r="AE2972" s="28"/>
      <c r="AF2972" s="33"/>
      <c r="AG2972" s="28"/>
      <c r="AH2972" s="31"/>
      <c r="AI2972" s="31"/>
      <c r="AJ2972" s="31"/>
      <c r="AK2972" s="75" t="str">
        <f t="shared" si="599"/>
        <v/>
      </c>
      <c r="AL2972" s="75" t="str">
        <f t="shared" si="600"/>
        <v/>
      </c>
      <c r="AM2972" s="75"/>
      <c r="AN2972" s="75" t="str">
        <f t="shared" si="601"/>
        <v/>
      </c>
      <c r="AO2972" s="75" t="str">
        <f t="shared" si="602"/>
        <v/>
      </c>
      <c r="AP2972" s="75" t="str">
        <f t="shared" si="603"/>
        <v/>
      </c>
      <c r="AQ2972" s="75" t="str">
        <f t="shared" si="604"/>
        <v/>
      </c>
      <c r="AR2972" s="75" t="str">
        <f t="shared" si="605"/>
        <v/>
      </c>
      <c r="AS2972" s="75"/>
      <c r="AT2972" s="75"/>
      <c r="AU2972" s="48" t="e">
        <f>IF(OR(AQ2972="I",#REF!="I",AQ2972="C",#REF!="C"),"Termovacío",IF(OR(AO2972="I",AN2972="I",AP2972="I",AK2972="I",AL2972="I",AO2972="C",AN2972="C",AP2972="C",AK2972="C",AL2972="C"),"Regeneración",""))</f>
        <v>#REF!</v>
      </c>
    </row>
    <row r="2973" spans="1:47" s="10" customFormat="1" ht="15" customHeight="1" x14ac:dyDescent="0.2">
      <c r="A2973" s="4">
        <v>76</v>
      </c>
      <c r="B2973" s="4">
        <v>500057</v>
      </c>
      <c r="C2973" s="4" t="s">
        <v>111</v>
      </c>
      <c r="D2973" s="4" t="s">
        <v>163</v>
      </c>
      <c r="E2973" s="3"/>
      <c r="F2973" s="4" t="s">
        <v>368</v>
      </c>
      <c r="G2973" s="4" t="s">
        <v>9</v>
      </c>
      <c r="H2973" s="4" t="s">
        <v>199</v>
      </c>
      <c r="I2973" s="4" t="s">
        <v>10</v>
      </c>
      <c r="J2973" s="4" t="s">
        <v>144</v>
      </c>
      <c r="K2973" s="4" t="s">
        <v>145</v>
      </c>
      <c r="L2973" s="4">
        <v>1977</v>
      </c>
      <c r="M2973" s="4" t="s">
        <v>266</v>
      </c>
      <c r="N2973" s="4" t="s">
        <v>304</v>
      </c>
      <c r="O2973" s="4"/>
      <c r="P2973" s="4"/>
      <c r="Q2973" s="4"/>
      <c r="R2973" s="4" t="s">
        <v>123</v>
      </c>
      <c r="S2973" s="13"/>
      <c r="T2973" s="4"/>
      <c r="U2973" s="4"/>
      <c r="V2973" s="4"/>
      <c r="W2973" s="4">
        <v>60</v>
      </c>
      <c r="X2973" s="13">
        <v>38053</v>
      </c>
      <c r="Y2973" s="27"/>
      <c r="Z2973" s="27"/>
      <c r="AA2973" s="28"/>
      <c r="AB2973" s="31"/>
      <c r="AC2973" s="32">
        <v>57</v>
      </c>
      <c r="AD2973" s="28"/>
      <c r="AE2973" s="28">
        <v>36.9</v>
      </c>
      <c r="AF2973" s="33"/>
      <c r="AG2973" s="28">
        <v>1.6</v>
      </c>
      <c r="AH2973" s="31"/>
      <c r="AI2973" s="31"/>
      <c r="AJ2973" s="31"/>
      <c r="AK2973" s="75" t="str">
        <f t="shared" ref="AK2973:AK3004" si="606">IF(AH2973&lt;&gt;"",IF(AH2973&lt;=0.1,"A",IF(AND(AH2973&gt;0.1,AH2973&lt;=0.3),"C",IF(AH2973&gt;0.3,"I",""))),"")</f>
        <v/>
      </c>
      <c r="AL2973" s="75" t="str">
        <f t="shared" ref="AL2973:AL3004" si="607">IF(AI2973&lt;&gt;"",IF(AI2973&lt;=3,"A",IF(AND(AI2973&gt;3,AI2973&lt;=4),"C",IF(AI2973&gt;4,"I",""))),"")</f>
        <v/>
      </c>
      <c r="AM2973" s="75"/>
      <c r="AN2973" s="75" t="str">
        <f t="shared" ref="AN2973:AN3004" si="608">IF(AF2973&lt;&gt;"",IF(AF2973&lt;=0.05,"A",IF(AND(AF2973&gt;0.05,AF2973&lt;=0.1),"C",IF(AF2973&gt;0.1,"I",""))),"")</f>
        <v/>
      </c>
      <c r="AO2973" s="75" t="str">
        <f t="shared" ref="AO2973:AO3004" si="609">IF(AE2973&lt;&gt;"",IF(AE2973&gt;=32,"A",IF(AND(AE2973&gt;=28,AE2973&lt;32),"C",IF(AE2973&lt;28,"I",""))),"")</f>
        <v>A</v>
      </c>
      <c r="AP2973" s="75" t="str">
        <f t="shared" ref="AP2973:AP3004" si="610">IF(AG2973&lt;&gt;"",IF(AG2973&lt;=3.5,"A",IF(AG2973&gt;3.5,"I","")),"")</f>
        <v>A</v>
      </c>
      <c r="AQ2973" s="75" t="str">
        <f t="shared" ref="AQ2973:AQ3004" si="611">IF(AC2973&lt;&gt;"",IF(AND(W2973=60,AC2973&gt;=40),"A",IF(AND(W2973=60,AC2973&gt;=35,AC2973&lt;40),"C",IF(AND(W2973=60,AC2973&lt;35),"I",IF(AND(W2973=220,AC2973&gt;=50),"A",IF(AND(W2973=220,AC2973&gt;=45,AC2973&lt;50),"C",IF(AND(W2973=220,AC2973&lt;45),"I","")))))),"")</f>
        <v>A</v>
      </c>
      <c r="AR2973" s="75" t="str">
        <f t="shared" si="605"/>
        <v/>
      </c>
      <c r="AS2973" s="75"/>
      <c r="AT2973" s="75"/>
      <c r="AU2973" s="48" t="e">
        <f>IF(OR(AQ2973="I",#REF!="I",AQ2973="C",#REF!="C"),"Termovacío",IF(OR(AO2973="I",AN2973="I",AP2973="I",AK2973="I",AL2973="I",AO2973="C",AN2973="C",AP2973="C",AK2973="C",AL2973="C"),"Regeneración",""))</f>
        <v>#REF!</v>
      </c>
    </row>
    <row r="2974" spans="1:47" s="10" customFormat="1" ht="15" customHeight="1" x14ac:dyDescent="0.2">
      <c r="A2974" s="4">
        <v>76</v>
      </c>
      <c r="B2974" s="4">
        <v>500057</v>
      </c>
      <c r="C2974" s="4" t="s">
        <v>111</v>
      </c>
      <c r="D2974" s="4" t="s">
        <v>163</v>
      </c>
      <c r="E2974" s="3"/>
      <c r="F2974" s="4" t="s">
        <v>368</v>
      </c>
      <c r="G2974" s="4" t="s">
        <v>9</v>
      </c>
      <c r="H2974" s="4" t="s">
        <v>199</v>
      </c>
      <c r="I2974" s="4" t="s">
        <v>10</v>
      </c>
      <c r="J2974" s="4" t="s">
        <v>144</v>
      </c>
      <c r="K2974" s="4" t="s">
        <v>145</v>
      </c>
      <c r="L2974" s="4">
        <v>1977</v>
      </c>
      <c r="M2974" s="4" t="s">
        <v>266</v>
      </c>
      <c r="N2974" s="4" t="s">
        <v>304</v>
      </c>
      <c r="O2974" s="4"/>
      <c r="P2974" s="4"/>
      <c r="Q2974" s="4"/>
      <c r="R2974" s="4" t="s">
        <v>123</v>
      </c>
      <c r="S2974" s="13"/>
      <c r="T2974" s="4"/>
      <c r="U2974" s="4"/>
      <c r="V2974" s="4"/>
      <c r="W2974" s="4">
        <v>60</v>
      </c>
      <c r="X2974" s="13">
        <v>37676</v>
      </c>
      <c r="Y2974" s="27"/>
      <c r="Z2974" s="27"/>
      <c r="AA2974" s="28"/>
      <c r="AB2974" s="31"/>
      <c r="AC2974" s="32"/>
      <c r="AD2974" s="28"/>
      <c r="AE2974" s="28">
        <v>37</v>
      </c>
      <c r="AF2974" s="33">
        <v>1.8110000000000001E-2</v>
      </c>
      <c r="AG2974" s="28">
        <v>1.6</v>
      </c>
      <c r="AH2974" s="31"/>
      <c r="AI2974" s="31"/>
      <c r="AJ2974" s="31"/>
      <c r="AK2974" s="75" t="str">
        <f t="shared" si="606"/>
        <v/>
      </c>
      <c r="AL2974" s="75" t="str">
        <f t="shared" si="607"/>
        <v/>
      </c>
      <c r="AM2974" s="75"/>
      <c r="AN2974" s="75" t="str">
        <f t="shared" si="608"/>
        <v>A</v>
      </c>
      <c r="AO2974" s="75" t="str">
        <f t="shared" si="609"/>
        <v>A</v>
      </c>
      <c r="AP2974" s="75" t="str">
        <f t="shared" si="610"/>
        <v>A</v>
      </c>
      <c r="AQ2974" s="75" t="str">
        <f t="shared" si="611"/>
        <v/>
      </c>
      <c r="AR2974" s="75" t="str">
        <f t="shared" si="605"/>
        <v/>
      </c>
      <c r="AS2974" s="75"/>
      <c r="AT2974" s="75"/>
      <c r="AU2974" s="48" t="e">
        <f>IF(OR(AQ2974="I",#REF!="I",AQ2974="C",#REF!="C"),"Termovacío",IF(OR(AO2974="I",AN2974="I",AP2974="I",AK2974="I",AL2974="I",AO2974="C",AN2974="C",AP2974="C",AK2974="C",AL2974="C"),"Regeneración",""))</f>
        <v>#REF!</v>
      </c>
    </row>
    <row r="2975" spans="1:47" s="10" customFormat="1" ht="15" customHeight="1" x14ac:dyDescent="0.2">
      <c r="A2975" s="4">
        <v>76</v>
      </c>
      <c r="B2975" s="4">
        <v>500057</v>
      </c>
      <c r="C2975" s="4" t="s">
        <v>111</v>
      </c>
      <c r="D2975" s="4" t="s">
        <v>163</v>
      </c>
      <c r="E2975" s="3"/>
      <c r="F2975" s="4" t="s">
        <v>368</v>
      </c>
      <c r="G2975" s="4" t="s">
        <v>9</v>
      </c>
      <c r="H2975" s="4" t="s">
        <v>199</v>
      </c>
      <c r="I2975" s="4" t="s">
        <v>10</v>
      </c>
      <c r="J2975" s="4" t="s">
        <v>144</v>
      </c>
      <c r="K2975" s="4" t="s">
        <v>145</v>
      </c>
      <c r="L2975" s="4">
        <v>1977</v>
      </c>
      <c r="M2975" s="4" t="s">
        <v>266</v>
      </c>
      <c r="N2975" s="4" t="s">
        <v>304</v>
      </c>
      <c r="O2975" s="4"/>
      <c r="P2975" s="4"/>
      <c r="Q2975" s="4"/>
      <c r="R2975" s="4" t="s">
        <v>123</v>
      </c>
      <c r="S2975" s="13"/>
      <c r="T2975" s="4"/>
      <c r="U2975" s="4"/>
      <c r="V2975" s="4"/>
      <c r="W2975" s="4">
        <v>60</v>
      </c>
      <c r="X2975" s="13">
        <v>37298</v>
      </c>
      <c r="Y2975" s="27"/>
      <c r="Z2975" s="27"/>
      <c r="AA2975" s="28"/>
      <c r="AB2975" s="31"/>
      <c r="AC2975" s="32"/>
      <c r="AD2975" s="28"/>
      <c r="AE2975" s="28">
        <v>38.4</v>
      </c>
      <c r="AF2975" s="33">
        <v>2.3769999999999999E-2</v>
      </c>
      <c r="AG2975" s="28">
        <v>1.6</v>
      </c>
      <c r="AH2975" s="31"/>
      <c r="AI2975" s="31"/>
      <c r="AJ2975" s="31"/>
      <c r="AK2975" s="75" t="str">
        <f t="shared" si="606"/>
        <v/>
      </c>
      <c r="AL2975" s="75" t="str">
        <f t="shared" si="607"/>
        <v/>
      </c>
      <c r="AM2975" s="75"/>
      <c r="AN2975" s="75" t="str">
        <f t="shared" si="608"/>
        <v>A</v>
      </c>
      <c r="AO2975" s="75" t="str">
        <f t="shared" si="609"/>
        <v>A</v>
      </c>
      <c r="AP2975" s="75" t="str">
        <f t="shared" si="610"/>
        <v>A</v>
      </c>
      <c r="AQ2975" s="75" t="str">
        <f t="shared" si="611"/>
        <v/>
      </c>
      <c r="AR2975" s="75" t="str">
        <f t="shared" si="605"/>
        <v/>
      </c>
      <c r="AS2975" s="75"/>
      <c r="AT2975" s="75"/>
      <c r="AU2975" s="48" t="e">
        <f>IF(OR(AQ2975="I",#REF!="I",AQ2975="C",#REF!="C"),"Termovacío",IF(OR(AO2975="I",AN2975="I",AP2975="I",AK2975="I",AL2975="I",AO2975="C",AN2975="C",AP2975="C",AK2975="C",AL2975="C"),"Regeneración",""))</f>
        <v>#REF!</v>
      </c>
    </row>
    <row r="2976" spans="1:47" s="10" customFormat="1" ht="15" customHeight="1" x14ac:dyDescent="0.2">
      <c r="A2976" s="4">
        <v>76</v>
      </c>
      <c r="B2976" s="4">
        <v>500057</v>
      </c>
      <c r="C2976" s="4" t="s">
        <v>111</v>
      </c>
      <c r="D2976" s="4" t="s">
        <v>163</v>
      </c>
      <c r="E2976" s="3"/>
      <c r="F2976" s="4" t="s">
        <v>368</v>
      </c>
      <c r="G2976" s="4" t="s">
        <v>9</v>
      </c>
      <c r="H2976" s="4" t="s">
        <v>199</v>
      </c>
      <c r="I2976" s="4" t="s">
        <v>10</v>
      </c>
      <c r="J2976" s="4" t="s">
        <v>144</v>
      </c>
      <c r="K2976" s="4" t="s">
        <v>145</v>
      </c>
      <c r="L2976" s="4">
        <v>1977</v>
      </c>
      <c r="M2976" s="4" t="s">
        <v>266</v>
      </c>
      <c r="N2976" s="4" t="s">
        <v>304</v>
      </c>
      <c r="O2976" s="4"/>
      <c r="P2976" s="4"/>
      <c r="Q2976" s="4"/>
      <c r="R2976" s="4" t="s">
        <v>123</v>
      </c>
      <c r="S2976" s="13"/>
      <c r="T2976" s="4"/>
      <c r="U2976" s="4"/>
      <c r="V2976" s="4"/>
      <c r="W2976" s="4">
        <v>60</v>
      </c>
      <c r="X2976" s="13">
        <v>37055</v>
      </c>
      <c r="Y2976" s="27"/>
      <c r="Z2976" s="27"/>
      <c r="AA2976" s="28"/>
      <c r="AB2976" s="31"/>
      <c r="AC2976" s="32"/>
      <c r="AD2976" s="28"/>
      <c r="AE2976" s="28">
        <v>37.1</v>
      </c>
      <c r="AF2976" s="33">
        <v>2.6950000000000002E-2</v>
      </c>
      <c r="AG2976" s="28">
        <v>1.6</v>
      </c>
      <c r="AH2976" s="31"/>
      <c r="AI2976" s="31"/>
      <c r="AJ2976" s="31"/>
      <c r="AK2976" s="75" t="str">
        <f t="shared" si="606"/>
        <v/>
      </c>
      <c r="AL2976" s="75" t="str">
        <f t="shared" si="607"/>
        <v/>
      </c>
      <c r="AM2976" s="75"/>
      <c r="AN2976" s="75" t="str">
        <f t="shared" si="608"/>
        <v>A</v>
      </c>
      <c r="AO2976" s="75" t="str">
        <f t="shared" si="609"/>
        <v>A</v>
      </c>
      <c r="AP2976" s="75" t="str">
        <f t="shared" si="610"/>
        <v>A</v>
      </c>
      <c r="AQ2976" s="75" t="str">
        <f t="shared" si="611"/>
        <v/>
      </c>
      <c r="AR2976" s="75" t="str">
        <f t="shared" si="605"/>
        <v/>
      </c>
      <c r="AS2976" s="75"/>
      <c r="AT2976" s="75"/>
      <c r="AU2976" s="48" t="e">
        <f>IF(OR(AQ2976="I",#REF!="I",AQ2976="C",#REF!="C"),"Termovacío",IF(OR(AO2976="I",AN2976="I",AP2976="I",AK2976="I",AL2976="I",AO2976="C",AN2976="C",AP2976="C",AK2976="C",AL2976="C"),"Regeneración",""))</f>
        <v>#REF!</v>
      </c>
    </row>
    <row r="2977" spans="1:47" s="10" customFormat="1" ht="15" customHeight="1" x14ac:dyDescent="0.2">
      <c r="A2977" s="4">
        <v>76</v>
      </c>
      <c r="B2977" s="4">
        <v>500057</v>
      </c>
      <c r="C2977" s="4" t="s">
        <v>111</v>
      </c>
      <c r="D2977" s="4" t="s">
        <v>163</v>
      </c>
      <c r="E2977" s="3"/>
      <c r="F2977" s="4" t="s">
        <v>368</v>
      </c>
      <c r="G2977" s="4" t="s">
        <v>9</v>
      </c>
      <c r="H2977" s="4" t="s">
        <v>199</v>
      </c>
      <c r="I2977" s="4" t="s">
        <v>10</v>
      </c>
      <c r="J2977" s="4" t="s">
        <v>144</v>
      </c>
      <c r="K2977" s="4" t="s">
        <v>145</v>
      </c>
      <c r="L2977" s="4">
        <v>1977</v>
      </c>
      <c r="M2977" s="4" t="s">
        <v>266</v>
      </c>
      <c r="N2977" s="4" t="s">
        <v>304</v>
      </c>
      <c r="O2977" s="4"/>
      <c r="P2977" s="4"/>
      <c r="Q2977" s="4"/>
      <c r="R2977" s="4" t="s">
        <v>123</v>
      </c>
      <c r="S2977" s="13"/>
      <c r="T2977" s="4"/>
      <c r="U2977" s="4"/>
      <c r="V2977" s="4"/>
      <c r="W2977" s="4">
        <v>60</v>
      </c>
      <c r="X2977" s="13">
        <v>36907</v>
      </c>
      <c r="Y2977" s="27"/>
      <c r="Z2977" s="27"/>
      <c r="AA2977" s="28"/>
      <c r="AB2977" s="31"/>
      <c r="AC2977" s="32"/>
      <c r="AD2977" s="28"/>
      <c r="AE2977" s="28">
        <v>39.5</v>
      </c>
      <c r="AF2977" s="33">
        <v>2.8500000000000001E-2</v>
      </c>
      <c r="AG2977" s="28">
        <v>1.6</v>
      </c>
      <c r="AH2977" s="31"/>
      <c r="AI2977" s="31"/>
      <c r="AJ2977" s="31"/>
      <c r="AK2977" s="75" t="str">
        <f t="shared" si="606"/>
        <v/>
      </c>
      <c r="AL2977" s="75" t="str">
        <f t="shared" si="607"/>
        <v/>
      </c>
      <c r="AM2977" s="75"/>
      <c r="AN2977" s="75" t="str">
        <f t="shared" si="608"/>
        <v>A</v>
      </c>
      <c r="AO2977" s="75" t="str">
        <f t="shared" si="609"/>
        <v>A</v>
      </c>
      <c r="AP2977" s="75" t="str">
        <f t="shared" si="610"/>
        <v>A</v>
      </c>
      <c r="AQ2977" s="75" t="str">
        <f t="shared" si="611"/>
        <v/>
      </c>
      <c r="AR2977" s="75" t="str">
        <f t="shared" si="605"/>
        <v/>
      </c>
      <c r="AS2977" s="75"/>
      <c r="AT2977" s="75"/>
      <c r="AU2977" s="48" t="e">
        <f>IF(OR(AQ2977="I",#REF!="I",AQ2977="C",#REF!="C"),"Termovacío",IF(OR(AO2977="I",AN2977="I",AP2977="I",AK2977="I",AL2977="I",AO2977="C",AN2977="C",AP2977="C",AK2977="C",AL2977="C"),"Regeneración",""))</f>
        <v>#REF!</v>
      </c>
    </row>
    <row r="2978" spans="1:47" s="10" customFormat="1" ht="15" customHeight="1" x14ac:dyDescent="0.2">
      <c r="A2978" s="4">
        <v>76</v>
      </c>
      <c r="B2978" s="4">
        <v>500057</v>
      </c>
      <c r="C2978" s="4" t="s">
        <v>111</v>
      </c>
      <c r="D2978" s="4" t="s">
        <v>163</v>
      </c>
      <c r="E2978" s="3"/>
      <c r="F2978" s="4" t="s">
        <v>368</v>
      </c>
      <c r="G2978" s="4" t="s">
        <v>9</v>
      </c>
      <c r="H2978" s="4" t="s">
        <v>199</v>
      </c>
      <c r="I2978" s="4" t="s">
        <v>10</v>
      </c>
      <c r="J2978" s="4" t="s">
        <v>144</v>
      </c>
      <c r="K2978" s="4" t="s">
        <v>145</v>
      </c>
      <c r="L2978" s="4">
        <v>1977</v>
      </c>
      <c r="M2978" s="4" t="s">
        <v>266</v>
      </c>
      <c r="N2978" s="4" t="s">
        <v>304</v>
      </c>
      <c r="O2978" s="4"/>
      <c r="P2978" s="4"/>
      <c r="Q2978" s="4"/>
      <c r="R2978" s="4" t="s">
        <v>123</v>
      </c>
      <c r="S2978" s="13"/>
      <c r="T2978" s="4"/>
      <c r="U2978" s="4"/>
      <c r="V2978" s="4"/>
      <c r="W2978" s="4">
        <v>60</v>
      </c>
      <c r="X2978" s="13">
        <v>36698</v>
      </c>
      <c r="Y2978" s="27"/>
      <c r="Z2978" s="27"/>
      <c r="AA2978" s="28"/>
      <c r="AB2978" s="31"/>
      <c r="AC2978" s="32"/>
      <c r="AD2978" s="28"/>
      <c r="AE2978" s="28">
        <v>38</v>
      </c>
      <c r="AF2978" s="33">
        <v>4.1459999999999997E-2</v>
      </c>
      <c r="AG2978" s="28">
        <v>1.6</v>
      </c>
      <c r="AH2978" s="31"/>
      <c r="AI2978" s="31"/>
      <c r="AJ2978" s="31"/>
      <c r="AK2978" s="75" t="str">
        <f t="shared" si="606"/>
        <v/>
      </c>
      <c r="AL2978" s="75" t="str">
        <f t="shared" si="607"/>
        <v/>
      </c>
      <c r="AM2978" s="75"/>
      <c r="AN2978" s="75" t="str">
        <f t="shared" si="608"/>
        <v>A</v>
      </c>
      <c r="AO2978" s="75" t="str">
        <f t="shared" si="609"/>
        <v>A</v>
      </c>
      <c r="AP2978" s="75" t="str">
        <f t="shared" si="610"/>
        <v>A</v>
      </c>
      <c r="AQ2978" s="75" t="str">
        <f t="shared" si="611"/>
        <v/>
      </c>
      <c r="AR2978" s="75" t="str">
        <f t="shared" si="605"/>
        <v/>
      </c>
      <c r="AS2978" s="75"/>
      <c r="AT2978" s="75"/>
      <c r="AU2978" s="48" t="e">
        <f>IF(OR(AQ2978="I",#REF!="I",AQ2978="C",#REF!="C"),"Termovacío",IF(OR(AO2978="I",AN2978="I",AP2978="I",AK2978="I",AL2978="I",AO2978="C",AN2978="C",AP2978="C",AK2978="C",AL2978="C"),"Regeneración",""))</f>
        <v>#REF!</v>
      </c>
    </row>
    <row r="2979" spans="1:47" s="10" customFormat="1" ht="15" customHeight="1" x14ac:dyDescent="0.2">
      <c r="A2979" s="4">
        <v>76</v>
      </c>
      <c r="B2979" s="4">
        <v>500057</v>
      </c>
      <c r="C2979" s="4" t="s">
        <v>111</v>
      </c>
      <c r="D2979" s="4" t="s">
        <v>163</v>
      </c>
      <c r="E2979" s="3"/>
      <c r="F2979" s="4" t="s">
        <v>368</v>
      </c>
      <c r="G2979" s="4" t="s">
        <v>9</v>
      </c>
      <c r="H2979" s="4" t="s">
        <v>199</v>
      </c>
      <c r="I2979" s="4" t="s">
        <v>10</v>
      </c>
      <c r="J2979" s="4" t="s">
        <v>144</v>
      </c>
      <c r="K2979" s="4" t="s">
        <v>145</v>
      </c>
      <c r="L2979" s="4">
        <v>1977</v>
      </c>
      <c r="M2979" s="4" t="s">
        <v>266</v>
      </c>
      <c r="N2979" s="4" t="s">
        <v>304</v>
      </c>
      <c r="O2979" s="4"/>
      <c r="P2979" s="4"/>
      <c r="Q2979" s="4"/>
      <c r="R2979" s="4" t="s">
        <v>123</v>
      </c>
      <c r="S2979" s="13"/>
      <c r="T2979" s="4"/>
      <c r="U2979" s="4"/>
      <c r="V2979" s="4"/>
      <c r="W2979" s="4">
        <v>60</v>
      </c>
      <c r="X2979" s="13">
        <v>36650</v>
      </c>
      <c r="Y2979" s="27"/>
      <c r="Z2979" s="27"/>
      <c r="AA2979" s="28"/>
      <c r="AB2979" s="31"/>
      <c r="AC2979" s="32">
        <v>20</v>
      </c>
      <c r="AD2979" s="28"/>
      <c r="AE2979" s="28">
        <v>40.700000000000003</v>
      </c>
      <c r="AF2979" s="33">
        <v>2.0729999999999998E-2</v>
      </c>
      <c r="AG2979" s="28">
        <v>1.6</v>
      </c>
      <c r="AH2979" s="31"/>
      <c r="AI2979" s="31"/>
      <c r="AJ2979" s="31"/>
      <c r="AK2979" s="75" t="str">
        <f t="shared" si="606"/>
        <v/>
      </c>
      <c r="AL2979" s="75" t="str">
        <f t="shared" si="607"/>
        <v/>
      </c>
      <c r="AM2979" s="75"/>
      <c r="AN2979" s="75" t="str">
        <f t="shared" si="608"/>
        <v>A</v>
      </c>
      <c r="AO2979" s="75" t="str">
        <f t="shared" si="609"/>
        <v>A</v>
      </c>
      <c r="AP2979" s="75" t="str">
        <f t="shared" si="610"/>
        <v>A</v>
      </c>
      <c r="AQ2979" s="75" t="str">
        <f t="shared" si="611"/>
        <v>I</v>
      </c>
      <c r="AR2979" s="75" t="str">
        <f t="shared" si="605"/>
        <v/>
      </c>
      <c r="AS2979" s="75"/>
      <c r="AT2979" s="75"/>
      <c r="AU2979" s="48" t="e">
        <f>IF(OR(AQ2979="I",#REF!="I",AQ2979="C",#REF!="C"),"Termovacío",IF(OR(AO2979="I",AN2979="I",AP2979="I",AK2979="I",AL2979="I",AO2979="C",AN2979="C",AP2979="C",AK2979="C",AL2979="C"),"Regeneración",""))</f>
        <v>#REF!</v>
      </c>
    </row>
    <row r="2980" spans="1:47" s="10" customFormat="1" ht="15" customHeight="1" x14ac:dyDescent="0.2">
      <c r="A2980" s="4">
        <v>76</v>
      </c>
      <c r="B2980" s="4">
        <v>500057</v>
      </c>
      <c r="C2980" s="4" t="s">
        <v>111</v>
      </c>
      <c r="D2980" s="4" t="s">
        <v>163</v>
      </c>
      <c r="E2980" s="3"/>
      <c r="F2980" s="4" t="s">
        <v>368</v>
      </c>
      <c r="G2980" s="4" t="s">
        <v>9</v>
      </c>
      <c r="H2980" s="4" t="s">
        <v>199</v>
      </c>
      <c r="I2980" s="4" t="s">
        <v>10</v>
      </c>
      <c r="J2980" s="4" t="s">
        <v>144</v>
      </c>
      <c r="K2980" s="4" t="s">
        <v>145</v>
      </c>
      <c r="L2980" s="4">
        <v>1977</v>
      </c>
      <c r="M2980" s="4" t="s">
        <v>266</v>
      </c>
      <c r="N2980" s="4" t="s">
        <v>304</v>
      </c>
      <c r="O2980" s="4"/>
      <c r="P2980" s="4"/>
      <c r="Q2980" s="4"/>
      <c r="R2980" s="4" t="s">
        <v>123</v>
      </c>
      <c r="S2980" s="13"/>
      <c r="T2980" s="4"/>
      <c r="U2980" s="4"/>
      <c r="V2980" s="4"/>
      <c r="W2980" s="4">
        <v>60</v>
      </c>
      <c r="X2980" s="13">
        <v>36649</v>
      </c>
      <c r="Y2980" s="27"/>
      <c r="Z2980" s="27"/>
      <c r="AA2980" s="28"/>
      <c r="AB2980" s="31"/>
      <c r="AC2980" s="32"/>
      <c r="AD2980" s="28"/>
      <c r="AE2980" s="28">
        <v>31.7</v>
      </c>
      <c r="AF2980" s="33">
        <v>3.109E-2</v>
      </c>
      <c r="AG2980" s="28">
        <v>2.1</v>
      </c>
      <c r="AH2980" s="31"/>
      <c r="AI2980" s="31"/>
      <c r="AJ2980" s="31"/>
      <c r="AK2980" s="75" t="str">
        <f t="shared" si="606"/>
        <v/>
      </c>
      <c r="AL2980" s="75" t="str">
        <f t="shared" si="607"/>
        <v/>
      </c>
      <c r="AM2980" s="75"/>
      <c r="AN2980" s="75" t="str">
        <f t="shared" si="608"/>
        <v>A</v>
      </c>
      <c r="AO2980" s="75" t="str">
        <f t="shared" si="609"/>
        <v>C</v>
      </c>
      <c r="AP2980" s="75" t="str">
        <f t="shared" si="610"/>
        <v>A</v>
      </c>
      <c r="AQ2980" s="75" t="str">
        <f t="shared" si="611"/>
        <v/>
      </c>
      <c r="AR2980" s="75" t="str">
        <f t="shared" si="605"/>
        <v/>
      </c>
      <c r="AS2980" s="75"/>
      <c r="AT2980" s="75"/>
      <c r="AU2980" s="48" t="e">
        <f>IF(OR(AQ2980="I",#REF!="I",AQ2980="C",#REF!="C"),"Termovacío",IF(OR(AO2980="I",AN2980="I",AP2980="I",AK2980="I",AL2980="I",AO2980="C",AN2980="C",AP2980="C",AK2980="C",AL2980="C"),"Regeneración",""))</f>
        <v>#REF!</v>
      </c>
    </row>
    <row r="2981" spans="1:47" s="10" customFormat="1" ht="15" customHeight="1" x14ac:dyDescent="0.2">
      <c r="A2981" s="4">
        <v>76</v>
      </c>
      <c r="B2981" s="4">
        <v>500057</v>
      </c>
      <c r="C2981" s="4" t="s">
        <v>111</v>
      </c>
      <c r="D2981" s="4" t="s">
        <v>163</v>
      </c>
      <c r="E2981" s="3"/>
      <c r="F2981" s="4" t="s">
        <v>368</v>
      </c>
      <c r="G2981" s="4" t="s">
        <v>9</v>
      </c>
      <c r="H2981" s="4" t="s">
        <v>199</v>
      </c>
      <c r="I2981" s="4" t="s">
        <v>10</v>
      </c>
      <c r="J2981" s="4" t="s">
        <v>144</v>
      </c>
      <c r="K2981" s="4" t="s">
        <v>145</v>
      </c>
      <c r="L2981" s="4">
        <v>1977</v>
      </c>
      <c r="M2981" s="4" t="s">
        <v>266</v>
      </c>
      <c r="N2981" s="4" t="s">
        <v>304</v>
      </c>
      <c r="O2981" s="4"/>
      <c r="P2981" s="4"/>
      <c r="Q2981" s="4"/>
      <c r="R2981" s="4" t="s">
        <v>123</v>
      </c>
      <c r="S2981" s="13"/>
      <c r="T2981" s="4"/>
      <c r="U2981" s="4"/>
      <c r="V2981" s="4"/>
      <c r="W2981" s="4">
        <v>60</v>
      </c>
      <c r="X2981" s="13">
        <v>36025</v>
      </c>
      <c r="Y2981" s="27"/>
      <c r="Z2981" s="27"/>
      <c r="AA2981" s="28"/>
      <c r="AB2981" s="31"/>
      <c r="AC2981" s="32"/>
      <c r="AD2981" s="28"/>
      <c r="AE2981" s="28">
        <v>30.1</v>
      </c>
      <c r="AF2981" s="33">
        <v>4.308E-2</v>
      </c>
      <c r="AG2981" s="28">
        <v>2.1</v>
      </c>
      <c r="AH2981" s="31"/>
      <c r="AI2981" s="31"/>
      <c r="AJ2981" s="31"/>
      <c r="AK2981" s="75" t="str">
        <f t="shared" si="606"/>
        <v/>
      </c>
      <c r="AL2981" s="75" t="str">
        <f t="shared" si="607"/>
        <v/>
      </c>
      <c r="AM2981" s="75"/>
      <c r="AN2981" s="75" t="str">
        <f t="shared" si="608"/>
        <v>A</v>
      </c>
      <c r="AO2981" s="75" t="str">
        <f t="shared" si="609"/>
        <v>C</v>
      </c>
      <c r="AP2981" s="75" t="str">
        <f t="shared" si="610"/>
        <v>A</v>
      </c>
      <c r="AQ2981" s="75" t="str">
        <f t="shared" si="611"/>
        <v/>
      </c>
      <c r="AR2981" s="75" t="str">
        <f t="shared" si="605"/>
        <v/>
      </c>
      <c r="AS2981" s="75"/>
      <c r="AT2981" s="75"/>
      <c r="AU2981" s="48" t="e">
        <f>IF(OR(AQ2981="I",#REF!="I",AQ2981="C",#REF!="C"),"Termovacío",IF(OR(AO2981="I",AN2981="I",AP2981="I",AK2981="I",AL2981="I",AO2981="C",AN2981="C",AP2981="C",AK2981="C",AL2981="C"),"Regeneración",""))</f>
        <v>#REF!</v>
      </c>
    </row>
    <row r="2982" spans="1:47" s="10" customFormat="1" ht="15" customHeight="1" x14ac:dyDescent="0.2">
      <c r="A2982" s="4">
        <v>76</v>
      </c>
      <c r="B2982" s="4">
        <v>500057</v>
      </c>
      <c r="C2982" s="4" t="s">
        <v>111</v>
      </c>
      <c r="D2982" s="4" t="s">
        <v>163</v>
      </c>
      <c r="E2982" s="3"/>
      <c r="F2982" s="4" t="s">
        <v>368</v>
      </c>
      <c r="G2982" s="4" t="s">
        <v>9</v>
      </c>
      <c r="H2982" s="4" t="s">
        <v>199</v>
      </c>
      <c r="I2982" s="4" t="s">
        <v>10</v>
      </c>
      <c r="J2982" s="4" t="s">
        <v>144</v>
      </c>
      <c r="K2982" s="4" t="s">
        <v>145</v>
      </c>
      <c r="L2982" s="4">
        <v>1977</v>
      </c>
      <c r="M2982" s="4" t="s">
        <v>266</v>
      </c>
      <c r="N2982" s="4" t="s">
        <v>304</v>
      </c>
      <c r="O2982" s="4"/>
      <c r="P2982" s="4"/>
      <c r="Q2982" s="4"/>
      <c r="R2982" s="4" t="s">
        <v>123</v>
      </c>
      <c r="S2982" s="13"/>
      <c r="T2982" s="4"/>
      <c r="U2982" s="4"/>
      <c r="V2982" s="4"/>
      <c r="W2982" s="4">
        <v>60</v>
      </c>
      <c r="X2982" s="13">
        <v>35622</v>
      </c>
      <c r="Y2982" s="27"/>
      <c r="Z2982" s="27"/>
      <c r="AA2982" s="28"/>
      <c r="AB2982" s="31"/>
      <c r="AC2982" s="32">
        <v>61</v>
      </c>
      <c r="AD2982" s="28"/>
      <c r="AE2982" s="28">
        <v>30.9</v>
      </c>
      <c r="AF2982" s="33">
        <v>3.6499999999999998E-2</v>
      </c>
      <c r="AG2982" s="28">
        <v>2</v>
      </c>
      <c r="AH2982" s="31"/>
      <c r="AI2982" s="31"/>
      <c r="AJ2982" s="31"/>
      <c r="AK2982" s="75" t="str">
        <f t="shared" si="606"/>
        <v/>
      </c>
      <c r="AL2982" s="75" t="str">
        <f t="shared" si="607"/>
        <v/>
      </c>
      <c r="AM2982" s="75"/>
      <c r="AN2982" s="75" t="str">
        <f t="shared" si="608"/>
        <v>A</v>
      </c>
      <c r="AO2982" s="75" t="str">
        <f t="shared" si="609"/>
        <v>C</v>
      </c>
      <c r="AP2982" s="75" t="str">
        <f t="shared" si="610"/>
        <v>A</v>
      </c>
      <c r="AQ2982" s="75" t="str">
        <f t="shared" si="611"/>
        <v>A</v>
      </c>
      <c r="AR2982" s="75" t="str">
        <f t="shared" si="605"/>
        <v/>
      </c>
      <c r="AS2982" s="75"/>
      <c r="AT2982" s="75"/>
      <c r="AU2982" s="48" t="e">
        <f>IF(OR(AQ2982="I",#REF!="I",AQ2982="C",#REF!="C"),"Termovacío",IF(OR(AO2982="I",AN2982="I",AP2982="I",AK2982="I",AL2982="I",AO2982="C",AN2982="C",AP2982="C",AK2982="C",AL2982="C"),"Regeneración",""))</f>
        <v>#REF!</v>
      </c>
    </row>
    <row r="2983" spans="1:47" s="10" customFormat="1" ht="15" customHeight="1" x14ac:dyDescent="0.2">
      <c r="A2983" s="4">
        <v>76</v>
      </c>
      <c r="B2983" s="4">
        <v>500057</v>
      </c>
      <c r="C2983" s="4" t="s">
        <v>111</v>
      </c>
      <c r="D2983" s="4" t="s">
        <v>163</v>
      </c>
      <c r="E2983" s="3"/>
      <c r="F2983" s="4" t="s">
        <v>368</v>
      </c>
      <c r="G2983" s="4" t="s">
        <v>9</v>
      </c>
      <c r="H2983" s="4" t="s">
        <v>199</v>
      </c>
      <c r="I2983" s="4" t="s">
        <v>10</v>
      </c>
      <c r="J2983" s="4" t="s">
        <v>144</v>
      </c>
      <c r="K2983" s="4" t="s">
        <v>145</v>
      </c>
      <c r="L2983" s="4">
        <v>1977</v>
      </c>
      <c r="M2983" s="4" t="s">
        <v>266</v>
      </c>
      <c r="N2983" s="4" t="s">
        <v>304</v>
      </c>
      <c r="O2983" s="4"/>
      <c r="P2983" s="4"/>
      <c r="Q2983" s="4"/>
      <c r="R2983" s="4" t="s">
        <v>123</v>
      </c>
      <c r="S2983" s="13"/>
      <c r="T2983" s="4"/>
      <c r="U2983" s="4"/>
      <c r="V2983" s="4"/>
      <c r="W2983" s="4">
        <v>60</v>
      </c>
      <c r="X2983" s="13">
        <v>35256</v>
      </c>
      <c r="Y2983" s="27"/>
      <c r="Z2983" s="27"/>
      <c r="AA2983" s="28"/>
      <c r="AB2983" s="31"/>
      <c r="AC2983" s="32">
        <v>65.599999999999994</v>
      </c>
      <c r="AD2983" s="28"/>
      <c r="AE2983" s="28">
        <v>30.9</v>
      </c>
      <c r="AF2983" s="33">
        <v>3.1969999999999998E-2</v>
      </c>
      <c r="AG2983" s="28">
        <v>2</v>
      </c>
      <c r="AH2983" s="31"/>
      <c r="AI2983" s="31"/>
      <c r="AJ2983" s="31"/>
      <c r="AK2983" s="75" t="str">
        <f t="shared" si="606"/>
        <v/>
      </c>
      <c r="AL2983" s="75" t="str">
        <f t="shared" si="607"/>
        <v/>
      </c>
      <c r="AM2983" s="75"/>
      <c r="AN2983" s="75" t="str">
        <f t="shared" si="608"/>
        <v>A</v>
      </c>
      <c r="AO2983" s="75" t="str">
        <f t="shared" si="609"/>
        <v>C</v>
      </c>
      <c r="AP2983" s="75" t="str">
        <f t="shared" si="610"/>
        <v>A</v>
      </c>
      <c r="AQ2983" s="75" t="str">
        <f t="shared" si="611"/>
        <v>A</v>
      </c>
      <c r="AR2983" s="75" t="str">
        <f t="shared" si="605"/>
        <v/>
      </c>
      <c r="AS2983" s="75"/>
      <c r="AT2983" s="75"/>
      <c r="AU2983" s="48" t="e">
        <f>IF(OR(AQ2983="I",#REF!="I",AQ2983="C",#REF!="C"),"Termovacío",IF(OR(AO2983="I",AN2983="I",AP2983="I",AK2983="I",AL2983="I",AO2983="C",AN2983="C",AP2983="C",AK2983="C",AL2983="C"),"Regeneración",""))</f>
        <v>#REF!</v>
      </c>
    </row>
    <row r="2984" spans="1:47" s="10" customFormat="1" ht="15" customHeight="1" x14ac:dyDescent="0.2">
      <c r="A2984" s="4">
        <v>76</v>
      </c>
      <c r="B2984" s="4">
        <v>500057</v>
      </c>
      <c r="C2984" s="4" t="s">
        <v>111</v>
      </c>
      <c r="D2984" s="4" t="s">
        <v>163</v>
      </c>
      <c r="E2984" s="3"/>
      <c r="F2984" s="4" t="s">
        <v>368</v>
      </c>
      <c r="G2984" s="4" t="s">
        <v>9</v>
      </c>
      <c r="H2984" s="4" t="s">
        <v>199</v>
      </c>
      <c r="I2984" s="4" t="s">
        <v>10</v>
      </c>
      <c r="J2984" s="4" t="s">
        <v>144</v>
      </c>
      <c r="K2984" s="4" t="s">
        <v>145</v>
      </c>
      <c r="L2984" s="4">
        <v>1977</v>
      </c>
      <c r="M2984" s="4" t="s">
        <v>266</v>
      </c>
      <c r="N2984" s="4" t="s">
        <v>304</v>
      </c>
      <c r="O2984" s="4"/>
      <c r="P2984" s="4"/>
      <c r="Q2984" s="4"/>
      <c r="R2984" s="4" t="s">
        <v>123</v>
      </c>
      <c r="S2984" s="13"/>
      <c r="T2984" s="4"/>
      <c r="U2984" s="4"/>
      <c r="V2984" s="4"/>
      <c r="W2984" s="4">
        <v>60</v>
      </c>
      <c r="X2984" s="13">
        <v>34950</v>
      </c>
      <c r="Y2984" s="27"/>
      <c r="Z2984" s="27"/>
      <c r="AA2984" s="28"/>
      <c r="AB2984" s="31"/>
      <c r="AC2984" s="32">
        <v>70</v>
      </c>
      <c r="AD2984" s="28"/>
      <c r="AE2984" s="28"/>
      <c r="AF2984" s="33">
        <v>6.4000000000000001E-2</v>
      </c>
      <c r="AG2984" s="28"/>
      <c r="AH2984" s="31"/>
      <c r="AI2984" s="31"/>
      <c r="AJ2984" s="31"/>
      <c r="AK2984" s="75" t="str">
        <f t="shared" si="606"/>
        <v/>
      </c>
      <c r="AL2984" s="75" t="str">
        <f t="shared" si="607"/>
        <v/>
      </c>
      <c r="AM2984" s="75"/>
      <c r="AN2984" s="75" t="str">
        <f t="shared" si="608"/>
        <v>C</v>
      </c>
      <c r="AO2984" s="75" t="str">
        <f t="shared" si="609"/>
        <v/>
      </c>
      <c r="AP2984" s="75" t="str">
        <f t="shared" si="610"/>
        <v/>
      </c>
      <c r="AQ2984" s="75" t="str">
        <f t="shared" si="611"/>
        <v>A</v>
      </c>
      <c r="AR2984" s="75" t="str">
        <f t="shared" si="605"/>
        <v/>
      </c>
      <c r="AS2984" s="75"/>
      <c r="AT2984" s="75"/>
      <c r="AU2984" s="48" t="e">
        <f>IF(OR(AQ2984="I",#REF!="I",AQ2984="C",#REF!="C"),"Termovacío",IF(OR(AO2984="I",AN2984="I",AP2984="I",AK2984="I",AL2984="I",AO2984="C",AN2984="C",AP2984="C",AK2984="C",AL2984="C"),"Regeneración",""))</f>
        <v>#REF!</v>
      </c>
    </row>
    <row r="2985" spans="1:47" s="10" customFormat="1" ht="15" customHeight="1" x14ac:dyDescent="0.2">
      <c r="A2985" s="4">
        <v>76</v>
      </c>
      <c r="B2985" s="4">
        <v>500057</v>
      </c>
      <c r="C2985" s="4" t="s">
        <v>111</v>
      </c>
      <c r="D2985" s="4" t="s">
        <v>163</v>
      </c>
      <c r="E2985" s="3"/>
      <c r="F2985" s="4" t="s">
        <v>368</v>
      </c>
      <c r="G2985" s="4" t="s">
        <v>9</v>
      </c>
      <c r="H2985" s="4" t="s">
        <v>199</v>
      </c>
      <c r="I2985" s="4" t="s">
        <v>10</v>
      </c>
      <c r="J2985" s="4" t="s">
        <v>144</v>
      </c>
      <c r="K2985" s="4" t="s">
        <v>145</v>
      </c>
      <c r="L2985" s="4">
        <v>1977</v>
      </c>
      <c r="M2985" s="4" t="s">
        <v>266</v>
      </c>
      <c r="N2985" s="4" t="s">
        <v>304</v>
      </c>
      <c r="O2985" s="4"/>
      <c r="P2985" s="4"/>
      <c r="Q2985" s="4"/>
      <c r="R2985" s="4" t="s">
        <v>123</v>
      </c>
      <c r="S2985" s="13"/>
      <c r="T2985" s="4"/>
      <c r="U2985" s="4"/>
      <c r="V2985" s="4"/>
      <c r="W2985" s="4">
        <v>60</v>
      </c>
      <c r="X2985" s="13">
        <v>34642</v>
      </c>
      <c r="Y2985" s="27"/>
      <c r="Z2985" s="27"/>
      <c r="AA2985" s="28"/>
      <c r="AB2985" s="31"/>
      <c r="AC2985" s="32">
        <v>31</v>
      </c>
      <c r="AD2985" s="28"/>
      <c r="AE2985" s="28"/>
      <c r="AF2985" s="33">
        <v>2.9000000000000001E-2</v>
      </c>
      <c r="AG2985" s="28"/>
      <c r="AH2985" s="31"/>
      <c r="AI2985" s="31"/>
      <c r="AJ2985" s="31"/>
      <c r="AK2985" s="75" t="str">
        <f t="shared" si="606"/>
        <v/>
      </c>
      <c r="AL2985" s="75" t="str">
        <f t="shared" si="607"/>
        <v/>
      </c>
      <c r="AM2985" s="75"/>
      <c r="AN2985" s="75" t="str">
        <f t="shared" si="608"/>
        <v>A</v>
      </c>
      <c r="AO2985" s="75" t="str">
        <f t="shared" si="609"/>
        <v/>
      </c>
      <c r="AP2985" s="75" t="str">
        <f t="shared" si="610"/>
        <v/>
      </c>
      <c r="AQ2985" s="75" t="str">
        <f t="shared" si="611"/>
        <v>I</v>
      </c>
      <c r="AR2985" s="75" t="str">
        <f t="shared" si="605"/>
        <v/>
      </c>
      <c r="AS2985" s="75"/>
      <c r="AT2985" s="75"/>
      <c r="AU2985" s="48" t="e">
        <f>IF(OR(AQ2985="I",#REF!="I",AQ2985="C",#REF!="C"),"Termovacío",IF(OR(AO2985="I",AN2985="I",AP2985="I",AK2985="I",AL2985="I",AO2985="C",AN2985="C",AP2985="C",AK2985="C",AL2985="C"),"Regeneración",""))</f>
        <v>#REF!</v>
      </c>
    </row>
    <row r="2986" spans="1:47" s="10" customFormat="1" ht="15" customHeight="1" x14ac:dyDescent="0.2">
      <c r="A2986" s="4">
        <v>76</v>
      </c>
      <c r="B2986" s="4">
        <v>500057</v>
      </c>
      <c r="C2986" s="4" t="s">
        <v>111</v>
      </c>
      <c r="D2986" s="4" t="s">
        <v>163</v>
      </c>
      <c r="E2986" s="3"/>
      <c r="F2986" s="4" t="s">
        <v>368</v>
      </c>
      <c r="G2986" s="4" t="s">
        <v>9</v>
      </c>
      <c r="H2986" s="4" t="s">
        <v>199</v>
      </c>
      <c r="I2986" s="4" t="s">
        <v>10</v>
      </c>
      <c r="J2986" s="4" t="s">
        <v>144</v>
      </c>
      <c r="K2986" s="4" t="s">
        <v>145</v>
      </c>
      <c r="L2986" s="4">
        <v>1977</v>
      </c>
      <c r="M2986" s="4" t="s">
        <v>266</v>
      </c>
      <c r="N2986" s="4" t="s">
        <v>304</v>
      </c>
      <c r="O2986" s="4"/>
      <c r="P2986" s="4"/>
      <c r="Q2986" s="4"/>
      <c r="R2986" s="4" t="s">
        <v>123</v>
      </c>
      <c r="S2986" s="13"/>
      <c r="T2986" s="4"/>
      <c r="U2986" s="4"/>
      <c r="V2986" s="4"/>
      <c r="W2986" s="4">
        <v>60</v>
      </c>
      <c r="X2986" s="13">
        <v>34282</v>
      </c>
      <c r="Y2986" s="27"/>
      <c r="Z2986" s="27"/>
      <c r="AA2986" s="28"/>
      <c r="AB2986" s="31"/>
      <c r="AC2986" s="32">
        <v>49</v>
      </c>
      <c r="AD2986" s="28"/>
      <c r="AE2986" s="28"/>
      <c r="AF2986" s="33">
        <v>2.4E-2</v>
      </c>
      <c r="AG2986" s="28"/>
      <c r="AH2986" s="31"/>
      <c r="AI2986" s="31"/>
      <c r="AJ2986" s="31"/>
      <c r="AK2986" s="75" t="str">
        <f t="shared" si="606"/>
        <v/>
      </c>
      <c r="AL2986" s="75" t="str">
        <f t="shared" si="607"/>
        <v/>
      </c>
      <c r="AM2986" s="75"/>
      <c r="AN2986" s="75" t="str">
        <f t="shared" si="608"/>
        <v>A</v>
      </c>
      <c r="AO2986" s="75" t="str">
        <f t="shared" si="609"/>
        <v/>
      </c>
      <c r="AP2986" s="75" t="str">
        <f t="shared" si="610"/>
        <v/>
      </c>
      <c r="AQ2986" s="75" t="str">
        <f t="shared" si="611"/>
        <v>A</v>
      </c>
      <c r="AR2986" s="75" t="str">
        <f t="shared" si="605"/>
        <v/>
      </c>
      <c r="AS2986" s="75"/>
      <c r="AT2986" s="75"/>
      <c r="AU2986" s="48" t="e">
        <f>IF(OR(AQ2986="I",#REF!="I",AQ2986="C",#REF!="C"),"Termovacío",IF(OR(AO2986="I",AN2986="I",AP2986="I",AK2986="I",AL2986="I",AO2986="C",AN2986="C",AP2986="C",AK2986="C",AL2986="C"),"Regeneración",""))</f>
        <v>#REF!</v>
      </c>
    </row>
    <row r="2987" spans="1:47" s="10" customFormat="1" ht="15" customHeight="1" x14ac:dyDescent="0.2">
      <c r="A2987" s="4">
        <v>76</v>
      </c>
      <c r="B2987" s="4">
        <v>500057</v>
      </c>
      <c r="C2987" s="4" t="s">
        <v>111</v>
      </c>
      <c r="D2987" s="4" t="s">
        <v>163</v>
      </c>
      <c r="E2987" s="3"/>
      <c r="F2987" s="4" t="s">
        <v>368</v>
      </c>
      <c r="G2987" s="4" t="s">
        <v>9</v>
      </c>
      <c r="H2987" s="4" t="s">
        <v>199</v>
      </c>
      <c r="I2987" s="4" t="s">
        <v>10</v>
      </c>
      <c r="J2987" s="4" t="s">
        <v>144</v>
      </c>
      <c r="K2987" s="4" t="s">
        <v>145</v>
      </c>
      <c r="L2987" s="4">
        <v>1977</v>
      </c>
      <c r="M2987" s="4" t="s">
        <v>266</v>
      </c>
      <c r="N2987" s="4" t="s">
        <v>304</v>
      </c>
      <c r="O2987" s="4"/>
      <c r="P2987" s="4"/>
      <c r="Q2987" s="4"/>
      <c r="R2987" s="4" t="s">
        <v>123</v>
      </c>
      <c r="S2987" s="13"/>
      <c r="T2987" s="4"/>
      <c r="U2987" s="4"/>
      <c r="V2987" s="4"/>
      <c r="W2987" s="4">
        <v>60</v>
      </c>
      <c r="X2987" s="13">
        <v>33380</v>
      </c>
      <c r="Y2987" s="27"/>
      <c r="Z2987" s="27"/>
      <c r="AA2987" s="28"/>
      <c r="AB2987" s="31"/>
      <c r="AC2987" s="32">
        <v>51</v>
      </c>
      <c r="AD2987" s="28"/>
      <c r="AE2987" s="28"/>
      <c r="AF2987" s="33">
        <v>1.4E-2</v>
      </c>
      <c r="AG2987" s="28"/>
      <c r="AH2987" s="31"/>
      <c r="AI2987" s="31"/>
      <c r="AJ2987" s="31"/>
      <c r="AK2987" s="75" t="str">
        <f t="shared" si="606"/>
        <v/>
      </c>
      <c r="AL2987" s="75" t="str">
        <f t="shared" si="607"/>
        <v/>
      </c>
      <c r="AM2987" s="75"/>
      <c r="AN2987" s="75" t="str">
        <f t="shared" si="608"/>
        <v>A</v>
      </c>
      <c r="AO2987" s="75" t="str">
        <f t="shared" si="609"/>
        <v/>
      </c>
      <c r="AP2987" s="75" t="str">
        <f t="shared" si="610"/>
        <v/>
      </c>
      <c r="AQ2987" s="75" t="str">
        <f t="shared" si="611"/>
        <v>A</v>
      </c>
      <c r="AR2987" s="75" t="str">
        <f t="shared" si="605"/>
        <v/>
      </c>
      <c r="AS2987" s="75"/>
      <c r="AT2987" s="75"/>
      <c r="AU2987" s="48" t="e">
        <f>IF(OR(AQ2987="I",#REF!="I",AQ2987="C",#REF!="C"),"Termovacío",IF(OR(AO2987="I",AN2987="I",AP2987="I",AK2987="I",AL2987="I",AO2987="C",AN2987="C",AP2987="C",AK2987="C",AL2987="C"),"Regeneración",""))</f>
        <v>#REF!</v>
      </c>
    </row>
    <row r="2988" spans="1:47" s="10" customFormat="1" ht="15" customHeight="1" x14ac:dyDescent="0.2">
      <c r="A2988" s="4">
        <v>76</v>
      </c>
      <c r="B2988" s="4">
        <v>500057</v>
      </c>
      <c r="C2988" s="4" t="s">
        <v>111</v>
      </c>
      <c r="D2988" s="4" t="s">
        <v>163</v>
      </c>
      <c r="E2988" s="3"/>
      <c r="F2988" s="4" t="s">
        <v>368</v>
      </c>
      <c r="G2988" s="4" t="s">
        <v>9</v>
      </c>
      <c r="H2988" s="4" t="s">
        <v>199</v>
      </c>
      <c r="I2988" s="4" t="s">
        <v>10</v>
      </c>
      <c r="J2988" s="4" t="s">
        <v>144</v>
      </c>
      <c r="K2988" s="4" t="s">
        <v>145</v>
      </c>
      <c r="L2988" s="4">
        <v>1977</v>
      </c>
      <c r="M2988" s="4" t="s">
        <v>266</v>
      </c>
      <c r="N2988" s="4" t="s">
        <v>304</v>
      </c>
      <c r="O2988" s="4"/>
      <c r="P2988" s="4"/>
      <c r="Q2988" s="4"/>
      <c r="R2988" s="4" t="s">
        <v>123</v>
      </c>
      <c r="S2988" s="13"/>
      <c r="T2988" s="4"/>
      <c r="U2988" s="4"/>
      <c r="V2988" s="4"/>
      <c r="W2988" s="4">
        <v>60</v>
      </c>
      <c r="X2988" s="13">
        <v>31712</v>
      </c>
      <c r="Y2988" s="27"/>
      <c r="Z2988" s="27"/>
      <c r="AA2988" s="28"/>
      <c r="AB2988" s="31"/>
      <c r="AC2988" s="32">
        <v>40</v>
      </c>
      <c r="AD2988" s="28"/>
      <c r="AE2988" s="28"/>
      <c r="AF2988" s="33">
        <v>1.7000000000000001E-2</v>
      </c>
      <c r="AG2988" s="28"/>
      <c r="AH2988" s="31"/>
      <c r="AI2988" s="31"/>
      <c r="AJ2988" s="31"/>
      <c r="AK2988" s="75" t="str">
        <f t="shared" si="606"/>
        <v/>
      </c>
      <c r="AL2988" s="75" t="str">
        <f t="shared" si="607"/>
        <v/>
      </c>
      <c r="AM2988" s="75"/>
      <c r="AN2988" s="75" t="str">
        <f t="shared" si="608"/>
        <v>A</v>
      </c>
      <c r="AO2988" s="75" t="str">
        <f t="shared" si="609"/>
        <v/>
      </c>
      <c r="AP2988" s="75" t="str">
        <f t="shared" si="610"/>
        <v/>
      </c>
      <c r="AQ2988" s="75" t="str">
        <f t="shared" si="611"/>
        <v>A</v>
      </c>
      <c r="AR2988" s="75" t="str">
        <f t="shared" si="605"/>
        <v/>
      </c>
      <c r="AS2988" s="75"/>
      <c r="AT2988" s="75"/>
      <c r="AU2988" s="48" t="e">
        <f>IF(OR(AQ2988="I",#REF!="I",AQ2988="C",#REF!="C"),"Termovacío",IF(OR(AO2988="I",AN2988="I",AP2988="I",AK2988="I",AL2988="I",AO2988="C",AN2988="C",AP2988="C",AK2988="C",AL2988="C"),"Regeneración",""))</f>
        <v>#REF!</v>
      </c>
    </row>
    <row r="2989" spans="1:47" s="125" customFormat="1" ht="15" customHeight="1" x14ac:dyDescent="0.2">
      <c r="A2989" s="66">
        <v>86</v>
      </c>
      <c r="B2989" s="66">
        <v>60002765</v>
      </c>
      <c r="C2989" s="66" t="s">
        <v>93</v>
      </c>
      <c r="D2989" s="66" t="s">
        <v>163</v>
      </c>
      <c r="E2989" s="67"/>
      <c r="F2989" s="66" t="s">
        <v>377</v>
      </c>
      <c r="G2989" s="66" t="s">
        <v>12</v>
      </c>
      <c r="H2989" s="66" t="s">
        <v>49</v>
      </c>
      <c r="I2989" s="66" t="s">
        <v>245</v>
      </c>
      <c r="J2989" s="66" t="s">
        <v>141</v>
      </c>
      <c r="K2989" s="66" t="s">
        <v>125</v>
      </c>
      <c r="L2989" s="66">
        <v>2004</v>
      </c>
      <c r="M2989" s="66" t="s">
        <v>266</v>
      </c>
      <c r="N2989" s="66" t="s">
        <v>304</v>
      </c>
      <c r="O2989" s="66" t="s">
        <v>122</v>
      </c>
      <c r="P2989" s="66">
        <v>2005</v>
      </c>
      <c r="Q2989" s="66"/>
      <c r="R2989" s="66" t="s">
        <v>119</v>
      </c>
      <c r="S2989" s="68">
        <v>44013</v>
      </c>
      <c r="T2989" s="66">
        <v>47.3</v>
      </c>
      <c r="U2989" s="66" t="s">
        <v>259</v>
      </c>
      <c r="V2989" s="66" t="s">
        <v>448</v>
      </c>
      <c r="W2989" s="66">
        <v>60</v>
      </c>
      <c r="X2989" s="68">
        <v>45169</v>
      </c>
      <c r="Y2989" s="69">
        <v>71</v>
      </c>
      <c r="Z2989" s="69"/>
      <c r="AA2989" s="70" t="s">
        <v>456</v>
      </c>
      <c r="AB2989" s="71">
        <v>0.88990000000000002</v>
      </c>
      <c r="AC2989" s="72">
        <v>68</v>
      </c>
      <c r="AD2989" s="70">
        <v>8</v>
      </c>
      <c r="AE2989" s="70">
        <v>34.700000000000003</v>
      </c>
      <c r="AF2989" s="73">
        <v>0.01</v>
      </c>
      <c r="AG2989" s="70">
        <v>0.5</v>
      </c>
      <c r="AH2989" s="71">
        <v>8.0000000000000002E-3</v>
      </c>
      <c r="AI2989" s="71">
        <v>0.252</v>
      </c>
      <c r="AJ2989" s="71"/>
      <c r="AK2989" s="75" t="str">
        <f t="shared" si="606"/>
        <v>A</v>
      </c>
      <c r="AL2989" s="75" t="str">
        <f t="shared" si="607"/>
        <v>A</v>
      </c>
      <c r="AM2989" s="75"/>
      <c r="AN2989" s="123" t="str">
        <f t="shared" si="608"/>
        <v>A</v>
      </c>
      <c r="AO2989" s="123" t="str">
        <f t="shared" si="609"/>
        <v>A</v>
      </c>
      <c r="AP2989" s="123" t="str">
        <f t="shared" si="610"/>
        <v>A</v>
      </c>
      <c r="AQ2989" s="123" t="str">
        <f t="shared" si="611"/>
        <v>A</v>
      </c>
      <c r="AR2989" s="75" t="str">
        <f t="shared" si="605"/>
        <v/>
      </c>
      <c r="AS2989" s="75"/>
      <c r="AT2989" s="75"/>
      <c r="AU2989" s="74" t="e">
        <f>IF(OR(AQ2989="I",#REF!="I",AQ2989="C",#REF!="C"),"Termovacío",IF(OR(AO2989="I",AN2989="I",AP2989="I",AK2989="I",AL2989="I",AO2989="C",AN2989="C",AP2989="C",AK2989="C",AL2989="C"),"Regeneración",""))</f>
        <v>#REF!</v>
      </c>
    </row>
    <row r="2990" spans="1:47" s="10" customFormat="1" ht="15" customHeight="1" x14ac:dyDescent="0.2">
      <c r="A2990" s="4">
        <v>86</v>
      </c>
      <c r="B2990" s="4">
        <v>60002765</v>
      </c>
      <c r="C2990" s="4" t="s">
        <v>93</v>
      </c>
      <c r="D2990" s="4" t="s">
        <v>163</v>
      </c>
      <c r="E2990" s="3"/>
      <c r="F2990" s="4" t="s">
        <v>377</v>
      </c>
      <c r="G2990" s="4" t="s">
        <v>12</v>
      </c>
      <c r="H2990" s="4" t="s">
        <v>49</v>
      </c>
      <c r="I2990" s="4" t="s">
        <v>245</v>
      </c>
      <c r="J2990" s="4" t="s">
        <v>141</v>
      </c>
      <c r="K2990" s="4" t="s">
        <v>125</v>
      </c>
      <c r="L2990" s="4">
        <v>2004</v>
      </c>
      <c r="M2990" s="4" t="s">
        <v>266</v>
      </c>
      <c r="N2990" s="4" t="s">
        <v>304</v>
      </c>
      <c r="O2990" s="4" t="s">
        <v>122</v>
      </c>
      <c r="P2990" s="4">
        <v>2005</v>
      </c>
      <c r="Q2990" s="4"/>
      <c r="R2990" s="4" t="s">
        <v>119</v>
      </c>
      <c r="S2990" s="13">
        <v>44013</v>
      </c>
      <c r="T2990" s="4">
        <v>47.3</v>
      </c>
      <c r="U2990" s="4" t="s">
        <v>259</v>
      </c>
      <c r="V2990" s="4"/>
      <c r="W2990" s="4">
        <v>60</v>
      </c>
      <c r="X2990" s="13" t="s">
        <v>288</v>
      </c>
      <c r="Y2990" s="27">
        <v>0</v>
      </c>
      <c r="Z2990" s="27">
        <v>61.8</v>
      </c>
      <c r="AA2990" s="28" t="s">
        <v>282</v>
      </c>
      <c r="AB2990" s="31">
        <v>0.88739999999999997</v>
      </c>
      <c r="AC2990" s="32">
        <v>53.1</v>
      </c>
      <c r="AD2990" s="28">
        <v>13</v>
      </c>
      <c r="AE2990" s="28">
        <v>36.299999999999997</v>
      </c>
      <c r="AF2990" s="33">
        <v>0.02</v>
      </c>
      <c r="AG2990" s="28">
        <v>1</v>
      </c>
      <c r="AH2990" s="31">
        <v>6.0000000000000001E-3</v>
      </c>
      <c r="AI2990" s="31">
        <v>0.2</v>
      </c>
      <c r="AJ2990" s="31"/>
      <c r="AK2990" s="75" t="str">
        <f t="shared" si="606"/>
        <v>A</v>
      </c>
      <c r="AL2990" s="75" t="str">
        <f t="shared" si="607"/>
        <v>A</v>
      </c>
      <c r="AM2990" s="75"/>
      <c r="AN2990" s="75" t="str">
        <f t="shared" si="608"/>
        <v>A</v>
      </c>
      <c r="AO2990" s="75" t="str">
        <f t="shared" si="609"/>
        <v>A</v>
      </c>
      <c r="AP2990" s="75" t="str">
        <f t="shared" si="610"/>
        <v>A</v>
      </c>
      <c r="AQ2990" s="75" t="str">
        <f t="shared" si="611"/>
        <v>A</v>
      </c>
      <c r="AR2990" s="75" t="str">
        <f t="shared" si="605"/>
        <v/>
      </c>
      <c r="AS2990" s="75"/>
      <c r="AT2990" s="75"/>
      <c r="AU2990" s="48" t="e">
        <f>IF(OR(AQ2990="I",#REF!="I",AQ2990="C",#REF!="C"),"Termovacío",IF(OR(AO2990="I",AN2990="I",AP2990="I",AK2990="I",AL2990="I",AO2990="C",AN2990="C",AP2990="C",AK2990="C",AL2990="C"),"Regeneración",""))</f>
        <v>#REF!</v>
      </c>
    </row>
    <row r="2991" spans="1:47" s="10" customFormat="1" ht="15" customHeight="1" x14ac:dyDescent="0.2">
      <c r="A2991" s="4">
        <v>86</v>
      </c>
      <c r="B2991" s="4">
        <v>60002765</v>
      </c>
      <c r="C2991" s="4" t="s">
        <v>93</v>
      </c>
      <c r="D2991" s="4" t="s">
        <v>163</v>
      </c>
      <c r="E2991" s="3"/>
      <c r="F2991" s="4" t="s">
        <v>377</v>
      </c>
      <c r="G2991" s="4" t="s">
        <v>12</v>
      </c>
      <c r="H2991" s="4" t="s">
        <v>49</v>
      </c>
      <c r="I2991" s="4" t="s">
        <v>245</v>
      </c>
      <c r="J2991" s="4" t="s">
        <v>141</v>
      </c>
      <c r="K2991" s="4" t="s">
        <v>125</v>
      </c>
      <c r="L2991" s="4">
        <v>2004</v>
      </c>
      <c r="M2991" s="4" t="s">
        <v>266</v>
      </c>
      <c r="N2991" s="4" t="s">
        <v>304</v>
      </c>
      <c r="O2991" s="4" t="s">
        <v>122</v>
      </c>
      <c r="P2991" s="4">
        <v>2005</v>
      </c>
      <c r="Q2991" s="4"/>
      <c r="R2991" s="4" t="s">
        <v>119</v>
      </c>
      <c r="S2991" s="13">
        <v>44013</v>
      </c>
      <c r="T2991" s="4">
        <v>47.3</v>
      </c>
      <c r="U2991" s="4" t="s">
        <v>259</v>
      </c>
      <c r="V2991" s="4" t="s">
        <v>301</v>
      </c>
      <c r="W2991" s="4">
        <v>60</v>
      </c>
      <c r="X2991" s="13">
        <v>44383</v>
      </c>
      <c r="Y2991" s="27">
        <v>58</v>
      </c>
      <c r="Z2991" s="27">
        <v>53.5</v>
      </c>
      <c r="AA2991" s="28" t="s">
        <v>283</v>
      </c>
      <c r="AB2991" s="31">
        <v>0.88100000000000001</v>
      </c>
      <c r="AC2991" s="32">
        <v>38</v>
      </c>
      <c r="AD2991" s="28">
        <v>12</v>
      </c>
      <c r="AE2991" s="28">
        <v>33</v>
      </c>
      <c r="AF2991" s="33">
        <v>0.02</v>
      </c>
      <c r="AG2991" s="28">
        <v>1</v>
      </c>
      <c r="AH2991" s="31">
        <v>1.2E-2</v>
      </c>
      <c r="AI2991" s="31">
        <v>1.2949999999999999</v>
      </c>
      <c r="AJ2991" s="31"/>
      <c r="AK2991" s="75" t="str">
        <f t="shared" si="606"/>
        <v>A</v>
      </c>
      <c r="AL2991" s="75" t="str">
        <f t="shared" si="607"/>
        <v>A</v>
      </c>
      <c r="AM2991" s="75"/>
      <c r="AN2991" s="75" t="str">
        <f t="shared" si="608"/>
        <v>A</v>
      </c>
      <c r="AO2991" s="75" t="str">
        <f t="shared" si="609"/>
        <v>A</v>
      </c>
      <c r="AP2991" s="75" t="str">
        <f t="shared" si="610"/>
        <v>A</v>
      </c>
      <c r="AQ2991" s="75" t="str">
        <f t="shared" si="611"/>
        <v>C</v>
      </c>
      <c r="AR2991" s="75" t="str">
        <f t="shared" si="605"/>
        <v/>
      </c>
      <c r="AS2991" s="75"/>
      <c r="AT2991" s="75"/>
      <c r="AU2991" s="48" t="e">
        <f>IF(OR(AQ2991="I",#REF!="I",AQ2991="C",#REF!="C"),"Termovacío",IF(OR(AO2991="I",AN2991="I",AP2991="I",AK2991="I",AL2991="I",AO2991="C",AN2991="C",AP2991="C",AK2991="C",AL2991="C"),"Regeneración",""))</f>
        <v>#REF!</v>
      </c>
    </row>
    <row r="2992" spans="1:47" s="10" customFormat="1" ht="15" customHeight="1" x14ac:dyDescent="0.2">
      <c r="A2992" s="4">
        <v>86</v>
      </c>
      <c r="B2992" s="4">
        <v>60002765</v>
      </c>
      <c r="C2992" s="4" t="s">
        <v>93</v>
      </c>
      <c r="D2992" s="4" t="s">
        <v>163</v>
      </c>
      <c r="E2992" s="3"/>
      <c r="F2992" s="4" t="s">
        <v>377</v>
      </c>
      <c r="G2992" s="4" t="s">
        <v>12</v>
      </c>
      <c r="H2992" s="4" t="s">
        <v>49</v>
      </c>
      <c r="I2992" s="4" t="s">
        <v>245</v>
      </c>
      <c r="J2992" s="4" t="s">
        <v>141</v>
      </c>
      <c r="K2992" s="4" t="s">
        <v>125</v>
      </c>
      <c r="L2992" s="4">
        <v>2004</v>
      </c>
      <c r="M2992" s="4" t="s">
        <v>266</v>
      </c>
      <c r="N2992" s="4" t="s">
        <v>304</v>
      </c>
      <c r="O2992" s="4" t="s">
        <v>122</v>
      </c>
      <c r="P2992" s="4">
        <v>2005</v>
      </c>
      <c r="Q2992" s="4"/>
      <c r="R2992" s="4" t="s">
        <v>119</v>
      </c>
      <c r="S2992" s="13">
        <v>44013</v>
      </c>
      <c r="T2992" s="4">
        <v>47.3</v>
      </c>
      <c r="U2992" s="4" t="s">
        <v>259</v>
      </c>
      <c r="V2992" s="4"/>
      <c r="W2992" s="4">
        <v>60</v>
      </c>
      <c r="X2992" s="13">
        <v>43998</v>
      </c>
      <c r="Y2992" s="27"/>
      <c r="Z2992" s="27"/>
      <c r="AA2992" s="28"/>
      <c r="AB2992" s="31"/>
      <c r="AC2992" s="32">
        <v>50</v>
      </c>
      <c r="AD2992" s="28"/>
      <c r="AE2992" s="28"/>
      <c r="AF2992" s="33"/>
      <c r="AG2992" s="28"/>
      <c r="AH2992" s="31"/>
      <c r="AI2992" s="31"/>
      <c r="AJ2992" s="31"/>
      <c r="AK2992" s="75" t="str">
        <f t="shared" si="606"/>
        <v/>
      </c>
      <c r="AL2992" s="75" t="str">
        <f t="shared" si="607"/>
        <v/>
      </c>
      <c r="AM2992" s="75"/>
      <c r="AN2992" s="75" t="str">
        <f t="shared" si="608"/>
        <v/>
      </c>
      <c r="AO2992" s="75" t="str">
        <f t="shared" si="609"/>
        <v/>
      </c>
      <c r="AP2992" s="75" t="str">
        <f t="shared" si="610"/>
        <v/>
      </c>
      <c r="AQ2992" s="75" t="str">
        <f t="shared" si="611"/>
        <v>A</v>
      </c>
      <c r="AR2992" s="75" t="str">
        <f t="shared" si="605"/>
        <v/>
      </c>
      <c r="AS2992" s="75"/>
      <c r="AT2992" s="75"/>
      <c r="AU2992" s="48" t="e">
        <f>IF(OR(AQ2992="I",#REF!="I",AQ2992="C",#REF!="C"),"Termovacío",IF(OR(AO2992="I",AN2992="I",AP2992="I",AK2992="I",AL2992="I",AO2992="C",AN2992="C",AP2992="C",AK2992="C",AL2992="C"),"Regeneración",""))</f>
        <v>#REF!</v>
      </c>
    </row>
    <row r="2993" spans="1:47" s="10" customFormat="1" ht="15" customHeight="1" x14ac:dyDescent="0.2">
      <c r="A2993" s="4">
        <v>86</v>
      </c>
      <c r="B2993" s="4">
        <v>60002765</v>
      </c>
      <c r="C2993" s="4" t="s">
        <v>93</v>
      </c>
      <c r="D2993" s="4" t="s">
        <v>163</v>
      </c>
      <c r="E2993" s="3"/>
      <c r="F2993" s="4" t="s">
        <v>377</v>
      </c>
      <c r="G2993" s="4" t="s">
        <v>12</v>
      </c>
      <c r="H2993" s="4" t="s">
        <v>49</v>
      </c>
      <c r="I2993" s="4" t="s">
        <v>245</v>
      </c>
      <c r="J2993" s="4" t="s">
        <v>141</v>
      </c>
      <c r="K2993" s="4" t="s">
        <v>125</v>
      </c>
      <c r="L2993" s="4">
        <v>2004</v>
      </c>
      <c r="M2993" s="4" t="s">
        <v>266</v>
      </c>
      <c r="N2993" s="4" t="s">
        <v>304</v>
      </c>
      <c r="O2993" s="4" t="s">
        <v>122</v>
      </c>
      <c r="P2993" s="4">
        <v>2005</v>
      </c>
      <c r="Q2993" s="4"/>
      <c r="R2993" s="4" t="s">
        <v>119</v>
      </c>
      <c r="S2993" s="13">
        <v>44013</v>
      </c>
      <c r="T2993" s="4">
        <v>47.3</v>
      </c>
      <c r="U2993" s="4" t="s">
        <v>259</v>
      </c>
      <c r="V2993" s="4"/>
      <c r="W2993" s="4">
        <v>60</v>
      </c>
      <c r="X2993" s="13">
        <v>43578</v>
      </c>
      <c r="Y2993" s="27"/>
      <c r="Z2993" s="27"/>
      <c r="AA2993" s="28"/>
      <c r="AB2993" s="31"/>
      <c r="AC2993" s="32">
        <v>72</v>
      </c>
      <c r="AD2993" s="28"/>
      <c r="AE2993" s="28">
        <v>40.200000000000003</v>
      </c>
      <c r="AF2993" s="33">
        <v>0.01</v>
      </c>
      <c r="AG2993" s="28">
        <v>1</v>
      </c>
      <c r="AH2993" s="31">
        <v>1.2999999999999999E-2</v>
      </c>
      <c r="AI2993" s="31">
        <v>0.52</v>
      </c>
      <c r="AJ2993" s="31"/>
      <c r="AK2993" s="75" t="str">
        <f t="shared" si="606"/>
        <v>A</v>
      </c>
      <c r="AL2993" s="75" t="str">
        <f t="shared" si="607"/>
        <v>A</v>
      </c>
      <c r="AM2993" s="75"/>
      <c r="AN2993" s="75" t="str">
        <f t="shared" si="608"/>
        <v>A</v>
      </c>
      <c r="AO2993" s="75" t="str">
        <f t="shared" si="609"/>
        <v>A</v>
      </c>
      <c r="AP2993" s="75" t="str">
        <f t="shared" si="610"/>
        <v>A</v>
      </c>
      <c r="AQ2993" s="75" t="str">
        <f t="shared" si="611"/>
        <v>A</v>
      </c>
      <c r="AR2993" s="75" t="str">
        <f t="shared" si="605"/>
        <v/>
      </c>
      <c r="AS2993" s="75"/>
      <c r="AT2993" s="75"/>
      <c r="AU2993" s="48" t="e">
        <f>IF(OR(AQ2993="I",#REF!="I",AQ2993="C",#REF!="C"),"Termovacío",IF(OR(AO2993="I",AN2993="I",AP2993="I",AK2993="I",AL2993="I",AO2993="C",AN2993="C",AP2993="C",AK2993="C",AL2993="C"),"Regeneración",""))</f>
        <v>#REF!</v>
      </c>
    </row>
    <row r="2994" spans="1:47" s="10" customFormat="1" ht="15" customHeight="1" x14ac:dyDescent="0.2">
      <c r="A2994" s="4">
        <v>86</v>
      </c>
      <c r="B2994" s="4">
        <v>60002765</v>
      </c>
      <c r="C2994" s="4" t="s">
        <v>93</v>
      </c>
      <c r="D2994" s="4" t="s">
        <v>163</v>
      </c>
      <c r="E2994" s="3"/>
      <c r="F2994" s="4" t="s">
        <v>377</v>
      </c>
      <c r="G2994" s="4" t="s">
        <v>12</v>
      </c>
      <c r="H2994" s="4" t="s">
        <v>49</v>
      </c>
      <c r="I2994" s="4" t="s">
        <v>245</v>
      </c>
      <c r="J2994" s="4" t="s">
        <v>141</v>
      </c>
      <c r="K2994" s="4" t="s">
        <v>125</v>
      </c>
      <c r="L2994" s="4">
        <v>2004</v>
      </c>
      <c r="M2994" s="4" t="s">
        <v>266</v>
      </c>
      <c r="N2994" s="4" t="s">
        <v>304</v>
      </c>
      <c r="O2994" s="4" t="s">
        <v>122</v>
      </c>
      <c r="P2994" s="4">
        <v>2005</v>
      </c>
      <c r="Q2994" s="4"/>
      <c r="R2994" s="4" t="s">
        <v>119</v>
      </c>
      <c r="S2994" s="13">
        <v>44013</v>
      </c>
      <c r="T2994" s="4">
        <v>47.3</v>
      </c>
      <c r="U2994" s="4" t="s">
        <v>259</v>
      </c>
      <c r="V2994" s="4"/>
      <c r="W2994" s="4">
        <v>60</v>
      </c>
      <c r="X2994" s="13">
        <v>43313</v>
      </c>
      <c r="Y2994" s="27"/>
      <c r="Z2994" s="27"/>
      <c r="AA2994" s="28"/>
      <c r="AB2994" s="31"/>
      <c r="AC2994" s="32">
        <v>74</v>
      </c>
      <c r="AD2994" s="28"/>
      <c r="AE2994" s="28">
        <v>36.700000000000003</v>
      </c>
      <c r="AF2994" s="33">
        <v>0.02</v>
      </c>
      <c r="AG2994" s="28">
        <v>1</v>
      </c>
      <c r="AH2994" s="31">
        <v>6.0000000000000001E-3</v>
      </c>
      <c r="AI2994" s="31">
        <v>0.26</v>
      </c>
      <c r="AJ2994" s="31"/>
      <c r="AK2994" s="75" t="str">
        <f t="shared" si="606"/>
        <v>A</v>
      </c>
      <c r="AL2994" s="75" t="str">
        <f t="shared" si="607"/>
        <v>A</v>
      </c>
      <c r="AM2994" s="75"/>
      <c r="AN2994" s="75" t="str">
        <f t="shared" si="608"/>
        <v>A</v>
      </c>
      <c r="AO2994" s="75" t="str">
        <f t="shared" si="609"/>
        <v>A</v>
      </c>
      <c r="AP2994" s="75" t="str">
        <f t="shared" si="610"/>
        <v>A</v>
      </c>
      <c r="AQ2994" s="75" t="str">
        <f t="shared" si="611"/>
        <v>A</v>
      </c>
      <c r="AR2994" s="75" t="str">
        <f t="shared" si="605"/>
        <v/>
      </c>
      <c r="AS2994" s="75"/>
      <c r="AT2994" s="75"/>
      <c r="AU2994" s="48" t="e">
        <f>IF(OR(AQ2994="I",#REF!="I",AQ2994="C",#REF!="C"),"Termovacío",IF(OR(AO2994="I",AN2994="I",AP2994="I",AK2994="I",AL2994="I",AO2994="C",AN2994="C",AP2994="C",AK2994="C",AL2994="C"),"Regeneración",""))</f>
        <v>#REF!</v>
      </c>
    </row>
    <row r="2995" spans="1:47" s="10" customFormat="1" ht="15" customHeight="1" x14ac:dyDescent="0.2">
      <c r="A2995" s="4">
        <v>86</v>
      </c>
      <c r="B2995" s="4">
        <v>60002765</v>
      </c>
      <c r="C2995" s="4" t="s">
        <v>93</v>
      </c>
      <c r="D2995" s="4" t="s">
        <v>163</v>
      </c>
      <c r="E2995" s="3"/>
      <c r="F2995" s="4" t="s">
        <v>377</v>
      </c>
      <c r="G2995" s="4" t="s">
        <v>12</v>
      </c>
      <c r="H2995" s="4" t="s">
        <v>49</v>
      </c>
      <c r="I2995" s="4" t="s">
        <v>245</v>
      </c>
      <c r="J2995" s="4" t="s">
        <v>141</v>
      </c>
      <c r="K2995" s="4" t="s">
        <v>125</v>
      </c>
      <c r="L2995" s="4">
        <v>2004</v>
      </c>
      <c r="M2995" s="4" t="s">
        <v>266</v>
      </c>
      <c r="N2995" s="4" t="s">
        <v>304</v>
      </c>
      <c r="O2995" s="4" t="s">
        <v>122</v>
      </c>
      <c r="P2995" s="4">
        <v>2005</v>
      </c>
      <c r="Q2995" s="4"/>
      <c r="R2995" s="4" t="s">
        <v>119</v>
      </c>
      <c r="S2995" s="13">
        <v>44013</v>
      </c>
      <c r="T2995" s="4">
        <v>47.3</v>
      </c>
      <c r="U2995" s="4" t="s">
        <v>259</v>
      </c>
      <c r="V2995" s="4"/>
      <c r="W2995" s="4">
        <v>60</v>
      </c>
      <c r="X2995" s="13">
        <v>43070</v>
      </c>
      <c r="Y2995" s="27"/>
      <c r="Z2995" s="27"/>
      <c r="AA2995" s="28"/>
      <c r="AB2995" s="31"/>
      <c r="AC2995" s="32">
        <v>57</v>
      </c>
      <c r="AD2995" s="28"/>
      <c r="AE2995" s="28"/>
      <c r="AF2995" s="33"/>
      <c r="AG2995" s="28"/>
      <c r="AH2995" s="31"/>
      <c r="AI2995" s="31"/>
      <c r="AJ2995" s="31"/>
      <c r="AK2995" s="75" t="str">
        <f t="shared" si="606"/>
        <v/>
      </c>
      <c r="AL2995" s="75" t="str">
        <f t="shared" si="607"/>
        <v/>
      </c>
      <c r="AM2995" s="75"/>
      <c r="AN2995" s="75" t="str">
        <f t="shared" si="608"/>
        <v/>
      </c>
      <c r="AO2995" s="75" t="str">
        <f t="shared" si="609"/>
        <v/>
      </c>
      <c r="AP2995" s="75" t="str">
        <f t="shared" si="610"/>
        <v/>
      </c>
      <c r="AQ2995" s="75" t="str">
        <f t="shared" si="611"/>
        <v>A</v>
      </c>
      <c r="AR2995" s="75" t="str">
        <f t="shared" si="605"/>
        <v/>
      </c>
      <c r="AS2995" s="75"/>
      <c r="AT2995" s="75"/>
      <c r="AU2995" s="48" t="e">
        <f>IF(OR(AQ2995="I",#REF!="I",AQ2995="C",#REF!="C"),"Termovacío",IF(OR(AO2995="I",AN2995="I",AP2995="I",AK2995="I",AL2995="I",AO2995="C",AN2995="C",AP2995="C",AK2995="C",AL2995="C"),"Regeneración",""))</f>
        <v>#REF!</v>
      </c>
    </row>
    <row r="2996" spans="1:47" s="10" customFormat="1" ht="15" customHeight="1" x14ac:dyDescent="0.2">
      <c r="A2996" s="4">
        <v>86</v>
      </c>
      <c r="B2996" s="4">
        <v>60002765</v>
      </c>
      <c r="C2996" s="4" t="s">
        <v>93</v>
      </c>
      <c r="D2996" s="4" t="s">
        <v>163</v>
      </c>
      <c r="E2996" s="3"/>
      <c r="F2996" s="4" t="s">
        <v>377</v>
      </c>
      <c r="G2996" s="4" t="s">
        <v>12</v>
      </c>
      <c r="H2996" s="4" t="s">
        <v>49</v>
      </c>
      <c r="I2996" s="4" t="s">
        <v>245</v>
      </c>
      <c r="J2996" s="4" t="s">
        <v>141</v>
      </c>
      <c r="K2996" s="4" t="s">
        <v>125</v>
      </c>
      <c r="L2996" s="4">
        <v>2004</v>
      </c>
      <c r="M2996" s="4" t="s">
        <v>266</v>
      </c>
      <c r="N2996" s="4" t="s">
        <v>304</v>
      </c>
      <c r="O2996" s="4" t="s">
        <v>122</v>
      </c>
      <c r="P2996" s="4">
        <v>2005</v>
      </c>
      <c r="Q2996" s="4"/>
      <c r="R2996" s="4" t="s">
        <v>119</v>
      </c>
      <c r="S2996" s="13">
        <v>44013</v>
      </c>
      <c r="T2996" s="4">
        <v>47.3</v>
      </c>
      <c r="U2996" s="4" t="s">
        <v>259</v>
      </c>
      <c r="V2996" s="4"/>
      <c r="W2996" s="4">
        <v>60</v>
      </c>
      <c r="X2996" s="13">
        <v>42921</v>
      </c>
      <c r="Y2996" s="27"/>
      <c r="Z2996" s="27"/>
      <c r="AA2996" s="28"/>
      <c r="AB2996" s="31"/>
      <c r="AC2996" s="32">
        <v>74</v>
      </c>
      <c r="AD2996" s="28"/>
      <c r="AE2996" s="28">
        <v>37.9</v>
      </c>
      <c r="AF2996" s="33">
        <v>0.01</v>
      </c>
      <c r="AG2996" s="28">
        <v>1</v>
      </c>
      <c r="AH2996" s="31">
        <v>0.05</v>
      </c>
      <c r="AI2996" s="31">
        <v>1.9</v>
      </c>
      <c r="AJ2996" s="31"/>
      <c r="AK2996" s="75" t="str">
        <f t="shared" si="606"/>
        <v>A</v>
      </c>
      <c r="AL2996" s="75" t="str">
        <f t="shared" si="607"/>
        <v>A</v>
      </c>
      <c r="AM2996" s="75"/>
      <c r="AN2996" s="75" t="str">
        <f t="shared" si="608"/>
        <v>A</v>
      </c>
      <c r="AO2996" s="75" t="str">
        <f t="shared" si="609"/>
        <v>A</v>
      </c>
      <c r="AP2996" s="75" t="str">
        <f t="shared" si="610"/>
        <v>A</v>
      </c>
      <c r="AQ2996" s="75" t="str">
        <f t="shared" si="611"/>
        <v>A</v>
      </c>
      <c r="AR2996" s="75" t="str">
        <f t="shared" si="605"/>
        <v/>
      </c>
      <c r="AS2996" s="75"/>
      <c r="AT2996" s="75"/>
      <c r="AU2996" s="48" t="e">
        <f>IF(OR(AQ2996="I",#REF!="I",AQ2996="C",#REF!="C"),"Termovacío",IF(OR(AO2996="I",AN2996="I",AP2996="I",AK2996="I",AL2996="I",AO2996="C",AN2996="C",AP2996="C",AK2996="C",AL2996="C"),"Regeneración",""))</f>
        <v>#REF!</v>
      </c>
    </row>
    <row r="2997" spans="1:47" s="10" customFormat="1" ht="15" customHeight="1" x14ac:dyDescent="0.2">
      <c r="A2997" s="4">
        <v>86</v>
      </c>
      <c r="B2997" s="4">
        <v>60002765</v>
      </c>
      <c r="C2997" s="4" t="s">
        <v>93</v>
      </c>
      <c r="D2997" s="4" t="s">
        <v>163</v>
      </c>
      <c r="E2997" s="3"/>
      <c r="F2997" s="4" t="s">
        <v>377</v>
      </c>
      <c r="G2997" s="4" t="s">
        <v>12</v>
      </c>
      <c r="H2997" s="4" t="s">
        <v>49</v>
      </c>
      <c r="I2997" s="4" t="s">
        <v>245</v>
      </c>
      <c r="J2997" s="4" t="s">
        <v>141</v>
      </c>
      <c r="K2997" s="4" t="s">
        <v>125</v>
      </c>
      <c r="L2997" s="4">
        <v>2004</v>
      </c>
      <c r="M2997" s="4" t="s">
        <v>266</v>
      </c>
      <c r="N2997" s="4" t="s">
        <v>304</v>
      </c>
      <c r="O2997" s="4" t="s">
        <v>122</v>
      </c>
      <c r="P2997" s="4">
        <v>2005</v>
      </c>
      <c r="Q2997" s="4"/>
      <c r="R2997" s="4" t="s">
        <v>119</v>
      </c>
      <c r="S2997" s="13">
        <v>44013</v>
      </c>
      <c r="T2997" s="4">
        <v>47.3</v>
      </c>
      <c r="U2997" s="4" t="s">
        <v>259</v>
      </c>
      <c r="V2997" s="4"/>
      <c r="W2997" s="4">
        <v>60</v>
      </c>
      <c r="X2997" s="13">
        <v>42382</v>
      </c>
      <c r="Y2997" s="27"/>
      <c r="Z2997" s="27"/>
      <c r="AA2997" s="28"/>
      <c r="AB2997" s="31"/>
      <c r="AC2997" s="32"/>
      <c r="AD2997" s="28"/>
      <c r="AE2997" s="28">
        <v>37</v>
      </c>
      <c r="AF2997" s="33">
        <v>0.01</v>
      </c>
      <c r="AG2997" s="28">
        <v>0.5</v>
      </c>
      <c r="AH2997" s="31">
        <v>2.1999999999999999E-2</v>
      </c>
      <c r="AI2997" s="31">
        <v>0.28199999999999997</v>
      </c>
      <c r="AJ2997" s="31"/>
      <c r="AK2997" s="75" t="str">
        <f t="shared" si="606"/>
        <v>A</v>
      </c>
      <c r="AL2997" s="75" t="str">
        <f t="shared" si="607"/>
        <v>A</v>
      </c>
      <c r="AM2997" s="75"/>
      <c r="AN2997" s="75" t="str">
        <f t="shared" si="608"/>
        <v>A</v>
      </c>
      <c r="AO2997" s="75" t="str">
        <f t="shared" si="609"/>
        <v>A</v>
      </c>
      <c r="AP2997" s="75" t="str">
        <f t="shared" si="610"/>
        <v>A</v>
      </c>
      <c r="AQ2997" s="75" t="str">
        <f t="shared" si="611"/>
        <v/>
      </c>
      <c r="AR2997" s="75" t="str">
        <f t="shared" si="605"/>
        <v/>
      </c>
      <c r="AS2997" s="75"/>
      <c r="AT2997" s="75"/>
      <c r="AU2997" s="48" t="e">
        <f>IF(OR(AQ2997="I",#REF!="I",AQ2997="C",#REF!="C"),"Termovacío",IF(OR(AO2997="I",AN2997="I",AP2997="I",AK2997="I",AL2997="I",AO2997="C",AN2997="C",AP2997="C",AK2997="C",AL2997="C"),"Regeneración",""))</f>
        <v>#REF!</v>
      </c>
    </row>
    <row r="2998" spans="1:47" s="10" customFormat="1" ht="15" customHeight="1" x14ac:dyDescent="0.2">
      <c r="A2998" s="4">
        <v>86</v>
      </c>
      <c r="B2998" s="4">
        <v>60002765</v>
      </c>
      <c r="C2998" s="4" t="s">
        <v>93</v>
      </c>
      <c r="D2998" s="4" t="s">
        <v>163</v>
      </c>
      <c r="E2998" s="3"/>
      <c r="F2998" s="4" t="s">
        <v>377</v>
      </c>
      <c r="G2998" s="4" t="s">
        <v>12</v>
      </c>
      <c r="H2998" s="4" t="s">
        <v>49</v>
      </c>
      <c r="I2998" s="4" t="s">
        <v>245</v>
      </c>
      <c r="J2998" s="4" t="s">
        <v>141</v>
      </c>
      <c r="K2998" s="4" t="s">
        <v>125</v>
      </c>
      <c r="L2998" s="4">
        <v>2004</v>
      </c>
      <c r="M2998" s="4" t="s">
        <v>266</v>
      </c>
      <c r="N2998" s="4" t="s">
        <v>304</v>
      </c>
      <c r="O2998" s="4" t="s">
        <v>122</v>
      </c>
      <c r="P2998" s="4">
        <v>2005</v>
      </c>
      <c r="Q2998" s="4"/>
      <c r="R2998" s="4" t="s">
        <v>119</v>
      </c>
      <c r="S2998" s="13">
        <v>44013</v>
      </c>
      <c r="T2998" s="4">
        <v>47.3</v>
      </c>
      <c r="U2998" s="4" t="s">
        <v>259</v>
      </c>
      <c r="V2998" s="4"/>
      <c r="W2998" s="4">
        <v>60</v>
      </c>
      <c r="X2998" s="13">
        <v>41985</v>
      </c>
      <c r="Y2998" s="27"/>
      <c r="Z2998" s="27"/>
      <c r="AA2998" s="28"/>
      <c r="AB2998" s="31"/>
      <c r="AC2998" s="32"/>
      <c r="AD2998" s="28"/>
      <c r="AE2998" s="28">
        <v>37</v>
      </c>
      <c r="AF2998" s="33">
        <v>0.01</v>
      </c>
      <c r="AG2998" s="28">
        <v>0.5</v>
      </c>
      <c r="AH2998" s="31">
        <v>2.1000000000000001E-2</v>
      </c>
      <c r="AI2998" s="31"/>
      <c r="AJ2998" s="31"/>
      <c r="AK2998" s="75" t="str">
        <f t="shared" si="606"/>
        <v>A</v>
      </c>
      <c r="AL2998" s="75" t="str">
        <f t="shared" si="607"/>
        <v/>
      </c>
      <c r="AM2998" s="75"/>
      <c r="AN2998" s="75" t="str">
        <f t="shared" si="608"/>
        <v>A</v>
      </c>
      <c r="AO2998" s="75" t="str">
        <f t="shared" si="609"/>
        <v>A</v>
      </c>
      <c r="AP2998" s="75" t="str">
        <f t="shared" si="610"/>
        <v>A</v>
      </c>
      <c r="AQ2998" s="75" t="str">
        <f t="shared" si="611"/>
        <v/>
      </c>
      <c r="AR2998" s="75" t="str">
        <f t="shared" si="605"/>
        <v/>
      </c>
      <c r="AS2998" s="75"/>
      <c r="AT2998" s="75"/>
      <c r="AU2998" s="48" t="e">
        <f>IF(OR(AQ2998="I",#REF!="I",AQ2998="C",#REF!="C"),"Termovacío",IF(OR(AO2998="I",AN2998="I",AP2998="I",AK2998="I",AL2998="I",AO2998="C",AN2998="C",AP2998="C",AK2998="C",AL2998="C"),"Regeneración",""))</f>
        <v>#REF!</v>
      </c>
    </row>
    <row r="2999" spans="1:47" s="10" customFormat="1" ht="15" customHeight="1" x14ac:dyDescent="0.2">
      <c r="A2999" s="4">
        <v>86</v>
      </c>
      <c r="B2999" s="4">
        <v>60002765</v>
      </c>
      <c r="C2999" s="4" t="s">
        <v>93</v>
      </c>
      <c r="D2999" s="4" t="s">
        <v>163</v>
      </c>
      <c r="E2999" s="3"/>
      <c r="F2999" s="4" t="s">
        <v>377</v>
      </c>
      <c r="G2999" s="4" t="s">
        <v>12</v>
      </c>
      <c r="H2999" s="4" t="s">
        <v>49</v>
      </c>
      <c r="I2999" s="4" t="s">
        <v>245</v>
      </c>
      <c r="J2999" s="4" t="s">
        <v>141</v>
      </c>
      <c r="K2999" s="4" t="s">
        <v>125</v>
      </c>
      <c r="L2999" s="4">
        <v>2004</v>
      </c>
      <c r="M2999" s="4" t="s">
        <v>266</v>
      </c>
      <c r="N2999" s="4" t="s">
        <v>304</v>
      </c>
      <c r="O2999" s="4" t="s">
        <v>122</v>
      </c>
      <c r="P2999" s="4">
        <v>2005</v>
      </c>
      <c r="Q2999" s="4"/>
      <c r="R2999" s="4" t="s">
        <v>119</v>
      </c>
      <c r="S2999" s="13">
        <v>44013</v>
      </c>
      <c r="T2999" s="4">
        <v>47.3</v>
      </c>
      <c r="U2999" s="4" t="s">
        <v>259</v>
      </c>
      <c r="V2999" s="4"/>
      <c r="W2999" s="4">
        <v>60</v>
      </c>
      <c r="X2999" s="13">
        <v>41634</v>
      </c>
      <c r="Y2999" s="27"/>
      <c r="Z2999" s="27"/>
      <c r="AA2999" s="28"/>
      <c r="AB2999" s="31"/>
      <c r="AC2999" s="32"/>
      <c r="AD2999" s="28"/>
      <c r="AE2999" s="28">
        <v>32.799999999999997</v>
      </c>
      <c r="AF2999" s="33">
        <v>0.01</v>
      </c>
      <c r="AG2999" s="28">
        <v>1.5</v>
      </c>
      <c r="AH2999" s="31">
        <v>1.2999999999999999E-2</v>
      </c>
      <c r="AI2999" s="31">
        <v>0.36</v>
      </c>
      <c r="AJ2999" s="31"/>
      <c r="AK2999" s="75" t="str">
        <f t="shared" si="606"/>
        <v>A</v>
      </c>
      <c r="AL2999" s="75" t="str">
        <f t="shared" si="607"/>
        <v>A</v>
      </c>
      <c r="AM2999" s="75"/>
      <c r="AN2999" s="75" t="str">
        <f t="shared" si="608"/>
        <v>A</v>
      </c>
      <c r="AO2999" s="75" t="str">
        <f t="shared" si="609"/>
        <v>A</v>
      </c>
      <c r="AP2999" s="75" t="str">
        <f t="shared" si="610"/>
        <v>A</v>
      </c>
      <c r="AQ2999" s="75" t="str">
        <f t="shared" si="611"/>
        <v/>
      </c>
      <c r="AR2999" s="75" t="str">
        <f t="shared" si="605"/>
        <v/>
      </c>
      <c r="AS2999" s="75"/>
      <c r="AT2999" s="75"/>
      <c r="AU2999" s="48" t="e">
        <f>IF(OR(AQ2999="I",#REF!="I",AQ2999="C",#REF!="C"),"Termovacío",IF(OR(AO2999="I",AN2999="I",AP2999="I",AK2999="I",AL2999="I",AO2999="C",AN2999="C",AP2999="C",AK2999="C",AL2999="C"),"Regeneración",""))</f>
        <v>#REF!</v>
      </c>
    </row>
    <row r="3000" spans="1:47" s="10" customFormat="1" ht="15" customHeight="1" x14ac:dyDescent="0.2">
      <c r="A3000" s="4">
        <v>86</v>
      </c>
      <c r="B3000" s="4">
        <v>60002765</v>
      </c>
      <c r="C3000" s="4" t="s">
        <v>93</v>
      </c>
      <c r="D3000" s="4" t="s">
        <v>163</v>
      </c>
      <c r="E3000" s="3"/>
      <c r="F3000" s="4" t="s">
        <v>377</v>
      </c>
      <c r="G3000" s="4" t="s">
        <v>12</v>
      </c>
      <c r="H3000" s="4" t="s">
        <v>49</v>
      </c>
      <c r="I3000" s="4" t="s">
        <v>245</v>
      </c>
      <c r="J3000" s="4" t="s">
        <v>141</v>
      </c>
      <c r="K3000" s="4" t="s">
        <v>125</v>
      </c>
      <c r="L3000" s="4">
        <v>2004</v>
      </c>
      <c r="M3000" s="4" t="s">
        <v>266</v>
      </c>
      <c r="N3000" s="4" t="s">
        <v>304</v>
      </c>
      <c r="O3000" s="4" t="s">
        <v>122</v>
      </c>
      <c r="P3000" s="4">
        <v>2005</v>
      </c>
      <c r="Q3000" s="4"/>
      <c r="R3000" s="4" t="s">
        <v>119</v>
      </c>
      <c r="S3000" s="13">
        <v>44013</v>
      </c>
      <c r="T3000" s="4">
        <v>47.3</v>
      </c>
      <c r="U3000" s="4" t="s">
        <v>259</v>
      </c>
      <c r="V3000" s="4"/>
      <c r="W3000" s="4">
        <v>60</v>
      </c>
      <c r="X3000" s="13">
        <v>41347</v>
      </c>
      <c r="Y3000" s="27"/>
      <c r="Z3000" s="27"/>
      <c r="AA3000" s="28"/>
      <c r="AB3000" s="31"/>
      <c r="AC3000" s="32"/>
      <c r="AD3000" s="28"/>
      <c r="AE3000" s="28">
        <v>35</v>
      </c>
      <c r="AF3000" s="33">
        <v>0.01</v>
      </c>
      <c r="AG3000" s="28">
        <v>0.5</v>
      </c>
      <c r="AH3000" s="31">
        <v>1.0999999999999999E-2</v>
      </c>
      <c r="AI3000" s="31">
        <v>0.35299999999999998</v>
      </c>
      <c r="AJ3000" s="31"/>
      <c r="AK3000" s="75" t="str">
        <f t="shared" si="606"/>
        <v>A</v>
      </c>
      <c r="AL3000" s="75" t="str">
        <f t="shared" si="607"/>
        <v>A</v>
      </c>
      <c r="AM3000" s="75"/>
      <c r="AN3000" s="75" t="str">
        <f t="shared" si="608"/>
        <v>A</v>
      </c>
      <c r="AO3000" s="75" t="str">
        <f t="shared" si="609"/>
        <v>A</v>
      </c>
      <c r="AP3000" s="75" t="str">
        <f t="shared" si="610"/>
        <v>A</v>
      </c>
      <c r="AQ3000" s="75" t="str">
        <f t="shared" si="611"/>
        <v/>
      </c>
      <c r="AR3000" s="75" t="str">
        <f t="shared" si="605"/>
        <v/>
      </c>
      <c r="AS3000" s="75"/>
      <c r="AT3000" s="75"/>
      <c r="AU3000" s="48" t="e">
        <f>IF(OR(AQ3000="I",#REF!="I",AQ3000="C",#REF!="C"),"Termovacío",IF(OR(AO3000="I",AN3000="I",AP3000="I",AK3000="I",AL3000="I",AO3000="C",AN3000="C",AP3000="C",AK3000="C",AL3000="C"),"Regeneración",""))</f>
        <v>#REF!</v>
      </c>
    </row>
    <row r="3001" spans="1:47" s="10" customFormat="1" ht="15" customHeight="1" x14ac:dyDescent="0.2">
      <c r="A3001" s="4">
        <v>86</v>
      </c>
      <c r="B3001" s="4">
        <v>60002765</v>
      </c>
      <c r="C3001" s="4" t="s">
        <v>93</v>
      </c>
      <c r="D3001" s="4" t="s">
        <v>163</v>
      </c>
      <c r="E3001" s="3"/>
      <c r="F3001" s="4" t="s">
        <v>377</v>
      </c>
      <c r="G3001" s="4" t="s">
        <v>12</v>
      </c>
      <c r="H3001" s="4" t="s">
        <v>49</v>
      </c>
      <c r="I3001" s="4" t="s">
        <v>245</v>
      </c>
      <c r="J3001" s="4" t="s">
        <v>141</v>
      </c>
      <c r="K3001" s="4" t="s">
        <v>125</v>
      </c>
      <c r="L3001" s="4">
        <v>2004</v>
      </c>
      <c r="M3001" s="4" t="s">
        <v>266</v>
      </c>
      <c r="N3001" s="4" t="s">
        <v>304</v>
      </c>
      <c r="O3001" s="4" t="s">
        <v>122</v>
      </c>
      <c r="P3001" s="4">
        <v>2005</v>
      </c>
      <c r="Q3001" s="4"/>
      <c r="R3001" s="4" t="s">
        <v>119</v>
      </c>
      <c r="S3001" s="13">
        <v>44013</v>
      </c>
      <c r="T3001" s="4">
        <v>47.3</v>
      </c>
      <c r="U3001" s="4" t="s">
        <v>259</v>
      </c>
      <c r="V3001" s="4"/>
      <c r="W3001" s="4">
        <v>60</v>
      </c>
      <c r="X3001" s="13">
        <v>40653</v>
      </c>
      <c r="Y3001" s="27"/>
      <c r="Z3001" s="27"/>
      <c r="AA3001" s="28"/>
      <c r="AB3001" s="31"/>
      <c r="AC3001" s="32">
        <v>45</v>
      </c>
      <c r="AD3001" s="28"/>
      <c r="AE3001" s="28">
        <v>34</v>
      </c>
      <c r="AF3001" s="33">
        <v>0.01</v>
      </c>
      <c r="AG3001" s="28">
        <v>0.5</v>
      </c>
      <c r="AH3001" s="31">
        <v>6.0000000000000001E-3</v>
      </c>
      <c r="AI3001" s="31">
        <v>0.24099999999999999</v>
      </c>
      <c r="AJ3001" s="31"/>
      <c r="AK3001" s="75" t="str">
        <f t="shared" si="606"/>
        <v>A</v>
      </c>
      <c r="AL3001" s="75" t="str">
        <f t="shared" si="607"/>
        <v>A</v>
      </c>
      <c r="AM3001" s="75"/>
      <c r="AN3001" s="75" t="str">
        <f t="shared" si="608"/>
        <v>A</v>
      </c>
      <c r="AO3001" s="75" t="str">
        <f t="shared" si="609"/>
        <v>A</v>
      </c>
      <c r="AP3001" s="75" t="str">
        <f t="shared" si="610"/>
        <v>A</v>
      </c>
      <c r="AQ3001" s="75" t="str">
        <f t="shared" si="611"/>
        <v>A</v>
      </c>
      <c r="AR3001" s="75" t="str">
        <f t="shared" si="605"/>
        <v/>
      </c>
      <c r="AS3001" s="75"/>
      <c r="AT3001" s="75"/>
      <c r="AU3001" s="48" t="e">
        <f>IF(OR(AQ3001="I",#REF!="I",AQ3001="C",#REF!="C"),"Termovacío",IF(OR(AO3001="I",AN3001="I",AP3001="I",AK3001="I",AL3001="I",AO3001="C",AN3001="C",AP3001="C",AK3001="C",AL3001="C"),"Regeneración",""))</f>
        <v>#REF!</v>
      </c>
    </row>
    <row r="3002" spans="1:47" s="10" customFormat="1" ht="15" customHeight="1" x14ac:dyDescent="0.2">
      <c r="A3002" s="4">
        <v>86</v>
      </c>
      <c r="B3002" s="4">
        <v>60002765</v>
      </c>
      <c r="C3002" s="4" t="s">
        <v>93</v>
      </c>
      <c r="D3002" s="4" t="s">
        <v>163</v>
      </c>
      <c r="E3002" s="3"/>
      <c r="F3002" s="4" t="s">
        <v>377</v>
      </c>
      <c r="G3002" s="4" t="s">
        <v>12</v>
      </c>
      <c r="H3002" s="4" t="s">
        <v>49</v>
      </c>
      <c r="I3002" s="4" t="s">
        <v>245</v>
      </c>
      <c r="J3002" s="4" t="s">
        <v>141</v>
      </c>
      <c r="K3002" s="4" t="s">
        <v>125</v>
      </c>
      <c r="L3002" s="4">
        <v>2004</v>
      </c>
      <c r="M3002" s="4" t="s">
        <v>266</v>
      </c>
      <c r="N3002" s="4" t="s">
        <v>304</v>
      </c>
      <c r="O3002" s="4" t="s">
        <v>122</v>
      </c>
      <c r="P3002" s="4">
        <v>2005</v>
      </c>
      <c r="Q3002" s="4"/>
      <c r="R3002" s="4" t="s">
        <v>119</v>
      </c>
      <c r="S3002" s="13">
        <v>44013</v>
      </c>
      <c r="T3002" s="4">
        <v>47.3</v>
      </c>
      <c r="U3002" s="4" t="s">
        <v>259</v>
      </c>
      <c r="V3002" s="4"/>
      <c r="W3002" s="4">
        <v>60</v>
      </c>
      <c r="X3002" s="13">
        <v>40317</v>
      </c>
      <c r="Y3002" s="27"/>
      <c r="Z3002" s="27"/>
      <c r="AA3002" s="28"/>
      <c r="AB3002" s="31"/>
      <c r="AC3002" s="32">
        <v>62.6</v>
      </c>
      <c r="AD3002" s="28"/>
      <c r="AE3002" s="28">
        <v>35</v>
      </c>
      <c r="AF3002" s="33">
        <v>0.01</v>
      </c>
      <c r="AG3002" s="28">
        <v>0.5</v>
      </c>
      <c r="AH3002" s="31">
        <v>8.9999999999999993E-3</v>
      </c>
      <c r="AI3002" s="31">
        <v>0.26300000000000001</v>
      </c>
      <c r="AJ3002" s="31"/>
      <c r="AK3002" s="75" t="str">
        <f t="shared" si="606"/>
        <v>A</v>
      </c>
      <c r="AL3002" s="75" t="str">
        <f t="shared" si="607"/>
        <v>A</v>
      </c>
      <c r="AM3002" s="75"/>
      <c r="AN3002" s="75" t="str">
        <f t="shared" si="608"/>
        <v>A</v>
      </c>
      <c r="AO3002" s="75" t="str">
        <f t="shared" si="609"/>
        <v>A</v>
      </c>
      <c r="AP3002" s="75" t="str">
        <f t="shared" si="610"/>
        <v>A</v>
      </c>
      <c r="AQ3002" s="75" t="str">
        <f t="shared" si="611"/>
        <v>A</v>
      </c>
      <c r="AR3002" s="75" t="str">
        <f t="shared" si="605"/>
        <v/>
      </c>
      <c r="AS3002" s="75"/>
      <c r="AT3002" s="75"/>
      <c r="AU3002" s="48" t="e">
        <f>IF(OR(AQ3002="I",#REF!="I",AQ3002="C",#REF!="C"),"Termovacío",IF(OR(AO3002="I",AN3002="I",AP3002="I",AK3002="I",AL3002="I",AO3002="C",AN3002="C",AP3002="C",AK3002="C",AL3002="C"),"Regeneración",""))</f>
        <v>#REF!</v>
      </c>
    </row>
    <row r="3003" spans="1:47" s="10" customFormat="1" ht="15" customHeight="1" x14ac:dyDescent="0.2">
      <c r="A3003" s="4">
        <v>86</v>
      </c>
      <c r="B3003" s="4">
        <v>60002765</v>
      </c>
      <c r="C3003" s="4" t="s">
        <v>93</v>
      </c>
      <c r="D3003" s="4" t="s">
        <v>163</v>
      </c>
      <c r="E3003" s="3"/>
      <c r="F3003" s="4" t="s">
        <v>377</v>
      </c>
      <c r="G3003" s="4" t="s">
        <v>12</v>
      </c>
      <c r="H3003" s="4" t="s">
        <v>49</v>
      </c>
      <c r="I3003" s="4" t="s">
        <v>245</v>
      </c>
      <c r="J3003" s="4" t="s">
        <v>141</v>
      </c>
      <c r="K3003" s="4" t="s">
        <v>125</v>
      </c>
      <c r="L3003" s="4">
        <v>2004</v>
      </c>
      <c r="M3003" s="4" t="s">
        <v>266</v>
      </c>
      <c r="N3003" s="4" t="s">
        <v>304</v>
      </c>
      <c r="O3003" s="4" t="s">
        <v>122</v>
      </c>
      <c r="P3003" s="4">
        <v>2005</v>
      </c>
      <c r="Q3003" s="4"/>
      <c r="R3003" s="4" t="s">
        <v>119</v>
      </c>
      <c r="S3003" s="13">
        <v>44013</v>
      </c>
      <c r="T3003" s="4">
        <v>47.3</v>
      </c>
      <c r="U3003" s="4" t="s">
        <v>259</v>
      </c>
      <c r="V3003" s="4"/>
      <c r="W3003" s="4">
        <v>60</v>
      </c>
      <c r="X3003" s="13">
        <v>40101</v>
      </c>
      <c r="Y3003" s="27"/>
      <c r="Z3003" s="27"/>
      <c r="AA3003" s="28"/>
      <c r="AB3003" s="31"/>
      <c r="AC3003" s="32">
        <v>62.6</v>
      </c>
      <c r="AD3003" s="28"/>
      <c r="AE3003" s="28">
        <v>36</v>
      </c>
      <c r="AF3003" s="33">
        <v>5.0000000000000001E-3</v>
      </c>
      <c r="AG3003" s="28">
        <v>1</v>
      </c>
      <c r="AH3003" s="31">
        <v>6.0000000000000001E-3</v>
      </c>
      <c r="AI3003" s="31">
        <v>0.26700000000000002</v>
      </c>
      <c r="AJ3003" s="31"/>
      <c r="AK3003" s="75" t="str">
        <f t="shared" si="606"/>
        <v>A</v>
      </c>
      <c r="AL3003" s="75" t="str">
        <f t="shared" si="607"/>
        <v>A</v>
      </c>
      <c r="AM3003" s="75"/>
      <c r="AN3003" s="75" t="str">
        <f t="shared" si="608"/>
        <v>A</v>
      </c>
      <c r="AO3003" s="75" t="str">
        <f t="shared" si="609"/>
        <v>A</v>
      </c>
      <c r="AP3003" s="75" t="str">
        <f t="shared" si="610"/>
        <v>A</v>
      </c>
      <c r="AQ3003" s="75" t="str">
        <f t="shared" si="611"/>
        <v>A</v>
      </c>
      <c r="AR3003" s="75" t="str">
        <f t="shared" si="605"/>
        <v/>
      </c>
      <c r="AS3003" s="75"/>
      <c r="AT3003" s="75"/>
      <c r="AU3003" s="48" t="e">
        <f>IF(OR(AQ3003="I",#REF!="I",AQ3003="C",#REF!="C"),"Termovacío",IF(OR(AO3003="I",AN3003="I",AP3003="I",AK3003="I",AL3003="I",AO3003="C",AN3003="C",AP3003="C",AK3003="C",AL3003="C"),"Regeneración",""))</f>
        <v>#REF!</v>
      </c>
    </row>
    <row r="3004" spans="1:47" s="10" customFormat="1" ht="15" customHeight="1" x14ac:dyDescent="0.2">
      <c r="A3004" s="4">
        <v>86</v>
      </c>
      <c r="B3004" s="4">
        <v>60002765</v>
      </c>
      <c r="C3004" s="4" t="s">
        <v>93</v>
      </c>
      <c r="D3004" s="4" t="s">
        <v>163</v>
      </c>
      <c r="E3004" s="3"/>
      <c r="F3004" s="4" t="s">
        <v>377</v>
      </c>
      <c r="G3004" s="4" t="s">
        <v>12</v>
      </c>
      <c r="H3004" s="4" t="s">
        <v>49</v>
      </c>
      <c r="I3004" s="4" t="s">
        <v>245</v>
      </c>
      <c r="J3004" s="4" t="s">
        <v>141</v>
      </c>
      <c r="K3004" s="4" t="s">
        <v>125</v>
      </c>
      <c r="L3004" s="4">
        <v>2004</v>
      </c>
      <c r="M3004" s="4" t="s">
        <v>266</v>
      </c>
      <c r="N3004" s="4" t="s">
        <v>304</v>
      </c>
      <c r="O3004" s="4" t="s">
        <v>122</v>
      </c>
      <c r="P3004" s="4">
        <v>2005</v>
      </c>
      <c r="Q3004" s="4"/>
      <c r="R3004" s="4" t="s">
        <v>119</v>
      </c>
      <c r="S3004" s="13">
        <v>44013</v>
      </c>
      <c r="T3004" s="4">
        <v>47.3</v>
      </c>
      <c r="U3004" s="4" t="s">
        <v>259</v>
      </c>
      <c r="V3004" s="4"/>
      <c r="W3004" s="4">
        <v>60</v>
      </c>
      <c r="X3004" s="13">
        <v>39680</v>
      </c>
      <c r="Y3004" s="27"/>
      <c r="Z3004" s="27"/>
      <c r="AA3004" s="28"/>
      <c r="AB3004" s="31"/>
      <c r="AC3004" s="32">
        <v>61.4</v>
      </c>
      <c r="AD3004" s="28"/>
      <c r="AE3004" s="28">
        <v>42.7</v>
      </c>
      <c r="AF3004" s="33">
        <v>0.01</v>
      </c>
      <c r="AG3004" s="28">
        <v>0.5</v>
      </c>
      <c r="AH3004" s="31">
        <v>1.4E-2</v>
      </c>
      <c r="AI3004" s="31">
        <v>0.41899999999999998</v>
      </c>
      <c r="AJ3004" s="31"/>
      <c r="AK3004" s="75" t="str">
        <f t="shared" si="606"/>
        <v>A</v>
      </c>
      <c r="AL3004" s="75" t="str">
        <f t="shared" si="607"/>
        <v>A</v>
      </c>
      <c r="AM3004" s="75"/>
      <c r="AN3004" s="75" t="str">
        <f t="shared" si="608"/>
        <v>A</v>
      </c>
      <c r="AO3004" s="75" t="str">
        <f t="shared" si="609"/>
        <v>A</v>
      </c>
      <c r="AP3004" s="75" t="str">
        <f t="shared" si="610"/>
        <v>A</v>
      </c>
      <c r="AQ3004" s="75" t="str">
        <f t="shared" si="611"/>
        <v>A</v>
      </c>
      <c r="AR3004" s="75" t="str">
        <f t="shared" si="605"/>
        <v/>
      </c>
      <c r="AS3004" s="75"/>
      <c r="AT3004" s="75"/>
      <c r="AU3004" s="48" t="e">
        <f>IF(OR(AQ3004="I",#REF!="I",AQ3004="C",#REF!="C"),"Termovacío",IF(OR(AO3004="I",AN3004="I",AP3004="I",AK3004="I",AL3004="I",AO3004="C",AN3004="C",AP3004="C",AK3004="C",AL3004="C"),"Regeneración",""))</f>
        <v>#REF!</v>
      </c>
    </row>
    <row r="3005" spans="1:47" s="10" customFormat="1" ht="15" customHeight="1" x14ac:dyDescent="0.2">
      <c r="A3005" s="4">
        <v>86</v>
      </c>
      <c r="B3005" s="4">
        <v>60002765</v>
      </c>
      <c r="C3005" s="4" t="s">
        <v>93</v>
      </c>
      <c r="D3005" s="4" t="s">
        <v>163</v>
      </c>
      <c r="E3005" s="3"/>
      <c r="F3005" s="4" t="s">
        <v>377</v>
      </c>
      <c r="G3005" s="4" t="s">
        <v>12</v>
      </c>
      <c r="H3005" s="4" t="s">
        <v>49</v>
      </c>
      <c r="I3005" s="4" t="s">
        <v>245</v>
      </c>
      <c r="J3005" s="4" t="s">
        <v>141</v>
      </c>
      <c r="K3005" s="4" t="s">
        <v>125</v>
      </c>
      <c r="L3005" s="4">
        <v>2004</v>
      </c>
      <c r="M3005" s="4" t="s">
        <v>266</v>
      </c>
      <c r="N3005" s="4" t="s">
        <v>304</v>
      </c>
      <c r="O3005" s="4" t="s">
        <v>122</v>
      </c>
      <c r="P3005" s="4">
        <v>2005</v>
      </c>
      <c r="Q3005" s="4"/>
      <c r="R3005" s="4" t="s">
        <v>119</v>
      </c>
      <c r="S3005" s="13">
        <v>44013</v>
      </c>
      <c r="T3005" s="4">
        <v>47.3</v>
      </c>
      <c r="U3005" s="4" t="s">
        <v>259</v>
      </c>
      <c r="V3005" s="4"/>
      <c r="W3005" s="4">
        <v>60</v>
      </c>
      <c r="X3005" s="13">
        <v>39038</v>
      </c>
      <c r="Y3005" s="27"/>
      <c r="Z3005" s="27"/>
      <c r="AA3005" s="28"/>
      <c r="AB3005" s="31"/>
      <c r="AC3005" s="32">
        <v>73</v>
      </c>
      <c r="AD3005" s="28"/>
      <c r="AE3005" s="28">
        <v>33.799999999999997</v>
      </c>
      <c r="AF3005" s="33">
        <v>5.0000000000000001E-3</v>
      </c>
      <c r="AG3005" s="28">
        <v>0.5</v>
      </c>
      <c r="AH3005" s="31">
        <v>5.0000000000000001E-3</v>
      </c>
      <c r="AI3005" s="31">
        <v>0.312</v>
      </c>
      <c r="AJ3005" s="31"/>
      <c r="AK3005" s="75" t="str">
        <f t="shared" ref="AK3005:AK3011" si="612">IF(AH3005&lt;&gt;"",IF(AH3005&lt;=0.1,"A",IF(AND(AH3005&gt;0.1,AH3005&lt;=0.3),"C",IF(AH3005&gt;0.3,"I",""))),"")</f>
        <v>A</v>
      </c>
      <c r="AL3005" s="75" t="str">
        <f t="shared" ref="AL3005:AL3011" si="613">IF(AI3005&lt;&gt;"",IF(AI3005&lt;=3,"A",IF(AND(AI3005&gt;3,AI3005&lt;=4),"C",IF(AI3005&gt;4,"I",""))),"")</f>
        <v>A</v>
      </c>
      <c r="AM3005" s="75"/>
      <c r="AN3005" s="75" t="str">
        <f t="shared" ref="AN3005:AN3011" si="614">IF(AF3005&lt;&gt;"",IF(AF3005&lt;=0.05,"A",IF(AND(AF3005&gt;0.05,AF3005&lt;=0.1),"C",IF(AF3005&gt;0.1,"I",""))),"")</f>
        <v>A</v>
      </c>
      <c r="AO3005" s="75" t="str">
        <f t="shared" ref="AO3005:AO3011" si="615">IF(AE3005&lt;&gt;"",IF(AE3005&gt;=32,"A",IF(AND(AE3005&gt;=28,AE3005&lt;32),"C",IF(AE3005&lt;28,"I",""))),"")</f>
        <v>A</v>
      </c>
      <c r="AP3005" s="75" t="str">
        <f t="shared" ref="AP3005:AP3011" si="616">IF(AG3005&lt;&gt;"",IF(AG3005&lt;=3.5,"A",IF(AG3005&gt;3.5,"I","")),"")</f>
        <v>A</v>
      </c>
      <c r="AQ3005" s="75" t="str">
        <f t="shared" ref="AQ3005:AQ3011" si="617">IF(AC3005&lt;&gt;"",IF(AND(W3005=60,AC3005&gt;=40),"A",IF(AND(W3005=60,AC3005&gt;=35,AC3005&lt;40),"C",IF(AND(W3005=60,AC3005&lt;35),"I",IF(AND(W3005=220,AC3005&gt;=50),"A",IF(AND(W3005=220,AC3005&gt;=45,AC3005&lt;50),"C",IF(AND(W3005=220,AC3005&lt;45),"I","")))))),"")</f>
        <v>A</v>
      </c>
      <c r="AR3005" s="75" t="str">
        <f t="shared" ref="AR3005:AR3011" si="618">IF(AJ3005&lt;&gt;"",IF(AJ3005&gt;0.2,"A",IF(AND(AJ3005&gt;=0.1,AJ3005&lt;=0.2),"C",IF(AJ3005&lt;0.1,"I",""))),"")</f>
        <v/>
      </c>
      <c r="AS3005" s="75"/>
      <c r="AT3005" s="75"/>
      <c r="AU3005" s="48" t="e">
        <f>IF(OR(AQ3005="I",#REF!="I",AQ3005="C",#REF!="C"),"Termovacío",IF(OR(AO3005="I",AN3005="I",AP3005="I",AK3005="I",AL3005="I",AO3005="C",AN3005="C",AP3005="C",AK3005="C",AL3005="C"),"Regeneración",""))</f>
        <v>#REF!</v>
      </c>
    </row>
    <row r="3006" spans="1:47" s="10" customFormat="1" ht="15" customHeight="1" x14ac:dyDescent="0.2">
      <c r="A3006" s="4">
        <v>86</v>
      </c>
      <c r="B3006" s="4">
        <v>60002765</v>
      </c>
      <c r="C3006" s="4" t="s">
        <v>93</v>
      </c>
      <c r="D3006" s="4" t="s">
        <v>163</v>
      </c>
      <c r="E3006" s="3"/>
      <c r="F3006" s="4" t="s">
        <v>377</v>
      </c>
      <c r="G3006" s="4" t="s">
        <v>12</v>
      </c>
      <c r="H3006" s="4" t="s">
        <v>49</v>
      </c>
      <c r="I3006" s="4" t="s">
        <v>245</v>
      </c>
      <c r="J3006" s="4" t="s">
        <v>141</v>
      </c>
      <c r="K3006" s="4" t="s">
        <v>125</v>
      </c>
      <c r="L3006" s="4">
        <v>2004</v>
      </c>
      <c r="M3006" s="4" t="s">
        <v>266</v>
      </c>
      <c r="N3006" s="4" t="s">
        <v>304</v>
      </c>
      <c r="O3006" s="4" t="s">
        <v>122</v>
      </c>
      <c r="P3006" s="4">
        <v>2005</v>
      </c>
      <c r="Q3006" s="4"/>
      <c r="R3006" s="4" t="s">
        <v>119</v>
      </c>
      <c r="S3006" s="13">
        <v>44013</v>
      </c>
      <c r="T3006" s="4">
        <v>47.3</v>
      </c>
      <c r="U3006" s="4" t="s">
        <v>259</v>
      </c>
      <c r="V3006" s="4"/>
      <c r="W3006" s="4">
        <v>60</v>
      </c>
      <c r="X3006" s="13">
        <v>38566</v>
      </c>
      <c r="Y3006" s="27"/>
      <c r="Z3006" s="27"/>
      <c r="AA3006" s="28"/>
      <c r="AB3006" s="31"/>
      <c r="AC3006" s="32">
        <v>55</v>
      </c>
      <c r="AD3006" s="28"/>
      <c r="AE3006" s="28">
        <v>39.700000000000003</v>
      </c>
      <c r="AF3006" s="33">
        <v>3.0000000000000001E-3</v>
      </c>
      <c r="AG3006" s="28">
        <v>0.5</v>
      </c>
      <c r="AH3006" s="31">
        <v>2.4E-2</v>
      </c>
      <c r="AI3006" s="31">
        <v>0.23599999999999999</v>
      </c>
      <c r="AJ3006" s="31"/>
      <c r="AK3006" s="75" t="str">
        <f t="shared" si="612"/>
        <v>A</v>
      </c>
      <c r="AL3006" s="75" t="str">
        <f t="shared" si="613"/>
        <v>A</v>
      </c>
      <c r="AM3006" s="75"/>
      <c r="AN3006" s="75" t="str">
        <f t="shared" si="614"/>
        <v>A</v>
      </c>
      <c r="AO3006" s="75" t="str">
        <f t="shared" si="615"/>
        <v>A</v>
      </c>
      <c r="AP3006" s="75" t="str">
        <f t="shared" si="616"/>
        <v>A</v>
      </c>
      <c r="AQ3006" s="75" t="str">
        <f t="shared" si="617"/>
        <v>A</v>
      </c>
      <c r="AR3006" s="75" t="str">
        <f t="shared" si="618"/>
        <v/>
      </c>
      <c r="AS3006" s="75"/>
      <c r="AT3006" s="75"/>
      <c r="AU3006" s="48" t="e">
        <f>IF(OR(AQ3006="I",#REF!="I",AQ3006="C",#REF!="C"),"Termovacío",IF(OR(AO3006="I",AN3006="I",AP3006="I",AK3006="I",AL3006="I",AO3006="C",AN3006="C",AP3006="C",AK3006="C",AL3006="C"),"Regeneración",""))</f>
        <v>#REF!</v>
      </c>
    </row>
    <row r="3007" spans="1:47" s="10" customFormat="1" ht="15" customHeight="1" x14ac:dyDescent="0.2">
      <c r="A3007" s="4">
        <v>86</v>
      </c>
      <c r="B3007" s="4">
        <v>60002765</v>
      </c>
      <c r="C3007" s="4" t="s">
        <v>93</v>
      </c>
      <c r="D3007" s="4" t="s">
        <v>163</v>
      </c>
      <c r="E3007" s="3"/>
      <c r="F3007" s="4" t="s">
        <v>377</v>
      </c>
      <c r="G3007" s="4" t="s">
        <v>12</v>
      </c>
      <c r="H3007" s="4" t="s">
        <v>49</v>
      </c>
      <c r="I3007" s="4" t="s">
        <v>245</v>
      </c>
      <c r="J3007" s="4" t="s">
        <v>141</v>
      </c>
      <c r="K3007" s="4" t="s">
        <v>125</v>
      </c>
      <c r="L3007" s="4">
        <v>2004</v>
      </c>
      <c r="M3007" s="4" t="s">
        <v>266</v>
      </c>
      <c r="N3007" s="4" t="s">
        <v>304</v>
      </c>
      <c r="O3007" s="4" t="s">
        <v>122</v>
      </c>
      <c r="P3007" s="4">
        <v>2005</v>
      </c>
      <c r="Q3007" s="4"/>
      <c r="R3007" s="4" t="s">
        <v>119</v>
      </c>
      <c r="S3007" s="13">
        <v>44013</v>
      </c>
      <c r="T3007" s="4">
        <v>47.3</v>
      </c>
      <c r="U3007" s="4" t="s">
        <v>259</v>
      </c>
      <c r="V3007" s="4"/>
      <c r="W3007" s="4">
        <v>60</v>
      </c>
      <c r="X3007" s="13">
        <v>38511</v>
      </c>
      <c r="Y3007" s="27"/>
      <c r="Z3007" s="27"/>
      <c r="AA3007" s="28"/>
      <c r="AB3007" s="31"/>
      <c r="AC3007" s="32">
        <v>29</v>
      </c>
      <c r="AD3007" s="28"/>
      <c r="AE3007" s="28"/>
      <c r="AF3007" s="33"/>
      <c r="AG3007" s="28"/>
      <c r="AH3007" s="31"/>
      <c r="AI3007" s="31"/>
      <c r="AJ3007" s="31"/>
      <c r="AK3007" s="75" t="str">
        <f t="shared" si="612"/>
        <v/>
      </c>
      <c r="AL3007" s="75" t="str">
        <f t="shared" si="613"/>
        <v/>
      </c>
      <c r="AM3007" s="75"/>
      <c r="AN3007" s="75" t="str">
        <f t="shared" si="614"/>
        <v/>
      </c>
      <c r="AO3007" s="75" t="str">
        <f t="shared" si="615"/>
        <v/>
      </c>
      <c r="AP3007" s="75" t="str">
        <f t="shared" si="616"/>
        <v/>
      </c>
      <c r="AQ3007" s="75" t="str">
        <f t="shared" si="617"/>
        <v>I</v>
      </c>
      <c r="AR3007" s="75" t="str">
        <f t="shared" si="618"/>
        <v/>
      </c>
      <c r="AS3007" s="75"/>
      <c r="AT3007" s="75"/>
      <c r="AU3007" s="48" t="e">
        <f>IF(OR(AQ3007="I",#REF!="I",AQ3007="C",#REF!="C"),"Termovacío",IF(OR(AO3007="I",AN3007="I",AP3007="I",AK3007="I",AL3007="I",AO3007="C",AN3007="C",AP3007="C",AK3007="C",AL3007="C"),"Regeneración",""))</f>
        <v>#REF!</v>
      </c>
    </row>
    <row r="3008" spans="1:47" s="10" customFormat="1" ht="15" customHeight="1" x14ac:dyDescent="0.2">
      <c r="A3008" s="4">
        <v>86</v>
      </c>
      <c r="B3008" s="4">
        <v>60002765</v>
      </c>
      <c r="C3008" s="4" t="s">
        <v>93</v>
      </c>
      <c r="D3008" s="4" t="s">
        <v>163</v>
      </c>
      <c r="E3008" s="3"/>
      <c r="F3008" s="4" t="s">
        <v>377</v>
      </c>
      <c r="G3008" s="4" t="s">
        <v>12</v>
      </c>
      <c r="H3008" s="4" t="s">
        <v>49</v>
      </c>
      <c r="I3008" s="4" t="s">
        <v>245</v>
      </c>
      <c r="J3008" s="4" t="s">
        <v>141</v>
      </c>
      <c r="K3008" s="4" t="s">
        <v>125</v>
      </c>
      <c r="L3008" s="4">
        <v>2004</v>
      </c>
      <c r="M3008" s="4" t="s">
        <v>266</v>
      </c>
      <c r="N3008" s="4" t="s">
        <v>304</v>
      </c>
      <c r="O3008" s="4" t="s">
        <v>122</v>
      </c>
      <c r="P3008" s="4">
        <v>2005</v>
      </c>
      <c r="Q3008" s="4"/>
      <c r="R3008" s="4" t="s">
        <v>119</v>
      </c>
      <c r="S3008" s="13">
        <v>44013</v>
      </c>
      <c r="T3008" s="4">
        <v>47.3</v>
      </c>
      <c r="U3008" s="4" t="s">
        <v>259</v>
      </c>
      <c r="V3008" s="4"/>
      <c r="W3008" s="4">
        <v>60</v>
      </c>
      <c r="X3008" s="13">
        <v>38479</v>
      </c>
      <c r="Y3008" s="27"/>
      <c r="Z3008" s="27"/>
      <c r="AA3008" s="28"/>
      <c r="AB3008" s="31"/>
      <c r="AC3008" s="32">
        <v>30</v>
      </c>
      <c r="AD3008" s="28"/>
      <c r="AE3008" s="28"/>
      <c r="AF3008" s="33"/>
      <c r="AG3008" s="28"/>
      <c r="AH3008" s="31"/>
      <c r="AI3008" s="31"/>
      <c r="AJ3008" s="31"/>
      <c r="AK3008" s="75" t="str">
        <f t="shared" si="612"/>
        <v/>
      </c>
      <c r="AL3008" s="75" t="str">
        <f t="shared" si="613"/>
        <v/>
      </c>
      <c r="AM3008" s="75"/>
      <c r="AN3008" s="75" t="str">
        <f t="shared" si="614"/>
        <v/>
      </c>
      <c r="AO3008" s="75" t="str">
        <f t="shared" si="615"/>
        <v/>
      </c>
      <c r="AP3008" s="75" t="str">
        <f t="shared" si="616"/>
        <v/>
      </c>
      <c r="AQ3008" s="75" t="str">
        <f t="shared" si="617"/>
        <v>I</v>
      </c>
      <c r="AR3008" s="75" t="str">
        <f t="shared" si="618"/>
        <v/>
      </c>
      <c r="AS3008" s="75"/>
      <c r="AT3008" s="75"/>
      <c r="AU3008" s="48" t="e">
        <f>IF(OR(AQ3008="I",#REF!="I",AQ3008="C",#REF!="C"),"Termovacío",IF(OR(AO3008="I",AN3008="I",AP3008="I",AK3008="I",AL3008="I",AO3008="C",AN3008="C",AP3008="C",AK3008="C",AL3008="C"),"Regeneración",""))</f>
        <v>#REF!</v>
      </c>
    </row>
    <row r="3009" spans="1:47" s="10" customFormat="1" ht="15" customHeight="1" x14ac:dyDescent="0.2">
      <c r="A3009" s="4">
        <v>86</v>
      </c>
      <c r="B3009" s="4">
        <v>60002765</v>
      </c>
      <c r="C3009" s="4" t="s">
        <v>93</v>
      </c>
      <c r="D3009" s="4" t="s">
        <v>163</v>
      </c>
      <c r="E3009" s="3"/>
      <c r="F3009" s="4" t="s">
        <v>377</v>
      </c>
      <c r="G3009" s="4" t="s">
        <v>12</v>
      </c>
      <c r="H3009" s="4" t="s">
        <v>49</v>
      </c>
      <c r="I3009" s="4" t="s">
        <v>245</v>
      </c>
      <c r="J3009" s="4" t="s">
        <v>141</v>
      </c>
      <c r="K3009" s="4" t="s">
        <v>125</v>
      </c>
      <c r="L3009" s="4">
        <v>2004</v>
      </c>
      <c r="M3009" s="4" t="s">
        <v>266</v>
      </c>
      <c r="N3009" s="4" t="s">
        <v>304</v>
      </c>
      <c r="O3009" s="4" t="s">
        <v>122</v>
      </c>
      <c r="P3009" s="4">
        <v>2005</v>
      </c>
      <c r="Q3009" s="4"/>
      <c r="R3009" s="4" t="s">
        <v>119</v>
      </c>
      <c r="S3009" s="13">
        <v>44013</v>
      </c>
      <c r="T3009" s="4">
        <v>47.3</v>
      </c>
      <c r="U3009" s="4" t="s">
        <v>259</v>
      </c>
      <c r="V3009" s="4"/>
      <c r="W3009" s="4">
        <v>60</v>
      </c>
      <c r="X3009" s="13">
        <v>38146</v>
      </c>
      <c r="Y3009" s="27"/>
      <c r="Z3009" s="27"/>
      <c r="AA3009" s="28"/>
      <c r="AB3009" s="31"/>
      <c r="AC3009" s="32">
        <v>50</v>
      </c>
      <c r="AD3009" s="28"/>
      <c r="AE3009" s="28">
        <v>40</v>
      </c>
      <c r="AF3009" s="33">
        <v>0.01</v>
      </c>
      <c r="AG3009" s="28"/>
      <c r="AH3009" s="31">
        <v>0.01</v>
      </c>
      <c r="AI3009" s="31"/>
      <c r="AJ3009" s="31"/>
      <c r="AK3009" s="75" t="str">
        <f t="shared" si="612"/>
        <v>A</v>
      </c>
      <c r="AL3009" s="75" t="str">
        <f t="shared" si="613"/>
        <v/>
      </c>
      <c r="AM3009" s="75"/>
      <c r="AN3009" s="75" t="str">
        <f t="shared" si="614"/>
        <v>A</v>
      </c>
      <c r="AO3009" s="75" t="str">
        <f t="shared" si="615"/>
        <v>A</v>
      </c>
      <c r="AP3009" s="75" t="str">
        <f t="shared" si="616"/>
        <v/>
      </c>
      <c r="AQ3009" s="75" t="str">
        <f t="shared" si="617"/>
        <v>A</v>
      </c>
      <c r="AR3009" s="75" t="str">
        <f t="shared" si="618"/>
        <v/>
      </c>
      <c r="AS3009" s="75"/>
      <c r="AT3009" s="75"/>
      <c r="AU3009" s="48" t="e">
        <f>IF(OR(AQ3009="I",#REF!="I",AQ3009="C",#REF!="C"),"Termovacío",IF(OR(AO3009="I",AN3009="I",AP3009="I",AK3009="I",AL3009="I",AO3009="C",AN3009="C",AP3009="C",AK3009="C",AL3009="C"),"Regeneración",""))</f>
        <v>#REF!</v>
      </c>
    </row>
    <row r="3010" spans="1:47" s="10" customFormat="1" ht="15" customHeight="1" x14ac:dyDescent="0.2">
      <c r="A3010" s="4">
        <v>86</v>
      </c>
      <c r="B3010" s="4">
        <v>60002765</v>
      </c>
      <c r="C3010" s="4" t="s">
        <v>93</v>
      </c>
      <c r="D3010" s="4" t="s">
        <v>163</v>
      </c>
      <c r="E3010" s="3"/>
      <c r="F3010" s="4" t="s">
        <v>377</v>
      </c>
      <c r="G3010" s="4" t="s">
        <v>12</v>
      </c>
      <c r="H3010" s="4" t="s">
        <v>49</v>
      </c>
      <c r="I3010" s="4" t="s">
        <v>245</v>
      </c>
      <c r="J3010" s="4" t="s">
        <v>141</v>
      </c>
      <c r="K3010" s="4" t="s">
        <v>125</v>
      </c>
      <c r="L3010" s="4">
        <v>2004</v>
      </c>
      <c r="M3010" s="4" t="s">
        <v>266</v>
      </c>
      <c r="N3010" s="4" t="s">
        <v>304</v>
      </c>
      <c r="O3010" s="4" t="s">
        <v>122</v>
      </c>
      <c r="P3010" s="4">
        <v>2005</v>
      </c>
      <c r="Q3010" s="4"/>
      <c r="R3010" s="4" t="s">
        <v>119</v>
      </c>
      <c r="S3010" s="13">
        <v>44013</v>
      </c>
      <c r="T3010" s="4">
        <v>47.3</v>
      </c>
      <c r="U3010" s="4" t="s">
        <v>259</v>
      </c>
      <c r="V3010" s="4"/>
      <c r="W3010" s="4">
        <v>60</v>
      </c>
      <c r="X3010" s="13">
        <v>38141</v>
      </c>
      <c r="Y3010" s="27"/>
      <c r="Z3010" s="27"/>
      <c r="AA3010" s="28"/>
      <c r="AB3010" s="31"/>
      <c r="AC3010" s="32">
        <v>71</v>
      </c>
      <c r="AD3010" s="28"/>
      <c r="AE3010" s="28">
        <v>40</v>
      </c>
      <c r="AF3010" s="33">
        <v>0.01</v>
      </c>
      <c r="AG3010" s="28"/>
      <c r="AH3010" s="31">
        <v>8.9999999999999993E-3</v>
      </c>
      <c r="AI3010" s="31"/>
      <c r="AJ3010" s="31"/>
      <c r="AK3010" s="75" t="str">
        <f t="shared" si="612"/>
        <v>A</v>
      </c>
      <c r="AL3010" s="75" t="str">
        <f t="shared" si="613"/>
        <v/>
      </c>
      <c r="AM3010" s="75"/>
      <c r="AN3010" s="75" t="str">
        <f t="shared" si="614"/>
        <v>A</v>
      </c>
      <c r="AO3010" s="75" t="str">
        <f t="shared" si="615"/>
        <v>A</v>
      </c>
      <c r="AP3010" s="75" t="str">
        <f t="shared" si="616"/>
        <v/>
      </c>
      <c r="AQ3010" s="75" t="str">
        <f t="shared" si="617"/>
        <v>A</v>
      </c>
      <c r="AR3010" s="75" t="str">
        <f t="shared" si="618"/>
        <v/>
      </c>
      <c r="AS3010" s="75"/>
      <c r="AT3010" s="75"/>
      <c r="AU3010" s="48" t="e">
        <f>IF(OR(AQ3010="I",#REF!="I",AQ3010="C",#REF!="C"),"Termovacío",IF(OR(AO3010="I",AN3010="I",AP3010="I",AK3010="I",AL3010="I",AO3010="C",AN3010="C",AP3010="C",AK3010="C",AL3010="C"),"Regeneración",""))</f>
        <v>#REF!</v>
      </c>
    </row>
    <row r="3011" spans="1:47" s="10" customFormat="1" ht="15" customHeight="1" x14ac:dyDescent="0.2">
      <c r="A3011" s="4">
        <v>86</v>
      </c>
      <c r="B3011" s="4">
        <v>60002765</v>
      </c>
      <c r="C3011" s="4" t="s">
        <v>93</v>
      </c>
      <c r="D3011" s="4" t="s">
        <v>163</v>
      </c>
      <c r="E3011" s="3"/>
      <c r="F3011" s="4" t="s">
        <v>377</v>
      </c>
      <c r="G3011" s="4" t="s">
        <v>12</v>
      </c>
      <c r="H3011" s="4" t="s">
        <v>49</v>
      </c>
      <c r="I3011" s="4" t="s">
        <v>245</v>
      </c>
      <c r="J3011" s="4" t="s">
        <v>141</v>
      </c>
      <c r="K3011" s="4" t="s">
        <v>125</v>
      </c>
      <c r="L3011" s="4">
        <v>2004</v>
      </c>
      <c r="M3011" s="4" t="s">
        <v>266</v>
      </c>
      <c r="N3011" s="4" t="s">
        <v>304</v>
      </c>
      <c r="O3011" s="4" t="s">
        <v>122</v>
      </c>
      <c r="P3011" s="4">
        <v>2005</v>
      </c>
      <c r="Q3011" s="4"/>
      <c r="R3011" s="4" t="s">
        <v>119</v>
      </c>
      <c r="S3011" s="13">
        <v>44013</v>
      </c>
      <c r="T3011" s="4">
        <v>47.3</v>
      </c>
      <c r="U3011" s="4" t="s">
        <v>259</v>
      </c>
      <c r="V3011" s="4"/>
      <c r="W3011" s="4">
        <v>60</v>
      </c>
      <c r="X3011" s="13">
        <v>38139</v>
      </c>
      <c r="Y3011" s="27"/>
      <c r="Z3011" s="27"/>
      <c r="AA3011" s="28"/>
      <c r="AB3011" s="31"/>
      <c r="AC3011" s="32">
        <v>53</v>
      </c>
      <c r="AD3011" s="28"/>
      <c r="AE3011" s="28">
        <v>40</v>
      </c>
      <c r="AF3011" s="33">
        <v>0.01</v>
      </c>
      <c r="AG3011" s="28"/>
      <c r="AH3011" s="31">
        <v>7.0000000000000001E-3</v>
      </c>
      <c r="AI3011" s="31"/>
      <c r="AJ3011" s="31"/>
      <c r="AK3011" s="75" t="str">
        <f t="shared" si="612"/>
        <v>A</v>
      </c>
      <c r="AL3011" s="75" t="str">
        <f t="shared" si="613"/>
        <v/>
      </c>
      <c r="AM3011" s="75"/>
      <c r="AN3011" s="75" t="str">
        <f t="shared" si="614"/>
        <v>A</v>
      </c>
      <c r="AO3011" s="75" t="str">
        <f t="shared" si="615"/>
        <v>A</v>
      </c>
      <c r="AP3011" s="75" t="str">
        <f t="shared" si="616"/>
        <v/>
      </c>
      <c r="AQ3011" s="75" t="str">
        <f t="shared" si="617"/>
        <v>A</v>
      </c>
      <c r="AR3011" s="75" t="str">
        <f t="shared" si="618"/>
        <v/>
      </c>
      <c r="AS3011" s="75"/>
      <c r="AT3011" s="75"/>
      <c r="AU3011" s="48" t="e">
        <f>IF(OR(AQ3011="I",#REF!="I",AQ3011="C",#REF!="C"),"Termovacío",IF(OR(AO3011="I",AN3011="I",AP3011="I",AK3011="I",AL3011="I",AO3011="C",AN3011="C",AP3011="C",AK3011="C",AL3011="C"),"Regeneración",""))</f>
        <v>#REF!</v>
      </c>
    </row>
  </sheetData>
  <autoFilter ref="A3:FG2550" xr:uid="{00000000-0009-0000-0000-000004000000}"/>
  <conditionalFormatting sqref="AI2579:AP2580 AQ2616:AQ2617 AN2619:AP2639">
    <cfRule type="cellIs" dxfId="631" priority="3907" operator="greaterThan">
      <formula>5</formula>
    </cfRule>
  </conditionalFormatting>
  <conditionalFormatting sqref="AQ2618">
    <cfRule type="cellIs" dxfId="630" priority="1728" operator="greaterThan">
      <formula>5</formula>
    </cfRule>
  </conditionalFormatting>
  <conditionalFormatting sqref="AQ2620">
    <cfRule type="cellIs" dxfId="629" priority="1726" operator="greaterThan">
      <formula>5</formula>
    </cfRule>
  </conditionalFormatting>
  <conditionalFormatting sqref="AQ2621">
    <cfRule type="cellIs" dxfId="628" priority="1725" operator="greaterThan">
      <formula>5</formula>
    </cfRule>
  </conditionalFormatting>
  <conditionalFormatting sqref="AQ2622">
    <cfRule type="cellIs" dxfId="627" priority="1724" operator="greaterThan">
      <formula>5</formula>
    </cfRule>
  </conditionalFormatting>
  <conditionalFormatting sqref="AQ2623">
    <cfRule type="cellIs" dxfId="626" priority="1723" operator="greaterThan">
      <formula>5</formula>
    </cfRule>
  </conditionalFormatting>
  <conditionalFormatting sqref="AQ2625">
    <cfRule type="cellIs" dxfId="625" priority="1720" operator="greaterThan">
      <formula>5</formula>
    </cfRule>
  </conditionalFormatting>
  <conditionalFormatting sqref="AQ2626">
    <cfRule type="cellIs" dxfId="624" priority="1719" operator="greaterThan">
      <formula>5</formula>
    </cfRule>
  </conditionalFormatting>
  <conditionalFormatting sqref="AQ2627">
    <cfRule type="cellIs" dxfId="623" priority="1718" operator="greaterThan">
      <formula>5</formula>
    </cfRule>
  </conditionalFormatting>
  <conditionalFormatting sqref="AQ2628">
    <cfRule type="cellIs" dxfId="622" priority="1717" operator="greaterThan">
      <formula>5</formula>
    </cfRule>
  </conditionalFormatting>
  <conditionalFormatting sqref="AQ2629">
    <cfRule type="cellIs" dxfId="621" priority="1716" operator="greaterThan">
      <formula>5</formula>
    </cfRule>
  </conditionalFormatting>
  <conditionalFormatting sqref="AQ2630">
    <cfRule type="cellIs" dxfId="620" priority="1715" operator="greaterThan">
      <formula>5</formula>
    </cfRule>
  </conditionalFormatting>
  <conditionalFormatting sqref="AQ2631">
    <cfRule type="cellIs" dxfId="619" priority="1714" operator="greaterThan">
      <formula>5</formula>
    </cfRule>
  </conditionalFormatting>
  <conditionalFormatting sqref="AQ2632">
    <cfRule type="cellIs" dxfId="618" priority="1713" operator="greaterThan">
      <formula>5</formula>
    </cfRule>
  </conditionalFormatting>
  <conditionalFormatting sqref="AQ2633">
    <cfRule type="cellIs" dxfId="617" priority="1712" operator="greaterThan">
      <formula>5</formula>
    </cfRule>
  </conditionalFormatting>
  <conditionalFormatting sqref="AQ2634">
    <cfRule type="cellIs" dxfId="616" priority="1711" operator="greaterThan">
      <formula>5</formula>
    </cfRule>
  </conditionalFormatting>
  <conditionalFormatting sqref="AQ2635">
    <cfRule type="cellIs" dxfId="615" priority="1710" operator="greaterThan">
      <formula>5</formula>
    </cfRule>
  </conditionalFormatting>
  <conditionalFormatting sqref="AQ2636">
    <cfRule type="cellIs" dxfId="614" priority="1709" operator="greaterThan">
      <formula>5</formula>
    </cfRule>
  </conditionalFormatting>
  <conditionalFormatting sqref="AQ2637">
    <cfRule type="cellIs" dxfId="613" priority="1708" operator="greaterThan">
      <formula>5</formula>
    </cfRule>
  </conditionalFormatting>
  <conditionalFormatting sqref="AQ2638">
    <cfRule type="cellIs" dxfId="612" priority="1707" operator="greaterThan">
      <formula>5</formula>
    </cfRule>
  </conditionalFormatting>
  <conditionalFormatting sqref="AQ2639">
    <cfRule type="cellIs" dxfId="611" priority="1706" operator="greaterThan">
      <formula>5</formula>
    </cfRule>
  </conditionalFormatting>
  <conditionalFormatting sqref="AQ2640">
    <cfRule type="cellIs" dxfId="610" priority="1705" operator="greaterThan">
      <formula>5</formula>
    </cfRule>
  </conditionalFormatting>
  <conditionalFormatting sqref="AQ2641">
    <cfRule type="cellIs" dxfId="609" priority="1704" operator="greaterThan">
      <formula>5</formula>
    </cfRule>
  </conditionalFormatting>
  <conditionalFormatting sqref="AQ2642">
    <cfRule type="cellIs" dxfId="608" priority="1703" operator="greaterThan">
      <formula>5</formula>
    </cfRule>
  </conditionalFormatting>
  <conditionalFormatting sqref="AQ2643">
    <cfRule type="cellIs" dxfId="607" priority="1702" operator="greaterThan">
      <formula>5</formula>
    </cfRule>
  </conditionalFormatting>
  <conditionalFormatting sqref="AQ2644">
    <cfRule type="cellIs" dxfId="606" priority="1701" operator="greaterThan">
      <formula>5</formula>
    </cfRule>
  </conditionalFormatting>
  <conditionalFormatting sqref="AQ2645">
    <cfRule type="cellIs" dxfId="605" priority="1700" operator="greaterThan">
      <formula>5</formula>
    </cfRule>
  </conditionalFormatting>
  <conditionalFormatting sqref="AQ2646">
    <cfRule type="cellIs" dxfId="604" priority="1699" operator="greaterThan">
      <formula>5</formula>
    </cfRule>
  </conditionalFormatting>
  <conditionalFormatting sqref="AQ2647">
    <cfRule type="cellIs" dxfId="603" priority="1698" operator="greaterThan">
      <formula>5</formula>
    </cfRule>
  </conditionalFormatting>
  <conditionalFormatting sqref="AQ2648">
    <cfRule type="cellIs" dxfId="602" priority="1697" operator="greaterThan">
      <formula>5</formula>
    </cfRule>
  </conditionalFormatting>
  <conditionalFormatting sqref="AQ2649">
    <cfRule type="cellIs" dxfId="601" priority="1696" operator="greaterThan">
      <formula>5</formula>
    </cfRule>
  </conditionalFormatting>
  <conditionalFormatting sqref="AQ2650">
    <cfRule type="cellIs" dxfId="600" priority="1695" operator="greaterThan">
      <formula>5</formula>
    </cfRule>
  </conditionalFormatting>
  <conditionalFormatting sqref="AQ2619">
    <cfRule type="cellIs" dxfId="599" priority="1694" operator="greaterThan">
      <formula>5</formula>
    </cfRule>
  </conditionalFormatting>
  <conditionalFormatting sqref="AQ2619">
    <cfRule type="cellIs" dxfId="598" priority="1693" operator="greaterThan">
      <formula>5</formula>
    </cfRule>
  </conditionalFormatting>
  <conditionalFormatting sqref="AQ2624">
    <cfRule type="cellIs" dxfId="597" priority="1690" operator="greaterThan">
      <formula>5</formula>
    </cfRule>
  </conditionalFormatting>
  <conditionalFormatting sqref="AQ2624">
    <cfRule type="cellIs" dxfId="596" priority="1689" operator="greaterThan">
      <formula>5</formula>
    </cfRule>
  </conditionalFormatting>
  <conditionalFormatting sqref="AL2938:AP2940 AR2938:AT2940">
    <cfRule type="cellIs" dxfId="595" priority="1376" operator="equal">
      <formula>"C"</formula>
    </cfRule>
    <cfRule type="cellIs" dxfId="594" priority="1377" operator="equal">
      <formula>"B"</formula>
    </cfRule>
    <cfRule type="cellIs" dxfId="593" priority="1378" operator="equal">
      <formula>"A"</formula>
    </cfRule>
  </conditionalFormatting>
  <conditionalFormatting sqref="AC2555:AC2556 AC2559:AC2562 AC2579:AC2580 AC2570:AC2572">
    <cfRule type="cellIs" dxfId="592" priority="1288" operator="lessThan">
      <formula>47</formula>
    </cfRule>
  </conditionalFormatting>
  <conditionalFormatting sqref="AC2556">
    <cfRule type="cellIs" dxfId="591" priority="1287" operator="lessThan">
      <formula>47</formula>
    </cfRule>
  </conditionalFormatting>
  <conditionalFormatting sqref="AC2559">
    <cfRule type="cellIs" dxfId="590" priority="1286" operator="lessThan">
      <formula>47</formula>
    </cfRule>
  </conditionalFormatting>
  <conditionalFormatting sqref="AC2562 AC2570:AC2572">
    <cfRule type="cellIs" dxfId="589" priority="1285" operator="lessThan">
      <formula>47</formula>
    </cfRule>
  </conditionalFormatting>
  <conditionalFormatting sqref="AC2560">
    <cfRule type="cellIs" dxfId="588" priority="1284" operator="lessThan">
      <formula>47</formula>
    </cfRule>
  </conditionalFormatting>
  <conditionalFormatting sqref="AC2561">
    <cfRule type="cellIs" dxfId="587" priority="1283" operator="lessThan">
      <formula>47</formula>
    </cfRule>
  </conditionalFormatting>
  <conditionalFormatting sqref="AC2557">
    <cfRule type="cellIs" dxfId="586" priority="1282" operator="lessThan">
      <formula>47</formula>
    </cfRule>
  </conditionalFormatting>
  <conditionalFormatting sqref="AC2557">
    <cfRule type="cellIs" dxfId="585" priority="1281" operator="lessThan">
      <formula>47</formula>
    </cfRule>
  </conditionalFormatting>
  <conditionalFormatting sqref="AE2555:AE2556 AE2559:AE2562 AE2579:AE2580 AE2570:AE2572">
    <cfRule type="cellIs" dxfId="584" priority="1280" operator="lessThan">
      <formula>30</formula>
    </cfRule>
  </conditionalFormatting>
  <conditionalFormatting sqref="AF2555:AF2556 AF2559:AF2562 AF2579:AF2580 AF2570:AF2572">
    <cfRule type="cellIs" dxfId="583" priority="1279" operator="greaterThan">
      <formula>0.15</formula>
    </cfRule>
  </conditionalFormatting>
  <conditionalFormatting sqref="AE2556">
    <cfRule type="cellIs" dxfId="582" priority="1278" operator="lessThan">
      <formula>30</formula>
    </cfRule>
  </conditionalFormatting>
  <conditionalFormatting sqref="AF2556">
    <cfRule type="cellIs" dxfId="581" priority="1277" operator="greaterThan">
      <formula>0.15</formula>
    </cfRule>
  </conditionalFormatting>
  <conditionalFormatting sqref="AE2559">
    <cfRule type="cellIs" dxfId="580" priority="1276" operator="lessThan">
      <formula>30</formula>
    </cfRule>
  </conditionalFormatting>
  <conditionalFormatting sqref="AF2559">
    <cfRule type="cellIs" dxfId="579" priority="1275" operator="greaterThan">
      <formula>0.15</formula>
    </cfRule>
  </conditionalFormatting>
  <conditionalFormatting sqref="AE2562 AE2570:AE2572">
    <cfRule type="cellIs" dxfId="578" priority="1274" operator="lessThan">
      <formula>30</formula>
    </cfRule>
  </conditionalFormatting>
  <conditionalFormatting sqref="AF2562 AF2570:AF2572">
    <cfRule type="cellIs" dxfId="577" priority="1273" operator="greaterThan">
      <formula>0.15</formula>
    </cfRule>
  </conditionalFormatting>
  <conditionalFormatting sqref="AE2560">
    <cfRule type="cellIs" dxfId="576" priority="1272" operator="lessThan">
      <formula>30</formula>
    </cfRule>
  </conditionalFormatting>
  <conditionalFormatting sqref="AF2560">
    <cfRule type="cellIs" dxfId="575" priority="1271" operator="greaterThan">
      <formula>0.15</formula>
    </cfRule>
  </conditionalFormatting>
  <conditionalFormatting sqref="AE2561">
    <cfRule type="cellIs" dxfId="574" priority="1270" operator="lessThan">
      <formula>30</formula>
    </cfRule>
  </conditionalFormatting>
  <conditionalFormatting sqref="AF2561">
    <cfRule type="cellIs" dxfId="573" priority="1269" operator="greaterThan">
      <formula>0.15</formula>
    </cfRule>
  </conditionalFormatting>
  <conditionalFormatting sqref="AE2557">
    <cfRule type="cellIs" dxfId="572" priority="1268" operator="lessThan">
      <formula>30</formula>
    </cfRule>
  </conditionalFormatting>
  <conditionalFormatting sqref="AF2557">
    <cfRule type="cellIs" dxfId="571" priority="1267" operator="greaterThan">
      <formula>0.15</formula>
    </cfRule>
  </conditionalFormatting>
  <conditionalFormatting sqref="AE2557">
    <cfRule type="cellIs" dxfId="570" priority="1266" operator="lessThan">
      <formula>30</formula>
    </cfRule>
  </conditionalFormatting>
  <conditionalFormatting sqref="AF2557">
    <cfRule type="cellIs" dxfId="569" priority="1265" operator="greaterThan">
      <formula>0.15</formula>
    </cfRule>
  </conditionalFormatting>
  <conditionalFormatting sqref="AG2555:AG2556 AG2559:AG2562 AG2579:AG2580 AG2570:AG2572">
    <cfRule type="cellIs" dxfId="568" priority="1264" operator="greaterThan">
      <formula>3.5</formula>
    </cfRule>
  </conditionalFormatting>
  <conditionalFormatting sqref="AH2555:AH2556 AH2559:AH2562 AH2579:AH2580 AH2570:AH2572">
    <cfRule type="cellIs" dxfId="567" priority="1263" operator="greaterThan">
      <formula>0.5</formula>
    </cfRule>
  </conditionalFormatting>
  <conditionalFormatting sqref="AI2555:AP2557 AI2570:AP2572 AI2559:AP2562">
    <cfRule type="cellIs" dxfId="566" priority="1262" operator="greaterThan">
      <formula>5</formula>
    </cfRule>
  </conditionalFormatting>
  <conditionalFormatting sqref="AI2557:AP2557">
    <cfRule type="cellIs" dxfId="565" priority="1261" operator="greaterThan">
      <formula>5</formula>
    </cfRule>
  </conditionalFormatting>
  <conditionalFormatting sqref="AG2556">
    <cfRule type="cellIs" dxfId="564" priority="1260" operator="greaterThan">
      <formula>3.5</formula>
    </cfRule>
  </conditionalFormatting>
  <conditionalFormatting sqref="AH2556">
    <cfRule type="cellIs" dxfId="563" priority="1259" operator="greaterThan">
      <formula>0.5</formula>
    </cfRule>
  </conditionalFormatting>
  <conditionalFormatting sqref="AI2556:AP2556">
    <cfRule type="cellIs" dxfId="562" priority="1258" operator="greaterThan">
      <formula>5</formula>
    </cfRule>
  </conditionalFormatting>
  <conditionalFormatting sqref="AG2559">
    <cfRule type="cellIs" dxfId="561" priority="1257" operator="greaterThan">
      <formula>3.5</formula>
    </cfRule>
  </conditionalFormatting>
  <conditionalFormatting sqref="AH2559">
    <cfRule type="cellIs" dxfId="560" priority="1256" operator="greaterThan">
      <formula>0.5</formula>
    </cfRule>
  </conditionalFormatting>
  <conditionalFormatting sqref="AI2559:AP2559">
    <cfRule type="cellIs" dxfId="559" priority="1255" operator="greaterThan">
      <formula>5</formula>
    </cfRule>
  </conditionalFormatting>
  <conditionalFormatting sqref="AG2562 AG2570:AG2572">
    <cfRule type="cellIs" dxfId="558" priority="1254" operator="greaterThan">
      <formula>3.5</formula>
    </cfRule>
  </conditionalFormatting>
  <conditionalFormatting sqref="AH2562 AH2570:AH2572">
    <cfRule type="cellIs" dxfId="557" priority="1253" operator="greaterThan">
      <formula>0.5</formula>
    </cfRule>
  </conditionalFormatting>
  <conditionalFormatting sqref="AI2562:AP2562 AI2570:AP2572">
    <cfRule type="cellIs" dxfId="556" priority="1252" operator="greaterThan">
      <formula>5</formula>
    </cfRule>
  </conditionalFormatting>
  <conditionalFormatting sqref="AG2560">
    <cfRule type="cellIs" dxfId="555" priority="1251" operator="greaterThan">
      <formula>3.5</formula>
    </cfRule>
  </conditionalFormatting>
  <conditionalFormatting sqref="AH2560">
    <cfRule type="cellIs" dxfId="554" priority="1250" operator="greaterThan">
      <formula>0.5</formula>
    </cfRule>
  </conditionalFormatting>
  <conditionalFormatting sqref="AI2560:AP2560">
    <cfRule type="cellIs" dxfId="553" priority="1249" operator="greaterThan">
      <formula>5</formula>
    </cfRule>
  </conditionalFormatting>
  <conditionalFormatting sqref="AG2561">
    <cfRule type="cellIs" dxfId="552" priority="1248" operator="greaterThan">
      <formula>3.5</formula>
    </cfRule>
  </conditionalFormatting>
  <conditionalFormatting sqref="AH2561">
    <cfRule type="cellIs" dxfId="551" priority="1247" operator="greaterThan">
      <formula>0.5</formula>
    </cfRule>
  </conditionalFormatting>
  <conditionalFormatting sqref="AI2561:AP2561">
    <cfRule type="cellIs" dxfId="550" priority="1246" operator="greaterThan">
      <formula>5</formula>
    </cfRule>
  </conditionalFormatting>
  <conditionalFormatting sqref="AG2557">
    <cfRule type="cellIs" dxfId="549" priority="1245" operator="greaterThan">
      <formula>3.5</formula>
    </cfRule>
  </conditionalFormatting>
  <conditionalFormatting sqref="AH2557">
    <cfRule type="cellIs" dxfId="548" priority="1244" operator="greaterThan">
      <formula>0.5</formula>
    </cfRule>
  </conditionalFormatting>
  <conditionalFormatting sqref="AG2557">
    <cfRule type="cellIs" dxfId="547" priority="1243" operator="greaterThan">
      <formula>3.5</formula>
    </cfRule>
  </conditionalFormatting>
  <conditionalFormatting sqref="AH2557">
    <cfRule type="cellIs" dxfId="546" priority="1242" operator="greaterThan">
      <formula>0.5</formula>
    </cfRule>
  </conditionalFormatting>
  <conditionalFormatting sqref="AC2576">
    <cfRule type="cellIs" dxfId="545" priority="1238" operator="lessThan">
      <formula>47</formula>
    </cfRule>
  </conditionalFormatting>
  <conditionalFormatting sqref="AC2576">
    <cfRule type="cellIs" dxfId="544" priority="1237" operator="lessThan">
      <formula>47</formula>
    </cfRule>
  </conditionalFormatting>
  <conditionalFormatting sqref="AE2576">
    <cfRule type="cellIs" dxfId="543" priority="1236" operator="lessThan">
      <formula>30</formula>
    </cfRule>
  </conditionalFormatting>
  <conditionalFormatting sqref="AF2576">
    <cfRule type="cellIs" dxfId="542" priority="1235" operator="greaterThan">
      <formula>0.15</formula>
    </cfRule>
  </conditionalFormatting>
  <conditionalFormatting sqref="AE2576">
    <cfRule type="cellIs" dxfId="541" priority="1234" operator="lessThan">
      <formula>30</formula>
    </cfRule>
  </conditionalFormatting>
  <conditionalFormatting sqref="AF2576">
    <cfRule type="cellIs" dxfId="540" priority="1233" operator="greaterThan">
      <formula>0.15</formula>
    </cfRule>
  </conditionalFormatting>
  <conditionalFormatting sqref="AG2576">
    <cfRule type="cellIs" dxfId="539" priority="1232" operator="greaterThan">
      <formula>3.5</formula>
    </cfRule>
  </conditionalFormatting>
  <conditionalFormatting sqref="AH2576">
    <cfRule type="cellIs" dxfId="538" priority="1231" operator="greaterThan">
      <formula>0.5</formula>
    </cfRule>
  </conditionalFormatting>
  <conditionalFormatting sqref="AI2576:AP2576">
    <cfRule type="cellIs" dxfId="537" priority="1230" operator="greaterThan">
      <formula>5</formula>
    </cfRule>
  </conditionalFormatting>
  <conditionalFormatting sqref="AG2576">
    <cfRule type="cellIs" dxfId="536" priority="1229" operator="greaterThan">
      <formula>3.5</formula>
    </cfRule>
  </conditionalFormatting>
  <conditionalFormatting sqref="AH2576">
    <cfRule type="cellIs" dxfId="535" priority="1228" operator="greaterThan">
      <formula>0.5</formula>
    </cfRule>
  </conditionalFormatting>
  <conditionalFormatting sqref="AI2576:AP2576">
    <cfRule type="cellIs" dxfId="534" priority="1227" operator="greaterThan">
      <formula>5</formula>
    </cfRule>
  </conditionalFormatting>
  <conditionalFormatting sqref="AC2578">
    <cfRule type="cellIs" dxfId="533" priority="1223" operator="lessThan">
      <formula>47</formula>
    </cfRule>
  </conditionalFormatting>
  <conditionalFormatting sqref="AC2578">
    <cfRule type="cellIs" dxfId="532" priority="1222" operator="lessThan">
      <formula>47</formula>
    </cfRule>
  </conditionalFormatting>
  <conditionalFormatting sqref="AE2578">
    <cfRule type="cellIs" dxfId="531" priority="1221" operator="lessThan">
      <formula>30</formula>
    </cfRule>
  </conditionalFormatting>
  <conditionalFormatting sqref="AF2578">
    <cfRule type="cellIs" dxfId="530" priority="1220" operator="greaterThan">
      <formula>0.15</formula>
    </cfRule>
  </conditionalFormatting>
  <conditionalFormatting sqref="AE2578">
    <cfRule type="cellIs" dxfId="529" priority="1219" operator="lessThan">
      <formula>30</formula>
    </cfRule>
  </conditionalFormatting>
  <conditionalFormatting sqref="AF2578">
    <cfRule type="cellIs" dxfId="528" priority="1218" operator="greaterThan">
      <formula>0.15</formula>
    </cfRule>
  </conditionalFormatting>
  <conditionalFormatting sqref="AG2578">
    <cfRule type="cellIs" dxfId="527" priority="1217" operator="greaterThan">
      <formula>3.5</formula>
    </cfRule>
  </conditionalFormatting>
  <conditionalFormatting sqref="AH2578">
    <cfRule type="cellIs" dxfId="526" priority="1216" operator="greaterThan">
      <formula>0.5</formula>
    </cfRule>
  </conditionalFormatting>
  <conditionalFormatting sqref="AI2578:AP2578">
    <cfRule type="cellIs" dxfId="525" priority="1215" operator="greaterThan">
      <formula>5</formula>
    </cfRule>
  </conditionalFormatting>
  <conditionalFormatting sqref="AG2578">
    <cfRule type="cellIs" dxfId="524" priority="1214" operator="greaterThan">
      <formula>3.5</formula>
    </cfRule>
  </conditionalFormatting>
  <conditionalFormatting sqref="AH2578">
    <cfRule type="cellIs" dxfId="523" priority="1213" operator="greaterThan">
      <formula>0.5</formula>
    </cfRule>
  </conditionalFormatting>
  <conditionalFormatting sqref="AI2578:AP2578">
    <cfRule type="cellIs" dxfId="522" priority="1212" operator="greaterThan">
      <formula>5</formula>
    </cfRule>
  </conditionalFormatting>
  <conditionalFormatting sqref="AC2569">
    <cfRule type="cellIs" dxfId="521" priority="1193" operator="lessThan">
      <formula>47</formula>
    </cfRule>
  </conditionalFormatting>
  <conditionalFormatting sqref="AC2569">
    <cfRule type="cellIs" dxfId="520" priority="1192" operator="lessThan">
      <formula>47</formula>
    </cfRule>
  </conditionalFormatting>
  <conditionalFormatting sqref="AE2569">
    <cfRule type="cellIs" dxfId="519" priority="1191" operator="lessThan">
      <formula>30</formula>
    </cfRule>
  </conditionalFormatting>
  <conditionalFormatting sqref="AF2569">
    <cfRule type="cellIs" dxfId="518" priority="1190" operator="greaterThan">
      <formula>0.15</formula>
    </cfRule>
  </conditionalFormatting>
  <conditionalFormatting sqref="AE2569">
    <cfRule type="cellIs" dxfId="517" priority="1189" operator="lessThan">
      <formula>30</formula>
    </cfRule>
  </conditionalFormatting>
  <conditionalFormatting sqref="AF2569">
    <cfRule type="cellIs" dxfId="516" priority="1188" operator="greaterThan">
      <formula>0.15</formula>
    </cfRule>
  </conditionalFormatting>
  <conditionalFormatting sqref="AG2569">
    <cfRule type="cellIs" dxfId="515" priority="1187" operator="greaterThan">
      <formula>3.5</formula>
    </cfRule>
  </conditionalFormatting>
  <conditionalFormatting sqref="AH2569">
    <cfRule type="cellIs" dxfId="514" priority="1186" operator="greaterThan">
      <formula>0.5</formula>
    </cfRule>
  </conditionalFormatting>
  <conditionalFormatting sqref="AI2569:AP2569">
    <cfRule type="cellIs" dxfId="513" priority="1185" operator="greaterThan">
      <formula>5</formula>
    </cfRule>
  </conditionalFormatting>
  <conditionalFormatting sqref="AG2569">
    <cfRule type="cellIs" dxfId="512" priority="1184" operator="greaterThan">
      <formula>3.5</formula>
    </cfRule>
  </conditionalFormatting>
  <conditionalFormatting sqref="AH2569">
    <cfRule type="cellIs" dxfId="511" priority="1183" operator="greaterThan">
      <formula>0.5</formula>
    </cfRule>
  </conditionalFormatting>
  <conditionalFormatting sqref="AI2569:AP2569">
    <cfRule type="cellIs" dxfId="510" priority="1182" operator="greaterThan">
      <formula>5</formula>
    </cfRule>
  </conditionalFormatting>
  <conditionalFormatting sqref="AC2577">
    <cfRule type="cellIs" dxfId="509" priority="1178" operator="lessThan">
      <formula>47</formula>
    </cfRule>
  </conditionalFormatting>
  <conditionalFormatting sqref="AC2577">
    <cfRule type="cellIs" dxfId="508" priority="1177" operator="lessThan">
      <formula>47</formula>
    </cfRule>
  </conditionalFormatting>
  <conditionalFormatting sqref="AE2577">
    <cfRule type="cellIs" dxfId="507" priority="1176" operator="lessThan">
      <formula>30</formula>
    </cfRule>
  </conditionalFormatting>
  <conditionalFormatting sqref="AF2577">
    <cfRule type="cellIs" dxfId="506" priority="1175" operator="greaterThan">
      <formula>0.15</formula>
    </cfRule>
  </conditionalFormatting>
  <conditionalFormatting sqref="AE2577">
    <cfRule type="cellIs" dxfId="505" priority="1174" operator="lessThan">
      <formula>30</formula>
    </cfRule>
  </conditionalFormatting>
  <conditionalFormatting sqref="AF2577">
    <cfRule type="cellIs" dxfId="504" priority="1173" operator="greaterThan">
      <formula>0.15</formula>
    </cfRule>
  </conditionalFormatting>
  <conditionalFormatting sqref="AG2577">
    <cfRule type="cellIs" dxfId="503" priority="1172" operator="greaterThan">
      <formula>3.5</formula>
    </cfRule>
  </conditionalFormatting>
  <conditionalFormatting sqref="AH2577">
    <cfRule type="cellIs" dxfId="502" priority="1171" operator="greaterThan">
      <formula>0.5</formula>
    </cfRule>
  </conditionalFormatting>
  <conditionalFormatting sqref="AI2577:AP2577">
    <cfRule type="cellIs" dxfId="501" priority="1170" operator="greaterThan">
      <formula>5</formula>
    </cfRule>
  </conditionalFormatting>
  <conditionalFormatting sqref="AG2577">
    <cfRule type="cellIs" dxfId="500" priority="1169" operator="greaterThan">
      <formula>3.5</formula>
    </cfRule>
  </conditionalFormatting>
  <conditionalFormatting sqref="AH2577">
    <cfRule type="cellIs" dxfId="499" priority="1168" operator="greaterThan">
      <formula>0.5</formula>
    </cfRule>
  </conditionalFormatting>
  <conditionalFormatting sqref="AI2577:AP2577">
    <cfRule type="cellIs" dxfId="498" priority="1167" operator="greaterThan">
      <formula>5</formula>
    </cfRule>
  </conditionalFormatting>
  <conditionalFormatting sqref="AC2566">
    <cfRule type="cellIs" dxfId="497" priority="1163" operator="lessThan">
      <formula>47</formula>
    </cfRule>
  </conditionalFormatting>
  <conditionalFormatting sqref="AC2566">
    <cfRule type="cellIs" dxfId="496" priority="1162" operator="lessThan">
      <formula>47</formula>
    </cfRule>
  </conditionalFormatting>
  <conditionalFormatting sqref="AE2566">
    <cfRule type="cellIs" dxfId="495" priority="1161" operator="lessThan">
      <formula>30</formula>
    </cfRule>
  </conditionalFormatting>
  <conditionalFormatting sqref="AF2566">
    <cfRule type="cellIs" dxfId="494" priority="1160" operator="greaterThan">
      <formula>0.15</formula>
    </cfRule>
  </conditionalFormatting>
  <conditionalFormatting sqref="AE2566">
    <cfRule type="cellIs" dxfId="493" priority="1159" operator="lessThan">
      <formula>30</formula>
    </cfRule>
  </conditionalFormatting>
  <conditionalFormatting sqref="AF2566">
    <cfRule type="cellIs" dxfId="492" priority="1158" operator="greaterThan">
      <formula>0.15</formula>
    </cfRule>
  </conditionalFormatting>
  <conditionalFormatting sqref="AG2566">
    <cfRule type="cellIs" dxfId="491" priority="1157" operator="greaterThan">
      <formula>3.5</formula>
    </cfRule>
  </conditionalFormatting>
  <conditionalFormatting sqref="AH2566">
    <cfRule type="cellIs" dxfId="490" priority="1156" operator="greaterThan">
      <formula>0.5</formula>
    </cfRule>
  </conditionalFormatting>
  <conditionalFormatting sqref="AI2566:AP2566">
    <cfRule type="cellIs" dxfId="489" priority="1155" operator="greaterThan">
      <formula>5</formula>
    </cfRule>
  </conditionalFormatting>
  <conditionalFormatting sqref="AG2566">
    <cfRule type="cellIs" dxfId="488" priority="1154" operator="greaterThan">
      <formula>3.5</formula>
    </cfRule>
  </conditionalFormatting>
  <conditionalFormatting sqref="AH2566">
    <cfRule type="cellIs" dxfId="487" priority="1153" operator="greaterThan">
      <formula>0.5</formula>
    </cfRule>
  </conditionalFormatting>
  <conditionalFormatting sqref="AI2566:AP2566">
    <cfRule type="cellIs" dxfId="486" priority="1152" operator="greaterThan">
      <formula>5</formula>
    </cfRule>
  </conditionalFormatting>
  <conditionalFormatting sqref="AC2575">
    <cfRule type="cellIs" dxfId="485" priority="1148" operator="lessThan">
      <formula>47</formula>
    </cfRule>
  </conditionalFormatting>
  <conditionalFormatting sqref="AC2575">
    <cfRule type="cellIs" dxfId="484" priority="1147" operator="lessThan">
      <formula>47</formula>
    </cfRule>
  </conditionalFormatting>
  <conditionalFormatting sqref="AE2575">
    <cfRule type="cellIs" dxfId="483" priority="1146" operator="lessThan">
      <formula>30</formula>
    </cfRule>
  </conditionalFormatting>
  <conditionalFormatting sqref="AF2575">
    <cfRule type="cellIs" dxfId="482" priority="1145" operator="greaterThan">
      <formula>0.15</formula>
    </cfRule>
  </conditionalFormatting>
  <conditionalFormatting sqref="AE2575">
    <cfRule type="cellIs" dxfId="481" priority="1144" operator="lessThan">
      <formula>30</formula>
    </cfRule>
  </conditionalFormatting>
  <conditionalFormatting sqref="AF2575">
    <cfRule type="cellIs" dxfId="480" priority="1143" operator="greaterThan">
      <formula>0.15</formula>
    </cfRule>
  </conditionalFormatting>
  <conditionalFormatting sqref="AG2575">
    <cfRule type="cellIs" dxfId="479" priority="1142" operator="greaterThan">
      <formula>3.5</formula>
    </cfRule>
  </conditionalFormatting>
  <conditionalFormatting sqref="AH2575">
    <cfRule type="cellIs" dxfId="478" priority="1141" operator="greaterThan">
      <formula>0.5</formula>
    </cfRule>
  </conditionalFormatting>
  <conditionalFormatting sqref="AI2575:AP2575">
    <cfRule type="cellIs" dxfId="477" priority="1140" operator="greaterThan">
      <formula>5</formula>
    </cfRule>
  </conditionalFormatting>
  <conditionalFormatting sqref="AG2575">
    <cfRule type="cellIs" dxfId="476" priority="1139" operator="greaterThan">
      <formula>3.5</formula>
    </cfRule>
  </conditionalFormatting>
  <conditionalFormatting sqref="AH2575">
    <cfRule type="cellIs" dxfId="475" priority="1138" operator="greaterThan">
      <formula>0.5</formula>
    </cfRule>
  </conditionalFormatting>
  <conditionalFormatting sqref="AI2575:AP2575">
    <cfRule type="cellIs" dxfId="474" priority="1137" operator="greaterThan">
      <formula>5</formula>
    </cfRule>
  </conditionalFormatting>
  <conditionalFormatting sqref="AC2573">
    <cfRule type="cellIs" dxfId="473" priority="1133" operator="lessThan">
      <formula>47</formula>
    </cfRule>
  </conditionalFormatting>
  <conditionalFormatting sqref="AC2573">
    <cfRule type="cellIs" dxfId="472" priority="1132" operator="lessThan">
      <formula>47</formula>
    </cfRule>
  </conditionalFormatting>
  <conditionalFormatting sqref="AE2573">
    <cfRule type="cellIs" dxfId="471" priority="1131" operator="lessThan">
      <formula>30</formula>
    </cfRule>
  </conditionalFormatting>
  <conditionalFormatting sqref="AF2573">
    <cfRule type="cellIs" dxfId="470" priority="1130" operator="greaterThan">
      <formula>0.15</formula>
    </cfRule>
  </conditionalFormatting>
  <conditionalFormatting sqref="AE2573">
    <cfRule type="cellIs" dxfId="469" priority="1129" operator="lessThan">
      <formula>30</formula>
    </cfRule>
  </conditionalFormatting>
  <conditionalFormatting sqref="AF2573">
    <cfRule type="cellIs" dxfId="468" priority="1128" operator="greaterThan">
      <formula>0.15</formula>
    </cfRule>
  </conditionalFormatting>
  <conditionalFormatting sqref="AG2573">
    <cfRule type="cellIs" dxfId="467" priority="1127" operator="greaterThan">
      <formula>3.5</formula>
    </cfRule>
  </conditionalFormatting>
  <conditionalFormatting sqref="AH2573">
    <cfRule type="cellIs" dxfId="466" priority="1126" operator="greaterThan">
      <formula>0.5</formula>
    </cfRule>
  </conditionalFormatting>
  <conditionalFormatting sqref="AI2573:AP2573">
    <cfRule type="cellIs" dxfId="465" priority="1125" operator="greaterThan">
      <formula>5</formula>
    </cfRule>
  </conditionalFormatting>
  <conditionalFormatting sqref="AG2573">
    <cfRule type="cellIs" dxfId="464" priority="1124" operator="greaterThan">
      <formula>3.5</formula>
    </cfRule>
  </conditionalFormatting>
  <conditionalFormatting sqref="AH2573">
    <cfRule type="cellIs" dxfId="463" priority="1123" operator="greaterThan">
      <formula>0.5</formula>
    </cfRule>
  </conditionalFormatting>
  <conditionalFormatting sqref="AI2573:AP2573">
    <cfRule type="cellIs" dxfId="462" priority="1122" operator="greaterThan">
      <formula>5</formula>
    </cfRule>
  </conditionalFormatting>
  <conditionalFormatting sqref="AC2568">
    <cfRule type="cellIs" dxfId="461" priority="1118" operator="lessThan">
      <formula>47</formula>
    </cfRule>
  </conditionalFormatting>
  <conditionalFormatting sqref="AC2568">
    <cfRule type="cellIs" dxfId="460" priority="1117" operator="lessThan">
      <formula>47</formula>
    </cfRule>
  </conditionalFormatting>
  <conditionalFormatting sqref="AE2568">
    <cfRule type="cellIs" dxfId="459" priority="1116" operator="lessThan">
      <formula>30</formula>
    </cfRule>
  </conditionalFormatting>
  <conditionalFormatting sqref="AF2568">
    <cfRule type="cellIs" dxfId="458" priority="1115" operator="greaterThan">
      <formula>0.15</formula>
    </cfRule>
  </conditionalFormatting>
  <conditionalFormatting sqref="AE2568">
    <cfRule type="cellIs" dxfId="457" priority="1114" operator="lessThan">
      <formula>30</formula>
    </cfRule>
  </conditionalFormatting>
  <conditionalFormatting sqref="AF2568">
    <cfRule type="cellIs" dxfId="456" priority="1113" operator="greaterThan">
      <formula>0.15</formula>
    </cfRule>
  </conditionalFormatting>
  <conditionalFormatting sqref="AG2568">
    <cfRule type="cellIs" dxfId="455" priority="1112" operator="greaterThan">
      <formula>3.5</formula>
    </cfRule>
  </conditionalFormatting>
  <conditionalFormatting sqref="AH2568">
    <cfRule type="cellIs" dxfId="454" priority="1111" operator="greaterThan">
      <formula>0.5</formula>
    </cfRule>
  </conditionalFormatting>
  <conditionalFormatting sqref="AI2568:AP2568">
    <cfRule type="cellIs" dxfId="453" priority="1110" operator="greaterThan">
      <formula>5</formula>
    </cfRule>
  </conditionalFormatting>
  <conditionalFormatting sqref="AG2568">
    <cfRule type="cellIs" dxfId="452" priority="1109" operator="greaterThan">
      <formula>3.5</formula>
    </cfRule>
  </conditionalFormatting>
  <conditionalFormatting sqref="AH2568">
    <cfRule type="cellIs" dxfId="451" priority="1108" operator="greaterThan">
      <formula>0.5</formula>
    </cfRule>
  </conditionalFormatting>
  <conditionalFormatting sqref="AI2568:AP2568">
    <cfRule type="cellIs" dxfId="450" priority="1107" operator="greaterThan">
      <formula>5</formula>
    </cfRule>
  </conditionalFormatting>
  <conditionalFormatting sqref="AC2567">
    <cfRule type="cellIs" dxfId="449" priority="1103" operator="lessThan">
      <formula>47</formula>
    </cfRule>
  </conditionalFormatting>
  <conditionalFormatting sqref="AC2567">
    <cfRule type="cellIs" dxfId="448" priority="1102" operator="lessThan">
      <formula>47</formula>
    </cfRule>
  </conditionalFormatting>
  <conditionalFormatting sqref="AE2567">
    <cfRule type="cellIs" dxfId="447" priority="1101" operator="lessThan">
      <formula>30</formula>
    </cfRule>
  </conditionalFormatting>
  <conditionalFormatting sqref="AF2567">
    <cfRule type="cellIs" dxfId="446" priority="1100" operator="greaterThan">
      <formula>0.15</formula>
    </cfRule>
  </conditionalFormatting>
  <conditionalFormatting sqref="AE2567">
    <cfRule type="cellIs" dxfId="445" priority="1099" operator="lessThan">
      <formula>30</formula>
    </cfRule>
  </conditionalFormatting>
  <conditionalFormatting sqref="AF2567">
    <cfRule type="cellIs" dxfId="444" priority="1098" operator="greaterThan">
      <formula>0.15</formula>
    </cfRule>
  </conditionalFormatting>
  <conditionalFormatting sqref="AG2567">
    <cfRule type="cellIs" dxfId="443" priority="1097" operator="greaterThan">
      <formula>3.5</formula>
    </cfRule>
  </conditionalFormatting>
  <conditionalFormatting sqref="AH2567">
    <cfRule type="cellIs" dxfId="442" priority="1096" operator="greaterThan">
      <formula>0.5</formula>
    </cfRule>
  </conditionalFormatting>
  <conditionalFormatting sqref="AI2567:AP2567">
    <cfRule type="cellIs" dxfId="441" priority="1095" operator="greaterThan">
      <formula>5</formula>
    </cfRule>
  </conditionalFormatting>
  <conditionalFormatting sqref="AG2567">
    <cfRule type="cellIs" dxfId="440" priority="1094" operator="greaterThan">
      <formula>3.5</formula>
    </cfRule>
  </conditionalFormatting>
  <conditionalFormatting sqref="AH2567">
    <cfRule type="cellIs" dxfId="439" priority="1093" operator="greaterThan">
      <formula>0.5</formula>
    </cfRule>
  </conditionalFormatting>
  <conditionalFormatting sqref="AI2567:AP2567">
    <cfRule type="cellIs" dxfId="438" priority="1092" operator="greaterThan">
      <formula>5</formula>
    </cfRule>
  </conditionalFormatting>
  <conditionalFormatting sqref="AC2574">
    <cfRule type="cellIs" dxfId="437" priority="1088" operator="lessThan">
      <formula>47</formula>
    </cfRule>
  </conditionalFormatting>
  <conditionalFormatting sqref="AC2574">
    <cfRule type="cellIs" dxfId="436" priority="1087" operator="lessThan">
      <formula>47</formula>
    </cfRule>
  </conditionalFormatting>
  <conditionalFormatting sqref="AE2574">
    <cfRule type="cellIs" dxfId="435" priority="1086" operator="lessThan">
      <formula>30</formula>
    </cfRule>
  </conditionalFormatting>
  <conditionalFormatting sqref="AF2574">
    <cfRule type="cellIs" dxfId="434" priority="1085" operator="greaterThan">
      <formula>0.15</formula>
    </cfRule>
  </conditionalFormatting>
  <conditionalFormatting sqref="AE2574">
    <cfRule type="cellIs" dxfId="433" priority="1084" operator="lessThan">
      <formula>30</formula>
    </cfRule>
  </conditionalFormatting>
  <conditionalFormatting sqref="AF2574">
    <cfRule type="cellIs" dxfId="432" priority="1083" operator="greaterThan">
      <formula>0.15</formula>
    </cfRule>
  </conditionalFormatting>
  <conditionalFormatting sqref="AG2574">
    <cfRule type="cellIs" dxfId="431" priority="1082" operator="greaterThan">
      <formula>3.5</formula>
    </cfRule>
  </conditionalFormatting>
  <conditionalFormatting sqref="AH2574">
    <cfRule type="cellIs" dxfId="430" priority="1081" operator="greaterThan">
      <formula>0.5</formula>
    </cfRule>
  </conditionalFormatting>
  <conditionalFormatting sqref="AI2574:AP2574">
    <cfRule type="cellIs" dxfId="429" priority="1080" operator="greaterThan">
      <formula>5</formula>
    </cfRule>
  </conditionalFormatting>
  <conditionalFormatting sqref="AG2574">
    <cfRule type="cellIs" dxfId="428" priority="1079" operator="greaterThan">
      <formula>3.5</formula>
    </cfRule>
  </conditionalFormatting>
  <conditionalFormatting sqref="AH2574">
    <cfRule type="cellIs" dxfId="427" priority="1078" operator="greaterThan">
      <formula>0.5</formula>
    </cfRule>
  </conditionalFormatting>
  <conditionalFormatting sqref="AI2574:AP2574">
    <cfRule type="cellIs" dxfId="426" priority="1077" operator="greaterThan">
      <formula>5</formula>
    </cfRule>
  </conditionalFormatting>
  <conditionalFormatting sqref="AC2582">
    <cfRule type="cellIs" dxfId="425" priority="1073" operator="lessThan">
      <formula>47</formula>
    </cfRule>
  </conditionalFormatting>
  <conditionalFormatting sqref="AC2582">
    <cfRule type="cellIs" dxfId="424" priority="1072" operator="lessThan">
      <formula>47</formula>
    </cfRule>
  </conditionalFormatting>
  <conditionalFormatting sqref="AE2582">
    <cfRule type="cellIs" dxfId="423" priority="1071" operator="lessThan">
      <formula>30</formula>
    </cfRule>
  </conditionalFormatting>
  <conditionalFormatting sqref="AF2582">
    <cfRule type="cellIs" dxfId="422" priority="1070" operator="greaterThan">
      <formula>0.15</formula>
    </cfRule>
  </conditionalFormatting>
  <conditionalFormatting sqref="AE2582">
    <cfRule type="cellIs" dxfId="421" priority="1069" operator="lessThan">
      <formula>30</formula>
    </cfRule>
  </conditionalFormatting>
  <conditionalFormatting sqref="AF2582">
    <cfRule type="cellIs" dxfId="420" priority="1068" operator="greaterThan">
      <formula>0.15</formula>
    </cfRule>
  </conditionalFormatting>
  <conditionalFormatting sqref="AG2582">
    <cfRule type="cellIs" dxfId="419" priority="1067" operator="greaterThan">
      <formula>3.5</formula>
    </cfRule>
  </conditionalFormatting>
  <conditionalFormatting sqref="AH2582">
    <cfRule type="cellIs" dxfId="418" priority="1066" operator="greaterThan">
      <formula>0.5</formula>
    </cfRule>
  </conditionalFormatting>
  <conditionalFormatting sqref="AI2582:AP2582">
    <cfRule type="cellIs" dxfId="417" priority="1065" operator="greaterThan">
      <formula>5</formula>
    </cfRule>
  </conditionalFormatting>
  <conditionalFormatting sqref="AG2582">
    <cfRule type="cellIs" dxfId="416" priority="1064" operator="greaterThan">
      <formula>3.5</formula>
    </cfRule>
  </conditionalFormatting>
  <conditionalFormatting sqref="AH2582">
    <cfRule type="cellIs" dxfId="415" priority="1063" operator="greaterThan">
      <formula>0.5</formula>
    </cfRule>
  </conditionalFormatting>
  <conditionalFormatting sqref="AI2582:AP2582">
    <cfRule type="cellIs" dxfId="414" priority="1062" operator="greaterThan">
      <formula>5</formula>
    </cfRule>
  </conditionalFormatting>
  <conditionalFormatting sqref="AC2583">
    <cfRule type="cellIs" dxfId="413" priority="1058" operator="lessThan">
      <formula>47</formula>
    </cfRule>
  </conditionalFormatting>
  <conditionalFormatting sqref="AC2583">
    <cfRule type="cellIs" dxfId="412" priority="1057" operator="lessThan">
      <formula>47</formula>
    </cfRule>
  </conditionalFormatting>
  <conditionalFormatting sqref="AE2583">
    <cfRule type="cellIs" dxfId="411" priority="1056" operator="lessThan">
      <formula>30</formula>
    </cfRule>
  </conditionalFormatting>
  <conditionalFormatting sqref="AF2583">
    <cfRule type="cellIs" dxfId="410" priority="1055" operator="greaterThan">
      <formula>0.15</formula>
    </cfRule>
  </conditionalFormatting>
  <conditionalFormatting sqref="AE2583">
    <cfRule type="cellIs" dxfId="409" priority="1054" operator="lessThan">
      <formula>30</formula>
    </cfRule>
  </conditionalFormatting>
  <conditionalFormatting sqref="AF2583">
    <cfRule type="cellIs" dxfId="408" priority="1053" operator="greaterThan">
      <formula>0.15</formula>
    </cfRule>
  </conditionalFormatting>
  <conditionalFormatting sqref="AG2583">
    <cfRule type="cellIs" dxfId="407" priority="1052" operator="greaterThan">
      <formula>3.5</formula>
    </cfRule>
  </conditionalFormatting>
  <conditionalFormatting sqref="AH2583">
    <cfRule type="cellIs" dxfId="406" priority="1051" operator="greaterThan">
      <formula>0.5</formula>
    </cfRule>
  </conditionalFormatting>
  <conditionalFormatting sqref="AI2583:AP2583">
    <cfRule type="cellIs" dxfId="405" priority="1050" operator="greaterThan">
      <formula>5</formula>
    </cfRule>
  </conditionalFormatting>
  <conditionalFormatting sqref="AG2583">
    <cfRule type="cellIs" dxfId="404" priority="1049" operator="greaterThan">
      <formula>3.5</formula>
    </cfRule>
  </conditionalFormatting>
  <conditionalFormatting sqref="AH2583">
    <cfRule type="cellIs" dxfId="403" priority="1048" operator="greaterThan">
      <formula>0.5</formula>
    </cfRule>
  </conditionalFormatting>
  <conditionalFormatting sqref="AI2583:AP2583">
    <cfRule type="cellIs" dxfId="402" priority="1047" operator="greaterThan">
      <formula>5</formula>
    </cfRule>
  </conditionalFormatting>
  <conditionalFormatting sqref="AC2584">
    <cfRule type="cellIs" dxfId="401" priority="1043" operator="lessThan">
      <formula>47</formula>
    </cfRule>
  </conditionalFormatting>
  <conditionalFormatting sqref="AC2584">
    <cfRule type="cellIs" dxfId="400" priority="1042" operator="lessThan">
      <formula>47</formula>
    </cfRule>
  </conditionalFormatting>
  <conditionalFormatting sqref="AE2584">
    <cfRule type="cellIs" dxfId="399" priority="1041" operator="lessThan">
      <formula>30</formula>
    </cfRule>
  </conditionalFormatting>
  <conditionalFormatting sqref="AF2584">
    <cfRule type="cellIs" dxfId="398" priority="1040" operator="greaterThan">
      <formula>0.15</formula>
    </cfRule>
  </conditionalFormatting>
  <conditionalFormatting sqref="AE2584">
    <cfRule type="cellIs" dxfId="397" priority="1039" operator="lessThan">
      <formula>30</formula>
    </cfRule>
  </conditionalFormatting>
  <conditionalFormatting sqref="AF2584">
    <cfRule type="cellIs" dxfId="396" priority="1038" operator="greaterThan">
      <formula>0.15</formula>
    </cfRule>
  </conditionalFormatting>
  <conditionalFormatting sqref="AG2584">
    <cfRule type="cellIs" dxfId="395" priority="1037" operator="greaterThan">
      <formula>3.5</formula>
    </cfRule>
  </conditionalFormatting>
  <conditionalFormatting sqref="AH2584">
    <cfRule type="cellIs" dxfId="394" priority="1036" operator="greaterThan">
      <formula>0.5</formula>
    </cfRule>
  </conditionalFormatting>
  <conditionalFormatting sqref="AI2584:AP2584">
    <cfRule type="cellIs" dxfId="393" priority="1035" operator="greaterThan">
      <formula>5</formula>
    </cfRule>
  </conditionalFormatting>
  <conditionalFormatting sqref="AG2584">
    <cfRule type="cellIs" dxfId="392" priority="1034" operator="greaterThan">
      <formula>3.5</formula>
    </cfRule>
  </conditionalFormatting>
  <conditionalFormatting sqref="AH2584">
    <cfRule type="cellIs" dxfId="391" priority="1033" operator="greaterThan">
      <formula>0.5</formula>
    </cfRule>
  </conditionalFormatting>
  <conditionalFormatting sqref="AI2584:AP2584">
    <cfRule type="cellIs" dxfId="390" priority="1032" operator="greaterThan">
      <formula>5</formula>
    </cfRule>
  </conditionalFormatting>
  <conditionalFormatting sqref="AC2585">
    <cfRule type="cellIs" dxfId="389" priority="1028" operator="lessThan">
      <formula>47</formula>
    </cfRule>
  </conditionalFormatting>
  <conditionalFormatting sqref="AC2585">
    <cfRule type="cellIs" dxfId="388" priority="1027" operator="lessThan">
      <formula>47</formula>
    </cfRule>
  </conditionalFormatting>
  <conditionalFormatting sqref="AE2585">
    <cfRule type="cellIs" dxfId="387" priority="1026" operator="lessThan">
      <formula>30</formula>
    </cfRule>
  </conditionalFormatting>
  <conditionalFormatting sqref="AF2585">
    <cfRule type="cellIs" dxfId="386" priority="1025" operator="greaterThan">
      <formula>0.15</formula>
    </cfRule>
  </conditionalFormatting>
  <conditionalFormatting sqref="AE2585">
    <cfRule type="cellIs" dxfId="385" priority="1024" operator="lessThan">
      <formula>30</formula>
    </cfRule>
  </conditionalFormatting>
  <conditionalFormatting sqref="AF2585">
    <cfRule type="cellIs" dxfId="384" priority="1023" operator="greaterThan">
      <formula>0.15</formula>
    </cfRule>
  </conditionalFormatting>
  <conditionalFormatting sqref="AG2585">
    <cfRule type="cellIs" dxfId="383" priority="1022" operator="greaterThan">
      <formula>3.5</formula>
    </cfRule>
  </conditionalFormatting>
  <conditionalFormatting sqref="AH2585">
    <cfRule type="cellIs" dxfId="382" priority="1021" operator="greaterThan">
      <formula>0.5</formula>
    </cfRule>
  </conditionalFormatting>
  <conditionalFormatting sqref="AI2585:AP2585">
    <cfRule type="cellIs" dxfId="381" priority="1020" operator="greaterThan">
      <formula>5</formula>
    </cfRule>
  </conditionalFormatting>
  <conditionalFormatting sqref="AG2585">
    <cfRule type="cellIs" dxfId="380" priority="1019" operator="greaterThan">
      <formula>3.5</formula>
    </cfRule>
  </conditionalFormatting>
  <conditionalFormatting sqref="AH2585">
    <cfRule type="cellIs" dxfId="379" priority="1018" operator="greaterThan">
      <formula>0.5</formula>
    </cfRule>
  </conditionalFormatting>
  <conditionalFormatting sqref="AI2585:AP2585">
    <cfRule type="cellIs" dxfId="378" priority="1017" operator="greaterThan">
      <formula>5</formula>
    </cfRule>
  </conditionalFormatting>
  <conditionalFormatting sqref="AC2586">
    <cfRule type="cellIs" dxfId="377" priority="1013" operator="lessThan">
      <formula>47</formula>
    </cfRule>
  </conditionalFormatting>
  <conditionalFormatting sqref="AC2586">
    <cfRule type="cellIs" dxfId="376" priority="1012" operator="lessThan">
      <formula>47</formula>
    </cfRule>
  </conditionalFormatting>
  <conditionalFormatting sqref="AE2586">
    <cfRule type="cellIs" dxfId="375" priority="1011" operator="lessThan">
      <formula>30</formula>
    </cfRule>
  </conditionalFormatting>
  <conditionalFormatting sqref="AF2586">
    <cfRule type="cellIs" dxfId="374" priority="1010" operator="greaterThan">
      <formula>0.15</formula>
    </cfRule>
  </conditionalFormatting>
  <conditionalFormatting sqref="AE2586">
    <cfRule type="cellIs" dxfId="373" priority="1009" operator="lessThan">
      <formula>30</formula>
    </cfRule>
  </conditionalFormatting>
  <conditionalFormatting sqref="AF2586">
    <cfRule type="cellIs" dxfId="372" priority="1008" operator="greaterThan">
      <formula>0.15</formula>
    </cfRule>
  </conditionalFormatting>
  <conditionalFormatting sqref="AG2586">
    <cfRule type="cellIs" dxfId="371" priority="1007" operator="greaterThan">
      <formula>3.5</formula>
    </cfRule>
  </conditionalFormatting>
  <conditionalFormatting sqref="AH2586">
    <cfRule type="cellIs" dxfId="370" priority="1006" operator="greaterThan">
      <formula>0.5</formula>
    </cfRule>
  </conditionalFormatting>
  <conditionalFormatting sqref="AI2586:AP2586">
    <cfRule type="cellIs" dxfId="369" priority="1005" operator="greaterThan">
      <formula>5</formula>
    </cfRule>
  </conditionalFormatting>
  <conditionalFormatting sqref="AG2586">
    <cfRule type="cellIs" dxfId="368" priority="1004" operator="greaterThan">
      <formula>3.5</formula>
    </cfRule>
  </conditionalFormatting>
  <conditionalFormatting sqref="AH2586">
    <cfRule type="cellIs" dxfId="367" priority="1003" operator="greaterThan">
      <formula>0.5</formula>
    </cfRule>
  </conditionalFormatting>
  <conditionalFormatting sqref="AI2586:AP2586">
    <cfRule type="cellIs" dxfId="366" priority="1002" operator="greaterThan">
      <formula>5</formula>
    </cfRule>
  </conditionalFormatting>
  <conditionalFormatting sqref="AC2587">
    <cfRule type="cellIs" dxfId="365" priority="998" operator="lessThan">
      <formula>47</formula>
    </cfRule>
  </conditionalFormatting>
  <conditionalFormatting sqref="AC2587">
    <cfRule type="cellIs" dxfId="364" priority="997" operator="lessThan">
      <formula>47</formula>
    </cfRule>
  </conditionalFormatting>
  <conditionalFormatting sqref="AE2587">
    <cfRule type="cellIs" dxfId="363" priority="996" operator="lessThan">
      <formula>30</formula>
    </cfRule>
  </conditionalFormatting>
  <conditionalFormatting sqref="AF2587">
    <cfRule type="cellIs" dxfId="362" priority="995" operator="greaterThan">
      <formula>0.15</formula>
    </cfRule>
  </conditionalFormatting>
  <conditionalFormatting sqref="AE2587">
    <cfRule type="cellIs" dxfId="361" priority="994" operator="lessThan">
      <formula>30</formula>
    </cfRule>
  </conditionalFormatting>
  <conditionalFormatting sqref="AF2587">
    <cfRule type="cellIs" dxfId="360" priority="993" operator="greaterThan">
      <formula>0.15</formula>
    </cfRule>
  </conditionalFormatting>
  <conditionalFormatting sqref="AG2587">
    <cfRule type="cellIs" dxfId="359" priority="992" operator="greaterThan">
      <formula>3.5</formula>
    </cfRule>
  </conditionalFormatting>
  <conditionalFormatting sqref="AH2587">
    <cfRule type="cellIs" dxfId="358" priority="991" operator="greaterThan">
      <formula>0.5</formula>
    </cfRule>
  </conditionalFormatting>
  <conditionalFormatting sqref="AI2587:AP2587">
    <cfRule type="cellIs" dxfId="357" priority="990" operator="greaterThan">
      <formula>5</formula>
    </cfRule>
  </conditionalFormatting>
  <conditionalFormatting sqref="AG2587">
    <cfRule type="cellIs" dxfId="356" priority="989" operator="greaterThan">
      <formula>3.5</formula>
    </cfRule>
  </conditionalFormatting>
  <conditionalFormatting sqref="AH2587">
    <cfRule type="cellIs" dxfId="355" priority="988" operator="greaterThan">
      <formula>0.5</formula>
    </cfRule>
  </conditionalFormatting>
  <conditionalFormatting sqref="AI2587:AP2587">
    <cfRule type="cellIs" dxfId="354" priority="987" operator="greaterThan">
      <formula>5</formula>
    </cfRule>
  </conditionalFormatting>
  <conditionalFormatting sqref="AC2588">
    <cfRule type="cellIs" dxfId="353" priority="983" operator="lessThan">
      <formula>47</formula>
    </cfRule>
  </conditionalFormatting>
  <conditionalFormatting sqref="AC2588">
    <cfRule type="cellIs" dxfId="352" priority="982" operator="lessThan">
      <formula>47</formula>
    </cfRule>
  </conditionalFormatting>
  <conditionalFormatting sqref="AE2588">
    <cfRule type="cellIs" dxfId="351" priority="981" operator="lessThan">
      <formula>30</formula>
    </cfRule>
  </conditionalFormatting>
  <conditionalFormatting sqref="AF2588">
    <cfRule type="cellIs" dxfId="350" priority="980" operator="greaterThan">
      <formula>0.15</formula>
    </cfRule>
  </conditionalFormatting>
  <conditionalFormatting sqref="AE2588">
    <cfRule type="cellIs" dxfId="349" priority="979" operator="lessThan">
      <formula>30</formula>
    </cfRule>
  </conditionalFormatting>
  <conditionalFormatting sqref="AF2588">
    <cfRule type="cellIs" dxfId="348" priority="978" operator="greaterThan">
      <formula>0.15</formula>
    </cfRule>
  </conditionalFormatting>
  <conditionalFormatting sqref="AG2588">
    <cfRule type="cellIs" dxfId="347" priority="977" operator="greaterThan">
      <formula>3.5</formula>
    </cfRule>
  </conditionalFormatting>
  <conditionalFormatting sqref="AH2588">
    <cfRule type="cellIs" dxfId="346" priority="976" operator="greaterThan">
      <formula>0.5</formula>
    </cfRule>
  </conditionalFormatting>
  <conditionalFormatting sqref="AI2588:AP2588">
    <cfRule type="cellIs" dxfId="345" priority="975" operator="greaterThan">
      <formula>5</formula>
    </cfRule>
  </conditionalFormatting>
  <conditionalFormatting sqref="AG2588">
    <cfRule type="cellIs" dxfId="344" priority="974" operator="greaterThan">
      <formula>3.5</formula>
    </cfRule>
  </conditionalFormatting>
  <conditionalFormatting sqref="AH2588">
    <cfRule type="cellIs" dxfId="343" priority="973" operator="greaterThan">
      <formula>0.5</formula>
    </cfRule>
  </conditionalFormatting>
  <conditionalFormatting sqref="AI2588:AP2588">
    <cfRule type="cellIs" dxfId="342" priority="972" operator="greaterThan">
      <formula>5</formula>
    </cfRule>
  </conditionalFormatting>
  <conditionalFormatting sqref="AC2589">
    <cfRule type="cellIs" dxfId="341" priority="968" operator="lessThan">
      <formula>47</formula>
    </cfRule>
  </conditionalFormatting>
  <conditionalFormatting sqref="AC2589">
    <cfRule type="cellIs" dxfId="340" priority="967" operator="lessThan">
      <formula>47</formula>
    </cfRule>
  </conditionalFormatting>
  <conditionalFormatting sqref="AE2589">
    <cfRule type="cellIs" dxfId="339" priority="966" operator="lessThan">
      <formula>30</formula>
    </cfRule>
  </conditionalFormatting>
  <conditionalFormatting sqref="AF2589">
    <cfRule type="cellIs" dxfId="338" priority="965" operator="greaterThan">
      <formula>0.15</formula>
    </cfRule>
  </conditionalFormatting>
  <conditionalFormatting sqref="AE2589">
    <cfRule type="cellIs" dxfId="337" priority="964" operator="lessThan">
      <formula>30</formula>
    </cfRule>
  </conditionalFormatting>
  <conditionalFormatting sqref="AF2589">
    <cfRule type="cellIs" dxfId="336" priority="963" operator="greaterThan">
      <formula>0.15</formula>
    </cfRule>
  </conditionalFormatting>
  <conditionalFormatting sqref="AG2589">
    <cfRule type="cellIs" dxfId="335" priority="962" operator="greaterThan">
      <formula>3.5</formula>
    </cfRule>
  </conditionalFormatting>
  <conditionalFormatting sqref="AH2589">
    <cfRule type="cellIs" dxfId="334" priority="961" operator="greaterThan">
      <formula>0.5</formula>
    </cfRule>
  </conditionalFormatting>
  <conditionalFormatting sqref="AI2589:AP2589">
    <cfRule type="cellIs" dxfId="333" priority="960" operator="greaterThan">
      <formula>5</formula>
    </cfRule>
  </conditionalFormatting>
  <conditionalFormatting sqref="AG2589">
    <cfRule type="cellIs" dxfId="332" priority="959" operator="greaterThan">
      <formula>3.5</formula>
    </cfRule>
  </conditionalFormatting>
  <conditionalFormatting sqref="AH2589">
    <cfRule type="cellIs" dxfId="331" priority="958" operator="greaterThan">
      <formula>0.5</formula>
    </cfRule>
  </conditionalFormatting>
  <conditionalFormatting sqref="AI2589:AP2589">
    <cfRule type="cellIs" dxfId="330" priority="957" operator="greaterThan">
      <formula>5</formula>
    </cfRule>
  </conditionalFormatting>
  <conditionalFormatting sqref="AC2590">
    <cfRule type="cellIs" dxfId="329" priority="953" operator="lessThan">
      <formula>47</formula>
    </cfRule>
  </conditionalFormatting>
  <conditionalFormatting sqref="AC2590">
    <cfRule type="cellIs" dxfId="328" priority="952" operator="lessThan">
      <formula>47</formula>
    </cfRule>
  </conditionalFormatting>
  <conditionalFormatting sqref="AE2590">
    <cfRule type="cellIs" dxfId="327" priority="951" operator="lessThan">
      <formula>30</formula>
    </cfRule>
  </conditionalFormatting>
  <conditionalFormatting sqref="AF2590">
    <cfRule type="cellIs" dxfId="326" priority="950" operator="greaterThan">
      <formula>0.15</formula>
    </cfRule>
  </conditionalFormatting>
  <conditionalFormatting sqref="AE2590">
    <cfRule type="cellIs" dxfId="325" priority="949" operator="lessThan">
      <formula>30</formula>
    </cfRule>
  </conditionalFormatting>
  <conditionalFormatting sqref="AF2590">
    <cfRule type="cellIs" dxfId="324" priority="948" operator="greaterThan">
      <formula>0.15</formula>
    </cfRule>
  </conditionalFormatting>
  <conditionalFormatting sqref="AG2590">
    <cfRule type="cellIs" dxfId="323" priority="947" operator="greaterThan">
      <formula>3.5</formula>
    </cfRule>
  </conditionalFormatting>
  <conditionalFormatting sqref="AH2590">
    <cfRule type="cellIs" dxfId="322" priority="946" operator="greaterThan">
      <formula>0.5</formula>
    </cfRule>
  </conditionalFormatting>
  <conditionalFormatting sqref="AI2590:AP2590">
    <cfRule type="cellIs" dxfId="321" priority="945" operator="greaterThan">
      <formula>5</formula>
    </cfRule>
  </conditionalFormatting>
  <conditionalFormatting sqref="AG2590">
    <cfRule type="cellIs" dxfId="320" priority="944" operator="greaterThan">
      <formula>3.5</formula>
    </cfRule>
  </conditionalFormatting>
  <conditionalFormatting sqref="AH2590">
    <cfRule type="cellIs" dxfId="319" priority="943" operator="greaterThan">
      <formula>0.5</formula>
    </cfRule>
  </conditionalFormatting>
  <conditionalFormatting sqref="AI2590:AP2590">
    <cfRule type="cellIs" dxfId="318" priority="942" operator="greaterThan">
      <formula>5</formula>
    </cfRule>
  </conditionalFormatting>
  <conditionalFormatting sqref="AC2591">
    <cfRule type="cellIs" dxfId="317" priority="908" operator="lessThan">
      <formula>47</formula>
    </cfRule>
  </conditionalFormatting>
  <conditionalFormatting sqref="AC2591">
    <cfRule type="cellIs" dxfId="316" priority="907" operator="lessThan">
      <formula>47</formula>
    </cfRule>
  </conditionalFormatting>
  <conditionalFormatting sqref="AE2591">
    <cfRule type="cellIs" dxfId="315" priority="906" operator="lessThan">
      <formula>30</formula>
    </cfRule>
  </conditionalFormatting>
  <conditionalFormatting sqref="AF2591">
    <cfRule type="cellIs" dxfId="314" priority="905" operator="greaterThan">
      <formula>0.15</formula>
    </cfRule>
  </conditionalFormatting>
  <conditionalFormatting sqref="AE2591">
    <cfRule type="cellIs" dxfId="313" priority="904" operator="lessThan">
      <formula>30</formula>
    </cfRule>
  </conditionalFormatting>
  <conditionalFormatting sqref="AF2591">
    <cfRule type="cellIs" dxfId="312" priority="903" operator="greaterThan">
      <formula>0.15</formula>
    </cfRule>
  </conditionalFormatting>
  <conditionalFormatting sqref="AG2591">
    <cfRule type="cellIs" dxfId="311" priority="902" operator="greaterThan">
      <formula>3.5</formula>
    </cfRule>
  </conditionalFormatting>
  <conditionalFormatting sqref="AH2591">
    <cfRule type="cellIs" dxfId="310" priority="901" operator="greaterThan">
      <formula>0.5</formula>
    </cfRule>
  </conditionalFormatting>
  <conditionalFormatting sqref="AI2591:AP2591">
    <cfRule type="cellIs" dxfId="309" priority="900" operator="greaterThan">
      <formula>5</formula>
    </cfRule>
  </conditionalFormatting>
  <conditionalFormatting sqref="AG2591">
    <cfRule type="cellIs" dxfId="308" priority="899" operator="greaterThan">
      <formula>3.5</formula>
    </cfRule>
  </conditionalFormatting>
  <conditionalFormatting sqref="AH2591">
    <cfRule type="cellIs" dxfId="307" priority="898" operator="greaterThan">
      <formula>0.5</formula>
    </cfRule>
  </conditionalFormatting>
  <conditionalFormatting sqref="AI2591:AP2591">
    <cfRule type="cellIs" dxfId="306" priority="897" operator="greaterThan">
      <formula>5</formula>
    </cfRule>
  </conditionalFormatting>
  <conditionalFormatting sqref="AC2592">
    <cfRule type="cellIs" dxfId="305" priority="893" operator="lessThan">
      <formula>47</formula>
    </cfRule>
  </conditionalFormatting>
  <conditionalFormatting sqref="AC2592">
    <cfRule type="cellIs" dxfId="304" priority="892" operator="lessThan">
      <formula>47</formula>
    </cfRule>
  </conditionalFormatting>
  <conditionalFormatting sqref="AE2592">
    <cfRule type="cellIs" dxfId="303" priority="891" operator="lessThan">
      <formula>30</formula>
    </cfRule>
  </conditionalFormatting>
  <conditionalFormatting sqref="AF2592">
    <cfRule type="cellIs" dxfId="302" priority="890" operator="greaterThan">
      <formula>0.15</formula>
    </cfRule>
  </conditionalFormatting>
  <conditionalFormatting sqref="AE2592">
    <cfRule type="cellIs" dxfId="301" priority="889" operator="lessThan">
      <formula>30</formula>
    </cfRule>
  </conditionalFormatting>
  <conditionalFormatting sqref="AF2592">
    <cfRule type="cellIs" dxfId="300" priority="888" operator="greaterThan">
      <formula>0.15</formula>
    </cfRule>
  </conditionalFormatting>
  <conditionalFormatting sqref="AG2592">
    <cfRule type="cellIs" dxfId="299" priority="887" operator="greaterThan">
      <formula>3.5</formula>
    </cfRule>
  </conditionalFormatting>
  <conditionalFormatting sqref="AH2592">
    <cfRule type="cellIs" dxfId="298" priority="886" operator="greaterThan">
      <formula>0.5</formula>
    </cfRule>
  </conditionalFormatting>
  <conditionalFormatting sqref="AI2592:AP2592">
    <cfRule type="cellIs" dxfId="297" priority="885" operator="greaterThan">
      <formula>5</formula>
    </cfRule>
  </conditionalFormatting>
  <conditionalFormatting sqref="AG2592">
    <cfRule type="cellIs" dxfId="296" priority="884" operator="greaterThan">
      <formula>3.5</formula>
    </cfRule>
  </conditionalFormatting>
  <conditionalFormatting sqref="AH2592">
    <cfRule type="cellIs" dxfId="295" priority="883" operator="greaterThan">
      <formula>0.5</formula>
    </cfRule>
  </conditionalFormatting>
  <conditionalFormatting sqref="AI2592:AP2592">
    <cfRule type="cellIs" dxfId="294" priority="882" operator="greaterThan">
      <formula>5</formula>
    </cfRule>
  </conditionalFormatting>
  <conditionalFormatting sqref="AC2593">
    <cfRule type="cellIs" dxfId="293" priority="878" operator="lessThan">
      <formula>47</formula>
    </cfRule>
  </conditionalFormatting>
  <conditionalFormatting sqref="AC2593">
    <cfRule type="cellIs" dxfId="292" priority="877" operator="lessThan">
      <formula>47</formula>
    </cfRule>
  </conditionalFormatting>
  <conditionalFormatting sqref="AE2593">
    <cfRule type="cellIs" dxfId="291" priority="876" operator="lessThan">
      <formula>30</formula>
    </cfRule>
  </conditionalFormatting>
  <conditionalFormatting sqref="AF2593">
    <cfRule type="cellIs" dxfId="290" priority="875" operator="greaterThan">
      <formula>0.15</formula>
    </cfRule>
  </conditionalFormatting>
  <conditionalFormatting sqref="AE2593">
    <cfRule type="cellIs" dxfId="289" priority="874" operator="lessThan">
      <formula>30</formula>
    </cfRule>
  </conditionalFormatting>
  <conditionalFormatting sqref="AF2593">
    <cfRule type="cellIs" dxfId="288" priority="873" operator="greaterThan">
      <formula>0.15</formula>
    </cfRule>
  </conditionalFormatting>
  <conditionalFormatting sqref="AG2593">
    <cfRule type="cellIs" dxfId="287" priority="872" operator="greaterThan">
      <formula>3.5</formula>
    </cfRule>
  </conditionalFormatting>
  <conditionalFormatting sqref="AH2593">
    <cfRule type="cellIs" dxfId="286" priority="871" operator="greaterThan">
      <formula>0.5</formula>
    </cfRule>
  </conditionalFormatting>
  <conditionalFormatting sqref="AI2593:AP2593">
    <cfRule type="cellIs" dxfId="285" priority="870" operator="greaterThan">
      <formula>5</formula>
    </cfRule>
  </conditionalFormatting>
  <conditionalFormatting sqref="AG2593">
    <cfRule type="cellIs" dxfId="284" priority="869" operator="greaterThan">
      <formula>3.5</formula>
    </cfRule>
  </conditionalFormatting>
  <conditionalFormatting sqref="AH2593">
    <cfRule type="cellIs" dxfId="283" priority="868" operator="greaterThan">
      <formula>0.5</formula>
    </cfRule>
  </conditionalFormatting>
  <conditionalFormatting sqref="AI2593:AP2593">
    <cfRule type="cellIs" dxfId="282" priority="867" operator="greaterThan">
      <formula>5</formula>
    </cfRule>
  </conditionalFormatting>
  <conditionalFormatting sqref="AC2594">
    <cfRule type="cellIs" dxfId="281" priority="863" operator="lessThan">
      <formula>47</formula>
    </cfRule>
  </conditionalFormatting>
  <conditionalFormatting sqref="AC2594">
    <cfRule type="cellIs" dxfId="280" priority="862" operator="lessThan">
      <formula>47</formula>
    </cfRule>
  </conditionalFormatting>
  <conditionalFormatting sqref="AE2594">
    <cfRule type="cellIs" dxfId="279" priority="861" operator="lessThan">
      <formula>30</formula>
    </cfRule>
  </conditionalFormatting>
  <conditionalFormatting sqref="AF2594">
    <cfRule type="cellIs" dxfId="278" priority="860" operator="greaterThan">
      <formula>0.15</formula>
    </cfRule>
  </conditionalFormatting>
  <conditionalFormatting sqref="AE2594">
    <cfRule type="cellIs" dxfId="277" priority="859" operator="lessThan">
      <formula>30</formula>
    </cfRule>
  </conditionalFormatting>
  <conditionalFormatting sqref="AF2594">
    <cfRule type="cellIs" dxfId="276" priority="858" operator="greaterThan">
      <formula>0.15</formula>
    </cfRule>
  </conditionalFormatting>
  <conditionalFormatting sqref="AG2594">
    <cfRule type="cellIs" dxfId="275" priority="857" operator="greaterThan">
      <formula>3.5</formula>
    </cfRule>
  </conditionalFormatting>
  <conditionalFormatting sqref="AH2594">
    <cfRule type="cellIs" dxfId="274" priority="856" operator="greaterThan">
      <formula>0.5</formula>
    </cfRule>
  </conditionalFormatting>
  <conditionalFormatting sqref="AI2594:AP2594">
    <cfRule type="cellIs" dxfId="273" priority="855" operator="greaterThan">
      <formula>5</formula>
    </cfRule>
  </conditionalFormatting>
  <conditionalFormatting sqref="AG2594">
    <cfRule type="cellIs" dxfId="272" priority="854" operator="greaterThan">
      <formula>3.5</formula>
    </cfRule>
  </conditionalFormatting>
  <conditionalFormatting sqref="AH2594">
    <cfRule type="cellIs" dxfId="271" priority="853" operator="greaterThan">
      <formula>0.5</formula>
    </cfRule>
  </conditionalFormatting>
  <conditionalFormatting sqref="AI2594:AP2594">
    <cfRule type="cellIs" dxfId="270" priority="852" operator="greaterThan">
      <formula>5</formula>
    </cfRule>
  </conditionalFormatting>
  <conditionalFormatting sqref="AC2595">
    <cfRule type="cellIs" dxfId="269" priority="848" operator="lessThan">
      <formula>47</formula>
    </cfRule>
  </conditionalFormatting>
  <conditionalFormatting sqref="AC2595">
    <cfRule type="cellIs" dxfId="268" priority="847" operator="lessThan">
      <formula>47</formula>
    </cfRule>
  </conditionalFormatting>
  <conditionalFormatting sqref="AE2595">
    <cfRule type="cellIs" dxfId="267" priority="846" operator="lessThan">
      <formula>30</formula>
    </cfRule>
  </conditionalFormatting>
  <conditionalFormatting sqref="AF2595">
    <cfRule type="cellIs" dxfId="266" priority="845" operator="greaterThan">
      <formula>0.15</formula>
    </cfRule>
  </conditionalFormatting>
  <conditionalFormatting sqref="AE2595">
    <cfRule type="cellIs" dxfId="265" priority="844" operator="lessThan">
      <formula>30</formula>
    </cfRule>
  </conditionalFormatting>
  <conditionalFormatting sqref="AF2595">
    <cfRule type="cellIs" dxfId="264" priority="843" operator="greaterThan">
      <formula>0.15</formula>
    </cfRule>
  </conditionalFormatting>
  <conditionalFormatting sqref="AG2595">
    <cfRule type="cellIs" dxfId="263" priority="842" operator="greaterThan">
      <formula>3.5</formula>
    </cfRule>
  </conditionalFormatting>
  <conditionalFormatting sqref="AH2595">
    <cfRule type="cellIs" dxfId="262" priority="841" operator="greaterThan">
      <formula>0.5</formula>
    </cfRule>
  </conditionalFormatting>
  <conditionalFormatting sqref="AI2595:AP2595">
    <cfRule type="cellIs" dxfId="261" priority="840" operator="greaterThan">
      <formula>5</formula>
    </cfRule>
  </conditionalFormatting>
  <conditionalFormatting sqref="AG2595">
    <cfRule type="cellIs" dxfId="260" priority="839" operator="greaterThan">
      <formula>3.5</formula>
    </cfRule>
  </conditionalFormatting>
  <conditionalFormatting sqref="AH2595">
    <cfRule type="cellIs" dxfId="259" priority="838" operator="greaterThan">
      <formula>0.5</formula>
    </cfRule>
  </conditionalFormatting>
  <conditionalFormatting sqref="AI2595:AP2595">
    <cfRule type="cellIs" dxfId="258" priority="837" operator="greaterThan">
      <formula>5</formula>
    </cfRule>
  </conditionalFormatting>
  <conditionalFormatting sqref="AC2596">
    <cfRule type="cellIs" dxfId="257" priority="833" operator="lessThan">
      <formula>47</formula>
    </cfRule>
  </conditionalFormatting>
  <conditionalFormatting sqref="AC2596">
    <cfRule type="cellIs" dxfId="256" priority="832" operator="lessThan">
      <formula>47</formula>
    </cfRule>
  </conditionalFormatting>
  <conditionalFormatting sqref="AE2596">
    <cfRule type="cellIs" dxfId="255" priority="831" operator="lessThan">
      <formula>30</formula>
    </cfRule>
  </conditionalFormatting>
  <conditionalFormatting sqref="AF2596">
    <cfRule type="cellIs" dxfId="254" priority="830" operator="greaterThan">
      <formula>0.15</formula>
    </cfRule>
  </conditionalFormatting>
  <conditionalFormatting sqref="AE2596">
    <cfRule type="cellIs" dxfId="253" priority="829" operator="lessThan">
      <formula>30</formula>
    </cfRule>
  </conditionalFormatting>
  <conditionalFormatting sqref="AF2596">
    <cfRule type="cellIs" dxfId="252" priority="828" operator="greaterThan">
      <formula>0.15</formula>
    </cfRule>
  </conditionalFormatting>
  <conditionalFormatting sqref="AG2596">
    <cfRule type="cellIs" dxfId="251" priority="827" operator="greaterThan">
      <formula>3.5</formula>
    </cfRule>
  </conditionalFormatting>
  <conditionalFormatting sqref="AH2596">
    <cfRule type="cellIs" dxfId="250" priority="826" operator="greaterThan">
      <formula>0.5</formula>
    </cfRule>
  </conditionalFormatting>
  <conditionalFormatting sqref="AI2596:AP2596">
    <cfRule type="cellIs" dxfId="249" priority="825" operator="greaterThan">
      <formula>5</formula>
    </cfRule>
  </conditionalFormatting>
  <conditionalFormatting sqref="AG2596">
    <cfRule type="cellIs" dxfId="248" priority="824" operator="greaterThan">
      <formula>3.5</formula>
    </cfRule>
  </conditionalFormatting>
  <conditionalFormatting sqref="AH2596">
    <cfRule type="cellIs" dxfId="247" priority="823" operator="greaterThan">
      <formula>0.5</formula>
    </cfRule>
  </conditionalFormatting>
  <conditionalFormatting sqref="AI2596:AP2596">
    <cfRule type="cellIs" dxfId="246" priority="822" operator="greaterThan">
      <formula>5</formula>
    </cfRule>
  </conditionalFormatting>
  <conditionalFormatting sqref="AC2597">
    <cfRule type="cellIs" dxfId="245" priority="818" operator="lessThan">
      <formula>47</formula>
    </cfRule>
  </conditionalFormatting>
  <conditionalFormatting sqref="AC2597">
    <cfRule type="cellIs" dxfId="244" priority="817" operator="lessThan">
      <formula>47</formula>
    </cfRule>
  </conditionalFormatting>
  <conditionalFormatting sqref="AE2597">
    <cfRule type="cellIs" dxfId="243" priority="816" operator="lessThan">
      <formula>30</formula>
    </cfRule>
  </conditionalFormatting>
  <conditionalFormatting sqref="AF2597">
    <cfRule type="cellIs" dxfId="242" priority="815" operator="greaterThan">
      <formula>0.15</formula>
    </cfRule>
  </conditionalFormatting>
  <conditionalFormatting sqref="AE2597">
    <cfRule type="cellIs" dxfId="241" priority="814" operator="lessThan">
      <formula>30</formula>
    </cfRule>
  </conditionalFormatting>
  <conditionalFormatting sqref="AF2597">
    <cfRule type="cellIs" dxfId="240" priority="813" operator="greaterThan">
      <formula>0.15</formula>
    </cfRule>
  </conditionalFormatting>
  <conditionalFormatting sqref="AG2597">
    <cfRule type="cellIs" dxfId="239" priority="812" operator="greaterThan">
      <formula>3.5</formula>
    </cfRule>
  </conditionalFormatting>
  <conditionalFormatting sqref="AH2597">
    <cfRule type="cellIs" dxfId="238" priority="811" operator="greaterThan">
      <formula>0.5</formula>
    </cfRule>
  </conditionalFormatting>
  <conditionalFormatting sqref="AI2597:AP2597">
    <cfRule type="cellIs" dxfId="237" priority="810" operator="greaterThan">
      <formula>5</formula>
    </cfRule>
  </conditionalFormatting>
  <conditionalFormatting sqref="AG2597">
    <cfRule type="cellIs" dxfId="236" priority="809" operator="greaterThan">
      <formula>3.5</formula>
    </cfRule>
  </conditionalFormatting>
  <conditionalFormatting sqref="AH2597">
    <cfRule type="cellIs" dxfId="235" priority="808" operator="greaterThan">
      <formula>0.5</formula>
    </cfRule>
  </conditionalFormatting>
  <conditionalFormatting sqref="AI2597:AP2597">
    <cfRule type="cellIs" dxfId="234" priority="807" operator="greaterThan">
      <formula>5</formula>
    </cfRule>
  </conditionalFormatting>
  <conditionalFormatting sqref="AC2598">
    <cfRule type="cellIs" dxfId="233" priority="803" operator="lessThan">
      <formula>47</formula>
    </cfRule>
  </conditionalFormatting>
  <conditionalFormatting sqref="AC2598">
    <cfRule type="cellIs" dxfId="232" priority="802" operator="lessThan">
      <formula>47</formula>
    </cfRule>
  </conditionalFormatting>
  <conditionalFormatting sqref="AE2598">
    <cfRule type="cellIs" dxfId="231" priority="801" operator="lessThan">
      <formula>30</formula>
    </cfRule>
  </conditionalFormatting>
  <conditionalFormatting sqref="AF2598">
    <cfRule type="cellIs" dxfId="230" priority="800" operator="greaterThan">
      <formula>0.15</formula>
    </cfRule>
  </conditionalFormatting>
  <conditionalFormatting sqref="AE2598">
    <cfRule type="cellIs" dxfId="229" priority="799" operator="lessThan">
      <formula>30</formula>
    </cfRule>
  </conditionalFormatting>
  <conditionalFormatting sqref="AF2598">
    <cfRule type="cellIs" dxfId="228" priority="798" operator="greaterThan">
      <formula>0.15</formula>
    </cfRule>
  </conditionalFormatting>
  <conditionalFormatting sqref="AG2598">
    <cfRule type="cellIs" dxfId="227" priority="797" operator="greaterThan">
      <formula>3.5</formula>
    </cfRule>
  </conditionalFormatting>
  <conditionalFormatting sqref="AH2598">
    <cfRule type="cellIs" dxfId="226" priority="796" operator="greaterThan">
      <formula>0.5</formula>
    </cfRule>
  </conditionalFormatting>
  <conditionalFormatting sqref="AI2598:AP2598">
    <cfRule type="cellIs" dxfId="225" priority="795" operator="greaterThan">
      <formula>5</formula>
    </cfRule>
  </conditionalFormatting>
  <conditionalFormatting sqref="AG2598">
    <cfRule type="cellIs" dxfId="224" priority="794" operator="greaterThan">
      <formula>3.5</formula>
    </cfRule>
  </conditionalFormatting>
  <conditionalFormatting sqref="AH2598">
    <cfRule type="cellIs" dxfId="223" priority="793" operator="greaterThan">
      <formula>0.5</formula>
    </cfRule>
  </conditionalFormatting>
  <conditionalFormatting sqref="AI2598:AP2598">
    <cfRule type="cellIs" dxfId="222" priority="792" operator="greaterThan">
      <formula>5</formula>
    </cfRule>
  </conditionalFormatting>
  <conditionalFormatting sqref="AC2599">
    <cfRule type="cellIs" dxfId="221" priority="788" operator="lessThan">
      <formula>47</formula>
    </cfRule>
  </conditionalFormatting>
  <conditionalFormatting sqref="AC2599">
    <cfRule type="cellIs" dxfId="220" priority="787" operator="lessThan">
      <formula>47</formula>
    </cfRule>
  </conditionalFormatting>
  <conditionalFormatting sqref="AE2599">
    <cfRule type="cellIs" dxfId="219" priority="786" operator="lessThan">
      <formula>30</formula>
    </cfRule>
  </conditionalFormatting>
  <conditionalFormatting sqref="AF2599">
    <cfRule type="cellIs" dxfId="218" priority="785" operator="greaterThan">
      <formula>0.15</formula>
    </cfRule>
  </conditionalFormatting>
  <conditionalFormatting sqref="AE2599">
    <cfRule type="cellIs" dxfId="217" priority="784" operator="lessThan">
      <formula>30</formula>
    </cfRule>
  </conditionalFormatting>
  <conditionalFormatting sqref="AF2599">
    <cfRule type="cellIs" dxfId="216" priority="783" operator="greaterThan">
      <formula>0.15</formula>
    </cfRule>
  </conditionalFormatting>
  <conditionalFormatting sqref="AG2599">
    <cfRule type="cellIs" dxfId="215" priority="782" operator="greaterThan">
      <formula>3.5</formula>
    </cfRule>
  </conditionalFormatting>
  <conditionalFormatting sqref="AH2599">
    <cfRule type="cellIs" dxfId="214" priority="781" operator="greaterThan">
      <formula>0.5</formula>
    </cfRule>
  </conditionalFormatting>
  <conditionalFormatting sqref="AI2599:AP2599">
    <cfRule type="cellIs" dxfId="213" priority="780" operator="greaterThan">
      <formula>5</formula>
    </cfRule>
  </conditionalFormatting>
  <conditionalFormatting sqref="AG2599">
    <cfRule type="cellIs" dxfId="212" priority="779" operator="greaterThan">
      <formula>3.5</formula>
    </cfRule>
  </conditionalFormatting>
  <conditionalFormatting sqref="AH2599">
    <cfRule type="cellIs" dxfId="211" priority="778" operator="greaterThan">
      <formula>0.5</formula>
    </cfRule>
  </conditionalFormatting>
  <conditionalFormatting sqref="AI2599:AP2599">
    <cfRule type="cellIs" dxfId="210" priority="777" operator="greaterThan">
      <formula>5</formula>
    </cfRule>
  </conditionalFormatting>
  <conditionalFormatting sqref="AC2600">
    <cfRule type="cellIs" dxfId="209" priority="758" operator="lessThan">
      <formula>47</formula>
    </cfRule>
  </conditionalFormatting>
  <conditionalFormatting sqref="AC2600">
    <cfRule type="cellIs" dxfId="208" priority="757" operator="lessThan">
      <formula>47</formula>
    </cfRule>
  </conditionalFormatting>
  <conditionalFormatting sqref="AE2600">
    <cfRule type="cellIs" dxfId="207" priority="756" operator="lessThan">
      <formula>30</formula>
    </cfRule>
  </conditionalFormatting>
  <conditionalFormatting sqref="AF2600">
    <cfRule type="cellIs" dxfId="206" priority="755" operator="greaterThan">
      <formula>0.15</formula>
    </cfRule>
  </conditionalFormatting>
  <conditionalFormatting sqref="AE2600">
    <cfRule type="cellIs" dxfId="205" priority="754" operator="lessThan">
      <formula>30</formula>
    </cfRule>
  </conditionalFormatting>
  <conditionalFormatting sqref="AF2600">
    <cfRule type="cellIs" dxfId="204" priority="753" operator="greaterThan">
      <formula>0.15</formula>
    </cfRule>
  </conditionalFormatting>
  <conditionalFormatting sqref="AG2600">
    <cfRule type="cellIs" dxfId="203" priority="752" operator="greaterThan">
      <formula>3.5</formula>
    </cfRule>
  </conditionalFormatting>
  <conditionalFormatting sqref="AH2600">
    <cfRule type="cellIs" dxfId="202" priority="751" operator="greaterThan">
      <formula>0.5</formula>
    </cfRule>
  </conditionalFormatting>
  <conditionalFormatting sqref="AI2600:AP2600">
    <cfRule type="cellIs" dxfId="201" priority="750" operator="greaterThan">
      <formula>5</formula>
    </cfRule>
  </conditionalFormatting>
  <conditionalFormatting sqref="AG2600">
    <cfRule type="cellIs" dxfId="200" priority="749" operator="greaterThan">
      <formula>3.5</formula>
    </cfRule>
  </conditionalFormatting>
  <conditionalFormatting sqref="AH2600">
    <cfRule type="cellIs" dxfId="199" priority="748" operator="greaterThan">
      <formula>0.5</formula>
    </cfRule>
  </conditionalFormatting>
  <conditionalFormatting sqref="AI2600:AP2600">
    <cfRule type="cellIs" dxfId="198" priority="747" operator="greaterThan">
      <formula>5</formula>
    </cfRule>
  </conditionalFormatting>
  <conditionalFormatting sqref="AC2601">
    <cfRule type="cellIs" dxfId="197" priority="743" operator="lessThan">
      <formula>47</formula>
    </cfRule>
  </conditionalFormatting>
  <conditionalFormatting sqref="AC2601">
    <cfRule type="cellIs" dxfId="196" priority="742" operator="lessThan">
      <formula>47</formula>
    </cfRule>
  </conditionalFormatting>
  <conditionalFormatting sqref="AE2601">
    <cfRule type="cellIs" dxfId="195" priority="741" operator="lessThan">
      <formula>30</formula>
    </cfRule>
  </conditionalFormatting>
  <conditionalFormatting sqref="AF2601">
    <cfRule type="cellIs" dxfId="194" priority="740" operator="greaterThan">
      <formula>0.15</formula>
    </cfRule>
  </conditionalFormatting>
  <conditionalFormatting sqref="AE2601">
    <cfRule type="cellIs" dxfId="193" priority="739" operator="lessThan">
      <formula>30</formula>
    </cfRule>
  </conditionalFormatting>
  <conditionalFormatting sqref="AF2601">
    <cfRule type="cellIs" dxfId="192" priority="738" operator="greaterThan">
      <formula>0.15</formula>
    </cfRule>
  </conditionalFormatting>
  <conditionalFormatting sqref="AG2601">
    <cfRule type="cellIs" dxfId="191" priority="737" operator="greaterThan">
      <formula>3.5</formula>
    </cfRule>
  </conditionalFormatting>
  <conditionalFormatting sqref="AH2601">
    <cfRule type="cellIs" dxfId="190" priority="736" operator="greaterThan">
      <formula>0.5</formula>
    </cfRule>
  </conditionalFormatting>
  <conditionalFormatting sqref="AI2601:AP2601">
    <cfRule type="cellIs" dxfId="189" priority="735" operator="greaterThan">
      <formula>5</formula>
    </cfRule>
  </conditionalFormatting>
  <conditionalFormatting sqref="AG2601">
    <cfRule type="cellIs" dxfId="188" priority="734" operator="greaterThan">
      <formula>3.5</formula>
    </cfRule>
  </conditionalFormatting>
  <conditionalFormatting sqref="AH2601">
    <cfRule type="cellIs" dxfId="187" priority="733" operator="greaterThan">
      <formula>0.5</formula>
    </cfRule>
  </conditionalFormatting>
  <conditionalFormatting sqref="AI2601:AP2601">
    <cfRule type="cellIs" dxfId="186" priority="732" operator="greaterThan">
      <formula>5</formula>
    </cfRule>
  </conditionalFormatting>
  <conditionalFormatting sqref="AC2602">
    <cfRule type="cellIs" dxfId="185" priority="728" operator="lessThan">
      <formula>47</formula>
    </cfRule>
  </conditionalFormatting>
  <conditionalFormatting sqref="AC2602">
    <cfRule type="cellIs" dxfId="184" priority="727" operator="lessThan">
      <formula>47</formula>
    </cfRule>
  </conditionalFormatting>
  <conditionalFormatting sqref="AE2602">
    <cfRule type="cellIs" dxfId="183" priority="726" operator="lessThan">
      <formula>30</formula>
    </cfRule>
  </conditionalFormatting>
  <conditionalFormatting sqref="AF2602">
    <cfRule type="cellIs" dxfId="182" priority="725" operator="greaterThan">
      <formula>0.15</formula>
    </cfRule>
  </conditionalFormatting>
  <conditionalFormatting sqref="AE2602">
    <cfRule type="cellIs" dxfId="181" priority="724" operator="lessThan">
      <formula>30</formula>
    </cfRule>
  </conditionalFormatting>
  <conditionalFormatting sqref="AF2602">
    <cfRule type="cellIs" dxfId="180" priority="723" operator="greaterThan">
      <formula>0.15</formula>
    </cfRule>
  </conditionalFormatting>
  <conditionalFormatting sqref="AG2602">
    <cfRule type="cellIs" dxfId="179" priority="722" operator="greaterThan">
      <formula>3.5</formula>
    </cfRule>
  </conditionalFormatting>
  <conditionalFormatting sqref="AH2602">
    <cfRule type="cellIs" dxfId="178" priority="721" operator="greaterThan">
      <formula>0.5</formula>
    </cfRule>
  </conditionalFormatting>
  <conditionalFormatting sqref="AI2602:AP2602">
    <cfRule type="cellIs" dxfId="177" priority="720" operator="greaterThan">
      <formula>5</formula>
    </cfRule>
  </conditionalFormatting>
  <conditionalFormatting sqref="AG2602">
    <cfRule type="cellIs" dxfId="176" priority="719" operator="greaterThan">
      <formula>3.5</formula>
    </cfRule>
  </conditionalFormatting>
  <conditionalFormatting sqref="AH2602">
    <cfRule type="cellIs" dxfId="175" priority="718" operator="greaterThan">
      <formula>0.5</formula>
    </cfRule>
  </conditionalFormatting>
  <conditionalFormatting sqref="AI2602:AP2602">
    <cfRule type="cellIs" dxfId="174" priority="717" operator="greaterThan">
      <formula>5</formula>
    </cfRule>
  </conditionalFormatting>
  <conditionalFormatting sqref="AC2603">
    <cfRule type="cellIs" dxfId="173" priority="713" operator="lessThan">
      <formula>47</formula>
    </cfRule>
  </conditionalFormatting>
  <conditionalFormatting sqref="AC2603">
    <cfRule type="cellIs" dxfId="172" priority="712" operator="lessThan">
      <formula>47</formula>
    </cfRule>
  </conditionalFormatting>
  <conditionalFormatting sqref="AE2603">
    <cfRule type="cellIs" dxfId="171" priority="711" operator="lessThan">
      <formula>30</formula>
    </cfRule>
  </conditionalFormatting>
  <conditionalFormatting sqref="AF2603">
    <cfRule type="cellIs" dxfId="170" priority="710" operator="greaterThan">
      <formula>0.15</formula>
    </cfRule>
  </conditionalFormatting>
  <conditionalFormatting sqref="AE2603">
    <cfRule type="cellIs" dxfId="169" priority="709" operator="lessThan">
      <formula>30</formula>
    </cfRule>
  </conditionalFormatting>
  <conditionalFormatting sqref="AF2603">
    <cfRule type="cellIs" dxfId="168" priority="708" operator="greaterThan">
      <formula>0.15</formula>
    </cfRule>
  </conditionalFormatting>
  <conditionalFormatting sqref="AG2603">
    <cfRule type="cellIs" dxfId="167" priority="707" operator="greaterThan">
      <formula>3.5</formula>
    </cfRule>
  </conditionalFormatting>
  <conditionalFormatting sqref="AH2603">
    <cfRule type="cellIs" dxfId="166" priority="706" operator="greaterThan">
      <formula>0.5</formula>
    </cfRule>
  </conditionalFormatting>
  <conditionalFormatting sqref="AI2603:AP2603">
    <cfRule type="cellIs" dxfId="165" priority="705" operator="greaterThan">
      <formula>5</formula>
    </cfRule>
  </conditionalFormatting>
  <conditionalFormatting sqref="AG2603">
    <cfRule type="cellIs" dxfId="164" priority="704" operator="greaterThan">
      <formula>3.5</formula>
    </cfRule>
  </conditionalFormatting>
  <conditionalFormatting sqref="AH2603">
    <cfRule type="cellIs" dxfId="163" priority="703" operator="greaterThan">
      <formula>0.5</formula>
    </cfRule>
  </conditionalFormatting>
  <conditionalFormatting sqref="AI2603:AP2603">
    <cfRule type="cellIs" dxfId="162" priority="702" operator="greaterThan">
      <formula>5</formula>
    </cfRule>
  </conditionalFormatting>
  <conditionalFormatting sqref="AC2604">
    <cfRule type="cellIs" dxfId="161" priority="698" operator="lessThan">
      <formula>47</formula>
    </cfRule>
  </conditionalFormatting>
  <conditionalFormatting sqref="AC2604">
    <cfRule type="cellIs" dxfId="160" priority="697" operator="lessThan">
      <formula>47</formula>
    </cfRule>
  </conditionalFormatting>
  <conditionalFormatting sqref="AE2604">
    <cfRule type="cellIs" dxfId="159" priority="696" operator="lessThan">
      <formula>30</formula>
    </cfRule>
  </conditionalFormatting>
  <conditionalFormatting sqref="AF2604">
    <cfRule type="cellIs" dxfId="158" priority="695" operator="greaterThan">
      <formula>0.15</formula>
    </cfRule>
  </conditionalFormatting>
  <conditionalFormatting sqref="AE2604">
    <cfRule type="cellIs" dxfId="157" priority="694" operator="lessThan">
      <formula>30</formula>
    </cfRule>
  </conditionalFormatting>
  <conditionalFormatting sqref="AF2604">
    <cfRule type="cellIs" dxfId="156" priority="693" operator="greaterThan">
      <formula>0.15</formula>
    </cfRule>
  </conditionalFormatting>
  <conditionalFormatting sqref="AG2604">
    <cfRule type="cellIs" dxfId="155" priority="692" operator="greaterThan">
      <formula>3.5</formula>
    </cfRule>
  </conditionalFormatting>
  <conditionalFormatting sqref="AH2604">
    <cfRule type="cellIs" dxfId="154" priority="691" operator="greaterThan">
      <formula>0.5</formula>
    </cfRule>
  </conditionalFormatting>
  <conditionalFormatting sqref="AI2604:AP2604">
    <cfRule type="cellIs" dxfId="153" priority="690" operator="greaterThan">
      <formula>5</formula>
    </cfRule>
  </conditionalFormatting>
  <conditionalFormatting sqref="AG2604">
    <cfRule type="cellIs" dxfId="152" priority="689" operator="greaterThan">
      <formula>3.5</formula>
    </cfRule>
  </conditionalFormatting>
  <conditionalFormatting sqref="AH2604">
    <cfRule type="cellIs" dxfId="151" priority="688" operator="greaterThan">
      <formula>0.5</formula>
    </cfRule>
  </conditionalFormatting>
  <conditionalFormatting sqref="AI2604:AP2604">
    <cfRule type="cellIs" dxfId="150" priority="687" operator="greaterThan">
      <formula>5</formula>
    </cfRule>
  </conditionalFormatting>
  <conditionalFormatting sqref="AC2605">
    <cfRule type="cellIs" dxfId="149" priority="683" operator="lessThan">
      <formula>47</formula>
    </cfRule>
  </conditionalFormatting>
  <conditionalFormatting sqref="AC2605">
    <cfRule type="cellIs" dxfId="148" priority="682" operator="lessThan">
      <formula>47</formula>
    </cfRule>
  </conditionalFormatting>
  <conditionalFormatting sqref="AE2605">
    <cfRule type="cellIs" dxfId="147" priority="681" operator="lessThan">
      <formula>30</formula>
    </cfRule>
  </conditionalFormatting>
  <conditionalFormatting sqref="AF2605">
    <cfRule type="cellIs" dxfId="146" priority="680" operator="greaterThan">
      <formula>0.15</formula>
    </cfRule>
  </conditionalFormatting>
  <conditionalFormatting sqref="AE2605">
    <cfRule type="cellIs" dxfId="145" priority="679" operator="lessThan">
      <formula>30</formula>
    </cfRule>
  </conditionalFormatting>
  <conditionalFormatting sqref="AF2605">
    <cfRule type="cellIs" dxfId="144" priority="678" operator="greaterThan">
      <formula>0.15</formula>
    </cfRule>
  </conditionalFormatting>
  <conditionalFormatting sqref="AG2605">
    <cfRule type="cellIs" dxfId="143" priority="677" operator="greaterThan">
      <formula>3.5</formula>
    </cfRule>
  </conditionalFormatting>
  <conditionalFormatting sqref="AH2605">
    <cfRule type="cellIs" dxfId="142" priority="676" operator="greaterThan">
      <formula>0.5</formula>
    </cfRule>
  </conditionalFormatting>
  <conditionalFormatting sqref="AI2605:AP2605">
    <cfRule type="cellIs" dxfId="141" priority="675" operator="greaterThan">
      <formula>5</formula>
    </cfRule>
  </conditionalFormatting>
  <conditionalFormatting sqref="AG2605">
    <cfRule type="cellIs" dxfId="140" priority="674" operator="greaterThan">
      <formula>3.5</formula>
    </cfRule>
  </conditionalFormatting>
  <conditionalFormatting sqref="AH2605">
    <cfRule type="cellIs" dxfId="139" priority="673" operator="greaterThan">
      <formula>0.5</formula>
    </cfRule>
  </conditionalFormatting>
  <conditionalFormatting sqref="AI2605:AP2605">
    <cfRule type="cellIs" dxfId="138" priority="672" operator="greaterThan">
      <formula>5</formula>
    </cfRule>
  </conditionalFormatting>
  <conditionalFormatting sqref="AC2606">
    <cfRule type="cellIs" dxfId="137" priority="668" operator="lessThan">
      <formula>47</formula>
    </cfRule>
  </conditionalFormatting>
  <conditionalFormatting sqref="AC2606">
    <cfRule type="cellIs" dxfId="136" priority="667" operator="lessThan">
      <formula>47</formula>
    </cfRule>
  </conditionalFormatting>
  <conditionalFormatting sqref="AE2606">
    <cfRule type="cellIs" dxfId="135" priority="666" operator="lessThan">
      <formula>30</formula>
    </cfRule>
  </conditionalFormatting>
  <conditionalFormatting sqref="AF2606">
    <cfRule type="cellIs" dxfId="134" priority="665" operator="greaterThan">
      <formula>0.15</formula>
    </cfRule>
  </conditionalFormatting>
  <conditionalFormatting sqref="AE2606">
    <cfRule type="cellIs" dxfId="133" priority="664" operator="lessThan">
      <formula>30</formula>
    </cfRule>
  </conditionalFormatting>
  <conditionalFormatting sqref="AF2606">
    <cfRule type="cellIs" dxfId="132" priority="663" operator="greaterThan">
      <formula>0.15</formula>
    </cfRule>
  </conditionalFormatting>
  <conditionalFormatting sqref="AG2606">
    <cfRule type="cellIs" dxfId="131" priority="662" operator="greaterThan">
      <formula>3.5</formula>
    </cfRule>
  </conditionalFormatting>
  <conditionalFormatting sqref="AH2606">
    <cfRule type="cellIs" dxfId="130" priority="661" operator="greaterThan">
      <formula>0.5</formula>
    </cfRule>
  </conditionalFormatting>
  <conditionalFormatting sqref="AI2606:AP2606">
    <cfRule type="cellIs" dxfId="129" priority="660" operator="greaterThan">
      <formula>5</formula>
    </cfRule>
  </conditionalFormatting>
  <conditionalFormatting sqref="AG2606">
    <cfRule type="cellIs" dxfId="128" priority="659" operator="greaterThan">
      <formula>3.5</formula>
    </cfRule>
  </conditionalFormatting>
  <conditionalFormatting sqref="AH2606">
    <cfRule type="cellIs" dxfId="127" priority="658" operator="greaterThan">
      <formula>0.5</formula>
    </cfRule>
  </conditionalFormatting>
  <conditionalFormatting sqref="AI2606:AP2606">
    <cfRule type="cellIs" dxfId="126" priority="657" operator="greaterThan">
      <formula>5</formula>
    </cfRule>
  </conditionalFormatting>
  <conditionalFormatting sqref="AC2607">
    <cfRule type="cellIs" dxfId="125" priority="653" operator="lessThan">
      <formula>47</formula>
    </cfRule>
  </conditionalFormatting>
  <conditionalFormatting sqref="AC2607">
    <cfRule type="cellIs" dxfId="124" priority="652" operator="lessThan">
      <formula>47</formula>
    </cfRule>
  </conditionalFormatting>
  <conditionalFormatting sqref="AE2607">
    <cfRule type="cellIs" dxfId="123" priority="651" operator="lessThan">
      <formula>30</formula>
    </cfRule>
  </conditionalFormatting>
  <conditionalFormatting sqref="AF2607">
    <cfRule type="cellIs" dxfId="122" priority="650" operator="greaterThan">
      <formula>0.15</formula>
    </cfRule>
  </conditionalFormatting>
  <conditionalFormatting sqref="AE2607">
    <cfRule type="cellIs" dxfId="121" priority="649" operator="lessThan">
      <formula>30</formula>
    </cfRule>
  </conditionalFormatting>
  <conditionalFormatting sqref="AF2607">
    <cfRule type="cellIs" dxfId="120" priority="648" operator="greaterThan">
      <formula>0.15</formula>
    </cfRule>
  </conditionalFormatting>
  <conditionalFormatting sqref="AG2607">
    <cfRule type="cellIs" dxfId="119" priority="647" operator="greaterThan">
      <formula>3.5</formula>
    </cfRule>
  </conditionalFormatting>
  <conditionalFormatting sqref="AH2607">
    <cfRule type="cellIs" dxfId="118" priority="646" operator="greaterThan">
      <formula>0.5</formula>
    </cfRule>
  </conditionalFormatting>
  <conditionalFormatting sqref="AI2607:AP2607">
    <cfRule type="cellIs" dxfId="117" priority="645" operator="greaterThan">
      <formula>5</formula>
    </cfRule>
  </conditionalFormatting>
  <conditionalFormatting sqref="AG2607">
    <cfRule type="cellIs" dxfId="116" priority="644" operator="greaterThan">
      <formula>3.5</formula>
    </cfRule>
  </conditionalFormatting>
  <conditionalFormatting sqref="AH2607">
    <cfRule type="cellIs" dxfId="115" priority="643" operator="greaterThan">
      <formula>0.5</formula>
    </cfRule>
  </conditionalFormatting>
  <conditionalFormatting sqref="AI2607:AP2607">
    <cfRule type="cellIs" dxfId="114" priority="642" operator="greaterThan">
      <formula>5</formula>
    </cfRule>
  </conditionalFormatting>
  <conditionalFormatting sqref="AC2608">
    <cfRule type="cellIs" dxfId="113" priority="638" operator="lessThan">
      <formula>47</formula>
    </cfRule>
  </conditionalFormatting>
  <conditionalFormatting sqref="AC2608">
    <cfRule type="cellIs" dxfId="112" priority="637" operator="lessThan">
      <formula>47</formula>
    </cfRule>
  </conditionalFormatting>
  <conditionalFormatting sqref="AE2608">
    <cfRule type="cellIs" dxfId="111" priority="636" operator="lessThan">
      <formula>30</formula>
    </cfRule>
  </conditionalFormatting>
  <conditionalFormatting sqref="AF2608">
    <cfRule type="cellIs" dxfId="110" priority="635" operator="greaterThan">
      <formula>0.15</formula>
    </cfRule>
  </conditionalFormatting>
  <conditionalFormatting sqref="AE2608">
    <cfRule type="cellIs" dxfId="109" priority="634" operator="lessThan">
      <formula>30</formula>
    </cfRule>
  </conditionalFormatting>
  <conditionalFormatting sqref="AF2608">
    <cfRule type="cellIs" dxfId="108" priority="633" operator="greaterThan">
      <formula>0.15</formula>
    </cfRule>
  </conditionalFormatting>
  <conditionalFormatting sqref="AG2608">
    <cfRule type="cellIs" dxfId="107" priority="632" operator="greaterThan">
      <formula>3.5</formula>
    </cfRule>
  </conditionalFormatting>
  <conditionalFormatting sqref="AH2608">
    <cfRule type="cellIs" dxfId="106" priority="631" operator="greaterThan">
      <formula>0.5</formula>
    </cfRule>
  </conditionalFormatting>
  <conditionalFormatting sqref="AI2608:AP2608">
    <cfRule type="cellIs" dxfId="105" priority="630" operator="greaterThan">
      <formula>5</formula>
    </cfRule>
  </conditionalFormatting>
  <conditionalFormatting sqref="AG2608">
    <cfRule type="cellIs" dxfId="104" priority="629" operator="greaterThan">
      <formula>3.5</formula>
    </cfRule>
  </conditionalFormatting>
  <conditionalFormatting sqref="AH2608">
    <cfRule type="cellIs" dxfId="103" priority="628" operator="greaterThan">
      <formula>0.5</formula>
    </cfRule>
  </conditionalFormatting>
  <conditionalFormatting sqref="AI2608:AP2608">
    <cfRule type="cellIs" dxfId="102" priority="627" operator="greaterThan">
      <formula>5</formula>
    </cfRule>
  </conditionalFormatting>
  <conditionalFormatting sqref="AC2609">
    <cfRule type="cellIs" dxfId="101" priority="608" operator="lessThan">
      <formula>47</formula>
    </cfRule>
  </conditionalFormatting>
  <conditionalFormatting sqref="AC2609">
    <cfRule type="cellIs" dxfId="100" priority="607" operator="lessThan">
      <formula>47</formula>
    </cfRule>
  </conditionalFormatting>
  <conditionalFormatting sqref="AE2609">
    <cfRule type="cellIs" dxfId="99" priority="606" operator="lessThan">
      <formula>30</formula>
    </cfRule>
  </conditionalFormatting>
  <conditionalFormatting sqref="AF2609">
    <cfRule type="cellIs" dxfId="98" priority="605" operator="greaterThan">
      <formula>0.15</formula>
    </cfRule>
  </conditionalFormatting>
  <conditionalFormatting sqref="AE2609">
    <cfRule type="cellIs" dxfId="97" priority="604" operator="lessThan">
      <formula>30</formula>
    </cfRule>
  </conditionalFormatting>
  <conditionalFormatting sqref="AF2609">
    <cfRule type="cellIs" dxfId="96" priority="603" operator="greaterThan">
      <formula>0.15</formula>
    </cfRule>
  </conditionalFormatting>
  <conditionalFormatting sqref="AG2609">
    <cfRule type="cellIs" dxfId="95" priority="602" operator="greaterThan">
      <formula>3.5</formula>
    </cfRule>
  </conditionalFormatting>
  <conditionalFormatting sqref="AH2609">
    <cfRule type="cellIs" dxfId="94" priority="601" operator="greaterThan">
      <formula>0.5</formula>
    </cfRule>
  </conditionalFormatting>
  <conditionalFormatting sqref="AI2609:AP2609">
    <cfRule type="cellIs" dxfId="93" priority="600" operator="greaterThan">
      <formula>5</formula>
    </cfRule>
  </conditionalFormatting>
  <conditionalFormatting sqref="AG2609">
    <cfRule type="cellIs" dxfId="92" priority="599" operator="greaterThan">
      <formula>3.5</formula>
    </cfRule>
  </conditionalFormatting>
  <conditionalFormatting sqref="AH2609">
    <cfRule type="cellIs" dxfId="91" priority="598" operator="greaterThan">
      <formula>0.5</formula>
    </cfRule>
  </conditionalFormatting>
  <conditionalFormatting sqref="AI2609:AP2609">
    <cfRule type="cellIs" dxfId="90" priority="597" operator="greaterThan">
      <formula>5</formula>
    </cfRule>
  </conditionalFormatting>
  <conditionalFormatting sqref="AC2610">
    <cfRule type="cellIs" dxfId="89" priority="593" operator="lessThan">
      <formula>47</formula>
    </cfRule>
  </conditionalFormatting>
  <conditionalFormatting sqref="AC2610">
    <cfRule type="cellIs" dxfId="88" priority="592" operator="lessThan">
      <formula>47</formula>
    </cfRule>
  </conditionalFormatting>
  <conditionalFormatting sqref="AE2610">
    <cfRule type="cellIs" dxfId="87" priority="591" operator="lessThan">
      <formula>30</formula>
    </cfRule>
  </conditionalFormatting>
  <conditionalFormatting sqref="AF2610">
    <cfRule type="cellIs" dxfId="86" priority="590" operator="greaterThan">
      <formula>0.15</formula>
    </cfRule>
  </conditionalFormatting>
  <conditionalFormatting sqref="AE2610">
    <cfRule type="cellIs" dxfId="85" priority="589" operator="lessThan">
      <formula>30</formula>
    </cfRule>
  </conditionalFormatting>
  <conditionalFormatting sqref="AF2610">
    <cfRule type="cellIs" dxfId="84" priority="588" operator="greaterThan">
      <formula>0.15</formula>
    </cfRule>
  </conditionalFormatting>
  <conditionalFormatting sqref="AG2610">
    <cfRule type="cellIs" dxfId="83" priority="587" operator="greaterThan">
      <formula>3.5</formula>
    </cfRule>
  </conditionalFormatting>
  <conditionalFormatting sqref="AH2610">
    <cfRule type="cellIs" dxfId="82" priority="586" operator="greaterThan">
      <formula>0.5</formula>
    </cfRule>
  </conditionalFormatting>
  <conditionalFormatting sqref="AI2610:AP2610">
    <cfRule type="cellIs" dxfId="81" priority="585" operator="greaterThan">
      <formula>5</formula>
    </cfRule>
  </conditionalFormatting>
  <conditionalFormatting sqref="AG2610">
    <cfRule type="cellIs" dxfId="80" priority="584" operator="greaterThan">
      <formula>3.5</formula>
    </cfRule>
  </conditionalFormatting>
  <conditionalFormatting sqref="AH2610">
    <cfRule type="cellIs" dxfId="79" priority="583" operator="greaterThan">
      <formula>0.5</formula>
    </cfRule>
  </conditionalFormatting>
  <conditionalFormatting sqref="AI2610:AP2610">
    <cfRule type="cellIs" dxfId="78" priority="582" operator="greaterThan">
      <formula>5</formula>
    </cfRule>
  </conditionalFormatting>
  <conditionalFormatting sqref="AC2611">
    <cfRule type="cellIs" dxfId="77" priority="578" operator="lessThan">
      <formula>47</formula>
    </cfRule>
  </conditionalFormatting>
  <conditionalFormatting sqref="AC2611">
    <cfRule type="cellIs" dxfId="76" priority="577" operator="lessThan">
      <formula>47</formula>
    </cfRule>
  </conditionalFormatting>
  <conditionalFormatting sqref="AE2611">
    <cfRule type="cellIs" dxfId="75" priority="576" operator="lessThan">
      <formula>30</formula>
    </cfRule>
  </conditionalFormatting>
  <conditionalFormatting sqref="AF2611">
    <cfRule type="cellIs" dxfId="74" priority="575" operator="greaterThan">
      <formula>0.15</formula>
    </cfRule>
  </conditionalFormatting>
  <conditionalFormatting sqref="AE2611">
    <cfRule type="cellIs" dxfId="73" priority="574" operator="lessThan">
      <formula>30</formula>
    </cfRule>
  </conditionalFormatting>
  <conditionalFormatting sqref="AF2611">
    <cfRule type="cellIs" dxfId="72" priority="573" operator="greaterThan">
      <formula>0.15</formula>
    </cfRule>
  </conditionalFormatting>
  <conditionalFormatting sqref="AG2611">
    <cfRule type="cellIs" dxfId="71" priority="572" operator="greaterThan">
      <formula>3.5</formula>
    </cfRule>
  </conditionalFormatting>
  <conditionalFormatting sqref="AH2611">
    <cfRule type="cellIs" dxfId="70" priority="571" operator="greaterThan">
      <formula>0.5</formula>
    </cfRule>
  </conditionalFormatting>
  <conditionalFormatting sqref="AI2611:AP2611">
    <cfRule type="cellIs" dxfId="69" priority="570" operator="greaterThan">
      <formula>5</formula>
    </cfRule>
  </conditionalFormatting>
  <conditionalFormatting sqref="AG2611">
    <cfRule type="cellIs" dxfId="68" priority="569" operator="greaterThan">
      <formula>3.5</formula>
    </cfRule>
  </conditionalFormatting>
  <conditionalFormatting sqref="AH2611">
    <cfRule type="cellIs" dxfId="67" priority="568" operator="greaterThan">
      <formula>0.5</formula>
    </cfRule>
  </conditionalFormatting>
  <conditionalFormatting sqref="AI2611:AP2611">
    <cfRule type="cellIs" dxfId="66" priority="567" operator="greaterThan">
      <formula>5</formula>
    </cfRule>
  </conditionalFormatting>
  <conditionalFormatting sqref="AC2612">
    <cfRule type="cellIs" dxfId="65" priority="563" operator="lessThan">
      <formula>47</formula>
    </cfRule>
  </conditionalFormatting>
  <conditionalFormatting sqref="AC2612">
    <cfRule type="cellIs" dxfId="64" priority="562" operator="lessThan">
      <formula>47</formula>
    </cfRule>
  </conditionalFormatting>
  <conditionalFormatting sqref="AE2612">
    <cfRule type="cellIs" dxfId="63" priority="561" operator="lessThan">
      <formula>30</formula>
    </cfRule>
  </conditionalFormatting>
  <conditionalFormatting sqref="AF2612">
    <cfRule type="cellIs" dxfId="62" priority="560" operator="greaterThan">
      <formula>0.15</formula>
    </cfRule>
  </conditionalFormatting>
  <conditionalFormatting sqref="AE2612">
    <cfRule type="cellIs" dxfId="61" priority="559" operator="lessThan">
      <formula>30</formula>
    </cfRule>
  </conditionalFormatting>
  <conditionalFormatting sqref="AF2612">
    <cfRule type="cellIs" dxfId="60" priority="558" operator="greaterThan">
      <formula>0.15</formula>
    </cfRule>
  </conditionalFormatting>
  <conditionalFormatting sqref="AG2612">
    <cfRule type="cellIs" dxfId="59" priority="557" operator="greaterThan">
      <formula>3.5</formula>
    </cfRule>
  </conditionalFormatting>
  <conditionalFormatting sqref="AH2612">
    <cfRule type="cellIs" dxfId="58" priority="556" operator="greaterThan">
      <formula>0.5</formula>
    </cfRule>
  </conditionalFormatting>
  <conditionalFormatting sqref="AI2612:AP2612">
    <cfRule type="cellIs" dxfId="57" priority="555" operator="greaterThan">
      <formula>5</formula>
    </cfRule>
  </conditionalFormatting>
  <conditionalFormatting sqref="AG2612">
    <cfRule type="cellIs" dxfId="56" priority="554" operator="greaterThan">
      <formula>3.5</formula>
    </cfRule>
  </conditionalFormatting>
  <conditionalFormatting sqref="AH2612">
    <cfRule type="cellIs" dxfId="55" priority="553" operator="greaterThan">
      <formula>0.5</formula>
    </cfRule>
  </conditionalFormatting>
  <conditionalFormatting sqref="AI2612:AP2612">
    <cfRule type="cellIs" dxfId="54" priority="552" operator="greaterThan">
      <formula>5</formula>
    </cfRule>
  </conditionalFormatting>
  <conditionalFormatting sqref="AC2613">
    <cfRule type="cellIs" dxfId="53" priority="548" operator="lessThan">
      <formula>47</formula>
    </cfRule>
  </conditionalFormatting>
  <conditionalFormatting sqref="AC2613">
    <cfRule type="cellIs" dxfId="52" priority="547" operator="lessThan">
      <formula>47</formula>
    </cfRule>
  </conditionalFormatting>
  <conditionalFormatting sqref="AE2613">
    <cfRule type="cellIs" dxfId="51" priority="546" operator="lessThan">
      <formula>30</formula>
    </cfRule>
  </conditionalFormatting>
  <conditionalFormatting sqref="AF2613">
    <cfRule type="cellIs" dxfId="50" priority="545" operator="greaterThan">
      <formula>0.15</formula>
    </cfRule>
  </conditionalFormatting>
  <conditionalFormatting sqref="AE2613">
    <cfRule type="cellIs" dxfId="49" priority="544" operator="lessThan">
      <formula>30</formula>
    </cfRule>
  </conditionalFormatting>
  <conditionalFormatting sqref="AF2613">
    <cfRule type="cellIs" dxfId="48" priority="543" operator="greaterThan">
      <formula>0.15</formula>
    </cfRule>
  </conditionalFormatting>
  <conditionalFormatting sqref="AG2613">
    <cfRule type="cellIs" dxfId="47" priority="542" operator="greaterThan">
      <formula>3.5</formula>
    </cfRule>
  </conditionalFormatting>
  <conditionalFormatting sqref="AH2613">
    <cfRule type="cellIs" dxfId="46" priority="541" operator="greaterThan">
      <formula>0.5</formula>
    </cfRule>
  </conditionalFormatting>
  <conditionalFormatting sqref="AI2613:AP2613">
    <cfRule type="cellIs" dxfId="45" priority="540" operator="greaterThan">
      <formula>5</formula>
    </cfRule>
  </conditionalFormatting>
  <conditionalFormatting sqref="AG2613">
    <cfRule type="cellIs" dxfId="44" priority="539" operator="greaterThan">
      <formula>3.5</formula>
    </cfRule>
  </conditionalFormatting>
  <conditionalFormatting sqref="AH2613">
    <cfRule type="cellIs" dxfId="43" priority="538" operator="greaterThan">
      <formula>0.5</formula>
    </cfRule>
  </conditionalFormatting>
  <conditionalFormatting sqref="AI2613:AP2613">
    <cfRule type="cellIs" dxfId="42" priority="537" operator="greaterThan">
      <formula>5</formula>
    </cfRule>
  </conditionalFormatting>
  <conditionalFormatting sqref="AC2614">
    <cfRule type="cellIs" dxfId="41" priority="533" operator="lessThan">
      <formula>47</formula>
    </cfRule>
  </conditionalFormatting>
  <conditionalFormatting sqref="AC2614">
    <cfRule type="cellIs" dxfId="40" priority="532" operator="lessThan">
      <formula>47</formula>
    </cfRule>
  </conditionalFormatting>
  <conditionalFormatting sqref="AE2614">
    <cfRule type="cellIs" dxfId="39" priority="531" operator="lessThan">
      <formula>30</formula>
    </cfRule>
  </conditionalFormatting>
  <conditionalFormatting sqref="AF2614">
    <cfRule type="cellIs" dxfId="38" priority="530" operator="greaterThan">
      <formula>0.15</formula>
    </cfRule>
  </conditionalFormatting>
  <conditionalFormatting sqref="AE2614">
    <cfRule type="cellIs" dxfId="37" priority="529" operator="lessThan">
      <formula>30</formula>
    </cfRule>
  </conditionalFormatting>
  <conditionalFormatting sqref="AF2614">
    <cfRule type="cellIs" dxfId="36" priority="528" operator="greaterThan">
      <formula>0.15</formula>
    </cfRule>
  </conditionalFormatting>
  <conditionalFormatting sqref="AG2614">
    <cfRule type="cellIs" dxfId="35" priority="527" operator="greaterThan">
      <formula>3.5</formula>
    </cfRule>
  </conditionalFormatting>
  <conditionalFormatting sqref="AH2614">
    <cfRule type="cellIs" dxfId="34" priority="526" operator="greaterThan">
      <formula>0.5</formula>
    </cfRule>
  </conditionalFormatting>
  <conditionalFormatting sqref="AI2614:AP2614">
    <cfRule type="cellIs" dxfId="33" priority="525" operator="greaterThan">
      <formula>5</formula>
    </cfRule>
  </conditionalFormatting>
  <conditionalFormatting sqref="AG2614">
    <cfRule type="cellIs" dxfId="32" priority="524" operator="greaterThan">
      <formula>3.5</formula>
    </cfRule>
  </conditionalFormatting>
  <conditionalFormatting sqref="AH2614">
    <cfRule type="cellIs" dxfId="31" priority="523" operator="greaterThan">
      <formula>0.5</formula>
    </cfRule>
  </conditionalFormatting>
  <conditionalFormatting sqref="AI2614:AP2614">
    <cfRule type="cellIs" dxfId="30" priority="522" operator="greaterThan">
      <formula>5</formula>
    </cfRule>
  </conditionalFormatting>
  <conditionalFormatting sqref="AC2615">
    <cfRule type="cellIs" dxfId="29" priority="518" operator="lessThan">
      <formula>47</formula>
    </cfRule>
  </conditionalFormatting>
  <conditionalFormatting sqref="AC2615">
    <cfRule type="cellIs" dxfId="28" priority="517" operator="lessThan">
      <formula>47</formula>
    </cfRule>
  </conditionalFormatting>
  <conditionalFormatting sqref="AE2615">
    <cfRule type="cellIs" dxfId="27" priority="516" operator="lessThan">
      <formula>30</formula>
    </cfRule>
  </conditionalFormatting>
  <conditionalFormatting sqref="AF2615">
    <cfRule type="cellIs" dxfId="26" priority="515" operator="greaterThan">
      <formula>0.15</formula>
    </cfRule>
  </conditionalFormatting>
  <conditionalFormatting sqref="AE2615">
    <cfRule type="cellIs" dxfId="25" priority="514" operator="lessThan">
      <formula>30</formula>
    </cfRule>
  </conditionalFormatting>
  <conditionalFormatting sqref="AF2615">
    <cfRule type="cellIs" dxfId="24" priority="513" operator="greaterThan">
      <formula>0.15</formula>
    </cfRule>
  </conditionalFormatting>
  <conditionalFormatting sqref="AG2615">
    <cfRule type="cellIs" dxfId="23" priority="512" operator="greaterThan">
      <formula>3.5</formula>
    </cfRule>
  </conditionalFormatting>
  <conditionalFormatting sqref="AH2615">
    <cfRule type="cellIs" dxfId="22" priority="511" operator="greaterThan">
      <formula>0.5</formula>
    </cfRule>
  </conditionalFormatting>
  <conditionalFormatting sqref="AI2615:AP2615">
    <cfRule type="cellIs" dxfId="21" priority="510" operator="greaterThan">
      <formula>5</formula>
    </cfRule>
  </conditionalFormatting>
  <conditionalFormatting sqref="AG2615">
    <cfRule type="cellIs" dxfId="20" priority="509" operator="greaterThan">
      <formula>3.5</formula>
    </cfRule>
  </conditionalFormatting>
  <conditionalFormatting sqref="AH2615">
    <cfRule type="cellIs" dxfId="19" priority="508" operator="greaterThan">
      <formula>0.5</formula>
    </cfRule>
  </conditionalFormatting>
  <conditionalFormatting sqref="AI2615:AP2615">
    <cfRule type="cellIs" dxfId="18" priority="507" operator="greaterThan">
      <formula>5</formula>
    </cfRule>
  </conditionalFormatting>
  <conditionalFormatting sqref="AC2558">
    <cfRule type="cellIs" dxfId="17" priority="458" operator="lessThan">
      <formula>47</formula>
    </cfRule>
  </conditionalFormatting>
  <conditionalFormatting sqref="AC2558">
    <cfRule type="cellIs" dxfId="16" priority="457" operator="lessThan">
      <formula>47</formula>
    </cfRule>
  </conditionalFormatting>
  <conditionalFormatting sqref="AE2558">
    <cfRule type="cellIs" dxfId="15" priority="456" operator="lessThan">
      <formula>30</formula>
    </cfRule>
  </conditionalFormatting>
  <conditionalFormatting sqref="AF2558">
    <cfRule type="cellIs" dxfId="14" priority="455" operator="greaterThan">
      <formula>0.15</formula>
    </cfRule>
  </conditionalFormatting>
  <conditionalFormatting sqref="AE2558">
    <cfRule type="cellIs" dxfId="13" priority="454" operator="lessThan">
      <formula>30</formula>
    </cfRule>
  </conditionalFormatting>
  <conditionalFormatting sqref="AF2558">
    <cfRule type="cellIs" dxfId="12" priority="453" operator="greaterThan">
      <formula>0.15</formula>
    </cfRule>
  </conditionalFormatting>
  <conditionalFormatting sqref="AG2558">
    <cfRule type="cellIs" dxfId="11" priority="452" operator="greaterThan">
      <formula>3.5</formula>
    </cfRule>
  </conditionalFormatting>
  <conditionalFormatting sqref="AH2558">
    <cfRule type="cellIs" dxfId="10" priority="451" operator="greaterThan">
      <formula>0.5</formula>
    </cfRule>
  </conditionalFormatting>
  <conditionalFormatting sqref="AI2558:AP2558">
    <cfRule type="cellIs" dxfId="9" priority="450" operator="greaterThan">
      <formula>5</formula>
    </cfRule>
  </conditionalFormatting>
  <conditionalFormatting sqref="AG2558">
    <cfRule type="cellIs" dxfId="8" priority="449" operator="greaterThan">
      <formula>3.5</formula>
    </cfRule>
  </conditionalFormatting>
  <conditionalFormatting sqref="AH2558">
    <cfRule type="cellIs" dxfId="7" priority="448" operator="greaterThan">
      <formula>0.5</formula>
    </cfRule>
  </conditionalFormatting>
  <conditionalFormatting sqref="AI2558:AP2558">
    <cfRule type="cellIs" dxfId="6" priority="447" operator="greaterThan">
      <formula>5</formula>
    </cfRule>
  </conditionalFormatting>
  <conditionalFormatting sqref="AC2554">
    <cfRule type="cellIs" dxfId="5" priority="443" operator="lessThan">
      <formula>47</formula>
    </cfRule>
  </conditionalFormatting>
  <conditionalFormatting sqref="AE2554">
    <cfRule type="cellIs" dxfId="4" priority="442" operator="lessThan">
      <formula>30</formula>
    </cfRule>
  </conditionalFormatting>
  <conditionalFormatting sqref="AF2554">
    <cfRule type="cellIs" dxfId="3" priority="441" operator="greaterThan">
      <formula>0.15</formula>
    </cfRule>
  </conditionalFormatting>
  <conditionalFormatting sqref="AG2554">
    <cfRule type="cellIs" dxfId="2" priority="440" operator="greaterThan">
      <formula>3.5</formula>
    </cfRule>
  </conditionalFormatting>
  <conditionalFormatting sqref="AH2554">
    <cfRule type="cellIs" dxfId="1" priority="439" operator="greaterThan">
      <formula>0.5</formula>
    </cfRule>
  </conditionalFormatting>
  <conditionalFormatting sqref="AI2554:AP2554">
    <cfRule type="cellIs" dxfId="0" priority="438" operator="greaterThan">
      <formula>5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9178-C10F-4F1F-A4EE-D3D8C2C9142F}">
  <dimension ref="A1:BF135"/>
  <sheetViews>
    <sheetView tabSelected="1" topLeftCell="A99" workbookViewId="0">
      <selection activeCell="A2" sqref="A2:XFD135"/>
    </sheetView>
  </sheetViews>
  <sheetFormatPr baseColWidth="10" defaultRowHeight="15" x14ac:dyDescent="0.25"/>
  <sheetData>
    <row r="1" spans="1:46" s="12" customFormat="1" ht="15" customHeight="1" x14ac:dyDescent="0.25">
      <c r="A1" s="131" t="s">
        <v>216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X1" s="132"/>
    </row>
    <row r="2" spans="1:46" s="10" customFormat="1" ht="63.75" x14ac:dyDescent="0.25">
      <c r="A2" s="6" t="s">
        <v>115</v>
      </c>
      <c r="B2" s="6" t="s">
        <v>2</v>
      </c>
      <c r="C2" s="6" t="s">
        <v>0</v>
      </c>
      <c r="D2" s="6" t="s">
        <v>1</v>
      </c>
      <c r="E2" s="6" t="s">
        <v>151</v>
      </c>
      <c r="F2" s="6" t="s">
        <v>263</v>
      </c>
      <c r="G2" s="6" t="s">
        <v>4</v>
      </c>
      <c r="H2" s="6" t="s">
        <v>3</v>
      </c>
      <c r="I2" s="6" t="s">
        <v>186</v>
      </c>
      <c r="J2" s="6" t="s">
        <v>5</v>
      </c>
      <c r="K2" s="6" t="s">
        <v>187</v>
      </c>
      <c r="L2" s="6" t="s">
        <v>6</v>
      </c>
      <c r="M2" s="6" t="s">
        <v>212</v>
      </c>
      <c r="N2" s="6" t="s">
        <v>212</v>
      </c>
      <c r="O2" s="6" t="s">
        <v>7</v>
      </c>
      <c r="P2" s="6" t="s">
        <v>188</v>
      </c>
      <c r="Q2" s="6" t="s">
        <v>189</v>
      </c>
      <c r="R2" s="6" t="s">
        <v>190</v>
      </c>
      <c r="S2" s="80" t="s">
        <v>260</v>
      </c>
      <c r="T2" s="6" t="s">
        <v>261</v>
      </c>
      <c r="U2" s="6" t="s">
        <v>264</v>
      </c>
      <c r="V2" s="6" t="s">
        <v>223</v>
      </c>
      <c r="W2" s="16" t="s">
        <v>578</v>
      </c>
      <c r="X2" s="6" t="s">
        <v>8</v>
      </c>
      <c r="Y2" s="16" t="s">
        <v>270</v>
      </c>
      <c r="Z2" s="16" t="s">
        <v>271</v>
      </c>
      <c r="AA2" s="16" t="s">
        <v>272</v>
      </c>
      <c r="AB2" s="16" t="s">
        <v>273</v>
      </c>
      <c r="AC2" s="16" t="s">
        <v>274</v>
      </c>
      <c r="AD2" s="16" t="s">
        <v>277</v>
      </c>
      <c r="AE2" s="16" t="s">
        <v>275</v>
      </c>
      <c r="AF2" s="16" t="s">
        <v>276</v>
      </c>
      <c r="AG2" s="16" t="s">
        <v>279</v>
      </c>
      <c r="AH2" s="16" t="s">
        <v>280</v>
      </c>
      <c r="AI2" s="16" t="s">
        <v>281</v>
      </c>
      <c r="AJ2" s="16" t="s">
        <v>666</v>
      </c>
      <c r="AK2" s="16" t="s">
        <v>280</v>
      </c>
      <c r="AL2" s="16" t="s">
        <v>281</v>
      </c>
      <c r="AM2" s="16" t="s">
        <v>277</v>
      </c>
      <c r="AN2" s="16" t="s">
        <v>276</v>
      </c>
      <c r="AO2" s="16" t="s">
        <v>275</v>
      </c>
      <c r="AP2" s="16" t="s">
        <v>279</v>
      </c>
      <c r="AQ2" s="16" t="s">
        <v>274</v>
      </c>
      <c r="AR2" s="16" t="s">
        <v>666</v>
      </c>
      <c r="AS2" s="16" t="s">
        <v>667</v>
      </c>
      <c r="AT2" s="16" t="s">
        <v>668</v>
      </c>
    </row>
    <row r="3" spans="1:46" s="10" customFormat="1" ht="15" customHeight="1" x14ac:dyDescent="0.25">
      <c r="A3" s="4">
        <v>1</v>
      </c>
      <c r="B3" s="4">
        <v>60007475</v>
      </c>
      <c r="C3" s="4" t="s">
        <v>81</v>
      </c>
      <c r="D3" s="4" t="s">
        <v>155</v>
      </c>
      <c r="E3" s="3" t="s">
        <v>152</v>
      </c>
      <c r="F3" s="4" t="str">
        <f t="shared" ref="F3:F7" si="0">+C3&amp;" "&amp;D3&amp;" "&amp;E3</f>
        <v>ALTO PRADERA TRA1 R</v>
      </c>
      <c r="G3" s="4" t="s">
        <v>19</v>
      </c>
      <c r="H3" s="4" t="s">
        <v>23</v>
      </c>
      <c r="I3" s="4" t="s">
        <v>249</v>
      </c>
      <c r="J3" s="4" t="s">
        <v>116</v>
      </c>
      <c r="K3" s="4" t="s">
        <v>117</v>
      </c>
      <c r="L3" s="4">
        <v>2017</v>
      </c>
      <c r="M3" s="4" t="s">
        <v>267</v>
      </c>
      <c r="N3" s="4" t="str">
        <f t="shared" ref="N3:N6" si="1">+IF(L3&lt;2005,"L","S")</f>
        <v>S</v>
      </c>
      <c r="O3" s="4" t="s">
        <v>118</v>
      </c>
      <c r="P3" s="4">
        <v>2017</v>
      </c>
      <c r="Q3" s="4"/>
      <c r="R3" s="4" t="s">
        <v>119</v>
      </c>
      <c r="S3" s="13"/>
      <c r="T3" s="4"/>
      <c r="U3" s="4"/>
      <c r="V3" s="4" t="s">
        <v>448</v>
      </c>
      <c r="W3" s="4">
        <v>220</v>
      </c>
      <c r="X3" s="13">
        <v>45695</v>
      </c>
      <c r="Y3" s="27">
        <v>71</v>
      </c>
      <c r="Z3" s="27" t="s">
        <v>664</v>
      </c>
      <c r="AA3" s="28" t="s">
        <v>665</v>
      </c>
      <c r="AB3" s="31">
        <v>0.878</v>
      </c>
      <c r="AC3" s="32">
        <v>74</v>
      </c>
      <c r="AD3" s="28">
        <v>6</v>
      </c>
      <c r="AE3" s="28">
        <v>39.9</v>
      </c>
      <c r="AF3" s="33">
        <v>0</v>
      </c>
      <c r="AG3" s="28">
        <v>0.5</v>
      </c>
      <c r="AH3" s="31">
        <v>2E-3</v>
      </c>
      <c r="AI3" s="31">
        <v>9.6000000000000002E-2</v>
      </c>
      <c r="AJ3" s="31"/>
      <c r="AK3" s="75" t="str">
        <f t="shared" ref="AK3:AK7" si="2">IF(AH3&lt;&gt;"",IF(AH3&lt;=0.1,"1",IF(AND(AH3&gt;0.1,AH3&lt;=0.3),"3",IF(AH3&gt;0.3,"5",""))),"1")</f>
        <v>1</v>
      </c>
      <c r="AL3" s="75" t="str">
        <f t="shared" ref="AL3:AL7" si="3">IF(AI3&lt;&gt;"",IF(AI3&lt;=3,"1",IF(AND(AI3&gt;3,AI3&lt;=4),"3",IF(AI3&gt;4,"5",""))),"1")</f>
        <v>1</v>
      </c>
      <c r="AM3" s="75" t="str">
        <f t="shared" ref="AM3:AM7" si="4">IF(AD3&lt;&gt;"",IF(AD3&lt;=20,"1",IF(AND(AD3&gt;20,AD3&lt;=30),"3",IF(AD3&gt;30,"5",""))),"1")</f>
        <v>1</v>
      </c>
      <c r="AN3" s="75" t="str">
        <f t="shared" ref="AN3:AN7" si="5">IF(AF3&lt;&gt;"",IF(AF3&lt;=0.05,"1",IF(AND(AF3&gt;0.05,AF3&lt;=0.1),"3",IF(AF3&gt;0.1,"5",""))),"1")</f>
        <v>1</v>
      </c>
      <c r="AO3" s="75" t="str">
        <f t="shared" ref="AO3:AO7" si="6">IF(AE3&lt;&gt;"",IF(AE3&gt;=32,"1",IF(AND(AE3&gt;=28,AE3&lt;32),"3",IF(AE3&lt;28,"5",""))),"1")</f>
        <v>1</v>
      </c>
      <c r="AP3" s="75" t="str">
        <f t="shared" ref="AP3:AP7" si="7">IF(AG3&lt;&gt;"",IF(AG3&lt;=3.5,"1",IF(AG3&gt;3.5,"5","")),"1")</f>
        <v>1</v>
      </c>
      <c r="AQ3" s="75" t="str">
        <f>IF(AC3&lt;&gt;"",IF(AND(W3=60,AC3&gt;=40),"1",IF(AND(W3=60,AC3&gt;=35,AC3&lt;40),"3",IF(AND(W3=60,AC3&lt;35),"5",IF(AND(W3=220,AC3&gt;=50),"1",IF(AND(W3=220,AC3&gt;=45,AC3&lt;50),"2",IF(AND(W3=220,AC3&lt;45),"5","")))))),"1")</f>
        <v>1</v>
      </c>
      <c r="AR3" s="75" t="str">
        <f>IF(AJ3&lt;&gt;"",IF(AJ3&gt;=0.2,"1",IF(AND(AJ3&gt;=0.1,AJ3&lt;0.2),"3",IF(AJ3&lt;0.1,"5",""))),"1")</f>
        <v>1</v>
      </c>
      <c r="AS3" s="75">
        <f>+(3*AK3+3*AL3+4*AM3+2*AN3+3*AO3+1*AP3+5*AQ3+1*AR3)/22</f>
        <v>1</v>
      </c>
      <c r="AT3" s="75" t="str">
        <f>IF(AND(AS3&gt;0,AS3&lt;=1),"1",IF(AND(AS3&gt;1,AS3&lt;=2),"3",IF(AND(AS3&gt;2,AS3&lt;=3),"6",IF(AND(AS3&gt;3,AS3&lt;=4),"8",IF(AND(AS3&gt;4,AS3&lt;=5),"10","")))))</f>
        <v>1</v>
      </c>
    </row>
    <row r="4" spans="1:46" s="10" customFormat="1" ht="15" customHeight="1" x14ac:dyDescent="0.25">
      <c r="A4" s="4">
        <v>2</v>
      </c>
      <c r="B4" s="4">
        <v>60007474</v>
      </c>
      <c r="C4" s="4" t="s">
        <v>81</v>
      </c>
      <c r="D4" s="4" t="s">
        <v>155</v>
      </c>
      <c r="E4" s="3" t="s">
        <v>153</v>
      </c>
      <c r="F4" s="4" t="str">
        <f t="shared" si="0"/>
        <v>ALTO PRADERA TRA1 S</v>
      </c>
      <c r="G4" s="4" t="s">
        <v>19</v>
      </c>
      <c r="H4" s="4" t="s">
        <v>22</v>
      </c>
      <c r="I4" s="4" t="s">
        <v>249</v>
      </c>
      <c r="J4" s="4" t="s">
        <v>116</v>
      </c>
      <c r="K4" s="4" t="s">
        <v>117</v>
      </c>
      <c r="L4" s="4">
        <v>2017</v>
      </c>
      <c r="M4" s="4" t="s">
        <v>267</v>
      </c>
      <c r="N4" s="4" t="str">
        <f t="shared" si="1"/>
        <v>S</v>
      </c>
      <c r="O4" s="4" t="s">
        <v>118</v>
      </c>
      <c r="P4" s="4">
        <v>2017</v>
      </c>
      <c r="Q4" s="4"/>
      <c r="R4" s="4" t="s">
        <v>119</v>
      </c>
      <c r="S4" s="13"/>
      <c r="T4" s="4"/>
      <c r="U4" s="4"/>
      <c r="V4" s="4" t="s">
        <v>448</v>
      </c>
      <c r="W4" s="4">
        <v>220</v>
      </c>
      <c r="X4" s="13">
        <v>45695</v>
      </c>
      <c r="Y4" s="27">
        <v>71</v>
      </c>
      <c r="Z4" s="27" t="s">
        <v>664</v>
      </c>
      <c r="AA4" s="28" t="s">
        <v>665</v>
      </c>
      <c r="AB4" s="31">
        <v>0.88</v>
      </c>
      <c r="AC4" s="32">
        <v>62</v>
      </c>
      <c r="AD4" s="28">
        <v>6</v>
      </c>
      <c r="AE4" s="28">
        <v>39.6</v>
      </c>
      <c r="AF4" s="33">
        <v>1E-3</v>
      </c>
      <c r="AG4" s="28">
        <v>0.5</v>
      </c>
      <c r="AH4" s="31">
        <v>3.0000000000000001E-3</v>
      </c>
      <c r="AI4" s="31">
        <v>9.0999999999999998E-2</v>
      </c>
      <c r="AJ4" s="31"/>
      <c r="AK4" s="75" t="str">
        <f t="shared" si="2"/>
        <v>1</v>
      </c>
      <c r="AL4" s="75" t="str">
        <f t="shared" si="3"/>
        <v>1</v>
      </c>
      <c r="AM4" s="75" t="str">
        <f t="shared" si="4"/>
        <v>1</v>
      </c>
      <c r="AN4" s="75" t="str">
        <f t="shared" si="5"/>
        <v>1</v>
      </c>
      <c r="AO4" s="75" t="str">
        <f t="shared" si="6"/>
        <v>1</v>
      </c>
      <c r="AP4" s="75" t="str">
        <f t="shared" si="7"/>
        <v>1</v>
      </c>
      <c r="AQ4" s="75" t="str">
        <f t="shared" ref="AQ4:AQ7" si="8">IF(AC4&lt;&gt;"",IF(AND(W4=60,AC4&gt;=40),"1",IF(AND(W4=60,AC4&gt;=35,AC4&lt;40),"3",IF(AND(W4=60,AC4&lt;35),"5",IF(AND(W4=220,AC4&gt;=50),"1",IF(AND(W4=220,AC4&gt;=45,AC4&lt;50),"2",IF(AND(W4=220,AC4&lt;45),"5","")))))),"1")</f>
        <v>1</v>
      </c>
      <c r="AR4" s="75" t="str">
        <f t="shared" ref="AR4:AR7" si="9">IF(AJ4&lt;&gt;"",IF(AJ4&gt;=0.2,"1",IF(AND(AJ4&gt;=0.1,AJ4&lt;0.2),"3",IF(AJ4&lt;0.1,"5",""))),"1")</f>
        <v>1</v>
      </c>
      <c r="AS4" s="75">
        <f t="shared" ref="AS4:AS7" si="10">+(3*AK4+3*AL4+4*AM4+2*AN4+3*AO4+1*AP4+5*AQ4+1*AR4)/22</f>
        <v>1</v>
      </c>
      <c r="AT4" s="75" t="str">
        <f t="shared" ref="AT4:AT7" si="11">IF(AND(AS4&gt;0,AS4&lt;=1),"1",IF(AND(AS4&gt;1,AS4&lt;=2),"3",IF(AND(AS4&gt;2,AS4&lt;=3),"6",IF(AND(AS4&gt;3,AS4&lt;=4),"8",IF(AND(AS4&gt;4,AS4&lt;=5),"10","")))))</f>
        <v>1</v>
      </c>
    </row>
    <row r="5" spans="1:46" s="10" customFormat="1" ht="15" customHeight="1" x14ac:dyDescent="0.25">
      <c r="A5" s="4">
        <v>3</v>
      </c>
      <c r="B5" s="4">
        <v>60007473</v>
      </c>
      <c r="C5" s="4" t="s">
        <v>81</v>
      </c>
      <c r="D5" s="4" t="s">
        <v>155</v>
      </c>
      <c r="E5" s="3" t="s">
        <v>154</v>
      </c>
      <c r="F5" s="4" t="str">
        <f t="shared" si="0"/>
        <v>ALTO PRADERA TRA1 T</v>
      </c>
      <c r="G5" s="4" t="s">
        <v>19</v>
      </c>
      <c r="H5" s="4" t="s">
        <v>21</v>
      </c>
      <c r="I5" s="4" t="s">
        <v>249</v>
      </c>
      <c r="J5" s="4" t="s">
        <v>116</v>
      </c>
      <c r="K5" s="4" t="s">
        <v>117</v>
      </c>
      <c r="L5" s="4">
        <v>2017</v>
      </c>
      <c r="M5" s="4" t="s">
        <v>267</v>
      </c>
      <c r="N5" s="4" t="str">
        <f t="shared" si="1"/>
        <v>S</v>
      </c>
      <c r="O5" s="4" t="s">
        <v>118</v>
      </c>
      <c r="P5" s="4">
        <v>2017</v>
      </c>
      <c r="Q5" s="4"/>
      <c r="R5" s="4" t="s">
        <v>119</v>
      </c>
      <c r="S5" s="13"/>
      <c r="T5" s="4"/>
      <c r="U5" s="4"/>
      <c r="V5" s="4" t="s">
        <v>448</v>
      </c>
      <c r="W5" s="4">
        <v>220</v>
      </c>
      <c r="X5" s="13">
        <v>45695</v>
      </c>
      <c r="Y5" s="27">
        <v>74</v>
      </c>
      <c r="Z5" s="27" t="s">
        <v>664</v>
      </c>
      <c r="AA5" s="28" t="s">
        <v>665</v>
      </c>
      <c r="AB5" s="31">
        <v>0.88</v>
      </c>
      <c r="AC5" s="32">
        <v>68</v>
      </c>
      <c r="AD5" s="28">
        <v>7</v>
      </c>
      <c r="AE5" s="28">
        <v>40</v>
      </c>
      <c r="AF5" s="33">
        <v>2E-3</v>
      </c>
      <c r="AG5" s="28">
        <v>0.5</v>
      </c>
      <c r="AH5" s="31">
        <v>4.0000000000000001E-3</v>
      </c>
      <c r="AI5" s="31">
        <v>0.188</v>
      </c>
      <c r="AJ5" s="31"/>
      <c r="AK5" s="75" t="str">
        <f t="shared" si="2"/>
        <v>1</v>
      </c>
      <c r="AL5" s="75" t="str">
        <f t="shared" si="3"/>
        <v>1</v>
      </c>
      <c r="AM5" s="75" t="str">
        <f t="shared" si="4"/>
        <v>1</v>
      </c>
      <c r="AN5" s="75" t="str">
        <f t="shared" si="5"/>
        <v>1</v>
      </c>
      <c r="AO5" s="75" t="str">
        <f t="shared" si="6"/>
        <v>1</v>
      </c>
      <c r="AP5" s="75" t="str">
        <f t="shared" si="7"/>
        <v>1</v>
      </c>
      <c r="AQ5" s="75" t="str">
        <f t="shared" si="8"/>
        <v>1</v>
      </c>
      <c r="AR5" s="75" t="str">
        <f t="shared" si="9"/>
        <v>1</v>
      </c>
      <c r="AS5" s="75">
        <f t="shared" si="10"/>
        <v>1</v>
      </c>
      <c r="AT5" s="75" t="str">
        <f t="shared" si="11"/>
        <v>1</v>
      </c>
    </row>
    <row r="6" spans="1:46" s="10" customFormat="1" ht="15" customHeight="1" x14ac:dyDescent="0.25">
      <c r="A6" s="4">
        <v>4</v>
      </c>
      <c r="B6" s="4">
        <v>60007782</v>
      </c>
      <c r="C6" s="4" t="s">
        <v>81</v>
      </c>
      <c r="D6" s="4" t="s">
        <v>156</v>
      </c>
      <c r="E6" s="3"/>
      <c r="F6" s="4" t="str">
        <f t="shared" si="0"/>
        <v xml:space="preserve">ALTO PRADERA TRF1 </v>
      </c>
      <c r="G6" s="4" t="s">
        <v>19</v>
      </c>
      <c r="H6" s="4" t="s">
        <v>24</v>
      </c>
      <c r="I6" s="4" t="s">
        <v>10</v>
      </c>
      <c r="J6" s="4">
        <v>50</v>
      </c>
      <c r="K6" s="4" t="s">
        <v>120</v>
      </c>
      <c r="L6" s="4">
        <v>2017</v>
      </c>
      <c r="M6" s="4" t="s">
        <v>267</v>
      </c>
      <c r="N6" s="4" t="str">
        <f t="shared" si="1"/>
        <v>S</v>
      </c>
      <c r="O6" s="4" t="s">
        <v>118</v>
      </c>
      <c r="P6" s="4">
        <v>2017</v>
      </c>
      <c r="Q6" s="4"/>
      <c r="R6" s="4" t="s">
        <v>119</v>
      </c>
      <c r="S6" s="13"/>
      <c r="T6" s="4"/>
      <c r="U6" s="4"/>
      <c r="V6" s="4" t="s">
        <v>448</v>
      </c>
      <c r="W6" s="4">
        <v>60</v>
      </c>
      <c r="X6" s="13">
        <v>45695</v>
      </c>
      <c r="Y6" s="27">
        <v>78</v>
      </c>
      <c r="Z6" s="27" t="s">
        <v>664</v>
      </c>
      <c r="AA6" s="28" t="s">
        <v>665</v>
      </c>
      <c r="AB6" s="31">
        <v>0.88300000000000001</v>
      </c>
      <c r="AC6" s="32">
        <v>67</v>
      </c>
      <c r="AD6" s="28">
        <v>4</v>
      </c>
      <c r="AE6" s="28">
        <v>38.299999999999997</v>
      </c>
      <c r="AF6" s="33">
        <v>2E-3</v>
      </c>
      <c r="AG6" s="28">
        <v>0.5</v>
      </c>
      <c r="AH6" s="31">
        <v>0.05</v>
      </c>
      <c r="AI6" s="31">
        <v>1.125</v>
      </c>
      <c r="AJ6" s="31"/>
      <c r="AK6" s="75" t="str">
        <f t="shared" si="2"/>
        <v>1</v>
      </c>
      <c r="AL6" s="75" t="str">
        <f t="shared" si="3"/>
        <v>1</v>
      </c>
      <c r="AM6" s="75" t="str">
        <f t="shared" si="4"/>
        <v>1</v>
      </c>
      <c r="AN6" s="75" t="str">
        <f t="shared" si="5"/>
        <v>1</v>
      </c>
      <c r="AO6" s="75" t="str">
        <f t="shared" si="6"/>
        <v>1</v>
      </c>
      <c r="AP6" s="75" t="str">
        <f t="shared" si="7"/>
        <v>1</v>
      </c>
      <c r="AQ6" s="75" t="str">
        <f t="shared" si="8"/>
        <v>1</v>
      </c>
      <c r="AR6" s="75" t="str">
        <f t="shared" si="9"/>
        <v>1</v>
      </c>
      <c r="AS6" s="75">
        <f t="shared" si="10"/>
        <v>1</v>
      </c>
      <c r="AT6" s="75" t="str">
        <f t="shared" si="11"/>
        <v>1</v>
      </c>
    </row>
    <row r="7" spans="1:46" s="10" customFormat="1" ht="15" customHeight="1" x14ac:dyDescent="0.25">
      <c r="A7" s="4">
        <v>5</v>
      </c>
      <c r="B7" s="4">
        <v>600029</v>
      </c>
      <c r="C7" s="4" t="s">
        <v>97</v>
      </c>
      <c r="D7" s="4" t="s">
        <v>155</v>
      </c>
      <c r="E7" s="3" t="s">
        <v>152</v>
      </c>
      <c r="F7" s="4" t="str">
        <f t="shared" si="0"/>
        <v>ASIA TRA1 R</v>
      </c>
      <c r="G7" s="4" t="s">
        <v>50</v>
      </c>
      <c r="H7" s="4">
        <v>551873</v>
      </c>
      <c r="I7" s="4" t="s">
        <v>249</v>
      </c>
      <c r="J7" s="4" t="s">
        <v>121</v>
      </c>
      <c r="K7" s="4" t="s">
        <v>117</v>
      </c>
      <c r="L7" s="4">
        <v>2020</v>
      </c>
      <c r="M7" s="4" t="s">
        <v>266</v>
      </c>
      <c r="N7" s="4" t="s">
        <v>304</v>
      </c>
      <c r="O7" s="4" t="s">
        <v>122</v>
      </c>
      <c r="P7" s="4"/>
      <c r="Q7" s="4" t="s">
        <v>606</v>
      </c>
      <c r="R7" s="4" t="s">
        <v>119</v>
      </c>
      <c r="S7" s="13"/>
      <c r="T7" s="4"/>
      <c r="U7" s="4"/>
      <c r="V7" s="4" t="s">
        <v>448</v>
      </c>
      <c r="W7" s="4">
        <v>220</v>
      </c>
      <c r="X7" s="13">
        <v>45696</v>
      </c>
      <c r="Y7" s="27">
        <v>65</v>
      </c>
      <c r="Z7" s="27">
        <v>25</v>
      </c>
      <c r="AA7" s="28" t="s">
        <v>665</v>
      </c>
      <c r="AB7" s="31">
        <v>0.879</v>
      </c>
      <c r="AC7" s="32">
        <v>72</v>
      </c>
      <c r="AD7" s="28">
        <v>6</v>
      </c>
      <c r="AE7" s="28">
        <v>41.9</v>
      </c>
      <c r="AF7" s="33">
        <v>3.0000000000000001E-3</v>
      </c>
      <c r="AG7" s="28">
        <v>0.5</v>
      </c>
      <c r="AH7" s="31">
        <v>7.0000000000000001E-3</v>
      </c>
      <c r="AI7" s="31">
        <v>0.33300000000000002</v>
      </c>
      <c r="AJ7" s="31"/>
      <c r="AK7" s="75" t="str">
        <f t="shared" si="2"/>
        <v>1</v>
      </c>
      <c r="AL7" s="75" t="str">
        <f t="shared" si="3"/>
        <v>1</v>
      </c>
      <c r="AM7" s="75" t="str">
        <f t="shared" si="4"/>
        <v>1</v>
      </c>
      <c r="AN7" s="75" t="str">
        <f t="shared" si="5"/>
        <v>1</v>
      </c>
      <c r="AO7" s="75" t="str">
        <f t="shared" si="6"/>
        <v>1</v>
      </c>
      <c r="AP7" s="75" t="str">
        <f t="shared" si="7"/>
        <v>1</v>
      </c>
      <c r="AQ7" s="75" t="str">
        <f t="shared" si="8"/>
        <v>1</v>
      </c>
      <c r="AR7" s="75" t="str">
        <f t="shared" si="9"/>
        <v>1</v>
      </c>
      <c r="AS7" s="75">
        <f t="shared" si="10"/>
        <v>1</v>
      </c>
      <c r="AT7" s="75" t="str">
        <f t="shared" si="11"/>
        <v>1</v>
      </c>
    </row>
    <row r="8" spans="1:46" s="10" customFormat="1" ht="15" customHeight="1" x14ac:dyDescent="0.25">
      <c r="A8" s="4">
        <v>6</v>
      </c>
      <c r="B8" s="4">
        <v>600031</v>
      </c>
      <c r="C8" s="4" t="s">
        <v>97</v>
      </c>
      <c r="D8" s="4" t="s">
        <v>155</v>
      </c>
      <c r="E8" s="3" t="s">
        <v>153</v>
      </c>
      <c r="F8" s="4" t="str">
        <f t="shared" ref="F8" si="12">+C8&amp;" "&amp;D8&amp;" "&amp;E8</f>
        <v>ASIA TRA1 S</v>
      </c>
      <c r="G8" s="4" t="s">
        <v>50</v>
      </c>
      <c r="H8" s="4">
        <v>551875</v>
      </c>
      <c r="I8" s="4" t="s">
        <v>249</v>
      </c>
      <c r="J8" s="4" t="s">
        <v>121</v>
      </c>
      <c r="K8" s="4" t="s">
        <v>117</v>
      </c>
      <c r="L8" s="4">
        <v>2021</v>
      </c>
      <c r="M8" s="4" t="s">
        <v>266</v>
      </c>
      <c r="N8" s="4" t="s">
        <v>304</v>
      </c>
      <c r="O8" s="4"/>
      <c r="P8" s="4"/>
      <c r="Q8" s="8" t="s">
        <v>607</v>
      </c>
      <c r="R8" s="4" t="s">
        <v>119</v>
      </c>
      <c r="S8" s="13"/>
      <c r="T8" s="4"/>
      <c r="U8" s="4"/>
      <c r="V8" s="4" t="s">
        <v>448</v>
      </c>
      <c r="W8" s="4">
        <v>220</v>
      </c>
      <c r="X8" s="13">
        <v>45696</v>
      </c>
      <c r="Y8" s="27">
        <v>65</v>
      </c>
      <c r="Z8" s="27">
        <v>25</v>
      </c>
      <c r="AA8" s="28" t="s">
        <v>665</v>
      </c>
      <c r="AB8" s="31">
        <v>0.88600000000000001</v>
      </c>
      <c r="AC8" s="32">
        <v>73</v>
      </c>
      <c r="AD8" s="28">
        <v>5</v>
      </c>
      <c r="AE8" s="28">
        <v>43.7</v>
      </c>
      <c r="AF8" s="33">
        <v>3.0000000000000001E-3</v>
      </c>
      <c r="AG8" s="28">
        <v>0.5</v>
      </c>
      <c r="AH8" s="31">
        <v>1.2999999999999999E-2</v>
      </c>
      <c r="AI8" s="31">
        <v>0.53100000000000003</v>
      </c>
      <c r="AJ8" s="31"/>
      <c r="AK8" s="75" t="str">
        <f t="shared" ref="AK8:AK10" si="13">IF(AH8&lt;&gt;"",IF(AH8&lt;=0.1,"1",IF(AND(AH8&gt;0.1,AH8&lt;=0.3),"3",IF(AH8&gt;0.3,"5",""))),"1")</f>
        <v>1</v>
      </c>
      <c r="AL8" s="75" t="str">
        <f t="shared" ref="AL8:AL10" si="14">IF(AI8&lt;&gt;"",IF(AI8&lt;=3,"1",IF(AND(AI8&gt;3,AI8&lt;=4),"3",IF(AI8&gt;4,"5",""))),"1")</f>
        <v>1</v>
      </c>
      <c r="AM8" s="75" t="str">
        <f t="shared" ref="AM8:AM10" si="15">IF(AD8&lt;&gt;"",IF(AD8&lt;=20,"1",IF(AND(AD8&gt;20,AD8&lt;=30),"3",IF(AD8&gt;30,"5",""))),"1")</f>
        <v>1</v>
      </c>
      <c r="AN8" s="75" t="str">
        <f t="shared" ref="AN8:AN10" si="16">IF(AF8&lt;&gt;"",IF(AF8&lt;=0.05,"1",IF(AND(AF8&gt;0.05,AF8&lt;=0.1),"3",IF(AF8&gt;0.1,"5",""))),"1")</f>
        <v>1</v>
      </c>
      <c r="AO8" s="75" t="str">
        <f t="shared" ref="AO8:AO10" si="17">IF(AE8&lt;&gt;"",IF(AE8&gt;=32,"1",IF(AND(AE8&gt;=28,AE8&lt;32),"3",IF(AE8&lt;28,"5",""))),"1")</f>
        <v>1</v>
      </c>
      <c r="AP8" s="75" t="str">
        <f t="shared" ref="AP8:AP10" si="18">IF(AG8&lt;&gt;"",IF(AG8&lt;=3.5,"1",IF(AG8&gt;3.5,"5","")),"1")</f>
        <v>1</v>
      </c>
      <c r="AQ8" s="75" t="str">
        <f t="shared" ref="AQ8:AQ10" si="19">IF(AC8&lt;&gt;"",IF(AND(W8=60,AC8&gt;=40),"1",IF(AND(W8=60,AC8&gt;=35,AC8&lt;40),"3",IF(AND(W8=60,AC8&lt;35),"5",IF(AND(W8=220,AC8&gt;=50),"1",IF(AND(W8=220,AC8&gt;=45,AC8&lt;50),"2",IF(AND(W8=220,AC8&lt;45),"5","")))))),"1")</f>
        <v>1</v>
      </c>
      <c r="AR8" s="75" t="str">
        <f t="shared" ref="AR8:AR10" si="20">IF(AJ8&lt;&gt;"",IF(AJ8&gt;=0.2,"1",IF(AND(AJ8&gt;=0.1,AJ8&lt;0.2),"3",IF(AJ8&lt;0.1,"5",""))),"1")</f>
        <v>1</v>
      </c>
      <c r="AS8" s="75">
        <f t="shared" ref="AS8:AS10" si="21">+(3*AK8+3*AL8+4*AM8+2*AN8+3*AO8+1*AP8+5*AQ8+1*AR8)/22</f>
        <v>1</v>
      </c>
      <c r="AT8" s="75" t="str">
        <f t="shared" ref="AT8:AT10" si="22">IF(AND(AS8&gt;0,AS8&lt;=1),"1",IF(AND(AS8&gt;1,AS8&lt;=2),"3",IF(AND(AS8&gt;2,AS8&lt;=3),"6",IF(AND(AS8&gt;3,AS8&lt;=4),"8",IF(AND(AS8&gt;4,AS8&lt;=5),"10","")))))</f>
        <v>1</v>
      </c>
    </row>
    <row r="9" spans="1:46" s="10" customFormat="1" ht="15" customHeight="1" x14ac:dyDescent="0.25">
      <c r="A9" s="4">
        <v>7</v>
      </c>
      <c r="B9" s="8">
        <v>600030</v>
      </c>
      <c r="C9" s="8" t="s">
        <v>97</v>
      </c>
      <c r="D9" s="8" t="s">
        <v>155</v>
      </c>
      <c r="E9" s="8" t="s">
        <v>154</v>
      </c>
      <c r="F9" s="4" t="s">
        <v>428</v>
      </c>
      <c r="G9" s="8" t="s">
        <v>435</v>
      </c>
      <c r="H9" s="8">
        <v>551874</v>
      </c>
      <c r="I9" s="4" t="s">
        <v>249</v>
      </c>
      <c r="J9" s="8" t="s">
        <v>121</v>
      </c>
      <c r="K9" s="8" t="s">
        <v>117</v>
      </c>
      <c r="L9" s="8">
        <v>2022</v>
      </c>
      <c r="M9" s="4" t="s">
        <v>266</v>
      </c>
      <c r="N9" s="4" t="s">
        <v>304</v>
      </c>
      <c r="O9" s="4" t="s">
        <v>20</v>
      </c>
      <c r="P9" s="8">
        <v>2022</v>
      </c>
      <c r="Q9" s="8" t="s">
        <v>436</v>
      </c>
      <c r="R9" s="2" t="s">
        <v>119</v>
      </c>
      <c r="S9" s="13"/>
      <c r="T9" s="4"/>
      <c r="U9" s="4"/>
      <c r="V9" s="4" t="s">
        <v>448</v>
      </c>
      <c r="W9" s="4">
        <v>220</v>
      </c>
      <c r="X9" s="13">
        <v>45696</v>
      </c>
      <c r="Y9" s="27">
        <v>65</v>
      </c>
      <c r="Z9" s="27">
        <v>25</v>
      </c>
      <c r="AA9" s="28" t="s">
        <v>665</v>
      </c>
      <c r="AB9" s="31">
        <v>0.875</v>
      </c>
      <c r="AC9" s="32">
        <v>74</v>
      </c>
      <c r="AD9" s="28">
        <v>5</v>
      </c>
      <c r="AE9" s="28">
        <v>44.7</v>
      </c>
      <c r="AF9" s="33">
        <v>3.0000000000000001E-3</v>
      </c>
      <c r="AG9" s="28">
        <v>0.5</v>
      </c>
      <c r="AH9" s="31">
        <v>1.4E-2</v>
      </c>
      <c r="AI9" s="31">
        <v>0.32100000000000001</v>
      </c>
      <c r="AJ9" s="31"/>
      <c r="AK9" s="75" t="str">
        <f t="shared" si="13"/>
        <v>1</v>
      </c>
      <c r="AL9" s="75" t="str">
        <f t="shared" si="14"/>
        <v>1</v>
      </c>
      <c r="AM9" s="75" t="str">
        <f t="shared" si="15"/>
        <v>1</v>
      </c>
      <c r="AN9" s="75" t="str">
        <f t="shared" si="16"/>
        <v>1</v>
      </c>
      <c r="AO9" s="75" t="str">
        <f t="shared" si="17"/>
        <v>1</v>
      </c>
      <c r="AP9" s="75" t="str">
        <f t="shared" si="18"/>
        <v>1</v>
      </c>
      <c r="AQ9" s="75" t="str">
        <f t="shared" si="19"/>
        <v>1</v>
      </c>
      <c r="AR9" s="75" t="str">
        <f t="shared" si="20"/>
        <v>1</v>
      </c>
      <c r="AS9" s="75">
        <f t="shared" si="21"/>
        <v>1</v>
      </c>
      <c r="AT9" s="75" t="str">
        <f t="shared" si="22"/>
        <v>1</v>
      </c>
    </row>
    <row r="10" spans="1:46" s="10" customFormat="1" ht="15" customHeight="1" x14ac:dyDescent="0.25">
      <c r="A10" s="4">
        <v>8</v>
      </c>
      <c r="B10" s="4">
        <v>50500501</v>
      </c>
      <c r="C10" s="4" t="s">
        <v>102</v>
      </c>
      <c r="D10" s="4" t="s">
        <v>157</v>
      </c>
      <c r="E10" s="3" t="s">
        <v>152</v>
      </c>
      <c r="F10" s="4" t="str">
        <f t="shared" ref="F10" si="23">+C10&amp;" "&amp;D10&amp;" "&amp;E10</f>
        <v>BALNEARIOS SVC R</v>
      </c>
      <c r="G10" s="4" t="s">
        <v>175</v>
      </c>
      <c r="H10" s="4" t="s">
        <v>62</v>
      </c>
      <c r="I10" s="4" t="s">
        <v>265</v>
      </c>
      <c r="J10" s="4">
        <v>20</v>
      </c>
      <c r="K10" s="4" t="s">
        <v>174</v>
      </c>
      <c r="L10" s="4">
        <v>1987</v>
      </c>
      <c r="M10" s="4" t="s">
        <v>266</v>
      </c>
      <c r="N10" s="4" t="str">
        <f t="shared" ref="N10:N12" si="24">+IF(L10&lt;2005,"L","S")</f>
        <v>L</v>
      </c>
      <c r="O10" s="4" t="s">
        <v>122</v>
      </c>
      <c r="P10" s="4"/>
      <c r="Q10" s="4"/>
      <c r="R10" s="4" t="s">
        <v>123</v>
      </c>
      <c r="S10" s="13"/>
      <c r="T10" s="4"/>
      <c r="U10" s="4"/>
      <c r="V10" s="4" t="s">
        <v>448</v>
      </c>
      <c r="W10" s="4">
        <v>60</v>
      </c>
      <c r="X10" s="13">
        <v>45729</v>
      </c>
      <c r="Y10" s="27">
        <v>65</v>
      </c>
      <c r="Z10" s="27" t="s">
        <v>449</v>
      </c>
      <c r="AA10" s="28" t="s">
        <v>665</v>
      </c>
      <c r="AB10" s="31">
        <v>0.88100000000000001</v>
      </c>
      <c r="AC10" s="32">
        <v>41</v>
      </c>
      <c r="AD10" s="28">
        <v>14</v>
      </c>
      <c r="AE10" s="28">
        <v>23.9</v>
      </c>
      <c r="AF10" s="33">
        <v>3.7999999999999999E-2</v>
      </c>
      <c r="AG10" s="28">
        <v>2.5</v>
      </c>
      <c r="AH10" s="31">
        <v>9.6000000000000002E-2</v>
      </c>
      <c r="AI10" s="31">
        <v>2.6469999999999998</v>
      </c>
      <c r="AJ10" s="31">
        <v>0</v>
      </c>
      <c r="AK10" s="75" t="str">
        <f t="shared" si="13"/>
        <v>1</v>
      </c>
      <c r="AL10" s="75" t="str">
        <f t="shared" si="14"/>
        <v>1</v>
      </c>
      <c r="AM10" s="75" t="str">
        <f t="shared" si="15"/>
        <v>1</v>
      </c>
      <c r="AN10" s="75" t="str">
        <f t="shared" si="16"/>
        <v>1</v>
      </c>
      <c r="AO10" s="75" t="str">
        <f t="shared" si="17"/>
        <v>5</v>
      </c>
      <c r="AP10" s="75" t="str">
        <f t="shared" si="18"/>
        <v>1</v>
      </c>
      <c r="AQ10" s="75" t="str">
        <f t="shared" si="19"/>
        <v>1</v>
      </c>
      <c r="AR10" s="75" t="str">
        <f t="shared" si="20"/>
        <v>5</v>
      </c>
      <c r="AS10" s="75">
        <f t="shared" si="21"/>
        <v>1.7272727272727273</v>
      </c>
      <c r="AT10" s="75" t="str">
        <f t="shared" si="22"/>
        <v>3</v>
      </c>
    </row>
    <row r="11" spans="1:46" s="10" customFormat="1" ht="15" customHeight="1" x14ac:dyDescent="0.25">
      <c r="A11" s="4">
        <v>9</v>
      </c>
      <c r="B11" s="4">
        <v>50500502</v>
      </c>
      <c r="C11" s="4" t="s">
        <v>102</v>
      </c>
      <c r="D11" s="4" t="s">
        <v>157</v>
      </c>
      <c r="E11" s="3" t="s">
        <v>153</v>
      </c>
      <c r="F11" s="4" t="str">
        <f t="shared" ref="F11:F12" si="25">+C11&amp;" "&amp;D11&amp;" "&amp;E11</f>
        <v>BALNEARIOS SVC S</v>
      </c>
      <c r="G11" s="4" t="s">
        <v>175</v>
      </c>
      <c r="H11" s="4" t="s">
        <v>61</v>
      </c>
      <c r="I11" s="4" t="s">
        <v>265</v>
      </c>
      <c r="J11" s="4">
        <v>20</v>
      </c>
      <c r="K11" s="4" t="s">
        <v>174</v>
      </c>
      <c r="L11" s="4">
        <v>1987</v>
      </c>
      <c r="M11" s="4" t="s">
        <v>266</v>
      </c>
      <c r="N11" s="4" t="str">
        <f t="shared" si="24"/>
        <v>L</v>
      </c>
      <c r="O11" s="4" t="s">
        <v>122</v>
      </c>
      <c r="P11" s="4"/>
      <c r="Q11" s="4"/>
      <c r="R11" s="4" t="s">
        <v>123</v>
      </c>
      <c r="S11" s="13"/>
      <c r="T11" s="4"/>
      <c r="U11" s="4"/>
      <c r="V11" s="4" t="s">
        <v>448</v>
      </c>
      <c r="W11" s="4">
        <v>60</v>
      </c>
      <c r="X11" s="13">
        <v>45729</v>
      </c>
      <c r="Y11" s="27">
        <v>65</v>
      </c>
      <c r="Z11" s="27" t="s">
        <v>449</v>
      </c>
      <c r="AA11" s="28" t="s">
        <v>665</v>
      </c>
      <c r="AB11" s="31">
        <v>0.88100000000000001</v>
      </c>
      <c r="AC11" s="32">
        <v>50</v>
      </c>
      <c r="AD11" s="28">
        <v>6</v>
      </c>
      <c r="AE11" s="28">
        <v>24.4</v>
      </c>
      <c r="AF11" s="33">
        <v>2.5999999999999999E-2</v>
      </c>
      <c r="AG11" s="28">
        <v>2.5</v>
      </c>
      <c r="AH11" s="31">
        <v>0.14199999999999999</v>
      </c>
      <c r="AI11" s="31">
        <v>2.2000000000000002</v>
      </c>
      <c r="AJ11" s="31">
        <v>0</v>
      </c>
      <c r="AK11" s="75" t="str">
        <f t="shared" ref="AK11:AK12" si="26">IF(AH11&lt;&gt;"",IF(AH11&lt;=0.1,"1",IF(AND(AH11&gt;0.1,AH11&lt;=0.3),"3",IF(AH11&gt;0.3,"5",""))),"1")</f>
        <v>3</v>
      </c>
      <c r="AL11" s="75" t="str">
        <f t="shared" ref="AL11:AL12" si="27">IF(AI11&lt;&gt;"",IF(AI11&lt;=3,"1",IF(AND(AI11&gt;3,AI11&lt;=4),"3",IF(AI11&gt;4,"5",""))),"1")</f>
        <v>1</v>
      </c>
      <c r="AM11" s="75" t="str">
        <f t="shared" ref="AM11:AM12" si="28">IF(AD11&lt;&gt;"",IF(AD11&lt;=20,"1",IF(AND(AD11&gt;20,AD11&lt;=30),"3",IF(AD11&gt;30,"5",""))),"1")</f>
        <v>1</v>
      </c>
      <c r="AN11" s="75" t="str">
        <f t="shared" ref="AN11:AN12" si="29">IF(AF11&lt;&gt;"",IF(AF11&lt;=0.05,"1",IF(AND(AF11&gt;0.05,AF11&lt;=0.1),"3",IF(AF11&gt;0.1,"5",""))),"1")</f>
        <v>1</v>
      </c>
      <c r="AO11" s="75" t="str">
        <f t="shared" ref="AO11:AO12" si="30">IF(AE11&lt;&gt;"",IF(AE11&gt;=32,"1",IF(AND(AE11&gt;=28,AE11&lt;32),"3",IF(AE11&lt;28,"5",""))),"1")</f>
        <v>5</v>
      </c>
      <c r="AP11" s="75" t="str">
        <f t="shared" ref="AP11:AP12" si="31">IF(AG11&lt;&gt;"",IF(AG11&lt;=3.5,"1",IF(AG11&gt;3.5,"5","")),"1")</f>
        <v>1</v>
      </c>
      <c r="AQ11" s="75" t="str">
        <f t="shared" ref="AQ11:AQ12" si="32">IF(AC11&lt;&gt;"",IF(AND(W11=60,AC11&gt;=40),"1",IF(AND(W11=60,AC11&gt;=35,AC11&lt;40),"3",IF(AND(W11=60,AC11&lt;35),"5",IF(AND(W11=220,AC11&gt;=50),"1",IF(AND(W11=220,AC11&gt;=45,AC11&lt;50),"2",IF(AND(W11=220,AC11&lt;45),"5","")))))),"1")</f>
        <v>1</v>
      </c>
      <c r="AR11" s="75" t="str">
        <f t="shared" ref="AR11:AR12" si="33">IF(AJ11&lt;&gt;"",IF(AJ11&gt;=0.2,"1",IF(AND(AJ11&gt;=0.1,AJ11&lt;0.2),"3",IF(AJ11&lt;0.1,"5",""))),"1")</f>
        <v>5</v>
      </c>
      <c r="AS11" s="75">
        <f t="shared" ref="AS11:AS12" si="34">+(3*AK11+3*AL11+4*AM11+2*AN11+3*AO11+1*AP11+5*AQ11+1*AR11)/22</f>
        <v>2</v>
      </c>
      <c r="AT11" s="75" t="str">
        <f t="shared" ref="AT11:AT12" si="35">IF(AND(AS11&gt;0,AS11&lt;=1),"1",IF(AND(AS11&gt;1,AS11&lt;=2),"3",IF(AND(AS11&gt;2,AS11&lt;=3),"6",IF(AND(AS11&gt;3,AS11&lt;=4),"8",IF(AND(AS11&gt;4,AS11&lt;=5),"10","")))))</f>
        <v>3</v>
      </c>
    </row>
    <row r="12" spans="1:46" s="10" customFormat="1" ht="15" customHeight="1" x14ac:dyDescent="0.25">
      <c r="A12" s="4">
        <v>10</v>
      </c>
      <c r="B12" s="4">
        <v>50500503</v>
      </c>
      <c r="C12" s="4" t="s">
        <v>102</v>
      </c>
      <c r="D12" s="4" t="s">
        <v>157</v>
      </c>
      <c r="E12" s="3" t="s">
        <v>154</v>
      </c>
      <c r="F12" s="4" t="str">
        <f t="shared" si="25"/>
        <v>BALNEARIOS SVC T</v>
      </c>
      <c r="G12" s="4" t="s">
        <v>175</v>
      </c>
      <c r="H12" s="4" t="s">
        <v>60</v>
      </c>
      <c r="I12" s="4" t="s">
        <v>265</v>
      </c>
      <c r="J12" s="4">
        <v>20</v>
      </c>
      <c r="K12" s="4" t="s">
        <v>174</v>
      </c>
      <c r="L12" s="4">
        <v>1987</v>
      </c>
      <c r="M12" s="4" t="s">
        <v>266</v>
      </c>
      <c r="N12" s="4" t="str">
        <f t="shared" si="24"/>
        <v>L</v>
      </c>
      <c r="O12" s="4" t="s">
        <v>122</v>
      </c>
      <c r="P12" s="4"/>
      <c r="Q12" s="4"/>
      <c r="R12" s="4" t="s">
        <v>123</v>
      </c>
      <c r="S12" s="13"/>
      <c r="T12" s="4"/>
      <c r="U12" s="4"/>
      <c r="V12" s="4" t="s">
        <v>448</v>
      </c>
      <c r="W12" s="4">
        <v>60</v>
      </c>
      <c r="X12" s="13">
        <v>45729</v>
      </c>
      <c r="Y12" s="27">
        <v>65</v>
      </c>
      <c r="Z12" s="27" t="s">
        <v>449</v>
      </c>
      <c r="AA12" s="28" t="s">
        <v>665</v>
      </c>
      <c r="AB12" s="31">
        <v>0.88200000000000001</v>
      </c>
      <c r="AC12" s="32">
        <v>55</v>
      </c>
      <c r="AD12" s="28">
        <v>16</v>
      </c>
      <c r="AE12" s="28">
        <v>24.9</v>
      </c>
      <c r="AF12" s="33">
        <v>2.8000000000000001E-2</v>
      </c>
      <c r="AG12" s="28">
        <v>2.5</v>
      </c>
      <c r="AH12" s="31">
        <v>0.1</v>
      </c>
      <c r="AI12" s="31">
        <v>2.3639999999999999</v>
      </c>
      <c r="AJ12" s="31">
        <v>0</v>
      </c>
      <c r="AK12" s="75" t="str">
        <f t="shared" si="26"/>
        <v>1</v>
      </c>
      <c r="AL12" s="75" t="str">
        <f t="shared" si="27"/>
        <v>1</v>
      </c>
      <c r="AM12" s="75" t="str">
        <f t="shared" si="28"/>
        <v>1</v>
      </c>
      <c r="AN12" s="75" t="str">
        <f t="shared" si="29"/>
        <v>1</v>
      </c>
      <c r="AO12" s="75" t="str">
        <f t="shared" si="30"/>
        <v>5</v>
      </c>
      <c r="AP12" s="75" t="str">
        <f t="shared" si="31"/>
        <v>1</v>
      </c>
      <c r="AQ12" s="75" t="str">
        <f t="shared" si="32"/>
        <v>1</v>
      </c>
      <c r="AR12" s="75" t="str">
        <f t="shared" si="33"/>
        <v>5</v>
      </c>
      <c r="AS12" s="75">
        <f t="shared" si="34"/>
        <v>1.7272727272727273</v>
      </c>
      <c r="AT12" s="75" t="str">
        <f t="shared" si="35"/>
        <v>3</v>
      </c>
    </row>
    <row r="13" spans="1:46" s="10" customFormat="1" ht="15" customHeight="1" x14ac:dyDescent="0.25">
      <c r="A13" s="4">
        <v>11</v>
      </c>
      <c r="B13" s="4">
        <v>600048</v>
      </c>
      <c r="C13" s="4" t="s">
        <v>102</v>
      </c>
      <c r="D13" s="4" t="s">
        <v>158</v>
      </c>
      <c r="E13" s="3" t="s">
        <v>152</v>
      </c>
      <c r="F13" s="4" t="str">
        <f t="shared" ref="F13" si="36">+C13&amp;" "&amp;D13&amp;" "&amp;E13</f>
        <v>BALNEARIOS TRA2 R</v>
      </c>
      <c r="G13" s="4" t="s">
        <v>43</v>
      </c>
      <c r="H13" s="4" t="s">
        <v>168</v>
      </c>
      <c r="I13" s="4" t="s">
        <v>249</v>
      </c>
      <c r="J13" s="4" t="s">
        <v>131</v>
      </c>
      <c r="K13" s="4" t="s">
        <v>117</v>
      </c>
      <c r="L13" s="4">
        <v>1977</v>
      </c>
      <c r="M13" s="4" t="s">
        <v>266</v>
      </c>
      <c r="N13" s="4" t="str">
        <f t="shared" ref="N13" si="37">+IF(L13&lt;2005,"L","S")</f>
        <v>L</v>
      </c>
      <c r="O13" s="4" t="s">
        <v>122</v>
      </c>
      <c r="P13" s="4">
        <v>1995</v>
      </c>
      <c r="Q13" s="4"/>
      <c r="R13" s="4" t="s">
        <v>123</v>
      </c>
      <c r="S13" s="13"/>
      <c r="T13" s="4"/>
      <c r="U13" s="4"/>
      <c r="V13" s="4" t="s">
        <v>448</v>
      </c>
      <c r="W13" s="4">
        <v>220</v>
      </c>
      <c r="X13" s="13">
        <v>45691</v>
      </c>
      <c r="Y13" s="27">
        <v>56</v>
      </c>
      <c r="Z13" s="27">
        <v>33</v>
      </c>
      <c r="AA13" s="28" t="s">
        <v>665</v>
      </c>
      <c r="AB13" s="31">
        <v>0.872</v>
      </c>
      <c r="AC13" s="32">
        <v>56</v>
      </c>
      <c r="AD13" s="28">
        <v>15</v>
      </c>
      <c r="AE13" s="28">
        <v>31.9</v>
      </c>
      <c r="AF13" s="33">
        <v>4.8000000000000001E-2</v>
      </c>
      <c r="AG13" s="28">
        <v>3</v>
      </c>
      <c r="AH13" s="31">
        <v>5.2999999999999999E-2</v>
      </c>
      <c r="AI13" s="31">
        <v>1.498</v>
      </c>
      <c r="AJ13" s="31">
        <v>0.28699999999999998</v>
      </c>
      <c r="AK13" s="75" t="str">
        <f t="shared" ref="AK13:AK14" si="38">IF(AH13&lt;&gt;"",IF(AH13&lt;=0.1,"1",IF(AND(AH13&gt;0.1,AH13&lt;=0.3),"3",IF(AH13&gt;0.3,"5",""))),"1")</f>
        <v>1</v>
      </c>
      <c r="AL13" s="75" t="str">
        <f t="shared" ref="AL13:AL14" si="39">IF(AI13&lt;&gt;"",IF(AI13&lt;=3,"1",IF(AND(AI13&gt;3,AI13&lt;=4),"3",IF(AI13&gt;4,"5",""))),"1")</f>
        <v>1</v>
      </c>
      <c r="AM13" s="75" t="str">
        <f t="shared" ref="AM13:AM14" si="40">IF(AD13&lt;&gt;"",IF(AD13&lt;=20,"1",IF(AND(AD13&gt;20,AD13&lt;=30),"3",IF(AD13&gt;30,"5",""))),"1")</f>
        <v>1</v>
      </c>
      <c r="AN13" s="75" t="str">
        <f t="shared" ref="AN13:AN14" si="41">IF(AF13&lt;&gt;"",IF(AF13&lt;=0.05,"1",IF(AND(AF13&gt;0.05,AF13&lt;=0.1),"3",IF(AF13&gt;0.1,"5",""))),"1")</f>
        <v>1</v>
      </c>
      <c r="AO13" s="75" t="str">
        <f t="shared" ref="AO13:AO14" si="42">IF(AE13&lt;&gt;"",IF(AE13&gt;=32,"1",IF(AND(AE13&gt;=28,AE13&lt;32),"3",IF(AE13&lt;28,"5",""))),"1")</f>
        <v>3</v>
      </c>
      <c r="AP13" s="75" t="str">
        <f t="shared" ref="AP13:AP14" si="43">IF(AG13&lt;&gt;"",IF(AG13&lt;=3.5,"1",IF(AG13&gt;3.5,"5","")),"1")</f>
        <v>1</v>
      </c>
      <c r="AQ13" s="75" t="str">
        <f t="shared" ref="AQ13:AQ14" si="44">IF(AC13&lt;&gt;"",IF(AND(W13=60,AC13&gt;=40),"1",IF(AND(W13=60,AC13&gt;=35,AC13&lt;40),"3",IF(AND(W13=60,AC13&lt;35),"5",IF(AND(W13=220,AC13&gt;=50),"1",IF(AND(W13=220,AC13&gt;=45,AC13&lt;50),"2",IF(AND(W13=220,AC13&lt;45),"5","")))))),"1")</f>
        <v>1</v>
      </c>
      <c r="AR13" s="75" t="str">
        <f t="shared" ref="AR13:AR14" si="45">IF(AJ13&lt;&gt;"",IF(AJ13&gt;=0.2,"1",IF(AND(AJ13&gt;=0.1,AJ13&lt;0.2),"3",IF(AJ13&lt;0.1,"5",""))),"1")</f>
        <v>1</v>
      </c>
      <c r="AS13" s="75">
        <f t="shared" ref="AS13:AS14" si="46">+(3*AK13+3*AL13+4*AM13+2*AN13+3*AO13+1*AP13+5*AQ13+1*AR13)/22</f>
        <v>1.2727272727272727</v>
      </c>
      <c r="AT13" s="75" t="str">
        <f t="shared" ref="AT13:AT14" si="47">IF(AND(AS13&gt;0,AS13&lt;=1),"1",IF(AND(AS13&gt;1,AS13&lt;=2),"3",IF(AND(AS13&gt;2,AS13&lt;=3),"6",IF(AND(AS13&gt;3,AS13&lt;=4),"8",IF(AND(AS13&gt;4,AS13&lt;=5),"10","")))))</f>
        <v>3</v>
      </c>
    </row>
    <row r="14" spans="1:46" s="10" customFormat="1" ht="15" customHeight="1" x14ac:dyDescent="0.25">
      <c r="A14" s="4">
        <v>12</v>
      </c>
      <c r="B14" s="4">
        <v>600054</v>
      </c>
      <c r="C14" s="4" t="s">
        <v>102</v>
      </c>
      <c r="D14" s="4" t="s">
        <v>158</v>
      </c>
      <c r="E14" s="3" t="s">
        <v>153</v>
      </c>
      <c r="F14" s="4" t="s">
        <v>303</v>
      </c>
      <c r="G14" s="4" t="s">
        <v>43</v>
      </c>
      <c r="H14" s="4" t="s">
        <v>171</v>
      </c>
      <c r="I14" s="4" t="s">
        <v>249</v>
      </c>
      <c r="J14" s="4" t="s">
        <v>131</v>
      </c>
      <c r="K14" s="4" t="s">
        <v>117</v>
      </c>
      <c r="L14" s="4">
        <v>1977</v>
      </c>
      <c r="M14" s="4" t="s">
        <v>266</v>
      </c>
      <c r="N14" s="4" t="s">
        <v>304</v>
      </c>
      <c r="O14" s="4" t="s">
        <v>122</v>
      </c>
      <c r="P14" s="4"/>
      <c r="Q14" s="4"/>
      <c r="R14" s="4" t="s">
        <v>123</v>
      </c>
      <c r="S14" s="13"/>
      <c r="T14" s="4"/>
      <c r="U14" s="4"/>
      <c r="V14" s="4" t="s">
        <v>448</v>
      </c>
      <c r="W14" s="4">
        <v>220</v>
      </c>
      <c r="X14" s="13">
        <v>45691</v>
      </c>
      <c r="Y14" s="27">
        <v>56</v>
      </c>
      <c r="Z14" s="27">
        <v>34</v>
      </c>
      <c r="AA14" s="28" t="s">
        <v>665</v>
      </c>
      <c r="AB14" s="31">
        <v>0.872</v>
      </c>
      <c r="AC14" s="32">
        <v>36</v>
      </c>
      <c r="AD14" s="28">
        <v>20</v>
      </c>
      <c r="AE14" s="28">
        <v>34.200000000000003</v>
      </c>
      <c r="AF14" s="33">
        <v>3.6999999999999998E-2</v>
      </c>
      <c r="AG14" s="28">
        <v>2.5</v>
      </c>
      <c r="AH14" s="31">
        <v>3.5000000000000003E-2</v>
      </c>
      <c r="AI14" s="31">
        <v>1.1299999999999999</v>
      </c>
      <c r="AJ14" s="31">
        <v>0.47499999999999998</v>
      </c>
      <c r="AK14" s="75" t="str">
        <f t="shared" si="38"/>
        <v>1</v>
      </c>
      <c r="AL14" s="75" t="str">
        <f t="shared" si="39"/>
        <v>1</v>
      </c>
      <c r="AM14" s="75" t="str">
        <f t="shared" si="40"/>
        <v>1</v>
      </c>
      <c r="AN14" s="75" t="str">
        <f t="shared" si="41"/>
        <v>1</v>
      </c>
      <c r="AO14" s="75" t="str">
        <f t="shared" si="42"/>
        <v>1</v>
      </c>
      <c r="AP14" s="75" t="str">
        <f t="shared" si="43"/>
        <v>1</v>
      </c>
      <c r="AQ14" s="75" t="str">
        <f t="shared" si="44"/>
        <v>5</v>
      </c>
      <c r="AR14" s="75" t="str">
        <f t="shared" si="45"/>
        <v>1</v>
      </c>
      <c r="AS14" s="75">
        <f t="shared" si="46"/>
        <v>1.9090909090909092</v>
      </c>
      <c r="AT14" s="75" t="str">
        <f t="shared" si="47"/>
        <v>3</v>
      </c>
    </row>
    <row r="15" spans="1:46" s="10" customFormat="1" ht="15" customHeight="1" x14ac:dyDescent="0.25">
      <c r="A15" s="4">
        <v>13</v>
      </c>
      <c r="B15" s="4">
        <v>600050</v>
      </c>
      <c r="C15" s="4" t="s">
        <v>102</v>
      </c>
      <c r="D15" s="4" t="s">
        <v>158</v>
      </c>
      <c r="E15" s="3" t="s">
        <v>154</v>
      </c>
      <c r="F15" s="4" t="s">
        <v>305</v>
      </c>
      <c r="G15" s="4" t="s">
        <v>43</v>
      </c>
      <c r="H15" s="4" t="s">
        <v>169</v>
      </c>
      <c r="I15" s="4" t="s">
        <v>249</v>
      </c>
      <c r="J15" s="4" t="s">
        <v>131</v>
      </c>
      <c r="K15" s="4" t="s">
        <v>117</v>
      </c>
      <c r="L15" s="4">
        <v>1977</v>
      </c>
      <c r="M15" s="4" t="s">
        <v>266</v>
      </c>
      <c r="N15" s="4" t="s">
        <v>304</v>
      </c>
      <c r="O15" s="4" t="s">
        <v>122</v>
      </c>
      <c r="P15" s="4"/>
      <c r="Q15" s="4"/>
      <c r="R15" s="4" t="s">
        <v>123</v>
      </c>
      <c r="S15" s="13"/>
      <c r="T15" s="4"/>
      <c r="U15" s="4"/>
      <c r="V15" s="4" t="s">
        <v>448</v>
      </c>
      <c r="W15" s="4">
        <v>220</v>
      </c>
      <c r="X15" s="13">
        <v>45691</v>
      </c>
      <c r="Y15" s="27">
        <v>56</v>
      </c>
      <c r="Z15" s="27">
        <v>35</v>
      </c>
      <c r="AA15" s="28" t="s">
        <v>665</v>
      </c>
      <c r="AB15" s="31">
        <v>0.872</v>
      </c>
      <c r="AC15" s="32">
        <v>44</v>
      </c>
      <c r="AD15" s="28">
        <v>18</v>
      </c>
      <c r="AE15" s="28">
        <v>32.200000000000003</v>
      </c>
      <c r="AF15" s="33">
        <v>0.04</v>
      </c>
      <c r="AG15" s="28">
        <v>3</v>
      </c>
      <c r="AH15" s="31">
        <v>5.8000000000000003E-2</v>
      </c>
      <c r="AI15" s="31">
        <v>1.6830000000000001</v>
      </c>
      <c r="AJ15" s="31">
        <v>0.47499999999999998</v>
      </c>
      <c r="AK15" s="75" t="str">
        <f t="shared" ref="AK15" si="48">IF(AH15&lt;&gt;"",IF(AH15&lt;=0.1,"1",IF(AND(AH15&gt;0.1,AH15&lt;=0.3),"3",IF(AH15&gt;0.3,"5",""))),"1")</f>
        <v>1</v>
      </c>
      <c r="AL15" s="75" t="str">
        <f t="shared" ref="AL15" si="49">IF(AI15&lt;&gt;"",IF(AI15&lt;=3,"1",IF(AND(AI15&gt;3,AI15&lt;=4),"3",IF(AI15&gt;4,"5",""))),"1")</f>
        <v>1</v>
      </c>
      <c r="AM15" s="75" t="str">
        <f t="shared" ref="AM15" si="50">IF(AD15&lt;&gt;"",IF(AD15&lt;=20,"1",IF(AND(AD15&gt;20,AD15&lt;=30),"3",IF(AD15&gt;30,"5",""))),"1")</f>
        <v>1</v>
      </c>
      <c r="AN15" s="75" t="str">
        <f t="shared" ref="AN15" si="51">IF(AF15&lt;&gt;"",IF(AF15&lt;=0.05,"1",IF(AND(AF15&gt;0.05,AF15&lt;=0.1),"3",IF(AF15&gt;0.1,"5",""))),"1")</f>
        <v>1</v>
      </c>
      <c r="AO15" s="75" t="str">
        <f t="shared" ref="AO15" si="52">IF(AE15&lt;&gt;"",IF(AE15&gt;=32,"1",IF(AND(AE15&gt;=28,AE15&lt;32),"3",IF(AE15&lt;28,"5",""))),"1")</f>
        <v>1</v>
      </c>
      <c r="AP15" s="75" t="str">
        <f t="shared" ref="AP15" si="53">IF(AG15&lt;&gt;"",IF(AG15&lt;=3.5,"1",IF(AG15&gt;3.5,"5","")),"1")</f>
        <v>1</v>
      </c>
      <c r="AQ15" s="75" t="str">
        <f t="shared" ref="AQ15" si="54">IF(AC15&lt;&gt;"",IF(AND(W15=60,AC15&gt;=40),"1",IF(AND(W15=60,AC15&gt;=35,AC15&lt;40),"3",IF(AND(W15=60,AC15&lt;35),"5",IF(AND(W15=220,AC15&gt;=50),"1",IF(AND(W15=220,AC15&gt;=45,AC15&lt;50),"2",IF(AND(W15=220,AC15&lt;45),"5","")))))),"1")</f>
        <v>5</v>
      </c>
      <c r="AR15" s="75" t="str">
        <f t="shared" ref="AR15" si="55">IF(AJ15&lt;&gt;"",IF(AJ15&gt;=0.2,"1",IF(AND(AJ15&gt;=0.1,AJ15&lt;0.2),"3",IF(AJ15&lt;0.1,"5",""))),"1")</f>
        <v>1</v>
      </c>
      <c r="AS15" s="75">
        <f t="shared" ref="AS15" si="56">+(3*AK15+3*AL15+4*AM15+2*AN15+3*AO15+1*AP15+5*AQ15+1*AR15)/22</f>
        <v>1.9090909090909092</v>
      </c>
      <c r="AT15" s="75" t="str">
        <f t="shared" ref="AT15" si="57">IF(AND(AS15&gt;0,AS15&lt;=1),"1",IF(AND(AS15&gt;1,AS15&lt;=2),"3",IF(AND(AS15&gt;2,AS15&lt;=3),"6",IF(AND(AS15&gt;3,AS15&lt;=4),"8",IF(AND(AS15&gt;4,AS15&lt;=5),"10","")))))</f>
        <v>3</v>
      </c>
    </row>
    <row r="16" spans="1:46" s="10" customFormat="1" ht="15" customHeight="1" x14ac:dyDescent="0.25">
      <c r="A16" s="4">
        <v>14</v>
      </c>
      <c r="B16" s="4">
        <v>60003188</v>
      </c>
      <c r="C16" s="4" t="s">
        <v>102</v>
      </c>
      <c r="D16" s="4" t="s">
        <v>159</v>
      </c>
      <c r="E16" s="3" t="s">
        <v>152</v>
      </c>
      <c r="F16" s="4" t="s">
        <v>306</v>
      </c>
      <c r="G16" s="4" t="s">
        <v>19</v>
      </c>
      <c r="H16" s="4">
        <v>185634</v>
      </c>
      <c r="I16" s="4" t="s">
        <v>249</v>
      </c>
      <c r="J16" s="4" t="s">
        <v>146</v>
      </c>
      <c r="K16" s="4" t="s">
        <v>177</v>
      </c>
      <c r="L16" s="4">
        <v>2006</v>
      </c>
      <c r="M16" s="4" t="s">
        <v>267</v>
      </c>
      <c r="N16" s="4" t="s">
        <v>153</v>
      </c>
      <c r="O16" s="4" t="s">
        <v>133</v>
      </c>
      <c r="P16" s="4">
        <v>2006</v>
      </c>
      <c r="Q16" s="4"/>
      <c r="R16" s="4" t="s">
        <v>119</v>
      </c>
      <c r="S16" s="13">
        <v>43804</v>
      </c>
      <c r="T16" s="4">
        <v>162</v>
      </c>
      <c r="U16" s="4" t="s">
        <v>259</v>
      </c>
      <c r="V16" s="4" t="s">
        <v>448</v>
      </c>
      <c r="W16" s="4">
        <v>220</v>
      </c>
      <c r="X16" s="13">
        <v>45690</v>
      </c>
      <c r="Y16" s="27">
        <v>60</v>
      </c>
      <c r="Z16" s="27">
        <v>24</v>
      </c>
      <c r="AA16" s="28" t="s">
        <v>665</v>
      </c>
      <c r="AB16" s="31">
        <v>0.89700000000000002</v>
      </c>
      <c r="AC16" s="32">
        <v>69</v>
      </c>
      <c r="AD16" s="28">
        <v>9</v>
      </c>
      <c r="AE16" s="28">
        <v>41.9</v>
      </c>
      <c r="AF16" s="33">
        <v>3.0000000000000001E-3</v>
      </c>
      <c r="AG16" s="28">
        <v>0.5</v>
      </c>
      <c r="AH16" s="31">
        <v>2E-3</v>
      </c>
      <c r="AI16" s="31">
        <v>0.14099999999999999</v>
      </c>
      <c r="AJ16" s="31"/>
      <c r="AK16" s="75" t="str">
        <f t="shared" ref="AK16:AK18" si="58">IF(AH16&lt;&gt;"",IF(AH16&lt;=0.1,"1",IF(AND(AH16&gt;0.1,AH16&lt;=0.3),"3",IF(AH16&gt;0.3,"5",""))),"1")</f>
        <v>1</v>
      </c>
      <c r="AL16" s="75" t="str">
        <f t="shared" ref="AL16:AL18" si="59">IF(AI16&lt;&gt;"",IF(AI16&lt;=3,"1",IF(AND(AI16&gt;3,AI16&lt;=4),"3",IF(AI16&gt;4,"5",""))),"1")</f>
        <v>1</v>
      </c>
      <c r="AM16" s="75" t="str">
        <f t="shared" ref="AM16:AM18" si="60">IF(AD16&lt;&gt;"",IF(AD16&lt;=20,"1",IF(AND(AD16&gt;20,AD16&lt;=30),"3",IF(AD16&gt;30,"5",""))),"1")</f>
        <v>1</v>
      </c>
      <c r="AN16" s="75" t="str">
        <f t="shared" ref="AN16:AN18" si="61">IF(AF16&lt;&gt;"",IF(AF16&lt;=0.05,"1",IF(AND(AF16&gt;0.05,AF16&lt;=0.1),"3",IF(AF16&gt;0.1,"5",""))),"1")</f>
        <v>1</v>
      </c>
      <c r="AO16" s="75" t="str">
        <f t="shared" ref="AO16:AO18" si="62">IF(AE16&lt;&gt;"",IF(AE16&gt;=32,"1",IF(AND(AE16&gt;=28,AE16&lt;32),"3",IF(AE16&lt;28,"5",""))),"1")</f>
        <v>1</v>
      </c>
      <c r="AP16" s="75" t="str">
        <f t="shared" ref="AP16:AP18" si="63">IF(AG16&lt;&gt;"",IF(AG16&lt;=3.5,"1",IF(AG16&gt;3.5,"5","")),"1")</f>
        <v>1</v>
      </c>
      <c r="AQ16" s="75" t="str">
        <f t="shared" ref="AQ16:AQ18" si="64">IF(AC16&lt;&gt;"",IF(AND(W16=60,AC16&gt;=40),"1",IF(AND(W16=60,AC16&gt;=35,AC16&lt;40),"3",IF(AND(W16=60,AC16&lt;35),"5",IF(AND(W16=220,AC16&gt;=50),"1",IF(AND(W16=220,AC16&gt;=45,AC16&lt;50),"2",IF(AND(W16=220,AC16&lt;45),"5","")))))),"1")</f>
        <v>1</v>
      </c>
      <c r="AR16" s="75" t="str">
        <f t="shared" ref="AR16:AR18" si="65">IF(AJ16&lt;&gt;"",IF(AJ16&gt;=0.2,"1",IF(AND(AJ16&gt;=0.1,AJ16&lt;0.2),"3",IF(AJ16&lt;0.1,"5",""))),"1")</f>
        <v>1</v>
      </c>
      <c r="AS16" s="75">
        <f t="shared" ref="AS16:AS18" si="66">+(3*AK16+3*AL16+4*AM16+2*AN16+3*AO16+1*AP16+5*AQ16+1*AR16)/22</f>
        <v>1</v>
      </c>
      <c r="AT16" s="75" t="str">
        <f t="shared" ref="AT16:AT18" si="67">IF(AND(AS16&gt;0,AS16&lt;=1),"1",IF(AND(AS16&gt;1,AS16&lt;=2),"3",IF(AND(AS16&gt;2,AS16&lt;=3),"6",IF(AND(AS16&gt;3,AS16&lt;=4),"8",IF(AND(AS16&gt;4,AS16&lt;=5),"10","")))))</f>
        <v>1</v>
      </c>
    </row>
    <row r="17" spans="1:46" s="10" customFormat="1" ht="15" customHeight="1" x14ac:dyDescent="0.25">
      <c r="A17" s="4">
        <v>15</v>
      </c>
      <c r="B17" s="4">
        <v>60003189</v>
      </c>
      <c r="C17" s="4" t="s">
        <v>102</v>
      </c>
      <c r="D17" s="4" t="s">
        <v>159</v>
      </c>
      <c r="E17" s="3" t="s">
        <v>153</v>
      </c>
      <c r="F17" s="4" t="s">
        <v>307</v>
      </c>
      <c r="G17" s="4" t="s">
        <v>19</v>
      </c>
      <c r="H17" s="4">
        <v>185635</v>
      </c>
      <c r="I17" s="4" t="s">
        <v>249</v>
      </c>
      <c r="J17" s="4" t="s">
        <v>146</v>
      </c>
      <c r="K17" s="4" t="s">
        <v>177</v>
      </c>
      <c r="L17" s="4">
        <v>2006</v>
      </c>
      <c r="M17" s="4" t="s">
        <v>267</v>
      </c>
      <c r="N17" s="4" t="s">
        <v>153</v>
      </c>
      <c r="O17" s="4" t="s">
        <v>133</v>
      </c>
      <c r="P17" s="4">
        <v>2006</v>
      </c>
      <c r="Q17" s="4"/>
      <c r="R17" s="4" t="s">
        <v>119</v>
      </c>
      <c r="S17" s="13">
        <v>43804</v>
      </c>
      <c r="T17" s="4">
        <v>175</v>
      </c>
      <c r="U17" s="4" t="s">
        <v>259</v>
      </c>
      <c r="V17" s="4" t="s">
        <v>448</v>
      </c>
      <c r="W17" s="4">
        <v>220</v>
      </c>
      <c r="X17" s="13">
        <v>45690</v>
      </c>
      <c r="Y17" s="27">
        <v>60</v>
      </c>
      <c r="Z17" s="27">
        <v>23</v>
      </c>
      <c r="AA17" s="28" t="s">
        <v>665</v>
      </c>
      <c r="AB17" s="31">
        <v>0.89700000000000002</v>
      </c>
      <c r="AC17" s="32">
        <v>73</v>
      </c>
      <c r="AD17" s="28">
        <v>7</v>
      </c>
      <c r="AE17" s="28">
        <v>41.8</v>
      </c>
      <c r="AF17" s="33">
        <v>5.0000000000000001E-3</v>
      </c>
      <c r="AG17" s="28">
        <v>0.5</v>
      </c>
      <c r="AH17" s="31">
        <v>1E-3</v>
      </c>
      <c r="AI17" s="31">
        <v>0.108</v>
      </c>
      <c r="AJ17" s="31"/>
      <c r="AK17" s="75" t="str">
        <f t="shared" si="58"/>
        <v>1</v>
      </c>
      <c r="AL17" s="75" t="str">
        <f t="shared" si="59"/>
        <v>1</v>
      </c>
      <c r="AM17" s="75" t="str">
        <f t="shared" si="60"/>
        <v>1</v>
      </c>
      <c r="AN17" s="75" t="str">
        <f t="shared" si="61"/>
        <v>1</v>
      </c>
      <c r="AO17" s="75" t="str">
        <f t="shared" si="62"/>
        <v>1</v>
      </c>
      <c r="AP17" s="75" t="str">
        <f t="shared" si="63"/>
        <v>1</v>
      </c>
      <c r="AQ17" s="75" t="str">
        <f t="shared" si="64"/>
        <v>1</v>
      </c>
      <c r="AR17" s="75" t="str">
        <f t="shared" si="65"/>
        <v>1</v>
      </c>
      <c r="AS17" s="75">
        <f t="shared" si="66"/>
        <v>1</v>
      </c>
      <c r="AT17" s="75" t="str">
        <f t="shared" si="67"/>
        <v>1</v>
      </c>
    </row>
    <row r="18" spans="1:46" s="10" customFormat="1" ht="15" customHeight="1" x14ac:dyDescent="0.25">
      <c r="A18" s="4">
        <v>16</v>
      </c>
      <c r="B18" s="4">
        <v>60003190</v>
      </c>
      <c r="C18" s="4" t="s">
        <v>102</v>
      </c>
      <c r="D18" s="4" t="s">
        <v>159</v>
      </c>
      <c r="E18" s="3" t="s">
        <v>154</v>
      </c>
      <c r="F18" s="4" t="s">
        <v>308</v>
      </c>
      <c r="G18" s="4" t="s">
        <v>19</v>
      </c>
      <c r="H18" s="4">
        <v>185636</v>
      </c>
      <c r="I18" s="4" t="s">
        <v>249</v>
      </c>
      <c r="J18" s="4" t="s">
        <v>146</v>
      </c>
      <c r="K18" s="4" t="s">
        <v>177</v>
      </c>
      <c r="L18" s="4">
        <v>2006</v>
      </c>
      <c r="M18" s="4" t="s">
        <v>267</v>
      </c>
      <c r="N18" s="4" t="s">
        <v>153</v>
      </c>
      <c r="O18" s="4" t="s">
        <v>133</v>
      </c>
      <c r="P18" s="4">
        <v>2006</v>
      </c>
      <c r="Q18" s="4"/>
      <c r="R18" s="4" t="s">
        <v>119</v>
      </c>
      <c r="S18" s="13">
        <v>43804</v>
      </c>
      <c r="T18" s="4">
        <v>156</v>
      </c>
      <c r="U18" s="4" t="s">
        <v>259</v>
      </c>
      <c r="V18" s="4" t="s">
        <v>448</v>
      </c>
      <c r="W18" s="4">
        <v>220</v>
      </c>
      <c r="X18" s="13">
        <v>45690</v>
      </c>
      <c r="Y18" s="27">
        <v>60</v>
      </c>
      <c r="Z18" s="27">
        <v>24</v>
      </c>
      <c r="AA18" s="28" t="s">
        <v>665</v>
      </c>
      <c r="AB18" s="31">
        <v>0.89700000000000002</v>
      </c>
      <c r="AC18" s="32">
        <v>68</v>
      </c>
      <c r="AD18" s="28">
        <v>8</v>
      </c>
      <c r="AE18" s="28">
        <v>42.5</v>
      </c>
      <c r="AF18" s="33">
        <v>5.0000000000000001E-3</v>
      </c>
      <c r="AG18" s="28">
        <v>0.5</v>
      </c>
      <c r="AH18" s="31">
        <v>1E-3</v>
      </c>
      <c r="AI18" s="31">
        <v>0.11</v>
      </c>
      <c r="AJ18" s="31"/>
      <c r="AK18" s="75" t="str">
        <f t="shared" si="58"/>
        <v>1</v>
      </c>
      <c r="AL18" s="75" t="str">
        <f t="shared" si="59"/>
        <v>1</v>
      </c>
      <c r="AM18" s="75" t="str">
        <f t="shared" si="60"/>
        <v>1</v>
      </c>
      <c r="AN18" s="75" t="str">
        <f t="shared" si="61"/>
        <v>1</v>
      </c>
      <c r="AO18" s="75" t="str">
        <f t="shared" si="62"/>
        <v>1</v>
      </c>
      <c r="AP18" s="75" t="str">
        <f t="shared" si="63"/>
        <v>1</v>
      </c>
      <c r="AQ18" s="75" t="str">
        <f t="shared" si="64"/>
        <v>1</v>
      </c>
      <c r="AR18" s="75" t="str">
        <f t="shared" si="65"/>
        <v>1</v>
      </c>
      <c r="AS18" s="75">
        <f t="shared" si="66"/>
        <v>1</v>
      </c>
      <c r="AT18" s="75" t="str">
        <f t="shared" si="67"/>
        <v>1</v>
      </c>
    </row>
    <row r="19" spans="1:46" s="10" customFormat="1" ht="15" customHeight="1" x14ac:dyDescent="0.25">
      <c r="A19" s="4">
        <v>17</v>
      </c>
      <c r="B19" s="4">
        <v>60005401</v>
      </c>
      <c r="C19" s="4" t="s">
        <v>102</v>
      </c>
      <c r="D19" s="4" t="s">
        <v>160</v>
      </c>
      <c r="E19" s="3" t="s">
        <v>152</v>
      </c>
      <c r="F19" s="4" t="s">
        <v>309</v>
      </c>
      <c r="G19" s="4" t="s">
        <v>19</v>
      </c>
      <c r="H19" s="4" t="s">
        <v>182</v>
      </c>
      <c r="I19" s="4" t="s">
        <v>249</v>
      </c>
      <c r="J19" s="4" t="s">
        <v>146</v>
      </c>
      <c r="K19" s="4" t="s">
        <v>117</v>
      </c>
      <c r="L19" s="4">
        <v>2012</v>
      </c>
      <c r="M19" s="4" t="s">
        <v>267</v>
      </c>
      <c r="N19" s="4" t="s">
        <v>153</v>
      </c>
      <c r="O19" s="4" t="s">
        <v>133</v>
      </c>
      <c r="P19" s="4">
        <v>2013</v>
      </c>
      <c r="Q19" s="4"/>
      <c r="R19" s="4" t="s">
        <v>119</v>
      </c>
      <c r="S19" s="13"/>
      <c r="T19" s="4"/>
      <c r="U19" s="4"/>
      <c r="V19" s="4" t="s">
        <v>448</v>
      </c>
      <c r="W19" s="4">
        <v>220</v>
      </c>
      <c r="X19" s="13">
        <v>45690</v>
      </c>
      <c r="Y19" s="27">
        <v>62</v>
      </c>
      <c r="Z19" s="27">
        <v>36</v>
      </c>
      <c r="AA19" s="28" t="s">
        <v>665</v>
      </c>
      <c r="AB19" s="31">
        <v>0.88400000000000001</v>
      </c>
      <c r="AC19" s="32">
        <v>73</v>
      </c>
      <c r="AD19" s="28">
        <v>5</v>
      </c>
      <c r="AE19" s="28">
        <v>45.9</v>
      </c>
      <c r="AF19" s="33">
        <v>3.0000000000000001E-3</v>
      </c>
      <c r="AG19" s="28">
        <v>0.5</v>
      </c>
      <c r="AH19" s="31">
        <v>2E-3</v>
      </c>
      <c r="AI19" s="31">
        <v>0.20200000000000001</v>
      </c>
      <c r="AJ19" s="31"/>
      <c r="AK19" s="75" t="str">
        <f t="shared" ref="AK19:AK22" si="68">IF(AH19&lt;&gt;"",IF(AH19&lt;=0.1,"1",IF(AND(AH19&gt;0.1,AH19&lt;=0.3),"3",IF(AH19&gt;0.3,"5",""))),"1")</f>
        <v>1</v>
      </c>
      <c r="AL19" s="75" t="str">
        <f t="shared" ref="AL19:AL22" si="69">IF(AI19&lt;&gt;"",IF(AI19&lt;=3,"1",IF(AND(AI19&gt;3,AI19&lt;=4),"3",IF(AI19&gt;4,"5",""))),"1")</f>
        <v>1</v>
      </c>
      <c r="AM19" s="75" t="str">
        <f t="shared" ref="AM19:AM22" si="70">IF(AD19&lt;&gt;"",IF(AD19&lt;=20,"1",IF(AND(AD19&gt;20,AD19&lt;=30),"3",IF(AD19&gt;30,"5",""))),"1")</f>
        <v>1</v>
      </c>
      <c r="AN19" s="75" t="str">
        <f t="shared" ref="AN19:AN22" si="71">IF(AF19&lt;&gt;"",IF(AF19&lt;=0.05,"1",IF(AND(AF19&gt;0.05,AF19&lt;=0.1),"3",IF(AF19&gt;0.1,"5",""))),"1")</f>
        <v>1</v>
      </c>
      <c r="AO19" s="75" t="str">
        <f t="shared" ref="AO19:AO22" si="72">IF(AE19&lt;&gt;"",IF(AE19&gt;=32,"1",IF(AND(AE19&gt;=28,AE19&lt;32),"3",IF(AE19&lt;28,"5",""))),"1")</f>
        <v>1</v>
      </c>
      <c r="AP19" s="75" t="str">
        <f t="shared" ref="AP19:AP22" si="73">IF(AG19&lt;&gt;"",IF(AG19&lt;=3.5,"1",IF(AG19&gt;3.5,"5","")),"1")</f>
        <v>1</v>
      </c>
      <c r="AQ19" s="75" t="str">
        <f t="shared" ref="AQ19:AQ22" si="74">IF(AC19&lt;&gt;"",IF(AND(W19=60,AC19&gt;=40),"1",IF(AND(W19=60,AC19&gt;=35,AC19&lt;40),"3",IF(AND(W19=60,AC19&lt;35),"5",IF(AND(W19=220,AC19&gt;=50),"1",IF(AND(W19=220,AC19&gt;=45,AC19&lt;50),"2",IF(AND(W19=220,AC19&lt;45),"5","")))))),"1")</f>
        <v>1</v>
      </c>
      <c r="AR19" s="75" t="str">
        <f t="shared" ref="AR19:AR22" si="75">IF(AJ19&lt;&gt;"",IF(AJ19&gt;=0.2,"1",IF(AND(AJ19&gt;=0.1,AJ19&lt;0.2),"3",IF(AJ19&lt;0.1,"5",""))),"1")</f>
        <v>1</v>
      </c>
      <c r="AS19" s="75">
        <f t="shared" ref="AS19:AS22" si="76">+(3*AK19+3*AL19+4*AM19+2*AN19+3*AO19+1*AP19+5*AQ19+1*AR19)/22</f>
        <v>1</v>
      </c>
      <c r="AT19" s="75" t="str">
        <f t="shared" ref="AT19:AT22" si="77">IF(AND(AS19&gt;0,AS19&lt;=1),"1",IF(AND(AS19&gt;1,AS19&lt;=2),"3",IF(AND(AS19&gt;2,AS19&lt;=3),"6",IF(AND(AS19&gt;3,AS19&lt;=4),"8",IF(AND(AS19&gt;4,AS19&lt;=5),"10","")))))</f>
        <v>1</v>
      </c>
    </row>
    <row r="20" spans="1:46" s="10" customFormat="1" ht="15" customHeight="1" x14ac:dyDescent="0.25">
      <c r="A20" s="4">
        <v>18</v>
      </c>
      <c r="B20" s="4">
        <v>60005402</v>
      </c>
      <c r="C20" s="4" t="s">
        <v>102</v>
      </c>
      <c r="D20" s="4" t="s">
        <v>160</v>
      </c>
      <c r="E20" s="3" t="s">
        <v>153</v>
      </c>
      <c r="F20" s="4" t="s">
        <v>310</v>
      </c>
      <c r="G20" s="4" t="s">
        <v>19</v>
      </c>
      <c r="H20" s="4" t="s">
        <v>181</v>
      </c>
      <c r="I20" s="4" t="s">
        <v>249</v>
      </c>
      <c r="J20" s="4" t="s">
        <v>146</v>
      </c>
      <c r="K20" s="4" t="s">
        <v>117</v>
      </c>
      <c r="L20" s="4">
        <v>2012</v>
      </c>
      <c r="M20" s="4" t="s">
        <v>267</v>
      </c>
      <c r="N20" s="4" t="s">
        <v>153</v>
      </c>
      <c r="O20" s="4" t="s">
        <v>133</v>
      </c>
      <c r="P20" s="4">
        <v>2013</v>
      </c>
      <c r="Q20" s="4"/>
      <c r="R20" s="4" t="s">
        <v>119</v>
      </c>
      <c r="S20" s="13"/>
      <c r="T20" s="4"/>
      <c r="U20" s="4"/>
      <c r="V20" s="4" t="s">
        <v>448</v>
      </c>
      <c r="W20" s="4">
        <v>220</v>
      </c>
      <c r="X20" s="13">
        <v>45690</v>
      </c>
      <c r="Y20" s="27">
        <v>61</v>
      </c>
      <c r="Z20" s="27">
        <v>36</v>
      </c>
      <c r="AA20" s="28" t="s">
        <v>665</v>
      </c>
      <c r="AB20" s="31">
        <v>0.88400000000000001</v>
      </c>
      <c r="AC20" s="32">
        <v>71</v>
      </c>
      <c r="AD20" s="28">
        <v>6</v>
      </c>
      <c r="AE20" s="28">
        <v>46.1</v>
      </c>
      <c r="AF20" s="33">
        <v>3.0000000000000001E-3</v>
      </c>
      <c r="AG20" s="28">
        <v>0.5</v>
      </c>
      <c r="AH20" s="31">
        <v>2E-3</v>
      </c>
      <c r="AI20" s="31">
        <v>0.222</v>
      </c>
      <c r="AJ20" s="31"/>
      <c r="AK20" s="75" t="str">
        <f t="shared" si="68"/>
        <v>1</v>
      </c>
      <c r="AL20" s="75" t="str">
        <f t="shared" si="69"/>
        <v>1</v>
      </c>
      <c r="AM20" s="75" t="str">
        <f t="shared" si="70"/>
        <v>1</v>
      </c>
      <c r="AN20" s="75" t="str">
        <f t="shared" si="71"/>
        <v>1</v>
      </c>
      <c r="AO20" s="75" t="str">
        <f t="shared" si="72"/>
        <v>1</v>
      </c>
      <c r="AP20" s="75" t="str">
        <f t="shared" si="73"/>
        <v>1</v>
      </c>
      <c r="AQ20" s="75" t="str">
        <f t="shared" si="74"/>
        <v>1</v>
      </c>
      <c r="AR20" s="75" t="str">
        <f t="shared" si="75"/>
        <v>1</v>
      </c>
      <c r="AS20" s="75">
        <f t="shared" si="76"/>
        <v>1</v>
      </c>
      <c r="AT20" s="75" t="str">
        <f t="shared" si="77"/>
        <v>1</v>
      </c>
    </row>
    <row r="21" spans="1:46" s="10" customFormat="1" ht="15" customHeight="1" x14ac:dyDescent="0.25">
      <c r="A21" s="4">
        <v>19</v>
      </c>
      <c r="B21" s="4">
        <v>60005403</v>
      </c>
      <c r="C21" s="4" t="s">
        <v>102</v>
      </c>
      <c r="D21" s="4" t="s">
        <v>160</v>
      </c>
      <c r="E21" s="3" t="s">
        <v>154</v>
      </c>
      <c r="F21" s="4" t="s">
        <v>311</v>
      </c>
      <c r="G21" s="4" t="s">
        <v>19</v>
      </c>
      <c r="H21" s="4" t="s">
        <v>184</v>
      </c>
      <c r="I21" s="4" t="s">
        <v>249</v>
      </c>
      <c r="J21" s="4" t="s">
        <v>146</v>
      </c>
      <c r="K21" s="4" t="s">
        <v>117</v>
      </c>
      <c r="L21" s="4">
        <v>2012</v>
      </c>
      <c r="M21" s="4" t="s">
        <v>267</v>
      </c>
      <c r="N21" s="4" t="s">
        <v>153</v>
      </c>
      <c r="O21" s="4" t="s">
        <v>133</v>
      </c>
      <c r="P21" s="4">
        <v>2013</v>
      </c>
      <c r="Q21" s="4"/>
      <c r="R21" s="4" t="s">
        <v>119</v>
      </c>
      <c r="S21" s="13"/>
      <c r="T21" s="4"/>
      <c r="U21" s="4"/>
      <c r="V21" s="4" t="s">
        <v>448</v>
      </c>
      <c r="W21" s="4">
        <v>220</v>
      </c>
      <c r="X21" s="13">
        <v>45690</v>
      </c>
      <c r="Y21" s="27">
        <v>60</v>
      </c>
      <c r="Z21" s="27">
        <v>35</v>
      </c>
      <c r="AA21" s="28" t="s">
        <v>665</v>
      </c>
      <c r="AB21" s="31">
        <v>0.88400000000000001</v>
      </c>
      <c r="AC21" s="32">
        <v>75</v>
      </c>
      <c r="AD21" s="28">
        <v>7</v>
      </c>
      <c r="AE21" s="28">
        <v>45.9</v>
      </c>
      <c r="AF21" s="33">
        <v>4.0000000000000001E-3</v>
      </c>
      <c r="AG21" s="28">
        <v>0.5</v>
      </c>
      <c r="AH21" s="31">
        <v>7.0000000000000001E-3</v>
      </c>
      <c r="AI21" s="31">
        <v>0.371</v>
      </c>
      <c r="AJ21" s="31"/>
      <c r="AK21" s="75" t="str">
        <f t="shared" si="68"/>
        <v>1</v>
      </c>
      <c r="AL21" s="75" t="str">
        <f t="shared" si="69"/>
        <v>1</v>
      </c>
      <c r="AM21" s="75" t="str">
        <f t="shared" si="70"/>
        <v>1</v>
      </c>
      <c r="AN21" s="75" t="str">
        <f t="shared" si="71"/>
        <v>1</v>
      </c>
      <c r="AO21" s="75" t="str">
        <f t="shared" si="72"/>
        <v>1</v>
      </c>
      <c r="AP21" s="75" t="str">
        <f t="shared" si="73"/>
        <v>1</v>
      </c>
      <c r="AQ21" s="75" t="str">
        <f t="shared" si="74"/>
        <v>1</v>
      </c>
      <c r="AR21" s="75" t="str">
        <f t="shared" si="75"/>
        <v>1</v>
      </c>
      <c r="AS21" s="75">
        <f t="shared" si="76"/>
        <v>1</v>
      </c>
      <c r="AT21" s="75" t="str">
        <f t="shared" si="77"/>
        <v>1</v>
      </c>
    </row>
    <row r="22" spans="1:46" s="10" customFormat="1" ht="15" customHeight="1" x14ac:dyDescent="0.25">
      <c r="A22" s="4">
        <v>20</v>
      </c>
      <c r="B22" s="4">
        <v>600049</v>
      </c>
      <c r="C22" s="4" t="s">
        <v>102</v>
      </c>
      <c r="D22" s="4" t="s">
        <v>161</v>
      </c>
      <c r="E22" s="3" t="s">
        <v>152</v>
      </c>
      <c r="F22" s="4" t="s">
        <v>312</v>
      </c>
      <c r="G22" s="4" t="s">
        <v>43</v>
      </c>
      <c r="H22" s="4" t="s">
        <v>172</v>
      </c>
      <c r="I22" s="4" t="s">
        <v>249</v>
      </c>
      <c r="J22" s="4" t="s">
        <v>131</v>
      </c>
      <c r="K22" s="4" t="s">
        <v>117</v>
      </c>
      <c r="L22" s="4">
        <v>1977</v>
      </c>
      <c r="M22" s="4" t="s">
        <v>266</v>
      </c>
      <c r="N22" s="4" t="s">
        <v>304</v>
      </c>
      <c r="O22" s="4" t="s">
        <v>122</v>
      </c>
      <c r="P22" s="4"/>
      <c r="Q22" s="4"/>
      <c r="R22" s="4" t="s">
        <v>123</v>
      </c>
      <c r="S22" s="13"/>
      <c r="T22" s="4"/>
      <c r="U22" s="4"/>
      <c r="V22" s="4" t="s">
        <v>448</v>
      </c>
      <c r="W22" s="4">
        <v>220</v>
      </c>
      <c r="X22" s="13">
        <v>45690</v>
      </c>
      <c r="Y22" s="27">
        <v>57</v>
      </c>
      <c r="Z22" s="27">
        <v>26</v>
      </c>
      <c r="AA22" s="28" t="s">
        <v>665</v>
      </c>
      <c r="AB22" s="31">
        <v>0.872</v>
      </c>
      <c r="AC22" s="32">
        <v>60</v>
      </c>
      <c r="AD22" s="28">
        <v>14</v>
      </c>
      <c r="AE22" s="28">
        <v>33.6</v>
      </c>
      <c r="AF22" s="33">
        <v>2.7E-2</v>
      </c>
      <c r="AG22" s="28">
        <v>2.5</v>
      </c>
      <c r="AH22" s="31">
        <v>7.3999999999999996E-2</v>
      </c>
      <c r="AI22" s="31">
        <v>2.2229999999999999</v>
      </c>
      <c r="AJ22" s="31">
        <v>0.36199999999999999</v>
      </c>
      <c r="AK22" s="75" t="str">
        <f t="shared" si="68"/>
        <v>1</v>
      </c>
      <c r="AL22" s="75" t="str">
        <f t="shared" si="69"/>
        <v>1</v>
      </c>
      <c r="AM22" s="75" t="str">
        <f t="shared" si="70"/>
        <v>1</v>
      </c>
      <c r="AN22" s="75" t="str">
        <f t="shared" si="71"/>
        <v>1</v>
      </c>
      <c r="AO22" s="75" t="str">
        <f t="shared" si="72"/>
        <v>1</v>
      </c>
      <c r="AP22" s="75" t="str">
        <f t="shared" si="73"/>
        <v>1</v>
      </c>
      <c r="AQ22" s="75" t="str">
        <f t="shared" si="74"/>
        <v>1</v>
      </c>
      <c r="AR22" s="75" t="str">
        <f t="shared" si="75"/>
        <v>1</v>
      </c>
      <c r="AS22" s="75">
        <f t="shared" si="76"/>
        <v>1</v>
      </c>
      <c r="AT22" s="75" t="str">
        <f t="shared" si="77"/>
        <v>1</v>
      </c>
    </row>
    <row r="23" spans="1:46" s="10" customFormat="1" ht="15" customHeight="1" x14ac:dyDescent="0.25">
      <c r="A23" s="4">
        <v>21</v>
      </c>
      <c r="B23" s="4">
        <v>600052</v>
      </c>
      <c r="C23" s="4" t="s">
        <v>102</v>
      </c>
      <c r="D23" s="4" t="s">
        <v>161</v>
      </c>
      <c r="E23" s="3" t="s">
        <v>153</v>
      </c>
      <c r="F23" s="4" t="s">
        <v>313</v>
      </c>
      <c r="G23" s="4" t="s">
        <v>43</v>
      </c>
      <c r="H23" s="4" t="s">
        <v>170</v>
      </c>
      <c r="I23" s="4" t="s">
        <v>249</v>
      </c>
      <c r="J23" s="4" t="s">
        <v>131</v>
      </c>
      <c r="K23" s="4" t="s">
        <v>117</v>
      </c>
      <c r="L23" s="4">
        <v>1977</v>
      </c>
      <c r="M23" s="4" t="s">
        <v>266</v>
      </c>
      <c r="N23" s="4" t="s">
        <v>304</v>
      </c>
      <c r="O23" s="4" t="s">
        <v>122</v>
      </c>
      <c r="P23" s="4"/>
      <c r="Q23" s="4"/>
      <c r="R23" s="4" t="s">
        <v>123</v>
      </c>
      <c r="S23" s="13"/>
      <c r="T23" s="4"/>
      <c r="U23" s="4"/>
      <c r="V23" s="4" t="s">
        <v>448</v>
      </c>
      <c r="W23" s="4">
        <v>220</v>
      </c>
      <c r="X23" s="13">
        <v>45690</v>
      </c>
      <c r="Y23" s="27">
        <v>52</v>
      </c>
      <c r="Z23" s="27">
        <v>26</v>
      </c>
      <c r="AA23" s="28" t="s">
        <v>665</v>
      </c>
      <c r="AB23" s="31">
        <v>0.874</v>
      </c>
      <c r="AC23" s="32">
        <v>65</v>
      </c>
      <c r="AD23" s="28">
        <v>14</v>
      </c>
      <c r="AE23" s="28">
        <v>35.6</v>
      </c>
      <c r="AF23" s="33">
        <v>1.2999999999999999E-2</v>
      </c>
      <c r="AG23" s="28">
        <v>2</v>
      </c>
      <c r="AH23" s="31">
        <v>1.7000000000000001E-2</v>
      </c>
      <c r="AI23" s="31">
        <v>0.68400000000000005</v>
      </c>
      <c r="AJ23" s="31">
        <v>0.375</v>
      </c>
      <c r="AK23" s="75" t="str">
        <f t="shared" ref="AK23" si="78">IF(AH23&lt;&gt;"",IF(AH23&lt;=0.1,"1",IF(AND(AH23&gt;0.1,AH23&lt;=0.3),"3",IF(AH23&gt;0.3,"5",""))),"1")</f>
        <v>1</v>
      </c>
      <c r="AL23" s="75" t="str">
        <f t="shared" ref="AL23" si="79">IF(AI23&lt;&gt;"",IF(AI23&lt;=3,"1",IF(AND(AI23&gt;3,AI23&lt;=4),"3",IF(AI23&gt;4,"5",""))),"1")</f>
        <v>1</v>
      </c>
      <c r="AM23" s="75" t="str">
        <f t="shared" ref="AM23" si="80">IF(AD23&lt;&gt;"",IF(AD23&lt;=20,"1",IF(AND(AD23&gt;20,AD23&lt;=30),"3",IF(AD23&gt;30,"5",""))),"1")</f>
        <v>1</v>
      </c>
      <c r="AN23" s="75" t="str">
        <f t="shared" ref="AN23" si="81">IF(AF23&lt;&gt;"",IF(AF23&lt;=0.05,"1",IF(AND(AF23&gt;0.05,AF23&lt;=0.1),"3",IF(AF23&gt;0.1,"5",""))),"1")</f>
        <v>1</v>
      </c>
      <c r="AO23" s="75" t="str">
        <f t="shared" ref="AO23" si="82">IF(AE23&lt;&gt;"",IF(AE23&gt;=32,"1",IF(AND(AE23&gt;=28,AE23&lt;32),"3",IF(AE23&lt;28,"5",""))),"1")</f>
        <v>1</v>
      </c>
      <c r="AP23" s="75" t="str">
        <f t="shared" ref="AP23" si="83">IF(AG23&lt;&gt;"",IF(AG23&lt;=3.5,"1",IF(AG23&gt;3.5,"5","")),"1")</f>
        <v>1</v>
      </c>
      <c r="AQ23" s="75" t="str">
        <f t="shared" ref="AQ23" si="84">IF(AC23&lt;&gt;"",IF(AND(W23=60,AC23&gt;=40),"1",IF(AND(W23=60,AC23&gt;=35,AC23&lt;40),"3",IF(AND(W23=60,AC23&lt;35),"5",IF(AND(W23=220,AC23&gt;=50),"1",IF(AND(W23=220,AC23&gt;=45,AC23&lt;50),"2",IF(AND(W23=220,AC23&lt;45),"5","")))))),"1")</f>
        <v>1</v>
      </c>
      <c r="AR23" s="75" t="str">
        <f t="shared" ref="AR23" si="85">IF(AJ23&lt;&gt;"",IF(AJ23&gt;=0.2,"1",IF(AND(AJ23&gt;=0.1,AJ23&lt;0.2),"3",IF(AJ23&lt;0.1,"5",""))),"1")</f>
        <v>1</v>
      </c>
      <c r="AS23" s="75">
        <f t="shared" ref="AS23" si="86">+(3*AK23+3*AL23+4*AM23+2*AN23+3*AO23+1*AP23+5*AQ23+1*AR23)/22</f>
        <v>1</v>
      </c>
      <c r="AT23" s="75" t="str">
        <f t="shared" ref="AT23" si="87">IF(AND(AS23&gt;0,AS23&lt;=1),"1",IF(AND(AS23&gt;1,AS23&lt;=2),"3",IF(AND(AS23&gt;2,AS23&lt;=3),"6",IF(AND(AS23&gt;3,AS23&lt;=4),"8",IF(AND(AS23&gt;4,AS23&lt;=5),"10","")))))</f>
        <v>1</v>
      </c>
    </row>
    <row r="24" spans="1:46" s="10" customFormat="1" ht="15" customHeight="1" x14ac:dyDescent="0.25">
      <c r="A24" s="4">
        <v>22</v>
      </c>
      <c r="B24" s="4">
        <v>600053</v>
      </c>
      <c r="C24" s="4" t="s">
        <v>102</v>
      </c>
      <c r="D24" s="4" t="s">
        <v>161</v>
      </c>
      <c r="E24" s="3" t="s">
        <v>154</v>
      </c>
      <c r="F24" s="4" t="s">
        <v>314</v>
      </c>
      <c r="G24" s="4" t="s">
        <v>43</v>
      </c>
      <c r="H24" s="4" t="s">
        <v>173</v>
      </c>
      <c r="I24" s="4" t="s">
        <v>249</v>
      </c>
      <c r="J24" s="4" t="s">
        <v>131</v>
      </c>
      <c r="K24" s="4" t="s">
        <v>117</v>
      </c>
      <c r="L24" s="4">
        <v>1977</v>
      </c>
      <c r="M24" s="4" t="s">
        <v>266</v>
      </c>
      <c r="N24" s="4" t="s">
        <v>304</v>
      </c>
      <c r="O24" s="4" t="s">
        <v>122</v>
      </c>
      <c r="P24" s="4"/>
      <c r="Q24" s="4"/>
      <c r="R24" s="4" t="s">
        <v>123</v>
      </c>
      <c r="S24" s="13"/>
      <c r="T24" s="4"/>
      <c r="U24" s="4"/>
      <c r="V24" s="4" t="s">
        <v>448</v>
      </c>
      <c r="W24" s="4">
        <v>220</v>
      </c>
      <c r="X24" s="13">
        <v>45690</v>
      </c>
      <c r="Y24" s="27">
        <v>57</v>
      </c>
      <c r="Z24" s="27">
        <v>26</v>
      </c>
      <c r="AA24" s="28" t="s">
        <v>665</v>
      </c>
      <c r="AB24" s="31">
        <v>0.873</v>
      </c>
      <c r="AC24" s="32">
        <v>65</v>
      </c>
      <c r="AD24" s="28">
        <v>14</v>
      </c>
      <c r="AE24" s="28">
        <v>30.1</v>
      </c>
      <c r="AF24" s="33">
        <v>0.04</v>
      </c>
      <c r="AG24" s="28">
        <v>3</v>
      </c>
      <c r="AH24" s="31">
        <v>5.1999999999999998E-2</v>
      </c>
      <c r="AI24" s="31">
        <v>1.744</v>
      </c>
      <c r="AJ24" s="31">
        <v>0.40500000000000003</v>
      </c>
      <c r="AK24" s="75" t="str">
        <f t="shared" ref="AK24" si="88">IF(AH24&lt;&gt;"",IF(AH24&lt;=0.1,"1",IF(AND(AH24&gt;0.1,AH24&lt;=0.3),"3",IF(AH24&gt;0.3,"5",""))),"1")</f>
        <v>1</v>
      </c>
      <c r="AL24" s="75" t="str">
        <f t="shared" ref="AL24" si="89">IF(AI24&lt;&gt;"",IF(AI24&lt;=3,"1",IF(AND(AI24&gt;3,AI24&lt;=4),"3",IF(AI24&gt;4,"5",""))),"1")</f>
        <v>1</v>
      </c>
      <c r="AM24" s="75" t="str">
        <f t="shared" ref="AM24" si="90">IF(AD24&lt;&gt;"",IF(AD24&lt;=20,"1",IF(AND(AD24&gt;20,AD24&lt;=30),"3",IF(AD24&gt;30,"5",""))),"1")</f>
        <v>1</v>
      </c>
      <c r="AN24" s="75" t="str">
        <f t="shared" ref="AN24" si="91">IF(AF24&lt;&gt;"",IF(AF24&lt;=0.05,"1",IF(AND(AF24&gt;0.05,AF24&lt;=0.1),"3",IF(AF24&gt;0.1,"5",""))),"1")</f>
        <v>1</v>
      </c>
      <c r="AO24" s="75" t="str">
        <f t="shared" ref="AO24" si="92">IF(AE24&lt;&gt;"",IF(AE24&gt;=32,"1",IF(AND(AE24&gt;=28,AE24&lt;32),"3",IF(AE24&lt;28,"5",""))),"1")</f>
        <v>3</v>
      </c>
      <c r="AP24" s="75" t="str">
        <f t="shared" ref="AP24" si="93">IF(AG24&lt;&gt;"",IF(AG24&lt;=3.5,"1",IF(AG24&gt;3.5,"5","")),"1")</f>
        <v>1</v>
      </c>
      <c r="AQ24" s="75" t="str">
        <f t="shared" ref="AQ24" si="94">IF(AC24&lt;&gt;"",IF(AND(W24=60,AC24&gt;=40),"1",IF(AND(W24=60,AC24&gt;=35,AC24&lt;40),"3",IF(AND(W24=60,AC24&lt;35),"5",IF(AND(W24=220,AC24&gt;=50),"1",IF(AND(W24=220,AC24&gt;=45,AC24&lt;50),"2",IF(AND(W24=220,AC24&lt;45),"5","")))))),"1")</f>
        <v>1</v>
      </c>
      <c r="AR24" s="75" t="str">
        <f t="shared" ref="AR24" si="95">IF(AJ24&lt;&gt;"",IF(AJ24&gt;=0.2,"1",IF(AND(AJ24&gt;=0.1,AJ24&lt;0.2),"3",IF(AJ24&lt;0.1,"5",""))),"1")</f>
        <v>1</v>
      </c>
      <c r="AS24" s="75">
        <f t="shared" ref="AS24" si="96">+(3*AK24+3*AL24+4*AM24+2*AN24+3*AO24+1*AP24+5*AQ24+1*AR24)/22</f>
        <v>1.2727272727272727</v>
      </c>
      <c r="AT24" s="75" t="str">
        <f t="shared" ref="AT24" si="97">IF(AND(AS24&gt;0,AS24&lt;=1),"1",IF(AND(AS24&gt;1,AS24&lt;=2),"3",IF(AND(AS24&gt;2,AS24&lt;=3),"6",IF(AND(AS24&gt;3,AS24&lt;=4),"8",IF(AND(AS24&gt;4,AS24&lt;=5),"10","")))))</f>
        <v>3</v>
      </c>
    </row>
    <row r="25" spans="1:46" s="10" customFormat="1" ht="15" customHeight="1" x14ac:dyDescent="0.25">
      <c r="A25" s="4">
        <v>23</v>
      </c>
      <c r="B25" s="4">
        <v>60003655</v>
      </c>
      <c r="C25" s="4" t="s">
        <v>102</v>
      </c>
      <c r="D25" s="4" t="s">
        <v>156</v>
      </c>
      <c r="E25" s="3"/>
      <c r="F25" s="4" t="s">
        <v>315</v>
      </c>
      <c r="G25" s="4" t="s">
        <v>12</v>
      </c>
      <c r="H25" s="4" t="s">
        <v>63</v>
      </c>
      <c r="I25" s="4" t="s">
        <v>245</v>
      </c>
      <c r="J25" s="4" t="s">
        <v>134</v>
      </c>
      <c r="K25" s="4" t="s">
        <v>125</v>
      </c>
      <c r="L25" s="4">
        <v>2008</v>
      </c>
      <c r="M25" s="4" t="s">
        <v>267</v>
      </c>
      <c r="N25" s="4" t="s">
        <v>153</v>
      </c>
      <c r="O25" s="4" t="s">
        <v>135</v>
      </c>
      <c r="P25" s="4">
        <v>2008</v>
      </c>
      <c r="Q25" s="4"/>
      <c r="R25" s="4" t="s">
        <v>119</v>
      </c>
      <c r="S25" s="13"/>
      <c r="T25" s="4"/>
      <c r="U25" s="4"/>
      <c r="V25" s="4" t="s">
        <v>448</v>
      </c>
      <c r="W25" s="4">
        <v>60</v>
      </c>
      <c r="X25" s="13">
        <v>45690</v>
      </c>
      <c r="Y25" s="27">
        <v>60</v>
      </c>
      <c r="Z25" s="27">
        <v>31</v>
      </c>
      <c r="AA25" s="28" t="s">
        <v>665</v>
      </c>
      <c r="AB25" s="31">
        <v>0.88500000000000001</v>
      </c>
      <c r="AC25" s="32">
        <v>75</v>
      </c>
      <c r="AD25" s="28">
        <v>7</v>
      </c>
      <c r="AE25" s="28">
        <v>33.799999999999997</v>
      </c>
      <c r="AF25" s="33">
        <v>5.0000000000000001E-3</v>
      </c>
      <c r="AG25" s="28">
        <v>1.5</v>
      </c>
      <c r="AH25" s="31">
        <v>1.2E-2</v>
      </c>
      <c r="AI25" s="31">
        <v>0.57099999999999995</v>
      </c>
      <c r="AJ25" s="31"/>
      <c r="AK25" s="75" t="str">
        <f t="shared" ref="AK25:AK29" si="98">IF(AH25&lt;&gt;"",IF(AH25&lt;=0.1,"1",IF(AND(AH25&gt;0.1,AH25&lt;=0.3),"3",IF(AH25&gt;0.3,"5",""))),"1")</f>
        <v>1</v>
      </c>
      <c r="AL25" s="75" t="str">
        <f t="shared" ref="AL25:AL29" si="99">IF(AI25&lt;&gt;"",IF(AI25&lt;=3,"1",IF(AND(AI25&gt;3,AI25&lt;=4),"3",IF(AI25&gt;4,"5",""))),"1")</f>
        <v>1</v>
      </c>
      <c r="AM25" s="75" t="str">
        <f t="shared" ref="AM25:AM29" si="100">IF(AD25&lt;&gt;"",IF(AD25&lt;=20,"1",IF(AND(AD25&gt;20,AD25&lt;=30),"3",IF(AD25&gt;30,"5",""))),"1")</f>
        <v>1</v>
      </c>
      <c r="AN25" s="75" t="str">
        <f t="shared" ref="AN25:AN29" si="101">IF(AF25&lt;&gt;"",IF(AF25&lt;=0.05,"1",IF(AND(AF25&gt;0.05,AF25&lt;=0.1),"3",IF(AF25&gt;0.1,"5",""))),"1")</f>
        <v>1</v>
      </c>
      <c r="AO25" s="75" t="str">
        <f t="shared" ref="AO25:AO29" si="102">IF(AE25&lt;&gt;"",IF(AE25&gt;=32,"1",IF(AND(AE25&gt;=28,AE25&lt;32),"3",IF(AE25&lt;28,"5",""))),"1")</f>
        <v>1</v>
      </c>
      <c r="AP25" s="75" t="str">
        <f t="shared" ref="AP25:AP29" si="103">IF(AG25&lt;&gt;"",IF(AG25&lt;=3.5,"1",IF(AG25&gt;3.5,"5","")),"1")</f>
        <v>1</v>
      </c>
      <c r="AQ25" s="75" t="str">
        <f t="shared" ref="AQ25:AQ29" si="104">IF(AC25&lt;&gt;"",IF(AND(W25=60,AC25&gt;=40),"1",IF(AND(W25=60,AC25&gt;=35,AC25&lt;40),"3",IF(AND(W25=60,AC25&lt;35),"5",IF(AND(W25=220,AC25&gt;=50),"1",IF(AND(W25=220,AC25&gt;=45,AC25&lt;50),"2",IF(AND(W25=220,AC25&lt;45),"5","")))))),"1")</f>
        <v>1</v>
      </c>
      <c r="AR25" s="75" t="str">
        <f t="shared" ref="AR25:AR29" si="105">IF(AJ25&lt;&gt;"",IF(AJ25&gt;=0.2,"1",IF(AND(AJ25&gt;=0.1,AJ25&lt;0.2),"3",IF(AJ25&lt;0.1,"5",""))),"1")</f>
        <v>1</v>
      </c>
      <c r="AS25" s="75">
        <f t="shared" ref="AS25:AS29" si="106">+(3*AK25+3*AL25+4*AM25+2*AN25+3*AO25+1*AP25+5*AQ25+1*AR25)/22</f>
        <v>1</v>
      </c>
      <c r="AT25" s="75" t="str">
        <f t="shared" ref="AT25:AT29" si="107">IF(AND(AS25&gt;0,AS25&lt;=1),"1",IF(AND(AS25&gt;1,AS25&lt;=2),"3",IF(AND(AS25&gt;2,AS25&lt;=3),"6",IF(AND(AS25&gt;3,AS25&lt;=4),"8",IF(AND(AS25&gt;4,AS25&lt;=5),"10","")))))</f>
        <v>1</v>
      </c>
    </row>
    <row r="26" spans="1:46" s="10" customFormat="1" ht="15" customHeight="1" x14ac:dyDescent="0.25">
      <c r="A26" s="4">
        <v>24</v>
      </c>
      <c r="B26" s="11">
        <v>60007201</v>
      </c>
      <c r="C26" s="8" t="s">
        <v>102</v>
      </c>
      <c r="D26" s="8" t="s">
        <v>163</v>
      </c>
      <c r="E26" s="8"/>
      <c r="F26" s="4" t="s">
        <v>316</v>
      </c>
      <c r="G26" s="8" t="s">
        <v>19</v>
      </c>
      <c r="H26" s="8" t="s">
        <v>57</v>
      </c>
      <c r="I26" s="8" t="s">
        <v>10</v>
      </c>
      <c r="J26" s="8">
        <v>50</v>
      </c>
      <c r="K26" s="8" t="s">
        <v>214</v>
      </c>
      <c r="L26" s="8">
        <v>2016</v>
      </c>
      <c r="M26" s="4" t="s">
        <v>267</v>
      </c>
      <c r="N26" s="4" t="s">
        <v>153</v>
      </c>
      <c r="O26" s="4" t="s">
        <v>118</v>
      </c>
      <c r="P26" s="8">
        <v>2016</v>
      </c>
      <c r="Q26" s="8"/>
      <c r="R26" s="4" t="s">
        <v>119</v>
      </c>
      <c r="S26" s="13"/>
      <c r="T26" s="4"/>
      <c r="U26" s="4"/>
      <c r="V26" s="4" t="s">
        <v>448</v>
      </c>
      <c r="W26" s="4">
        <v>60</v>
      </c>
      <c r="X26" s="13">
        <v>45690</v>
      </c>
      <c r="Y26" s="27">
        <v>60</v>
      </c>
      <c r="Z26" s="27">
        <v>30</v>
      </c>
      <c r="AA26" s="28" t="s">
        <v>665</v>
      </c>
      <c r="AB26" s="31">
        <v>0.88</v>
      </c>
      <c r="AC26" s="32">
        <v>68</v>
      </c>
      <c r="AD26" s="28">
        <v>5</v>
      </c>
      <c r="AE26" s="28">
        <v>39</v>
      </c>
      <c r="AF26" s="33">
        <v>2E-3</v>
      </c>
      <c r="AG26" s="28">
        <v>0.5</v>
      </c>
      <c r="AH26" s="31">
        <v>6.0000000000000001E-3</v>
      </c>
      <c r="AI26" s="31">
        <v>0.13</v>
      </c>
      <c r="AJ26" s="31"/>
      <c r="AK26" s="75" t="str">
        <f t="shared" si="98"/>
        <v>1</v>
      </c>
      <c r="AL26" s="75" t="str">
        <f t="shared" si="99"/>
        <v>1</v>
      </c>
      <c r="AM26" s="75" t="str">
        <f t="shared" si="100"/>
        <v>1</v>
      </c>
      <c r="AN26" s="75" t="str">
        <f t="shared" si="101"/>
        <v>1</v>
      </c>
      <c r="AO26" s="75" t="str">
        <f t="shared" si="102"/>
        <v>1</v>
      </c>
      <c r="AP26" s="75" t="str">
        <f t="shared" si="103"/>
        <v>1</v>
      </c>
      <c r="AQ26" s="75" t="str">
        <f t="shared" si="104"/>
        <v>1</v>
      </c>
      <c r="AR26" s="75" t="str">
        <f t="shared" si="105"/>
        <v>1</v>
      </c>
      <c r="AS26" s="75">
        <f t="shared" si="106"/>
        <v>1</v>
      </c>
      <c r="AT26" s="75" t="str">
        <f t="shared" si="107"/>
        <v>1</v>
      </c>
    </row>
    <row r="27" spans="1:46" s="10" customFormat="1" ht="15" customHeight="1" x14ac:dyDescent="0.25">
      <c r="A27" s="4">
        <v>25</v>
      </c>
      <c r="B27" s="4">
        <v>60005445</v>
      </c>
      <c r="C27" s="4" t="s">
        <v>102</v>
      </c>
      <c r="D27" s="4" t="s">
        <v>162</v>
      </c>
      <c r="E27" s="3"/>
      <c r="F27" s="4" t="s">
        <v>317</v>
      </c>
      <c r="G27" s="4" t="s">
        <v>19</v>
      </c>
      <c r="H27" s="4">
        <v>364072</v>
      </c>
      <c r="I27" s="4" t="s">
        <v>10</v>
      </c>
      <c r="J27" s="4">
        <v>50</v>
      </c>
      <c r="K27" s="4" t="s">
        <v>120</v>
      </c>
      <c r="L27" s="4">
        <v>2012</v>
      </c>
      <c r="M27" s="4" t="s">
        <v>267</v>
      </c>
      <c r="N27" s="4" t="s">
        <v>153</v>
      </c>
      <c r="O27" s="4" t="s">
        <v>148</v>
      </c>
      <c r="P27" s="4">
        <v>2013</v>
      </c>
      <c r="Q27" s="4"/>
      <c r="R27" s="4" t="s">
        <v>119</v>
      </c>
      <c r="S27" s="13"/>
      <c r="T27" s="4"/>
      <c r="U27" s="4"/>
      <c r="V27" s="4" t="s">
        <v>448</v>
      </c>
      <c r="W27" s="4">
        <v>60</v>
      </c>
      <c r="X27" s="13">
        <v>45690</v>
      </c>
      <c r="Y27" s="27">
        <v>60</v>
      </c>
      <c r="Z27" s="27">
        <v>29</v>
      </c>
      <c r="AA27" s="28" t="s">
        <v>665</v>
      </c>
      <c r="AB27" s="31">
        <v>0.88400000000000001</v>
      </c>
      <c r="AC27" s="32">
        <v>69</v>
      </c>
      <c r="AD27" s="28">
        <v>5</v>
      </c>
      <c r="AE27" s="28">
        <v>36.700000000000003</v>
      </c>
      <c r="AF27" s="33">
        <v>1.6E-2</v>
      </c>
      <c r="AG27" s="28">
        <v>1.5</v>
      </c>
      <c r="AH27" s="31">
        <v>1.2E-2</v>
      </c>
      <c r="AI27" s="31">
        <v>0.442</v>
      </c>
      <c r="AJ27" s="31"/>
      <c r="AK27" s="75" t="str">
        <f t="shared" si="98"/>
        <v>1</v>
      </c>
      <c r="AL27" s="75" t="str">
        <f t="shared" si="99"/>
        <v>1</v>
      </c>
      <c r="AM27" s="75" t="str">
        <f t="shared" si="100"/>
        <v>1</v>
      </c>
      <c r="AN27" s="75" t="str">
        <f t="shared" si="101"/>
        <v>1</v>
      </c>
      <c r="AO27" s="75" t="str">
        <f t="shared" si="102"/>
        <v>1</v>
      </c>
      <c r="AP27" s="75" t="str">
        <f t="shared" si="103"/>
        <v>1</v>
      </c>
      <c r="AQ27" s="75" t="str">
        <f t="shared" si="104"/>
        <v>1</v>
      </c>
      <c r="AR27" s="75" t="str">
        <f t="shared" si="105"/>
        <v>1</v>
      </c>
      <c r="AS27" s="75">
        <f t="shared" si="106"/>
        <v>1</v>
      </c>
      <c r="AT27" s="75" t="str">
        <f t="shared" si="107"/>
        <v>1</v>
      </c>
    </row>
    <row r="28" spans="1:46" s="10" customFormat="1" ht="15" customHeight="1" x14ac:dyDescent="0.25">
      <c r="A28" s="4">
        <v>26</v>
      </c>
      <c r="B28" s="3">
        <v>60009843</v>
      </c>
      <c r="C28" s="4" t="s">
        <v>84</v>
      </c>
      <c r="D28" s="3" t="s">
        <v>156</v>
      </c>
      <c r="E28" s="3"/>
      <c r="F28" s="4" t="s">
        <v>318</v>
      </c>
      <c r="G28" s="3" t="s">
        <v>29</v>
      </c>
      <c r="H28" s="4" t="s">
        <v>437</v>
      </c>
      <c r="I28" s="2" t="s">
        <v>10</v>
      </c>
      <c r="J28" s="3">
        <v>50</v>
      </c>
      <c r="K28" s="2" t="s">
        <v>120</v>
      </c>
      <c r="L28" s="3">
        <v>2022</v>
      </c>
      <c r="M28" s="4" t="s">
        <v>267</v>
      </c>
      <c r="N28" s="4" t="s">
        <v>153</v>
      </c>
      <c r="O28" s="3" t="s">
        <v>20</v>
      </c>
      <c r="P28" s="4">
        <v>2022</v>
      </c>
      <c r="Q28" s="4"/>
      <c r="R28" s="4" t="s">
        <v>119</v>
      </c>
      <c r="S28" s="13"/>
      <c r="T28" s="4"/>
      <c r="U28" s="4"/>
      <c r="V28" s="4" t="s">
        <v>448</v>
      </c>
      <c r="W28" s="4">
        <v>60</v>
      </c>
      <c r="X28" s="13">
        <v>45705</v>
      </c>
      <c r="Y28" s="27">
        <v>69</v>
      </c>
      <c r="Z28" s="27" t="s">
        <v>664</v>
      </c>
      <c r="AA28" s="28" t="s">
        <v>665</v>
      </c>
      <c r="AB28" s="31">
        <v>0.878</v>
      </c>
      <c r="AC28" s="32">
        <v>67</v>
      </c>
      <c r="AD28" s="28">
        <v>6</v>
      </c>
      <c r="AE28" s="28">
        <v>32.9</v>
      </c>
      <c r="AF28" s="33">
        <v>0.01</v>
      </c>
      <c r="AG28" s="28">
        <v>1</v>
      </c>
      <c r="AH28" s="31">
        <v>2.9000000000000001E-2</v>
      </c>
      <c r="AI28" s="31">
        <v>0.80600000000000005</v>
      </c>
      <c r="AJ28" s="31"/>
      <c r="AK28" s="75" t="str">
        <f t="shared" si="98"/>
        <v>1</v>
      </c>
      <c r="AL28" s="75" t="str">
        <f t="shared" si="99"/>
        <v>1</v>
      </c>
      <c r="AM28" s="75" t="str">
        <f t="shared" si="100"/>
        <v>1</v>
      </c>
      <c r="AN28" s="75" t="str">
        <f t="shared" si="101"/>
        <v>1</v>
      </c>
      <c r="AO28" s="75" t="str">
        <f t="shared" si="102"/>
        <v>1</v>
      </c>
      <c r="AP28" s="75" t="str">
        <f t="shared" si="103"/>
        <v>1</v>
      </c>
      <c r="AQ28" s="75" t="str">
        <f t="shared" si="104"/>
        <v>1</v>
      </c>
      <c r="AR28" s="75" t="str">
        <f t="shared" si="105"/>
        <v>1</v>
      </c>
      <c r="AS28" s="75">
        <f t="shared" si="106"/>
        <v>1</v>
      </c>
      <c r="AT28" s="75" t="str">
        <f t="shared" si="107"/>
        <v>1</v>
      </c>
    </row>
    <row r="29" spans="1:46" s="10" customFormat="1" ht="15" customHeight="1" x14ac:dyDescent="0.25">
      <c r="A29" s="4">
        <v>27</v>
      </c>
      <c r="B29" s="4">
        <v>500090</v>
      </c>
      <c r="C29" s="4" t="s">
        <v>84</v>
      </c>
      <c r="D29" s="4" t="s">
        <v>163</v>
      </c>
      <c r="E29" s="3"/>
      <c r="F29" s="4" t="s">
        <v>319</v>
      </c>
      <c r="G29" s="4" t="s">
        <v>29</v>
      </c>
      <c r="H29" s="4" t="s">
        <v>284</v>
      </c>
      <c r="I29" s="4" t="s">
        <v>10</v>
      </c>
      <c r="J29" s="4" t="s">
        <v>32</v>
      </c>
      <c r="K29" s="4" t="s">
        <v>120</v>
      </c>
      <c r="L29" s="4">
        <v>2019</v>
      </c>
      <c r="M29" s="4" t="s">
        <v>266</v>
      </c>
      <c r="N29" s="4" t="s">
        <v>304</v>
      </c>
      <c r="O29" s="4" t="s">
        <v>20</v>
      </c>
      <c r="P29" s="4"/>
      <c r="Q29" s="4" t="s">
        <v>608</v>
      </c>
      <c r="R29" s="4" t="s">
        <v>119</v>
      </c>
      <c r="S29" s="13"/>
      <c r="T29" s="4"/>
      <c r="U29" s="4"/>
      <c r="V29" s="4" t="s">
        <v>448</v>
      </c>
      <c r="W29" s="4">
        <v>60</v>
      </c>
      <c r="X29" s="13">
        <v>45705</v>
      </c>
      <c r="Y29" s="27">
        <v>67</v>
      </c>
      <c r="Z29" s="27" t="s">
        <v>664</v>
      </c>
      <c r="AA29" s="28" t="s">
        <v>665</v>
      </c>
      <c r="AB29" s="31">
        <v>0.88600000000000001</v>
      </c>
      <c r="AC29" s="32">
        <v>72</v>
      </c>
      <c r="AD29" s="28">
        <v>7</v>
      </c>
      <c r="AE29" s="28">
        <v>37.799999999999997</v>
      </c>
      <c r="AF29" s="33">
        <v>0.01</v>
      </c>
      <c r="AG29" s="28">
        <v>0.5</v>
      </c>
      <c r="AH29" s="31">
        <v>1.7000000000000001E-2</v>
      </c>
      <c r="AI29" s="31">
        <v>0.56299999999999994</v>
      </c>
      <c r="AJ29" s="31"/>
      <c r="AK29" s="75" t="str">
        <f t="shared" si="98"/>
        <v>1</v>
      </c>
      <c r="AL29" s="75" t="str">
        <f t="shared" si="99"/>
        <v>1</v>
      </c>
      <c r="AM29" s="75" t="str">
        <f t="shared" si="100"/>
        <v>1</v>
      </c>
      <c r="AN29" s="75" t="str">
        <f t="shared" si="101"/>
        <v>1</v>
      </c>
      <c r="AO29" s="75" t="str">
        <f t="shared" si="102"/>
        <v>1</v>
      </c>
      <c r="AP29" s="75" t="str">
        <f t="shared" si="103"/>
        <v>1</v>
      </c>
      <c r="AQ29" s="75" t="str">
        <f t="shared" si="104"/>
        <v>1</v>
      </c>
      <c r="AR29" s="75" t="str">
        <f t="shared" si="105"/>
        <v>1</v>
      </c>
      <c r="AS29" s="75">
        <f t="shared" si="106"/>
        <v>1</v>
      </c>
      <c r="AT29" s="75" t="str">
        <f t="shared" si="107"/>
        <v>1</v>
      </c>
    </row>
    <row r="30" spans="1:46" s="10" customFormat="1" ht="15" customHeight="1" x14ac:dyDescent="0.25">
      <c r="A30" s="4">
        <v>28</v>
      </c>
      <c r="B30" s="4">
        <v>50500506</v>
      </c>
      <c r="C30" s="4" t="s">
        <v>84</v>
      </c>
      <c r="D30" s="4" t="s">
        <v>162</v>
      </c>
      <c r="E30" s="3"/>
      <c r="F30" s="4" t="s">
        <v>320</v>
      </c>
      <c r="G30" s="4" t="s">
        <v>29</v>
      </c>
      <c r="H30" s="4" t="s">
        <v>35</v>
      </c>
      <c r="I30" s="4" t="s">
        <v>10</v>
      </c>
      <c r="J30" s="4">
        <v>25</v>
      </c>
      <c r="K30" s="4" t="s">
        <v>120</v>
      </c>
      <c r="L30" s="4">
        <v>2017</v>
      </c>
      <c r="M30" s="4" t="s">
        <v>267</v>
      </c>
      <c r="N30" s="4" t="s">
        <v>153</v>
      </c>
      <c r="O30" s="4" t="s">
        <v>118</v>
      </c>
      <c r="P30" s="4">
        <v>2018</v>
      </c>
      <c r="Q30" s="4" t="s">
        <v>609</v>
      </c>
      <c r="R30" s="4" t="s">
        <v>119</v>
      </c>
      <c r="S30" s="13"/>
      <c r="T30" s="4"/>
      <c r="U30" s="4"/>
      <c r="V30" s="4" t="s">
        <v>448</v>
      </c>
      <c r="W30" s="4">
        <v>60</v>
      </c>
      <c r="X30" s="13">
        <v>45705</v>
      </c>
      <c r="Y30" s="27">
        <v>70</v>
      </c>
      <c r="Z30" s="27" t="s">
        <v>664</v>
      </c>
      <c r="AA30" s="28" t="s">
        <v>665</v>
      </c>
      <c r="AB30" s="31">
        <v>0.88200000000000001</v>
      </c>
      <c r="AC30" s="32">
        <v>75</v>
      </c>
      <c r="AD30" s="28">
        <v>7</v>
      </c>
      <c r="AE30" s="28">
        <v>37.200000000000003</v>
      </c>
      <c r="AF30" s="33">
        <v>4.0000000000000001E-3</v>
      </c>
      <c r="AG30" s="28">
        <v>0.5</v>
      </c>
      <c r="AH30" s="31">
        <v>3.0000000000000001E-3</v>
      </c>
      <c r="AI30" s="31">
        <v>0.20699999999999999</v>
      </c>
      <c r="AJ30" s="31"/>
      <c r="AK30" s="75" t="str">
        <f t="shared" ref="AK30" si="108">IF(AH30&lt;&gt;"",IF(AH30&lt;=0.1,"1",IF(AND(AH30&gt;0.1,AH30&lt;=0.3),"3",IF(AH30&gt;0.3,"5",""))),"1")</f>
        <v>1</v>
      </c>
      <c r="AL30" s="75" t="str">
        <f t="shared" ref="AL30" si="109">IF(AI30&lt;&gt;"",IF(AI30&lt;=3,"1",IF(AND(AI30&gt;3,AI30&lt;=4),"3",IF(AI30&gt;4,"5",""))),"1")</f>
        <v>1</v>
      </c>
      <c r="AM30" s="75" t="str">
        <f t="shared" ref="AM30" si="110">IF(AD30&lt;&gt;"",IF(AD30&lt;=20,"1",IF(AND(AD30&gt;20,AD30&lt;=30),"3",IF(AD30&gt;30,"5",""))),"1")</f>
        <v>1</v>
      </c>
      <c r="AN30" s="75" t="str">
        <f t="shared" ref="AN30" si="111">IF(AF30&lt;&gt;"",IF(AF30&lt;=0.05,"1",IF(AND(AF30&gt;0.05,AF30&lt;=0.1),"3",IF(AF30&gt;0.1,"5",""))),"1")</f>
        <v>1</v>
      </c>
      <c r="AO30" s="75" t="str">
        <f t="shared" ref="AO30" si="112">IF(AE30&lt;&gt;"",IF(AE30&gt;=32,"1",IF(AND(AE30&gt;=28,AE30&lt;32),"3",IF(AE30&lt;28,"5",""))),"1")</f>
        <v>1</v>
      </c>
      <c r="AP30" s="75" t="str">
        <f t="shared" ref="AP30" si="113">IF(AG30&lt;&gt;"",IF(AG30&lt;=3.5,"1",IF(AG30&gt;3.5,"5","")),"1")</f>
        <v>1</v>
      </c>
      <c r="AQ30" s="75" t="str">
        <f t="shared" ref="AQ30" si="114">IF(AC30&lt;&gt;"",IF(AND(W30=60,AC30&gt;=40),"1",IF(AND(W30=60,AC30&gt;=35,AC30&lt;40),"3",IF(AND(W30=60,AC30&lt;35),"5",IF(AND(W30=220,AC30&gt;=50),"1",IF(AND(W30=220,AC30&gt;=45,AC30&lt;50),"2",IF(AND(W30=220,AC30&lt;45),"5","")))))),"1")</f>
        <v>1</v>
      </c>
      <c r="AR30" s="75" t="str">
        <f t="shared" ref="AR30" si="115">IF(AJ30&lt;&gt;"",IF(AJ30&gt;=0.2,"1",IF(AND(AJ30&gt;=0.1,AJ30&lt;0.2),"3",IF(AJ30&lt;0.1,"5",""))),"1")</f>
        <v>1</v>
      </c>
      <c r="AS30" s="75">
        <f t="shared" ref="AS30" si="116">+(3*AK30+3*AL30+4*AM30+2*AN30+3*AO30+1*AP30+5*AQ30+1*AR30)/22</f>
        <v>1</v>
      </c>
      <c r="AT30" s="75" t="str">
        <f t="shared" ref="AT30" si="117">IF(AND(AS30&gt;0,AS30&lt;=1),"1",IF(AND(AS30&gt;1,AS30&lt;=2),"3",IF(AND(AS30&gt;2,AS30&lt;=3),"6",IF(AND(AS30&gt;3,AS30&lt;=4),"8",IF(AND(AS30&gt;4,AS30&lt;=5),"10","")))))</f>
        <v>1</v>
      </c>
    </row>
    <row r="31" spans="1:46" s="10" customFormat="1" ht="15" customHeight="1" x14ac:dyDescent="0.25">
      <c r="A31" s="4">
        <v>29</v>
      </c>
      <c r="B31" s="4">
        <v>500034</v>
      </c>
      <c r="C31" s="4" t="s">
        <v>96</v>
      </c>
      <c r="D31" s="4" t="s">
        <v>156</v>
      </c>
      <c r="E31" s="3"/>
      <c r="F31" s="4" t="s">
        <v>321</v>
      </c>
      <c r="G31" s="4" t="s">
        <v>251</v>
      </c>
      <c r="H31" s="4" t="s">
        <v>240</v>
      </c>
      <c r="I31" s="4" t="s">
        <v>10</v>
      </c>
      <c r="J31" s="4">
        <v>25</v>
      </c>
      <c r="K31" s="4" t="s">
        <v>214</v>
      </c>
      <c r="L31" s="4">
        <v>2020</v>
      </c>
      <c r="M31" s="4" t="s">
        <v>267</v>
      </c>
      <c r="N31" s="4" t="s">
        <v>153</v>
      </c>
      <c r="O31" s="4" t="s">
        <v>118</v>
      </c>
      <c r="P31" s="4">
        <v>2021</v>
      </c>
      <c r="Q31" s="4" t="s">
        <v>252</v>
      </c>
      <c r="R31" s="4" t="s">
        <v>119</v>
      </c>
      <c r="S31" s="13"/>
      <c r="T31" s="4"/>
      <c r="U31" s="4"/>
      <c r="V31" s="4" t="s">
        <v>448</v>
      </c>
      <c r="W31" s="4">
        <v>60</v>
      </c>
      <c r="X31" s="13">
        <v>45696</v>
      </c>
      <c r="Y31" s="27">
        <v>65</v>
      </c>
      <c r="Z31" s="27">
        <v>25</v>
      </c>
      <c r="AA31" s="28" t="s">
        <v>665</v>
      </c>
      <c r="AB31" s="31">
        <v>0.88500000000000001</v>
      </c>
      <c r="AC31" s="32">
        <v>74</v>
      </c>
      <c r="AD31" s="28">
        <v>4</v>
      </c>
      <c r="AE31" s="28">
        <v>43.6</v>
      </c>
      <c r="AF31" s="33">
        <v>2E-3</v>
      </c>
      <c r="AG31" s="28">
        <v>0.5</v>
      </c>
      <c r="AH31" s="31">
        <v>2E-3</v>
      </c>
      <c r="AI31" s="31">
        <v>9.0999999999999998E-2</v>
      </c>
      <c r="AJ31" s="31"/>
      <c r="AK31" s="75" t="str">
        <f t="shared" ref="AK31:AK33" si="118">IF(AH31&lt;&gt;"",IF(AH31&lt;=0.1,"1",IF(AND(AH31&gt;0.1,AH31&lt;=0.3),"3",IF(AH31&gt;0.3,"5",""))),"1")</f>
        <v>1</v>
      </c>
      <c r="AL31" s="75" t="str">
        <f t="shared" ref="AL31:AL33" si="119">IF(AI31&lt;&gt;"",IF(AI31&lt;=3,"1",IF(AND(AI31&gt;3,AI31&lt;=4),"3",IF(AI31&gt;4,"5",""))),"1")</f>
        <v>1</v>
      </c>
      <c r="AM31" s="75" t="str">
        <f t="shared" ref="AM31:AM33" si="120">IF(AD31&lt;&gt;"",IF(AD31&lt;=20,"1",IF(AND(AD31&gt;20,AD31&lt;=30),"3",IF(AD31&gt;30,"5",""))),"1")</f>
        <v>1</v>
      </c>
      <c r="AN31" s="75" t="str">
        <f t="shared" ref="AN31:AN33" si="121">IF(AF31&lt;&gt;"",IF(AF31&lt;=0.05,"1",IF(AND(AF31&gt;0.05,AF31&lt;=0.1),"3",IF(AF31&gt;0.1,"5",""))),"1")</f>
        <v>1</v>
      </c>
      <c r="AO31" s="75" t="str">
        <f t="shared" ref="AO31:AO33" si="122">IF(AE31&lt;&gt;"",IF(AE31&gt;=32,"1",IF(AND(AE31&gt;=28,AE31&lt;32),"3",IF(AE31&lt;28,"5",""))),"1")</f>
        <v>1</v>
      </c>
      <c r="AP31" s="75" t="str">
        <f t="shared" ref="AP31:AP33" si="123">IF(AG31&lt;&gt;"",IF(AG31&lt;=3.5,"1",IF(AG31&gt;3.5,"5","")),"1")</f>
        <v>1</v>
      </c>
      <c r="AQ31" s="75" t="str">
        <f t="shared" ref="AQ31:AQ33" si="124">IF(AC31&lt;&gt;"",IF(AND(W31=60,AC31&gt;=40),"1",IF(AND(W31=60,AC31&gt;=35,AC31&lt;40),"3",IF(AND(W31=60,AC31&lt;35),"5",IF(AND(W31=220,AC31&gt;=50),"1",IF(AND(W31=220,AC31&gt;=45,AC31&lt;50),"2",IF(AND(W31=220,AC31&lt;45),"5","")))))),"1")</f>
        <v>1</v>
      </c>
      <c r="AR31" s="75" t="str">
        <f t="shared" ref="AR31:AR33" si="125">IF(AJ31&lt;&gt;"",IF(AJ31&gt;=0.2,"1",IF(AND(AJ31&gt;=0.1,AJ31&lt;0.2),"3",IF(AJ31&lt;0.1,"5",""))),"1")</f>
        <v>1</v>
      </c>
      <c r="AS31" s="75">
        <f t="shared" ref="AS31:AS33" si="126">+(3*AK31+3*AL31+4*AM31+2*AN31+3*AO31+1*AP31+5*AQ31+1*AR31)/22</f>
        <v>1</v>
      </c>
      <c r="AT31" s="75" t="str">
        <f t="shared" ref="AT31:AT33" si="127">IF(AND(AS31&gt;0,AS31&lt;=1),"1",IF(AND(AS31&gt;1,AS31&lt;=2),"3",IF(AND(AS31&gt;2,AS31&lt;=3),"6",IF(AND(AS31&gt;3,AS31&lt;=4),"8",IF(AND(AS31&gt;4,AS31&lt;=5),"10","")))))</f>
        <v>1</v>
      </c>
    </row>
    <row r="32" spans="1:46" s="10" customFormat="1" ht="15" customHeight="1" x14ac:dyDescent="0.25">
      <c r="A32" s="4">
        <v>30</v>
      </c>
      <c r="B32" s="4">
        <v>60000103</v>
      </c>
      <c r="C32" s="4" t="s">
        <v>96</v>
      </c>
      <c r="D32" s="4" t="s">
        <v>163</v>
      </c>
      <c r="E32" s="3"/>
      <c r="F32" s="4" t="s">
        <v>322</v>
      </c>
      <c r="G32" s="4" t="s">
        <v>12</v>
      </c>
      <c r="H32" s="4" t="s">
        <v>195</v>
      </c>
      <c r="I32" s="4" t="s">
        <v>245</v>
      </c>
      <c r="J32" s="4" t="s">
        <v>18</v>
      </c>
      <c r="K32" s="4" t="s">
        <v>125</v>
      </c>
      <c r="L32" s="4">
        <v>2018</v>
      </c>
      <c r="M32" s="4" t="s">
        <v>267</v>
      </c>
      <c r="N32" s="4" t="s">
        <v>153</v>
      </c>
      <c r="O32" s="4" t="s">
        <v>118</v>
      </c>
      <c r="P32" s="4">
        <v>1998</v>
      </c>
      <c r="Q32" s="4" t="s">
        <v>610</v>
      </c>
      <c r="R32" s="4" t="s">
        <v>119</v>
      </c>
      <c r="S32" s="13"/>
      <c r="T32" s="4"/>
      <c r="U32" s="4"/>
      <c r="V32" s="4" t="s">
        <v>448</v>
      </c>
      <c r="W32" s="4">
        <v>60</v>
      </c>
      <c r="X32" s="13">
        <v>45696</v>
      </c>
      <c r="Y32" s="27">
        <v>64</v>
      </c>
      <c r="Z32" s="27">
        <v>36</v>
      </c>
      <c r="AA32" s="28" t="s">
        <v>665</v>
      </c>
      <c r="AB32" s="31">
        <v>0.88300000000000001</v>
      </c>
      <c r="AC32" s="32">
        <v>69</v>
      </c>
      <c r="AD32" s="28">
        <v>6</v>
      </c>
      <c r="AE32" s="28">
        <v>38.9</v>
      </c>
      <c r="AF32" s="33">
        <v>0.01</v>
      </c>
      <c r="AG32" s="28">
        <v>0.5</v>
      </c>
      <c r="AH32" s="31">
        <v>5.0000000000000001E-3</v>
      </c>
      <c r="AI32" s="31">
        <v>0.30199999999999999</v>
      </c>
      <c r="AJ32" s="31"/>
      <c r="AK32" s="75" t="str">
        <f t="shared" si="118"/>
        <v>1</v>
      </c>
      <c r="AL32" s="75" t="str">
        <f t="shared" si="119"/>
        <v>1</v>
      </c>
      <c r="AM32" s="75" t="str">
        <f t="shared" si="120"/>
        <v>1</v>
      </c>
      <c r="AN32" s="75" t="str">
        <f t="shared" si="121"/>
        <v>1</v>
      </c>
      <c r="AO32" s="75" t="str">
        <f t="shared" si="122"/>
        <v>1</v>
      </c>
      <c r="AP32" s="75" t="str">
        <f t="shared" si="123"/>
        <v>1</v>
      </c>
      <c r="AQ32" s="75" t="str">
        <f t="shared" si="124"/>
        <v>1</v>
      </c>
      <c r="AR32" s="75" t="str">
        <f t="shared" si="125"/>
        <v>1</v>
      </c>
      <c r="AS32" s="75">
        <f t="shared" si="126"/>
        <v>1</v>
      </c>
      <c r="AT32" s="75" t="str">
        <f t="shared" si="127"/>
        <v>1</v>
      </c>
    </row>
    <row r="33" spans="1:46" s="10" customFormat="1" ht="15" customHeight="1" x14ac:dyDescent="0.25">
      <c r="A33" s="4">
        <v>31</v>
      </c>
      <c r="B33" s="4">
        <v>60003402</v>
      </c>
      <c r="C33" s="4" t="s">
        <v>94</v>
      </c>
      <c r="D33" s="4" t="s">
        <v>155</v>
      </c>
      <c r="E33" s="3"/>
      <c r="F33" s="4" t="s">
        <v>323</v>
      </c>
      <c r="G33" s="4" t="s">
        <v>19</v>
      </c>
      <c r="H33" s="4">
        <v>185519</v>
      </c>
      <c r="I33" s="4" t="s">
        <v>249</v>
      </c>
      <c r="J33" s="4" t="s">
        <v>126</v>
      </c>
      <c r="K33" s="4" t="s">
        <v>127</v>
      </c>
      <c r="L33" s="4">
        <v>2004</v>
      </c>
      <c r="M33" s="4" t="s">
        <v>266</v>
      </c>
      <c r="N33" s="4" t="s">
        <v>304</v>
      </c>
      <c r="O33" s="4"/>
      <c r="P33" s="4"/>
      <c r="Q33" s="4"/>
      <c r="R33" s="4" t="s">
        <v>119</v>
      </c>
      <c r="S33" s="13">
        <v>44017</v>
      </c>
      <c r="T33" s="4">
        <v>137.88999999999999</v>
      </c>
      <c r="U33" s="4" t="s">
        <v>259</v>
      </c>
      <c r="V33" s="4" t="s">
        <v>448</v>
      </c>
      <c r="W33" s="4">
        <v>220</v>
      </c>
      <c r="X33" s="13">
        <v>45701</v>
      </c>
      <c r="Y33" s="27">
        <v>43</v>
      </c>
      <c r="Z33" s="27" t="s">
        <v>664</v>
      </c>
      <c r="AA33" s="28" t="s">
        <v>665</v>
      </c>
      <c r="AB33" s="31">
        <v>0.89600000000000002</v>
      </c>
      <c r="AC33" s="32">
        <v>74</v>
      </c>
      <c r="AD33" s="28">
        <v>8</v>
      </c>
      <c r="AE33" s="28">
        <v>39.5</v>
      </c>
      <c r="AF33" s="33">
        <v>3.0000000000000001E-3</v>
      </c>
      <c r="AG33" s="28">
        <v>0.5</v>
      </c>
      <c r="AH33" s="31">
        <v>4.0000000000000001E-3</v>
      </c>
      <c r="AI33" s="31">
        <v>0.23</v>
      </c>
      <c r="AJ33" s="31"/>
      <c r="AK33" s="75" t="str">
        <f t="shared" si="118"/>
        <v>1</v>
      </c>
      <c r="AL33" s="75" t="str">
        <f t="shared" si="119"/>
        <v>1</v>
      </c>
      <c r="AM33" s="75" t="str">
        <f t="shared" si="120"/>
        <v>1</v>
      </c>
      <c r="AN33" s="75" t="str">
        <f t="shared" si="121"/>
        <v>1</v>
      </c>
      <c r="AO33" s="75" t="str">
        <f t="shared" si="122"/>
        <v>1</v>
      </c>
      <c r="AP33" s="75" t="str">
        <f t="shared" si="123"/>
        <v>1</v>
      </c>
      <c r="AQ33" s="75" t="str">
        <f t="shared" si="124"/>
        <v>1</v>
      </c>
      <c r="AR33" s="75" t="str">
        <f t="shared" si="125"/>
        <v>1</v>
      </c>
      <c r="AS33" s="75">
        <f t="shared" si="126"/>
        <v>1</v>
      </c>
      <c r="AT33" s="75" t="str">
        <f t="shared" si="127"/>
        <v>1</v>
      </c>
    </row>
    <row r="34" spans="1:46" s="10" customFormat="1" ht="15" customHeight="1" x14ac:dyDescent="0.25">
      <c r="A34" s="4">
        <v>32</v>
      </c>
      <c r="B34" s="4">
        <v>60006625</v>
      </c>
      <c r="C34" s="4" t="s">
        <v>94</v>
      </c>
      <c r="D34" s="4" t="s">
        <v>158</v>
      </c>
      <c r="E34" s="3"/>
      <c r="F34" s="4" t="s">
        <v>324</v>
      </c>
      <c r="G34" s="4" t="s">
        <v>19</v>
      </c>
      <c r="H34" s="4">
        <v>100138</v>
      </c>
      <c r="I34" s="4" t="s">
        <v>249</v>
      </c>
      <c r="J34" s="4" t="s">
        <v>126</v>
      </c>
      <c r="K34" s="4" t="s">
        <v>128</v>
      </c>
      <c r="L34" s="4">
        <v>2014</v>
      </c>
      <c r="M34" s="4" t="s">
        <v>267</v>
      </c>
      <c r="N34" s="4" t="s">
        <v>153</v>
      </c>
      <c r="O34" s="4"/>
      <c r="P34" s="4">
        <v>2017</v>
      </c>
      <c r="Q34" s="4"/>
      <c r="R34" s="4" t="s">
        <v>123</v>
      </c>
      <c r="S34" s="13"/>
      <c r="T34" s="4"/>
      <c r="U34" s="4"/>
      <c r="V34" s="4" t="s">
        <v>448</v>
      </c>
      <c r="W34" s="4">
        <v>220</v>
      </c>
      <c r="X34" s="13">
        <v>45701</v>
      </c>
      <c r="Y34" s="27">
        <v>53</v>
      </c>
      <c r="Z34" s="27" t="s">
        <v>664</v>
      </c>
      <c r="AA34" s="28" t="s">
        <v>665</v>
      </c>
      <c r="AB34" s="31">
        <v>0.876</v>
      </c>
      <c r="AC34" s="32">
        <v>74</v>
      </c>
      <c r="AD34" s="28">
        <v>5</v>
      </c>
      <c r="AE34" s="28">
        <v>45.5</v>
      </c>
      <c r="AF34" s="33">
        <v>1E-3</v>
      </c>
      <c r="AG34" s="28">
        <v>0.5</v>
      </c>
      <c r="AH34" s="31">
        <v>0</v>
      </c>
      <c r="AI34" s="31">
        <v>4.2999999999999997E-2</v>
      </c>
      <c r="AJ34" s="31"/>
      <c r="AK34" s="75" t="str">
        <f t="shared" ref="AK34:AK38" si="128">IF(AH34&lt;&gt;"",IF(AH34&lt;=0.1,"1",IF(AND(AH34&gt;0.1,AH34&lt;=0.3),"3",IF(AH34&gt;0.3,"5",""))),"1")</f>
        <v>1</v>
      </c>
      <c r="AL34" s="75" t="str">
        <f t="shared" ref="AL34:AL38" si="129">IF(AI34&lt;&gt;"",IF(AI34&lt;=3,"1",IF(AND(AI34&gt;3,AI34&lt;=4),"3",IF(AI34&gt;4,"5",""))),"1")</f>
        <v>1</v>
      </c>
      <c r="AM34" s="75" t="str">
        <f t="shared" ref="AM34:AM38" si="130">IF(AD34&lt;&gt;"",IF(AD34&lt;=20,"1",IF(AND(AD34&gt;20,AD34&lt;=30),"3",IF(AD34&gt;30,"5",""))),"1")</f>
        <v>1</v>
      </c>
      <c r="AN34" s="75" t="str">
        <f t="shared" ref="AN34:AN38" si="131">IF(AF34&lt;&gt;"",IF(AF34&lt;=0.05,"1",IF(AND(AF34&gt;0.05,AF34&lt;=0.1),"3",IF(AF34&gt;0.1,"5",""))),"1")</f>
        <v>1</v>
      </c>
      <c r="AO34" s="75" t="str">
        <f t="shared" ref="AO34:AO38" si="132">IF(AE34&lt;&gt;"",IF(AE34&gt;=32,"1",IF(AND(AE34&gt;=28,AE34&lt;32),"3",IF(AE34&lt;28,"5",""))),"1")</f>
        <v>1</v>
      </c>
      <c r="AP34" s="75" t="str">
        <f t="shared" ref="AP34:AP38" si="133">IF(AG34&lt;&gt;"",IF(AG34&lt;=3.5,"1",IF(AG34&gt;3.5,"5","")),"1")</f>
        <v>1</v>
      </c>
      <c r="AQ34" s="75" t="str">
        <f t="shared" ref="AQ34:AQ38" si="134">IF(AC34&lt;&gt;"",IF(AND(W34=60,AC34&gt;=40),"1",IF(AND(W34=60,AC34&gt;=35,AC34&lt;40),"3",IF(AND(W34=60,AC34&lt;35),"5",IF(AND(W34=220,AC34&gt;=50),"1",IF(AND(W34=220,AC34&gt;=45,AC34&lt;50),"2",IF(AND(W34=220,AC34&lt;45),"5","")))))),"1")</f>
        <v>1</v>
      </c>
      <c r="AR34" s="75" t="str">
        <f t="shared" ref="AR34:AR38" si="135">IF(AJ34&lt;&gt;"",IF(AJ34&gt;=0.2,"1",IF(AND(AJ34&gt;=0.1,AJ34&lt;0.2),"3",IF(AJ34&lt;0.1,"5",""))),"1")</f>
        <v>1</v>
      </c>
      <c r="AS34" s="75">
        <f t="shared" ref="AS34:AS38" si="136">+(3*AK34+3*AL34+4*AM34+2*AN34+3*AO34+1*AP34+5*AQ34+1*AR34)/22</f>
        <v>1</v>
      </c>
      <c r="AT34" s="75" t="str">
        <f t="shared" ref="AT34:AT38" si="137">IF(AND(AS34&gt;0,AS34&lt;=1),"1",IF(AND(AS34&gt;1,AS34&lt;=2),"3",IF(AND(AS34&gt;2,AS34&lt;=3),"6",IF(AND(AS34&gt;3,AS34&lt;=4),"8",IF(AND(AS34&gt;4,AS34&lt;=5),"10","")))))</f>
        <v>1</v>
      </c>
    </row>
    <row r="35" spans="1:46" s="10" customFormat="1" ht="15" customHeight="1" x14ac:dyDescent="0.25">
      <c r="A35" s="4">
        <v>33</v>
      </c>
      <c r="B35" s="4">
        <v>60007200</v>
      </c>
      <c r="C35" s="4" t="s">
        <v>99</v>
      </c>
      <c r="D35" s="4" t="s">
        <v>156</v>
      </c>
      <c r="E35" s="3"/>
      <c r="F35" s="4" t="s">
        <v>325</v>
      </c>
      <c r="G35" s="4" t="s">
        <v>19</v>
      </c>
      <c r="H35" s="4" t="s">
        <v>58</v>
      </c>
      <c r="I35" s="4" t="s">
        <v>10</v>
      </c>
      <c r="J35" s="4">
        <v>50</v>
      </c>
      <c r="K35" s="4" t="s">
        <v>129</v>
      </c>
      <c r="L35" s="4">
        <v>2016</v>
      </c>
      <c r="M35" s="4" t="s">
        <v>267</v>
      </c>
      <c r="N35" s="4" t="s">
        <v>153</v>
      </c>
      <c r="O35" s="4" t="s">
        <v>118</v>
      </c>
      <c r="P35" s="4">
        <v>2016</v>
      </c>
      <c r="Q35" s="4"/>
      <c r="R35" s="4" t="s">
        <v>119</v>
      </c>
      <c r="S35" s="13"/>
      <c r="T35" s="4"/>
      <c r="U35" s="4"/>
      <c r="V35" s="4" t="s">
        <v>448</v>
      </c>
      <c r="W35" s="4">
        <v>60</v>
      </c>
      <c r="X35" s="13">
        <v>45694</v>
      </c>
      <c r="Y35" s="27">
        <v>61</v>
      </c>
      <c r="Z35" s="27">
        <v>26</v>
      </c>
      <c r="AA35" s="28" t="s">
        <v>665</v>
      </c>
      <c r="AB35" s="31">
        <v>0.88</v>
      </c>
      <c r="AC35" s="32">
        <v>69</v>
      </c>
      <c r="AD35" s="28">
        <v>5</v>
      </c>
      <c r="AE35" s="28">
        <v>39.6</v>
      </c>
      <c r="AF35" s="33">
        <v>2E-3</v>
      </c>
      <c r="AG35" s="28">
        <v>0.5</v>
      </c>
      <c r="AH35" s="31">
        <v>1E-3</v>
      </c>
      <c r="AI35" s="31">
        <v>0.109</v>
      </c>
      <c r="AJ35" s="31"/>
      <c r="AK35" s="75" t="str">
        <f t="shared" si="128"/>
        <v>1</v>
      </c>
      <c r="AL35" s="75" t="str">
        <f t="shared" si="129"/>
        <v>1</v>
      </c>
      <c r="AM35" s="75" t="str">
        <f t="shared" si="130"/>
        <v>1</v>
      </c>
      <c r="AN35" s="75" t="str">
        <f t="shared" si="131"/>
        <v>1</v>
      </c>
      <c r="AO35" s="75" t="str">
        <f t="shared" si="132"/>
        <v>1</v>
      </c>
      <c r="AP35" s="75" t="str">
        <f t="shared" si="133"/>
        <v>1</v>
      </c>
      <c r="AQ35" s="75" t="str">
        <f t="shared" si="134"/>
        <v>1</v>
      </c>
      <c r="AR35" s="75" t="str">
        <f t="shared" si="135"/>
        <v>1</v>
      </c>
      <c r="AS35" s="75">
        <f t="shared" si="136"/>
        <v>1</v>
      </c>
      <c r="AT35" s="75" t="str">
        <f t="shared" si="137"/>
        <v>1</v>
      </c>
    </row>
    <row r="36" spans="1:46" s="10" customFormat="1" ht="15" customHeight="1" x14ac:dyDescent="0.25">
      <c r="A36" s="4">
        <v>34</v>
      </c>
      <c r="B36" s="4">
        <v>60006086</v>
      </c>
      <c r="C36" s="4" t="s">
        <v>99</v>
      </c>
      <c r="D36" s="4" t="s">
        <v>163</v>
      </c>
      <c r="E36" s="3"/>
      <c r="F36" s="4" t="s">
        <v>326</v>
      </c>
      <c r="G36" s="4" t="s">
        <v>29</v>
      </c>
      <c r="H36" s="4">
        <v>146916</v>
      </c>
      <c r="I36" s="4" t="s">
        <v>10</v>
      </c>
      <c r="J36" s="4" t="s">
        <v>147</v>
      </c>
      <c r="K36" s="4" t="s">
        <v>129</v>
      </c>
      <c r="L36" s="4">
        <v>2014</v>
      </c>
      <c r="M36" s="4" t="s">
        <v>267</v>
      </c>
      <c r="N36" s="4" t="s">
        <v>153</v>
      </c>
      <c r="O36" s="4"/>
      <c r="P36" s="4">
        <v>2015</v>
      </c>
      <c r="Q36" s="4"/>
      <c r="R36" s="4" t="s">
        <v>119</v>
      </c>
      <c r="S36" s="13"/>
      <c r="T36" s="4"/>
      <c r="U36" s="4"/>
      <c r="V36" s="4" t="s">
        <v>448</v>
      </c>
      <c r="W36" s="4">
        <v>60</v>
      </c>
      <c r="X36" s="13">
        <v>45694</v>
      </c>
      <c r="Y36" s="27">
        <v>62</v>
      </c>
      <c r="Z36" s="27">
        <v>25</v>
      </c>
      <c r="AA36" s="28" t="s">
        <v>665</v>
      </c>
      <c r="AB36" s="31">
        <v>0.88400000000000001</v>
      </c>
      <c r="AC36" s="32">
        <v>68</v>
      </c>
      <c r="AD36" s="28">
        <v>5</v>
      </c>
      <c r="AE36" s="28">
        <v>32.4</v>
      </c>
      <c r="AF36" s="33">
        <v>0.01</v>
      </c>
      <c r="AG36" s="28">
        <v>0.5</v>
      </c>
      <c r="AH36" s="31">
        <v>2E-3</v>
      </c>
      <c r="AI36" s="31">
        <v>0.11</v>
      </c>
      <c r="AJ36" s="31"/>
      <c r="AK36" s="75" t="str">
        <f t="shared" si="128"/>
        <v>1</v>
      </c>
      <c r="AL36" s="75" t="str">
        <f t="shared" si="129"/>
        <v>1</v>
      </c>
      <c r="AM36" s="75" t="str">
        <f t="shared" si="130"/>
        <v>1</v>
      </c>
      <c r="AN36" s="75" t="str">
        <f t="shared" si="131"/>
        <v>1</v>
      </c>
      <c r="AO36" s="75" t="str">
        <f t="shared" si="132"/>
        <v>1</v>
      </c>
      <c r="AP36" s="75" t="str">
        <f t="shared" si="133"/>
        <v>1</v>
      </c>
      <c r="AQ36" s="75" t="str">
        <f t="shared" si="134"/>
        <v>1</v>
      </c>
      <c r="AR36" s="75" t="str">
        <f t="shared" si="135"/>
        <v>1</v>
      </c>
      <c r="AS36" s="75">
        <f t="shared" si="136"/>
        <v>1</v>
      </c>
      <c r="AT36" s="75" t="str">
        <f t="shared" si="137"/>
        <v>1</v>
      </c>
    </row>
    <row r="37" spans="1:46" s="10" customFormat="1" ht="15" customHeight="1" x14ac:dyDescent="0.25">
      <c r="A37" s="4">
        <v>35</v>
      </c>
      <c r="B37" s="4">
        <v>60007202</v>
      </c>
      <c r="C37" s="4" t="s">
        <v>99</v>
      </c>
      <c r="D37" s="4" t="s">
        <v>162</v>
      </c>
      <c r="E37" s="3"/>
      <c r="F37" s="4" t="s">
        <v>327</v>
      </c>
      <c r="G37" s="4" t="s">
        <v>19</v>
      </c>
      <c r="H37" s="4" t="s">
        <v>76</v>
      </c>
      <c r="I37" s="4" t="s">
        <v>244</v>
      </c>
      <c r="J37" s="4">
        <v>50</v>
      </c>
      <c r="K37" s="4" t="s">
        <v>130</v>
      </c>
      <c r="L37" s="4">
        <v>2016</v>
      </c>
      <c r="M37" s="4" t="s">
        <v>267</v>
      </c>
      <c r="N37" s="4" t="s">
        <v>153</v>
      </c>
      <c r="O37" s="4" t="s">
        <v>118</v>
      </c>
      <c r="P37" s="4">
        <v>2016</v>
      </c>
      <c r="Q37" s="4"/>
      <c r="R37" s="4" t="s">
        <v>119</v>
      </c>
      <c r="S37" s="13"/>
      <c r="T37" s="4"/>
      <c r="U37" s="4"/>
      <c r="V37" s="4" t="s">
        <v>448</v>
      </c>
      <c r="W37" s="4">
        <v>60</v>
      </c>
      <c r="X37" s="13">
        <v>45694</v>
      </c>
      <c r="Y37" s="27">
        <v>62</v>
      </c>
      <c r="Z37" s="27">
        <v>25</v>
      </c>
      <c r="AA37" s="28" t="s">
        <v>665</v>
      </c>
      <c r="AB37" s="31">
        <v>0.88</v>
      </c>
      <c r="AC37" s="32">
        <v>72</v>
      </c>
      <c r="AD37" s="28">
        <v>5</v>
      </c>
      <c r="AE37" s="28">
        <v>39.9</v>
      </c>
      <c r="AF37" s="33">
        <v>3.0000000000000001E-3</v>
      </c>
      <c r="AG37" s="28">
        <v>0.5</v>
      </c>
      <c r="AH37" s="31">
        <v>4.0000000000000001E-3</v>
      </c>
      <c r="AI37" s="31">
        <v>7.5999999999999998E-2</v>
      </c>
      <c r="AJ37" s="31"/>
      <c r="AK37" s="75" t="str">
        <f t="shared" si="128"/>
        <v>1</v>
      </c>
      <c r="AL37" s="75" t="str">
        <f t="shared" si="129"/>
        <v>1</v>
      </c>
      <c r="AM37" s="75" t="str">
        <f t="shared" si="130"/>
        <v>1</v>
      </c>
      <c r="AN37" s="75" t="str">
        <f t="shared" si="131"/>
        <v>1</v>
      </c>
      <c r="AO37" s="75" t="str">
        <f t="shared" si="132"/>
        <v>1</v>
      </c>
      <c r="AP37" s="75" t="str">
        <f t="shared" si="133"/>
        <v>1</v>
      </c>
      <c r="AQ37" s="75" t="str">
        <f t="shared" si="134"/>
        <v>1</v>
      </c>
      <c r="AR37" s="75" t="str">
        <f t="shared" si="135"/>
        <v>1</v>
      </c>
      <c r="AS37" s="75">
        <f t="shared" si="136"/>
        <v>1</v>
      </c>
      <c r="AT37" s="75" t="str">
        <f t="shared" si="137"/>
        <v>1</v>
      </c>
    </row>
    <row r="38" spans="1:46" s="10" customFormat="1" ht="15" customHeight="1" x14ac:dyDescent="0.25">
      <c r="A38" s="4">
        <v>36</v>
      </c>
      <c r="B38" s="4">
        <v>600038</v>
      </c>
      <c r="C38" s="4" t="s">
        <v>86</v>
      </c>
      <c r="D38" s="4" t="s">
        <v>155</v>
      </c>
      <c r="E38" s="3" t="s">
        <v>152</v>
      </c>
      <c r="F38" s="4" t="s">
        <v>328</v>
      </c>
      <c r="G38" s="4" t="s">
        <v>40</v>
      </c>
      <c r="H38" s="4" t="s">
        <v>593</v>
      </c>
      <c r="I38" s="4" t="s">
        <v>249</v>
      </c>
      <c r="J38" s="4" t="s">
        <v>131</v>
      </c>
      <c r="K38" s="4" t="s">
        <v>117</v>
      </c>
      <c r="L38" s="4">
        <v>1976</v>
      </c>
      <c r="M38" s="4" t="s">
        <v>266</v>
      </c>
      <c r="N38" s="4" t="s">
        <v>304</v>
      </c>
      <c r="O38" s="4"/>
      <c r="P38" s="4"/>
      <c r="Q38" s="4"/>
      <c r="R38" s="4" t="s">
        <v>123</v>
      </c>
      <c r="S38" s="13"/>
      <c r="T38" s="4"/>
      <c r="U38" s="4"/>
      <c r="V38" s="4" t="s">
        <v>448</v>
      </c>
      <c r="W38" s="4">
        <v>220</v>
      </c>
      <c r="X38" s="13">
        <v>45701</v>
      </c>
      <c r="Y38" s="27">
        <v>60</v>
      </c>
      <c r="Z38" s="27" t="s">
        <v>664</v>
      </c>
      <c r="AA38" s="28" t="s">
        <v>665</v>
      </c>
      <c r="AB38" s="31">
        <v>0.871</v>
      </c>
      <c r="AC38" s="32">
        <v>68</v>
      </c>
      <c r="AD38" s="28">
        <v>10</v>
      </c>
      <c r="AE38" s="28">
        <v>33.799999999999997</v>
      </c>
      <c r="AF38" s="33">
        <v>0.02</v>
      </c>
      <c r="AG38" s="28">
        <v>2</v>
      </c>
      <c r="AH38" s="31">
        <v>0.08</v>
      </c>
      <c r="AI38" s="31">
        <v>2.6440000000000001</v>
      </c>
      <c r="AJ38" s="31">
        <v>0.435</v>
      </c>
      <c r="AK38" s="75" t="str">
        <f t="shared" si="128"/>
        <v>1</v>
      </c>
      <c r="AL38" s="75" t="str">
        <f t="shared" si="129"/>
        <v>1</v>
      </c>
      <c r="AM38" s="75" t="str">
        <f t="shared" si="130"/>
        <v>1</v>
      </c>
      <c r="AN38" s="75" t="str">
        <f t="shared" si="131"/>
        <v>1</v>
      </c>
      <c r="AO38" s="75" t="str">
        <f t="shared" si="132"/>
        <v>1</v>
      </c>
      <c r="AP38" s="75" t="str">
        <f t="shared" si="133"/>
        <v>1</v>
      </c>
      <c r="AQ38" s="75" t="str">
        <f t="shared" si="134"/>
        <v>1</v>
      </c>
      <c r="AR38" s="75" t="str">
        <f t="shared" si="135"/>
        <v>1</v>
      </c>
      <c r="AS38" s="75">
        <f t="shared" si="136"/>
        <v>1</v>
      </c>
      <c r="AT38" s="75" t="str">
        <f t="shared" si="137"/>
        <v>1</v>
      </c>
    </row>
    <row r="39" spans="1:46" s="10" customFormat="1" ht="15" customHeight="1" x14ac:dyDescent="0.25">
      <c r="A39" s="4">
        <v>37</v>
      </c>
      <c r="B39" s="4">
        <v>600037</v>
      </c>
      <c r="C39" s="4" t="s">
        <v>86</v>
      </c>
      <c r="D39" s="4" t="s">
        <v>155</v>
      </c>
      <c r="E39" s="3" t="s">
        <v>153</v>
      </c>
      <c r="F39" s="4" t="s">
        <v>329</v>
      </c>
      <c r="G39" s="4" t="s">
        <v>40</v>
      </c>
      <c r="H39" s="4" t="s">
        <v>594</v>
      </c>
      <c r="I39" s="4" t="s">
        <v>249</v>
      </c>
      <c r="J39" s="4" t="s">
        <v>131</v>
      </c>
      <c r="K39" s="4" t="s">
        <v>117</v>
      </c>
      <c r="L39" s="4">
        <v>1976</v>
      </c>
      <c r="M39" s="4" t="s">
        <v>266</v>
      </c>
      <c r="N39" s="4" t="s">
        <v>304</v>
      </c>
      <c r="O39" s="4"/>
      <c r="P39" s="4"/>
      <c r="Q39" s="4"/>
      <c r="R39" s="4" t="s">
        <v>123</v>
      </c>
      <c r="S39" s="13"/>
      <c r="T39" s="4"/>
      <c r="U39" s="4"/>
      <c r="V39" s="4" t="s">
        <v>448</v>
      </c>
      <c r="W39" s="4">
        <v>220</v>
      </c>
      <c r="X39" s="13">
        <v>45696</v>
      </c>
      <c r="Y39" s="27">
        <v>60</v>
      </c>
      <c r="Z39" s="27">
        <v>33</v>
      </c>
      <c r="AA39" s="28" t="s">
        <v>665</v>
      </c>
      <c r="AB39" s="31">
        <v>0.873</v>
      </c>
      <c r="AC39" s="32">
        <v>70</v>
      </c>
      <c r="AD39" s="28">
        <v>9</v>
      </c>
      <c r="AE39" s="28">
        <v>34.9</v>
      </c>
      <c r="AF39" s="33">
        <v>1.9E-2</v>
      </c>
      <c r="AG39" s="28">
        <v>2</v>
      </c>
      <c r="AH39" s="31">
        <v>7.4999999999999997E-2</v>
      </c>
      <c r="AI39" s="31">
        <v>1.9810000000000001</v>
      </c>
      <c r="AJ39" s="31">
        <v>0.41499999999999998</v>
      </c>
      <c r="AK39" s="75" t="str">
        <f t="shared" ref="AK39:AK40" si="138">IF(AH39&lt;&gt;"",IF(AH39&lt;=0.1,"1",IF(AND(AH39&gt;0.1,AH39&lt;=0.3),"3",IF(AH39&gt;0.3,"5",""))),"1")</f>
        <v>1</v>
      </c>
      <c r="AL39" s="75" t="str">
        <f t="shared" ref="AL39:AL40" si="139">IF(AI39&lt;&gt;"",IF(AI39&lt;=3,"1",IF(AND(AI39&gt;3,AI39&lt;=4),"3",IF(AI39&gt;4,"5",""))),"1")</f>
        <v>1</v>
      </c>
      <c r="AM39" s="75" t="str">
        <f t="shared" ref="AM39:AM40" si="140">IF(AD39&lt;&gt;"",IF(AD39&lt;=20,"1",IF(AND(AD39&gt;20,AD39&lt;=30),"3",IF(AD39&gt;30,"5",""))),"1")</f>
        <v>1</v>
      </c>
      <c r="AN39" s="75" t="str">
        <f t="shared" ref="AN39:AN40" si="141">IF(AF39&lt;&gt;"",IF(AF39&lt;=0.05,"1",IF(AND(AF39&gt;0.05,AF39&lt;=0.1),"3",IF(AF39&gt;0.1,"5",""))),"1")</f>
        <v>1</v>
      </c>
      <c r="AO39" s="75" t="str">
        <f t="shared" ref="AO39:AO40" si="142">IF(AE39&lt;&gt;"",IF(AE39&gt;=32,"1",IF(AND(AE39&gt;=28,AE39&lt;32),"3",IF(AE39&lt;28,"5",""))),"1")</f>
        <v>1</v>
      </c>
      <c r="AP39" s="75" t="str">
        <f t="shared" ref="AP39:AP40" si="143">IF(AG39&lt;&gt;"",IF(AG39&lt;=3.5,"1",IF(AG39&gt;3.5,"5","")),"1")</f>
        <v>1</v>
      </c>
      <c r="AQ39" s="75" t="str">
        <f t="shared" ref="AQ39:AQ40" si="144">IF(AC39&lt;&gt;"",IF(AND(W39=60,AC39&gt;=40),"1",IF(AND(W39=60,AC39&gt;=35,AC39&lt;40),"3",IF(AND(W39=60,AC39&lt;35),"5",IF(AND(W39=220,AC39&gt;=50),"1",IF(AND(W39=220,AC39&gt;=45,AC39&lt;50),"2",IF(AND(W39=220,AC39&lt;45),"5","")))))),"1")</f>
        <v>1</v>
      </c>
      <c r="AR39" s="75" t="str">
        <f t="shared" ref="AR39:AR40" si="145">IF(AJ39&lt;&gt;"",IF(AJ39&gt;=0.2,"1",IF(AND(AJ39&gt;=0.1,AJ39&lt;0.2),"3",IF(AJ39&lt;0.1,"5",""))),"1")</f>
        <v>1</v>
      </c>
      <c r="AS39" s="75">
        <f t="shared" ref="AS39:AS40" si="146">+(3*AK39+3*AL39+4*AM39+2*AN39+3*AO39+1*AP39+5*AQ39+1*AR39)/22</f>
        <v>1</v>
      </c>
      <c r="AT39" s="75" t="str">
        <f t="shared" ref="AT39:AT40" si="147">IF(AND(AS39&gt;0,AS39&lt;=1),"1",IF(AND(AS39&gt;1,AS39&lt;=2),"3",IF(AND(AS39&gt;2,AS39&lt;=3),"6",IF(AND(AS39&gt;3,AS39&lt;=4),"8",IF(AND(AS39&gt;4,AS39&lt;=5),"10","")))))</f>
        <v>1</v>
      </c>
    </row>
    <row r="40" spans="1:46" s="10" customFormat="1" ht="15" customHeight="1" x14ac:dyDescent="0.25">
      <c r="A40" s="4">
        <v>38</v>
      </c>
      <c r="B40" s="4">
        <v>600040</v>
      </c>
      <c r="C40" s="4" t="s">
        <v>86</v>
      </c>
      <c r="D40" s="4" t="s">
        <v>155</v>
      </c>
      <c r="E40" s="3" t="s">
        <v>154</v>
      </c>
      <c r="F40" s="4" t="s">
        <v>330</v>
      </c>
      <c r="G40" s="4" t="s">
        <v>40</v>
      </c>
      <c r="H40" s="4" t="s">
        <v>595</v>
      </c>
      <c r="I40" s="4" t="s">
        <v>249</v>
      </c>
      <c r="J40" s="4" t="s">
        <v>131</v>
      </c>
      <c r="K40" s="4" t="s">
        <v>117</v>
      </c>
      <c r="L40" s="4">
        <v>1976</v>
      </c>
      <c r="M40" s="4" t="s">
        <v>266</v>
      </c>
      <c r="N40" s="4" t="s">
        <v>304</v>
      </c>
      <c r="O40" s="4"/>
      <c r="P40" s="4"/>
      <c r="Q40" s="4"/>
      <c r="R40" s="4" t="s">
        <v>123</v>
      </c>
      <c r="S40" s="13"/>
      <c r="T40" s="4"/>
      <c r="U40" s="4"/>
      <c r="V40" s="4" t="s">
        <v>448</v>
      </c>
      <c r="W40" s="4">
        <v>220</v>
      </c>
      <c r="X40" s="13">
        <v>45696</v>
      </c>
      <c r="Y40" s="27">
        <v>62</v>
      </c>
      <c r="Z40" s="27">
        <v>30</v>
      </c>
      <c r="AA40" s="28" t="s">
        <v>665</v>
      </c>
      <c r="AB40" s="31">
        <v>0.872</v>
      </c>
      <c r="AC40" s="32">
        <v>69</v>
      </c>
      <c r="AD40" s="28">
        <v>8</v>
      </c>
      <c r="AE40" s="28">
        <v>33.5</v>
      </c>
      <c r="AF40" s="33">
        <v>0.01</v>
      </c>
      <c r="AG40" s="28">
        <v>2</v>
      </c>
      <c r="AH40" s="31">
        <v>3.1E-2</v>
      </c>
      <c r="AI40" s="31">
        <v>1.228</v>
      </c>
      <c r="AJ40" s="31">
        <v>0.36</v>
      </c>
      <c r="AK40" s="75" t="str">
        <f t="shared" si="138"/>
        <v>1</v>
      </c>
      <c r="AL40" s="75" t="str">
        <f t="shared" si="139"/>
        <v>1</v>
      </c>
      <c r="AM40" s="75" t="str">
        <f t="shared" si="140"/>
        <v>1</v>
      </c>
      <c r="AN40" s="75" t="str">
        <f t="shared" si="141"/>
        <v>1</v>
      </c>
      <c r="AO40" s="75" t="str">
        <f t="shared" si="142"/>
        <v>1</v>
      </c>
      <c r="AP40" s="75" t="str">
        <f t="shared" si="143"/>
        <v>1</v>
      </c>
      <c r="AQ40" s="75" t="str">
        <f t="shared" si="144"/>
        <v>1</v>
      </c>
      <c r="AR40" s="75" t="str">
        <f t="shared" si="145"/>
        <v>1</v>
      </c>
      <c r="AS40" s="75">
        <f t="shared" si="146"/>
        <v>1</v>
      </c>
      <c r="AT40" s="75" t="str">
        <f t="shared" si="147"/>
        <v>1</v>
      </c>
    </row>
    <row r="41" spans="1:46" s="10" customFormat="1" ht="15" customHeight="1" x14ac:dyDescent="0.25">
      <c r="A41" s="4">
        <v>39</v>
      </c>
      <c r="B41" s="4">
        <v>60002660</v>
      </c>
      <c r="C41" s="4" t="s">
        <v>86</v>
      </c>
      <c r="D41" s="4" t="s">
        <v>156</v>
      </c>
      <c r="E41" s="3"/>
      <c r="F41" s="4" t="s">
        <v>331</v>
      </c>
      <c r="G41" s="4" t="s">
        <v>19</v>
      </c>
      <c r="H41" s="4">
        <v>185466</v>
      </c>
      <c r="I41" s="4" t="s">
        <v>245</v>
      </c>
      <c r="J41" s="4" t="s">
        <v>132</v>
      </c>
      <c r="K41" s="4" t="s">
        <v>125</v>
      </c>
      <c r="L41" s="4">
        <v>2003</v>
      </c>
      <c r="M41" s="4" t="s">
        <v>266</v>
      </c>
      <c r="N41" s="4" t="s">
        <v>304</v>
      </c>
      <c r="O41" s="4" t="s">
        <v>122</v>
      </c>
      <c r="P41" s="4">
        <v>2006</v>
      </c>
      <c r="Q41" s="4"/>
      <c r="R41" s="4" t="s">
        <v>119</v>
      </c>
      <c r="S41" s="13"/>
      <c r="T41" s="4"/>
      <c r="U41" s="4"/>
      <c r="V41" s="4" t="s">
        <v>448</v>
      </c>
      <c r="W41" s="4">
        <v>60</v>
      </c>
      <c r="X41" s="13">
        <v>45696</v>
      </c>
      <c r="Y41" s="27">
        <v>60</v>
      </c>
      <c r="Z41" s="27">
        <v>25</v>
      </c>
      <c r="AA41" s="28" t="s">
        <v>665</v>
      </c>
      <c r="AB41" s="31">
        <v>0.88300000000000001</v>
      </c>
      <c r="AC41" s="32">
        <v>70</v>
      </c>
      <c r="AD41" s="28">
        <v>5</v>
      </c>
      <c r="AE41" s="28">
        <v>29.8</v>
      </c>
      <c r="AF41" s="33">
        <v>3.3000000000000002E-2</v>
      </c>
      <c r="AG41" s="28">
        <v>2</v>
      </c>
      <c r="AH41" s="31">
        <v>4.1000000000000002E-2</v>
      </c>
      <c r="AI41" s="31">
        <v>1.9330000000000001</v>
      </c>
      <c r="AJ41" s="31"/>
      <c r="AK41" s="75" t="str">
        <f t="shared" ref="AK41:AK44" si="148">IF(AH41&lt;&gt;"",IF(AH41&lt;=0.1,"1",IF(AND(AH41&gt;0.1,AH41&lt;=0.3),"3",IF(AH41&gt;0.3,"5",""))),"1")</f>
        <v>1</v>
      </c>
      <c r="AL41" s="75" t="str">
        <f t="shared" ref="AL41:AL44" si="149">IF(AI41&lt;&gt;"",IF(AI41&lt;=3,"1",IF(AND(AI41&gt;3,AI41&lt;=4),"3",IF(AI41&gt;4,"5",""))),"1")</f>
        <v>1</v>
      </c>
      <c r="AM41" s="75" t="str">
        <f t="shared" ref="AM41:AM44" si="150">IF(AD41&lt;&gt;"",IF(AD41&lt;=20,"1",IF(AND(AD41&gt;20,AD41&lt;=30),"3",IF(AD41&gt;30,"5",""))),"1")</f>
        <v>1</v>
      </c>
      <c r="AN41" s="75" t="str">
        <f t="shared" ref="AN41:AN44" si="151">IF(AF41&lt;&gt;"",IF(AF41&lt;=0.05,"1",IF(AND(AF41&gt;0.05,AF41&lt;=0.1),"3",IF(AF41&gt;0.1,"5",""))),"1")</f>
        <v>1</v>
      </c>
      <c r="AO41" s="75" t="str">
        <f t="shared" ref="AO41:AO44" si="152">IF(AE41&lt;&gt;"",IF(AE41&gt;=32,"1",IF(AND(AE41&gt;=28,AE41&lt;32),"3",IF(AE41&lt;28,"5",""))),"1")</f>
        <v>3</v>
      </c>
      <c r="AP41" s="75" t="str">
        <f t="shared" ref="AP41:AP44" si="153">IF(AG41&lt;&gt;"",IF(AG41&lt;=3.5,"1",IF(AG41&gt;3.5,"5","")),"1")</f>
        <v>1</v>
      </c>
      <c r="AQ41" s="75" t="str">
        <f t="shared" ref="AQ41:AQ44" si="154">IF(AC41&lt;&gt;"",IF(AND(W41=60,AC41&gt;=40),"1",IF(AND(W41=60,AC41&gt;=35,AC41&lt;40),"3",IF(AND(W41=60,AC41&lt;35),"5",IF(AND(W41=220,AC41&gt;=50),"1",IF(AND(W41=220,AC41&gt;=45,AC41&lt;50),"2",IF(AND(W41=220,AC41&lt;45),"5","")))))),"1")</f>
        <v>1</v>
      </c>
      <c r="AR41" s="75" t="str">
        <f t="shared" ref="AR41:AR44" si="155">IF(AJ41&lt;&gt;"",IF(AJ41&gt;=0.2,"1",IF(AND(AJ41&gt;=0.1,AJ41&lt;0.2),"3",IF(AJ41&lt;0.1,"5",""))),"1")</f>
        <v>1</v>
      </c>
      <c r="AS41" s="75">
        <f t="shared" ref="AS41:AS44" si="156">+(3*AK41+3*AL41+4*AM41+2*AN41+3*AO41+1*AP41+5*AQ41+1*AR41)/22</f>
        <v>1.2727272727272727</v>
      </c>
      <c r="AT41" s="75" t="str">
        <f t="shared" ref="AT41:AT44" si="157">IF(AND(AS41&gt;0,AS41&lt;=1),"1",IF(AND(AS41&gt;1,AS41&lt;=2),"3",IF(AND(AS41&gt;2,AS41&lt;=3),"6",IF(AND(AS41&gt;3,AS41&lt;=4),"8",IF(AND(AS41&gt;4,AS41&lt;=5),"10","")))))</f>
        <v>3</v>
      </c>
    </row>
    <row r="42" spans="1:46" s="10" customFormat="1" ht="15" customHeight="1" x14ac:dyDescent="0.25">
      <c r="A42" s="4">
        <v>40</v>
      </c>
      <c r="B42" s="4">
        <v>60007835</v>
      </c>
      <c r="C42" s="4" t="s">
        <v>86</v>
      </c>
      <c r="D42" s="4" t="s">
        <v>163</v>
      </c>
      <c r="E42" s="3"/>
      <c r="F42" s="4" t="s">
        <v>332</v>
      </c>
      <c r="G42" s="4" t="s">
        <v>19</v>
      </c>
      <c r="H42" s="4" t="s">
        <v>41</v>
      </c>
      <c r="I42" s="4" t="s">
        <v>244</v>
      </c>
      <c r="J42" s="4">
        <v>50</v>
      </c>
      <c r="K42" s="4" t="s">
        <v>130</v>
      </c>
      <c r="L42" s="4">
        <v>2017</v>
      </c>
      <c r="M42" s="4" t="s">
        <v>267</v>
      </c>
      <c r="N42" s="4" t="s">
        <v>153</v>
      </c>
      <c r="O42" s="4" t="s">
        <v>118</v>
      </c>
      <c r="P42" s="4">
        <v>2018</v>
      </c>
      <c r="Q42" s="4"/>
      <c r="R42" s="4" t="s">
        <v>119</v>
      </c>
      <c r="S42" s="13"/>
      <c r="T42" s="4"/>
      <c r="U42" s="4"/>
      <c r="V42" s="4" t="s">
        <v>448</v>
      </c>
      <c r="W42" s="4">
        <v>60</v>
      </c>
      <c r="X42" s="13">
        <v>45696</v>
      </c>
      <c r="Y42" s="27">
        <v>60</v>
      </c>
      <c r="Z42" s="27">
        <v>27</v>
      </c>
      <c r="AA42" s="28" t="s">
        <v>665</v>
      </c>
      <c r="AB42" s="31">
        <v>0.88300000000000001</v>
      </c>
      <c r="AC42" s="32">
        <v>75</v>
      </c>
      <c r="AD42" s="28">
        <v>7</v>
      </c>
      <c r="AE42" s="28">
        <v>37.200000000000003</v>
      </c>
      <c r="AF42" s="33">
        <v>2E-3</v>
      </c>
      <c r="AG42" s="28">
        <v>0.5</v>
      </c>
      <c r="AH42" s="31">
        <v>7.0000000000000007E-2</v>
      </c>
      <c r="AI42" s="31">
        <v>1.5169999999999999</v>
      </c>
      <c r="AJ42" s="31"/>
      <c r="AK42" s="75" t="str">
        <f t="shared" si="148"/>
        <v>1</v>
      </c>
      <c r="AL42" s="75" t="str">
        <f t="shared" si="149"/>
        <v>1</v>
      </c>
      <c r="AM42" s="75" t="str">
        <f t="shared" si="150"/>
        <v>1</v>
      </c>
      <c r="AN42" s="75" t="str">
        <f t="shared" si="151"/>
        <v>1</v>
      </c>
      <c r="AO42" s="75" t="str">
        <f t="shared" si="152"/>
        <v>1</v>
      </c>
      <c r="AP42" s="75" t="str">
        <f t="shared" si="153"/>
        <v>1</v>
      </c>
      <c r="AQ42" s="75" t="str">
        <f t="shared" si="154"/>
        <v>1</v>
      </c>
      <c r="AR42" s="75" t="str">
        <f t="shared" si="155"/>
        <v>1</v>
      </c>
      <c r="AS42" s="75">
        <f t="shared" si="156"/>
        <v>1</v>
      </c>
      <c r="AT42" s="75" t="str">
        <f t="shared" si="157"/>
        <v>1</v>
      </c>
    </row>
    <row r="43" spans="1:46" s="10" customFormat="1" ht="15" customHeight="1" x14ac:dyDescent="0.25">
      <c r="A43" s="4">
        <v>41</v>
      </c>
      <c r="B43" s="4">
        <v>60005878</v>
      </c>
      <c r="C43" s="4" t="s">
        <v>83</v>
      </c>
      <c r="D43" s="4" t="s">
        <v>156</v>
      </c>
      <c r="E43" s="3"/>
      <c r="F43" s="4" t="s">
        <v>333</v>
      </c>
      <c r="G43" s="4" t="s">
        <v>29</v>
      </c>
      <c r="H43" s="4" t="s">
        <v>28</v>
      </c>
      <c r="I43" s="4" t="s">
        <v>10</v>
      </c>
      <c r="J43" s="4">
        <v>50</v>
      </c>
      <c r="K43" s="4" t="s">
        <v>129</v>
      </c>
      <c r="L43" s="4">
        <v>2014</v>
      </c>
      <c r="M43" s="4" t="s">
        <v>267</v>
      </c>
      <c r="N43" s="4" t="s">
        <v>153</v>
      </c>
      <c r="O43" s="4" t="s">
        <v>133</v>
      </c>
      <c r="P43" s="4">
        <v>2014</v>
      </c>
      <c r="Q43" s="4"/>
      <c r="R43" s="4" t="s">
        <v>119</v>
      </c>
      <c r="S43" s="13"/>
      <c r="T43" s="4"/>
      <c r="U43" s="4"/>
      <c r="V43" s="4" t="s">
        <v>448</v>
      </c>
      <c r="W43" s="4">
        <v>60</v>
      </c>
      <c r="X43" s="13">
        <v>45700</v>
      </c>
      <c r="Y43" s="27">
        <v>75</v>
      </c>
      <c r="Z43" s="27">
        <v>29</v>
      </c>
      <c r="AA43" s="28" t="s">
        <v>665</v>
      </c>
      <c r="AB43" s="31">
        <v>0.88300000000000001</v>
      </c>
      <c r="AC43" s="32">
        <v>74</v>
      </c>
      <c r="AD43" s="28">
        <v>5</v>
      </c>
      <c r="AE43" s="28">
        <v>35</v>
      </c>
      <c r="AF43" s="33">
        <v>4.0000000000000001E-3</v>
      </c>
      <c r="AG43" s="28">
        <v>0.5</v>
      </c>
      <c r="AH43" s="31">
        <v>2E-3</v>
      </c>
      <c r="AI43" s="31">
        <v>0.16900000000000001</v>
      </c>
      <c r="AJ43" s="31"/>
      <c r="AK43" s="75" t="str">
        <f t="shared" si="148"/>
        <v>1</v>
      </c>
      <c r="AL43" s="75" t="str">
        <f t="shared" si="149"/>
        <v>1</v>
      </c>
      <c r="AM43" s="75" t="str">
        <f t="shared" si="150"/>
        <v>1</v>
      </c>
      <c r="AN43" s="75" t="str">
        <f t="shared" si="151"/>
        <v>1</v>
      </c>
      <c r="AO43" s="75" t="str">
        <f t="shared" si="152"/>
        <v>1</v>
      </c>
      <c r="AP43" s="75" t="str">
        <f t="shared" si="153"/>
        <v>1</v>
      </c>
      <c r="AQ43" s="75" t="str">
        <f t="shared" si="154"/>
        <v>1</v>
      </c>
      <c r="AR43" s="75" t="str">
        <f t="shared" si="155"/>
        <v>1</v>
      </c>
      <c r="AS43" s="75">
        <f t="shared" si="156"/>
        <v>1</v>
      </c>
      <c r="AT43" s="75" t="str">
        <f t="shared" si="157"/>
        <v>1</v>
      </c>
    </row>
    <row r="44" spans="1:46" s="10" customFormat="1" ht="15" customHeight="1" x14ac:dyDescent="0.25">
      <c r="A44" s="4">
        <v>42</v>
      </c>
      <c r="B44" s="4">
        <v>60003637</v>
      </c>
      <c r="C44" s="4" t="s">
        <v>83</v>
      </c>
      <c r="D44" s="4" t="s">
        <v>163</v>
      </c>
      <c r="E44" s="3"/>
      <c r="F44" s="4" t="s">
        <v>334</v>
      </c>
      <c r="G44" s="4" t="s">
        <v>12</v>
      </c>
      <c r="H44" s="4" t="s">
        <v>30</v>
      </c>
      <c r="I44" s="4" t="s">
        <v>245</v>
      </c>
      <c r="J44" s="4" t="s">
        <v>134</v>
      </c>
      <c r="K44" s="4" t="s">
        <v>125</v>
      </c>
      <c r="L44" s="4">
        <v>2008</v>
      </c>
      <c r="M44" s="4" t="s">
        <v>267</v>
      </c>
      <c r="N44" s="4" t="s">
        <v>153</v>
      </c>
      <c r="O44" s="4" t="s">
        <v>135</v>
      </c>
      <c r="P44" s="4">
        <v>2009</v>
      </c>
      <c r="Q44" s="4"/>
      <c r="R44" s="4" t="s">
        <v>119</v>
      </c>
      <c r="S44" s="13"/>
      <c r="T44" s="4"/>
      <c r="U44" s="4"/>
      <c r="V44" s="4" t="s">
        <v>448</v>
      </c>
      <c r="W44" s="4">
        <v>60</v>
      </c>
      <c r="X44" s="13">
        <v>45700</v>
      </c>
      <c r="Y44" s="27">
        <v>75</v>
      </c>
      <c r="Z44" s="27">
        <v>31</v>
      </c>
      <c r="AA44" s="28" t="s">
        <v>665</v>
      </c>
      <c r="AB44" s="31">
        <v>0.88600000000000001</v>
      </c>
      <c r="AC44" s="32">
        <v>69</v>
      </c>
      <c r="AD44" s="28">
        <v>6</v>
      </c>
      <c r="AE44" s="28">
        <v>32.799999999999997</v>
      </c>
      <c r="AF44" s="33">
        <v>0.02</v>
      </c>
      <c r="AG44" s="28">
        <v>2</v>
      </c>
      <c r="AH44" s="31">
        <v>2.1000000000000001E-2</v>
      </c>
      <c r="AI44" s="31">
        <v>0.84199999999999997</v>
      </c>
      <c r="AJ44" s="31"/>
      <c r="AK44" s="75" t="str">
        <f t="shared" si="148"/>
        <v>1</v>
      </c>
      <c r="AL44" s="75" t="str">
        <f t="shared" si="149"/>
        <v>1</v>
      </c>
      <c r="AM44" s="75" t="str">
        <f t="shared" si="150"/>
        <v>1</v>
      </c>
      <c r="AN44" s="75" t="str">
        <f t="shared" si="151"/>
        <v>1</v>
      </c>
      <c r="AO44" s="75" t="str">
        <f t="shared" si="152"/>
        <v>1</v>
      </c>
      <c r="AP44" s="75" t="str">
        <f t="shared" si="153"/>
        <v>1</v>
      </c>
      <c r="AQ44" s="75" t="str">
        <f t="shared" si="154"/>
        <v>1</v>
      </c>
      <c r="AR44" s="75" t="str">
        <f t="shared" si="155"/>
        <v>1</v>
      </c>
      <c r="AS44" s="75">
        <f t="shared" si="156"/>
        <v>1</v>
      </c>
      <c r="AT44" s="75" t="str">
        <f t="shared" si="157"/>
        <v>1</v>
      </c>
    </row>
    <row r="45" spans="1:46" s="10" customFormat="1" ht="15" customHeight="1" x14ac:dyDescent="0.25">
      <c r="A45" s="4">
        <v>43</v>
      </c>
      <c r="B45" s="4">
        <v>500015</v>
      </c>
      <c r="C45" s="4" t="s">
        <v>232</v>
      </c>
      <c r="D45" s="4" t="s">
        <v>156</v>
      </c>
      <c r="E45" s="3"/>
      <c r="F45" s="4" t="s">
        <v>335</v>
      </c>
      <c r="G45" s="4" t="s">
        <v>12</v>
      </c>
      <c r="H45" s="4" t="s">
        <v>268</v>
      </c>
      <c r="I45" s="4" t="s">
        <v>10</v>
      </c>
      <c r="J45" s="4">
        <v>17.2</v>
      </c>
      <c r="K45" s="4" t="s">
        <v>124</v>
      </c>
      <c r="L45" s="4">
        <v>1951</v>
      </c>
      <c r="M45" s="4" t="s">
        <v>266</v>
      </c>
      <c r="N45" s="4" t="s">
        <v>304</v>
      </c>
      <c r="O45" s="4"/>
      <c r="P45" s="4"/>
      <c r="Q45" s="4"/>
      <c r="R45" s="4" t="s">
        <v>123</v>
      </c>
      <c r="S45" s="13"/>
      <c r="T45" s="4"/>
      <c r="U45" s="4"/>
      <c r="V45" s="4" t="s">
        <v>448</v>
      </c>
      <c r="W45" s="4">
        <v>60</v>
      </c>
      <c r="X45" s="13">
        <v>45706</v>
      </c>
      <c r="Y45" s="27">
        <v>80</v>
      </c>
      <c r="Z45" s="27" t="s">
        <v>664</v>
      </c>
      <c r="AA45" s="28" t="s">
        <v>665</v>
      </c>
      <c r="AB45" s="31">
        <v>0.875</v>
      </c>
      <c r="AC45" s="32">
        <v>58</v>
      </c>
      <c r="AD45" s="28">
        <v>13</v>
      </c>
      <c r="AE45" s="28">
        <v>34.5</v>
      </c>
      <c r="AF45" s="33">
        <v>0.04</v>
      </c>
      <c r="AG45" s="28">
        <v>2</v>
      </c>
      <c r="AH45" s="31">
        <v>3.2000000000000001E-2</v>
      </c>
      <c r="AI45" s="31">
        <v>1.2649999999999999</v>
      </c>
      <c r="AJ45" s="31">
        <v>0.624</v>
      </c>
      <c r="AK45" s="75" t="str">
        <f t="shared" ref="AK45:AK46" si="158">IF(AH45&lt;&gt;"",IF(AH45&lt;=0.1,"1",IF(AND(AH45&gt;0.1,AH45&lt;=0.3),"3",IF(AH45&gt;0.3,"5",""))),"1")</f>
        <v>1</v>
      </c>
      <c r="AL45" s="75" t="str">
        <f t="shared" ref="AL45:AL46" si="159">IF(AI45&lt;&gt;"",IF(AI45&lt;=3,"1",IF(AND(AI45&gt;3,AI45&lt;=4),"3",IF(AI45&gt;4,"5",""))),"1")</f>
        <v>1</v>
      </c>
      <c r="AM45" s="75" t="str">
        <f t="shared" ref="AM45:AM46" si="160">IF(AD45&lt;&gt;"",IF(AD45&lt;=20,"1",IF(AND(AD45&gt;20,AD45&lt;=30),"3",IF(AD45&gt;30,"5",""))),"1")</f>
        <v>1</v>
      </c>
      <c r="AN45" s="75" t="str">
        <f t="shared" ref="AN45:AN46" si="161">IF(AF45&lt;&gt;"",IF(AF45&lt;=0.05,"1",IF(AND(AF45&gt;0.05,AF45&lt;=0.1),"3",IF(AF45&gt;0.1,"5",""))),"1")</f>
        <v>1</v>
      </c>
      <c r="AO45" s="75" t="str">
        <f t="shared" ref="AO45:AO46" si="162">IF(AE45&lt;&gt;"",IF(AE45&gt;=32,"1",IF(AND(AE45&gt;=28,AE45&lt;32),"3",IF(AE45&lt;28,"5",""))),"1")</f>
        <v>1</v>
      </c>
      <c r="AP45" s="75" t="str">
        <f t="shared" ref="AP45:AP46" si="163">IF(AG45&lt;&gt;"",IF(AG45&lt;=3.5,"1",IF(AG45&gt;3.5,"5","")),"1")</f>
        <v>1</v>
      </c>
      <c r="AQ45" s="75" t="str">
        <f t="shared" ref="AQ45:AQ46" si="164">IF(AC45&lt;&gt;"",IF(AND(W45=60,AC45&gt;=40),"1",IF(AND(W45=60,AC45&gt;=35,AC45&lt;40),"3",IF(AND(W45=60,AC45&lt;35),"5",IF(AND(W45=220,AC45&gt;=50),"1",IF(AND(W45=220,AC45&gt;=45,AC45&lt;50),"2",IF(AND(W45=220,AC45&lt;45),"5","")))))),"1")</f>
        <v>1</v>
      </c>
      <c r="AR45" s="75" t="str">
        <f t="shared" ref="AR45:AR46" si="165">IF(AJ45&lt;&gt;"",IF(AJ45&gt;=0.2,"1",IF(AND(AJ45&gt;=0.1,AJ45&lt;0.2),"3",IF(AJ45&lt;0.1,"5",""))),"1")</f>
        <v>1</v>
      </c>
      <c r="AS45" s="75">
        <f t="shared" ref="AS45:AS46" si="166">+(3*AK45+3*AL45+4*AM45+2*AN45+3*AO45+1*AP45+5*AQ45+1*AR45)/22</f>
        <v>1</v>
      </c>
      <c r="AT45" s="75" t="str">
        <f t="shared" ref="AT45:AT46" si="167">IF(AND(AS45&gt;0,AS45&lt;=1),"1",IF(AND(AS45&gt;1,AS45&lt;=2),"3",IF(AND(AS45&gt;2,AS45&lt;=3),"6",IF(AND(AS45&gt;3,AS45&lt;=4),"8",IF(AND(AS45&gt;4,AS45&lt;=5),"10","")))))</f>
        <v>1</v>
      </c>
    </row>
    <row r="46" spans="1:46" s="10" customFormat="1" ht="15" customHeight="1" x14ac:dyDescent="0.25">
      <c r="A46" s="4">
        <v>44</v>
      </c>
      <c r="B46" s="4">
        <v>500030</v>
      </c>
      <c r="C46" s="4" t="s">
        <v>232</v>
      </c>
      <c r="D46" s="4" t="s">
        <v>163</v>
      </c>
      <c r="E46" s="3"/>
      <c r="F46" s="4" t="s">
        <v>336</v>
      </c>
      <c r="G46" s="4" t="s">
        <v>12</v>
      </c>
      <c r="H46" s="4" t="s">
        <v>253</v>
      </c>
      <c r="I46" s="4" t="s">
        <v>10</v>
      </c>
      <c r="J46" s="4">
        <v>172</v>
      </c>
      <c r="K46" s="4" t="s">
        <v>254</v>
      </c>
      <c r="L46" s="4">
        <v>1964</v>
      </c>
      <c r="M46" s="4" t="s">
        <v>266</v>
      </c>
      <c r="N46" s="4" t="s">
        <v>304</v>
      </c>
      <c r="O46" s="4" t="s">
        <v>122</v>
      </c>
      <c r="P46" s="4">
        <v>1970</v>
      </c>
      <c r="Q46" s="4"/>
      <c r="R46" s="4" t="s">
        <v>123</v>
      </c>
      <c r="S46" s="13">
        <v>43109</v>
      </c>
      <c r="T46" s="4">
        <v>47.2</v>
      </c>
      <c r="U46" s="4" t="s">
        <v>259</v>
      </c>
      <c r="V46" s="4" t="s">
        <v>448</v>
      </c>
      <c r="W46" s="4">
        <v>60</v>
      </c>
      <c r="X46" s="13">
        <v>45706</v>
      </c>
      <c r="Y46" s="27">
        <v>80</v>
      </c>
      <c r="Z46" s="27">
        <v>29</v>
      </c>
      <c r="AA46" s="28" t="s">
        <v>665</v>
      </c>
      <c r="AB46" s="31">
        <v>0.878</v>
      </c>
      <c r="AC46" s="32">
        <v>60</v>
      </c>
      <c r="AD46" s="28">
        <v>12</v>
      </c>
      <c r="AE46" s="28">
        <v>31.7</v>
      </c>
      <c r="AF46" s="33">
        <v>0.03</v>
      </c>
      <c r="AG46" s="28">
        <v>2</v>
      </c>
      <c r="AH46" s="31">
        <v>4.2999999999999997E-2</v>
      </c>
      <c r="AI46" s="31">
        <v>1.31</v>
      </c>
      <c r="AJ46" s="31">
        <v>0.153</v>
      </c>
      <c r="AK46" s="75" t="str">
        <f t="shared" si="158"/>
        <v>1</v>
      </c>
      <c r="AL46" s="75" t="str">
        <f t="shared" si="159"/>
        <v>1</v>
      </c>
      <c r="AM46" s="75" t="str">
        <f t="shared" si="160"/>
        <v>1</v>
      </c>
      <c r="AN46" s="75" t="str">
        <f t="shared" si="161"/>
        <v>1</v>
      </c>
      <c r="AO46" s="75" t="str">
        <f t="shared" si="162"/>
        <v>3</v>
      </c>
      <c r="AP46" s="75" t="str">
        <f t="shared" si="163"/>
        <v>1</v>
      </c>
      <c r="AQ46" s="75" t="str">
        <f t="shared" si="164"/>
        <v>1</v>
      </c>
      <c r="AR46" s="75" t="str">
        <f t="shared" si="165"/>
        <v>3</v>
      </c>
      <c r="AS46" s="75">
        <f t="shared" si="166"/>
        <v>1.3636363636363635</v>
      </c>
      <c r="AT46" s="75" t="str">
        <f t="shared" si="167"/>
        <v>3</v>
      </c>
    </row>
    <row r="47" spans="1:46" s="10" customFormat="1" ht="15" customHeight="1" x14ac:dyDescent="0.25">
      <c r="A47" s="4">
        <v>45</v>
      </c>
      <c r="B47" s="4">
        <v>60005317</v>
      </c>
      <c r="C47" s="4" t="s">
        <v>103</v>
      </c>
      <c r="D47" s="4" t="s">
        <v>156</v>
      </c>
      <c r="E47" s="3"/>
      <c r="F47" s="4" t="s">
        <v>337</v>
      </c>
      <c r="G47" s="4" t="s">
        <v>19</v>
      </c>
      <c r="H47" s="4">
        <v>359111</v>
      </c>
      <c r="I47" s="4" t="s">
        <v>10</v>
      </c>
      <c r="J47" s="4" t="s">
        <v>147</v>
      </c>
      <c r="K47" s="4" t="s">
        <v>129</v>
      </c>
      <c r="L47" s="4">
        <v>2012</v>
      </c>
      <c r="M47" s="4" t="s">
        <v>267</v>
      </c>
      <c r="N47" s="4" t="s">
        <v>153</v>
      </c>
      <c r="O47" s="4" t="s">
        <v>148</v>
      </c>
      <c r="P47" s="4">
        <v>2013</v>
      </c>
      <c r="Q47" s="4"/>
      <c r="R47" s="4" t="s">
        <v>119</v>
      </c>
      <c r="S47" s="13"/>
      <c r="T47" s="4"/>
      <c r="U47" s="4"/>
      <c r="V47" s="4" t="s">
        <v>448</v>
      </c>
      <c r="W47" s="4">
        <v>60</v>
      </c>
      <c r="X47" s="13">
        <v>45694</v>
      </c>
      <c r="Y47" s="27">
        <v>55</v>
      </c>
      <c r="Z47" s="27">
        <v>41</v>
      </c>
      <c r="AA47" s="28" t="s">
        <v>665</v>
      </c>
      <c r="AB47" s="31">
        <v>0.88400000000000001</v>
      </c>
      <c r="AC47" s="32">
        <v>70</v>
      </c>
      <c r="AD47" s="28">
        <v>8</v>
      </c>
      <c r="AE47" s="28">
        <v>43.5</v>
      </c>
      <c r="AF47" s="33">
        <v>1E-3</v>
      </c>
      <c r="AG47" s="28">
        <v>1</v>
      </c>
      <c r="AH47" s="31">
        <v>4.1000000000000002E-2</v>
      </c>
      <c r="AI47" s="31">
        <v>1.0149999999999999</v>
      </c>
      <c r="AJ47" s="31"/>
      <c r="AK47" s="75" t="str">
        <f t="shared" ref="AK47:AK50" si="168">IF(AH47&lt;&gt;"",IF(AH47&lt;=0.1,"1",IF(AND(AH47&gt;0.1,AH47&lt;=0.3),"3",IF(AH47&gt;0.3,"5",""))),"1")</f>
        <v>1</v>
      </c>
      <c r="AL47" s="75" t="str">
        <f t="shared" ref="AL47:AL50" si="169">IF(AI47&lt;&gt;"",IF(AI47&lt;=3,"1",IF(AND(AI47&gt;3,AI47&lt;=4),"3",IF(AI47&gt;4,"5",""))),"1")</f>
        <v>1</v>
      </c>
      <c r="AM47" s="75" t="str">
        <f t="shared" ref="AM47:AM50" si="170">IF(AD47&lt;&gt;"",IF(AD47&lt;=20,"1",IF(AND(AD47&gt;20,AD47&lt;=30),"3",IF(AD47&gt;30,"5",""))),"1")</f>
        <v>1</v>
      </c>
      <c r="AN47" s="75" t="str">
        <f t="shared" ref="AN47:AN50" si="171">IF(AF47&lt;&gt;"",IF(AF47&lt;=0.05,"1",IF(AND(AF47&gt;0.05,AF47&lt;=0.1),"3",IF(AF47&gt;0.1,"5",""))),"1")</f>
        <v>1</v>
      </c>
      <c r="AO47" s="75" t="str">
        <f t="shared" ref="AO47:AO50" si="172">IF(AE47&lt;&gt;"",IF(AE47&gt;=32,"1",IF(AND(AE47&gt;=28,AE47&lt;32),"3",IF(AE47&lt;28,"5",""))),"1")</f>
        <v>1</v>
      </c>
      <c r="AP47" s="75" t="str">
        <f t="shared" ref="AP47:AP50" si="173">IF(AG47&lt;&gt;"",IF(AG47&lt;=3.5,"1",IF(AG47&gt;3.5,"5","")),"1")</f>
        <v>1</v>
      </c>
      <c r="AQ47" s="75" t="str">
        <f t="shared" ref="AQ47:AQ50" si="174">IF(AC47&lt;&gt;"",IF(AND(W47=60,AC47&gt;=40),"1",IF(AND(W47=60,AC47&gt;=35,AC47&lt;40),"3",IF(AND(W47=60,AC47&lt;35),"5",IF(AND(W47=220,AC47&gt;=50),"1",IF(AND(W47=220,AC47&gt;=45,AC47&lt;50),"2",IF(AND(W47=220,AC47&lt;45),"5","")))))),"1")</f>
        <v>1</v>
      </c>
      <c r="AR47" s="75" t="str">
        <f t="shared" ref="AR47:AR50" si="175">IF(AJ47&lt;&gt;"",IF(AJ47&gt;=0.2,"1",IF(AND(AJ47&gt;=0.1,AJ47&lt;0.2),"3",IF(AJ47&lt;0.1,"5",""))),"1")</f>
        <v>1</v>
      </c>
      <c r="AS47" s="75">
        <f t="shared" ref="AS47:AS50" si="176">+(3*AK47+3*AL47+4*AM47+2*AN47+3*AO47+1*AP47+5*AQ47+1*AR47)/22</f>
        <v>1</v>
      </c>
      <c r="AT47" s="75" t="str">
        <f t="shared" ref="AT47:AT50" si="177">IF(AND(AS47&gt;0,AS47&lt;=1),"1",IF(AND(AS47&gt;1,AS47&lt;=2),"3",IF(AND(AS47&gt;2,AS47&lt;=3),"6",IF(AND(AS47&gt;3,AS47&lt;=4),"8",IF(AND(AS47&gt;4,AS47&lt;=5),"10","")))))</f>
        <v>1</v>
      </c>
    </row>
    <row r="48" spans="1:46" s="10" customFormat="1" ht="15" customHeight="1" x14ac:dyDescent="0.25">
      <c r="A48" s="4">
        <v>46</v>
      </c>
      <c r="B48" s="133">
        <v>500058</v>
      </c>
      <c r="C48" s="4" t="s">
        <v>103</v>
      </c>
      <c r="D48" s="3" t="s">
        <v>163</v>
      </c>
      <c r="E48" s="4"/>
      <c r="F48" s="4" t="str">
        <f t="shared" ref="F48" si="178">+C48&amp;" "&amp;D48&amp;" "&amp;E48</f>
        <v xml:space="preserve">GALVEZ TRF2 </v>
      </c>
      <c r="G48" s="3" t="s">
        <v>612</v>
      </c>
      <c r="H48" s="4" t="s">
        <v>453</v>
      </c>
      <c r="I48" s="4" t="s">
        <v>10</v>
      </c>
      <c r="J48" s="3" t="s">
        <v>144</v>
      </c>
      <c r="K48" s="4" t="s">
        <v>613</v>
      </c>
      <c r="L48" s="3">
        <v>2023</v>
      </c>
      <c r="M48" s="4" t="s">
        <v>266</v>
      </c>
      <c r="N48" s="4" t="s">
        <v>304</v>
      </c>
      <c r="O48" s="3"/>
      <c r="P48" s="4">
        <v>2023</v>
      </c>
      <c r="Q48" s="4" t="s">
        <v>611</v>
      </c>
      <c r="R48" s="4" t="s">
        <v>119</v>
      </c>
      <c r="S48" s="4"/>
      <c r="T48" s="4"/>
      <c r="U48" s="4"/>
      <c r="V48" s="4" t="s">
        <v>448</v>
      </c>
      <c r="W48" s="4">
        <v>60</v>
      </c>
      <c r="X48" s="13">
        <v>45698</v>
      </c>
      <c r="Y48" s="27">
        <v>59</v>
      </c>
      <c r="Z48" s="27">
        <v>32</v>
      </c>
      <c r="AA48" s="28" t="s">
        <v>665</v>
      </c>
      <c r="AB48" s="31">
        <v>0.88400000000000001</v>
      </c>
      <c r="AC48" s="32">
        <v>67</v>
      </c>
      <c r="AD48" s="28">
        <v>5</v>
      </c>
      <c r="AE48" s="28">
        <v>43.9</v>
      </c>
      <c r="AF48" s="33">
        <v>2E-3</v>
      </c>
      <c r="AG48" s="28">
        <v>0.5</v>
      </c>
      <c r="AH48" s="31">
        <v>2E-3</v>
      </c>
      <c r="AI48" s="31">
        <v>0.122</v>
      </c>
      <c r="AJ48" s="31"/>
      <c r="AK48" s="75" t="str">
        <f t="shared" si="168"/>
        <v>1</v>
      </c>
      <c r="AL48" s="75" t="str">
        <f t="shared" si="169"/>
        <v>1</v>
      </c>
      <c r="AM48" s="75" t="str">
        <f t="shared" si="170"/>
        <v>1</v>
      </c>
      <c r="AN48" s="75" t="str">
        <f t="shared" si="171"/>
        <v>1</v>
      </c>
      <c r="AO48" s="75" t="str">
        <f t="shared" si="172"/>
        <v>1</v>
      </c>
      <c r="AP48" s="75" t="str">
        <f t="shared" si="173"/>
        <v>1</v>
      </c>
      <c r="AQ48" s="75" t="str">
        <f t="shared" si="174"/>
        <v>1</v>
      </c>
      <c r="AR48" s="75" t="str">
        <f t="shared" si="175"/>
        <v>1</v>
      </c>
      <c r="AS48" s="75">
        <f t="shared" si="176"/>
        <v>1</v>
      </c>
      <c r="AT48" s="75" t="str">
        <f t="shared" si="177"/>
        <v>1</v>
      </c>
    </row>
    <row r="49" spans="1:46" s="10" customFormat="1" ht="15" customHeight="1" x14ac:dyDescent="0.25">
      <c r="A49" s="4">
        <v>47</v>
      </c>
      <c r="B49" s="7">
        <v>500042</v>
      </c>
      <c r="C49" s="2" t="s">
        <v>103</v>
      </c>
      <c r="D49" s="2" t="s">
        <v>162</v>
      </c>
      <c r="E49" s="3"/>
      <c r="F49" s="4" t="str">
        <f t="shared" ref="F49" si="179">+C49&amp;" "&amp;D49&amp;" "&amp;E49</f>
        <v xml:space="preserve">GALVEZ TRF3 </v>
      </c>
      <c r="G49" s="2" t="s">
        <v>185</v>
      </c>
      <c r="H49" s="4" t="s">
        <v>33</v>
      </c>
      <c r="I49" s="4" t="s">
        <v>10</v>
      </c>
      <c r="J49" s="2">
        <v>25</v>
      </c>
      <c r="K49" s="2" t="s">
        <v>120</v>
      </c>
      <c r="L49" s="2">
        <v>2017</v>
      </c>
      <c r="M49" s="4" t="s">
        <v>266</v>
      </c>
      <c r="N49" s="4" t="s">
        <v>304</v>
      </c>
      <c r="O49" s="2" t="s">
        <v>118</v>
      </c>
      <c r="P49" s="2">
        <v>2018</v>
      </c>
      <c r="Q49" s="2" t="s">
        <v>614</v>
      </c>
      <c r="R49" s="2" t="s">
        <v>119</v>
      </c>
      <c r="S49" s="2"/>
      <c r="T49" s="2"/>
      <c r="U49" s="2"/>
      <c r="V49" s="4" t="s">
        <v>448</v>
      </c>
      <c r="W49" s="4">
        <v>60</v>
      </c>
      <c r="X49" s="13">
        <v>45698</v>
      </c>
      <c r="Y49" s="27">
        <v>59</v>
      </c>
      <c r="Z49" s="27">
        <v>28</v>
      </c>
      <c r="AA49" s="28" t="s">
        <v>665</v>
      </c>
      <c r="AB49" s="31">
        <v>0.88200000000000001</v>
      </c>
      <c r="AC49" s="32">
        <v>63</v>
      </c>
      <c r="AD49" s="28">
        <v>4</v>
      </c>
      <c r="AE49" s="28">
        <v>35.200000000000003</v>
      </c>
      <c r="AF49" s="33">
        <v>3.0000000000000001E-3</v>
      </c>
      <c r="AG49" s="28">
        <v>0.5</v>
      </c>
      <c r="AH49" s="31">
        <v>1E-3</v>
      </c>
      <c r="AI49" s="31">
        <v>0.11899999999999999</v>
      </c>
      <c r="AJ49" s="31"/>
      <c r="AK49" s="75" t="str">
        <f t="shared" si="168"/>
        <v>1</v>
      </c>
      <c r="AL49" s="75" t="str">
        <f t="shared" si="169"/>
        <v>1</v>
      </c>
      <c r="AM49" s="75" t="str">
        <f t="shared" si="170"/>
        <v>1</v>
      </c>
      <c r="AN49" s="75" t="str">
        <f t="shared" si="171"/>
        <v>1</v>
      </c>
      <c r="AO49" s="75" t="str">
        <f t="shared" si="172"/>
        <v>1</v>
      </c>
      <c r="AP49" s="75" t="str">
        <f t="shared" si="173"/>
        <v>1</v>
      </c>
      <c r="AQ49" s="75" t="str">
        <f t="shared" si="174"/>
        <v>1</v>
      </c>
      <c r="AR49" s="75" t="str">
        <f t="shared" si="175"/>
        <v>1</v>
      </c>
      <c r="AS49" s="75">
        <f t="shared" si="176"/>
        <v>1</v>
      </c>
      <c r="AT49" s="75" t="str">
        <f t="shared" si="177"/>
        <v>1</v>
      </c>
    </row>
    <row r="50" spans="1:46" s="10" customFormat="1" ht="15" customHeight="1" x14ac:dyDescent="0.25">
      <c r="A50" s="4">
        <v>48</v>
      </c>
      <c r="B50" s="4">
        <v>60005527</v>
      </c>
      <c r="C50" s="4" t="s">
        <v>112</v>
      </c>
      <c r="D50" s="4" t="s">
        <v>156</v>
      </c>
      <c r="E50" s="3"/>
      <c r="F50" s="4" t="s">
        <v>339</v>
      </c>
      <c r="G50" s="4" t="s">
        <v>19</v>
      </c>
      <c r="H50" s="4">
        <v>364074</v>
      </c>
      <c r="I50" s="4" t="s">
        <v>10</v>
      </c>
      <c r="J50" s="4">
        <v>50</v>
      </c>
      <c r="K50" s="4" t="s">
        <v>129</v>
      </c>
      <c r="L50" s="4">
        <v>2013</v>
      </c>
      <c r="M50" s="4" t="s">
        <v>267</v>
      </c>
      <c r="N50" s="4" t="s">
        <v>153</v>
      </c>
      <c r="O50" s="4" t="s">
        <v>148</v>
      </c>
      <c r="P50" s="4">
        <v>2013</v>
      </c>
      <c r="Q50" s="4"/>
      <c r="R50" s="4" t="s">
        <v>119</v>
      </c>
      <c r="S50" s="13"/>
      <c r="T50" s="4"/>
      <c r="U50" s="4"/>
      <c r="V50" s="4" t="s">
        <v>448</v>
      </c>
      <c r="W50" s="4">
        <v>60</v>
      </c>
      <c r="X50" s="13">
        <v>45700</v>
      </c>
      <c r="Y50" s="27">
        <v>80</v>
      </c>
      <c r="Z50" s="27" t="s">
        <v>664</v>
      </c>
      <c r="AA50" s="28" t="s">
        <v>665</v>
      </c>
      <c r="AB50" s="31">
        <v>0.88400000000000001</v>
      </c>
      <c r="AC50" s="32">
        <v>52</v>
      </c>
      <c r="AD50" s="28">
        <v>11</v>
      </c>
      <c r="AE50" s="28">
        <v>37.799999999999997</v>
      </c>
      <c r="AF50" s="33">
        <v>0.01</v>
      </c>
      <c r="AG50" s="28">
        <v>1</v>
      </c>
      <c r="AH50" s="31">
        <v>2.1999999999999999E-2</v>
      </c>
      <c r="AI50" s="31">
        <v>0.58399999999999996</v>
      </c>
      <c r="AJ50" s="31"/>
      <c r="AK50" s="75" t="str">
        <f t="shared" si="168"/>
        <v>1</v>
      </c>
      <c r="AL50" s="75" t="str">
        <f t="shared" si="169"/>
        <v>1</v>
      </c>
      <c r="AM50" s="75" t="str">
        <f t="shared" si="170"/>
        <v>1</v>
      </c>
      <c r="AN50" s="75" t="str">
        <f t="shared" si="171"/>
        <v>1</v>
      </c>
      <c r="AO50" s="75" t="str">
        <f t="shared" si="172"/>
        <v>1</v>
      </c>
      <c r="AP50" s="75" t="str">
        <f t="shared" si="173"/>
        <v>1</v>
      </c>
      <c r="AQ50" s="75" t="str">
        <f t="shared" si="174"/>
        <v>1</v>
      </c>
      <c r="AR50" s="75" t="str">
        <f t="shared" si="175"/>
        <v>1</v>
      </c>
      <c r="AS50" s="75">
        <f t="shared" si="176"/>
        <v>1</v>
      </c>
      <c r="AT50" s="75" t="str">
        <f t="shared" si="177"/>
        <v>1</v>
      </c>
    </row>
    <row r="51" spans="1:46" s="10" customFormat="1" ht="15" customHeight="1" x14ac:dyDescent="0.25">
      <c r="A51" s="4">
        <v>49</v>
      </c>
      <c r="B51" s="4">
        <v>60006315</v>
      </c>
      <c r="C51" s="4" t="s">
        <v>112</v>
      </c>
      <c r="D51" s="4" t="s">
        <v>163</v>
      </c>
      <c r="E51" s="3"/>
      <c r="F51" s="4" t="s">
        <v>340</v>
      </c>
      <c r="G51" s="4" t="s">
        <v>29</v>
      </c>
      <c r="H51" s="4">
        <v>146917</v>
      </c>
      <c r="I51" s="4" t="s">
        <v>244</v>
      </c>
      <c r="J51" s="4">
        <v>50</v>
      </c>
      <c r="K51" s="4" t="s">
        <v>242</v>
      </c>
      <c r="L51" s="4">
        <v>2014</v>
      </c>
      <c r="M51" s="4" t="s">
        <v>267</v>
      </c>
      <c r="N51" s="4" t="s">
        <v>153</v>
      </c>
      <c r="O51" s="4" t="s">
        <v>133</v>
      </c>
      <c r="P51" s="4">
        <v>2015</v>
      </c>
      <c r="Q51" s="4"/>
      <c r="R51" s="4" t="s">
        <v>119</v>
      </c>
      <c r="S51" s="13"/>
      <c r="T51" s="4"/>
      <c r="U51" s="4"/>
      <c r="V51" s="4" t="s">
        <v>448</v>
      </c>
      <c r="W51" s="4">
        <v>60</v>
      </c>
      <c r="X51" s="13">
        <v>45700</v>
      </c>
      <c r="Y51" s="27">
        <v>80</v>
      </c>
      <c r="Z51" s="27" t="s">
        <v>664</v>
      </c>
      <c r="AA51" s="28" t="s">
        <v>665</v>
      </c>
      <c r="AB51" s="31">
        <v>0.88400000000000001</v>
      </c>
      <c r="AC51" s="32">
        <v>63</v>
      </c>
      <c r="AD51" s="28">
        <v>6</v>
      </c>
      <c r="AE51" s="28">
        <v>34.799999999999997</v>
      </c>
      <c r="AF51" s="33">
        <v>3.0000000000000001E-3</v>
      </c>
      <c r="AG51" s="28">
        <v>0.5</v>
      </c>
      <c r="AH51" s="31">
        <v>7.0000000000000001E-3</v>
      </c>
      <c r="AI51" s="31">
        <v>0.26200000000000001</v>
      </c>
      <c r="AJ51" s="31"/>
      <c r="AK51" s="75" t="str">
        <f t="shared" ref="AK51:AK55" si="180">IF(AH51&lt;&gt;"",IF(AH51&lt;=0.1,"1",IF(AND(AH51&gt;0.1,AH51&lt;=0.3),"3",IF(AH51&gt;0.3,"5",""))),"1")</f>
        <v>1</v>
      </c>
      <c r="AL51" s="75" t="str">
        <f t="shared" ref="AL51:AL55" si="181">IF(AI51&lt;&gt;"",IF(AI51&lt;=3,"1",IF(AND(AI51&gt;3,AI51&lt;=4),"3",IF(AI51&gt;4,"5",""))),"1")</f>
        <v>1</v>
      </c>
      <c r="AM51" s="75" t="str">
        <f t="shared" ref="AM51:AM55" si="182">IF(AD51&lt;&gt;"",IF(AD51&lt;=20,"1",IF(AND(AD51&gt;20,AD51&lt;=30),"3",IF(AD51&gt;30,"5",""))),"1")</f>
        <v>1</v>
      </c>
      <c r="AN51" s="75" t="str">
        <f t="shared" ref="AN51:AN55" si="183">IF(AF51&lt;&gt;"",IF(AF51&lt;=0.05,"1",IF(AND(AF51&gt;0.05,AF51&lt;=0.1),"3",IF(AF51&gt;0.1,"5",""))),"1")</f>
        <v>1</v>
      </c>
      <c r="AO51" s="75" t="str">
        <f t="shared" ref="AO51:AO55" si="184">IF(AE51&lt;&gt;"",IF(AE51&gt;=32,"1",IF(AND(AE51&gt;=28,AE51&lt;32),"3",IF(AE51&lt;28,"5",""))),"1")</f>
        <v>1</v>
      </c>
      <c r="AP51" s="75" t="str">
        <f t="shared" ref="AP51:AP55" si="185">IF(AG51&lt;&gt;"",IF(AG51&lt;=3.5,"1",IF(AG51&gt;3.5,"5","")),"1")</f>
        <v>1</v>
      </c>
      <c r="AQ51" s="75" t="str">
        <f t="shared" ref="AQ51:AQ55" si="186">IF(AC51&lt;&gt;"",IF(AND(W51=60,AC51&gt;=40),"1",IF(AND(W51=60,AC51&gt;=35,AC51&lt;40),"3",IF(AND(W51=60,AC51&lt;35),"5",IF(AND(W51=220,AC51&gt;=50),"1",IF(AND(W51=220,AC51&gt;=45,AC51&lt;50),"2",IF(AND(W51=220,AC51&lt;45),"5","")))))),"1")</f>
        <v>1</v>
      </c>
      <c r="AR51" s="75" t="str">
        <f t="shared" ref="AR51:AR55" si="187">IF(AJ51&lt;&gt;"",IF(AJ51&gt;=0.2,"1",IF(AND(AJ51&gt;=0.1,AJ51&lt;0.2),"3",IF(AJ51&lt;0.1,"5",""))),"1")</f>
        <v>1</v>
      </c>
      <c r="AS51" s="75">
        <f t="shared" ref="AS51:AS55" si="188">+(3*AK51+3*AL51+4*AM51+2*AN51+3*AO51+1*AP51+5*AQ51+1*AR51)/22</f>
        <v>1</v>
      </c>
      <c r="AT51" s="75" t="str">
        <f t="shared" ref="AT51:AT55" si="189">IF(AND(AS51&gt;0,AS51&lt;=1),"1",IF(AND(AS51&gt;1,AS51&lt;=2),"3",IF(AND(AS51&gt;2,AS51&lt;=3),"6",IF(AND(AS51&gt;3,AS51&lt;=4),"8",IF(AND(AS51&gt;4,AS51&lt;=5),"10","")))))</f>
        <v>1</v>
      </c>
    </row>
    <row r="52" spans="1:46" s="10" customFormat="1" ht="15" customHeight="1" x14ac:dyDescent="0.25">
      <c r="A52" s="4">
        <v>50</v>
      </c>
      <c r="B52" s="4">
        <v>60006096</v>
      </c>
      <c r="C52" s="4" t="s">
        <v>100</v>
      </c>
      <c r="D52" s="4" t="s">
        <v>155</v>
      </c>
      <c r="E52" s="3" t="s">
        <v>152</v>
      </c>
      <c r="F52" s="4" t="s">
        <v>341</v>
      </c>
      <c r="G52" s="4" t="s">
        <v>19</v>
      </c>
      <c r="H52" s="4" t="s">
        <v>180</v>
      </c>
      <c r="I52" s="4" t="s">
        <v>249</v>
      </c>
      <c r="J52" s="4" t="s">
        <v>116</v>
      </c>
      <c r="K52" s="4" t="s">
        <v>117</v>
      </c>
      <c r="L52" s="4">
        <v>2013</v>
      </c>
      <c r="M52" s="4" t="s">
        <v>267</v>
      </c>
      <c r="N52" s="4" t="s">
        <v>153</v>
      </c>
      <c r="O52" s="4" t="s">
        <v>133</v>
      </c>
      <c r="P52" s="4"/>
      <c r="Q52" s="4"/>
      <c r="R52" s="4" t="s">
        <v>119</v>
      </c>
      <c r="S52" s="13"/>
      <c r="T52" s="4"/>
      <c r="U52" s="4"/>
      <c r="V52" s="4" t="s">
        <v>448</v>
      </c>
      <c r="W52" s="4">
        <v>220</v>
      </c>
      <c r="X52" s="13">
        <v>45699</v>
      </c>
      <c r="Y52" s="27">
        <v>75</v>
      </c>
      <c r="Z52" s="27">
        <v>32</v>
      </c>
      <c r="AA52" s="28" t="s">
        <v>665</v>
      </c>
      <c r="AB52" s="31">
        <v>0.88200000000000001</v>
      </c>
      <c r="AC52" s="32">
        <v>68</v>
      </c>
      <c r="AD52" s="28">
        <v>6</v>
      </c>
      <c r="AE52" s="28">
        <v>42.4</v>
      </c>
      <c r="AF52" s="33">
        <v>2E-3</v>
      </c>
      <c r="AG52" s="28">
        <v>0.5</v>
      </c>
      <c r="AH52" s="31">
        <v>1E-3</v>
      </c>
      <c r="AI52" s="31">
        <v>9.5000000000000001E-2</v>
      </c>
      <c r="AJ52" s="31"/>
      <c r="AK52" s="75" t="str">
        <f t="shared" si="180"/>
        <v>1</v>
      </c>
      <c r="AL52" s="75" t="str">
        <f t="shared" si="181"/>
        <v>1</v>
      </c>
      <c r="AM52" s="75" t="str">
        <f t="shared" si="182"/>
        <v>1</v>
      </c>
      <c r="AN52" s="75" t="str">
        <f t="shared" si="183"/>
        <v>1</v>
      </c>
      <c r="AO52" s="75" t="str">
        <f t="shared" si="184"/>
        <v>1</v>
      </c>
      <c r="AP52" s="75" t="str">
        <f t="shared" si="185"/>
        <v>1</v>
      </c>
      <c r="AQ52" s="75" t="str">
        <f t="shared" si="186"/>
        <v>1</v>
      </c>
      <c r="AR52" s="75" t="str">
        <f t="shared" si="187"/>
        <v>1</v>
      </c>
      <c r="AS52" s="75">
        <f t="shared" si="188"/>
        <v>1</v>
      </c>
      <c r="AT52" s="75" t="str">
        <f t="shared" si="189"/>
        <v>1</v>
      </c>
    </row>
    <row r="53" spans="1:46" s="10" customFormat="1" ht="15" customHeight="1" x14ac:dyDescent="0.25">
      <c r="A53" s="4">
        <v>51</v>
      </c>
      <c r="B53" s="4">
        <v>60005711</v>
      </c>
      <c r="C53" s="4" t="s">
        <v>100</v>
      </c>
      <c r="D53" s="4" t="s">
        <v>155</v>
      </c>
      <c r="E53" s="3" t="s">
        <v>153</v>
      </c>
      <c r="F53" s="4" t="s">
        <v>342</v>
      </c>
      <c r="G53" s="4" t="s">
        <v>19</v>
      </c>
      <c r="H53" s="4" t="s">
        <v>179</v>
      </c>
      <c r="I53" s="4" t="s">
        <v>249</v>
      </c>
      <c r="J53" s="4" t="s">
        <v>116</v>
      </c>
      <c r="K53" s="4" t="s">
        <v>117</v>
      </c>
      <c r="L53" s="4">
        <v>2013</v>
      </c>
      <c r="M53" s="4" t="s">
        <v>267</v>
      </c>
      <c r="N53" s="4" t="s">
        <v>153</v>
      </c>
      <c r="O53" s="4" t="s">
        <v>133</v>
      </c>
      <c r="P53" s="4">
        <v>2014</v>
      </c>
      <c r="Q53" s="4"/>
      <c r="R53" s="4" t="s">
        <v>119</v>
      </c>
      <c r="S53" s="13"/>
      <c r="T53" s="4"/>
      <c r="U53" s="4"/>
      <c r="V53" s="4" t="s">
        <v>448</v>
      </c>
      <c r="W53" s="4">
        <v>220</v>
      </c>
      <c r="X53" s="13">
        <v>45699</v>
      </c>
      <c r="Y53" s="27">
        <v>76</v>
      </c>
      <c r="Z53" s="27">
        <v>32</v>
      </c>
      <c r="AA53" s="28" t="s">
        <v>665</v>
      </c>
      <c r="AB53" s="31">
        <v>0.88300000000000001</v>
      </c>
      <c r="AC53" s="32">
        <v>70</v>
      </c>
      <c r="AD53" s="28">
        <v>5</v>
      </c>
      <c r="AE53" s="28">
        <v>40.6</v>
      </c>
      <c r="AF53" s="33">
        <v>0.01</v>
      </c>
      <c r="AG53" s="28">
        <v>0.5</v>
      </c>
      <c r="AH53" s="31">
        <v>3.0000000000000001E-3</v>
      </c>
      <c r="AI53" s="31">
        <v>0.08</v>
      </c>
      <c r="AJ53" s="31"/>
      <c r="AK53" s="75" t="str">
        <f t="shared" si="180"/>
        <v>1</v>
      </c>
      <c r="AL53" s="75" t="str">
        <f t="shared" si="181"/>
        <v>1</v>
      </c>
      <c r="AM53" s="75" t="str">
        <f t="shared" si="182"/>
        <v>1</v>
      </c>
      <c r="AN53" s="75" t="str">
        <f t="shared" si="183"/>
        <v>1</v>
      </c>
      <c r="AO53" s="75" t="str">
        <f t="shared" si="184"/>
        <v>1</v>
      </c>
      <c r="AP53" s="75" t="str">
        <f t="shared" si="185"/>
        <v>1</v>
      </c>
      <c r="AQ53" s="75" t="str">
        <f t="shared" si="186"/>
        <v>1</v>
      </c>
      <c r="AR53" s="75" t="str">
        <f t="shared" si="187"/>
        <v>1</v>
      </c>
      <c r="AS53" s="75">
        <f t="shared" si="188"/>
        <v>1</v>
      </c>
      <c r="AT53" s="75" t="str">
        <f t="shared" si="189"/>
        <v>1</v>
      </c>
    </row>
    <row r="54" spans="1:46" s="10" customFormat="1" ht="15" customHeight="1" x14ac:dyDescent="0.25">
      <c r="A54" s="4">
        <v>52</v>
      </c>
      <c r="B54" s="4">
        <v>60005713</v>
      </c>
      <c r="C54" s="4" t="s">
        <v>100</v>
      </c>
      <c r="D54" s="4" t="s">
        <v>155</v>
      </c>
      <c r="E54" s="3" t="s">
        <v>154</v>
      </c>
      <c r="F54" s="4" t="s">
        <v>343</v>
      </c>
      <c r="G54" s="4" t="s">
        <v>19</v>
      </c>
      <c r="H54" s="4" t="s">
        <v>178</v>
      </c>
      <c r="I54" s="4" t="s">
        <v>249</v>
      </c>
      <c r="J54" s="4" t="s">
        <v>116</v>
      </c>
      <c r="K54" s="4" t="s">
        <v>117</v>
      </c>
      <c r="L54" s="4">
        <v>2013</v>
      </c>
      <c r="M54" s="4" t="s">
        <v>267</v>
      </c>
      <c r="N54" s="4" t="s">
        <v>153</v>
      </c>
      <c r="O54" s="4" t="s">
        <v>133</v>
      </c>
      <c r="P54" s="4">
        <v>2014</v>
      </c>
      <c r="Q54" s="4"/>
      <c r="R54" s="4" t="s">
        <v>119</v>
      </c>
      <c r="S54" s="13"/>
      <c r="T54" s="4"/>
      <c r="U54" s="4"/>
      <c r="V54" s="4" t="s">
        <v>448</v>
      </c>
      <c r="W54" s="4">
        <v>220</v>
      </c>
      <c r="X54" s="13">
        <v>45699</v>
      </c>
      <c r="Y54" s="27">
        <v>75</v>
      </c>
      <c r="Z54" s="27">
        <v>32</v>
      </c>
      <c r="AA54" s="28" t="s">
        <v>665</v>
      </c>
      <c r="AB54" s="31">
        <v>0.88200000000000001</v>
      </c>
      <c r="AC54" s="32">
        <v>62</v>
      </c>
      <c r="AD54" s="28">
        <v>6</v>
      </c>
      <c r="AE54" s="28">
        <v>40.799999999999997</v>
      </c>
      <c r="AF54" s="33">
        <v>1E-3</v>
      </c>
      <c r="AG54" s="28">
        <v>0.5</v>
      </c>
      <c r="AH54" s="31">
        <v>0</v>
      </c>
      <c r="AI54" s="31">
        <v>0.106</v>
      </c>
      <c r="AJ54" s="31"/>
      <c r="AK54" s="75" t="str">
        <f t="shared" si="180"/>
        <v>1</v>
      </c>
      <c r="AL54" s="75" t="str">
        <f t="shared" si="181"/>
        <v>1</v>
      </c>
      <c r="AM54" s="75" t="str">
        <f t="shared" si="182"/>
        <v>1</v>
      </c>
      <c r="AN54" s="75" t="str">
        <f t="shared" si="183"/>
        <v>1</v>
      </c>
      <c r="AO54" s="75" t="str">
        <f t="shared" si="184"/>
        <v>1</v>
      </c>
      <c r="AP54" s="75" t="str">
        <f t="shared" si="185"/>
        <v>1</v>
      </c>
      <c r="AQ54" s="75" t="str">
        <f t="shared" si="186"/>
        <v>1</v>
      </c>
      <c r="AR54" s="75" t="str">
        <f t="shared" si="187"/>
        <v>1</v>
      </c>
      <c r="AS54" s="75">
        <f t="shared" si="188"/>
        <v>1</v>
      </c>
      <c r="AT54" s="75" t="str">
        <f t="shared" si="189"/>
        <v>1</v>
      </c>
    </row>
    <row r="55" spans="1:46" s="10" customFormat="1" ht="15" customHeight="1" x14ac:dyDescent="0.25">
      <c r="A55" s="4">
        <v>53</v>
      </c>
      <c r="B55" s="4">
        <v>60000007</v>
      </c>
      <c r="C55" s="4" t="s">
        <v>113</v>
      </c>
      <c r="D55" s="4" t="s">
        <v>156</v>
      </c>
      <c r="E55" s="3"/>
      <c r="F55" s="4" t="s">
        <v>344</v>
      </c>
      <c r="G55" s="4" t="s">
        <v>12</v>
      </c>
      <c r="H55" s="4" t="s">
        <v>197</v>
      </c>
      <c r="I55" s="4" t="s">
        <v>10</v>
      </c>
      <c r="J55" s="4">
        <v>40</v>
      </c>
      <c r="K55" s="4" t="s">
        <v>129</v>
      </c>
      <c r="L55" s="4">
        <v>1998</v>
      </c>
      <c r="M55" s="4" t="s">
        <v>266</v>
      </c>
      <c r="N55" s="4" t="s">
        <v>304</v>
      </c>
      <c r="O55" s="4" t="s">
        <v>122</v>
      </c>
      <c r="P55" s="4">
        <v>1998</v>
      </c>
      <c r="Q55" s="4"/>
      <c r="R55" s="4" t="s">
        <v>123</v>
      </c>
      <c r="S55" s="13"/>
      <c r="T55" s="4"/>
      <c r="U55" s="4"/>
      <c r="V55" s="4" t="s">
        <v>448</v>
      </c>
      <c r="W55" s="4">
        <v>60</v>
      </c>
      <c r="X55" s="13">
        <v>45701</v>
      </c>
      <c r="Y55" s="27">
        <v>61</v>
      </c>
      <c r="Z55" s="27">
        <v>29</v>
      </c>
      <c r="AA55" s="28" t="s">
        <v>665</v>
      </c>
      <c r="AB55" s="31">
        <v>0.88200000000000001</v>
      </c>
      <c r="AC55" s="32">
        <v>65</v>
      </c>
      <c r="AD55" s="28">
        <v>12</v>
      </c>
      <c r="AE55" s="28">
        <v>29.9</v>
      </c>
      <c r="AF55" s="33">
        <v>0.04</v>
      </c>
      <c r="AG55" s="28">
        <v>2.5</v>
      </c>
      <c r="AH55" s="31">
        <v>3.5999999999999997E-2</v>
      </c>
      <c r="AI55" s="31">
        <v>1.885</v>
      </c>
      <c r="AJ55" s="31">
        <v>0.17399999999999999</v>
      </c>
      <c r="AK55" s="75" t="str">
        <f t="shared" si="180"/>
        <v>1</v>
      </c>
      <c r="AL55" s="75" t="str">
        <f t="shared" si="181"/>
        <v>1</v>
      </c>
      <c r="AM55" s="75" t="str">
        <f t="shared" si="182"/>
        <v>1</v>
      </c>
      <c r="AN55" s="75" t="str">
        <f t="shared" si="183"/>
        <v>1</v>
      </c>
      <c r="AO55" s="75" t="str">
        <f t="shared" si="184"/>
        <v>3</v>
      </c>
      <c r="AP55" s="75" t="str">
        <f t="shared" si="185"/>
        <v>1</v>
      </c>
      <c r="AQ55" s="75" t="str">
        <f t="shared" si="186"/>
        <v>1</v>
      </c>
      <c r="AR55" s="75" t="str">
        <f t="shared" si="187"/>
        <v>3</v>
      </c>
      <c r="AS55" s="75">
        <f t="shared" si="188"/>
        <v>1.3636363636363635</v>
      </c>
      <c r="AT55" s="75" t="str">
        <f t="shared" si="189"/>
        <v>3</v>
      </c>
    </row>
    <row r="56" spans="1:46" s="10" customFormat="1" ht="15" customHeight="1" x14ac:dyDescent="0.25">
      <c r="A56" s="4">
        <v>54</v>
      </c>
      <c r="B56" s="4">
        <v>60005890</v>
      </c>
      <c r="C56" s="4" t="s">
        <v>113</v>
      </c>
      <c r="D56" s="4" t="s">
        <v>163</v>
      </c>
      <c r="E56" s="3"/>
      <c r="F56" s="4" t="s">
        <v>346</v>
      </c>
      <c r="G56" s="4" t="s">
        <v>29</v>
      </c>
      <c r="H56" s="4" t="s">
        <v>77</v>
      </c>
      <c r="I56" s="4" t="s">
        <v>244</v>
      </c>
      <c r="J56" s="4">
        <v>50</v>
      </c>
      <c r="K56" s="4" t="s">
        <v>130</v>
      </c>
      <c r="L56" s="4">
        <v>2014</v>
      </c>
      <c r="M56" s="4" t="s">
        <v>267</v>
      </c>
      <c r="N56" s="4" t="s">
        <v>153</v>
      </c>
      <c r="O56" s="4"/>
      <c r="P56" s="4">
        <v>2014</v>
      </c>
      <c r="Q56" s="4"/>
      <c r="R56" s="4" t="s">
        <v>119</v>
      </c>
      <c r="S56" s="13"/>
      <c r="T56" s="4"/>
      <c r="U56" s="4"/>
      <c r="V56" s="4" t="s">
        <v>448</v>
      </c>
      <c r="W56" s="4">
        <v>60</v>
      </c>
      <c r="X56" s="13">
        <v>45701</v>
      </c>
      <c r="Y56" s="27">
        <v>61</v>
      </c>
      <c r="Z56" s="27">
        <v>32</v>
      </c>
      <c r="AA56" s="28" t="s">
        <v>665</v>
      </c>
      <c r="AB56" s="31">
        <v>0.88200000000000001</v>
      </c>
      <c r="AC56" s="32">
        <v>74</v>
      </c>
      <c r="AD56" s="28">
        <v>5</v>
      </c>
      <c r="AE56" s="28">
        <v>34.1</v>
      </c>
      <c r="AF56" s="33">
        <v>2E-3</v>
      </c>
      <c r="AG56" s="28">
        <v>0.5</v>
      </c>
      <c r="AH56" s="31">
        <v>1E-3</v>
      </c>
      <c r="AI56" s="31">
        <v>0.14599999999999999</v>
      </c>
      <c r="AJ56" s="31"/>
      <c r="AK56" s="75" t="str">
        <f t="shared" ref="AK56:AK59" si="190">IF(AH56&lt;&gt;"",IF(AH56&lt;=0.1,"1",IF(AND(AH56&gt;0.1,AH56&lt;=0.3),"3",IF(AH56&gt;0.3,"5",""))),"1")</f>
        <v>1</v>
      </c>
      <c r="AL56" s="75" t="str">
        <f t="shared" ref="AL56:AL59" si="191">IF(AI56&lt;&gt;"",IF(AI56&lt;=3,"1",IF(AND(AI56&gt;3,AI56&lt;=4),"3",IF(AI56&gt;4,"5",""))),"1")</f>
        <v>1</v>
      </c>
      <c r="AM56" s="75" t="str">
        <f t="shared" ref="AM56:AM59" si="192">IF(AD56&lt;&gt;"",IF(AD56&lt;=20,"1",IF(AND(AD56&gt;20,AD56&lt;=30),"3",IF(AD56&gt;30,"5",""))),"1")</f>
        <v>1</v>
      </c>
      <c r="AN56" s="75" t="str">
        <f t="shared" ref="AN56:AN59" si="193">IF(AF56&lt;&gt;"",IF(AF56&lt;=0.05,"1",IF(AND(AF56&gt;0.05,AF56&lt;=0.1),"3",IF(AF56&gt;0.1,"5",""))),"1")</f>
        <v>1</v>
      </c>
      <c r="AO56" s="75" t="str">
        <f t="shared" ref="AO56:AO59" si="194">IF(AE56&lt;&gt;"",IF(AE56&gt;=32,"1",IF(AND(AE56&gt;=28,AE56&lt;32),"3",IF(AE56&lt;28,"5",""))),"1")</f>
        <v>1</v>
      </c>
      <c r="AP56" s="75" t="str">
        <f t="shared" ref="AP56:AP59" si="195">IF(AG56&lt;&gt;"",IF(AG56&lt;=3.5,"1",IF(AG56&gt;3.5,"5","")),"1")</f>
        <v>1</v>
      </c>
      <c r="AQ56" s="75" t="str">
        <f t="shared" ref="AQ56:AQ59" si="196">IF(AC56&lt;&gt;"",IF(AND(W56=60,AC56&gt;=40),"1",IF(AND(W56=60,AC56&gt;=35,AC56&lt;40),"3",IF(AND(W56=60,AC56&lt;35),"5",IF(AND(W56=220,AC56&gt;=50),"1",IF(AND(W56=220,AC56&gt;=45,AC56&lt;50),"2",IF(AND(W56=220,AC56&lt;45),"5","")))))),"1")</f>
        <v>1</v>
      </c>
      <c r="AR56" s="75" t="str">
        <f t="shared" ref="AR56:AR59" si="197">IF(AJ56&lt;&gt;"",IF(AJ56&gt;=0.2,"1",IF(AND(AJ56&gt;=0.1,AJ56&lt;0.2),"3",IF(AJ56&lt;0.1,"5",""))),"1")</f>
        <v>1</v>
      </c>
      <c r="AS56" s="75">
        <f t="shared" ref="AS56:AS59" si="198">+(3*AK56+3*AL56+4*AM56+2*AN56+3*AO56+1*AP56+5*AQ56+1*AR56)/22</f>
        <v>1</v>
      </c>
      <c r="AT56" s="75" t="str">
        <f t="shared" ref="AT56:AT59" si="199">IF(AND(AS56&gt;0,AS56&lt;=1),"1",IF(AND(AS56&gt;1,AS56&lt;=2),"3",IF(AND(AS56&gt;2,AS56&lt;=3),"6",IF(AND(AS56&gt;3,AS56&lt;=4),"8",IF(AND(AS56&gt;4,AS56&lt;=5),"10","")))))</f>
        <v>1</v>
      </c>
    </row>
    <row r="57" spans="1:46" s="10" customFormat="1" ht="15" customHeight="1" x14ac:dyDescent="0.25">
      <c r="A57" s="4">
        <v>55</v>
      </c>
      <c r="B57" s="4">
        <v>500043</v>
      </c>
      <c r="C57" s="4" t="s">
        <v>92</v>
      </c>
      <c r="D57" s="4" t="s">
        <v>156</v>
      </c>
      <c r="E57" s="2"/>
      <c r="F57" s="4" t="str">
        <f t="shared" ref="F57" si="200">+C57&amp;" "&amp;D57&amp;" "&amp;E57</f>
        <v xml:space="preserve">LA PLANICIE TRF1 </v>
      </c>
      <c r="G57" s="4" t="s">
        <v>615</v>
      </c>
      <c r="H57" s="15" t="s">
        <v>230</v>
      </c>
      <c r="I57" s="4" t="s">
        <v>10</v>
      </c>
      <c r="J57" s="4">
        <v>25</v>
      </c>
      <c r="K57" s="4" t="s">
        <v>214</v>
      </c>
      <c r="L57" s="4">
        <v>2020</v>
      </c>
      <c r="M57" s="4" t="s">
        <v>266</v>
      </c>
      <c r="N57" s="4" t="s">
        <v>304</v>
      </c>
      <c r="O57" s="4" t="s">
        <v>20</v>
      </c>
      <c r="P57" s="4">
        <v>2021</v>
      </c>
      <c r="Q57" s="4" t="s">
        <v>231</v>
      </c>
      <c r="R57" s="2" t="s">
        <v>119</v>
      </c>
      <c r="S57" s="2"/>
      <c r="T57" s="2"/>
      <c r="U57" s="2"/>
      <c r="V57" s="4" t="s">
        <v>448</v>
      </c>
      <c r="W57" s="4">
        <v>60</v>
      </c>
      <c r="X57" s="13">
        <v>45698</v>
      </c>
      <c r="Y57" s="27">
        <v>60</v>
      </c>
      <c r="Z57" s="27">
        <v>28</v>
      </c>
      <c r="AA57" s="28" t="s">
        <v>665</v>
      </c>
      <c r="AB57" s="31">
        <v>0.878</v>
      </c>
      <c r="AC57" s="32">
        <v>68</v>
      </c>
      <c r="AD57" s="28">
        <v>6</v>
      </c>
      <c r="AE57" s="28">
        <v>42.4</v>
      </c>
      <c r="AF57" s="33">
        <v>2E-3</v>
      </c>
      <c r="AG57" s="28">
        <v>0.5</v>
      </c>
      <c r="AH57" s="31">
        <v>2E-3</v>
      </c>
      <c r="AI57" s="31">
        <v>9.0999999999999998E-2</v>
      </c>
      <c r="AJ57" s="31"/>
      <c r="AK57" s="75" t="str">
        <f t="shared" si="190"/>
        <v>1</v>
      </c>
      <c r="AL57" s="75" t="str">
        <f t="shared" si="191"/>
        <v>1</v>
      </c>
      <c r="AM57" s="75" t="str">
        <f t="shared" si="192"/>
        <v>1</v>
      </c>
      <c r="AN57" s="75" t="str">
        <f t="shared" si="193"/>
        <v>1</v>
      </c>
      <c r="AO57" s="75" t="str">
        <f t="shared" si="194"/>
        <v>1</v>
      </c>
      <c r="AP57" s="75" t="str">
        <f t="shared" si="195"/>
        <v>1</v>
      </c>
      <c r="AQ57" s="75" t="str">
        <f t="shared" si="196"/>
        <v>1</v>
      </c>
      <c r="AR57" s="75" t="str">
        <f t="shared" si="197"/>
        <v>1</v>
      </c>
      <c r="AS57" s="75">
        <f t="shared" si="198"/>
        <v>1</v>
      </c>
      <c r="AT57" s="75" t="str">
        <f t="shared" si="199"/>
        <v>1</v>
      </c>
    </row>
    <row r="58" spans="1:46" s="10" customFormat="1" ht="15" customHeight="1" x14ac:dyDescent="0.25">
      <c r="A58" s="4">
        <v>56</v>
      </c>
      <c r="B58" s="4">
        <v>500071</v>
      </c>
      <c r="C58" s="4" t="s">
        <v>92</v>
      </c>
      <c r="D58" s="4" t="s">
        <v>163</v>
      </c>
      <c r="E58" s="3"/>
      <c r="F58" s="4" t="s">
        <v>348</v>
      </c>
      <c r="G58" s="4" t="s">
        <v>29</v>
      </c>
      <c r="H58" s="4" t="s">
        <v>48</v>
      </c>
      <c r="I58" s="4" t="s">
        <v>10</v>
      </c>
      <c r="J58" s="4">
        <v>25</v>
      </c>
      <c r="K58" s="4" t="s">
        <v>129</v>
      </c>
      <c r="L58" s="4">
        <v>2017</v>
      </c>
      <c r="M58" s="4" t="s">
        <v>266</v>
      </c>
      <c r="N58" s="4" t="s">
        <v>304</v>
      </c>
      <c r="O58" s="4" t="s">
        <v>20</v>
      </c>
      <c r="P58" s="4">
        <v>2017</v>
      </c>
      <c r="Q58" s="4" t="s">
        <v>616</v>
      </c>
      <c r="R58" s="4" t="s">
        <v>119</v>
      </c>
      <c r="S58" s="13"/>
      <c r="T58" s="4"/>
      <c r="U58" s="4"/>
      <c r="V58" s="4" t="s">
        <v>448</v>
      </c>
      <c r="W58" s="4">
        <v>60</v>
      </c>
      <c r="X58" s="13">
        <v>45698</v>
      </c>
      <c r="Y58" s="27">
        <v>60</v>
      </c>
      <c r="Z58" s="27">
        <v>28</v>
      </c>
      <c r="AA58" s="28" t="s">
        <v>665</v>
      </c>
      <c r="AB58" s="31">
        <v>0.88100000000000001</v>
      </c>
      <c r="AC58" s="32">
        <v>64</v>
      </c>
      <c r="AD58" s="28">
        <v>10</v>
      </c>
      <c r="AE58" s="28">
        <v>36.9</v>
      </c>
      <c r="AF58" s="33">
        <v>3.0000000000000001E-3</v>
      </c>
      <c r="AG58" s="28">
        <v>0.5</v>
      </c>
      <c r="AH58" s="31">
        <v>3.0000000000000001E-3</v>
      </c>
      <c r="AI58" s="31">
        <v>0.19800000000000001</v>
      </c>
      <c r="AJ58" s="31"/>
      <c r="AK58" s="75" t="str">
        <f t="shared" si="190"/>
        <v>1</v>
      </c>
      <c r="AL58" s="75" t="str">
        <f t="shared" si="191"/>
        <v>1</v>
      </c>
      <c r="AM58" s="75" t="str">
        <f t="shared" si="192"/>
        <v>1</v>
      </c>
      <c r="AN58" s="75" t="str">
        <f t="shared" si="193"/>
        <v>1</v>
      </c>
      <c r="AO58" s="75" t="str">
        <f t="shared" si="194"/>
        <v>1</v>
      </c>
      <c r="AP58" s="75" t="str">
        <f t="shared" si="195"/>
        <v>1</v>
      </c>
      <c r="AQ58" s="75" t="str">
        <f t="shared" si="196"/>
        <v>1</v>
      </c>
      <c r="AR58" s="75" t="str">
        <f t="shared" si="197"/>
        <v>1</v>
      </c>
      <c r="AS58" s="75">
        <f t="shared" si="198"/>
        <v>1</v>
      </c>
      <c r="AT58" s="75" t="str">
        <f t="shared" si="199"/>
        <v>1</v>
      </c>
    </row>
    <row r="59" spans="1:46" s="10" customFormat="1" ht="15" customHeight="1" x14ac:dyDescent="0.25">
      <c r="A59" s="4">
        <v>57</v>
      </c>
      <c r="B59" s="4">
        <v>60000012</v>
      </c>
      <c r="C59" s="4" t="s">
        <v>80</v>
      </c>
      <c r="D59" s="4" t="s">
        <v>156</v>
      </c>
      <c r="E59" s="3"/>
      <c r="F59" s="4" t="s">
        <v>349</v>
      </c>
      <c r="G59" s="4" t="s">
        <v>12</v>
      </c>
      <c r="H59" s="4" t="s">
        <v>198</v>
      </c>
      <c r="I59" s="4" t="s">
        <v>245</v>
      </c>
      <c r="J59" s="4" t="s">
        <v>137</v>
      </c>
      <c r="K59" s="4" t="s">
        <v>125</v>
      </c>
      <c r="L59" s="4">
        <v>1997</v>
      </c>
      <c r="M59" s="4" t="s">
        <v>266</v>
      </c>
      <c r="N59" s="4" t="s">
        <v>304</v>
      </c>
      <c r="O59" s="4" t="s">
        <v>122</v>
      </c>
      <c r="P59" s="4">
        <v>1997</v>
      </c>
      <c r="Q59" s="4"/>
      <c r="R59" s="4" t="s">
        <v>123</v>
      </c>
      <c r="S59" s="13"/>
      <c r="T59" s="4"/>
      <c r="U59" s="4"/>
      <c r="V59" s="4" t="s">
        <v>448</v>
      </c>
      <c r="W59" s="4">
        <v>60</v>
      </c>
      <c r="X59" s="13">
        <v>45695</v>
      </c>
      <c r="Y59" s="27">
        <v>66</v>
      </c>
      <c r="Z59" s="27" t="s">
        <v>664</v>
      </c>
      <c r="AA59" s="28" t="s">
        <v>665</v>
      </c>
      <c r="AB59" s="31">
        <v>0.88400000000000001</v>
      </c>
      <c r="AC59" s="32">
        <v>40</v>
      </c>
      <c r="AD59" s="28">
        <v>13</v>
      </c>
      <c r="AE59" s="28">
        <v>32.299999999999997</v>
      </c>
      <c r="AF59" s="33">
        <v>0.03</v>
      </c>
      <c r="AG59" s="28">
        <v>2</v>
      </c>
      <c r="AH59" s="31">
        <v>1.2999999999999999E-2</v>
      </c>
      <c r="AI59" s="31">
        <v>0.81299999999999994</v>
      </c>
      <c r="AJ59" s="31">
        <v>0.25600000000000001</v>
      </c>
      <c r="AK59" s="75" t="str">
        <f t="shared" si="190"/>
        <v>1</v>
      </c>
      <c r="AL59" s="75" t="str">
        <f t="shared" si="191"/>
        <v>1</v>
      </c>
      <c r="AM59" s="75" t="str">
        <f t="shared" si="192"/>
        <v>1</v>
      </c>
      <c r="AN59" s="75" t="str">
        <f t="shared" si="193"/>
        <v>1</v>
      </c>
      <c r="AO59" s="75" t="str">
        <f t="shared" si="194"/>
        <v>1</v>
      </c>
      <c r="AP59" s="75" t="str">
        <f t="shared" si="195"/>
        <v>1</v>
      </c>
      <c r="AQ59" s="75" t="str">
        <f t="shared" si="196"/>
        <v>1</v>
      </c>
      <c r="AR59" s="75" t="str">
        <f t="shared" si="197"/>
        <v>1</v>
      </c>
      <c r="AS59" s="75">
        <f t="shared" si="198"/>
        <v>1</v>
      </c>
      <c r="AT59" s="75" t="str">
        <f t="shared" si="199"/>
        <v>1</v>
      </c>
    </row>
    <row r="60" spans="1:46" s="10" customFormat="1" ht="15" customHeight="1" x14ac:dyDescent="0.25">
      <c r="A60" s="4">
        <v>58</v>
      </c>
      <c r="B60" s="4">
        <v>50500514</v>
      </c>
      <c r="C60" s="4" t="s">
        <v>80</v>
      </c>
      <c r="D60" s="4" t="s">
        <v>163</v>
      </c>
      <c r="E60" s="3"/>
      <c r="F60" s="4" t="s">
        <v>350</v>
      </c>
      <c r="G60" s="4" t="s">
        <v>12</v>
      </c>
      <c r="H60" s="4" t="s">
        <v>16</v>
      </c>
      <c r="I60" s="4" t="s">
        <v>245</v>
      </c>
      <c r="J60" s="4" t="s">
        <v>138</v>
      </c>
      <c r="K60" s="4" t="s">
        <v>139</v>
      </c>
      <c r="L60" s="4">
        <v>1996</v>
      </c>
      <c r="M60" s="4" t="s">
        <v>266</v>
      </c>
      <c r="N60" s="4" t="s">
        <v>304</v>
      </c>
      <c r="O60" s="4" t="s">
        <v>122</v>
      </c>
      <c r="P60" s="4"/>
      <c r="Q60" s="4"/>
      <c r="R60" s="4" t="s">
        <v>123</v>
      </c>
      <c r="S60" s="13"/>
      <c r="T60" s="4"/>
      <c r="U60" s="4"/>
      <c r="V60" s="4" t="s">
        <v>448</v>
      </c>
      <c r="W60" s="4">
        <v>60</v>
      </c>
      <c r="X60" s="13">
        <v>45695</v>
      </c>
      <c r="Y60" s="27">
        <v>67.099999999999994</v>
      </c>
      <c r="Z60" s="27" t="s">
        <v>664</v>
      </c>
      <c r="AA60" s="28" t="s">
        <v>665</v>
      </c>
      <c r="AB60" s="31">
        <v>0.88</v>
      </c>
      <c r="AC60" s="32">
        <v>41</v>
      </c>
      <c r="AD60" s="28">
        <v>15</v>
      </c>
      <c r="AE60" s="28">
        <v>32.299999999999997</v>
      </c>
      <c r="AF60" s="33">
        <v>0.02</v>
      </c>
      <c r="AG60" s="28">
        <v>2.5</v>
      </c>
      <c r="AH60" s="31">
        <v>3.6999999999999998E-2</v>
      </c>
      <c r="AI60" s="31">
        <v>1.1160000000000001</v>
      </c>
      <c r="AJ60" s="31">
        <v>0.20699999999999999</v>
      </c>
      <c r="AK60" s="75" t="str">
        <f t="shared" ref="AK60:AK61" si="201">IF(AH60&lt;&gt;"",IF(AH60&lt;=0.1,"1",IF(AND(AH60&gt;0.1,AH60&lt;=0.3),"3",IF(AH60&gt;0.3,"5",""))),"1")</f>
        <v>1</v>
      </c>
      <c r="AL60" s="75" t="str">
        <f t="shared" ref="AL60:AL61" si="202">IF(AI60&lt;&gt;"",IF(AI60&lt;=3,"1",IF(AND(AI60&gt;3,AI60&lt;=4),"3",IF(AI60&gt;4,"5",""))),"1")</f>
        <v>1</v>
      </c>
      <c r="AM60" s="75" t="str">
        <f t="shared" ref="AM60:AM61" si="203">IF(AD60&lt;&gt;"",IF(AD60&lt;=20,"1",IF(AND(AD60&gt;20,AD60&lt;=30),"3",IF(AD60&gt;30,"5",""))),"1")</f>
        <v>1</v>
      </c>
      <c r="AN60" s="75" t="str">
        <f t="shared" ref="AN60:AN61" si="204">IF(AF60&lt;&gt;"",IF(AF60&lt;=0.05,"1",IF(AND(AF60&gt;0.05,AF60&lt;=0.1),"3",IF(AF60&gt;0.1,"5",""))),"1")</f>
        <v>1</v>
      </c>
      <c r="AO60" s="75" t="str">
        <f t="shared" ref="AO60:AO61" si="205">IF(AE60&lt;&gt;"",IF(AE60&gt;=32,"1",IF(AND(AE60&gt;=28,AE60&lt;32),"3",IF(AE60&lt;28,"5",""))),"1")</f>
        <v>1</v>
      </c>
      <c r="AP60" s="75" t="str">
        <f t="shared" ref="AP60:AP61" si="206">IF(AG60&lt;&gt;"",IF(AG60&lt;=3.5,"1",IF(AG60&gt;3.5,"5","")),"1")</f>
        <v>1</v>
      </c>
      <c r="AQ60" s="75" t="str">
        <f t="shared" ref="AQ60:AQ61" si="207">IF(AC60&lt;&gt;"",IF(AND(W60=60,AC60&gt;=40),"1",IF(AND(W60=60,AC60&gt;=35,AC60&lt;40),"3",IF(AND(W60=60,AC60&lt;35),"5",IF(AND(W60=220,AC60&gt;=50),"1",IF(AND(W60=220,AC60&gt;=45,AC60&lt;50),"2",IF(AND(W60=220,AC60&lt;45),"5","")))))),"1")</f>
        <v>1</v>
      </c>
      <c r="AR60" s="75" t="str">
        <f t="shared" ref="AR60:AR61" si="208">IF(AJ60&lt;&gt;"",IF(AJ60&gt;=0.2,"1",IF(AND(AJ60&gt;=0.1,AJ60&lt;0.2),"3",IF(AJ60&lt;0.1,"5",""))),"1")</f>
        <v>1</v>
      </c>
      <c r="AS60" s="75">
        <f t="shared" ref="AS60:AS61" si="209">+(3*AK60+3*AL60+4*AM60+2*AN60+3*AO60+1*AP60+5*AQ60+1*AR60)/22</f>
        <v>1</v>
      </c>
      <c r="AT60" s="75" t="str">
        <f t="shared" ref="AT60:AT61" si="210">IF(AND(AS60&gt;0,AS60&lt;=1),"1",IF(AND(AS60&gt;1,AS60&lt;=2),"3",IF(AND(AS60&gt;2,AS60&lt;=3),"6",IF(AND(AS60&gt;3,AS60&lt;=4),"8",IF(AND(AS60&gt;4,AS60&lt;=5),"10","")))))</f>
        <v>1</v>
      </c>
    </row>
    <row r="61" spans="1:46" s="10" customFormat="1" ht="15" customHeight="1" x14ac:dyDescent="0.25">
      <c r="A61" s="4">
        <v>59</v>
      </c>
      <c r="B61" s="4">
        <v>60001494</v>
      </c>
      <c r="C61" s="4" t="s">
        <v>80</v>
      </c>
      <c r="D61" s="4" t="s">
        <v>162</v>
      </c>
      <c r="E61" s="3"/>
      <c r="F61" s="4" t="s">
        <v>351</v>
      </c>
      <c r="G61" s="4" t="s">
        <v>12</v>
      </c>
      <c r="H61" s="4" t="s">
        <v>17</v>
      </c>
      <c r="I61" s="4" t="s">
        <v>245</v>
      </c>
      <c r="J61" s="4" t="s">
        <v>140</v>
      </c>
      <c r="K61" s="4" t="s">
        <v>125</v>
      </c>
      <c r="L61" s="4">
        <v>2000</v>
      </c>
      <c r="M61" s="4" t="s">
        <v>266</v>
      </c>
      <c r="N61" s="4" t="s">
        <v>304</v>
      </c>
      <c r="O61" s="4" t="s">
        <v>122</v>
      </c>
      <c r="P61" s="4">
        <v>2003</v>
      </c>
      <c r="Q61" s="4"/>
      <c r="R61" s="4" t="s">
        <v>123</v>
      </c>
      <c r="S61" s="13">
        <v>43109</v>
      </c>
      <c r="T61" s="4">
        <v>47.2</v>
      </c>
      <c r="U61" s="4" t="s">
        <v>259</v>
      </c>
      <c r="V61" s="4" t="s">
        <v>448</v>
      </c>
      <c r="W61" s="4">
        <v>60</v>
      </c>
      <c r="X61" s="13">
        <v>45695</v>
      </c>
      <c r="Y61" s="27">
        <v>70</v>
      </c>
      <c r="Z61" s="27" t="s">
        <v>664</v>
      </c>
      <c r="AA61" s="28" t="s">
        <v>665</v>
      </c>
      <c r="AB61" s="31">
        <v>0.88700000000000001</v>
      </c>
      <c r="AC61" s="32">
        <v>47</v>
      </c>
      <c r="AD61" s="28">
        <v>14</v>
      </c>
      <c r="AE61" s="28">
        <v>31.2</v>
      </c>
      <c r="AF61" s="33">
        <v>0.02</v>
      </c>
      <c r="AG61" s="28">
        <v>2.5</v>
      </c>
      <c r="AH61" s="31">
        <v>3.1E-2</v>
      </c>
      <c r="AI61" s="31">
        <v>1.282</v>
      </c>
      <c r="AJ61" s="31">
        <v>6.6000000000000003E-2</v>
      </c>
      <c r="AK61" s="75" t="str">
        <f t="shared" si="201"/>
        <v>1</v>
      </c>
      <c r="AL61" s="75" t="str">
        <f t="shared" si="202"/>
        <v>1</v>
      </c>
      <c r="AM61" s="75" t="str">
        <f t="shared" si="203"/>
        <v>1</v>
      </c>
      <c r="AN61" s="75" t="str">
        <f t="shared" si="204"/>
        <v>1</v>
      </c>
      <c r="AO61" s="75" t="str">
        <f t="shared" si="205"/>
        <v>3</v>
      </c>
      <c r="AP61" s="75" t="str">
        <f t="shared" si="206"/>
        <v>1</v>
      </c>
      <c r="AQ61" s="75" t="str">
        <f t="shared" si="207"/>
        <v>1</v>
      </c>
      <c r="AR61" s="75" t="str">
        <f t="shared" si="208"/>
        <v>5</v>
      </c>
      <c r="AS61" s="75">
        <f t="shared" si="209"/>
        <v>1.4545454545454546</v>
      </c>
      <c r="AT61" s="75" t="str">
        <f t="shared" si="210"/>
        <v>3</v>
      </c>
    </row>
    <row r="62" spans="1:46" s="10" customFormat="1" ht="15" customHeight="1" x14ac:dyDescent="0.25">
      <c r="A62" s="4">
        <v>60</v>
      </c>
      <c r="B62" s="4">
        <v>60005805</v>
      </c>
      <c r="C62" s="4" t="s">
        <v>105</v>
      </c>
      <c r="D62" s="4" t="s">
        <v>156</v>
      </c>
      <c r="E62" s="3"/>
      <c r="F62" s="4" t="s">
        <v>352</v>
      </c>
      <c r="G62" s="4" t="s">
        <v>29</v>
      </c>
      <c r="H62" s="4" t="s">
        <v>65</v>
      </c>
      <c r="I62" s="4" t="s">
        <v>10</v>
      </c>
      <c r="J62" s="4" t="s">
        <v>147</v>
      </c>
      <c r="K62" s="4" t="s">
        <v>129</v>
      </c>
      <c r="L62" s="4">
        <v>2014</v>
      </c>
      <c r="M62" s="4" t="s">
        <v>267</v>
      </c>
      <c r="N62" s="4" t="s">
        <v>153</v>
      </c>
      <c r="O62" s="4" t="s">
        <v>133</v>
      </c>
      <c r="P62" s="4">
        <v>2014</v>
      </c>
      <c r="Q62" s="4"/>
      <c r="R62" s="4" t="s">
        <v>119</v>
      </c>
      <c r="S62" s="13"/>
      <c r="T62" s="4"/>
      <c r="U62" s="4"/>
      <c r="V62" s="4" t="s">
        <v>448</v>
      </c>
      <c r="W62" s="4">
        <v>60</v>
      </c>
      <c r="X62" s="13">
        <v>45694</v>
      </c>
      <c r="Y62" s="27">
        <v>61</v>
      </c>
      <c r="Z62" s="27">
        <v>26</v>
      </c>
      <c r="AA62" s="28" t="s">
        <v>665</v>
      </c>
      <c r="AB62" s="31">
        <v>0.88200000000000001</v>
      </c>
      <c r="AC62" s="32">
        <v>69</v>
      </c>
      <c r="AD62" s="28">
        <v>5</v>
      </c>
      <c r="AE62" s="28">
        <v>34.9</v>
      </c>
      <c r="AF62" s="33">
        <v>3.0000000000000001E-3</v>
      </c>
      <c r="AG62" s="28">
        <v>0.5</v>
      </c>
      <c r="AH62" s="31">
        <v>2E-3</v>
      </c>
      <c r="AI62" s="31">
        <v>0.16400000000000001</v>
      </c>
      <c r="AJ62" s="31"/>
      <c r="AK62" s="75" t="str">
        <f t="shared" ref="AK62:AK64" si="211">IF(AH62&lt;&gt;"",IF(AH62&lt;=0.1,"1",IF(AND(AH62&gt;0.1,AH62&lt;=0.3),"3",IF(AH62&gt;0.3,"5",""))),"1")</f>
        <v>1</v>
      </c>
      <c r="AL62" s="75" t="str">
        <f t="shared" ref="AL62:AL64" si="212">IF(AI62&lt;&gt;"",IF(AI62&lt;=3,"1",IF(AND(AI62&gt;3,AI62&lt;=4),"3",IF(AI62&gt;4,"5",""))),"1")</f>
        <v>1</v>
      </c>
      <c r="AM62" s="75" t="str">
        <f t="shared" ref="AM62:AM64" si="213">IF(AD62&lt;&gt;"",IF(AD62&lt;=20,"1",IF(AND(AD62&gt;20,AD62&lt;=30),"3",IF(AD62&gt;30,"5",""))),"1")</f>
        <v>1</v>
      </c>
      <c r="AN62" s="75" t="str">
        <f t="shared" ref="AN62:AN64" si="214">IF(AF62&lt;&gt;"",IF(AF62&lt;=0.05,"1",IF(AND(AF62&gt;0.05,AF62&lt;=0.1),"3",IF(AF62&gt;0.1,"5",""))),"1")</f>
        <v>1</v>
      </c>
      <c r="AO62" s="75" t="str">
        <f t="shared" ref="AO62:AO64" si="215">IF(AE62&lt;&gt;"",IF(AE62&gt;=32,"1",IF(AND(AE62&gt;=28,AE62&lt;32),"3",IF(AE62&lt;28,"5",""))),"1")</f>
        <v>1</v>
      </c>
      <c r="AP62" s="75" t="str">
        <f t="shared" ref="AP62:AP64" si="216">IF(AG62&lt;&gt;"",IF(AG62&lt;=3.5,"1",IF(AG62&gt;3.5,"5","")),"1")</f>
        <v>1</v>
      </c>
      <c r="AQ62" s="75" t="str">
        <f t="shared" ref="AQ62:AQ65" si="217">IF(AC62&lt;&gt;"",IF(AND(W62=60,AC62&gt;=40),"1",IF(AND(W62=60,AC62&gt;=35,AC62&lt;40),"3",IF(AND(W62=60,AC62&lt;35),"5",IF(AND(W62=220,AC62&gt;=50),"1",IF(AND(W62=220,AC62&gt;=45,AC62&lt;50),"2",IF(AND(W62=220,AC62&lt;45),"5","")))))),"1")</f>
        <v>1</v>
      </c>
      <c r="AR62" s="75" t="str">
        <f t="shared" ref="AR62:AR65" si="218">IF(AJ62&lt;&gt;"",IF(AJ62&gt;=0.2,"1",IF(AND(AJ62&gt;=0.1,AJ62&lt;0.2),"3",IF(AJ62&lt;0.1,"5",""))),"1")</f>
        <v>1</v>
      </c>
      <c r="AS62" s="75">
        <f t="shared" ref="AS62:AS65" si="219">+(3*AK62+3*AL62+4*AM62+2*AN62+3*AO62+1*AP62+5*AQ62+1*AR62)/22</f>
        <v>1</v>
      </c>
      <c r="AT62" s="75" t="str">
        <f t="shared" ref="AT62:AT65" si="220">IF(AND(AS62&gt;0,AS62&lt;=1),"1",IF(AND(AS62&gt;1,AS62&lt;=2),"3",IF(AND(AS62&gt;2,AS62&lt;=3),"6",IF(AND(AS62&gt;3,AS62&lt;=4),"8",IF(AND(AS62&gt;4,AS62&lt;=5),"10","")))))</f>
        <v>1</v>
      </c>
    </row>
    <row r="63" spans="1:46" s="10" customFormat="1" ht="15" customHeight="1" x14ac:dyDescent="0.25">
      <c r="A63" s="4">
        <v>61</v>
      </c>
      <c r="B63" s="4">
        <v>60003656</v>
      </c>
      <c r="C63" s="4" t="s">
        <v>105</v>
      </c>
      <c r="D63" s="4" t="s">
        <v>163</v>
      </c>
      <c r="E63" s="3"/>
      <c r="F63" s="4" t="s">
        <v>353</v>
      </c>
      <c r="G63" s="4" t="s">
        <v>12</v>
      </c>
      <c r="H63" s="4" t="s">
        <v>66</v>
      </c>
      <c r="I63" s="4" t="s">
        <v>245</v>
      </c>
      <c r="J63" s="4" t="s">
        <v>141</v>
      </c>
      <c r="K63" s="4" t="s">
        <v>125</v>
      </c>
      <c r="L63" s="4">
        <v>2008</v>
      </c>
      <c r="M63" s="4" t="s">
        <v>267</v>
      </c>
      <c r="N63" s="4" t="s">
        <v>153</v>
      </c>
      <c r="O63" s="4" t="s">
        <v>135</v>
      </c>
      <c r="P63" s="4">
        <v>2008</v>
      </c>
      <c r="Q63" s="4"/>
      <c r="R63" s="4" t="s">
        <v>119</v>
      </c>
      <c r="S63" s="13"/>
      <c r="T63" s="4"/>
      <c r="U63" s="4"/>
      <c r="V63" s="4" t="s">
        <v>448</v>
      </c>
      <c r="W63" s="4">
        <v>60</v>
      </c>
      <c r="X63" s="13">
        <v>45694</v>
      </c>
      <c r="Y63" s="27">
        <v>60</v>
      </c>
      <c r="Z63" s="27">
        <v>26</v>
      </c>
      <c r="AA63" s="28" t="s">
        <v>665</v>
      </c>
      <c r="AB63" s="31">
        <v>0.88500000000000001</v>
      </c>
      <c r="AC63" s="32">
        <v>53</v>
      </c>
      <c r="AD63" s="28">
        <v>7</v>
      </c>
      <c r="AE63" s="28">
        <v>31.8</v>
      </c>
      <c r="AF63" s="33">
        <v>0.01</v>
      </c>
      <c r="AG63" s="28">
        <v>1.5</v>
      </c>
      <c r="AH63" s="31">
        <v>1.4E-2</v>
      </c>
      <c r="AI63" s="31">
        <v>0.73499999999999999</v>
      </c>
      <c r="AJ63" s="31"/>
      <c r="AK63" s="75" t="str">
        <f t="shared" si="211"/>
        <v>1</v>
      </c>
      <c r="AL63" s="75" t="str">
        <f t="shared" si="212"/>
        <v>1</v>
      </c>
      <c r="AM63" s="75" t="str">
        <f t="shared" si="213"/>
        <v>1</v>
      </c>
      <c r="AN63" s="75" t="str">
        <f t="shared" si="214"/>
        <v>1</v>
      </c>
      <c r="AO63" s="75" t="str">
        <f t="shared" si="215"/>
        <v>3</v>
      </c>
      <c r="AP63" s="75" t="str">
        <f t="shared" si="216"/>
        <v>1</v>
      </c>
      <c r="AQ63" s="75" t="str">
        <f t="shared" si="217"/>
        <v>1</v>
      </c>
      <c r="AR63" s="75" t="str">
        <f t="shared" si="218"/>
        <v>1</v>
      </c>
      <c r="AS63" s="75">
        <f t="shared" si="219"/>
        <v>1.2727272727272727</v>
      </c>
      <c r="AT63" s="75" t="str">
        <f t="shared" si="220"/>
        <v>3</v>
      </c>
    </row>
    <row r="64" spans="1:46" s="10" customFormat="1" ht="15" customHeight="1" x14ac:dyDescent="0.25">
      <c r="A64" s="4">
        <v>62</v>
      </c>
      <c r="B64" s="4">
        <v>60005501</v>
      </c>
      <c r="C64" s="4" t="s">
        <v>105</v>
      </c>
      <c r="D64" s="4" t="s">
        <v>162</v>
      </c>
      <c r="E64" s="3"/>
      <c r="F64" s="4" t="s">
        <v>354</v>
      </c>
      <c r="G64" s="4" t="s">
        <v>19</v>
      </c>
      <c r="H64" s="4">
        <v>364075</v>
      </c>
      <c r="I64" s="4" t="s">
        <v>10</v>
      </c>
      <c r="J64" s="4" t="s">
        <v>147</v>
      </c>
      <c r="K64" s="4" t="s">
        <v>129</v>
      </c>
      <c r="L64" s="4">
        <v>2013</v>
      </c>
      <c r="M64" s="4" t="s">
        <v>267</v>
      </c>
      <c r="N64" s="4" t="s">
        <v>153</v>
      </c>
      <c r="O64" s="4" t="s">
        <v>148</v>
      </c>
      <c r="P64" s="4">
        <v>2013</v>
      </c>
      <c r="Q64" s="4"/>
      <c r="R64" s="4" t="s">
        <v>119</v>
      </c>
      <c r="S64" s="13"/>
      <c r="T64" s="4"/>
      <c r="U64" s="4"/>
      <c r="V64" s="4" t="s">
        <v>448</v>
      </c>
      <c r="W64" s="4">
        <v>60</v>
      </c>
      <c r="X64" s="13">
        <v>45694</v>
      </c>
      <c r="Y64" s="27">
        <v>61</v>
      </c>
      <c r="Z64" s="27">
        <v>26</v>
      </c>
      <c r="AA64" s="28" t="s">
        <v>665</v>
      </c>
      <c r="AB64" s="31">
        <v>0.88400000000000001</v>
      </c>
      <c r="AC64" s="32">
        <v>73</v>
      </c>
      <c r="AD64" s="28">
        <v>9</v>
      </c>
      <c r="AE64" s="28">
        <v>42</v>
      </c>
      <c r="AF64" s="33">
        <v>1E-3</v>
      </c>
      <c r="AG64" s="28">
        <v>0.5</v>
      </c>
      <c r="AH64" s="31">
        <v>1.0999999999999999E-2</v>
      </c>
      <c r="AI64" s="31">
        <v>0.432</v>
      </c>
      <c r="AJ64" s="31"/>
      <c r="AK64" s="75" t="str">
        <f t="shared" si="211"/>
        <v>1</v>
      </c>
      <c r="AL64" s="75" t="str">
        <f t="shared" si="212"/>
        <v>1</v>
      </c>
      <c r="AM64" s="75" t="str">
        <f t="shared" si="213"/>
        <v>1</v>
      </c>
      <c r="AN64" s="75" t="str">
        <f t="shared" si="214"/>
        <v>1</v>
      </c>
      <c r="AO64" s="75" t="str">
        <f t="shared" si="215"/>
        <v>1</v>
      </c>
      <c r="AP64" s="75" t="str">
        <f t="shared" si="216"/>
        <v>1</v>
      </c>
      <c r="AQ64" s="75" t="str">
        <f t="shared" si="217"/>
        <v>1</v>
      </c>
      <c r="AR64" s="75" t="str">
        <f t="shared" si="218"/>
        <v>1</v>
      </c>
      <c r="AS64" s="75">
        <f t="shared" si="219"/>
        <v>1</v>
      </c>
      <c r="AT64" s="75" t="str">
        <f t="shared" si="220"/>
        <v>1</v>
      </c>
    </row>
    <row r="65" spans="1:46" s="10" customFormat="1" ht="15" customHeight="1" x14ac:dyDescent="0.25">
      <c r="A65" s="4">
        <v>63</v>
      </c>
      <c r="B65" s="4">
        <v>60008522</v>
      </c>
      <c r="C65" s="4" t="s">
        <v>207</v>
      </c>
      <c r="D65" s="4" t="s">
        <v>155</v>
      </c>
      <c r="E65" s="3"/>
      <c r="F65" s="4" t="s">
        <v>355</v>
      </c>
      <c r="G65" s="4" t="s">
        <v>53</v>
      </c>
      <c r="H65" s="4" t="s">
        <v>600</v>
      </c>
      <c r="I65" s="4" t="s">
        <v>248</v>
      </c>
      <c r="J65" s="4">
        <v>40</v>
      </c>
      <c r="K65" s="4" t="s">
        <v>215</v>
      </c>
      <c r="L65" s="4">
        <v>2019</v>
      </c>
      <c r="M65" s="4" t="s">
        <v>267</v>
      </c>
      <c r="N65" s="4" t="s">
        <v>153</v>
      </c>
      <c r="O65" s="4" t="s">
        <v>118</v>
      </c>
      <c r="P65" s="4">
        <v>2020</v>
      </c>
      <c r="Q65" s="4"/>
      <c r="R65" s="4" t="s">
        <v>119</v>
      </c>
      <c r="S65" s="13"/>
      <c r="T65" s="4"/>
      <c r="U65" s="4"/>
      <c r="V65" s="4" t="s">
        <v>448</v>
      </c>
      <c r="W65" s="4">
        <v>220</v>
      </c>
      <c r="X65" s="13">
        <v>45699</v>
      </c>
      <c r="Y65" s="27">
        <v>75</v>
      </c>
      <c r="Z65" s="27">
        <v>32</v>
      </c>
      <c r="AA65" s="28" t="s">
        <v>665</v>
      </c>
      <c r="AB65" s="31">
        <v>0.874</v>
      </c>
      <c r="AC65" s="32">
        <v>75</v>
      </c>
      <c r="AD65" s="28">
        <v>8</v>
      </c>
      <c r="AE65" s="28">
        <v>45.6</v>
      </c>
      <c r="AF65" s="33">
        <v>1E-3</v>
      </c>
      <c r="AG65" s="28">
        <v>0.5</v>
      </c>
      <c r="AH65" s="31">
        <v>0</v>
      </c>
      <c r="AI65" s="31">
        <v>0.03</v>
      </c>
      <c r="AJ65" s="31"/>
      <c r="AK65" s="75" t="str">
        <f t="shared" ref="AK65:AK70" si="221">IF(AH65&lt;&gt;"",IF(AH65&lt;=0.1,"1",IF(AND(AH65&gt;0.1,AH65&lt;=0.3),"3",IF(AH65&gt;0.3,"5",""))),"1")</f>
        <v>1</v>
      </c>
      <c r="AL65" s="75" t="str">
        <f t="shared" ref="AL65:AL70" si="222">IF(AI65&lt;&gt;"",IF(AI65&lt;=3,"1",IF(AND(AI65&gt;3,AI65&lt;=4),"3",IF(AI65&gt;4,"5",""))),"1")</f>
        <v>1</v>
      </c>
      <c r="AM65" s="75" t="str">
        <f t="shared" ref="AM65:AM70" si="223">IF(AD65&lt;&gt;"",IF(AD65&lt;=20,"1",IF(AND(AD65&gt;20,AD65&lt;=30),"3",IF(AD65&gt;30,"5",""))),"1")</f>
        <v>1</v>
      </c>
      <c r="AN65" s="75" t="str">
        <f t="shared" ref="AN65:AN70" si="224">IF(AF65&lt;&gt;"",IF(AF65&lt;=0.05,"1",IF(AND(AF65&gt;0.05,AF65&lt;=0.1),"3",IF(AF65&gt;0.1,"5",""))),"1")</f>
        <v>1</v>
      </c>
      <c r="AO65" s="75" t="str">
        <f t="shared" ref="AO65:AO70" si="225">IF(AE65&lt;&gt;"",IF(AE65&gt;=32,"1",IF(AND(AE65&gt;=28,AE65&lt;32),"3",IF(AE65&lt;28,"5",""))),"1")</f>
        <v>1</v>
      </c>
      <c r="AP65" s="75" t="str">
        <f t="shared" ref="AP65:AP70" si="226">IF(AG65&lt;&gt;"",IF(AG65&lt;=3.5,"1",IF(AG65&gt;3.5,"5","")),"1")</f>
        <v>1</v>
      </c>
      <c r="AQ65" s="75" t="str">
        <f t="shared" si="217"/>
        <v>1</v>
      </c>
      <c r="AR65" s="75" t="str">
        <f t="shared" si="218"/>
        <v>1</v>
      </c>
      <c r="AS65" s="75">
        <f t="shared" si="219"/>
        <v>1</v>
      </c>
      <c r="AT65" s="75" t="str">
        <f t="shared" si="220"/>
        <v>1</v>
      </c>
    </row>
    <row r="66" spans="1:46" s="10" customFormat="1" ht="15" customHeight="1" x14ac:dyDescent="0.25">
      <c r="A66" s="4">
        <v>64</v>
      </c>
      <c r="B66" s="4">
        <v>60008523</v>
      </c>
      <c r="C66" s="4" t="s">
        <v>207</v>
      </c>
      <c r="D66" s="4" t="s">
        <v>158</v>
      </c>
      <c r="E66" s="3"/>
      <c r="F66" s="4" t="s">
        <v>356</v>
      </c>
      <c r="G66" s="4" t="s">
        <v>53</v>
      </c>
      <c r="H66" s="4" t="s">
        <v>601</v>
      </c>
      <c r="I66" s="4" t="s">
        <v>248</v>
      </c>
      <c r="J66" s="4">
        <v>40</v>
      </c>
      <c r="K66" s="4" t="s">
        <v>215</v>
      </c>
      <c r="L66" s="4">
        <v>2019</v>
      </c>
      <c r="M66" s="4" t="s">
        <v>267</v>
      </c>
      <c r="N66" s="4" t="s">
        <v>153</v>
      </c>
      <c r="O66" s="4" t="s">
        <v>118</v>
      </c>
      <c r="P66" s="4">
        <v>2020</v>
      </c>
      <c r="Q66" s="4"/>
      <c r="R66" s="4" t="s">
        <v>119</v>
      </c>
      <c r="S66" s="13"/>
      <c r="T66" s="4"/>
      <c r="U66" s="4"/>
      <c r="V66" s="4" t="s">
        <v>448</v>
      </c>
      <c r="W66" s="4">
        <v>220</v>
      </c>
      <c r="X66" s="13">
        <v>45699</v>
      </c>
      <c r="Y66" s="27">
        <v>75</v>
      </c>
      <c r="Z66" s="27">
        <v>30</v>
      </c>
      <c r="AA66" s="28" t="s">
        <v>665</v>
      </c>
      <c r="AB66" s="31">
        <v>0.874</v>
      </c>
      <c r="AC66" s="32">
        <v>75</v>
      </c>
      <c r="AD66" s="28">
        <v>9</v>
      </c>
      <c r="AE66" s="28">
        <v>45.4</v>
      </c>
      <c r="AF66" s="33">
        <v>1E-3</v>
      </c>
      <c r="AG66" s="28">
        <v>0.5</v>
      </c>
      <c r="AH66" s="31">
        <v>0</v>
      </c>
      <c r="AI66" s="31">
        <v>3.7999999999999999E-2</v>
      </c>
      <c r="AJ66" s="31"/>
      <c r="AK66" s="75" t="str">
        <f t="shared" si="221"/>
        <v>1</v>
      </c>
      <c r="AL66" s="75" t="str">
        <f t="shared" si="222"/>
        <v>1</v>
      </c>
      <c r="AM66" s="75" t="str">
        <f t="shared" si="223"/>
        <v>1</v>
      </c>
      <c r="AN66" s="75" t="str">
        <f t="shared" si="224"/>
        <v>1</v>
      </c>
      <c r="AO66" s="75" t="str">
        <f t="shared" si="225"/>
        <v>1</v>
      </c>
      <c r="AP66" s="75" t="str">
        <f t="shared" si="226"/>
        <v>1</v>
      </c>
      <c r="AQ66" s="75" t="str">
        <f t="shared" ref="AQ66:AQ70" si="227">IF(AC66&lt;&gt;"",IF(AND(W66=60,AC66&gt;=40),"1",IF(AND(W66=60,AC66&gt;=35,AC66&lt;40),"3",IF(AND(W66=60,AC66&lt;35),"5",IF(AND(W66=220,AC66&gt;=50),"1",IF(AND(W66=220,AC66&gt;=45,AC66&lt;50),"2",IF(AND(W66=220,AC66&lt;45),"5","")))))),"1")</f>
        <v>1</v>
      </c>
      <c r="AR66" s="75" t="str">
        <f t="shared" ref="AR66:AR70" si="228">IF(AJ66&lt;&gt;"",IF(AJ66&gt;=0.2,"1",IF(AND(AJ66&gt;=0.1,AJ66&lt;0.2),"3",IF(AJ66&lt;0.1,"5",""))),"1")</f>
        <v>1</v>
      </c>
      <c r="AS66" s="75">
        <f t="shared" ref="AS66:AS70" si="229">+(3*AK66+3*AL66+4*AM66+2*AN66+3*AO66+1*AP66+5*AQ66+1*AR66)/22</f>
        <v>1</v>
      </c>
      <c r="AT66" s="75" t="str">
        <f t="shared" ref="AT66:AT70" si="230">IF(AND(AS66&gt;0,AS66&lt;=1),"1",IF(AND(AS66&gt;1,AS66&lt;=2),"3",IF(AND(AS66&gt;2,AS66&lt;=3),"6",IF(AND(AS66&gt;3,AS66&lt;=4),"8",IF(AND(AS66&gt;4,AS66&lt;=5),"10","")))))</f>
        <v>1</v>
      </c>
    </row>
    <row r="67" spans="1:46" s="10" customFormat="1" ht="15" customHeight="1" x14ac:dyDescent="0.25">
      <c r="A67" s="4">
        <v>65</v>
      </c>
      <c r="B67" s="4">
        <v>60003457</v>
      </c>
      <c r="C67" s="4" t="s">
        <v>107</v>
      </c>
      <c r="D67" s="4" t="s">
        <v>156</v>
      </c>
      <c r="E67" s="3"/>
      <c r="F67" s="4" t="s">
        <v>357</v>
      </c>
      <c r="G67" s="4" t="s">
        <v>12</v>
      </c>
      <c r="H67" s="4" t="s">
        <v>70</v>
      </c>
      <c r="I67" s="4" t="s">
        <v>245</v>
      </c>
      <c r="J67" s="4" t="s">
        <v>141</v>
      </c>
      <c r="K67" s="4" t="s">
        <v>125</v>
      </c>
      <c r="L67" s="4">
        <v>2007</v>
      </c>
      <c r="M67" s="4" t="s">
        <v>267</v>
      </c>
      <c r="N67" s="4" t="s">
        <v>153</v>
      </c>
      <c r="O67" s="4" t="s">
        <v>135</v>
      </c>
      <c r="P67" s="4">
        <v>2007</v>
      </c>
      <c r="Q67" s="4"/>
      <c r="R67" s="4" t="s">
        <v>119</v>
      </c>
      <c r="S67" s="13"/>
      <c r="T67" s="4"/>
      <c r="U67" s="4"/>
      <c r="V67" s="4" t="s">
        <v>448</v>
      </c>
      <c r="W67" s="4">
        <v>60</v>
      </c>
      <c r="X67" s="13">
        <v>45692</v>
      </c>
      <c r="Y67" s="27">
        <v>65</v>
      </c>
      <c r="Z67" s="27">
        <v>35</v>
      </c>
      <c r="AA67" s="28" t="s">
        <v>665</v>
      </c>
      <c r="AB67" s="31">
        <v>0.88500000000000001</v>
      </c>
      <c r="AC67" s="32">
        <v>65</v>
      </c>
      <c r="AD67" s="28">
        <v>9</v>
      </c>
      <c r="AE67" s="28">
        <v>34.5</v>
      </c>
      <c r="AF67" s="33">
        <v>6.0000000000000001E-3</v>
      </c>
      <c r="AG67" s="28">
        <v>1.5</v>
      </c>
      <c r="AH67" s="31">
        <v>8.0000000000000002E-3</v>
      </c>
      <c r="AI67" s="31">
        <v>0.32400000000000001</v>
      </c>
      <c r="AJ67" s="31"/>
      <c r="AK67" s="75" t="str">
        <f t="shared" si="221"/>
        <v>1</v>
      </c>
      <c r="AL67" s="75" t="str">
        <f t="shared" si="222"/>
        <v>1</v>
      </c>
      <c r="AM67" s="75" t="str">
        <f t="shared" si="223"/>
        <v>1</v>
      </c>
      <c r="AN67" s="75" t="str">
        <f t="shared" si="224"/>
        <v>1</v>
      </c>
      <c r="AO67" s="75" t="str">
        <f t="shared" si="225"/>
        <v>1</v>
      </c>
      <c r="AP67" s="75" t="str">
        <f t="shared" si="226"/>
        <v>1</v>
      </c>
      <c r="AQ67" s="75" t="str">
        <f t="shared" si="227"/>
        <v>1</v>
      </c>
      <c r="AR67" s="75" t="str">
        <f t="shared" si="228"/>
        <v>1</v>
      </c>
      <c r="AS67" s="75">
        <f t="shared" si="229"/>
        <v>1</v>
      </c>
      <c r="AT67" s="75" t="str">
        <f t="shared" si="230"/>
        <v>1</v>
      </c>
    </row>
    <row r="68" spans="1:46" s="10" customFormat="1" ht="15" customHeight="1" x14ac:dyDescent="0.25">
      <c r="A68" s="4">
        <v>66</v>
      </c>
      <c r="B68" s="4">
        <v>60005381</v>
      </c>
      <c r="C68" s="4" t="s">
        <v>107</v>
      </c>
      <c r="D68" s="4" t="s">
        <v>163</v>
      </c>
      <c r="E68" s="3"/>
      <c r="F68" s="4" t="s">
        <v>358</v>
      </c>
      <c r="G68" s="4" t="s">
        <v>19</v>
      </c>
      <c r="H68" s="4">
        <v>364073</v>
      </c>
      <c r="I68" s="4" t="s">
        <v>10</v>
      </c>
      <c r="J68" s="4" t="s">
        <v>147</v>
      </c>
      <c r="K68" s="4" t="s">
        <v>129</v>
      </c>
      <c r="L68" s="4">
        <v>2012</v>
      </c>
      <c r="M68" s="4" t="s">
        <v>267</v>
      </c>
      <c r="N68" s="4" t="s">
        <v>153</v>
      </c>
      <c r="O68" s="4" t="s">
        <v>148</v>
      </c>
      <c r="P68" s="4">
        <v>2013</v>
      </c>
      <c r="Q68" s="4"/>
      <c r="R68" s="4" t="s">
        <v>119</v>
      </c>
      <c r="S68" s="13"/>
      <c r="T68" s="4"/>
      <c r="U68" s="4"/>
      <c r="V68" s="4" t="s">
        <v>448</v>
      </c>
      <c r="W68" s="4">
        <v>60</v>
      </c>
      <c r="X68" s="13">
        <v>45692</v>
      </c>
      <c r="Y68" s="27">
        <v>65</v>
      </c>
      <c r="Z68" s="27">
        <v>38</v>
      </c>
      <c r="AA68" s="28" t="s">
        <v>665</v>
      </c>
      <c r="AB68" s="31">
        <v>0.88400000000000001</v>
      </c>
      <c r="AC68" s="32">
        <v>60</v>
      </c>
      <c r="AD68" s="28">
        <v>8</v>
      </c>
      <c r="AE68" s="28">
        <v>36.4</v>
      </c>
      <c r="AF68" s="33">
        <v>2.1000000000000001E-2</v>
      </c>
      <c r="AG68" s="28">
        <v>1.5</v>
      </c>
      <c r="AH68" s="31">
        <v>1.6E-2</v>
      </c>
      <c r="AI68" s="31">
        <v>0.48299999999999998</v>
      </c>
      <c r="AJ68" s="31"/>
      <c r="AK68" s="75" t="str">
        <f t="shared" si="221"/>
        <v>1</v>
      </c>
      <c r="AL68" s="75" t="str">
        <f t="shared" si="222"/>
        <v>1</v>
      </c>
      <c r="AM68" s="75" t="str">
        <f t="shared" si="223"/>
        <v>1</v>
      </c>
      <c r="AN68" s="75" t="str">
        <f t="shared" si="224"/>
        <v>1</v>
      </c>
      <c r="AO68" s="75" t="str">
        <f t="shared" si="225"/>
        <v>1</v>
      </c>
      <c r="AP68" s="75" t="str">
        <f t="shared" si="226"/>
        <v>1</v>
      </c>
      <c r="AQ68" s="75" t="str">
        <f t="shared" si="227"/>
        <v>1</v>
      </c>
      <c r="AR68" s="75" t="str">
        <f t="shared" si="228"/>
        <v>1</v>
      </c>
      <c r="AS68" s="75">
        <f t="shared" si="229"/>
        <v>1</v>
      </c>
      <c r="AT68" s="75" t="str">
        <f t="shared" si="230"/>
        <v>1</v>
      </c>
    </row>
    <row r="69" spans="1:46" s="10" customFormat="1" ht="15" customHeight="1" x14ac:dyDescent="0.25">
      <c r="A69" s="4">
        <v>67</v>
      </c>
      <c r="B69" s="4">
        <v>60005772</v>
      </c>
      <c r="C69" s="4" t="s">
        <v>107</v>
      </c>
      <c r="D69" s="4" t="s">
        <v>162</v>
      </c>
      <c r="E69" s="3"/>
      <c r="F69" s="4" t="s">
        <v>359</v>
      </c>
      <c r="G69" s="4" t="s">
        <v>29</v>
      </c>
      <c r="H69" s="4" t="s">
        <v>71</v>
      </c>
      <c r="I69" s="4" t="s">
        <v>10</v>
      </c>
      <c r="J69" s="4" t="s">
        <v>147</v>
      </c>
      <c r="K69" s="4" t="s">
        <v>129</v>
      </c>
      <c r="L69" s="4">
        <v>2014</v>
      </c>
      <c r="M69" s="4" t="s">
        <v>267</v>
      </c>
      <c r="N69" s="4" t="s">
        <v>153</v>
      </c>
      <c r="O69" s="4" t="s">
        <v>133</v>
      </c>
      <c r="P69" s="4">
        <v>2014</v>
      </c>
      <c r="Q69" s="4"/>
      <c r="R69" s="4" t="s">
        <v>119</v>
      </c>
      <c r="S69" s="13"/>
      <c r="T69" s="4"/>
      <c r="U69" s="4"/>
      <c r="V69" s="4" t="s">
        <v>448</v>
      </c>
      <c r="W69" s="4">
        <v>60</v>
      </c>
      <c r="X69" s="13">
        <v>45692</v>
      </c>
      <c r="Y69" s="27">
        <v>65</v>
      </c>
      <c r="Z69" s="27">
        <v>34</v>
      </c>
      <c r="AA69" s="28" t="s">
        <v>665</v>
      </c>
      <c r="AB69" s="31">
        <v>0.88200000000000001</v>
      </c>
      <c r="AC69" s="32">
        <v>70</v>
      </c>
      <c r="AD69" s="28">
        <v>6</v>
      </c>
      <c r="AE69" s="28">
        <v>35.6</v>
      </c>
      <c r="AF69" s="33">
        <v>5.0000000000000001E-3</v>
      </c>
      <c r="AG69" s="28">
        <v>0.5</v>
      </c>
      <c r="AH69" s="31">
        <v>2E-3</v>
      </c>
      <c r="AI69" s="31">
        <v>0.13800000000000001</v>
      </c>
      <c r="AJ69" s="31"/>
      <c r="AK69" s="75" t="str">
        <f t="shared" si="221"/>
        <v>1</v>
      </c>
      <c r="AL69" s="75" t="str">
        <f t="shared" si="222"/>
        <v>1</v>
      </c>
      <c r="AM69" s="75" t="str">
        <f t="shared" si="223"/>
        <v>1</v>
      </c>
      <c r="AN69" s="75" t="str">
        <f t="shared" si="224"/>
        <v>1</v>
      </c>
      <c r="AO69" s="75" t="str">
        <f t="shared" si="225"/>
        <v>1</v>
      </c>
      <c r="AP69" s="75" t="str">
        <f t="shared" si="226"/>
        <v>1</v>
      </c>
      <c r="AQ69" s="75" t="str">
        <f t="shared" si="227"/>
        <v>1</v>
      </c>
      <c r="AR69" s="75" t="str">
        <f t="shared" si="228"/>
        <v>1</v>
      </c>
      <c r="AS69" s="75">
        <f t="shared" si="229"/>
        <v>1</v>
      </c>
      <c r="AT69" s="75" t="str">
        <f t="shared" si="230"/>
        <v>1</v>
      </c>
    </row>
    <row r="70" spans="1:46" s="10" customFormat="1" ht="15" customHeight="1" x14ac:dyDescent="0.25">
      <c r="A70" s="4">
        <v>68</v>
      </c>
      <c r="B70" s="4">
        <v>60003469</v>
      </c>
      <c r="C70" s="4" t="s">
        <v>90</v>
      </c>
      <c r="D70" s="4" t="s">
        <v>156</v>
      </c>
      <c r="E70" s="3"/>
      <c r="F70" s="4" t="s">
        <v>360</v>
      </c>
      <c r="G70" s="4" t="s">
        <v>12</v>
      </c>
      <c r="H70" s="4" t="s">
        <v>45</v>
      </c>
      <c r="I70" s="4" t="s">
        <v>245</v>
      </c>
      <c r="J70" s="4" t="s">
        <v>141</v>
      </c>
      <c r="K70" s="4" t="s">
        <v>125</v>
      </c>
      <c r="L70" s="4">
        <v>2007</v>
      </c>
      <c r="M70" s="4" t="s">
        <v>267</v>
      </c>
      <c r="N70" s="4" t="s">
        <v>153</v>
      </c>
      <c r="O70" s="4" t="s">
        <v>135</v>
      </c>
      <c r="P70" s="4">
        <v>2008</v>
      </c>
      <c r="Q70" s="4"/>
      <c r="R70" s="4" t="s">
        <v>119</v>
      </c>
      <c r="S70" s="13"/>
      <c r="T70" s="4"/>
      <c r="U70" s="4"/>
      <c r="V70" s="4" t="s">
        <v>448</v>
      </c>
      <c r="W70" s="4">
        <v>60</v>
      </c>
      <c r="X70" s="13">
        <v>45699</v>
      </c>
      <c r="Y70" s="27">
        <v>65</v>
      </c>
      <c r="Z70" s="27" t="s">
        <v>664</v>
      </c>
      <c r="AA70" s="28" t="s">
        <v>665</v>
      </c>
      <c r="AB70" s="31">
        <v>0.88400000000000001</v>
      </c>
      <c r="AC70" s="32">
        <v>59</v>
      </c>
      <c r="AD70" s="28">
        <v>6</v>
      </c>
      <c r="AE70" s="28">
        <v>36.9</v>
      </c>
      <c r="AF70" s="33">
        <v>1E-3</v>
      </c>
      <c r="AG70" s="28">
        <v>1.5</v>
      </c>
      <c r="AH70" s="31">
        <v>5.0000000000000001E-3</v>
      </c>
      <c r="AI70" s="31">
        <v>0.26600000000000001</v>
      </c>
      <c r="AJ70" s="31"/>
      <c r="AK70" s="75" t="str">
        <f t="shared" si="221"/>
        <v>1</v>
      </c>
      <c r="AL70" s="75" t="str">
        <f t="shared" si="222"/>
        <v>1</v>
      </c>
      <c r="AM70" s="75" t="str">
        <f t="shared" si="223"/>
        <v>1</v>
      </c>
      <c r="AN70" s="75" t="str">
        <f t="shared" si="224"/>
        <v>1</v>
      </c>
      <c r="AO70" s="75" t="str">
        <f t="shared" si="225"/>
        <v>1</v>
      </c>
      <c r="AP70" s="75" t="str">
        <f t="shared" si="226"/>
        <v>1</v>
      </c>
      <c r="AQ70" s="75" t="str">
        <f t="shared" si="227"/>
        <v>1</v>
      </c>
      <c r="AR70" s="75" t="str">
        <f t="shared" si="228"/>
        <v>1</v>
      </c>
      <c r="AS70" s="75">
        <f t="shared" si="229"/>
        <v>1</v>
      </c>
      <c r="AT70" s="75" t="str">
        <f t="shared" si="230"/>
        <v>1</v>
      </c>
    </row>
    <row r="71" spans="1:46" s="10" customFormat="1" ht="15" customHeight="1" x14ac:dyDescent="0.25">
      <c r="A71" s="4">
        <v>69</v>
      </c>
      <c r="B71" s="4">
        <v>60007457</v>
      </c>
      <c r="C71" s="4" t="s">
        <v>90</v>
      </c>
      <c r="D71" s="4" t="s">
        <v>163</v>
      </c>
      <c r="E71" s="3"/>
      <c r="F71" s="4" t="s">
        <v>361</v>
      </c>
      <c r="G71" s="4" t="s">
        <v>19</v>
      </c>
      <c r="H71" s="4" t="s">
        <v>46</v>
      </c>
      <c r="I71" s="4" t="s">
        <v>244</v>
      </c>
      <c r="J71" s="4">
        <v>50</v>
      </c>
      <c r="K71" s="4" t="s">
        <v>130</v>
      </c>
      <c r="L71" s="4">
        <v>2017</v>
      </c>
      <c r="M71" s="4" t="s">
        <v>267</v>
      </c>
      <c r="N71" s="4" t="s">
        <v>153</v>
      </c>
      <c r="O71" s="4" t="s">
        <v>118</v>
      </c>
      <c r="P71" s="4">
        <v>2017</v>
      </c>
      <c r="Q71" s="4"/>
      <c r="R71" s="4" t="s">
        <v>119</v>
      </c>
      <c r="S71" s="13"/>
      <c r="T71" s="4"/>
      <c r="U71" s="4"/>
      <c r="V71" s="4" t="s">
        <v>448</v>
      </c>
      <c r="W71" s="4">
        <v>60</v>
      </c>
      <c r="X71" s="13">
        <v>45699</v>
      </c>
      <c r="Y71" s="27">
        <v>66</v>
      </c>
      <c r="Z71" s="27" t="s">
        <v>664</v>
      </c>
      <c r="AA71" s="28" t="s">
        <v>665</v>
      </c>
      <c r="AB71" s="31">
        <v>0.88200000000000001</v>
      </c>
      <c r="AC71" s="32">
        <v>75</v>
      </c>
      <c r="AD71" s="28">
        <v>4</v>
      </c>
      <c r="AE71" s="28">
        <v>37.700000000000003</v>
      </c>
      <c r="AF71" s="33">
        <v>3.0000000000000001E-3</v>
      </c>
      <c r="AG71" s="28">
        <v>0.5</v>
      </c>
      <c r="AH71" s="31">
        <v>4.8000000000000001E-2</v>
      </c>
      <c r="AI71" s="31">
        <v>1.544</v>
      </c>
      <c r="AJ71" s="31"/>
      <c r="AK71" s="75" t="str">
        <f t="shared" ref="AK71:AK74" si="231">IF(AH71&lt;&gt;"",IF(AH71&lt;=0.1,"1",IF(AND(AH71&gt;0.1,AH71&lt;=0.3),"3",IF(AH71&gt;0.3,"5",""))),"1")</f>
        <v>1</v>
      </c>
      <c r="AL71" s="75" t="str">
        <f t="shared" ref="AL71:AL74" si="232">IF(AI71&lt;&gt;"",IF(AI71&lt;=3,"1",IF(AND(AI71&gt;3,AI71&lt;=4),"3",IF(AI71&gt;4,"5",""))),"1")</f>
        <v>1</v>
      </c>
      <c r="AM71" s="75" t="str">
        <f t="shared" ref="AM71:AM74" si="233">IF(AD71&lt;&gt;"",IF(AD71&lt;=20,"1",IF(AND(AD71&gt;20,AD71&lt;=30),"3",IF(AD71&gt;30,"5",""))),"1")</f>
        <v>1</v>
      </c>
      <c r="AN71" s="75" t="str">
        <f t="shared" ref="AN71:AN74" si="234">IF(AF71&lt;&gt;"",IF(AF71&lt;=0.05,"1",IF(AND(AF71&gt;0.05,AF71&lt;=0.1),"3",IF(AF71&gt;0.1,"5",""))),"1")</f>
        <v>1</v>
      </c>
      <c r="AO71" s="75" t="str">
        <f t="shared" ref="AO71:AO74" si="235">IF(AE71&lt;&gt;"",IF(AE71&gt;=32,"1",IF(AND(AE71&gt;=28,AE71&lt;32),"3",IF(AE71&lt;28,"5",""))),"1")</f>
        <v>1</v>
      </c>
      <c r="AP71" s="75" t="str">
        <f t="shared" ref="AP71:AP74" si="236">IF(AG71&lt;&gt;"",IF(AG71&lt;=3.5,"1",IF(AG71&gt;3.5,"5","")),"1")</f>
        <v>1</v>
      </c>
      <c r="AQ71" s="75" t="str">
        <f t="shared" ref="AQ71:AQ74" si="237">IF(AC71&lt;&gt;"",IF(AND(W71=60,AC71&gt;=40),"1",IF(AND(W71=60,AC71&gt;=35,AC71&lt;40),"3",IF(AND(W71=60,AC71&lt;35),"5",IF(AND(W71=220,AC71&gt;=50),"1",IF(AND(W71=220,AC71&gt;=45,AC71&lt;50),"2",IF(AND(W71=220,AC71&lt;45),"5","")))))),"1")</f>
        <v>1</v>
      </c>
      <c r="AR71" s="75" t="str">
        <f t="shared" ref="AR71:AR74" si="238">IF(AJ71&lt;&gt;"",IF(AJ71&gt;=0.2,"1",IF(AND(AJ71&gt;=0.1,AJ71&lt;0.2),"3",IF(AJ71&lt;0.1,"5",""))),"1")</f>
        <v>1</v>
      </c>
      <c r="AS71" s="75">
        <f t="shared" ref="AS71:AS74" si="239">+(3*AK71+3*AL71+4*AM71+2*AN71+3*AO71+1*AP71+5*AQ71+1*AR71)/22</f>
        <v>1</v>
      </c>
      <c r="AT71" s="75" t="str">
        <f t="shared" ref="AT71:AT74" si="240">IF(AND(AS71&gt;0,AS71&lt;=1),"1",IF(AND(AS71&gt;1,AS71&lt;=2),"3",IF(AND(AS71&gt;2,AS71&lt;=3),"6",IF(AND(AS71&gt;3,AS71&lt;=4),"8",IF(AND(AS71&gt;4,AS71&lt;=5),"10","")))))</f>
        <v>1</v>
      </c>
    </row>
    <row r="72" spans="1:46" s="10" customFormat="1" ht="15" customHeight="1" x14ac:dyDescent="0.25">
      <c r="A72" s="4">
        <v>70</v>
      </c>
      <c r="B72" s="4">
        <v>60007691</v>
      </c>
      <c r="C72" s="4" t="s">
        <v>91</v>
      </c>
      <c r="D72" s="4" t="s">
        <v>155</v>
      </c>
      <c r="E72" s="4" t="s">
        <v>152</v>
      </c>
      <c r="F72" s="4" t="s">
        <v>362</v>
      </c>
      <c r="G72" s="4" t="s">
        <v>19</v>
      </c>
      <c r="H72" s="4" t="s">
        <v>442</v>
      </c>
      <c r="I72" s="4" t="s">
        <v>442</v>
      </c>
      <c r="J72" s="4" t="s">
        <v>131</v>
      </c>
      <c r="K72" s="4" t="s">
        <v>142</v>
      </c>
      <c r="L72" s="4">
        <v>2017</v>
      </c>
      <c r="M72" s="4" t="s">
        <v>266</v>
      </c>
      <c r="N72" s="4" t="s">
        <v>153</v>
      </c>
      <c r="O72" s="4" t="s">
        <v>443</v>
      </c>
      <c r="P72" s="4">
        <v>2022</v>
      </c>
      <c r="Q72" s="4"/>
      <c r="R72" s="4" t="s">
        <v>119</v>
      </c>
      <c r="S72" s="13"/>
      <c r="T72" s="4"/>
      <c r="U72" s="4"/>
      <c r="V72" s="4" t="s">
        <v>448</v>
      </c>
      <c r="W72" s="4">
        <v>220</v>
      </c>
      <c r="X72" s="13">
        <v>45698</v>
      </c>
      <c r="Y72" s="27">
        <v>65</v>
      </c>
      <c r="Z72" s="27" t="s">
        <v>664</v>
      </c>
      <c r="AA72" s="28" t="s">
        <v>665</v>
      </c>
      <c r="AB72" s="31">
        <v>0.88200000000000001</v>
      </c>
      <c r="AC72" s="32">
        <v>75</v>
      </c>
      <c r="AD72" s="28">
        <v>5</v>
      </c>
      <c r="AE72" s="28">
        <v>43.7</v>
      </c>
      <c r="AF72" s="33">
        <v>2E-3</v>
      </c>
      <c r="AG72" s="28">
        <v>0.5</v>
      </c>
      <c r="AH72" s="31">
        <v>8.0000000000000002E-3</v>
      </c>
      <c r="AI72" s="31">
        <v>0.22700000000000001</v>
      </c>
      <c r="AJ72" s="31"/>
      <c r="AK72" s="75" t="str">
        <f t="shared" si="231"/>
        <v>1</v>
      </c>
      <c r="AL72" s="75" t="str">
        <f t="shared" si="232"/>
        <v>1</v>
      </c>
      <c r="AM72" s="75" t="str">
        <f t="shared" si="233"/>
        <v>1</v>
      </c>
      <c r="AN72" s="75" t="str">
        <f t="shared" si="234"/>
        <v>1</v>
      </c>
      <c r="AO72" s="75" t="str">
        <f t="shared" si="235"/>
        <v>1</v>
      </c>
      <c r="AP72" s="75" t="str">
        <f t="shared" si="236"/>
        <v>1</v>
      </c>
      <c r="AQ72" s="75" t="str">
        <f t="shared" si="237"/>
        <v>1</v>
      </c>
      <c r="AR72" s="75" t="str">
        <f t="shared" si="238"/>
        <v>1</v>
      </c>
      <c r="AS72" s="75">
        <f t="shared" si="239"/>
        <v>1</v>
      </c>
      <c r="AT72" s="75" t="str">
        <f t="shared" si="240"/>
        <v>1</v>
      </c>
    </row>
    <row r="73" spans="1:46" s="10" customFormat="1" ht="15" customHeight="1" x14ac:dyDescent="0.25">
      <c r="A73" s="4">
        <v>71</v>
      </c>
      <c r="B73" s="4">
        <v>60000005</v>
      </c>
      <c r="C73" s="4" t="s">
        <v>91</v>
      </c>
      <c r="D73" s="4" t="s">
        <v>155</v>
      </c>
      <c r="E73" s="3" t="s">
        <v>153</v>
      </c>
      <c r="F73" s="4" t="s">
        <v>363</v>
      </c>
      <c r="G73" s="4" t="s">
        <v>12</v>
      </c>
      <c r="H73" s="4" t="s">
        <v>191</v>
      </c>
      <c r="I73" s="4" t="s">
        <v>249</v>
      </c>
      <c r="J73" s="4" t="s">
        <v>131</v>
      </c>
      <c r="K73" s="4" t="s">
        <v>142</v>
      </c>
      <c r="L73" s="4">
        <v>1998</v>
      </c>
      <c r="M73" s="4" t="s">
        <v>266</v>
      </c>
      <c r="N73" s="4" t="s">
        <v>304</v>
      </c>
      <c r="O73" s="4" t="s">
        <v>122</v>
      </c>
      <c r="P73" s="4">
        <v>2018</v>
      </c>
      <c r="Q73" s="4"/>
      <c r="R73" s="4" t="s">
        <v>123</v>
      </c>
      <c r="S73" s="13"/>
      <c r="T73" s="4"/>
      <c r="U73" s="4"/>
      <c r="V73" s="4" t="s">
        <v>448</v>
      </c>
      <c r="W73" s="4">
        <v>220</v>
      </c>
      <c r="X73" s="13">
        <v>45698</v>
      </c>
      <c r="Y73" s="27">
        <v>65</v>
      </c>
      <c r="Z73" s="27">
        <v>28</v>
      </c>
      <c r="AA73" s="28" t="s">
        <v>665</v>
      </c>
      <c r="AB73" s="31">
        <v>0.88200000000000001</v>
      </c>
      <c r="AC73" s="32">
        <v>65</v>
      </c>
      <c r="AD73" s="28">
        <v>9</v>
      </c>
      <c r="AE73" s="28">
        <v>36.5</v>
      </c>
      <c r="AF73" s="33">
        <v>0.01</v>
      </c>
      <c r="AG73" s="28">
        <v>1</v>
      </c>
      <c r="AH73" s="31">
        <v>2.4E-2</v>
      </c>
      <c r="AI73" s="31">
        <v>0.89600000000000002</v>
      </c>
      <c r="AJ73" s="31">
        <v>0.114</v>
      </c>
      <c r="AK73" s="75" t="str">
        <f t="shared" si="231"/>
        <v>1</v>
      </c>
      <c r="AL73" s="75" t="str">
        <f t="shared" si="232"/>
        <v>1</v>
      </c>
      <c r="AM73" s="75" t="str">
        <f t="shared" si="233"/>
        <v>1</v>
      </c>
      <c r="AN73" s="75" t="str">
        <f t="shared" si="234"/>
        <v>1</v>
      </c>
      <c r="AO73" s="75" t="str">
        <f t="shared" si="235"/>
        <v>1</v>
      </c>
      <c r="AP73" s="75" t="str">
        <f t="shared" si="236"/>
        <v>1</v>
      </c>
      <c r="AQ73" s="75" t="str">
        <f t="shared" si="237"/>
        <v>1</v>
      </c>
      <c r="AR73" s="75" t="str">
        <f t="shared" si="238"/>
        <v>3</v>
      </c>
      <c r="AS73" s="75">
        <f t="shared" si="239"/>
        <v>1.0909090909090908</v>
      </c>
      <c r="AT73" s="75" t="str">
        <f t="shared" si="240"/>
        <v>3</v>
      </c>
    </row>
    <row r="74" spans="1:46" s="10" customFormat="1" ht="15" customHeight="1" x14ac:dyDescent="0.25">
      <c r="A74" s="4">
        <v>72</v>
      </c>
      <c r="B74" s="4">
        <v>60000004</v>
      </c>
      <c r="C74" s="4" t="s">
        <v>91</v>
      </c>
      <c r="D74" s="4" t="s">
        <v>155</v>
      </c>
      <c r="E74" s="3" t="s">
        <v>154</v>
      </c>
      <c r="F74" s="4" t="s">
        <v>364</v>
      </c>
      <c r="G74" s="4" t="s">
        <v>12</v>
      </c>
      <c r="H74" s="4" t="s">
        <v>192</v>
      </c>
      <c r="I74" s="4" t="s">
        <v>249</v>
      </c>
      <c r="J74" s="4" t="s">
        <v>131</v>
      </c>
      <c r="K74" s="4" t="s">
        <v>142</v>
      </c>
      <c r="L74" s="4">
        <v>1998</v>
      </c>
      <c r="M74" s="4" t="s">
        <v>266</v>
      </c>
      <c r="N74" s="4" t="s">
        <v>304</v>
      </c>
      <c r="O74" s="4" t="s">
        <v>122</v>
      </c>
      <c r="P74" s="4">
        <v>2018</v>
      </c>
      <c r="Q74" s="4"/>
      <c r="R74" s="4" t="s">
        <v>123</v>
      </c>
      <c r="S74" s="13"/>
      <c r="T74" s="4"/>
      <c r="U74" s="4"/>
      <c r="V74" s="4" t="s">
        <v>448</v>
      </c>
      <c r="W74" s="4">
        <v>220</v>
      </c>
      <c r="X74" s="13">
        <v>45698</v>
      </c>
      <c r="Y74" s="27">
        <v>59</v>
      </c>
      <c r="Z74" s="27" t="s">
        <v>664</v>
      </c>
      <c r="AA74" s="28" t="s">
        <v>665</v>
      </c>
      <c r="AB74" s="31">
        <v>0.88200000000000001</v>
      </c>
      <c r="AC74" s="32">
        <v>59</v>
      </c>
      <c r="AD74" s="28">
        <v>8</v>
      </c>
      <c r="AE74" s="28">
        <v>30.5</v>
      </c>
      <c r="AF74" s="33">
        <v>0.02</v>
      </c>
      <c r="AG74" s="28">
        <v>2.5</v>
      </c>
      <c r="AH74" s="31">
        <v>0.11</v>
      </c>
      <c r="AI74" s="31">
        <v>3.9649999999999999</v>
      </c>
      <c r="AJ74" s="31">
        <v>3.0000000000000001E-3</v>
      </c>
      <c r="AK74" s="75" t="str">
        <f t="shared" si="231"/>
        <v>3</v>
      </c>
      <c r="AL74" s="75" t="str">
        <f t="shared" si="232"/>
        <v>3</v>
      </c>
      <c r="AM74" s="75" t="str">
        <f t="shared" si="233"/>
        <v>1</v>
      </c>
      <c r="AN74" s="75" t="str">
        <f t="shared" si="234"/>
        <v>1</v>
      </c>
      <c r="AO74" s="75" t="str">
        <f t="shared" si="235"/>
        <v>3</v>
      </c>
      <c r="AP74" s="75" t="str">
        <f t="shared" si="236"/>
        <v>1</v>
      </c>
      <c r="AQ74" s="75" t="str">
        <f t="shared" si="237"/>
        <v>1</v>
      </c>
      <c r="AR74" s="75" t="str">
        <f t="shared" si="238"/>
        <v>5</v>
      </c>
      <c r="AS74" s="75">
        <f t="shared" si="239"/>
        <v>2</v>
      </c>
      <c r="AT74" s="75" t="str">
        <f t="shared" si="240"/>
        <v>3</v>
      </c>
    </row>
    <row r="75" spans="1:46" s="10" customFormat="1" ht="15" customHeight="1" x14ac:dyDescent="0.25">
      <c r="A75" s="4">
        <v>73</v>
      </c>
      <c r="B75" s="4">
        <v>500055</v>
      </c>
      <c r="C75" s="4" t="s">
        <v>91</v>
      </c>
      <c r="D75" s="4" t="s">
        <v>156</v>
      </c>
      <c r="E75" s="3"/>
      <c r="F75" s="4" t="s">
        <v>365</v>
      </c>
      <c r="G75" s="4" t="s">
        <v>12</v>
      </c>
      <c r="H75" s="4" t="s">
        <v>47</v>
      </c>
      <c r="I75" s="4" t="s">
        <v>10</v>
      </c>
      <c r="J75" s="4">
        <v>25</v>
      </c>
      <c r="K75" s="4" t="s">
        <v>129</v>
      </c>
      <c r="L75" s="4">
        <v>2017</v>
      </c>
      <c r="M75" s="4" t="s">
        <v>266</v>
      </c>
      <c r="N75" s="4" t="s">
        <v>304</v>
      </c>
      <c r="O75" s="4" t="s">
        <v>20</v>
      </c>
      <c r="P75" s="4">
        <v>2018</v>
      </c>
      <c r="Q75" s="4" t="s">
        <v>617</v>
      </c>
      <c r="R75" s="4" t="s">
        <v>119</v>
      </c>
      <c r="S75" s="13"/>
      <c r="T75" s="4"/>
      <c r="U75" s="4"/>
      <c r="V75" s="4" t="s">
        <v>448</v>
      </c>
      <c r="W75" s="4">
        <v>60</v>
      </c>
      <c r="X75" s="13">
        <v>45698</v>
      </c>
      <c r="Y75" s="27">
        <v>65</v>
      </c>
      <c r="Z75" s="27" t="s">
        <v>664</v>
      </c>
      <c r="AA75" s="28" t="s">
        <v>665</v>
      </c>
      <c r="AB75" s="31">
        <v>0.88100000000000001</v>
      </c>
      <c r="AC75" s="32">
        <v>72</v>
      </c>
      <c r="AD75" s="28">
        <v>7</v>
      </c>
      <c r="AE75" s="28">
        <v>43.9</v>
      </c>
      <c r="AF75" s="33">
        <v>2E-3</v>
      </c>
      <c r="AG75" s="28">
        <v>0.5</v>
      </c>
      <c r="AH75" s="31">
        <v>3.0000000000000001E-3</v>
      </c>
      <c r="AI75" s="31">
        <v>0.245</v>
      </c>
      <c r="AJ75" s="31"/>
      <c r="AK75" s="75" t="str">
        <f t="shared" ref="AK75:AK76" si="241">IF(AH75&lt;&gt;"",IF(AH75&lt;=0.1,"1",IF(AND(AH75&gt;0.1,AH75&lt;=0.3),"3",IF(AH75&gt;0.3,"5",""))),"1")</f>
        <v>1</v>
      </c>
      <c r="AL75" s="75" t="str">
        <f t="shared" ref="AL75:AL76" si="242">IF(AI75&lt;&gt;"",IF(AI75&lt;=3,"1",IF(AND(AI75&gt;3,AI75&lt;=4),"3",IF(AI75&gt;4,"5",""))),"1")</f>
        <v>1</v>
      </c>
      <c r="AM75" s="75" t="str">
        <f t="shared" ref="AM75:AM76" si="243">IF(AD75&lt;&gt;"",IF(AD75&lt;=20,"1",IF(AND(AD75&gt;20,AD75&lt;=30),"3",IF(AD75&gt;30,"5",""))),"1")</f>
        <v>1</v>
      </c>
      <c r="AN75" s="75" t="str">
        <f t="shared" ref="AN75:AN76" si="244">IF(AF75&lt;&gt;"",IF(AF75&lt;=0.05,"1",IF(AND(AF75&gt;0.05,AF75&lt;=0.1),"3",IF(AF75&gt;0.1,"5",""))),"1")</f>
        <v>1</v>
      </c>
      <c r="AO75" s="75" t="str">
        <f t="shared" ref="AO75:AO76" si="245">IF(AE75&lt;&gt;"",IF(AE75&gt;=32,"1",IF(AND(AE75&gt;=28,AE75&lt;32),"3",IF(AE75&lt;28,"5",""))),"1")</f>
        <v>1</v>
      </c>
      <c r="AP75" s="75" t="str">
        <f t="shared" ref="AP75:AP76" si="246">IF(AG75&lt;&gt;"",IF(AG75&lt;=3.5,"1",IF(AG75&gt;3.5,"5","")),"1")</f>
        <v>1</v>
      </c>
      <c r="AQ75" s="75" t="str">
        <f t="shared" ref="AQ75:AQ76" si="247">IF(AC75&lt;&gt;"",IF(AND(W75=60,AC75&gt;=40),"1",IF(AND(W75=60,AC75&gt;=35,AC75&lt;40),"3",IF(AND(W75=60,AC75&lt;35),"5",IF(AND(W75=220,AC75&gt;=50),"1",IF(AND(W75=220,AC75&gt;=45,AC75&lt;50),"2",IF(AND(W75=220,AC75&lt;45),"5","")))))),"1")</f>
        <v>1</v>
      </c>
      <c r="AR75" s="75" t="str">
        <f t="shared" ref="AR75:AR76" si="248">IF(AJ75&lt;&gt;"",IF(AJ75&gt;=0.2,"1",IF(AND(AJ75&gt;=0.1,AJ75&lt;0.2),"3",IF(AJ75&lt;0.1,"5",""))),"1")</f>
        <v>1</v>
      </c>
      <c r="AS75" s="75">
        <f t="shared" ref="AS75:AS76" si="249">+(3*AK75+3*AL75+4*AM75+2*AN75+3*AO75+1*AP75+5*AQ75+1*AR75)/22</f>
        <v>1</v>
      </c>
      <c r="AT75" s="75" t="str">
        <f t="shared" ref="AT75:AT76" si="250">IF(AND(AS75&gt;0,AS75&lt;=1),"1",IF(AND(AS75&gt;1,AS75&lt;=2),"3",IF(AND(AS75&gt;2,AS75&lt;=3),"6",IF(AND(AS75&gt;3,AS75&lt;=4),"8",IF(AND(AS75&gt;4,AS75&lt;=5),"10","")))))</f>
        <v>1</v>
      </c>
    </row>
    <row r="76" spans="1:46" s="10" customFormat="1" ht="15" customHeight="1" x14ac:dyDescent="0.25">
      <c r="A76" s="4">
        <v>74</v>
      </c>
      <c r="B76" s="4">
        <v>60000204</v>
      </c>
      <c r="C76" s="4" t="s">
        <v>91</v>
      </c>
      <c r="D76" s="4" t="s">
        <v>163</v>
      </c>
      <c r="E76" s="3"/>
      <c r="F76" s="4" t="s">
        <v>366</v>
      </c>
      <c r="G76" s="4" t="s">
        <v>29</v>
      </c>
      <c r="H76" s="4" t="s">
        <v>269</v>
      </c>
      <c r="I76" s="4" t="s">
        <v>245</v>
      </c>
      <c r="J76" s="4" t="s">
        <v>69</v>
      </c>
      <c r="K76" s="4" t="s">
        <v>125</v>
      </c>
      <c r="L76" s="4">
        <v>1998</v>
      </c>
      <c r="M76" s="4" t="s">
        <v>266</v>
      </c>
      <c r="N76" s="4" t="s">
        <v>304</v>
      </c>
      <c r="O76" s="4" t="s">
        <v>122</v>
      </c>
      <c r="P76" s="4"/>
      <c r="Q76" s="4"/>
      <c r="R76" s="4" t="s">
        <v>123</v>
      </c>
      <c r="S76" s="13"/>
      <c r="T76" s="4"/>
      <c r="U76" s="4"/>
      <c r="V76" s="4" t="s">
        <v>448</v>
      </c>
      <c r="W76" s="4">
        <v>60</v>
      </c>
      <c r="X76" s="13">
        <v>45698</v>
      </c>
      <c r="Y76" s="27">
        <v>65</v>
      </c>
      <c r="Z76" s="27" t="s">
        <v>664</v>
      </c>
      <c r="AA76" s="28" t="s">
        <v>665</v>
      </c>
      <c r="AB76" s="31">
        <v>0.88200000000000001</v>
      </c>
      <c r="AC76" s="32">
        <v>61</v>
      </c>
      <c r="AD76" s="28">
        <v>10</v>
      </c>
      <c r="AE76" s="28">
        <v>31.6</v>
      </c>
      <c r="AF76" s="33">
        <v>0.02</v>
      </c>
      <c r="AG76" s="28">
        <v>2</v>
      </c>
      <c r="AH76" s="31">
        <v>4.5999999999999999E-2</v>
      </c>
      <c r="AI76" s="31">
        <v>1.5109999999999999</v>
      </c>
      <c r="AJ76" s="31">
        <v>4.1000000000000002E-2</v>
      </c>
      <c r="AK76" s="75" t="str">
        <f t="shared" si="241"/>
        <v>1</v>
      </c>
      <c r="AL76" s="75" t="str">
        <f t="shared" si="242"/>
        <v>1</v>
      </c>
      <c r="AM76" s="75" t="str">
        <f t="shared" si="243"/>
        <v>1</v>
      </c>
      <c r="AN76" s="75" t="str">
        <f t="shared" si="244"/>
        <v>1</v>
      </c>
      <c r="AO76" s="75" t="str">
        <f t="shared" si="245"/>
        <v>3</v>
      </c>
      <c r="AP76" s="75" t="str">
        <f t="shared" si="246"/>
        <v>1</v>
      </c>
      <c r="AQ76" s="75" t="str">
        <f t="shared" si="247"/>
        <v>1</v>
      </c>
      <c r="AR76" s="75" t="str">
        <f t="shared" si="248"/>
        <v>5</v>
      </c>
      <c r="AS76" s="75">
        <f t="shared" si="249"/>
        <v>1.4545454545454546</v>
      </c>
      <c r="AT76" s="75" t="str">
        <f t="shared" si="250"/>
        <v>3</v>
      </c>
    </row>
    <row r="77" spans="1:46" s="10" customFormat="1" ht="15" customHeight="1" x14ac:dyDescent="0.25">
      <c r="A77" s="4">
        <v>75</v>
      </c>
      <c r="B77" s="4">
        <v>60005809</v>
      </c>
      <c r="C77" s="4" t="s">
        <v>111</v>
      </c>
      <c r="D77" s="4" t="s">
        <v>156</v>
      </c>
      <c r="E77" s="2"/>
      <c r="F77" s="4" t="str">
        <f t="shared" ref="F77" si="251">+C77&amp;" "&amp;D77&amp;" "&amp;E77</f>
        <v xml:space="preserve">MONTERRICO TRF1 </v>
      </c>
      <c r="G77" s="4" t="s">
        <v>29</v>
      </c>
      <c r="H77" s="4" t="s">
        <v>75</v>
      </c>
      <c r="I77" s="4" t="s">
        <v>244</v>
      </c>
      <c r="J77" s="4" t="s">
        <v>147</v>
      </c>
      <c r="K77" s="4" t="s">
        <v>130</v>
      </c>
      <c r="L77" s="4">
        <v>2014</v>
      </c>
      <c r="M77" s="4" t="s">
        <v>267</v>
      </c>
      <c r="N77" s="4" t="str">
        <f t="shared" ref="N77" si="252">+IF(L77&lt;2005,"L","S")</f>
        <v>S</v>
      </c>
      <c r="O77" s="4" t="s">
        <v>20</v>
      </c>
      <c r="P77" s="4">
        <v>2014</v>
      </c>
      <c r="Q77" s="4"/>
      <c r="R77" s="4" t="s">
        <v>119</v>
      </c>
      <c r="S77" s="4"/>
      <c r="T77" s="4"/>
      <c r="U77" s="4"/>
      <c r="V77" s="4" t="s">
        <v>448</v>
      </c>
      <c r="W77" s="4">
        <v>60</v>
      </c>
      <c r="X77" s="13">
        <v>45692</v>
      </c>
      <c r="Y77" s="27">
        <v>65</v>
      </c>
      <c r="Z77" s="27">
        <v>36</v>
      </c>
      <c r="AA77" s="28" t="s">
        <v>665</v>
      </c>
      <c r="AB77" s="31">
        <v>0.88200000000000001</v>
      </c>
      <c r="AC77" s="32">
        <v>67</v>
      </c>
      <c r="AD77" s="28">
        <v>9</v>
      </c>
      <c r="AE77" s="28">
        <v>32.299999999999997</v>
      </c>
      <c r="AF77" s="33">
        <v>8.9999999999999993E-3</v>
      </c>
      <c r="AG77" s="28">
        <v>1</v>
      </c>
      <c r="AH77" s="31">
        <v>3.0000000000000001E-3</v>
      </c>
      <c r="AI77" s="31">
        <v>0.219</v>
      </c>
      <c r="AJ77" s="31"/>
      <c r="AK77" s="75" t="str">
        <f t="shared" ref="AK77:AK80" si="253">IF(AH77&lt;&gt;"",IF(AH77&lt;=0.1,"1",IF(AND(AH77&gt;0.1,AH77&lt;=0.3),"3",IF(AH77&gt;0.3,"5",""))),"1")</f>
        <v>1</v>
      </c>
      <c r="AL77" s="75" t="str">
        <f t="shared" ref="AL77:AL80" si="254">IF(AI77&lt;&gt;"",IF(AI77&lt;=3,"1",IF(AND(AI77&gt;3,AI77&lt;=4),"3",IF(AI77&gt;4,"5",""))),"1")</f>
        <v>1</v>
      </c>
      <c r="AM77" s="75" t="str">
        <f t="shared" ref="AM77:AM80" si="255">IF(AD77&lt;&gt;"",IF(AD77&lt;=20,"1",IF(AND(AD77&gt;20,AD77&lt;=30),"3",IF(AD77&gt;30,"5",""))),"1")</f>
        <v>1</v>
      </c>
      <c r="AN77" s="75" t="str">
        <f t="shared" ref="AN77:AN80" si="256">IF(AF77&lt;&gt;"",IF(AF77&lt;=0.05,"1",IF(AND(AF77&gt;0.05,AF77&lt;=0.1),"3",IF(AF77&gt;0.1,"5",""))),"1")</f>
        <v>1</v>
      </c>
      <c r="AO77" s="75" t="str">
        <f t="shared" ref="AO77:AO80" si="257">IF(AE77&lt;&gt;"",IF(AE77&gt;=32,"1",IF(AND(AE77&gt;=28,AE77&lt;32),"3",IF(AE77&lt;28,"5",""))),"1")</f>
        <v>1</v>
      </c>
      <c r="AP77" s="75" t="str">
        <f t="shared" ref="AP77:AP80" si="258">IF(AG77&lt;&gt;"",IF(AG77&lt;=3.5,"1",IF(AG77&gt;3.5,"5","")),"1")</f>
        <v>1</v>
      </c>
      <c r="AQ77" s="75" t="str">
        <f t="shared" ref="AQ77:AQ80" si="259">IF(AC77&lt;&gt;"",IF(AND(W77=60,AC77&gt;=40),"1",IF(AND(W77=60,AC77&gt;=35,AC77&lt;40),"3",IF(AND(W77=60,AC77&lt;35),"5",IF(AND(W77=220,AC77&gt;=50),"1",IF(AND(W77=220,AC77&gt;=45,AC77&lt;50),"2",IF(AND(W77=220,AC77&lt;45),"5","")))))),"1")</f>
        <v>1</v>
      </c>
      <c r="AR77" s="75" t="str">
        <f t="shared" ref="AR77:AR80" si="260">IF(AJ77&lt;&gt;"",IF(AJ77&gt;=0.2,"1",IF(AND(AJ77&gt;=0.1,AJ77&lt;0.2),"3",IF(AJ77&lt;0.1,"5",""))),"1")</f>
        <v>1</v>
      </c>
      <c r="AS77" s="75">
        <f t="shared" ref="AS77:AS80" si="261">+(3*AK77+3*AL77+4*AM77+2*AN77+3*AO77+1*AP77+5*AQ77+1*AR77)/22</f>
        <v>1</v>
      </c>
      <c r="AT77" s="75" t="str">
        <f t="shared" ref="AT77:AT80" si="262">IF(AND(AS77&gt;0,AS77&lt;=1),"1",IF(AND(AS77&gt;1,AS77&lt;=2),"3",IF(AND(AS77&gt;2,AS77&lt;=3),"6",IF(AND(AS77&gt;3,AS77&lt;=4),"8",IF(AND(AS77&gt;4,AS77&lt;=5),"10","")))))</f>
        <v>1</v>
      </c>
    </row>
    <row r="78" spans="1:46" s="10" customFormat="1" ht="15" customHeight="1" x14ac:dyDescent="0.25">
      <c r="A78" s="4">
        <v>76</v>
      </c>
      <c r="B78" s="4">
        <v>500069</v>
      </c>
      <c r="C78" s="4" t="s">
        <v>111</v>
      </c>
      <c r="D78" s="4" t="s">
        <v>163</v>
      </c>
      <c r="E78" s="4"/>
      <c r="F78" s="4" t="str">
        <f t="shared" ref="F78" si="263">+C78&amp;" "&amp;D78&amp;" "&amp;E78</f>
        <v xml:space="preserve">MONTERRICO TRF2 </v>
      </c>
      <c r="G78" s="4" t="s">
        <v>29</v>
      </c>
      <c r="H78" s="4" t="s">
        <v>438</v>
      </c>
      <c r="I78" s="4" t="s">
        <v>10</v>
      </c>
      <c r="J78" s="4">
        <v>25</v>
      </c>
      <c r="K78" s="4" t="s">
        <v>129</v>
      </c>
      <c r="L78" s="4">
        <v>2022</v>
      </c>
      <c r="M78" s="4" t="s">
        <v>266</v>
      </c>
      <c r="N78" s="4" t="s">
        <v>304</v>
      </c>
      <c r="O78" s="4" t="s">
        <v>20</v>
      </c>
      <c r="P78" s="4">
        <v>2022</v>
      </c>
      <c r="Q78" s="4" t="s">
        <v>439</v>
      </c>
      <c r="R78" s="4" t="s">
        <v>119</v>
      </c>
      <c r="S78" s="4"/>
      <c r="T78" s="4"/>
      <c r="U78" s="4"/>
      <c r="V78" s="4" t="s">
        <v>448</v>
      </c>
      <c r="W78" s="4">
        <v>60</v>
      </c>
      <c r="X78" s="13">
        <v>45692</v>
      </c>
      <c r="Y78" s="27">
        <v>65</v>
      </c>
      <c r="Z78" s="27">
        <v>34</v>
      </c>
      <c r="AA78" s="28" t="s">
        <v>665</v>
      </c>
      <c r="AB78" s="31">
        <v>0.88</v>
      </c>
      <c r="AC78" s="32">
        <v>75</v>
      </c>
      <c r="AD78" s="28">
        <v>5</v>
      </c>
      <c r="AE78" s="28">
        <v>31.9</v>
      </c>
      <c r="AF78" s="33">
        <v>1.4999999999999999E-2</v>
      </c>
      <c r="AG78" s="28">
        <v>1</v>
      </c>
      <c r="AH78" s="31">
        <v>8.9999999999999993E-3</v>
      </c>
      <c r="AI78" s="31">
        <v>0.32800000000000001</v>
      </c>
      <c r="AJ78" s="31"/>
      <c r="AK78" s="75" t="str">
        <f t="shared" si="253"/>
        <v>1</v>
      </c>
      <c r="AL78" s="75" t="str">
        <f t="shared" si="254"/>
        <v>1</v>
      </c>
      <c r="AM78" s="75" t="str">
        <f t="shared" si="255"/>
        <v>1</v>
      </c>
      <c r="AN78" s="75" t="str">
        <f t="shared" si="256"/>
        <v>1</v>
      </c>
      <c r="AO78" s="75" t="str">
        <f t="shared" si="257"/>
        <v>3</v>
      </c>
      <c r="AP78" s="75" t="str">
        <f t="shared" si="258"/>
        <v>1</v>
      </c>
      <c r="AQ78" s="75" t="str">
        <f t="shared" si="259"/>
        <v>1</v>
      </c>
      <c r="AR78" s="75" t="str">
        <f t="shared" si="260"/>
        <v>1</v>
      </c>
      <c r="AS78" s="75">
        <f t="shared" si="261"/>
        <v>1.2727272727272727</v>
      </c>
      <c r="AT78" s="75" t="str">
        <f t="shared" si="262"/>
        <v>3</v>
      </c>
    </row>
    <row r="79" spans="1:46" s="10" customFormat="1" ht="15" customHeight="1" x14ac:dyDescent="0.25">
      <c r="A79" s="4">
        <v>77</v>
      </c>
      <c r="B79" s="4">
        <v>60003638</v>
      </c>
      <c r="C79" s="4" t="s">
        <v>108</v>
      </c>
      <c r="D79" s="4" t="s">
        <v>156</v>
      </c>
      <c r="E79" s="3"/>
      <c r="F79" s="4" t="s">
        <v>369</v>
      </c>
      <c r="G79" s="4" t="s">
        <v>12</v>
      </c>
      <c r="H79" s="4" t="s">
        <v>72</v>
      </c>
      <c r="I79" s="4" t="s">
        <v>245</v>
      </c>
      <c r="J79" s="4" t="s">
        <v>141</v>
      </c>
      <c r="K79" s="4" t="s">
        <v>125</v>
      </c>
      <c r="L79" s="4">
        <v>2008</v>
      </c>
      <c r="M79" s="4" t="s">
        <v>267</v>
      </c>
      <c r="N79" s="4" t="s">
        <v>153</v>
      </c>
      <c r="O79" s="4" t="s">
        <v>135</v>
      </c>
      <c r="P79" s="4">
        <v>2008</v>
      </c>
      <c r="Q79" s="4"/>
      <c r="R79" s="4" t="s">
        <v>119</v>
      </c>
      <c r="S79" s="13"/>
      <c r="T79" s="4"/>
      <c r="U79" s="4"/>
      <c r="V79" s="4" t="s">
        <v>448</v>
      </c>
      <c r="W79" s="4">
        <v>60</v>
      </c>
      <c r="X79" s="13">
        <v>45695</v>
      </c>
      <c r="Y79" s="27" t="s">
        <v>664</v>
      </c>
      <c r="Z79" s="27" t="s">
        <v>664</v>
      </c>
      <c r="AA79" s="28" t="s">
        <v>665</v>
      </c>
      <c r="AB79" s="31">
        <v>0.88600000000000001</v>
      </c>
      <c r="AC79" s="32">
        <v>74</v>
      </c>
      <c r="AD79" s="28">
        <v>9</v>
      </c>
      <c r="AE79" s="28">
        <v>32.700000000000003</v>
      </c>
      <c r="AF79" s="33">
        <v>5.0000000000000001E-3</v>
      </c>
      <c r="AG79" s="28">
        <v>1.5</v>
      </c>
      <c r="AH79" s="31">
        <v>1.9E-2</v>
      </c>
      <c r="AI79" s="31">
        <v>0.63700000000000001</v>
      </c>
      <c r="AJ79" s="31"/>
      <c r="AK79" s="75" t="str">
        <f t="shared" si="253"/>
        <v>1</v>
      </c>
      <c r="AL79" s="75" t="str">
        <f t="shared" si="254"/>
        <v>1</v>
      </c>
      <c r="AM79" s="75" t="str">
        <f t="shared" si="255"/>
        <v>1</v>
      </c>
      <c r="AN79" s="75" t="str">
        <f t="shared" si="256"/>
        <v>1</v>
      </c>
      <c r="AO79" s="75" t="str">
        <f t="shared" si="257"/>
        <v>1</v>
      </c>
      <c r="AP79" s="75" t="str">
        <f t="shared" si="258"/>
        <v>1</v>
      </c>
      <c r="AQ79" s="75" t="str">
        <f t="shared" si="259"/>
        <v>1</v>
      </c>
      <c r="AR79" s="75" t="str">
        <f t="shared" si="260"/>
        <v>1</v>
      </c>
      <c r="AS79" s="75">
        <f t="shared" si="261"/>
        <v>1</v>
      </c>
      <c r="AT79" s="75" t="str">
        <f t="shared" si="262"/>
        <v>1</v>
      </c>
    </row>
    <row r="80" spans="1:46" s="10" customFormat="1" ht="15" customHeight="1" x14ac:dyDescent="0.25">
      <c r="A80" s="4">
        <v>78</v>
      </c>
      <c r="B80" s="2">
        <v>500053</v>
      </c>
      <c r="C80" s="2" t="s">
        <v>87</v>
      </c>
      <c r="D80" s="2" t="s">
        <v>156</v>
      </c>
      <c r="E80" s="2"/>
      <c r="F80" s="4" t="str">
        <f t="shared" ref="F80" si="264">+C80&amp;" "&amp;D80&amp;" "&amp;E80</f>
        <v xml:space="preserve">PACHACAMAC TRF1 </v>
      </c>
      <c r="G80" s="2" t="s">
        <v>618</v>
      </c>
      <c r="H80" s="4" t="s">
        <v>31</v>
      </c>
      <c r="I80" s="2" t="s">
        <v>10</v>
      </c>
      <c r="J80" s="2">
        <v>25</v>
      </c>
      <c r="K80" s="2" t="s">
        <v>214</v>
      </c>
      <c r="L80" s="8">
        <v>2019</v>
      </c>
      <c r="M80" s="4" t="s">
        <v>266</v>
      </c>
      <c r="N80" s="4" t="s">
        <v>304</v>
      </c>
      <c r="O80" s="4" t="s">
        <v>20</v>
      </c>
      <c r="P80" s="2">
        <v>2020</v>
      </c>
      <c r="Q80" s="2" t="s">
        <v>619</v>
      </c>
      <c r="R80" s="2" t="s">
        <v>119</v>
      </c>
      <c r="S80" s="2"/>
      <c r="T80" s="2"/>
      <c r="U80" s="2"/>
      <c r="V80" s="4" t="s">
        <v>448</v>
      </c>
      <c r="W80" s="4">
        <v>60</v>
      </c>
      <c r="X80" s="13">
        <v>45700</v>
      </c>
      <c r="Y80" s="27">
        <v>74</v>
      </c>
      <c r="Z80" s="27" t="s">
        <v>664</v>
      </c>
      <c r="AA80" s="28" t="s">
        <v>665</v>
      </c>
      <c r="AB80" s="31">
        <v>0.88700000000000001</v>
      </c>
      <c r="AC80" s="32">
        <v>59</v>
      </c>
      <c r="AD80" s="28">
        <v>9</v>
      </c>
      <c r="AE80" s="28">
        <v>37.5</v>
      </c>
      <c r="AF80" s="33">
        <v>0.01</v>
      </c>
      <c r="AG80" s="28">
        <v>0.5</v>
      </c>
      <c r="AH80" s="31">
        <v>0.01</v>
      </c>
      <c r="AI80" s="31">
        <v>0.60099999999999998</v>
      </c>
      <c r="AJ80" s="31"/>
      <c r="AK80" s="75" t="str">
        <f t="shared" si="253"/>
        <v>1</v>
      </c>
      <c r="AL80" s="75" t="str">
        <f t="shared" si="254"/>
        <v>1</v>
      </c>
      <c r="AM80" s="75" t="str">
        <f t="shared" si="255"/>
        <v>1</v>
      </c>
      <c r="AN80" s="75" t="str">
        <f t="shared" si="256"/>
        <v>1</v>
      </c>
      <c r="AO80" s="75" t="str">
        <f t="shared" si="257"/>
        <v>1</v>
      </c>
      <c r="AP80" s="75" t="str">
        <f t="shared" si="258"/>
        <v>1</v>
      </c>
      <c r="AQ80" s="75" t="str">
        <f t="shared" si="259"/>
        <v>1</v>
      </c>
      <c r="AR80" s="75" t="str">
        <f t="shared" si="260"/>
        <v>1</v>
      </c>
      <c r="AS80" s="75">
        <f t="shared" si="261"/>
        <v>1</v>
      </c>
      <c r="AT80" s="75" t="str">
        <f t="shared" si="262"/>
        <v>1</v>
      </c>
    </row>
    <row r="81" spans="1:58" s="10" customFormat="1" ht="15" customHeight="1" x14ac:dyDescent="0.25">
      <c r="A81" s="4">
        <v>79</v>
      </c>
      <c r="B81" s="4">
        <v>500080</v>
      </c>
      <c r="C81" s="4" t="s">
        <v>87</v>
      </c>
      <c r="D81" s="4" t="s">
        <v>163</v>
      </c>
      <c r="E81" s="4"/>
      <c r="F81" s="4" t="str">
        <f t="shared" ref="F81" si="265">+C81&amp;" "&amp;D81&amp;" "&amp;E81</f>
        <v xml:space="preserve">PACHACAMAC TRF2 </v>
      </c>
      <c r="G81" s="4" t="s">
        <v>34</v>
      </c>
      <c r="H81" s="4" t="s">
        <v>196</v>
      </c>
      <c r="I81" s="4" t="s">
        <v>10</v>
      </c>
      <c r="J81" s="4" t="s">
        <v>144</v>
      </c>
      <c r="K81" s="4" t="s">
        <v>136</v>
      </c>
      <c r="L81" s="4">
        <v>1990</v>
      </c>
      <c r="M81" s="4" t="s">
        <v>266</v>
      </c>
      <c r="N81" s="4" t="str">
        <f t="shared" ref="N81" si="266">+IF(L81&lt;2005,"L","S")</f>
        <v>L</v>
      </c>
      <c r="O81" s="4" t="s">
        <v>443</v>
      </c>
      <c r="P81" s="4">
        <v>2001</v>
      </c>
      <c r="Q81" s="4"/>
      <c r="R81" s="4" t="s">
        <v>123</v>
      </c>
      <c r="S81" s="4"/>
      <c r="T81" s="4"/>
      <c r="U81" s="4"/>
      <c r="V81" s="4" t="s">
        <v>448</v>
      </c>
      <c r="W81" s="4">
        <v>60</v>
      </c>
      <c r="X81" s="13">
        <v>45700</v>
      </c>
      <c r="Y81" s="27">
        <v>74</v>
      </c>
      <c r="Z81" s="27" t="s">
        <v>664</v>
      </c>
      <c r="AA81" s="28" t="s">
        <v>665</v>
      </c>
      <c r="AB81" s="31">
        <v>0.88100000000000001</v>
      </c>
      <c r="AC81" s="32">
        <v>35</v>
      </c>
      <c r="AD81" s="28">
        <v>17</v>
      </c>
      <c r="AE81" s="28">
        <v>29.4</v>
      </c>
      <c r="AF81" s="33">
        <v>0.04</v>
      </c>
      <c r="AG81" s="28">
        <v>2</v>
      </c>
      <c r="AH81" s="31">
        <v>5.0999999999999997E-2</v>
      </c>
      <c r="AI81" s="31">
        <v>2.129</v>
      </c>
      <c r="AJ81" s="31">
        <v>0.16300000000000001</v>
      </c>
      <c r="AK81" s="75" t="str">
        <f t="shared" ref="AK81" si="267">IF(AH81&lt;&gt;"",IF(AH81&lt;=0.1,"1",IF(AND(AH81&gt;0.1,AH81&lt;=0.3),"3",IF(AH81&gt;0.3,"5",""))),"1")</f>
        <v>1</v>
      </c>
      <c r="AL81" s="75" t="str">
        <f t="shared" ref="AL81" si="268">IF(AI81&lt;&gt;"",IF(AI81&lt;=3,"1",IF(AND(AI81&gt;3,AI81&lt;=4),"3",IF(AI81&gt;4,"5",""))),"1")</f>
        <v>1</v>
      </c>
      <c r="AM81" s="75" t="str">
        <f t="shared" ref="AM81" si="269">IF(AD81&lt;&gt;"",IF(AD81&lt;=20,"1",IF(AND(AD81&gt;20,AD81&lt;=30),"3",IF(AD81&gt;30,"5",""))),"1")</f>
        <v>1</v>
      </c>
      <c r="AN81" s="75" t="str">
        <f t="shared" ref="AN81" si="270">IF(AF81&lt;&gt;"",IF(AF81&lt;=0.05,"1",IF(AND(AF81&gt;0.05,AF81&lt;=0.1),"3",IF(AF81&gt;0.1,"5",""))),"1")</f>
        <v>1</v>
      </c>
      <c r="AO81" s="75" t="str">
        <f t="shared" ref="AO81" si="271">IF(AE81&lt;&gt;"",IF(AE81&gt;=32,"1",IF(AND(AE81&gt;=28,AE81&lt;32),"3",IF(AE81&lt;28,"5",""))),"1")</f>
        <v>3</v>
      </c>
      <c r="AP81" s="75" t="str">
        <f t="shared" ref="AP81" si="272">IF(AG81&lt;&gt;"",IF(AG81&lt;=3.5,"1",IF(AG81&gt;3.5,"5","")),"1")</f>
        <v>1</v>
      </c>
      <c r="AQ81" s="75" t="str">
        <f t="shared" ref="AQ81" si="273">IF(AC81&lt;&gt;"",IF(AND(W81=60,AC81&gt;=40),"1",IF(AND(W81=60,AC81&gt;=35,AC81&lt;40),"3",IF(AND(W81=60,AC81&lt;35),"5",IF(AND(W81=220,AC81&gt;=50),"1",IF(AND(W81=220,AC81&gt;=45,AC81&lt;50),"2",IF(AND(W81=220,AC81&lt;45),"5","")))))),"1")</f>
        <v>3</v>
      </c>
      <c r="AR81" s="75" t="str">
        <f t="shared" ref="AR81" si="274">IF(AJ81&lt;&gt;"",IF(AJ81&gt;=0.2,"1",IF(AND(AJ81&gt;=0.1,AJ81&lt;0.2),"3",IF(AJ81&lt;0.1,"5",""))),"1")</f>
        <v>3</v>
      </c>
      <c r="AS81" s="75">
        <f t="shared" ref="AS81" si="275">+(3*AK81+3*AL81+4*AM81+2*AN81+3*AO81+1*AP81+5*AQ81+1*AR81)/22</f>
        <v>1.8181818181818181</v>
      </c>
      <c r="AT81" s="75" t="str">
        <f t="shared" ref="AT81" si="276">IF(AND(AS81&gt;0,AS81&lt;=1),"1",IF(AND(AS81&gt;1,AS81&lt;=2),"3",IF(AND(AS81&gt;2,AS81&lt;=3),"6",IF(AND(AS81&gt;3,AS81&lt;=4),"8",IF(AND(AS81&gt;4,AS81&lt;=5),"10","")))))</f>
        <v>3</v>
      </c>
    </row>
    <row r="82" spans="1:58" s="10" customFormat="1" ht="15" customHeight="1" x14ac:dyDescent="0.25">
      <c r="A82" s="4">
        <v>80</v>
      </c>
      <c r="B82" s="4">
        <v>60008796</v>
      </c>
      <c r="C82" s="4" t="s">
        <v>233</v>
      </c>
      <c r="D82" s="4" t="s">
        <v>155</v>
      </c>
      <c r="E82" s="3" t="s">
        <v>152</v>
      </c>
      <c r="F82" s="4" t="s">
        <v>372</v>
      </c>
      <c r="G82" s="4" t="s">
        <v>19</v>
      </c>
      <c r="H82" s="4" t="s">
        <v>234</v>
      </c>
      <c r="I82" s="4" t="s">
        <v>248</v>
      </c>
      <c r="J82" s="4" t="s">
        <v>255</v>
      </c>
      <c r="K82" s="4" t="s">
        <v>256</v>
      </c>
      <c r="L82" s="4">
        <v>2020</v>
      </c>
      <c r="M82" s="4" t="s">
        <v>267</v>
      </c>
      <c r="N82" s="4" t="s">
        <v>153</v>
      </c>
      <c r="O82" s="4" t="s">
        <v>118</v>
      </c>
      <c r="P82" s="4">
        <v>2020</v>
      </c>
      <c r="Q82" s="4"/>
      <c r="R82" s="4"/>
      <c r="S82" s="13"/>
      <c r="T82" s="4"/>
      <c r="U82" s="4"/>
      <c r="V82" s="4" t="s">
        <v>448</v>
      </c>
      <c r="W82" s="4">
        <v>220</v>
      </c>
      <c r="X82" s="13">
        <v>45697</v>
      </c>
      <c r="Y82" s="27">
        <v>58</v>
      </c>
      <c r="Z82" s="27">
        <v>26</v>
      </c>
      <c r="AA82" s="28" t="s">
        <v>665</v>
      </c>
      <c r="AB82" s="31">
        <v>0.88500000000000001</v>
      </c>
      <c r="AC82" s="32">
        <v>65</v>
      </c>
      <c r="AD82" s="28">
        <v>4</v>
      </c>
      <c r="AE82" s="28">
        <v>43.9</v>
      </c>
      <c r="AF82" s="33">
        <v>2E-3</v>
      </c>
      <c r="AG82" s="28">
        <v>0.5</v>
      </c>
      <c r="AH82" s="31">
        <v>4.0000000000000001E-3</v>
      </c>
      <c r="AI82" s="31">
        <v>0.191</v>
      </c>
      <c r="AJ82" s="31"/>
      <c r="AK82" s="75" t="str">
        <f t="shared" ref="AK82:AK90" si="277">IF(AH82&lt;&gt;"",IF(AH82&lt;=0.1,"1",IF(AND(AH82&gt;0.1,AH82&lt;=0.3),"3",IF(AH82&gt;0.3,"5",""))),"1")</f>
        <v>1</v>
      </c>
      <c r="AL82" s="75" t="str">
        <f t="shared" ref="AL82:AL90" si="278">IF(AI82&lt;&gt;"",IF(AI82&lt;=3,"1",IF(AND(AI82&gt;3,AI82&lt;=4),"3",IF(AI82&gt;4,"5",""))),"1")</f>
        <v>1</v>
      </c>
      <c r="AM82" s="75" t="str">
        <f t="shared" ref="AM82:AM90" si="279">IF(AD82&lt;&gt;"",IF(AD82&lt;=20,"1",IF(AND(AD82&gt;20,AD82&lt;=30),"3",IF(AD82&gt;30,"5",""))),"1")</f>
        <v>1</v>
      </c>
      <c r="AN82" s="75" t="str">
        <f t="shared" ref="AN82:AN90" si="280">IF(AF82&lt;&gt;"",IF(AF82&lt;=0.05,"1",IF(AND(AF82&gt;0.05,AF82&lt;=0.1),"3",IF(AF82&gt;0.1,"5",""))),"1")</f>
        <v>1</v>
      </c>
      <c r="AO82" s="75" t="str">
        <f t="shared" ref="AO82:AO90" si="281">IF(AE82&lt;&gt;"",IF(AE82&gt;=32,"1",IF(AND(AE82&gt;=28,AE82&lt;32),"3",IF(AE82&lt;28,"5",""))),"1")</f>
        <v>1</v>
      </c>
      <c r="AP82" s="75" t="str">
        <f t="shared" ref="AP82:AP90" si="282">IF(AG82&lt;&gt;"",IF(AG82&lt;=3.5,"1",IF(AG82&gt;3.5,"5","")),"1")</f>
        <v>1</v>
      </c>
      <c r="AQ82" s="75" t="str">
        <f t="shared" ref="AQ82:AQ90" si="283">IF(AC82&lt;&gt;"",IF(AND(W82=60,AC82&gt;=40),"1",IF(AND(W82=60,AC82&gt;=35,AC82&lt;40),"3",IF(AND(W82=60,AC82&lt;35),"5",IF(AND(W82=220,AC82&gt;=50),"1",IF(AND(W82=220,AC82&gt;=45,AC82&lt;50),"2",IF(AND(W82=220,AC82&lt;45),"5","")))))),"1")</f>
        <v>1</v>
      </c>
      <c r="AR82" s="75" t="str">
        <f t="shared" ref="AR82:AR90" si="284">IF(AJ82&lt;&gt;"",IF(AJ82&gt;=0.2,"1",IF(AND(AJ82&gt;=0.1,AJ82&lt;0.2),"3",IF(AJ82&lt;0.1,"5",""))),"1")</f>
        <v>1</v>
      </c>
      <c r="AS82" s="75">
        <f t="shared" ref="AS82:AS90" si="285">+(3*AK82+3*AL82+4*AM82+2*AN82+3*AO82+1*AP82+5*AQ82+1*AR82)/22</f>
        <v>1</v>
      </c>
      <c r="AT82" s="75" t="str">
        <f t="shared" ref="AT82:AT90" si="286">IF(AND(AS82&gt;0,AS82&lt;=1),"1",IF(AND(AS82&gt;1,AS82&lt;=2),"3",IF(AND(AS82&gt;2,AS82&lt;=3),"6",IF(AND(AS82&gt;3,AS82&lt;=4),"8",IF(AND(AS82&gt;4,AS82&lt;=5),"10","")))))</f>
        <v>1</v>
      </c>
    </row>
    <row r="83" spans="1:58" s="10" customFormat="1" ht="15" customHeight="1" x14ac:dyDescent="0.25">
      <c r="A83" s="4">
        <v>81</v>
      </c>
      <c r="B83" s="4">
        <v>60008797</v>
      </c>
      <c r="C83" s="4" t="s">
        <v>233</v>
      </c>
      <c r="D83" s="4" t="s">
        <v>155</v>
      </c>
      <c r="E83" s="3" t="s">
        <v>153</v>
      </c>
      <c r="F83" s="4" t="s">
        <v>373</v>
      </c>
      <c r="G83" s="4" t="s">
        <v>19</v>
      </c>
      <c r="H83" s="4" t="s">
        <v>235</v>
      </c>
      <c r="I83" s="4" t="s">
        <v>248</v>
      </c>
      <c r="J83" s="4" t="s">
        <v>255</v>
      </c>
      <c r="K83" s="4" t="s">
        <v>256</v>
      </c>
      <c r="L83" s="4">
        <v>2020</v>
      </c>
      <c r="M83" s="4" t="s">
        <v>267</v>
      </c>
      <c r="N83" s="4" t="s">
        <v>153</v>
      </c>
      <c r="O83" s="4" t="s">
        <v>118</v>
      </c>
      <c r="P83" s="4">
        <v>2020</v>
      </c>
      <c r="Q83" s="4"/>
      <c r="R83" s="4"/>
      <c r="S83" s="13"/>
      <c r="T83" s="4"/>
      <c r="U83" s="4"/>
      <c r="V83" s="4" t="s">
        <v>448</v>
      </c>
      <c r="W83" s="4">
        <v>220</v>
      </c>
      <c r="X83" s="13">
        <v>45697</v>
      </c>
      <c r="Y83" s="27">
        <v>58</v>
      </c>
      <c r="Z83" s="27">
        <v>27</v>
      </c>
      <c r="AA83" s="28" t="s">
        <v>665</v>
      </c>
      <c r="AB83" s="31">
        <v>0.88500000000000001</v>
      </c>
      <c r="AC83" s="32">
        <v>74</v>
      </c>
      <c r="AD83" s="28">
        <v>6</v>
      </c>
      <c r="AE83" s="28">
        <v>44.2</v>
      </c>
      <c r="AF83" s="33">
        <v>2E-3</v>
      </c>
      <c r="AG83" s="28">
        <v>0.5</v>
      </c>
      <c r="AH83" s="31">
        <v>6.0000000000000001E-3</v>
      </c>
      <c r="AI83" s="31">
        <v>8.4000000000000005E-2</v>
      </c>
      <c r="AJ83" s="31"/>
      <c r="AK83" s="75" t="str">
        <f t="shared" si="277"/>
        <v>1</v>
      </c>
      <c r="AL83" s="75" t="str">
        <f t="shared" si="278"/>
        <v>1</v>
      </c>
      <c r="AM83" s="75" t="str">
        <f t="shared" si="279"/>
        <v>1</v>
      </c>
      <c r="AN83" s="75" t="str">
        <f t="shared" si="280"/>
        <v>1</v>
      </c>
      <c r="AO83" s="75" t="str">
        <f t="shared" si="281"/>
        <v>1</v>
      </c>
      <c r="AP83" s="75" t="str">
        <f t="shared" si="282"/>
        <v>1</v>
      </c>
      <c r="AQ83" s="75" t="str">
        <f t="shared" si="283"/>
        <v>1</v>
      </c>
      <c r="AR83" s="75" t="str">
        <f t="shared" si="284"/>
        <v>1</v>
      </c>
      <c r="AS83" s="75">
        <f t="shared" si="285"/>
        <v>1</v>
      </c>
      <c r="AT83" s="75" t="str">
        <f t="shared" si="286"/>
        <v>1</v>
      </c>
    </row>
    <row r="84" spans="1:58" s="10" customFormat="1" ht="15" customHeight="1" x14ac:dyDescent="0.25">
      <c r="A84" s="4">
        <v>82</v>
      </c>
      <c r="B84" s="4">
        <v>60008798</v>
      </c>
      <c r="C84" s="4" t="s">
        <v>233</v>
      </c>
      <c r="D84" s="4" t="s">
        <v>155</v>
      </c>
      <c r="E84" s="3" t="s">
        <v>154</v>
      </c>
      <c r="F84" s="4" t="s">
        <v>374</v>
      </c>
      <c r="G84" s="4" t="s">
        <v>19</v>
      </c>
      <c r="H84" s="4" t="s">
        <v>236</v>
      </c>
      <c r="I84" s="4" t="s">
        <v>248</v>
      </c>
      <c r="J84" s="4" t="s">
        <v>255</v>
      </c>
      <c r="K84" s="4" t="s">
        <v>256</v>
      </c>
      <c r="L84" s="4">
        <v>2020</v>
      </c>
      <c r="M84" s="4" t="s">
        <v>267</v>
      </c>
      <c r="N84" s="4" t="s">
        <v>153</v>
      </c>
      <c r="O84" s="4" t="s">
        <v>118</v>
      </c>
      <c r="P84" s="4">
        <v>2020</v>
      </c>
      <c r="Q84" s="4"/>
      <c r="R84" s="4"/>
      <c r="S84" s="13"/>
      <c r="T84" s="4"/>
      <c r="U84" s="4"/>
      <c r="V84" s="4" t="s">
        <v>448</v>
      </c>
      <c r="W84" s="4">
        <v>220</v>
      </c>
      <c r="X84" s="13">
        <v>45697</v>
      </c>
      <c r="Y84" s="27">
        <v>58</v>
      </c>
      <c r="Z84" s="27">
        <v>27</v>
      </c>
      <c r="AA84" s="28" t="s">
        <v>665</v>
      </c>
      <c r="AB84" s="31">
        <v>0.88500000000000001</v>
      </c>
      <c r="AC84" s="32">
        <v>75</v>
      </c>
      <c r="AD84" s="28">
        <v>3</v>
      </c>
      <c r="AE84" s="28">
        <v>43.7</v>
      </c>
      <c r="AF84" s="33">
        <v>3.0000000000000001E-3</v>
      </c>
      <c r="AG84" s="28">
        <v>0.5</v>
      </c>
      <c r="AH84" s="31">
        <v>4.0000000000000001E-3</v>
      </c>
      <c r="AI84" s="31">
        <v>7.0000000000000007E-2</v>
      </c>
      <c r="AJ84" s="31"/>
      <c r="AK84" s="75" t="str">
        <f t="shared" si="277"/>
        <v>1</v>
      </c>
      <c r="AL84" s="75" t="str">
        <f t="shared" si="278"/>
        <v>1</v>
      </c>
      <c r="AM84" s="75" t="str">
        <f t="shared" si="279"/>
        <v>1</v>
      </c>
      <c r="AN84" s="75" t="str">
        <f t="shared" si="280"/>
        <v>1</v>
      </c>
      <c r="AO84" s="75" t="str">
        <f t="shared" si="281"/>
        <v>1</v>
      </c>
      <c r="AP84" s="75" t="str">
        <f t="shared" si="282"/>
        <v>1</v>
      </c>
      <c r="AQ84" s="75" t="str">
        <f t="shared" si="283"/>
        <v>1</v>
      </c>
      <c r="AR84" s="75" t="str">
        <f t="shared" si="284"/>
        <v>1</v>
      </c>
      <c r="AS84" s="75">
        <f t="shared" si="285"/>
        <v>1</v>
      </c>
      <c r="AT84" s="75" t="str">
        <f t="shared" si="286"/>
        <v>1</v>
      </c>
    </row>
    <row r="85" spans="1:58" s="10" customFormat="1" ht="15" customHeight="1" x14ac:dyDescent="0.25">
      <c r="A85" s="4">
        <v>83</v>
      </c>
      <c r="B85" s="4">
        <v>60009423</v>
      </c>
      <c r="C85" s="4" t="s">
        <v>233</v>
      </c>
      <c r="D85" s="4" t="s">
        <v>158</v>
      </c>
      <c r="E85" s="3"/>
      <c r="F85" s="4" t="s">
        <v>375</v>
      </c>
      <c r="G85" s="4" t="s">
        <v>19</v>
      </c>
      <c r="H85" s="4" t="s">
        <v>239</v>
      </c>
      <c r="I85" s="4" t="s">
        <v>248</v>
      </c>
      <c r="J85" s="4">
        <v>50</v>
      </c>
      <c r="K85" s="4" t="s">
        <v>217</v>
      </c>
      <c r="L85" s="4">
        <v>2021</v>
      </c>
      <c r="M85" s="4" t="s">
        <v>267</v>
      </c>
      <c r="N85" s="4" t="s">
        <v>153</v>
      </c>
      <c r="O85" s="4" t="s">
        <v>118</v>
      </c>
      <c r="P85" s="4">
        <v>2022</v>
      </c>
      <c r="Q85" s="4"/>
      <c r="R85" s="4"/>
      <c r="S85" s="13"/>
      <c r="T85" s="4"/>
      <c r="U85" s="4"/>
      <c r="V85" s="4" t="s">
        <v>448</v>
      </c>
      <c r="W85" s="4">
        <v>220</v>
      </c>
      <c r="X85" s="13">
        <v>45697</v>
      </c>
      <c r="Y85" s="27">
        <v>57</v>
      </c>
      <c r="Z85" s="27">
        <v>27</v>
      </c>
      <c r="AA85" s="28" t="s">
        <v>665</v>
      </c>
      <c r="AB85" s="31">
        <v>0.88100000000000001</v>
      </c>
      <c r="AC85" s="32">
        <v>75</v>
      </c>
      <c r="AD85" s="28">
        <v>4</v>
      </c>
      <c r="AE85" s="28">
        <v>43.5</v>
      </c>
      <c r="AF85" s="33">
        <v>3.0000000000000001E-3</v>
      </c>
      <c r="AG85" s="28">
        <v>0.5</v>
      </c>
      <c r="AH85" s="31">
        <v>4.0000000000000001E-3</v>
      </c>
      <c r="AI85" s="31">
        <v>9.1999999999999998E-2</v>
      </c>
      <c r="AJ85" s="31"/>
      <c r="AK85" s="75" t="str">
        <f t="shared" si="277"/>
        <v>1</v>
      </c>
      <c r="AL85" s="75" t="str">
        <f t="shared" si="278"/>
        <v>1</v>
      </c>
      <c r="AM85" s="75" t="str">
        <f t="shared" si="279"/>
        <v>1</v>
      </c>
      <c r="AN85" s="75" t="str">
        <f t="shared" si="280"/>
        <v>1</v>
      </c>
      <c r="AO85" s="75" t="str">
        <f t="shared" si="281"/>
        <v>1</v>
      </c>
      <c r="AP85" s="75" t="str">
        <f t="shared" si="282"/>
        <v>1</v>
      </c>
      <c r="AQ85" s="75" t="str">
        <f t="shared" si="283"/>
        <v>1</v>
      </c>
      <c r="AR85" s="75" t="str">
        <f t="shared" si="284"/>
        <v>1</v>
      </c>
      <c r="AS85" s="75">
        <f t="shared" si="285"/>
        <v>1</v>
      </c>
      <c r="AT85" s="75" t="str">
        <f t="shared" si="286"/>
        <v>1</v>
      </c>
    </row>
    <row r="86" spans="1:58" s="10" customFormat="1" ht="15" customHeight="1" x14ac:dyDescent="0.25">
      <c r="A86" s="4">
        <v>84</v>
      </c>
      <c r="B86" s="4">
        <v>60009078</v>
      </c>
      <c r="C86" s="4" t="s">
        <v>237</v>
      </c>
      <c r="D86" s="4" t="s">
        <v>155</v>
      </c>
      <c r="E86" s="3"/>
      <c r="F86" s="4" t="s">
        <v>376</v>
      </c>
      <c r="G86" s="4" t="s">
        <v>19</v>
      </c>
      <c r="H86" s="4" t="s">
        <v>238</v>
      </c>
      <c r="I86" s="4" t="s">
        <v>248</v>
      </c>
      <c r="J86" s="4">
        <v>50</v>
      </c>
      <c r="K86" s="4" t="s">
        <v>217</v>
      </c>
      <c r="L86" s="4">
        <v>2020</v>
      </c>
      <c r="M86" s="4" t="s">
        <v>267</v>
      </c>
      <c r="N86" s="4" t="s">
        <v>153</v>
      </c>
      <c r="O86" s="4" t="s">
        <v>118</v>
      </c>
      <c r="P86" s="4">
        <v>2021</v>
      </c>
      <c r="Q86" s="4"/>
      <c r="R86" s="4"/>
      <c r="S86" s="13"/>
      <c r="T86" s="4"/>
      <c r="U86" s="4"/>
      <c r="V86" s="4" t="s">
        <v>448</v>
      </c>
      <c r="W86" s="4">
        <v>220</v>
      </c>
      <c r="X86" s="13">
        <v>45697</v>
      </c>
      <c r="Y86" s="27">
        <v>56</v>
      </c>
      <c r="Z86" s="27">
        <v>27</v>
      </c>
      <c r="AA86" s="28" t="s">
        <v>665</v>
      </c>
      <c r="AB86" s="31">
        <v>0.88500000000000001</v>
      </c>
      <c r="AC86" s="32">
        <v>72</v>
      </c>
      <c r="AD86" s="28">
        <v>4</v>
      </c>
      <c r="AE86" s="28">
        <v>42.3</v>
      </c>
      <c r="AF86" s="33">
        <v>2E-3</v>
      </c>
      <c r="AG86" s="28">
        <v>0.5</v>
      </c>
      <c r="AH86" s="31">
        <v>8.9999999999999993E-3</v>
      </c>
      <c r="AI86" s="31">
        <v>0.187</v>
      </c>
      <c r="AJ86" s="31"/>
      <c r="AK86" s="75" t="str">
        <f t="shared" si="277"/>
        <v>1</v>
      </c>
      <c r="AL86" s="75" t="str">
        <f t="shared" si="278"/>
        <v>1</v>
      </c>
      <c r="AM86" s="75" t="str">
        <f t="shared" si="279"/>
        <v>1</v>
      </c>
      <c r="AN86" s="75" t="str">
        <f t="shared" si="280"/>
        <v>1</v>
      </c>
      <c r="AO86" s="75" t="str">
        <f t="shared" si="281"/>
        <v>1</v>
      </c>
      <c r="AP86" s="75" t="str">
        <f t="shared" si="282"/>
        <v>1</v>
      </c>
      <c r="AQ86" s="75" t="str">
        <f t="shared" si="283"/>
        <v>1</v>
      </c>
      <c r="AR86" s="75" t="str">
        <f t="shared" si="284"/>
        <v>1</v>
      </c>
      <c r="AS86" s="75">
        <f t="shared" si="285"/>
        <v>1</v>
      </c>
      <c r="AT86" s="75" t="str">
        <f t="shared" si="286"/>
        <v>1</v>
      </c>
    </row>
    <row r="87" spans="1:58" s="10" customFormat="1" ht="15" customHeight="1" x14ac:dyDescent="0.25">
      <c r="A87" s="4">
        <v>85</v>
      </c>
      <c r="B87" s="4">
        <v>60008764</v>
      </c>
      <c r="C87" s="4" t="s">
        <v>93</v>
      </c>
      <c r="D87" s="4" t="s">
        <v>156</v>
      </c>
      <c r="E87" s="3"/>
      <c r="F87" s="4" t="s">
        <v>454</v>
      </c>
      <c r="G87" s="4" t="s">
        <v>19</v>
      </c>
      <c r="H87" s="4" t="s">
        <v>213</v>
      </c>
      <c r="I87" s="4" t="s">
        <v>10</v>
      </c>
      <c r="J87" s="4">
        <v>50</v>
      </c>
      <c r="K87" s="4" t="s">
        <v>214</v>
      </c>
      <c r="L87" s="4">
        <v>2020</v>
      </c>
      <c r="M87" s="4" t="s">
        <v>267</v>
      </c>
      <c r="N87" s="4" t="s">
        <v>153</v>
      </c>
      <c r="O87" s="4" t="s">
        <v>118</v>
      </c>
      <c r="P87" s="4">
        <v>2020</v>
      </c>
      <c r="Q87" s="4"/>
      <c r="R87" s="4" t="s">
        <v>119</v>
      </c>
      <c r="S87" s="13"/>
      <c r="T87" s="4"/>
      <c r="U87" s="4"/>
      <c r="V87" s="4" t="s">
        <v>448</v>
      </c>
      <c r="W87" s="4">
        <v>60</v>
      </c>
      <c r="X87" s="13">
        <v>45695</v>
      </c>
      <c r="Y87" s="27" t="s">
        <v>664</v>
      </c>
      <c r="Z87" s="27" t="s">
        <v>664</v>
      </c>
      <c r="AA87" s="28" t="s">
        <v>665</v>
      </c>
      <c r="AB87" s="31">
        <v>0.88400000000000001</v>
      </c>
      <c r="AC87" s="32">
        <v>75</v>
      </c>
      <c r="AD87" s="28">
        <v>4</v>
      </c>
      <c r="AE87" s="28">
        <v>39.9</v>
      </c>
      <c r="AF87" s="33">
        <v>1E-3</v>
      </c>
      <c r="AG87" s="28">
        <v>0.5</v>
      </c>
      <c r="AH87" s="31">
        <v>1.2999999999999999E-2</v>
      </c>
      <c r="AI87" s="31">
        <v>0.16200000000000001</v>
      </c>
      <c r="AJ87" s="31"/>
      <c r="AK87" s="75" t="str">
        <f t="shared" si="277"/>
        <v>1</v>
      </c>
      <c r="AL87" s="75" t="str">
        <f t="shared" si="278"/>
        <v>1</v>
      </c>
      <c r="AM87" s="75" t="str">
        <f t="shared" si="279"/>
        <v>1</v>
      </c>
      <c r="AN87" s="75" t="str">
        <f t="shared" si="280"/>
        <v>1</v>
      </c>
      <c r="AO87" s="75" t="str">
        <f t="shared" si="281"/>
        <v>1</v>
      </c>
      <c r="AP87" s="75" t="str">
        <f t="shared" si="282"/>
        <v>1</v>
      </c>
      <c r="AQ87" s="75" t="str">
        <f t="shared" si="283"/>
        <v>1</v>
      </c>
      <c r="AR87" s="75" t="str">
        <f t="shared" si="284"/>
        <v>1</v>
      </c>
      <c r="AS87" s="75">
        <f t="shared" si="285"/>
        <v>1</v>
      </c>
      <c r="AT87" s="75" t="str">
        <f t="shared" si="286"/>
        <v>1</v>
      </c>
    </row>
    <row r="88" spans="1:58" s="10" customFormat="1" ht="14.1" customHeight="1" x14ac:dyDescent="0.25">
      <c r="A88" s="4">
        <v>86</v>
      </c>
      <c r="B88" s="4">
        <v>60003489</v>
      </c>
      <c r="C88" s="4" t="s">
        <v>93</v>
      </c>
      <c r="D88" s="4" t="s">
        <v>163</v>
      </c>
      <c r="E88" s="3"/>
      <c r="F88" s="4" t="s">
        <v>592</v>
      </c>
      <c r="G88" s="4" t="s">
        <v>12</v>
      </c>
      <c r="H88" s="4" t="s">
        <v>515</v>
      </c>
      <c r="I88" s="4" t="s">
        <v>244</v>
      </c>
      <c r="J88" s="4" t="s">
        <v>134</v>
      </c>
      <c r="K88" s="4" t="s">
        <v>516</v>
      </c>
      <c r="L88" s="4">
        <v>2007</v>
      </c>
      <c r="M88" s="4" t="s">
        <v>267</v>
      </c>
      <c r="N88" s="4" t="s">
        <v>153</v>
      </c>
      <c r="O88" s="4" t="s">
        <v>135</v>
      </c>
      <c r="P88" s="4">
        <v>2008</v>
      </c>
      <c r="Q88" s="4"/>
      <c r="R88" s="4" t="s">
        <v>119</v>
      </c>
      <c r="S88" s="13"/>
      <c r="T88" s="4"/>
      <c r="U88" s="4"/>
      <c r="V88" s="4" t="s">
        <v>448</v>
      </c>
      <c r="W88" s="4">
        <v>60</v>
      </c>
      <c r="X88" s="13">
        <v>45695</v>
      </c>
      <c r="Y88" s="27" t="s">
        <v>664</v>
      </c>
      <c r="Z88" s="27" t="s">
        <v>664</v>
      </c>
      <c r="AA88" s="28" t="s">
        <v>665</v>
      </c>
      <c r="AB88" s="31">
        <v>0.88500000000000001</v>
      </c>
      <c r="AC88" s="32">
        <v>73</v>
      </c>
      <c r="AD88" s="28">
        <v>5</v>
      </c>
      <c r="AE88" s="28">
        <v>32.9</v>
      </c>
      <c r="AF88" s="33">
        <v>8.0000000000000002E-3</v>
      </c>
      <c r="AG88" s="28">
        <v>1.5</v>
      </c>
      <c r="AH88" s="31">
        <v>8.0000000000000002E-3</v>
      </c>
      <c r="AI88" s="31">
        <v>0.45900000000000002</v>
      </c>
      <c r="AJ88" s="31"/>
      <c r="AK88" s="75" t="str">
        <f t="shared" si="277"/>
        <v>1</v>
      </c>
      <c r="AL88" s="75" t="str">
        <f t="shared" si="278"/>
        <v>1</v>
      </c>
      <c r="AM88" s="75" t="str">
        <f t="shared" si="279"/>
        <v>1</v>
      </c>
      <c r="AN88" s="75" t="str">
        <f t="shared" si="280"/>
        <v>1</v>
      </c>
      <c r="AO88" s="75" t="str">
        <f t="shared" si="281"/>
        <v>1</v>
      </c>
      <c r="AP88" s="75" t="str">
        <f t="shared" si="282"/>
        <v>1</v>
      </c>
      <c r="AQ88" s="75" t="str">
        <f t="shared" si="283"/>
        <v>1</v>
      </c>
      <c r="AR88" s="75" t="str">
        <f t="shared" si="284"/>
        <v>1</v>
      </c>
      <c r="AS88" s="75">
        <f t="shared" si="285"/>
        <v>1</v>
      </c>
      <c r="AT88" s="75" t="str">
        <f t="shared" si="286"/>
        <v>1</v>
      </c>
    </row>
    <row r="89" spans="1:58" s="10" customFormat="1" ht="15" customHeight="1" x14ac:dyDescent="0.25">
      <c r="A89" s="4">
        <v>87</v>
      </c>
      <c r="B89" s="4">
        <v>60003223</v>
      </c>
      <c r="C89" s="4" t="s">
        <v>93</v>
      </c>
      <c r="D89" s="4" t="s">
        <v>162</v>
      </c>
      <c r="E89" s="3"/>
      <c r="F89" s="4" t="s">
        <v>603</v>
      </c>
      <c r="G89" s="4" t="s">
        <v>12</v>
      </c>
      <c r="H89" s="4" t="s">
        <v>74</v>
      </c>
      <c r="I89" s="4" t="s">
        <v>245</v>
      </c>
      <c r="J89" s="4" t="s">
        <v>141</v>
      </c>
      <c r="K89" s="4" t="s">
        <v>125</v>
      </c>
      <c r="L89" s="4">
        <v>2006</v>
      </c>
      <c r="M89" s="4" t="s">
        <v>267</v>
      </c>
      <c r="N89" s="4" t="s">
        <v>153</v>
      </c>
      <c r="O89" s="4" t="s">
        <v>183</v>
      </c>
      <c r="P89" s="4">
        <v>2007</v>
      </c>
      <c r="Q89" s="4"/>
      <c r="R89" s="4" t="s">
        <v>119</v>
      </c>
      <c r="S89" s="13">
        <v>43997</v>
      </c>
      <c r="T89" s="4">
        <v>120</v>
      </c>
      <c r="U89" s="4" t="s">
        <v>262</v>
      </c>
      <c r="V89" s="4" t="s">
        <v>448</v>
      </c>
      <c r="W89" s="4">
        <v>60</v>
      </c>
      <c r="X89" s="13">
        <v>45695</v>
      </c>
      <c r="Y89" s="27" t="s">
        <v>664</v>
      </c>
      <c r="Z89" s="27" t="s">
        <v>664</v>
      </c>
      <c r="AA89" s="28" t="s">
        <v>665</v>
      </c>
      <c r="AB89" s="31">
        <v>0.89700000000000002</v>
      </c>
      <c r="AC89" s="32">
        <v>65</v>
      </c>
      <c r="AD89" s="28">
        <v>10</v>
      </c>
      <c r="AE89" s="28">
        <v>32.5</v>
      </c>
      <c r="AF89" s="33">
        <v>0.01</v>
      </c>
      <c r="AG89" s="28">
        <v>0.5</v>
      </c>
      <c r="AH89" s="31">
        <v>1.4999999999999999E-2</v>
      </c>
      <c r="AI89" s="31">
        <v>0.38400000000000001</v>
      </c>
      <c r="AJ89" s="31"/>
      <c r="AK89" s="75" t="str">
        <f t="shared" si="277"/>
        <v>1</v>
      </c>
      <c r="AL89" s="75" t="str">
        <f t="shared" si="278"/>
        <v>1</v>
      </c>
      <c r="AM89" s="75" t="str">
        <f t="shared" si="279"/>
        <v>1</v>
      </c>
      <c r="AN89" s="75" t="str">
        <f t="shared" si="280"/>
        <v>1</v>
      </c>
      <c r="AO89" s="75" t="str">
        <f t="shared" si="281"/>
        <v>1</v>
      </c>
      <c r="AP89" s="75" t="str">
        <f t="shared" si="282"/>
        <v>1</v>
      </c>
      <c r="AQ89" s="75" t="str">
        <f t="shared" si="283"/>
        <v>1</v>
      </c>
      <c r="AR89" s="75" t="str">
        <f t="shared" si="284"/>
        <v>1</v>
      </c>
      <c r="AS89" s="75">
        <f t="shared" si="285"/>
        <v>1</v>
      </c>
      <c r="AT89" s="75" t="str">
        <f t="shared" si="286"/>
        <v>1</v>
      </c>
    </row>
    <row r="90" spans="1:58" s="10" customFormat="1" ht="15" customHeight="1" x14ac:dyDescent="0.25">
      <c r="A90" s="4">
        <v>88</v>
      </c>
      <c r="B90" s="4">
        <v>60005530</v>
      </c>
      <c r="C90" s="4" t="s">
        <v>110</v>
      </c>
      <c r="D90" s="4" t="s">
        <v>156</v>
      </c>
      <c r="E90" s="3"/>
      <c r="F90" s="4" t="s">
        <v>379</v>
      </c>
      <c r="G90" s="4" t="s">
        <v>19</v>
      </c>
      <c r="H90" s="4">
        <v>364077</v>
      </c>
      <c r="I90" s="4" t="s">
        <v>10</v>
      </c>
      <c r="J90" s="4" t="s">
        <v>147</v>
      </c>
      <c r="K90" s="4" t="s">
        <v>129</v>
      </c>
      <c r="L90" s="4">
        <v>2013</v>
      </c>
      <c r="M90" s="4" t="s">
        <v>267</v>
      </c>
      <c r="N90" s="4" t="s">
        <v>153</v>
      </c>
      <c r="O90" s="4" t="s">
        <v>148</v>
      </c>
      <c r="P90" s="4">
        <v>2013</v>
      </c>
      <c r="Q90" s="4"/>
      <c r="R90" s="4" t="s">
        <v>119</v>
      </c>
      <c r="S90" s="13"/>
      <c r="T90" s="4"/>
      <c r="U90" s="4"/>
      <c r="V90" s="4" t="s">
        <v>448</v>
      </c>
      <c r="W90" s="4">
        <v>60</v>
      </c>
      <c r="X90" s="13">
        <v>45699</v>
      </c>
      <c r="Y90" s="27">
        <v>70</v>
      </c>
      <c r="Z90" s="27">
        <v>29</v>
      </c>
      <c r="AA90" s="28" t="s">
        <v>665</v>
      </c>
      <c r="AB90" s="31">
        <v>0.88200000000000001</v>
      </c>
      <c r="AC90" s="32">
        <v>72</v>
      </c>
      <c r="AD90" s="28">
        <v>7</v>
      </c>
      <c r="AE90" s="28">
        <v>41.9</v>
      </c>
      <c r="AF90" s="33">
        <v>2E-3</v>
      </c>
      <c r="AG90" s="28">
        <v>1</v>
      </c>
      <c r="AH90" s="31">
        <v>1.4999999999999999E-2</v>
      </c>
      <c r="AI90" s="31">
        <v>0.57999999999999996</v>
      </c>
      <c r="AJ90" s="31"/>
      <c r="AK90" s="75" t="str">
        <f t="shared" si="277"/>
        <v>1</v>
      </c>
      <c r="AL90" s="75" t="str">
        <f t="shared" si="278"/>
        <v>1</v>
      </c>
      <c r="AM90" s="75" t="str">
        <f t="shared" si="279"/>
        <v>1</v>
      </c>
      <c r="AN90" s="75" t="str">
        <f t="shared" si="280"/>
        <v>1</v>
      </c>
      <c r="AO90" s="75" t="str">
        <f t="shared" si="281"/>
        <v>1</v>
      </c>
      <c r="AP90" s="75" t="str">
        <f t="shared" si="282"/>
        <v>1</v>
      </c>
      <c r="AQ90" s="75" t="str">
        <f t="shared" si="283"/>
        <v>1</v>
      </c>
      <c r="AR90" s="75" t="str">
        <f t="shared" si="284"/>
        <v>1</v>
      </c>
      <c r="AS90" s="75">
        <f t="shared" si="285"/>
        <v>1</v>
      </c>
      <c r="AT90" s="75" t="str">
        <f t="shared" si="286"/>
        <v>1</v>
      </c>
    </row>
    <row r="91" spans="1:58" s="10" customFormat="1" ht="15" customHeight="1" x14ac:dyDescent="0.25">
      <c r="A91" s="4">
        <v>89</v>
      </c>
      <c r="B91" s="4">
        <v>60000203</v>
      </c>
      <c r="C91" s="4" t="s">
        <v>110</v>
      </c>
      <c r="D91" s="4" t="s">
        <v>163</v>
      </c>
      <c r="E91" s="3"/>
      <c r="F91" s="4" t="s">
        <v>380</v>
      </c>
      <c r="G91" s="4" t="s">
        <v>12</v>
      </c>
      <c r="H91" s="4" t="s">
        <v>201</v>
      </c>
      <c r="I91" s="4" t="s">
        <v>10</v>
      </c>
      <c r="J91" s="4" t="s">
        <v>167</v>
      </c>
      <c r="K91" s="4" t="s">
        <v>129</v>
      </c>
      <c r="L91" s="4">
        <v>1998</v>
      </c>
      <c r="M91" s="4" t="s">
        <v>266</v>
      </c>
      <c r="N91" s="4" t="s">
        <v>304</v>
      </c>
      <c r="O91" s="4" t="s">
        <v>443</v>
      </c>
      <c r="P91" s="4">
        <v>1998</v>
      </c>
      <c r="Q91" s="4"/>
      <c r="R91" s="4" t="s">
        <v>123</v>
      </c>
      <c r="S91" s="13">
        <v>43997</v>
      </c>
      <c r="T91" s="4"/>
      <c r="U91" s="4"/>
      <c r="V91" s="4" t="s">
        <v>448</v>
      </c>
      <c r="W91" s="4">
        <v>60</v>
      </c>
      <c r="X91" s="13">
        <v>45699</v>
      </c>
      <c r="Y91" s="27">
        <v>70</v>
      </c>
      <c r="Z91" s="27">
        <v>29</v>
      </c>
      <c r="AA91" s="28" t="s">
        <v>665</v>
      </c>
      <c r="AB91" s="31">
        <v>0.88900000000000001</v>
      </c>
      <c r="AC91" s="32">
        <v>49</v>
      </c>
      <c r="AD91" s="28">
        <v>16</v>
      </c>
      <c r="AE91" s="28">
        <v>29.3</v>
      </c>
      <c r="AF91" s="33">
        <v>0.04</v>
      </c>
      <c r="AG91" s="28">
        <v>2</v>
      </c>
      <c r="AH91" s="31">
        <v>2.5999999999999999E-2</v>
      </c>
      <c r="AI91" s="31">
        <v>1.278</v>
      </c>
      <c r="AJ91" s="31">
        <v>0.152</v>
      </c>
      <c r="AK91" s="75" t="str">
        <f t="shared" ref="AK91:AK92" si="287">IF(AH91&lt;&gt;"",IF(AH91&lt;=0.1,"1",IF(AND(AH91&gt;0.1,AH91&lt;=0.3),"3",IF(AH91&gt;0.3,"5",""))),"1")</f>
        <v>1</v>
      </c>
      <c r="AL91" s="75" t="str">
        <f t="shared" ref="AL91:AL92" si="288">IF(AI91&lt;&gt;"",IF(AI91&lt;=3,"1",IF(AND(AI91&gt;3,AI91&lt;=4),"3",IF(AI91&gt;4,"5",""))),"1")</f>
        <v>1</v>
      </c>
      <c r="AM91" s="75" t="str">
        <f t="shared" ref="AM91:AM92" si="289">IF(AD91&lt;&gt;"",IF(AD91&lt;=20,"1",IF(AND(AD91&gt;20,AD91&lt;=30),"3",IF(AD91&gt;30,"5",""))),"1")</f>
        <v>1</v>
      </c>
      <c r="AN91" s="75" t="str">
        <f t="shared" ref="AN91:AN92" si="290">IF(AF91&lt;&gt;"",IF(AF91&lt;=0.05,"1",IF(AND(AF91&gt;0.05,AF91&lt;=0.1),"3",IF(AF91&gt;0.1,"5",""))),"1")</f>
        <v>1</v>
      </c>
      <c r="AO91" s="75" t="str">
        <f t="shared" ref="AO91:AO92" si="291">IF(AE91&lt;&gt;"",IF(AE91&gt;=32,"1",IF(AND(AE91&gt;=28,AE91&lt;32),"3",IF(AE91&lt;28,"5",""))),"1")</f>
        <v>3</v>
      </c>
      <c r="AP91" s="75" t="str">
        <f t="shared" ref="AP91:AP92" si="292">IF(AG91&lt;&gt;"",IF(AG91&lt;=3.5,"1",IF(AG91&gt;3.5,"5","")),"1")</f>
        <v>1</v>
      </c>
      <c r="AQ91" s="75" t="str">
        <f t="shared" ref="AQ91:AQ92" si="293">IF(AC91&lt;&gt;"",IF(AND(W91=60,AC91&gt;=40),"1",IF(AND(W91=60,AC91&gt;=35,AC91&lt;40),"3",IF(AND(W91=60,AC91&lt;35),"5",IF(AND(W91=220,AC91&gt;=50),"1",IF(AND(W91=220,AC91&gt;=45,AC91&lt;50),"2",IF(AND(W91=220,AC91&lt;45),"5","")))))),"1")</f>
        <v>1</v>
      </c>
      <c r="AR91" s="75" t="str">
        <f t="shared" ref="AR91:AR92" si="294">IF(AJ91&lt;&gt;"",IF(AJ91&gt;=0.2,"1",IF(AND(AJ91&gt;=0.1,AJ91&lt;0.2),"3",IF(AJ91&lt;0.1,"5",""))),"1")</f>
        <v>3</v>
      </c>
      <c r="AS91" s="75">
        <f t="shared" ref="AS91:AS92" si="295">+(3*AK91+3*AL91+4*AM91+2*AN91+3*AO91+1*AP91+5*AQ91+1*AR91)/22</f>
        <v>1.3636363636363635</v>
      </c>
      <c r="AT91" s="75" t="str">
        <f t="shared" ref="AT91:AT92" si="296">IF(AND(AS91&gt;0,AS91&lt;=1),"1",IF(AND(AS91&gt;1,AS91&lt;=2),"3",IF(AND(AS91&gt;2,AS91&lt;=3),"6",IF(AND(AS91&gt;3,AS91&lt;=4),"8",IF(AND(AS91&gt;4,AS91&lt;=5),"10","")))))</f>
        <v>3</v>
      </c>
    </row>
    <row r="92" spans="1:58" s="10" customFormat="1" ht="15" customHeight="1" x14ac:dyDescent="0.25">
      <c r="A92" s="4">
        <v>90</v>
      </c>
      <c r="B92" s="3">
        <v>500027</v>
      </c>
      <c r="C92" s="4" t="s">
        <v>79</v>
      </c>
      <c r="D92" s="3" t="s">
        <v>156</v>
      </c>
      <c r="E92" s="2"/>
      <c r="F92" s="4" t="str">
        <f t="shared" ref="F92" si="297">+C92&amp;" "&amp;D92&amp;" "&amp;E92</f>
        <v xml:space="preserve">SAN BARTOLO TRF1 </v>
      </c>
      <c r="G92" s="3" t="s">
        <v>620</v>
      </c>
      <c r="H92" s="4" t="s">
        <v>11</v>
      </c>
      <c r="I92" s="2" t="s">
        <v>10</v>
      </c>
      <c r="J92" s="3">
        <v>25</v>
      </c>
      <c r="K92" s="4" t="s">
        <v>129</v>
      </c>
      <c r="L92" s="3">
        <v>2018</v>
      </c>
      <c r="M92" s="4" t="s">
        <v>266</v>
      </c>
      <c r="N92" s="4" t="s">
        <v>304</v>
      </c>
      <c r="O92" s="4" t="s">
        <v>20</v>
      </c>
      <c r="P92" s="4">
        <v>2019</v>
      </c>
      <c r="Q92" s="4" t="s">
        <v>621</v>
      </c>
      <c r="R92" s="4" t="s">
        <v>119</v>
      </c>
      <c r="S92" s="4"/>
      <c r="T92" s="4"/>
      <c r="U92" s="4"/>
      <c r="V92" s="4" t="s">
        <v>448</v>
      </c>
      <c r="W92" s="4">
        <v>60</v>
      </c>
      <c r="X92" s="13">
        <v>45699</v>
      </c>
      <c r="Y92" s="27">
        <v>71</v>
      </c>
      <c r="Z92" s="27" t="s">
        <v>664</v>
      </c>
      <c r="AA92" s="28" t="s">
        <v>665</v>
      </c>
      <c r="AB92" s="31">
        <v>0.88300000000000001</v>
      </c>
      <c r="AC92" s="32">
        <v>75</v>
      </c>
      <c r="AD92" s="28">
        <v>4</v>
      </c>
      <c r="AE92" s="28">
        <v>43.5</v>
      </c>
      <c r="AF92" s="33">
        <v>2E-3</v>
      </c>
      <c r="AG92" s="28">
        <v>0.5</v>
      </c>
      <c r="AH92" s="31">
        <v>3.0000000000000001E-3</v>
      </c>
      <c r="AI92" s="31">
        <v>0.20599999999999999</v>
      </c>
      <c r="AJ92" s="31"/>
      <c r="AK92" s="75" t="str">
        <f t="shared" si="287"/>
        <v>1</v>
      </c>
      <c r="AL92" s="75" t="str">
        <f t="shared" si="288"/>
        <v>1</v>
      </c>
      <c r="AM92" s="75" t="str">
        <f t="shared" si="289"/>
        <v>1</v>
      </c>
      <c r="AN92" s="75" t="str">
        <f t="shared" si="290"/>
        <v>1</v>
      </c>
      <c r="AO92" s="75" t="str">
        <f t="shared" si="291"/>
        <v>1</v>
      </c>
      <c r="AP92" s="75" t="str">
        <f t="shared" si="292"/>
        <v>1</v>
      </c>
      <c r="AQ92" s="75" t="str">
        <f t="shared" si="293"/>
        <v>1</v>
      </c>
      <c r="AR92" s="75" t="str">
        <f t="shared" si="294"/>
        <v>1</v>
      </c>
      <c r="AS92" s="75">
        <f t="shared" si="295"/>
        <v>1</v>
      </c>
      <c r="AT92" s="75" t="str">
        <f t="shared" si="296"/>
        <v>1</v>
      </c>
    </row>
    <row r="93" spans="1:58" s="10" customFormat="1" ht="15" customHeight="1" x14ac:dyDescent="0.25">
      <c r="A93" s="4">
        <v>91</v>
      </c>
      <c r="B93" s="4">
        <v>60003004</v>
      </c>
      <c r="C93" s="4" t="s">
        <v>79</v>
      </c>
      <c r="D93" s="4" t="s">
        <v>163</v>
      </c>
      <c r="E93" s="3"/>
      <c r="F93" s="4" t="s">
        <v>382</v>
      </c>
      <c r="G93" s="4" t="s">
        <v>12</v>
      </c>
      <c r="H93" s="4" t="s">
        <v>15</v>
      </c>
      <c r="I93" s="4" t="s">
        <v>245</v>
      </c>
      <c r="J93" s="4" t="s">
        <v>132</v>
      </c>
      <c r="K93" s="4" t="s">
        <v>125</v>
      </c>
      <c r="L93" s="4">
        <v>2005</v>
      </c>
      <c r="M93" s="4" t="s">
        <v>267</v>
      </c>
      <c r="N93" s="4" t="s">
        <v>153</v>
      </c>
      <c r="O93" s="4" t="s">
        <v>122</v>
      </c>
      <c r="P93" s="4">
        <v>2005</v>
      </c>
      <c r="Q93" s="4"/>
      <c r="R93" s="4" t="s">
        <v>119</v>
      </c>
      <c r="S93" s="13">
        <v>44005</v>
      </c>
      <c r="T93" s="4">
        <v>15.8</v>
      </c>
      <c r="U93" s="4" t="s">
        <v>259</v>
      </c>
      <c r="V93" s="4" t="s">
        <v>448</v>
      </c>
      <c r="W93" s="4">
        <v>60</v>
      </c>
      <c r="X93" s="13">
        <v>45699</v>
      </c>
      <c r="Y93" s="27">
        <v>69</v>
      </c>
      <c r="Z93" s="27" t="s">
        <v>664</v>
      </c>
      <c r="AA93" s="28" t="s">
        <v>665</v>
      </c>
      <c r="AB93" s="31">
        <v>0.88600000000000001</v>
      </c>
      <c r="AC93" s="32">
        <v>74</v>
      </c>
      <c r="AD93" s="28">
        <v>6</v>
      </c>
      <c r="AE93" s="28">
        <v>34.5</v>
      </c>
      <c r="AF93" s="33">
        <v>4.0000000000000001E-3</v>
      </c>
      <c r="AG93" s="28">
        <v>1</v>
      </c>
      <c r="AH93" s="31">
        <v>3.5999999999999997E-2</v>
      </c>
      <c r="AI93" s="31">
        <v>1.3109999999999999</v>
      </c>
      <c r="AJ93" s="31"/>
      <c r="AK93" s="75" t="str">
        <f t="shared" ref="AK93:AK95" si="298">IF(AH93&lt;&gt;"",IF(AH93&lt;=0.1,"1",IF(AND(AH93&gt;0.1,AH93&lt;=0.3),"3",IF(AH93&gt;0.3,"5",""))),"1")</f>
        <v>1</v>
      </c>
      <c r="AL93" s="75" t="str">
        <f t="shared" ref="AL93:AL95" si="299">IF(AI93&lt;&gt;"",IF(AI93&lt;=3,"1",IF(AND(AI93&gt;3,AI93&lt;=4),"3",IF(AI93&gt;4,"5",""))),"1")</f>
        <v>1</v>
      </c>
      <c r="AM93" s="75" t="str">
        <f t="shared" ref="AM93:AM95" si="300">IF(AD93&lt;&gt;"",IF(AD93&lt;=20,"1",IF(AND(AD93&gt;20,AD93&lt;=30),"3",IF(AD93&gt;30,"5",""))),"1")</f>
        <v>1</v>
      </c>
      <c r="AN93" s="75" t="str">
        <f t="shared" ref="AN93:AN95" si="301">IF(AF93&lt;&gt;"",IF(AF93&lt;=0.05,"1",IF(AND(AF93&gt;0.05,AF93&lt;=0.1),"3",IF(AF93&gt;0.1,"5",""))),"1")</f>
        <v>1</v>
      </c>
      <c r="AO93" s="75" t="str">
        <f t="shared" ref="AO93:AO95" si="302">IF(AE93&lt;&gt;"",IF(AE93&gt;=32,"1",IF(AND(AE93&gt;=28,AE93&lt;32),"3",IF(AE93&lt;28,"5",""))),"1")</f>
        <v>1</v>
      </c>
      <c r="AP93" s="75" t="str">
        <f t="shared" ref="AP93:AP95" si="303">IF(AG93&lt;&gt;"",IF(AG93&lt;=3.5,"1",IF(AG93&gt;3.5,"5","")),"1")</f>
        <v>1</v>
      </c>
      <c r="AQ93" s="75" t="str">
        <f t="shared" ref="AQ93:AQ95" si="304">IF(AC93&lt;&gt;"",IF(AND(W93=60,AC93&gt;=40),"1",IF(AND(W93=60,AC93&gt;=35,AC93&lt;40),"3",IF(AND(W93=60,AC93&lt;35),"5",IF(AND(W93=220,AC93&gt;=50),"1",IF(AND(W93=220,AC93&gt;=45,AC93&lt;50),"2",IF(AND(W93=220,AC93&lt;45),"5","")))))),"1")</f>
        <v>1</v>
      </c>
      <c r="AR93" s="75" t="str">
        <f t="shared" ref="AR93:AR95" si="305">IF(AJ93&lt;&gt;"",IF(AJ93&gt;=0.2,"1",IF(AND(AJ93&gt;=0.1,AJ93&lt;0.2),"3",IF(AJ93&lt;0.1,"5",""))),"1")</f>
        <v>1</v>
      </c>
      <c r="AS93" s="75">
        <f t="shared" ref="AS93:AS95" si="306">+(3*AK93+3*AL93+4*AM93+2*AN93+3*AO93+1*AP93+5*AQ93+1*AR93)/22</f>
        <v>1</v>
      </c>
      <c r="AT93" s="75" t="str">
        <f t="shared" ref="AT93:AT95" si="307">IF(AND(AS93&gt;0,AS93&lt;=1),"1",IF(AND(AS93&gt;1,AS93&lt;=2),"3",IF(AND(AS93&gt;2,AS93&lt;=3),"6",IF(AND(AS93&gt;3,AS93&lt;=4),"8",IF(AND(AS93&gt;4,AS93&lt;=5),"10","")))))</f>
        <v>1</v>
      </c>
      <c r="AU93" s="10">
        <v>45167</v>
      </c>
      <c r="AV93" s="10">
        <v>58</v>
      </c>
      <c r="AW93" s="10" t="s">
        <v>449</v>
      </c>
      <c r="AX93" s="10" t="s">
        <v>450</v>
      </c>
      <c r="AY93" s="10">
        <v>0.88600000000000001</v>
      </c>
      <c r="AZ93" s="10">
        <v>59</v>
      </c>
      <c r="BA93" s="10">
        <v>35.1</v>
      </c>
      <c r="BB93" s="10">
        <v>0.01</v>
      </c>
      <c r="BC93" s="10">
        <v>6</v>
      </c>
      <c r="BD93" s="10" t="s">
        <v>459</v>
      </c>
      <c r="BE93" s="10">
        <v>3.5999999999999997E-2</v>
      </c>
      <c r="BF93" s="10">
        <v>1.153</v>
      </c>
    </row>
    <row r="94" spans="1:58" s="10" customFormat="1" ht="15" customHeight="1" x14ac:dyDescent="0.25">
      <c r="A94" s="4">
        <v>92</v>
      </c>
      <c r="B94" s="4">
        <v>60005325</v>
      </c>
      <c r="C94" s="4" t="s">
        <v>106</v>
      </c>
      <c r="D94" s="4" t="s">
        <v>156</v>
      </c>
      <c r="E94" s="3"/>
      <c r="F94" s="4" t="s">
        <v>383</v>
      </c>
      <c r="G94" s="4" t="s">
        <v>19</v>
      </c>
      <c r="H94" s="4">
        <v>359110</v>
      </c>
      <c r="I94" s="4" t="s">
        <v>10</v>
      </c>
      <c r="J94" s="4" t="s">
        <v>147</v>
      </c>
      <c r="K94" s="4" t="s">
        <v>129</v>
      </c>
      <c r="L94" s="4">
        <v>2012</v>
      </c>
      <c r="M94" s="4" t="s">
        <v>267</v>
      </c>
      <c r="N94" s="4" t="s">
        <v>153</v>
      </c>
      <c r="O94" s="4" t="s">
        <v>148</v>
      </c>
      <c r="P94" s="4">
        <v>2013</v>
      </c>
      <c r="Q94" s="4"/>
      <c r="R94" s="4" t="s">
        <v>119</v>
      </c>
      <c r="S94" s="13"/>
      <c r="T94" s="4"/>
      <c r="U94" s="4"/>
      <c r="V94" s="4" t="s">
        <v>448</v>
      </c>
      <c r="W94" s="4">
        <v>60</v>
      </c>
      <c r="X94" s="13">
        <v>45694</v>
      </c>
      <c r="Y94" s="27">
        <v>61</v>
      </c>
      <c r="Z94" s="27">
        <v>29</v>
      </c>
      <c r="AA94" s="28" t="s">
        <v>665</v>
      </c>
      <c r="AB94" s="31">
        <v>0.88500000000000001</v>
      </c>
      <c r="AC94" s="32">
        <v>62</v>
      </c>
      <c r="AD94" s="28">
        <v>9</v>
      </c>
      <c r="AE94" s="28">
        <v>34.9</v>
      </c>
      <c r="AF94" s="33">
        <v>0.02</v>
      </c>
      <c r="AG94" s="28">
        <v>1.5</v>
      </c>
      <c r="AH94" s="31">
        <v>8.0000000000000002E-3</v>
      </c>
      <c r="AI94" s="31">
        <v>0.58299999999999996</v>
      </c>
      <c r="AJ94" s="31"/>
      <c r="AK94" s="75" t="str">
        <f t="shared" si="298"/>
        <v>1</v>
      </c>
      <c r="AL94" s="75" t="str">
        <f t="shared" si="299"/>
        <v>1</v>
      </c>
      <c r="AM94" s="75" t="str">
        <f t="shared" si="300"/>
        <v>1</v>
      </c>
      <c r="AN94" s="75" t="str">
        <f t="shared" si="301"/>
        <v>1</v>
      </c>
      <c r="AO94" s="75" t="str">
        <f t="shared" si="302"/>
        <v>1</v>
      </c>
      <c r="AP94" s="75" t="str">
        <f t="shared" si="303"/>
        <v>1</v>
      </c>
      <c r="AQ94" s="75" t="str">
        <f t="shared" si="304"/>
        <v>1</v>
      </c>
      <c r="AR94" s="75" t="str">
        <f t="shared" si="305"/>
        <v>1</v>
      </c>
      <c r="AS94" s="75">
        <f t="shared" si="306"/>
        <v>1</v>
      </c>
      <c r="AT94" s="75" t="str">
        <f t="shared" si="307"/>
        <v>1</v>
      </c>
    </row>
    <row r="95" spans="1:58" s="10" customFormat="1" ht="15.95" customHeight="1" x14ac:dyDescent="0.25">
      <c r="A95" s="4">
        <v>93</v>
      </c>
      <c r="B95" s="2">
        <v>500073</v>
      </c>
      <c r="C95" s="2" t="s">
        <v>106</v>
      </c>
      <c r="D95" s="2" t="s">
        <v>163</v>
      </c>
      <c r="E95" s="2"/>
      <c r="F95" s="4" t="str">
        <f t="shared" ref="F95" si="308">+C95&amp;" "&amp;D95&amp;" "&amp;E95</f>
        <v xml:space="preserve">SAN ISIDRO TRF2 </v>
      </c>
      <c r="G95" s="2" t="s">
        <v>622</v>
      </c>
      <c r="H95" s="4" t="s">
        <v>67</v>
      </c>
      <c r="I95" s="2" t="s">
        <v>10</v>
      </c>
      <c r="J95" s="2" t="s">
        <v>13</v>
      </c>
      <c r="K95" s="4" t="s">
        <v>229</v>
      </c>
      <c r="L95" s="2">
        <v>2019</v>
      </c>
      <c r="M95" s="4" t="s">
        <v>266</v>
      </c>
      <c r="N95" s="4" t="s">
        <v>304</v>
      </c>
      <c r="O95" s="4" t="s">
        <v>20</v>
      </c>
      <c r="P95" s="2">
        <v>2019</v>
      </c>
      <c r="Q95" s="2" t="s">
        <v>623</v>
      </c>
      <c r="R95" s="2" t="s">
        <v>119</v>
      </c>
      <c r="S95" s="13"/>
      <c r="T95" s="2"/>
      <c r="U95" s="2"/>
      <c r="V95" s="4" t="s">
        <v>448</v>
      </c>
      <c r="W95" s="4">
        <v>60</v>
      </c>
      <c r="X95" s="13">
        <v>45694</v>
      </c>
      <c r="Y95" s="27">
        <v>61</v>
      </c>
      <c r="Z95" s="27">
        <v>27</v>
      </c>
      <c r="AA95" s="28" t="s">
        <v>665</v>
      </c>
      <c r="AB95" s="31">
        <v>0.88500000000000001</v>
      </c>
      <c r="AC95" s="32">
        <v>70</v>
      </c>
      <c r="AD95" s="28">
        <v>4</v>
      </c>
      <c r="AE95" s="28">
        <v>43</v>
      </c>
      <c r="AF95" s="33">
        <v>1E-3</v>
      </c>
      <c r="AG95" s="28">
        <v>0.5</v>
      </c>
      <c r="AH95" s="31">
        <v>2E-3</v>
      </c>
      <c r="AI95" s="31">
        <v>0.13300000000000001</v>
      </c>
      <c r="AJ95" s="31"/>
      <c r="AK95" s="75" t="str">
        <f t="shared" si="298"/>
        <v>1</v>
      </c>
      <c r="AL95" s="75" t="str">
        <f t="shared" si="299"/>
        <v>1</v>
      </c>
      <c r="AM95" s="75" t="str">
        <f t="shared" si="300"/>
        <v>1</v>
      </c>
      <c r="AN95" s="75" t="str">
        <f t="shared" si="301"/>
        <v>1</v>
      </c>
      <c r="AO95" s="75" t="str">
        <f t="shared" si="302"/>
        <v>1</v>
      </c>
      <c r="AP95" s="75" t="str">
        <f t="shared" si="303"/>
        <v>1</v>
      </c>
      <c r="AQ95" s="75" t="str">
        <f t="shared" si="304"/>
        <v>1</v>
      </c>
      <c r="AR95" s="75" t="str">
        <f t="shared" si="305"/>
        <v>1</v>
      </c>
      <c r="AS95" s="75">
        <f t="shared" si="306"/>
        <v>1</v>
      </c>
      <c r="AT95" s="75" t="str">
        <f t="shared" si="307"/>
        <v>1</v>
      </c>
    </row>
    <row r="96" spans="1:58" s="10" customFormat="1" ht="15" customHeight="1" x14ac:dyDescent="0.25">
      <c r="A96" s="4">
        <v>94</v>
      </c>
      <c r="B96" s="4">
        <v>60003386</v>
      </c>
      <c r="C96" s="4" t="s">
        <v>106</v>
      </c>
      <c r="D96" s="4" t="s">
        <v>162</v>
      </c>
      <c r="E96" s="3"/>
      <c r="F96" s="4" t="s">
        <v>385</v>
      </c>
      <c r="G96" s="4" t="s">
        <v>12</v>
      </c>
      <c r="H96" s="4" t="s">
        <v>68</v>
      </c>
      <c r="I96" s="4" t="s">
        <v>245</v>
      </c>
      <c r="J96" s="4" t="s">
        <v>141</v>
      </c>
      <c r="K96" s="4" t="s">
        <v>125</v>
      </c>
      <c r="L96" s="4">
        <v>2007</v>
      </c>
      <c r="M96" s="4" t="s">
        <v>267</v>
      </c>
      <c r="N96" s="4" t="s">
        <v>153</v>
      </c>
      <c r="O96" s="4" t="s">
        <v>135</v>
      </c>
      <c r="P96" s="4">
        <v>2007</v>
      </c>
      <c r="Q96" s="4"/>
      <c r="R96" s="4" t="s">
        <v>119</v>
      </c>
      <c r="S96" s="13"/>
      <c r="T96" s="4"/>
      <c r="U96" s="4"/>
      <c r="V96" s="4" t="s">
        <v>448</v>
      </c>
      <c r="W96" s="4">
        <v>60</v>
      </c>
      <c r="X96" s="13">
        <v>45694</v>
      </c>
      <c r="Y96" s="27">
        <v>61</v>
      </c>
      <c r="Z96" s="27">
        <v>29</v>
      </c>
      <c r="AA96" s="28" t="s">
        <v>665</v>
      </c>
      <c r="AB96" s="31">
        <v>0.88600000000000001</v>
      </c>
      <c r="AC96" s="32">
        <v>53</v>
      </c>
      <c r="AD96" s="28">
        <v>11</v>
      </c>
      <c r="AE96" s="28">
        <v>39</v>
      </c>
      <c r="AF96" s="33">
        <v>0.01</v>
      </c>
      <c r="AG96" s="28">
        <v>1</v>
      </c>
      <c r="AH96" s="31">
        <v>3.0000000000000001E-3</v>
      </c>
      <c r="AI96" s="31">
        <v>0.122</v>
      </c>
      <c r="AJ96" s="31"/>
      <c r="AK96" s="75" t="str">
        <f t="shared" ref="AK96:AK97" si="309">IF(AH96&lt;&gt;"",IF(AH96&lt;=0.1,"1",IF(AND(AH96&gt;0.1,AH96&lt;=0.3),"3",IF(AH96&gt;0.3,"5",""))),"1")</f>
        <v>1</v>
      </c>
      <c r="AL96" s="75" t="str">
        <f t="shared" ref="AL96:AL97" si="310">IF(AI96&lt;&gt;"",IF(AI96&lt;=3,"1",IF(AND(AI96&gt;3,AI96&lt;=4),"3",IF(AI96&gt;4,"5",""))),"1")</f>
        <v>1</v>
      </c>
      <c r="AM96" s="75" t="str">
        <f t="shared" ref="AM96:AM97" si="311">IF(AD96&lt;&gt;"",IF(AD96&lt;=20,"1",IF(AND(AD96&gt;20,AD96&lt;=30),"3",IF(AD96&gt;30,"5",""))),"1")</f>
        <v>1</v>
      </c>
      <c r="AN96" s="75" t="str">
        <f t="shared" ref="AN96:AN97" si="312">IF(AF96&lt;&gt;"",IF(AF96&lt;=0.05,"1",IF(AND(AF96&gt;0.05,AF96&lt;=0.1),"3",IF(AF96&gt;0.1,"5",""))),"1")</f>
        <v>1</v>
      </c>
      <c r="AO96" s="75" t="str">
        <f t="shared" ref="AO96:AO97" si="313">IF(AE96&lt;&gt;"",IF(AE96&gt;=32,"1",IF(AND(AE96&gt;=28,AE96&lt;32),"3",IF(AE96&lt;28,"5",""))),"1")</f>
        <v>1</v>
      </c>
      <c r="AP96" s="75" t="str">
        <f t="shared" ref="AP96:AP97" si="314">IF(AG96&lt;&gt;"",IF(AG96&lt;=3.5,"1",IF(AG96&gt;3.5,"5","")),"1")</f>
        <v>1</v>
      </c>
      <c r="AQ96" s="75" t="str">
        <f t="shared" ref="AQ96:AQ97" si="315">IF(AC96&lt;&gt;"",IF(AND(W96=60,AC96&gt;=40),"1",IF(AND(W96=60,AC96&gt;=35,AC96&lt;40),"3",IF(AND(W96=60,AC96&lt;35),"5",IF(AND(W96=220,AC96&gt;=50),"1",IF(AND(W96=220,AC96&gt;=45,AC96&lt;50),"2",IF(AND(W96=220,AC96&lt;45),"5","")))))),"1")</f>
        <v>1</v>
      </c>
      <c r="AR96" s="75" t="str">
        <f t="shared" ref="AR96:AR97" si="316">IF(AJ96&lt;&gt;"",IF(AJ96&gt;=0.2,"1",IF(AND(AJ96&gt;=0.1,AJ96&lt;0.2),"3",IF(AJ96&lt;0.1,"5",""))),"1")</f>
        <v>1</v>
      </c>
      <c r="AS96" s="75">
        <f t="shared" ref="AS96:AS97" si="317">+(3*AK96+3*AL96+4*AM96+2*AN96+3*AO96+1*AP96+5*AQ96+1*AR96)/22</f>
        <v>1</v>
      </c>
      <c r="AT96" s="75" t="str">
        <f t="shared" ref="AT96:AT97" si="318">IF(AND(AS96&gt;0,AS96&lt;=1),"1",IF(AND(AS96&gt;1,AS96&lt;=2),"3",IF(AND(AS96&gt;2,AS96&lt;=3),"6",IF(AND(AS96&gt;3,AS96&lt;=4),"8",IF(AND(AS96&gt;4,AS96&lt;=5),"10","")))))</f>
        <v>1</v>
      </c>
    </row>
    <row r="97" spans="1:46" s="10" customFormat="1" ht="15" customHeight="1" x14ac:dyDescent="0.25">
      <c r="A97" s="4">
        <v>95</v>
      </c>
      <c r="B97" s="4">
        <v>60003952</v>
      </c>
      <c r="C97" s="4" t="s">
        <v>85</v>
      </c>
      <c r="D97" s="4" t="s">
        <v>155</v>
      </c>
      <c r="E97" s="3" t="s">
        <v>152</v>
      </c>
      <c r="F97" s="4" t="s">
        <v>386</v>
      </c>
      <c r="G97" s="4" t="s">
        <v>12</v>
      </c>
      <c r="H97" s="4" t="s">
        <v>36</v>
      </c>
      <c r="I97" s="4" t="s">
        <v>249</v>
      </c>
      <c r="J97" s="4" t="s">
        <v>146</v>
      </c>
      <c r="K97" s="4" t="s">
        <v>117</v>
      </c>
      <c r="L97" s="4">
        <v>2009</v>
      </c>
      <c r="M97" s="4" t="s">
        <v>267</v>
      </c>
      <c r="N97" s="4" t="s">
        <v>153</v>
      </c>
      <c r="O97" s="4" t="s">
        <v>135</v>
      </c>
      <c r="P97" s="4">
        <v>2009</v>
      </c>
      <c r="Q97" s="4"/>
      <c r="R97" s="4" t="s">
        <v>119</v>
      </c>
      <c r="S97" s="13"/>
      <c r="T97" s="4"/>
      <c r="U97" s="4"/>
      <c r="V97" s="4" t="s">
        <v>448</v>
      </c>
      <c r="W97" s="4">
        <v>220</v>
      </c>
      <c r="X97" s="13">
        <v>45700</v>
      </c>
      <c r="Y97" s="27">
        <v>72</v>
      </c>
      <c r="Z97" s="27">
        <v>27</v>
      </c>
      <c r="AA97" s="28" t="s">
        <v>665</v>
      </c>
      <c r="AB97" s="31">
        <v>0.88500000000000001</v>
      </c>
      <c r="AC97" s="32">
        <v>74</v>
      </c>
      <c r="AD97" s="28">
        <v>5</v>
      </c>
      <c r="AE97" s="28">
        <v>44.3</v>
      </c>
      <c r="AF97" s="33">
        <v>2E-3</v>
      </c>
      <c r="AG97" s="28">
        <v>0.5</v>
      </c>
      <c r="AH97" s="31">
        <v>1E-3</v>
      </c>
      <c r="AI97" s="31">
        <v>0.10199999999999999</v>
      </c>
      <c r="AJ97" s="31"/>
      <c r="AK97" s="75" t="str">
        <f t="shared" si="309"/>
        <v>1</v>
      </c>
      <c r="AL97" s="75" t="str">
        <f t="shared" si="310"/>
        <v>1</v>
      </c>
      <c r="AM97" s="75" t="str">
        <f t="shared" si="311"/>
        <v>1</v>
      </c>
      <c r="AN97" s="75" t="str">
        <f t="shared" si="312"/>
        <v>1</v>
      </c>
      <c r="AO97" s="75" t="str">
        <f t="shared" si="313"/>
        <v>1</v>
      </c>
      <c r="AP97" s="75" t="str">
        <f t="shared" si="314"/>
        <v>1</v>
      </c>
      <c r="AQ97" s="75" t="str">
        <f t="shared" si="315"/>
        <v>1</v>
      </c>
      <c r="AR97" s="75" t="str">
        <f t="shared" si="316"/>
        <v>1</v>
      </c>
      <c r="AS97" s="75">
        <f t="shared" si="317"/>
        <v>1</v>
      </c>
      <c r="AT97" s="75" t="str">
        <f t="shared" si="318"/>
        <v>1</v>
      </c>
    </row>
    <row r="98" spans="1:46" s="10" customFormat="1" ht="15" customHeight="1" x14ac:dyDescent="0.25">
      <c r="A98" s="4">
        <v>96</v>
      </c>
      <c r="B98" s="4">
        <v>60003953</v>
      </c>
      <c r="C98" s="4" t="s">
        <v>85</v>
      </c>
      <c r="D98" s="4" t="s">
        <v>155</v>
      </c>
      <c r="E98" s="3" t="s">
        <v>153</v>
      </c>
      <c r="F98" s="4" t="s">
        <v>387</v>
      </c>
      <c r="G98" s="4" t="s">
        <v>12</v>
      </c>
      <c r="H98" s="4" t="s">
        <v>37</v>
      </c>
      <c r="I98" s="4" t="s">
        <v>249</v>
      </c>
      <c r="J98" s="4" t="s">
        <v>146</v>
      </c>
      <c r="K98" s="4" t="s">
        <v>117</v>
      </c>
      <c r="L98" s="4">
        <v>2009</v>
      </c>
      <c r="M98" s="4" t="s">
        <v>267</v>
      </c>
      <c r="N98" s="4" t="s">
        <v>153</v>
      </c>
      <c r="O98" s="4" t="s">
        <v>135</v>
      </c>
      <c r="P98" s="4">
        <v>2009</v>
      </c>
      <c r="Q98" s="4"/>
      <c r="R98" s="4" t="s">
        <v>119</v>
      </c>
      <c r="S98" s="13"/>
      <c r="T98" s="4"/>
      <c r="U98" s="4"/>
      <c r="V98" s="4" t="s">
        <v>448</v>
      </c>
      <c r="W98" s="4">
        <v>220</v>
      </c>
      <c r="X98" s="13">
        <v>45700</v>
      </c>
      <c r="Y98" s="27">
        <v>72</v>
      </c>
      <c r="Z98" s="27">
        <v>27</v>
      </c>
      <c r="AA98" s="28" t="s">
        <v>665</v>
      </c>
      <c r="AB98" s="31">
        <v>0.88300000000000001</v>
      </c>
      <c r="AC98" s="32">
        <v>73</v>
      </c>
      <c r="AD98" s="28">
        <v>4</v>
      </c>
      <c r="AE98" s="28">
        <v>44.9</v>
      </c>
      <c r="AF98" s="33">
        <v>2E-3</v>
      </c>
      <c r="AG98" s="28">
        <v>1</v>
      </c>
      <c r="AH98" s="31">
        <v>1E-3</v>
      </c>
      <c r="AI98" s="31">
        <v>0.10299999999999999</v>
      </c>
      <c r="AJ98" s="31"/>
      <c r="AK98" s="75" t="str">
        <f t="shared" ref="AK98:AK101" si="319">IF(AH98&lt;&gt;"",IF(AH98&lt;=0.1,"1",IF(AND(AH98&gt;0.1,AH98&lt;=0.3),"3",IF(AH98&gt;0.3,"5",""))),"1")</f>
        <v>1</v>
      </c>
      <c r="AL98" s="75" t="str">
        <f t="shared" ref="AL98:AL101" si="320">IF(AI98&lt;&gt;"",IF(AI98&lt;=3,"1",IF(AND(AI98&gt;3,AI98&lt;=4),"3",IF(AI98&gt;4,"5",""))),"1")</f>
        <v>1</v>
      </c>
      <c r="AM98" s="75" t="str">
        <f t="shared" ref="AM98:AM101" si="321">IF(AD98&lt;&gt;"",IF(AD98&lt;=20,"1",IF(AND(AD98&gt;20,AD98&lt;=30),"3",IF(AD98&gt;30,"5",""))),"1")</f>
        <v>1</v>
      </c>
      <c r="AN98" s="75" t="str">
        <f t="shared" ref="AN98:AN101" si="322">IF(AF98&lt;&gt;"",IF(AF98&lt;=0.05,"1",IF(AND(AF98&gt;0.05,AF98&lt;=0.1),"3",IF(AF98&gt;0.1,"5",""))),"1")</f>
        <v>1</v>
      </c>
      <c r="AO98" s="75" t="str">
        <f t="shared" ref="AO98:AO101" si="323">IF(AE98&lt;&gt;"",IF(AE98&gt;=32,"1",IF(AND(AE98&gt;=28,AE98&lt;32),"3",IF(AE98&lt;28,"5",""))),"1")</f>
        <v>1</v>
      </c>
      <c r="AP98" s="75" t="str">
        <f t="shared" ref="AP98:AP101" si="324">IF(AG98&lt;&gt;"",IF(AG98&lt;=3.5,"1",IF(AG98&gt;3.5,"5","")),"1")</f>
        <v>1</v>
      </c>
      <c r="AQ98" s="75" t="str">
        <f t="shared" ref="AQ98:AQ101" si="325">IF(AC98&lt;&gt;"",IF(AND(W98=60,AC98&gt;=40),"1",IF(AND(W98=60,AC98&gt;=35,AC98&lt;40),"3",IF(AND(W98=60,AC98&lt;35),"5",IF(AND(W98=220,AC98&gt;=50),"1",IF(AND(W98=220,AC98&gt;=45,AC98&lt;50),"2",IF(AND(W98=220,AC98&lt;45),"5","")))))),"1")</f>
        <v>1</v>
      </c>
      <c r="AR98" s="75" t="str">
        <f t="shared" ref="AR98:AR101" si="326">IF(AJ98&lt;&gt;"",IF(AJ98&gt;=0.2,"1",IF(AND(AJ98&gt;=0.1,AJ98&lt;0.2),"3",IF(AJ98&lt;0.1,"5",""))),"1")</f>
        <v>1</v>
      </c>
      <c r="AS98" s="75">
        <f t="shared" ref="AS98:AS101" si="327">+(3*AK98+3*AL98+4*AM98+2*AN98+3*AO98+1*AP98+5*AQ98+1*AR98)/22</f>
        <v>1</v>
      </c>
      <c r="AT98" s="75" t="str">
        <f t="shared" ref="AT98:AT101" si="328">IF(AND(AS98&gt;0,AS98&lt;=1),"1",IF(AND(AS98&gt;1,AS98&lt;=2),"3",IF(AND(AS98&gt;2,AS98&lt;=3),"6",IF(AND(AS98&gt;3,AS98&lt;=4),"8",IF(AND(AS98&gt;4,AS98&lt;=5),"10","")))))</f>
        <v>1</v>
      </c>
    </row>
    <row r="99" spans="1:46" s="10" customFormat="1" ht="15" customHeight="1" x14ac:dyDescent="0.25">
      <c r="A99" s="4">
        <v>97</v>
      </c>
      <c r="B99" s="4">
        <v>60003954</v>
      </c>
      <c r="C99" s="4" t="s">
        <v>85</v>
      </c>
      <c r="D99" s="4" t="s">
        <v>155</v>
      </c>
      <c r="E99" s="3" t="s">
        <v>154</v>
      </c>
      <c r="F99" s="4" t="s">
        <v>388</v>
      </c>
      <c r="G99" s="4" t="s">
        <v>12</v>
      </c>
      <c r="H99" s="4" t="s">
        <v>38</v>
      </c>
      <c r="I99" s="4" t="s">
        <v>249</v>
      </c>
      <c r="J99" s="4" t="s">
        <v>146</v>
      </c>
      <c r="K99" s="4" t="s">
        <v>117</v>
      </c>
      <c r="L99" s="4">
        <v>2009</v>
      </c>
      <c r="M99" s="4" t="s">
        <v>267</v>
      </c>
      <c r="N99" s="4" t="s">
        <v>153</v>
      </c>
      <c r="O99" s="4" t="s">
        <v>135</v>
      </c>
      <c r="P99" s="4">
        <v>2009</v>
      </c>
      <c r="Q99" s="4"/>
      <c r="R99" s="4" t="s">
        <v>119</v>
      </c>
      <c r="S99" s="13"/>
      <c r="T99" s="4"/>
      <c r="U99" s="4"/>
      <c r="V99" s="4" t="s">
        <v>448</v>
      </c>
      <c r="W99" s="4">
        <v>220</v>
      </c>
      <c r="X99" s="13">
        <v>45700</v>
      </c>
      <c r="Y99" s="27">
        <v>72</v>
      </c>
      <c r="Z99" s="27">
        <v>27</v>
      </c>
      <c r="AA99" s="28" t="s">
        <v>665</v>
      </c>
      <c r="AB99" s="31">
        <v>0.88400000000000001</v>
      </c>
      <c r="AC99" s="32">
        <v>75</v>
      </c>
      <c r="AD99" s="28">
        <v>4</v>
      </c>
      <c r="AE99" s="28">
        <v>45.1</v>
      </c>
      <c r="AF99" s="33">
        <v>1E-3</v>
      </c>
      <c r="AG99" s="28">
        <v>0.5</v>
      </c>
      <c r="AH99" s="31">
        <v>1E-3</v>
      </c>
      <c r="AI99" s="31">
        <v>9.8000000000000004E-2</v>
      </c>
      <c r="AJ99" s="31"/>
      <c r="AK99" s="75" t="str">
        <f t="shared" si="319"/>
        <v>1</v>
      </c>
      <c r="AL99" s="75" t="str">
        <f t="shared" si="320"/>
        <v>1</v>
      </c>
      <c r="AM99" s="75" t="str">
        <f t="shared" si="321"/>
        <v>1</v>
      </c>
      <c r="AN99" s="75" t="str">
        <f t="shared" si="322"/>
        <v>1</v>
      </c>
      <c r="AO99" s="75" t="str">
        <f t="shared" si="323"/>
        <v>1</v>
      </c>
      <c r="AP99" s="75" t="str">
        <f t="shared" si="324"/>
        <v>1</v>
      </c>
      <c r="AQ99" s="75" t="str">
        <f t="shared" si="325"/>
        <v>1</v>
      </c>
      <c r="AR99" s="75" t="str">
        <f t="shared" si="326"/>
        <v>1</v>
      </c>
      <c r="AS99" s="75">
        <f t="shared" si="327"/>
        <v>1</v>
      </c>
      <c r="AT99" s="75" t="str">
        <f t="shared" si="328"/>
        <v>1</v>
      </c>
    </row>
    <row r="100" spans="1:46" s="10" customFormat="1" ht="15" customHeight="1" x14ac:dyDescent="0.25">
      <c r="A100" s="4">
        <v>98</v>
      </c>
      <c r="B100" s="4">
        <v>60003766</v>
      </c>
      <c r="C100" s="4" t="s">
        <v>85</v>
      </c>
      <c r="D100" s="4" t="s">
        <v>158</v>
      </c>
      <c r="E100" s="3" t="s">
        <v>152</v>
      </c>
      <c r="F100" s="4" t="s">
        <v>389</v>
      </c>
      <c r="G100" s="4" t="s">
        <v>19</v>
      </c>
      <c r="H100" s="4">
        <v>185767</v>
      </c>
      <c r="I100" s="4" t="s">
        <v>249</v>
      </c>
      <c r="J100" s="4" t="s">
        <v>146</v>
      </c>
      <c r="K100" s="4" t="s">
        <v>117</v>
      </c>
      <c r="L100" s="4">
        <v>2007</v>
      </c>
      <c r="M100" s="4" t="s">
        <v>267</v>
      </c>
      <c r="N100" s="4" t="s">
        <v>153</v>
      </c>
      <c r="O100" s="4" t="s">
        <v>135</v>
      </c>
      <c r="P100" s="4">
        <v>2008</v>
      </c>
      <c r="Q100" s="4"/>
      <c r="R100" s="4" t="s">
        <v>119</v>
      </c>
      <c r="S100" s="13"/>
      <c r="T100" s="4"/>
      <c r="U100" s="4"/>
      <c r="V100" s="4" t="s">
        <v>448</v>
      </c>
      <c r="W100" s="4">
        <v>220</v>
      </c>
      <c r="X100" s="13">
        <v>45700</v>
      </c>
      <c r="Y100" s="27">
        <v>70</v>
      </c>
      <c r="Z100" s="27">
        <v>28</v>
      </c>
      <c r="AA100" s="28" t="s">
        <v>665</v>
      </c>
      <c r="AB100" s="31">
        <v>0.88500000000000001</v>
      </c>
      <c r="AC100" s="32">
        <v>72</v>
      </c>
      <c r="AD100" s="28">
        <v>6</v>
      </c>
      <c r="AE100" s="28">
        <v>36.6</v>
      </c>
      <c r="AF100" s="33">
        <v>0.01</v>
      </c>
      <c r="AG100" s="28">
        <v>1.5</v>
      </c>
      <c r="AH100" s="31">
        <v>5.0000000000000001E-3</v>
      </c>
      <c r="AI100" s="31">
        <v>0.96699999999999997</v>
      </c>
      <c r="AJ100" s="31"/>
      <c r="AK100" s="75" t="str">
        <f t="shared" si="319"/>
        <v>1</v>
      </c>
      <c r="AL100" s="75" t="str">
        <f t="shared" si="320"/>
        <v>1</v>
      </c>
      <c r="AM100" s="75" t="str">
        <f t="shared" si="321"/>
        <v>1</v>
      </c>
      <c r="AN100" s="75" t="str">
        <f t="shared" si="322"/>
        <v>1</v>
      </c>
      <c r="AO100" s="75" t="str">
        <f t="shared" si="323"/>
        <v>1</v>
      </c>
      <c r="AP100" s="75" t="str">
        <f t="shared" si="324"/>
        <v>1</v>
      </c>
      <c r="AQ100" s="75" t="str">
        <f t="shared" si="325"/>
        <v>1</v>
      </c>
      <c r="AR100" s="75" t="str">
        <f t="shared" si="326"/>
        <v>1</v>
      </c>
      <c r="AS100" s="75">
        <f t="shared" si="327"/>
        <v>1</v>
      </c>
      <c r="AT100" s="75" t="str">
        <f t="shared" si="328"/>
        <v>1</v>
      </c>
    </row>
    <row r="101" spans="1:46" s="10" customFormat="1" ht="15" customHeight="1" x14ac:dyDescent="0.25">
      <c r="A101" s="4">
        <v>99</v>
      </c>
      <c r="B101" s="4">
        <v>60003764</v>
      </c>
      <c r="C101" s="4" t="s">
        <v>85</v>
      </c>
      <c r="D101" s="4" t="s">
        <v>158</v>
      </c>
      <c r="E101" s="3" t="s">
        <v>153</v>
      </c>
      <c r="F101" s="4" t="s">
        <v>390</v>
      </c>
      <c r="G101" s="4" t="s">
        <v>19</v>
      </c>
      <c r="H101" s="4">
        <v>185766</v>
      </c>
      <c r="I101" s="4" t="s">
        <v>249</v>
      </c>
      <c r="J101" s="4" t="s">
        <v>146</v>
      </c>
      <c r="K101" s="4" t="s">
        <v>117</v>
      </c>
      <c r="L101" s="4">
        <v>2007</v>
      </c>
      <c r="M101" s="4" t="s">
        <v>267</v>
      </c>
      <c r="N101" s="4" t="s">
        <v>153</v>
      </c>
      <c r="O101" s="4" t="s">
        <v>135</v>
      </c>
      <c r="P101" s="4">
        <v>2008</v>
      </c>
      <c r="Q101" s="4"/>
      <c r="R101" s="4" t="s">
        <v>119</v>
      </c>
      <c r="S101" s="13"/>
      <c r="T101" s="4"/>
      <c r="U101" s="4"/>
      <c r="V101" s="4" t="s">
        <v>448</v>
      </c>
      <c r="W101" s="4">
        <v>220</v>
      </c>
      <c r="X101" s="13">
        <v>45700</v>
      </c>
      <c r="Y101" s="27">
        <v>72</v>
      </c>
      <c r="Z101" s="27">
        <v>27</v>
      </c>
      <c r="AA101" s="28" t="s">
        <v>665</v>
      </c>
      <c r="AB101" s="31">
        <v>0.88500000000000001</v>
      </c>
      <c r="AC101" s="32">
        <v>75</v>
      </c>
      <c r="AD101" s="28">
        <v>7</v>
      </c>
      <c r="AE101" s="28">
        <v>37.4</v>
      </c>
      <c r="AF101" s="33">
        <v>0.01</v>
      </c>
      <c r="AG101" s="28">
        <v>1.5</v>
      </c>
      <c r="AH101" s="31">
        <v>6.0000000000000001E-3</v>
      </c>
      <c r="AI101" s="31">
        <v>0.65900000000000003</v>
      </c>
      <c r="AJ101" s="31"/>
      <c r="AK101" s="75" t="str">
        <f t="shared" si="319"/>
        <v>1</v>
      </c>
      <c r="AL101" s="75" t="str">
        <f t="shared" si="320"/>
        <v>1</v>
      </c>
      <c r="AM101" s="75" t="str">
        <f t="shared" si="321"/>
        <v>1</v>
      </c>
      <c r="AN101" s="75" t="str">
        <f t="shared" si="322"/>
        <v>1</v>
      </c>
      <c r="AO101" s="75" t="str">
        <f t="shared" si="323"/>
        <v>1</v>
      </c>
      <c r="AP101" s="75" t="str">
        <f t="shared" si="324"/>
        <v>1</v>
      </c>
      <c r="AQ101" s="75" t="str">
        <f t="shared" si="325"/>
        <v>1</v>
      </c>
      <c r="AR101" s="75" t="str">
        <f t="shared" si="326"/>
        <v>1</v>
      </c>
      <c r="AS101" s="75">
        <f t="shared" si="327"/>
        <v>1</v>
      </c>
      <c r="AT101" s="75" t="str">
        <f t="shared" si="328"/>
        <v>1</v>
      </c>
    </row>
    <row r="102" spans="1:46" s="10" customFormat="1" ht="15" customHeight="1" x14ac:dyDescent="0.25">
      <c r="A102" s="4">
        <v>100</v>
      </c>
      <c r="B102" s="4">
        <v>60003763</v>
      </c>
      <c r="C102" s="4" t="s">
        <v>85</v>
      </c>
      <c r="D102" s="4" t="s">
        <v>158</v>
      </c>
      <c r="E102" s="3" t="s">
        <v>154</v>
      </c>
      <c r="F102" s="4" t="s">
        <v>391</v>
      </c>
      <c r="G102" s="4" t="s">
        <v>19</v>
      </c>
      <c r="H102" s="4">
        <v>185765</v>
      </c>
      <c r="I102" s="4" t="s">
        <v>249</v>
      </c>
      <c r="J102" s="4" t="s">
        <v>146</v>
      </c>
      <c r="K102" s="4" t="s">
        <v>117</v>
      </c>
      <c r="L102" s="4">
        <v>2007</v>
      </c>
      <c r="M102" s="4" t="s">
        <v>267</v>
      </c>
      <c r="N102" s="4" t="s">
        <v>153</v>
      </c>
      <c r="O102" s="4" t="s">
        <v>135</v>
      </c>
      <c r="P102" s="4">
        <v>2008</v>
      </c>
      <c r="Q102" s="4"/>
      <c r="R102" s="4" t="s">
        <v>119</v>
      </c>
      <c r="S102" s="13"/>
      <c r="T102" s="4"/>
      <c r="U102" s="4"/>
      <c r="V102" s="4" t="s">
        <v>448</v>
      </c>
      <c r="W102" s="4">
        <v>220</v>
      </c>
      <c r="X102" s="13">
        <v>45700</v>
      </c>
      <c r="Y102" s="27">
        <v>72</v>
      </c>
      <c r="Z102" s="27">
        <v>27</v>
      </c>
      <c r="AA102" s="28" t="s">
        <v>665</v>
      </c>
      <c r="AB102" s="31">
        <v>0.88400000000000001</v>
      </c>
      <c r="AC102" s="32">
        <v>72</v>
      </c>
      <c r="AD102" s="28">
        <v>5</v>
      </c>
      <c r="AE102" s="28">
        <v>37.6</v>
      </c>
      <c r="AF102" s="33">
        <v>0.01</v>
      </c>
      <c r="AG102" s="28">
        <v>1.5</v>
      </c>
      <c r="AH102" s="31">
        <v>7.0000000000000001E-3</v>
      </c>
      <c r="AI102" s="31">
        <v>0.434</v>
      </c>
      <c r="AJ102" s="31"/>
      <c r="AK102" s="75" t="str">
        <f t="shared" ref="AK102:AK106" si="329">IF(AH102&lt;&gt;"",IF(AH102&lt;=0.1,"1",IF(AND(AH102&gt;0.1,AH102&lt;=0.3),"3",IF(AH102&gt;0.3,"5",""))),"1")</f>
        <v>1</v>
      </c>
      <c r="AL102" s="75" t="str">
        <f t="shared" ref="AL102:AL106" si="330">IF(AI102&lt;&gt;"",IF(AI102&lt;=3,"1",IF(AND(AI102&gt;3,AI102&lt;=4),"3",IF(AI102&gt;4,"5",""))),"1")</f>
        <v>1</v>
      </c>
      <c r="AM102" s="75" t="str">
        <f t="shared" ref="AM102:AM106" si="331">IF(AD102&lt;&gt;"",IF(AD102&lt;=20,"1",IF(AND(AD102&gt;20,AD102&lt;=30),"3",IF(AD102&gt;30,"5",""))),"1")</f>
        <v>1</v>
      </c>
      <c r="AN102" s="75" t="str">
        <f t="shared" ref="AN102:AN106" si="332">IF(AF102&lt;&gt;"",IF(AF102&lt;=0.05,"1",IF(AND(AF102&gt;0.05,AF102&lt;=0.1),"3",IF(AF102&gt;0.1,"5",""))),"1")</f>
        <v>1</v>
      </c>
      <c r="AO102" s="75" t="str">
        <f t="shared" ref="AO102:AO106" si="333">IF(AE102&lt;&gt;"",IF(AE102&gt;=32,"1",IF(AND(AE102&gt;=28,AE102&lt;32),"3",IF(AE102&lt;28,"5",""))),"1")</f>
        <v>1</v>
      </c>
      <c r="AP102" s="75" t="str">
        <f t="shared" ref="AP102:AP106" si="334">IF(AG102&lt;&gt;"",IF(AG102&lt;=3.5,"1",IF(AG102&gt;3.5,"5","")),"1")</f>
        <v>1</v>
      </c>
      <c r="AQ102" s="75" t="str">
        <f t="shared" ref="AQ102:AQ106" si="335">IF(AC102&lt;&gt;"",IF(AND(W102=60,AC102&gt;=40),"1",IF(AND(W102=60,AC102&gt;=35,AC102&lt;40),"3",IF(AND(W102=60,AC102&lt;35),"5",IF(AND(W102=220,AC102&gt;=50),"1",IF(AND(W102=220,AC102&gt;=45,AC102&lt;50),"2",IF(AND(W102=220,AC102&lt;45),"5","")))))),"1")</f>
        <v>1</v>
      </c>
      <c r="AR102" s="75" t="str">
        <f t="shared" ref="AR102:AR106" si="336">IF(AJ102&lt;&gt;"",IF(AJ102&gt;=0.2,"1",IF(AND(AJ102&gt;=0.1,AJ102&lt;0.2),"3",IF(AJ102&lt;0.1,"5",""))),"1")</f>
        <v>1</v>
      </c>
      <c r="AS102" s="75">
        <f t="shared" ref="AS102:AS106" si="337">+(3*AK102+3*AL102+4*AM102+2*AN102+3*AO102+1*AP102+5*AQ102+1*AR102)/22</f>
        <v>1</v>
      </c>
      <c r="AT102" s="75" t="str">
        <f t="shared" ref="AT102:AT106" si="338">IF(AND(AS102&gt;0,AS102&lt;=1),"1",IF(AND(AS102&gt;1,AS102&lt;=2),"3",IF(AND(AS102&gt;2,AS102&lt;=3),"6",IF(AND(AS102&gt;3,AS102&lt;=4),"8",IF(AND(AS102&gt;4,AS102&lt;=5),"10","")))))</f>
        <v>1</v>
      </c>
    </row>
    <row r="103" spans="1:46" s="10" customFormat="1" ht="15" customHeight="1" x14ac:dyDescent="0.25">
      <c r="A103" s="4">
        <v>101</v>
      </c>
      <c r="B103" s="4">
        <v>60005611</v>
      </c>
      <c r="C103" s="4" t="s">
        <v>85</v>
      </c>
      <c r="D103" s="4" t="s">
        <v>156</v>
      </c>
      <c r="E103" s="3"/>
      <c r="F103" s="4" t="s">
        <v>392</v>
      </c>
      <c r="G103" s="4" t="s">
        <v>19</v>
      </c>
      <c r="H103" s="4">
        <v>364078</v>
      </c>
      <c r="I103" s="4" t="s">
        <v>10</v>
      </c>
      <c r="J103" s="4">
        <v>50</v>
      </c>
      <c r="K103" s="4" t="s">
        <v>214</v>
      </c>
      <c r="L103" s="4">
        <v>2013</v>
      </c>
      <c r="M103" s="4" t="s">
        <v>267</v>
      </c>
      <c r="N103" s="4" t="s">
        <v>153</v>
      </c>
      <c r="O103" s="4" t="s">
        <v>118</v>
      </c>
      <c r="P103" s="4">
        <v>2022</v>
      </c>
      <c r="Q103" s="4"/>
      <c r="R103" s="4" t="s">
        <v>119</v>
      </c>
      <c r="S103" s="13"/>
      <c r="T103" s="4"/>
      <c r="U103" s="4"/>
      <c r="V103" s="4" t="s">
        <v>448</v>
      </c>
      <c r="W103" s="4">
        <v>60</v>
      </c>
      <c r="X103" s="13">
        <v>45700</v>
      </c>
      <c r="Y103" s="27">
        <v>76</v>
      </c>
      <c r="Z103" s="27">
        <v>28</v>
      </c>
      <c r="AA103" s="28" t="s">
        <v>665</v>
      </c>
      <c r="AB103" s="31">
        <v>0.88300000000000001</v>
      </c>
      <c r="AC103" s="32">
        <v>74</v>
      </c>
      <c r="AD103" s="28">
        <v>5</v>
      </c>
      <c r="AE103" s="28">
        <v>45.9</v>
      </c>
      <c r="AF103" s="33">
        <v>1E-3</v>
      </c>
      <c r="AG103" s="28">
        <v>0.5</v>
      </c>
      <c r="AH103" s="31">
        <v>5.0000000000000001E-3</v>
      </c>
      <c r="AI103" s="31">
        <v>0.46</v>
      </c>
      <c r="AJ103" s="31"/>
      <c r="AK103" s="75" t="str">
        <f t="shared" si="329"/>
        <v>1</v>
      </c>
      <c r="AL103" s="75" t="str">
        <f t="shared" si="330"/>
        <v>1</v>
      </c>
      <c r="AM103" s="75" t="str">
        <f t="shared" si="331"/>
        <v>1</v>
      </c>
      <c r="AN103" s="75" t="str">
        <f t="shared" si="332"/>
        <v>1</v>
      </c>
      <c r="AO103" s="75" t="str">
        <f t="shared" si="333"/>
        <v>1</v>
      </c>
      <c r="AP103" s="75" t="str">
        <f t="shared" si="334"/>
        <v>1</v>
      </c>
      <c r="AQ103" s="75" t="str">
        <f t="shared" si="335"/>
        <v>1</v>
      </c>
      <c r="AR103" s="75" t="str">
        <f t="shared" si="336"/>
        <v>1</v>
      </c>
      <c r="AS103" s="75">
        <f t="shared" si="337"/>
        <v>1</v>
      </c>
      <c r="AT103" s="75" t="str">
        <f t="shared" si="338"/>
        <v>1</v>
      </c>
    </row>
    <row r="104" spans="1:46" s="10" customFormat="1" ht="15" customHeight="1" x14ac:dyDescent="0.25">
      <c r="A104" s="4">
        <v>102</v>
      </c>
      <c r="B104" s="4">
        <v>60007001</v>
      </c>
      <c r="C104" s="4" t="s">
        <v>104</v>
      </c>
      <c r="D104" s="4" t="s">
        <v>155</v>
      </c>
      <c r="E104" s="4" t="s">
        <v>152</v>
      </c>
      <c r="F104" s="4" t="str">
        <f t="shared" ref="F104" si="339">+C104&amp;" "&amp;D104&amp;" "&amp;E104</f>
        <v>SAN LUIS TRA1 R</v>
      </c>
      <c r="G104" s="4" t="s">
        <v>19</v>
      </c>
      <c r="H104" s="4" t="s">
        <v>164</v>
      </c>
      <c r="I104" s="4" t="s">
        <v>249</v>
      </c>
      <c r="J104" s="4" t="s">
        <v>116</v>
      </c>
      <c r="K104" s="4" t="s">
        <v>117</v>
      </c>
      <c r="L104" s="4">
        <v>2016</v>
      </c>
      <c r="M104" s="4" t="s">
        <v>267</v>
      </c>
      <c r="N104" s="4" t="str">
        <f t="shared" ref="N104" si="340">+IF(L104&lt;2005,"L","S")</f>
        <v>S</v>
      </c>
      <c r="O104" s="4" t="s">
        <v>20</v>
      </c>
      <c r="P104" s="4">
        <v>2016</v>
      </c>
      <c r="Q104" s="4"/>
      <c r="R104" s="4" t="s">
        <v>119</v>
      </c>
      <c r="S104" s="4"/>
      <c r="T104" s="4"/>
      <c r="U104" s="4"/>
      <c r="V104" s="4" t="s">
        <v>448</v>
      </c>
      <c r="W104" s="4">
        <v>220</v>
      </c>
      <c r="X104" s="13">
        <v>45694</v>
      </c>
      <c r="Y104" s="27">
        <v>55.6</v>
      </c>
      <c r="Z104" s="27" t="s">
        <v>664</v>
      </c>
      <c r="AA104" s="28" t="s">
        <v>665</v>
      </c>
      <c r="AB104" s="31">
        <v>0.875</v>
      </c>
      <c r="AC104" s="32">
        <v>74</v>
      </c>
      <c r="AD104" s="28">
        <v>6</v>
      </c>
      <c r="AE104" s="28">
        <v>41.3</v>
      </c>
      <c r="AF104" s="33">
        <v>3.0000000000000001E-3</v>
      </c>
      <c r="AG104" s="28">
        <v>0.5</v>
      </c>
      <c r="AH104" s="31">
        <v>3.0000000000000001E-3</v>
      </c>
      <c r="AI104" s="31">
        <v>0.184</v>
      </c>
      <c r="AJ104" s="31"/>
      <c r="AK104" s="75" t="str">
        <f t="shared" si="329"/>
        <v>1</v>
      </c>
      <c r="AL104" s="75" t="str">
        <f t="shared" si="330"/>
        <v>1</v>
      </c>
      <c r="AM104" s="75" t="str">
        <f t="shared" si="331"/>
        <v>1</v>
      </c>
      <c r="AN104" s="75" t="str">
        <f t="shared" si="332"/>
        <v>1</v>
      </c>
      <c r="AO104" s="75" t="str">
        <f t="shared" si="333"/>
        <v>1</v>
      </c>
      <c r="AP104" s="75" t="str">
        <f t="shared" si="334"/>
        <v>1</v>
      </c>
      <c r="AQ104" s="75" t="str">
        <f t="shared" si="335"/>
        <v>1</v>
      </c>
      <c r="AR104" s="75" t="str">
        <f t="shared" si="336"/>
        <v>1</v>
      </c>
      <c r="AS104" s="75">
        <f t="shared" si="337"/>
        <v>1</v>
      </c>
      <c r="AT104" s="75" t="str">
        <f t="shared" si="338"/>
        <v>1</v>
      </c>
    </row>
    <row r="105" spans="1:46" s="10" customFormat="1" ht="15" customHeight="1" x14ac:dyDescent="0.25">
      <c r="A105" s="4">
        <v>103</v>
      </c>
      <c r="B105" s="4">
        <v>60007002</v>
      </c>
      <c r="C105" s="4" t="s">
        <v>104</v>
      </c>
      <c r="D105" s="4" t="s">
        <v>155</v>
      </c>
      <c r="E105" s="4" t="s">
        <v>153</v>
      </c>
      <c r="F105" s="4" t="str">
        <f t="shared" ref="F105" si="341">+C105&amp;" "&amp;D105&amp;" "&amp;E105</f>
        <v>SAN LUIS TRA1 S</v>
      </c>
      <c r="G105" s="4" t="s">
        <v>19</v>
      </c>
      <c r="H105" s="4" t="s">
        <v>165</v>
      </c>
      <c r="I105" s="4" t="s">
        <v>249</v>
      </c>
      <c r="J105" s="4" t="s">
        <v>116</v>
      </c>
      <c r="K105" s="4" t="s">
        <v>117</v>
      </c>
      <c r="L105" s="4">
        <v>2016</v>
      </c>
      <c r="M105" s="4" t="s">
        <v>267</v>
      </c>
      <c r="N105" s="4" t="str">
        <f t="shared" ref="N105" si="342">+IF(L105&lt;2005,"L","S")</f>
        <v>S</v>
      </c>
      <c r="O105" s="4" t="s">
        <v>20</v>
      </c>
      <c r="P105" s="4">
        <v>2016</v>
      </c>
      <c r="Q105" s="4"/>
      <c r="R105" s="4" t="s">
        <v>119</v>
      </c>
      <c r="S105" s="4"/>
      <c r="T105" s="4"/>
      <c r="U105" s="4"/>
      <c r="V105" s="4" t="s">
        <v>448</v>
      </c>
      <c r="W105" s="4">
        <v>220</v>
      </c>
      <c r="X105" s="13">
        <v>45694</v>
      </c>
      <c r="Y105" s="27">
        <v>56.1</v>
      </c>
      <c r="Z105" s="27" t="s">
        <v>664</v>
      </c>
      <c r="AA105" s="28" t="s">
        <v>665</v>
      </c>
      <c r="AB105" s="31">
        <v>0.874</v>
      </c>
      <c r="AC105" s="32">
        <v>73</v>
      </c>
      <c r="AD105" s="28">
        <v>4</v>
      </c>
      <c r="AE105" s="28">
        <v>41.6</v>
      </c>
      <c r="AF105" s="33">
        <v>3.0000000000000001E-3</v>
      </c>
      <c r="AG105" s="28">
        <v>0.5</v>
      </c>
      <c r="AH105" s="31">
        <v>3.0000000000000001E-3</v>
      </c>
      <c r="AI105" s="31">
        <v>0.27600000000000002</v>
      </c>
      <c r="AJ105" s="31"/>
      <c r="AK105" s="75" t="str">
        <f t="shared" si="329"/>
        <v>1</v>
      </c>
      <c r="AL105" s="75" t="str">
        <f t="shared" si="330"/>
        <v>1</v>
      </c>
      <c r="AM105" s="75" t="str">
        <f t="shared" si="331"/>
        <v>1</v>
      </c>
      <c r="AN105" s="75" t="str">
        <f t="shared" si="332"/>
        <v>1</v>
      </c>
      <c r="AO105" s="75" t="str">
        <f t="shared" si="333"/>
        <v>1</v>
      </c>
      <c r="AP105" s="75" t="str">
        <f t="shared" si="334"/>
        <v>1</v>
      </c>
      <c r="AQ105" s="75" t="str">
        <f t="shared" si="335"/>
        <v>1</v>
      </c>
      <c r="AR105" s="75" t="str">
        <f t="shared" si="336"/>
        <v>1</v>
      </c>
      <c r="AS105" s="75">
        <f t="shared" si="337"/>
        <v>1</v>
      </c>
      <c r="AT105" s="75" t="str">
        <f t="shared" si="338"/>
        <v>1</v>
      </c>
    </row>
    <row r="106" spans="1:46" s="10" customFormat="1" ht="15" customHeight="1" x14ac:dyDescent="0.25">
      <c r="A106" s="4">
        <v>104</v>
      </c>
      <c r="B106" s="4">
        <v>60007003</v>
      </c>
      <c r="C106" s="4" t="s">
        <v>104</v>
      </c>
      <c r="D106" s="4" t="s">
        <v>155</v>
      </c>
      <c r="E106" s="4" t="s">
        <v>154</v>
      </c>
      <c r="F106" s="4" t="str">
        <f t="shared" ref="F106" si="343">+C106&amp;" "&amp;D106&amp;" "&amp;E106</f>
        <v>SAN LUIS TRA1 T</v>
      </c>
      <c r="G106" s="4" t="s">
        <v>19</v>
      </c>
      <c r="H106" s="4" t="s">
        <v>166</v>
      </c>
      <c r="I106" s="4" t="s">
        <v>249</v>
      </c>
      <c r="J106" s="4" t="s">
        <v>116</v>
      </c>
      <c r="K106" s="4" t="s">
        <v>117</v>
      </c>
      <c r="L106" s="4">
        <v>2016</v>
      </c>
      <c r="M106" s="4" t="s">
        <v>267</v>
      </c>
      <c r="N106" s="4" t="str">
        <f t="shared" ref="N106" si="344">+IF(L106&lt;2005,"L","S")</f>
        <v>S</v>
      </c>
      <c r="O106" s="4" t="s">
        <v>20</v>
      </c>
      <c r="P106" s="4">
        <v>2016</v>
      </c>
      <c r="Q106" s="4"/>
      <c r="R106" s="4" t="s">
        <v>119</v>
      </c>
      <c r="S106" s="4"/>
      <c r="T106" s="4"/>
      <c r="U106" s="4"/>
      <c r="V106" s="4" t="s">
        <v>448</v>
      </c>
      <c r="W106" s="4">
        <v>220</v>
      </c>
      <c r="X106" s="13">
        <v>45694</v>
      </c>
      <c r="Y106" s="27">
        <v>46.1</v>
      </c>
      <c r="Z106" s="27" t="s">
        <v>664</v>
      </c>
      <c r="AA106" s="28" t="s">
        <v>665</v>
      </c>
      <c r="AB106" s="31">
        <v>0.875</v>
      </c>
      <c r="AC106" s="32">
        <v>74</v>
      </c>
      <c r="AD106" s="28">
        <v>5</v>
      </c>
      <c r="AE106" s="28">
        <v>41.3</v>
      </c>
      <c r="AF106" s="33">
        <v>1E-3</v>
      </c>
      <c r="AG106" s="28">
        <v>0.5</v>
      </c>
      <c r="AH106" s="31">
        <v>7.0000000000000001E-3</v>
      </c>
      <c r="AI106" s="31">
        <v>0.16800000000000001</v>
      </c>
      <c r="AJ106" s="31"/>
      <c r="AK106" s="75" t="str">
        <f t="shared" si="329"/>
        <v>1</v>
      </c>
      <c r="AL106" s="75" t="str">
        <f t="shared" si="330"/>
        <v>1</v>
      </c>
      <c r="AM106" s="75" t="str">
        <f t="shared" si="331"/>
        <v>1</v>
      </c>
      <c r="AN106" s="75" t="str">
        <f t="shared" si="332"/>
        <v>1</v>
      </c>
      <c r="AO106" s="75" t="str">
        <f t="shared" si="333"/>
        <v>1</v>
      </c>
      <c r="AP106" s="75" t="str">
        <f t="shared" si="334"/>
        <v>1</v>
      </c>
      <c r="AQ106" s="75" t="str">
        <f t="shared" si="335"/>
        <v>1</v>
      </c>
      <c r="AR106" s="75" t="str">
        <f t="shared" si="336"/>
        <v>1</v>
      </c>
      <c r="AS106" s="75">
        <f t="shared" si="337"/>
        <v>1</v>
      </c>
      <c r="AT106" s="75" t="str">
        <f t="shared" si="338"/>
        <v>1</v>
      </c>
    </row>
    <row r="107" spans="1:46" s="10" customFormat="1" ht="15" customHeight="1" x14ac:dyDescent="0.25">
      <c r="A107" s="4">
        <v>105</v>
      </c>
      <c r="B107" s="4">
        <v>60008969</v>
      </c>
      <c r="C107" s="4" t="s">
        <v>104</v>
      </c>
      <c r="D107" s="4" t="s">
        <v>158</v>
      </c>
      <c r="E107" s="3"/>
      <c r="F107" s="4" t="s">
        <v>396</v>
      </c>
      <c r="G107" s="4" t="s">
        <v>19</v>
      </c>
      <c r="H107" s="4" t="s">
        <v>211</v>
      </c>
      <c r="I107" s="4" t="s">
        <v>249</v>
      </c>
      <c r="J107" s="4">
        <v>50</v>
      </c>
      <c r="K107" s="4" t="s">
        <v>217</v>
      </c>
      <c r="L107" s="4">
        <v>2020</v>
      </c>
      <c r="M107" s="4" t="s">
        <v>267</v>
      </c>
      <c r="N107" s="4" t="s">
        <v>153</v>
      </c>
      <c r="O107" s="4"/>
      <c r="P107" s="4"/>
      <c r="Q107" s="4"/>
      <c r="R107" s="4" t="s">
        <v>119</v>
      </c>
      <c r="S107" s="13"/>
      <c r="T107" s="4"/>
      <c r="U107" s="4"/>
      <c r="V107" s="4" t="s">
        <v>448</v>
      </c>
      <c r="W107" s="4">
        <v>220</v>
      </c>
      <c r="X107" s="13">
        <v>45694</v>
      </c>
      <c r="Y107" s="27">
        <v>54.2</v>
      </c>
      <c r="Z107" s="27" t="s">
        <v>664</v>
      </c>
      <c r="AA107" s="28" t="s">
        <v>665</v>
      </c>
      <c r="AB107" s="31">
        <v>0.88500000000000001</v>
      </c>
      <c r="AC107" s="32">
        <v>70</v>
      </c>
      <c r="AD107" s="28">
        <v>4</v>
      </c>
      <c r="AE107" s="28">
        <v>42.5</v>
      </c>
      <c r="AF107" s="33">
        <v>2E-3</v>
      </c>
      <c r="AG107" s="28">
        <v>0.5</v>
      </c>
      <c r="AH107" s="31">
        <v>1.0999999999999999E-2</v>
      </c>
      <c r="AI107" s="31">
        <v>0.16</v>
      </c>
      <c r="AJ107" s="31"/>
      <c r="AK107" s="75" t="str">
        <f t="shared" ref="AK107:AK115" si="345">IF(AH107&lt;&gt;"",IF(AH107&lt;=0.1,"1",IF(AND(AH107&gt;0.1,AH107&lt;=0.3),"3",IF(AH107&gt;0.3,"5",""))),"1")</f>
        <v>1</v>
      </c>
      <c r="AL107" s="75" t="str">
        <f t="shared" ref="AL107:AL115" si="346">IF(AI107&lt;&gt;"",IF(AI107&lt;=3,"1",IF(AND(AI107&gt;3,AI107&lt;=4),"3",IF(AI107&gt;4,"5",""))),"1")</f>
        <v>1</v>
      </c>
      <c r="AM107" s="75" t="str">
        <f t="shared" ref="AM107:AM115" si="347">IF(AD107&lt;&gt;"",IF(AD107&lt;=20,"1",IF(AND(AD107&gt;20,AD107&lt;=30),"3",IF(AD107&gt;30,"5",""))),"1")</f>
        <v>1</v>
      </c>
      <c r="AN107" s="75" t="str">
        <f t="shared" ref="AN107:AN115" si="348">IF(AF107&lt;&gt;"",IF(AF107&lt;=0.05,"1",IF(AND(AF107&gt;0.05,AF107&lt;=0.1),"3",IF(AF107&gt;0.1,"5",""))),"1")</f>
        <v>1</v>
      </c>
      <c r="AO107" s="75" t="str">
        <f t="shared" ref="AO107:AO115" si="349">IF(AE107&lt;&gt;"",IF(AE107&gt;=32,"1",IF(AND(AE107&gt;=28,AE107&lt;32),"3",IF(AE107&lt;28,"5",""))),"1")</f>
        <v>1</v>
      </c>
      <c r="AP107" s="75" t="str">
        <f t="shared" ref="AP107:AP115" si="350">IF(AG107&lt;&gt;"",IF(AG107&lt;=3.5,"1",IF(AG107&gt;3.5,"5","")),"1")</f>
        <v>1</v>
      </c>
      <c r="AQ107" s="75" t="str">
        <f t="shared" ref="AQ107:AQ116" si="351">IF(AC107&lt;&gt;"",IF(AND(W107=60,AC107&gt;=40),"1",IF(AND(W107=60,AC107&gt;=35,AC107&lt;40),"3",IF(AND(W107=60,AC107&lt;35),"5",IF(AND(W107=220,AC107&gt;=50),"1",IF(AND(W107=220,AC107&gt;=45,AC107&lt;50),"2",IF(AND(W107=220,AC107&lt;45),"5","")))))),"1")</f>
        <v>1</v>
      </c>
      <c r="AR107" s="75" t="str">
        <f t="shared" ref="AR107:AR116" si="352">IF(AJ107&lt;&gt;"",IF(AJ107&gt;=0.2,"1",IF(AND(AJ107&gt;=0.1,AJ107&lt;0.2),"3",IF(AJ107&lt;0.1,"5",""))),"1")</f>
        <v>1</v>
      </c>
      <c r="AS107" s="75">
        <f t="shared" ref="AS107:AS116" si="353">+(3*AK107+3*AL107+4*AM107+2*AN107+3*AO107+1*AP107+5*AQ107+1*AR107)/22</f>
        <v>1</v>
      </c>
      <c r="AT107" s="75" t="str">
        <f t="shared" ref="AT107:AT116" si="354">IF(AND(AS107&gt;0,AS107&lt;=1),"1",IF(AND(AS107&gt;1,AS107&lt;=2),"3",IF(AND(AS107&gt;2,AS107&lt;=3),"6",IF(AND(AS107&gt;3,AS107&lt;=4),"8",IF(AND(AS107&gt;4,AS107&lt;=5),"10","")))))</f>
        <v>1</v>
      </c>
    </row>
    <row r="108" spans="1:46" s="10" customFormat="1" ht="15" customHeight="1" x14ac:dyDescent="0.25">
      <c r="A108" s="4">
        <v>106</v>
      </c>
      <c r="B108" s="8">
        <v>60010334</v>
      </c>
      <c r="C108" s="4" t="s">
        <v>104</v>
      </c>
      <c r="D108" s="8" t="s">
        <v>159</v>
      </c>
      <c r="E108" s="8"/>
      <c r="F108" s="4" t="str">
        <f t="shared" ref="F108:F110" si="355">+C108&amp;" "&amp;D108&amp;" "&amp;E108</f>
        <v xml:space="preserve">SAN LUIS TRA3 </v>
      </c>
      <c r="G108" s="8" t="s">
        <v>19</v>
      </c>
      <c r="H108" s="8" t="s">
        <v>596</v>
      </c>
      <c r="I108" s="4" t="s">
        <v>249</v>
      </c>
      <c r="J108" s="8" t="s">
        <v>116</v>
      </c>
      <c r="K108" s="8" t="s">
        <v>470</v>
      </c>
      <c r="L108" s="8">
        <v>2023</v>
      </c>
      <c r="M108" s="4" t="s">
        <v>267</v>
      </c>
      <c r="N108" s="4" t="str">
        <f t="shared" ref="N108:N110" si="356">+IF(L108&lt;2005,"L","S")</f>
        <v>S</v>
      </c>
      <c r="O108" s="4" t="s">
        <v>597</v>
      </c>
      <c r="P108" s="8">
        <v>2024</v>
      </c>
      <c r="Q108" s="8"/>
      <c r="R108" s="4" t="s">
        <v>119</v>
      </c>
      <c r="S108" s="4"/>
      <c r="T108" s="4"/>
      <c r="U108" s="4"/>
      <c r="V108" s="4" t="s">
        <v>448</v>
      </c>
      <c r="W108" s="4">
        <v>220</v>
      </c>
      <c r="X108" s="13">
        <v>45694</v>
      </c>
      <c r="Y108" s="144">
        <v>52.4</v>
      </c>
      <c r="Z108" s="144" t="s">
        <v>664</v>
      </c>
      <c r="AA108" s="144" t="s">
        <v>665</v>
      </c>
      <c r="AB108" s="144">
        <v>0.88400000000000001</v>
      </c>
      <c r="AC108" s="144">
        <v>72</v>
      </c>
      <c r="AD108" s="144">
        <v>4</v>
      </c>
      <c r="AE108" s="144">
        <v>44.7</v>
      </c>
      <c r="AF108" s="144">
        <v>2E-3</v>
      </c>
      <c r="AG108" s="28">
        <v>0.5</v>
      </c>
      <c r="AH108" s="31">
        <v>3.0000000000000001E-3</v>
      </c>
      <c r="AI108" s="31">
        <v>5.2999999999999999E-2</v>
      </c>
      <c r="AJ108" s="31"/>
      <c r="AK108" s="75" t="str">
        <f t="shared" si="345"/>
        <v>1</v>
      </c>
      <c r="AL108" s="75" t="str">
        <f t="shared" si="346"/>
        <v>1</v>
      </c>
      <c r="AM108" s="75" t="str">
        <f t="shared" si="347"/>
        <v>1</v>
      </c>
      <c r="AN108" s="75" t="str">
        <f t="shared" si="348"/>
        <v>1</v>
      </c>
      <c r="AO108" s="75" t="str">
        <f t="shared" si="349"/>
        <v>1</v>
      </c>
      <c r="AP108" s="75" t="str">
        <f t="shared" si="350"/>
        <v>1</v>
      </c>
      <c r="AQ108" s="75" t="str">
        <f t="shared" si="351"/>
        <v>1</v>
      </c>
      <c r="AR108" s="75" t="str">
        <f t="shared" si="352"/>
        <v>1</v>
      </c>
      <c r="AS108" s="75">
        <f t="shared" si="353"/>
        <v>1</v>
      </c>
      <c r="AT108" s="75" t="str">
        <f t="shared" si="354"/>
        <v>1</v>
      </c>
    </row>
    <row r="109" spans="1:46" s="10" customFormat="1" ht="15" customHeight="1" x14ac:dyDescent="0.25">
      <c r="A109" s="4">
        <v>107</v>
      </c>
      <c r="B109" s="8">
        <v>60010335</v>
      </c>
      <c r="C109" s="4" t="s">
        <v>104</v>
      </c>
      <c r="D109" s="8" t="s">
        <v>159</v>
      </c>
      <c r="E109" s="8"/>
      <c r="F109" s="4" t="str">
        <f t="shared" si="355"/>
        <v xml:space="preserve">SAN LUIS TRA3 </v>
      </c>
      <c r="G109" s="8" t="s">
        <v>19</v>
      </c>
      <c r="H109" s="8" t="s">
        <v>598</v>
      </c>
      <c r="I109" s="4" t="s">
        <v>249</v>
      </c>
      <c r="J109" s="8" t="s">
        <v>116</v>
      </c>
      <c r="K109" s="8" t="s">
        <v>470</v>
      </c>
      <c r="L109" s="8">
        <v>2023</v>
      </c>
      <c r="M109" s="4" t="s">
        <v>267</v>
      </c>
      <c r="N109" s="4" t="str">
        <f t="shared" si="356"/>
        <v>S</v>
      </c>
      <c r="O109" s="4" t="s">
        <v>597</v>
      </c>
      <c r="P109" s="8">
        <v>2024</v>
      </c>
      <c r="Q109" s="8"/>
      <c r="R109" s="4" t="s">
        <v>119</v>
      </c>
      <c r="S109" s="4"/>
      <c r="T109" s="4"/>
      <c r="U109" s="4"/>
      <c r="V109" s="4" t="s">
        <v>448</v>
      </c>
      <c r="W109" s="4">
        <v>220</v>
      </c>
      <c r="X109" s="13">
        <v>45694</v>
      </c>
      <c r="Y109" s="144">
        <v>52.5</v>
      </c>
      <c r="Z109" s="144" t="s">
        <v>664</v>
      </c>
      <c r="AA109" s="144" t="s">
        <v>665</v>
      </c>
      <c r="AB109" s="144">
        <v>0.88400000000000001</v>
      </c>
      <c r="AC109" s="144">
        <v>69</v>
      </c>
      <c r="AD109" s="144">
        <v>3</v>
      </c>
      <c r="AE109" s="144">
        <v>43.6</v>
      </c>
      <c r="AF109" s="144">
        <v>3.0000000000000001E-3</v>
      </c>
      <c r="AG109" s="28">
        <v>0.5</v>
      </c>
      <c r="AH109" s="31">
        <v>1E-3</v>
      </c>
      <c r="AI109" s="31">
        <v>5.1999999999999998E-2</v>
      </c>
      <c r="AJ109" s="31"/>
      <c r="AK109" s="75" t="str">
        <f t="shared" si="345"/>
        <v>1</v>
      </c>
      <c r="AL109" s="75" t="str">
        <f t="shared" si="346"/>
        <v>1</v>
      </c>
      <c r="AM109" s="75" t="str">
        <f t="shared" si="347"/>
        <v>1</v>
      </c>
      <c r="AN109" s="75" t="str">
        <f t="shared" si="348"/>
        <v>1</v>
      </c>
      <c r="AO109" s="75" t="str">
        <f t="shared" si="349"/>
        <v>1</v>
      </c>
      <c r="AP109" s="75" t="str">
        <f t="shared" si="350"/>
        <v>1</v>
      </c>
      <c r="AQ109" s="75" t="str">
        <f t="shared" si="351"/>
        <v>1</v>
      </c>
      <c r="AR109" s="75" t="str">
        <f t="shared" si="352"/>
        <v>1</v>
      </c>
      <c r="AS109" s="75">
        <f t="shared" si="353"/>
        <v>1</v>
      </c>
      <c r="AT109" s="75" t="str">
        <f t="shared" si="354"/>
        <v>1</v>
      </c>
    </row>
    <row r="110" spans="1:46" s="10" customFormat="1" ht="15" customHeight="1" x14ac:dyDescent="0.25">
      <c r="A110" s="4">
        <v>108</v>
      </c>
      <c r="B110" s="8">
        <v>60010336</v>
      </c>
      <c r="C110" s="4" t="s">
        <v>104</v>
      </c>
      <c r="D110" s="8" t="s">
        <v>159</v>
      </c>
      <c r="E110" s="8"/>
      <c r="F110" s="4" t="str">
        <f t="shared" si="355"/>
        <v xml:space="preserve">SAN LUIS TRA3 </v>
      </c>
      <c r="G110" s="8" t="s">
        <v>19</v>
      </c>
      <c r="H110" s="8" t="s">
        <v>599</v>
      </c>
      <c r="I110" s="4" t="s">
        <v>249</v>
      </c>
      <c r="J110" s="8" t="s">
        <v>116</v>
      </c>
      <c r="K110" s="8" t="s">
        <v>470</v>
      </c>
      <c r="L110" s="8">
        <v>2023</v>
      </c>
      <c r="M110" s="4" t="s">
        <v>267</v>
      </c>
      <c r="N110" s="4" t="str">
        <f t="shared" si="356"/>
        <v>S</v>
      </c>
      <c r="O110" s="4" t="s">
        <v>597</v>
      </c>
      <c r="P110" s="8">
        <v>2024</v>
      </c>
      <c r="Q110" s="8"/>
      <c r="R110" s="4" t="s">
        <v>119</v>
      </c>
      <c r="S110" s="4"/>
      <c r="T110" s="4"/>
      <c r="U110" s="4"/>
      <c r="V110" s="4" t="s">
        <v>448</v>
      </c>
      <c r="W110" s="4">
        <v>220</v>
      </c>
      <c r="X110" s="13">
        <v>45694</v>
      </c>
      <c r="Y110" s="144">
        <v>52.4</v>
      </c>
      <c r="Z110" s="144" t="s">
        <v>664</v>
      </c>
      <c r="AA110" s="144" t="s">
        <v>665</v>
      </c>
      <c r="AB110" s="144">
        <v>0.88400000000000001</v>
      </c>
      <c r="AC110" s="144">
        <v>75</v>
      </c>
      <c r="AD110" s="144">
        <v>3</v>
      </c>
      <c r="AE110" s="144">
        <v>42.8</v>
      </c>
      <c r="AF110" s="144">
        <v>3.0000000000000001E-3</v>
      </c>
      <c r="AG110" s="28">
        <v>0.5</v>
      </c>
      <c r="AH110" s="31">
        <v>1E-3</v>
      </c>
      <c r="AI110" s="31">
        <v>6.9000000000000006E-2</v>
      </c>
      <c r="AJ110" s="31"/>
      <c r="AK110" s="75" t="str">
        <f t="shared" si="345"/>
        <v>1</v>
      </c>
      <c r="AL110" s="75" t="str">
        <f t="shared" si="346"/>
        <v>1</v>
      </c>
      <c r="AM110" s="75" t="str">
        <f t="shared" si="347"/>
        <v>1</v>
      </c>
      <c r="AN110" s="75" t="str">
        <f t="shared" si="348"/>
        <v>1</v>
      </c>
      <c r="AO110" s="75" t="str">
        <f t="shared" si="349"/>
        <v>1</v>
      </c>
      <c r="AP110" s="75" t="str">
        <f t="shared" si="350"/>
        <v>1</v>
      </c>
      <c r="AQ110" s="75" t="str">
        <f t="shared" si="351"/>
        <v>1</v>
      </c>
      <c r="AR110" s="75" t="str">
        <f t="shared" si="352"/>
        <v>1</v>
      </c>
      <c r="AS110" s="75">
        <f t="shared" si="353"/>
        <v>1</v>
      </c>
      <c r="AT110" s="75" t="str">
        <f t="shared" si="354"/>
        <v>1</v>
      </c>
    </row>
    <row r="111" spans="1:46" s="10" customFormat="1" ht="15" customHeight="1" x14ac:dyDescent="0.25">
      <c r="A111" s="4">
        <v>109</v>
      </c>
      <c r="B111" s="4">
        <v>60000504</v>
      </c>
      <c r="C111" s="4" t="s">
        <v>220</v>
      </c>
      <c r="D111" s="4" t="s">
        <v>156</v>
      </c>
      <c r="E111" s="3"/>
      <c r="F111" s="4" t="s">
        <v>397</v>
      </c>
      <c r="G111" s="4" t="s">
        <v>29</v>
      </c>
      <c r="H111" s="4" t="s">
        <v>149</v>
      </c>
      <c r="I111" s="4" t="s">
        <v>245</v>
      </c>
      <c r="J111" s="4">
        <v>10</v>
      </c>
      <c r="K111" s="4" t="s">
        <v>218</v>
      </c>
      <c r="L111" s="4">
        <v>1998</v>
      </c>
      <c r="M111" s="4" t="s">
        <v>266</v>
      </c>
      <c r="N111" s="4" t="s">
        <v>304</v>
      </c>
      <c r="O111" s="4"/>
      <c r="P111" s="4"/>
      <c r="Q111" s="4"/>
      <c r="R111" s="4" t="s">
        <v>123</v>
      </c>
      <c r="S111" s="13"/>
      <c r="T111" s="4"/>
      <c r="U111" s="4"/>
      <c r="V111" s="4" t="s">
        <v>448</v>
      </c>
      <c r="W111" s="4">
        <v>60</v>
      </c>
      <c r="X111" s="13">
        <v>45706</v>
      </c>
      <c r="Y111" s="27">
        <v>78</v>
      </c>
      <c r="Z111" s="27">
        <v>25</v>
      </c>
      <c r="AA111" s="28" t="s">
        <v>665</v>
      </c>
      <c r="AB111" s="31">
        <v>0.88200000000000001</v>
      </c>
      <c r="AC111" s="32">
        <v>75</v>
      </c>
      <c r="AD111" s="28">
        <v>5</v>
      </c>
      <c r="AE111" s="28">
        <v>27.1</v>
      </c>
      <c r="AF111" s="33">
        <v>0.02</v>
      </c>
      <c r="AG111" s="28">
        <v>1.5</v>
      </c>
      <c r="AH111" s="31">
        <v>3.6999999999999998E-2</v>
      </c>
      <c r="AI111" s="31">
        <v>1.3540000000000001</v>
      </c>
      <c r="AJ111" s="31">
        <v>5.6000000000000001E-2</v>
      </c>
      <c r="AK111" s="75" t="str">
        <f t="shared" si="345"/>
        <v>1</v>
      </c>
      <c r="AL111" s="75" t="str">
        <f t="shared" si="346"/>
        <v>1</v>
      </c>
      <c r="AM111" s="75" t="str">
        <f t="shared" si="347"/>
        <v>1</v>
      </c>
      <c r="AN111" s="75" t="str">
        <f t="shared" si="348"/>
        <v>1</v>
      </c>
      <c r="AO111" s="75" t="str">
        <f t="shared" si="349"/>
        <v>5</v>
      </c>
      <c r="AP111" s="75" t="str">
        <f t="shared" si="350"/>
        <v>1</v>
      </c>
      <c r="AQ111" s="75" t="str">
        <f t="shared" si="351"/>
        <v>1</v>
      </c>
      <c r="AR111" s="75" t="str">
        <f t="shared" si="352"/>
        <v>5</v>
      </c>
      <c r="AS111" s="75">
        <f t="shared" si="353"/>
        <v>1.7272727272727273</v>
      </c>
      <c r="AT111" s="75" t="str">
        <f t="shared" si="354"/>
        <v>3</v>
      </c>
    </row>
    <row r="112" spans="1:46" s="10" customFormat="1" ht="15" customHeight="1" x14ac:dyDescent="0.25">
      <c r="A112" s="4">
        <v>110</v>
      </c>
      <c r="B112" s="4">
        <v>500089</v>
      </c>
      <c r="C112" s="4" t="s">
        <v>98</v>
      </c>
      <c r="D112" s="4" t="s">
        <v>158</v>
      </c>
      <c r="E112" s="3" t="s">
        <v>152</v>
      </c>
      <c r="F112" s="4" t="s">
        <v>398</v>
      </c>
      <c r="G112" s="4" t="s">
        <v>53</v>
      </c>
      <c r="H112" s="4" t="s">
        <v>52</v>
      </c>
      <c r="I112" s="4" t="s">
        <v>249</v>
      </c>
      <c r="J112" s="4" t="s">
        <v>116</v>
      </c>
      <c r="K112" s="4" t="s">
        <v>117</v>
      </c>
      <c r="L112" s="4">
        <v>2018</v>
      </c>
      <c r="M112" s="4" t="s">
        <v>267</v>
      </c>
      <c r="N112" s="4" t="s">
        <v>153</v>
      </c>
      <c r="O112" s="4" t="s">
        <v>118</v>
      </c>
      <c r="P112" s="4"/>
      <c r="Q112" s="4"/>
      <c r="R112" s="4" t="s">
        <v>119</v>
      </c>
      <c r="S112" s="13"/>
      <c r="T112" s="4"/>
      <c r="U112" s="4"/>
      <c r="V112" s="4" t="s">
        <v>448</v>
      </c>
      <c r="W112" s="4">
        <v>220</v>
      </c>
      <c r="X112" s="13">
        <v>45700</v>
      </c>
      <c r="Y112" s="27">
        <v>78</v>
      </c>
      <c r="Z112" s="27" t="s">
        <v>664</v>
      </c>
      <c r="AA112" s="28" t="s">
        <v>665</v>
      </c>
      <c r="AB112" s="31">
        <v>0.873</v>
      </c>
      <c r="AC112" s="32">
        <v>75</v>
      </c>
      <c r="AD112" s="28">
        <v>6</v>
      </c>
      <c r="AE112" s="28">
        <v>41</v>
      </c>
      <c r="AF112" s="33">
        <v>1E-3</v>
      </c>
      <c r="AG112" s="28">
        <v>0.5</v>
      </c>
      <c r="AH112" s="31">
        <v>1E-3</v>
      </c>
      <c r="AI112" s="31">
        <v>7.8E-2</v>
      </c>
      <c r="AJ112" s="31"/>
      <c r="AK112" s="75" t="str">
        <f t="shared" si="345"/>
        <v>1</v>
      </c>
      <c r="AL112" s="75" t="str">
        <f t="shared" si="346"/>
        <v>1</v>
      </c>
      <c r="AM112" s="75" t="str">
        <f t="shared" si="347"/>
        <v>1</v>
      </c>
      <c r="AN112" s="75" t="str">
        <f t="shared" si="348"/>
        <v>1</v>
      </c>
      <c r="AO112" s="75" t="str">
        <f t="shared" si="349"/>
        <v>1</v>
      </c>
      <c r="AP112" s="75" t="str">
        <f t="shared" si="350"/>
        <v>1</v>
      </c>
      <c r="AQ112" s="75" t="str">
        <f t="shared" si="351"/>
        <v>1</v>
      </c>
      <c r="AR112" s="75" t="str">
        <f t="shared" si="352"/>
        <v>1</v>
      </c>
      <c r="AS112" s="75">
        <f t="shared" si="353"/>
        <v>1</v>
      </c>
      <c r="AT112" s="75" t="str">
        <f t="shared" si="354"/>
        <v>1</v>
      </c>
    </row>
    <row r="113" spans="1:46" s="10" customFormat="1" ht="15" customHeight="1" x14ac:dyDescent="0.25">
      <c r="A113" s="4">
        <v>111</v>
      </c>
      <c r="B113" s="4">
        <v>500059</v>
      </c>
      <c r="C113" s="4" t="s">
        <v>98</v>
      </c>
      <c r="D113" s="4" t="s">
        <v>158</v>
      </c>
      <c r="E113" s="3" t="s">
        <v>153</v>
      </c>
      <c r="F113" s="4" t="s">
        <v>399</v>
      </c>
      <c r="G113" s="4" t="s">
        <v>53</v>
      </c>
      <c r="H113" s="4" t="s">
        <v>54</v>
      </c>
      <c r="I113" s="4" t="s">
        <v>249</v>
      </c>
      <c r="J113" s="4" t="s">
        <v>116</v>
      </c>
      <c r="K113" s="4" t="s">
        <v>117</v>
      </c>
      <c r="L113" s="4">
        <v>2018</v>
      </c>
      <c r="M113" s="4" t="s">
        <v>267</v>
      </c>
      <c r="N113" s="4" t="s">
        <v>153</v>
      </c>
      <c r="O113" s="4" t="s">
        <v>118</v>
      </c>
      <c r="P113" s="4"/>
      <c r="Q113" s="4"/>
      <c r="R113" s="4" t="s">
        <v>119</v>
      </c>
      <c r="S113" s="13"/>
      <c r="T113" s="4"/>
      <c r="U113" s="4"/>
      <c r="V113" s="4" t="s">
        <v>448</v>
      </c>
      <c r="W113" s="4">
        <v>220</v>
      </c>
      <c r="X113" s="13">
        <v>45700</v>
      </c>
      <c r="Y113" s="27">
        <v>78</v>
      </c>
      <c r="Z113" s="27" t="s">
        <v>664</v>
      </c>
      <c r="AA113" s="28" t="s">
        <v>665</v>
      </c>
      <c r="AB113" s="31">
        <v>0.873</v>
      </c>
      <c r="AC113" s="32">
        <v>75</v>
      </c>
      <c r="AD113" s="28">
        <v>7</v>
      </c>
      <c r="AE113" s="28">
        <v>40.4</v>
      </c>
      <c r="AF113" s="33">
        <v>1E-3</v>
      </c>
      <c r="AG113" s="28">
        <v>0.5</v>
      </c>
      <c r="AH113" s="31">
        <v>7.0000000000000001E-3</v>
      </c>
      <c r="AI113" s="31">
        <v>0.08</v>
      </c>
      <c r="AJ113" s="31"/>
      <c r="AK113" s="75" t="str">
        <f t="shared" si="345"/>
        <v>1</v>
      </c>
      <c r="AL113" s="75" t="str">
        <f t="shared" si="346"/>
        <v>1</v>
      </c>
      <c r="AM113" s="75" t="str">
        <f t="shared" si="347"/>
        <v>1</v>
      </c>
      <c r="AN113" s="75" t="str">
        <f t="shared" si="348"/>
        <v>1</v>
      </c>
      <c r="AO113" s="75" t="str">
        <f t="shared" si="349"/>
        <v>1</v>
      </c>
      <c r="AP113" s="75" t="str">
        <f t="shared" si="350"/>
        <v>1</v>
      </c>
      <c r="AQ113" s="75" t="str">
        <f t="shared" si="351"/>
        <v>1</v>
      </c>
      <c r="AR113" s="75" t="str">
        <f t="shared" si="352"/>
        <v>1</v>
      </c>
      <c r="AS113" s="75">
        <f t="shared" si="353"/>
        <v>1</v>
      </c>
      <c r="AT113" s="75" t="str">
        <f t="shared" si="354"/>
        <v>1</v>
      </c>
    </row>
    <row r="114" spans="1:46" s="10" customFormat="1" ht="15" customHeight="1" x14ac:dyDescent="0.25">
      <c r="A114" s="4">
        <v>112</v>
      </c>
      <c r="B114" s="4">
        <v>60003003</v>
      </c>
      <c r="C114" s="4" t="s">
        <v>98</v>
      </c>
      <c r="D114" s="4" t="s">
        <v>158</v>
      </c>
      <c r="E114" s="3" t="s">
        <v>154</v>
      </c>
      <c r="F114" s="4" t="s">
        <v>400</v>
      </c>
      <c r="G114" s="4" t="s">
        <v>53</v>
      </c>
      <c r="H114" s="4" t="s">
        <v>55</v>
      </c>
      <c r="I114" s="4" t="s">
        <v>249</v>
      </c>
      <c r="J114" s="4" t="s">
        <v>116</v>
      </c>
      <c r="K114" s="4" t="s">
        <v>117</v>
      </c>
      <c r="L114" s="4">
        <v>2018</v>
      </c>
      <c r="M114" s="4" t="s">
        <v>267</v>
      </c>
      <c r="N114" s="4" t="s">
        <v>153</v>
      </c>
      <c r="O114" s="4" t="s">
        <v>118</v>
      </c>
      <c r="P114" s="4"/>
      <c r="Q114" s="4"/>
      <c r="R114" s="4" t="s">
        <v>119</v>
      </c>
      <c r="S114" s="13"/>
      <c r="T114" s="4"/>
      <c r="U114" s="4"/>
      <c r="V114" s="4" t="s">
        <v>448</v>
      </c>
      <c r="W114" s="4">
        <v>220</v>
      </c>
      <c r="X114" s="13">
        <v>45700</v>
      </c>
      <c r="Y114" s="27">
        <v>78</v>
      </c>
      <c r="Z114" s="27" t="s">
        <v>664</v>
      </c>
      <c r="AA114" s="28" t="s">
        <v>665</v>
      </c>
      <c r="AB114" s="31">
        <v>0.874</v>
      </c>
      <c r="AC114" s="32">
        <v>75</v>
      </c>
      <c r="AD114" s="28">
        <v>6</v>
      </c>
      <c r="AE114" s="28">
        <v>39.9</v>
      </c>
      <c r="AF114" s="33">
        <v>1E-3</v>
      </c>
      <c r="AG114" s="28">
        <v>0.5</v>
      </c>
      <c r="AH114" s="31">
        <v>0</v>
      </c>
      <c r="AI114" s="31">
        <v>7.0999999999999994E-2</v>
      </c>
      <c r="AJ114" s="31"/>
      <c r="AK114" s="75" t="str">
        <f t="shared" si="345"/>
        <v>1</v>
      </c>
      <c r="AL114" s="75" t="str">
        <f t="shared" si="346"/>
        <v>1</v>
      </c>
      <c r="AM114" s="75" t="str">
        <f t="shared" si="347"/>
        <v>1</v>
      </c>
      <c r="AN114" s="75" t="str">
        <f t="shared" si="348"/>
        <v>1</v>
      </c>
      <c r="AO114" s="75" t="str">
        <f t="shared" si="349"/>
        <v>1</v>
      </c>
      <c r="AP114" s="75" t="str">
        <f t="shared" si="350"/>
        <v>1</v>
      </c>
      <c r="AQ114" s="75" t="str">
        <f t="shared" si="351"/>
        <v>1</v>
      </c>
      <c r="AR114" s="75" t="str">
        <f t="shared" si="352"/>
        <v>1</v>
      </c>
      <c r="AS114" s="75">
        <f t="shared" si="353"/>
        <v>1</v>
      </c>
      <c r="AT114" s="75" t="str">
        <f t="shared" si="354"/>
        <v>1</v>
      </c>
    </row>
    <row r="115" spans="1:46" s="10" customFormat="1" ht="15" customHeight="1" x14ac:dyDescent="0.25">
      <c r="A115" s="4">
        <v>113</v>
      </c>
      <c r="B115" s="4">
        <v>60000273</v>
      </c>
      <c r="C115" s="4" t="s">
        <v>98</v>
      </c>
      <c r="D115" s="4" t="s">
        <v>159</v>
      </c>
      <c r="E115" s="3"/>
      <c r="F115" s="4" t="s">
        <v>401</v>
      </c>
      <c r="G115" s="4" t="s">
        <v>53</v>
      </c>
      <c r="H115" s="4" t="s">
        <v>56</v>
      </c>
      <c r="I115" s="4" t="s">
        <v>246</v>
      </c>
      <c r="J115" s="4">
        <v>50</v>
      </c>
      <c r="K115" s="4" t="s">
        <v>206</v>
      </c>
      <c r="L115" s="4">
        <v>2018</v>
      </c>
      <c r="M115" s="4" t="s">
        <v>267</v>
      </c>
      <c r="N115" s="4" t="s">
        <v>153</v>
      </c>
      <c r="O115" s="4" t="s">
        <v>118</v>
      </c>
      <c r="P115" s="4"/>
      <c r="Q115" s="4"/>
      <c r="R115" s="4" t="s">
        <v>119</v>
      </c>
      <c r="S115" s="13"/>
      <c r="T115" s="4"/>
      <c r="U115" s="4"/>
      <c r="V115" s="4" t="s">
        <v>448</v>
      </c>
      <c r="W115" s="4">
        <v>220</v>
      </c>
      <c r="X115" s="13">
        <v>45700</v>
      </c>
      <c r="Y115" s="27">
        <v>80</v>
      </c>
      <c r="Z115" s="27" t="s">
        <v>664</v>
      </c>
      <c r="AA115" s="28" t="s">
        <v>665</v>
      </c>
      <c r="AB115" s="31">
        <v>0.875</v>
      </c>
      <c r="AC115" s="32">
        <v>72</v>
      </c>
      <c r="AD115" s="28">
        <v>6</v>
      </c>
      <c r="AE115" s="28">
        <v>41.2</v>
      </c>
      <c r="AF115" s="33">
        <v>1E-3</v>
      </c>
      <c r="AG115" s="28">
        <v>0.5</v>
      </c>
      <c r="AH115" s="31">
        <v>3.0000000000000001E-3</v>
      </c>
      <c r="AI115" s="31">
        <v>5.8999999999999997E-2</v>
      </c>
      <c r="AJ115" s="31"/>
      <c r="AK115" s="75" t="str">
        <f t="shared" si="345"/>
        <v>1</v>
      </c>
      <c r="AL115" s="75" t="str">
        <f t="shared" si="346"/>
        <v>1</v>
      </c>
      <c r="AM115" s="75" t="str">
        <f t="shared" si="347"/>
        <v>1</v>
      </c>
      <c r="AN115" s="75" t="str">
        <f t="shared" si="348"/>
        <v>1</v>
      </c>
      <c r="AO115" s="75" t="str">
        <f t="shared" si="349"/>
        <v>1</v>
      </c>
      <c r="AP115" s="75" t="str">
        <f t="shared" si="350"/>
        <v>1</v>
      </c>
      <c r="AQ115" s="75" t="str">
        <f t="shared" si="351"/>
        <v>1</v>
      </c>
      <c r="AR115" s="75" t="str">
        <f t="shared" si="352"/>
        <v>1</v>
      </c>
      <c r="AS115" s="75">
        <f t="shared" si="353"/>
        <v>1</v>
      </c>
      <c r="AT115" s="75" t="str">
        <f t="shared" si="354"/>
        <v>1</v>
      </c>
    </row>
    <row r="116" spans="1:46" s="10" customFormat="1" ht="15" customHeight="1" x14ac:dyDescent="0.25">
      <c r="A116" s="4">
        <v>114</v>
      </c>
      <c r="B116" s="4">
        <v>50500507</v>
      </c>
      <c r="C116" s="4" t="s">
        <v>95</v>
      </c>
      <c r="D116" s="4" t="s">
        <v>156</v>
      </c>
      <c r="E116" s="3"/>
      <c r="F116" s="4" t="s">
        <v>402</v>
      </c>
      <c r="G116" s="4" t="s">
        <v>12</v>
      </c>
      <c r="H116" s="4" t="s">
        <v>202</v>
      </c>
      <c r="I116" s="4" t="s">
        <v>10</v>
      </c>
      <c r="J116" s="4" t="s">
        <v>144</v>
      </c>
      <c r="K116" s="4" t="s">
        <v>136</v>
      </c>
      <c r="L116" s="4">
        <v>1995</v>
      </c>
      <c r="M116" s="4" t="s">
        <v>266</v>
      </c>
      <c r="N116" s="4" t="s">
        <v>304</v>
      </c>
      <c r="O116" s="4"/>
      <c r="P116" s="4"/>
      <c r="Q116" s="4"/>
      <c r="R116" s="4" t="s">
        <v>123</v>
      </c>
      <c r="S116" s="13"/>
      <c r="T116" s="4"/>
      <c r="U116" s="4"/>
      <c r="V116" s="4" t="s">
        <v>448</v>
      </c>
      <c r="W116" s="4">
        <v>60</v>
      </c>
      <c r="X116" s="13">
        <v>45701</v>
      </c>
      <c r="Y116" s="27">
        <v>58</v>
      </c>
      <c r="Z116" s="27" t="s">
        <v>664</v>
      </c>
      <c r="AA116" s="28" t="s">
        <v>665</v>
      </c>
      <c r="AB116" s="31">
        <v>0.88300000000000001</v>
      </c>
      <c r="AC116" s="32">
        <v>75</v>
      </c>
      <c r="AD116" s="28">
        <v>10</v>
      </c>
      <c r="AE116" s="28">
        <v>30.9</v>
      </c>
      <c r="AF116" s="33">
        <v>0.02</v>
      </c>
      <c r="AG116" s="28">
        <v>1.5</v>
      </c>
      <c r="AH116" s="31">
        <v>1.7999999999999999E-2</v>
      </c>
      <c r="AI116" s="31">
        <v>1.097</v>
      </c>
      <c r="AJ116" s="31">
        <v>0.17199999999999999</v>
      </c>
      <c r="AK116" s="75" t="str">
        <f t="shared" ref="AK116:AK120" si="357">IF(AH116&lt;&gt;"",IF(AH116&lt;=0.1,"1",IF(AND(AH116&gt;0.1,AH116&lt;=0.3),"3",IF(AH116&gt;0.3,"5",""))),"1")</f>
        <v>1</v>
      </c>
      <c r="AL116" s="75" t="str">
        <f t="shared" ref="AL116:AL120" si="358">IF(AI116&lt;&gt;"",IF(AI116&lt;=3,"1",IF(AND(AI116&gt;3,AI116&lt;=4),"3",IF(AI116&gt;4,"5",""))),"1")</f>
        <v>1</v>
      </c>
      <c r="AM116" s="75" t="str">
        <f t="shared" ref="AM116:AM120" si="359">IF(AD116&lt;&gt;"",IF(AD116&lt;=20,"1",IF(AND(AD116&gt;20,AD116&lt;=30),"3",IF(AD116&gt;30,"5",""))),"1")</f>
        <v>1</v>
      </c>
      <c r="AN116" s="75" t="str">
        <f t="shared" ref="AN116:AN120" si="360">IF(AF116&lt;&gt;"",IF(AF116&lt;=0.05,"1",IF(AND(AF116&gt;0.05,AF116&lt;=0.1),"3",IF(AF116&gt;0.1,"5",""))),"1")</f>
        <v>1</v>
      </c>
      <c r="AO116" s="75" t="str">
        <f t="shared" ref="AO116:AO120" si="361">IF(AE116&lt;&gt;"",IF(AE116&gt;=32,"1",IF(AND(AE116&gt;=28,AE116&lt;32),"3",IF(AE116&lt;28,"5",""))),"1")</f>
        <v>3</v>
      </c>
      <c r="AP116" s="75" t="str">
        <f t="shared" ref="AP116:AP120" si="362">IF(AG116&lt;&gt;"",IF(AG116&lt;=3.5,"1",IF(AG116&gt;3.5,"5","")),"1")</f>
        <v>1</v>
      </c>
      <c r="AQ116" s="75" t="str">
        <f t="shared" si="351"/>
        <v>1</v>
      </c>
      <c r="AR116" s="75" t="str">
        <f t="shared" si="352"/>
        <v>3</v>
      </c>
      <c r="AS116" s="75">
        <f t="shared" si="353"/>
        <v>1.3636363636363635</v>
      </c>
      <c r="AT116" s="75" t="str">
        <f t="shared" si="354"/>
        <v>3</v>
      </c>
    </row>
    <row r="117" spans="1:46" s="10" customFormat="1" ht="15" customHeight="1" x14ac:dyDescent="0.25">
      <c r="A117" s="4">
        <v>115</v>
      </c>
      <c r="B117" s="4">
        <v>60007215</v>
      </c>
      <c r="C117" s="4" t="s">
        <v>95</v>
      </c>
      <c r="D117" s="4" t="s">
        <v>163</v>
      </c>
      <c r="E117" s="3"/>
      <c r="F117" s="4" t="s">
        <v>403</v>
      </c>
      <c r="G117" s="4" t="s">
        <v>29</v>
      </c>
      <c r="H117" s="4">
        <v>147400</v>
      </c>
      <c r="I117" s="4" t="s">
        <v>245</v>
      </c>
      <c r="J117" s="4">
        <v>25</v>
      </c>
      <c r="K117" s="4" t="s">
        <v>176</v>
      </c>
      <c r="L117" s="4">
        <v>2016</v>
      </c>
      <c r="M117" s="4" t="s">
        <v>267</v>
      </c>
      <c r="N117" s="4" t="s">
        <v>153</v>
      </c>
      <c r="O117" s="4" t="s">
        <v>148</v>
      </c>
      <c r="P117" s="4">
        <v>2017</v>
      </c>
      <c r="Q117" s="4"/>
      <c r="R117" s="4" t="s">
        <v>119</v>
      </c>
      <c r="S117" s="13"/>
      <c r="T117" s="4"/>
      <c r="U117" s="4"/>
      <c r="V117" s="4" t="s">
        <v>448</v>
      </c>
      <c r="W117" s="4">
        <v>60</v>
      </c>
      <c r="X117" s="13">
        <v>45701</v>
      </c>
      <c r="Y117" s="27">
        <v>54</v>
      </c>
      <c r="Z117" s="27" t="s">
        <v>664</v>
      </c>
      <c r="AA117" s="28" t="s">
        <v>665</v>
      </c>
      <c r="AB117" s="31">
        <v>0.88300000000000001</v>
      </c>
      <c r="AC117" s="32">
        <v>75</v>
      </c>
      <c r="AD117" s="28">
        <v>7</v>
      </c>
      <c r="AE117" s="28">
        <v>34.9</v>
      </c>
      <c r="AF117" s="33">
        <v>2E-3</v>
      </c>
      <c r="AG117" s="28">
        <v>0.5</v>
      </c>
      <c r="AH117" s="31">
        <v>2E-3</v>
      </c>
      <c r="AI117" s="31">
        <v>9.7000000000000003E-2</v>
      </c>
      <c r="AJ117" s="31"/>
      <c r="AK117" s="75" t="str">
        <f t="shared" si="357"/>
        <v>1</v>
      </c>
      <c r="AL117" s="75" t="str">
        <f t="shared" si="358"/>
        <v>1</v>
      </c>
      <c r="AM117" s="75" t="str">
        <f t="shared" si="359"/>
        <v>1</v>
      </c>
      <c r="AN117" s="75" t="str">
        <f t="shared" si="360"/>
        <v>1</v>
      </c>
      <c r="AO117" s="75" t="str">
        <f t="shared" si="361"/>
        <v>1</v>
      </c>
      <c r="AP117" s="75" t="str">
        <f t="shared" si="362"/>
        <v>1</v>
      </c>
      <c r="AQ117" s="75" t="str">
        <f t="shared" ref="AQ117:AQ121" si="363">IF(AC117&lt;&gt;"",IF(AND(W117=60,AC117&gt;=40),"1",IF(AND(W117=60,AC117&gt;=35,AC117&lt;40),"3",IF(AND(W117=60,AC117&lt;35),"5",IF(AND(W117=220,AC117&gt;=50),"1",IF(AND(W117=220,AC117&gt;=45,AC117&lt;50),"2",IF(AND(W117=220,AC117&lt;45),"5","")))))),"1")</f>
        <v>1</v>
      </c>
      <c r="AR117" s="75" t="str">
        <f t="shared" ref="AR117:AR121" si="364">IF(AJ117&lt;&gt;"",IF(AJ117&gt;=0.2,"1",IF(AND(AJ117&gt;=0.1,AJ117&lt;0.2),"3",IF(AJ117&lt;0.1,"5",""))),"1")</f>
        <v>1</v>
      </c>
      <c r="AS117" s="75">
        <f t="shared" ref="AS117:AS121" si="365">+(3*AK117+3*AL117+4*AM117+2*AN117+3*AO117+1*AP117+5*AQ117+1*AR117)/22</f>
        <v>1</v>
      </c>
      <c r="AT117" s="75" t="str">
        <f t="shared" ref="AT117:AT121" si="366">IF(AND(AS117&gt;0,AS117&lt;=1),"1",IF(AND(AS117&gt;1,AS117&lt;=2),"3",IF(AND(AS117&gt;2,AS117&lt;=3),"6",IF(AND(AS117&gt;3,AS117&lt;=4),"8",IF(AND(AS117&gt;4,AS117&lt;=5),"10","")))))</f>
        <v>1</v>
      </c>
    </row>
    <row r="118" spans="1:46" s="10" customFormat="1" ht="15" customHeight="1" x14ac:dyDescent="0.25">
      <c r="A118" s="4">
        <v>116</v>
      </c>
      <c r="B118" s="4">
        <v>60007547</v>
      </c>
      <c r="C118" s="4" t="s">
        <v>114</v>
      </c>
      <c r="D118" s="4" t="s">
        <v>156</v>
      </c>
      <c r="E118" s="3"/>
      <c r="F118" s="4" t="s">
        <v>404</v>
      </c>
      <c r="G118" s="4" t="s">
        <v>19</v>
      </c>
      <c r="H118" s="4" t="s">
        <v>78</v>
      </c>
      <c r="I118" s="4" t="s">
        <v>244</v>
      </c>
      <c r="J118" s="4" t="s">
        <v>147</v>
      </c>
      <c r="K118" s="4" t="s">
        <v>130</v>
      </c>
      <c r="L118" s="4">
        <v>2017</v>
      </c>
      <c r="M118" s="4" t="s">
        <v>267</v>
      </c>
      <c r="N118" s="4" t="s">
        <v>153</v>
      </c>
      <c r="O118" s="4" t="s">
        <v>118</v>
      </c>
      <c r="P118" s="4">
        <v>2017</v>
      </c>
      <c r="Q118" s="4"/>
      <c r="R118" s="4" t="s">
        <v>119</v>
      </c>
      <c r="S118" s="13"/>
      <c r="T118" s="4"/>
      <c r="U118" s="4"/>
      <c r="V118" s="4" t="s">
        <v>448</v>
      </c>
      <c r="W118" s="4">
        <v>60</v>
      </c>
      <c r="X118" s="13">
        <v>45699</v>
      </c>
      <c r="Y118" s="27">
        <v>74</v>
      </c>
      <c r="Z118" s="27">
        <v>31</v>
      </c>
      <c r="AA118" s="28" t="s">
        <v>665</v>
      </c>
      <c r="AB118" s="31">
        <v>0.88100000000000001</v>
      </c>
      <c r="AC118" s="32">
        <v>72</v>
      </c>
      <c r="AD118" s="28">
        <v>3</v>
      </c>
      <c r="AE118" s="28">
        <v>35.799999999999997</v>
      </c>
      <c r="AF118" s="33">
        <v>2E-3</v>
      </c>
      <c r="AG118" s="28">
        <v>0.5</v>
      </c>
      <c r="AH118" s="31">
        <v>0.04</v>
      </c>
      <c r="AI118" s="31">
        <v>1.1200000000000001</v>
      </c>
      <c r="AJ118" s="31"/>
      <c r="AK118" s="75" t="str">
        <f t="shared" si="357"/>
        <v>1</v>
      </c>
      <c r="AL118" s="75" t="str">
        <f t="shared" si="358"/>
        <v>1</v>
      </c>
      <c r="AM118" s="75" t="str">
        <f t="shared" si="359"/>
        <v>1</v>
      </c>
      <c r="AN118" s="75" t="str">
        <f t="shared" si="360"/>
        <v>1</v>
      </c>
      <c r="AO118" s="75" t="str">
        <f t="shared" si="361"/>
        <v>1</v>
      </c>
      <c r="AP118" s="75" t="str">
        <f t="shared" si="362"/>
        <v>1</v>
      </c>
      <c r="AQ118" s="75" t="str">
        <f t="shared" si="363"/>
        <v>1</v>
      </c>
      <c r="AR118" s="75" t="str">
        <f t="shared" si="364"/>
        <v>1</v>
      </c>
      <c r="AS118" s="75">
        <f t="shared" si="365"/>
        <v>1</v>
      </c>
      <c r="AT118" s="75" t="str">
        <f t="shared" si="366"/>
        <v>1</v>
      </c>
    </row>
    <row r="119" spans="1:46" s="10" customFormat="1" ht="15" customHeight="1" x14ac:dyDescent="0.25">
      <c r="A119" s="4">
        <v>117</v>
      </c>
      <c r="B119" s="4">
        <v>60006149</v>
      </c>
      <c r="C119" s="4" t="s">
        <v>114</v>
      </c>
      <c r="D119" s="4" t="s">
        <v>163</v>
      </c>
      <c r="E119" s="3"/>
      <c r="F119" s="4" t="s">
        <v>405</v>
      </c>
      <c r="G119" s="4" t="s">
        <v>29</v>
      </c>
      <c r="H119" s="4">
        <v>146918</v>
      </c>
      <c r="I119" s="4" t="s">
        <v>10</v>
      </c>
      <c r="J119" s="4">
        <v>50</v>
      </c>
      <c r="K119" s="4" t="s">
        <v>129</v>
      </c>
      <c r="L119" s="4">
        <v>2014</v>
      </c>
      <c r="M119" s="4" t="s">
        <v>267</v>
      </c>
      <c r="N119" s="4" t="s">
        <v>153</v>
      </c>
      <c r="O119" s="4" t="s">
        <v>148</v>
      </c>
      <c r="P119" s="4"/>
      <c r="Q119" s="4"/>
      <c r="R119" s="4" t="s">
        <v>119</v>
      </c>
      <c r="S119" s="13"/>
      <c r="T119" s="4"/>
      <c r="U119" s="4"/>
      <c r="V119" s="4" t="s">
        <v>448</v>
      </c>
      <c r="W119" s="4">
        <v>60</v>
      </c>
      <c r="X119" s="13">
        <v>45699</v>
      </c>
      <c r="Y119" s="27">
        <v>74</v>
      </c>
      <c r="Z119" s="27">
        <v>31</v>
      </c>
      <c r="AA119" s="28" t="s">
        <v>665</v>
      </c>
      <c r="AB119" s="31">
        <v>0.88300000000000001</v>
      </c>
      <c r="AC119" s="32">
        <v>68</v>
      </c>
      <c r="AD119" s="28">
        <v>4</v>
      </c>
      <c r="AE119" s="28">
        <v>33.6</v>
      </c>
      <c r="AF119" s="33">
        <v>2E-3</v>
      </c>
      <c r="AG119" s="28">
        <v>0.5</v>
      </c>
      <c r="AH119" s="31">
        <v>1.2E-2</v>
      </c>
      <c r="AI119" s="31">
        <v>0.22700000000000001</v>
      </c>
      <c r="AJ119" s="31"/>
      <c r="AK119" s="75" t="str">
        <f t="shared" si="357"/>
        <v>1</v>
      </c>
      <c r="AL119" s="75" t="str">
        <f t="shared" si="358"/>
        <v>1</v>
      </c>
      <c r="AM119" s="75" t="str">
        <f t="shared" si="359"/>
        <v>1</v>
      </c>
      <c r="AN119" s="75" t="str">
        <f t="shared" si="360"/>
        <v>1</v>
      </c>
      <c r="AO119" s="75" t="str">
        <f t="shared" si="361"/>
        <v>1</v>
      </c>
      <c r="AP119" s="75" t="str">
        <f t="shared" si="362"/>
        <v>1</v>
      </c>
      <c r="AQ119" s="75" t="str">
        <f t="shared" si="363"/>
        <v>1</v>
      </c>
      <c r="AR119" s="75" t="str">
        <f t="shared" si="364"/>
        <v>1</v>
      </c>
      <c r="AS119" s="75">
        <f t="shared" si="365"/>
        <v>1</v>
      </c>
      <c r="AT119" s="75" t="str">
        <f t="shared" si="366"/>
        <v>1</v>
      </c>
    </row>
    <row r="120" spans="1:46" s="10" customFormat="1" ht="14.1" customHeight="1" x14ac:dyDescent="0.25">
      <c r="A120" s="4">
        <v>118</v>
      </c>
      <c r="B120" s="4">
        <v>60006097</v>
      </c>
      <c r="C120" s="4" t="s">
        <v>109</v>
      </c>
      <c r="D120" s="4" t="s">
        <v>156</v>
      </c>
      <c r="E120" s="3"/>
      <c r="F120" s="4" t="s">
        <v>605</v>
      </c>
      <c r="G120" s="4" t="s">
        <v>29</v>
      </c>
      <c r="H120" s="4" t="s">
        <v>500</v>
      </c>
      <c r="I120" s="4" t="s">
        <v>244</v>
      </c>
      <c r="J120" s="4">
        <v>50</v>
      </c>
      <c r="K120" s="4" t="s">
        <v>130</v>
      </c>
      <c r="L120" s="4">
        <v>2014</v>
      </c>
      <c r="M120" s="4" t="s">
        <v>267</v>
      </c>
      <c r="N120" s="4" t="s">
        <v>153</v>
      </c>
      <c r="O120" s="4" t="s">
        <v>133</v>
      </c>
      <c r="P120" s="4">
        <v>2015</v>
      </c>
      <c r="Q120" s="4" t="s">
        <v>501</v>
      </c>
      <c r="R120" s="4" t="s">
        <v>119</v>
      </c>
      <c r="S120" s="13"/>
      <c r="T120" s="4"/>
      <c r="U120" s="4"/>
      <c r="V120" s="4" t="s">
        <v>448</v>
      </c>
      <c r="W120" s="4">
        <v>60</v>
      </c>
      <c r="X120" s="13">
        <v>45697</v>
      </c>
      <c r="Y120" s="27">
        <v>64</v>
      </c>
      <c r="Z120" s="27" t="s">
        <v>664</v>
      </c>
      <c r="AA120" s="28" t="s">
        <v>665</v>
      </c>
      <c r="AB120" s="31">
        <v>0.88200000000000001</v>
      </c>
      <c r="AC120" s="32">
        <v>74</v>
      </c>
      <c r="AD120" s="28">
        <v>5</v>
      </c>
      <c r="AE120" s="28">
        <v>36.299999999999997</v>
      </c>
      <c r="AF120" s="33">
        <v>2E-3</v>
      </c>
      <c r="AG120" s="28">
        <v>0.5</v>
      </c>
      <c r="AH120" s="31">
        <v>1.7000000000000001E-2</v>
      </c>
      <c r="AI120" s="31">
        <v>0.379</v>
      </c>
      <c r="AJ120" s="31">
        <v>0.112</v>
      </c>
      <c r="AK120" s="75" t="str">
        <f t="shared" si="357"/>
        <v>1</v>
      </c>
      <c r="AL120" s="75" t="str">
        <f t="shared" si="358"/>
        <v>1</v>
      </c>
      <c r="AM120" s="75" t="str">
        <f t="shared" si="359"/>
        <v>1</v>
      </c>
      <c r="AN120" s="75" t="str">
        <f t="shared" si="360"/>
        <v>1</v>
      </c>
      <c r="AO120" s="75" t="str">
        <f t="shared" si="361"/>
        <v>1</v>
      </c>
      <c r="AP120" s="75" t="str">
        <f t="shared" si="362"/>
        <v>1</v>
      </c>
      <c r="AQ120" s="75" t="str">
        <f t="shared" si="363"/>
        <v>1</v>
      </c>
      <c r="AR120" s="75" t="str">
        <f t="shared" si="364"/>
        <v>3</v>
      </c>
      <c r="AS120" s="75">
        <f t="shared" si="365"/>
        <v>1.0909090909090908</v>
      </c>
      <c r="AT120" s="75" t="str">
        <f t="shared" si="366"/>
        <v>3</v>
      </c>
    </row>
    <row r="121" spans="1:46" s="10" customFormat="1" ht="15" customHeight="1" x14ac:dyDescent="0.25">
      <c r="A121" s="4">
        <v>119</v>
      </c>
      <c r="B121" s="4">
        <v>50500508</v>
      </c>
      <c r="C121" s="4" t="s">
        <v>109</v>
      </c>
      <c r="D121" s="4" t="s">
        <v>163</v>
      </c>
      <c r="E121" s="3"/>
      <c r="F121" s="4" t="s">
        <v>407</v>
      </c>
      <c r="G121" s="4" t="s">
        <v>12</v>
      </c>
      <c r="H121" s="4" t="s">
        <v>73</v>
      </c>
      <c r="I121" s="4" t="s">
        <v>10</v>
      </c>
      <c r="J121" s="4" t="s">
        <v>144</v>
      </c>
      <c r="K121" s="4" t="s">
        <v>136</v>
      </c>
      <c r="L121" s="4">
        <v>1995</v>
      </c>
      <c r="M121" s="4" t="s">
        <v>266</v>
      </c>
      <c r="N121" s="4" t="s">
        <v>304</v>
      </c>
      <c r="O121" s="4" t="s">
        <v>122</v>
      </c>
      <c r="P121" s="4"/>
      <c r="Q121" s="4"/>
      <c r="R121" s="4" t="s">
        <v>123</v>
      </c>
      <c r="S121" s="13"/>
      <c r="T121" s="4"/>
      <c r="U121" s="4"/>
      <c r="V121" s="4" t="s">
        <v>448</v>
      </c>
      <c r="W121" s="4">
        <v>60</v>
      </c>
      <c r="X121" s="13">
        <v>45697</v>
      </c>
      <c r="Y121" s="27">
        <v>65</v>
      </c>
      <c r="Z121" s="27" t="s">
        <v>664</v>
      </c>
      <c r="AA121" s="28" t="s">
        <v>665</v>
      </c>
      <c r="AB121" s="31">
        <v>0.88100000000000001</v>
      </c>
      <c r="AC121" s="32">
        <v>51</v>
      </c>
      <c r="AD121" s="28">
        <v>13</v>
      </c>
      <c r="AE121" s="28">
        <v>31.8</v>
      </c>
      <c r="AF121" s="33">
        <v>0.02</v>
      </c>
      <c r="AG121" s="28">
        <v>2</v>
      </c>
      <c r="AH121" s="31">
        <v>0.02</v>
      </c>
      <c r="AI121" s="31">
        <v>0.68300000000000005</v>
      </c>
      <c r="AJ121" s="31"/>
      <c r="AK121" s="75" t="str">
        <f t="shared" ref="AK121:AK122" si="367">IF(AH121&lt;&gt;"",IF(AH121&lt;=0.1,"1",IF(AND(AH121&gt;0.1,AH121&lt;=0.3),"3",IF(AH121&gt;0.3,"5",""))),"1")</f>
        <v>1</v>
      </c>
      <c r="AL121" s="75" t="str">
        <f t="shared" ref="AL121:AL122" si="368">IF(AI121&lt;&gt;"",IF(AI121&lt;=3,"1",IF(AND(AI121&gt;3,AI121&lt;=4),"3",IF(AI121&gt;4,"5",""))),"1")</f>
        <v>1</v>
      </c>
      <c r="AM121" s="75" t="str">
        <f t="shared" ref="AM121:AM122" si="369">IF(AD121&lt;&gt;"",IF(AD121&lt;=20,"1",IF(AND(AD121&gt;20,AD121&lt;=30),"3",IF(AD121&gt;30,"5",""))),"1")</f>
        <v>1</v>
      </c>
      <c r="AN121" s="75" t="str">
        <f t="shared" ref="AN121:AN122" si="370">IF(AF121&lt;&gt;"",IF(AF121&lt;=0.05,"1",IF(AND(AF121&gt;0.05,AF121&lt;=0.1),"3",IF(AF121&gt;0.1,"5",""))),"1")</f>
        <v>1</v>
      </c>
      <c r="AO121" s="75" t="str">
        <f t="shared" ref="AO121:AO122" si="371">IF(AE121&lt;&gt;"",IF(AE121&gt;=32,"1",IF(AND(AE121&gt;=28,AE121&lt;32),"3",IF(AE121&lt;28,"5",""))),"1")</f>
        <v>3</v>
      </c>
      <c r="AP121" s="75" t="str">
        <f t="shared" ref="AP121:AP122" si="372">IF(AG121&lt;&gt;"",IF(AG121&lt;=3.5,"1",IF(AG121&gt;3.5,"5","")),"1")</f>
        <v>1</v>
      </c>
      <c r="AQ121" s="75" t="str">
        <f t="shared" si="363"/>
        <v>1</v>
      </c>
      <c r="AR121" s="75" t="str">
        <f t="shared" si="364"/>
        <v>1</v>
      </c>
      <c r="AS121" s="75">
        <f t="shared" si="365"/>
        <v>1.2727272727272727</v>
      </c>
      <c r="AT121" s="75" t="str">
        <f t="shared" si="366"/>
        <v>3</v>
      </c>
    </row>
    <row r="122" spans="1:46" s="10" customFormat="1" ht="15" customHeight="1" x14ac:dyDescent="0.25">
      <c r="A122" s="4">
        <v>120</v>
      </c>
      <c r="B122" s="4">
        <v>60000001</v>
      </c>
      <c r="C122" s="4" t="s">
        <v>101</v>
      </c>
      <c r="D122" s="4" t="s">
        <v>159</v>
      </c>
      <c r="E122" s="3" t="s">
        <v>152</v>
      </c>
      <c r="F122" s="4" t="s">
        <v>408</v>
      </c>
      <c r="G122" s="4" t="s">
        <v>12</v>
      </c>
      <c r="H122" s="4" t="s">
        <v>193</v>
      </c>
      <c r="I122" s="4" t="s">
        <v>249</v>
      </c>
      <c r="J122" s="4" t="s">
        <v>131</v>
      </c>
      <c r="K122" s="4" t="s">
        <v>142</v>
      </c>
      <c r="L122" s="4">
        <v>1998</v>
      </c>
      <c r="M122" s="4" t="s">
        <v>266</v>
      </c>
      <c r="N122" s="4" t="s">
        <v>304</v>
      </c>
      <c r="O122" s="4" t="s">
        <v>122</v>
      </c>
      <c r="P122" s="4"/>
      <c r="Q122" s="4"/>
      <c r="R122" s="4" t="s">
        <v>123</v>
      </c>
      <c r="S122" s="13"/>
      <c r="T122" s="4"/>
      <c r="U122" s="4"/>
      <c r="V122" s="4" t="s">
        <v>448</v>
      </c>
      <c r="W122" s="4">
        <v>220</v>
      </c>
      <c r="X122" s="13">
        <v>45701</v>
      </c>
      <c r="Y122" s="27">
        <v>75</v>
      </c>
      <c r="Z122" s="27">
        <v>27</v>
      </c>
      <c r="AA122" s="28" t="s">
        <v>665</v>
      </c>
      <c r="AB122" s="31">
        <v>0.88100000000000001</v>
      </c>
      <c r="AC122" s="32">
        <v>75</v>
      </c>
      <c r="AD122" s="28">
        <v>7</v>
      </c>
      <c r="AE122" s="28">
        <v>36</v>
      </c>
      <c r="AF122" s="33">
        <v>0.01</v>
      </c>
      <c r="AG122" s="28">
        <v>1.5</v>
      </c>
      <c r="AH122" s="31">
        <v>2.1999999999999999E-2</v>
      </c>
      <c r="AI122" s="31">
        <v>1.1830000000000001</v>
      </c>
      <c r="AJ122" s="31">
        <v>9.6000000000000002E-2</v>
      </c>
      <c r="AK122" s="75" t="str">
        <f t="shared" si="367"/>
        <v>1</v>
      </c>
      <c r="AL122" s="75" t="str">
        <f t="shared" si="368"/>
        <v>1</v>
      </c>
      <c r="AM122" s="75" t="str">
        <f t="shared" si="369"/>
        <v>1</v>
      </c>
      <c r="AN122" s="75" t="str">
        <f t="shared" si="370"/>
        <v>1</v>
      </c>
      <c r="AO122" s="75" t="str">
        <f t="shared" si="371"/>
        <v>1</v>
      </c>
      <c r="AP122" s="75" t="str">
        <f t="shared" si="372"/>
        <v>1</v>
      </c>
      <c r="AQ122" s="75" t="str">
        <f t="shared" ref="AQ122:AQ123" si="373">IF(AC122&lt;&gt;"",IF(AND(W122=60,AC122&gt;=40),"1",IF(AND(W122=60,AC122&gt;=35,AC122&lt;40),"3",IF(AND(W122=60,AC122&lt;35),"5",IF(AND(W122=220,AC122&gt;=50),"1",IF(AND(W122=220,AC122&gt;=45,AC122&lt;50),"2",IF(AND(W122=220,AC122&lt;45),"5","")))))),"1")</f>
        <v>1</v>
      </c>
      <c r="AR122" s="75" t="str">
        <f t="shared" ref="AR122:AR123" si="374">IF(AJ122&lt;&gt;"",IF(AJ122&gt;=0.2,"1",IF(AND(AJ122&gt;=0.1,AJ122&lt;0.2),"3",IF(AJ122&lt;0.1,"5",""))),"1")</f>
        <v>5</v>
      </c>
      <c r="AS122" s="75">
        <f t="shared" ref="AS122:AS123" si="375">+(3*AK122+3*AL122+4*AM122+2*AN122+3*AO122+1*AP122+5*AQ122+1*AR122)/22</f>
        <v>1.1818181818181819</v>
      </c>
      <c r="AT122" s="75" t="str">
        <f t="shared" ref="AT122:AT123" si="376">IF(AND(AS122&gt;0,AS122&lt;=1),"1",IF(AND(AS122&gt;1,AS122&lt;=2),"3",IF(AND(AS122&gt;2,AS122&lt;=3),"6",IF(AND(AS122&gt;3,AS122&lt;=4),"8",IF(AND(AS122&gt;4,AS122&lt;=5),"10","")))))</f>
        <v>3</v>
      </c>
    </row>
    <row r="123" spans="1:46" s="10" customFormat="1" ht="15" customHeight="1" x14ac:dyDescent="0.25">
      <c r="A123" s="4">
        <v>121</v>
      </c>
      <c r="B123" s="4">
        <v>60000003</v>
      </c>
      <c r="C123" s="4" t="s">
        <v>101</v>
      </c>
      <c r="D123" s="4" t="s">
        <v>159</v>
      </c>
      <c r="E123" s="3" t="s">
        <v>153</v>
      </c>
      <c r="F123" s="4" t="s">
        <v>409</v>
      </c>
      <c r="G123" s="4" t="s">
        <v>12</v>
      </c>
      <c r="H123" s="4" t="s">
        <v>194</v>
      </c>
      <c r="I123" s="4" t="s">
        <v>249</v>
      </c>
      <c r="J123" s="4" t="s">
        <v>131</v>
      </c>
      <c r="K123" s="4" t="s">
        <v>142</v>
      </c>
      <c r="L123" s="4">
        <v>1998</v>
      </c>
      <c r="M123" s="4" t="s">
        <v>266</v>
      </c>
      <c r="N123" s="4" t="s">
        <v>304</v>
      </c>
      <c r="O123" s="4" t="s">
        <v>122</v>
      </c>
      <c r="P123" s="4"/>
      <c r="Q123" s="4"/>
      <c r="R123" s="4" t="s">
        <v>123</v>
      </c>
      <c r="S123" s="13"/>
      <c r="T123" s="4"/>
      <c r="U123" s="4"/>
      <c r="V123" s="4" t="s">
        <v>448</v>
      </c>
      <c r="W123" s="4">
        <v>220</v>
      </c>
      <c r="X123" s="13">
        <v>45701</v>
      </c>
      <c r="Y123" s="27">
        <v>75</v>
      </c>
      <c r="Z123" s="27">
        <v>27</v>
      </c>
      <c r="AA123" s="28" t="s">
        <v>665</v>
      </c>
      <c r="AB123" s="31">
        <v>0.88100000000000001</v>
      </c>
      <c r="AC123" s="32">
        <v>70</v>
      </c>
      <c r="AD123" s="28">
        <v>8</v>
      </c>
      <c r="AE123" s="28">
        <v>33.6</v>
      </c>
      <c r="AF123" s="33">
        <v>0.01</v>
      </c>
      <c r="AG123" s="28">
        <v>2</v>
      </c>
      <c r="AH123" s="31">
        <v>0.05</v>
      </c>
      <c r="AI123" s="31">
        <v>2.056</v>
      </c>
      <c r="AJ123" s="31">
        <v>2.5999999999999999E-2</v>
      </c>
      <c r="AK123" s="75" t="str">
        <f t="shared" ref="AK123:AK126" si="377">IF(AH123&lt;&gt;"",IF(AH123&lt;=0.1,"1",IF(AND(AH123&gt;0.1,AH123&lt;=0.3),"3",IF(AH123&gt;0.3,"5",""))),"1")</f>
        <v>1</v>
      </c>
      <c r="AL123" s="75" t="str">
        <f t="shared" ref="AL123:AL126" si="378">IF(AI123&lt;&gt;"",IF(AI123&lt;=3,"1",IF(AND(AI123&gt;3,AI123&lt;=4),"3",IF(AI123&gt;4,"5",""))),"1")</f>
        <v>1</v>
      </c>
      <c r="AM123" s="75" t="str">
        <f t="shared" ref="AM123:AM126" si="379">IF(AD123&lt;&gt;"",IF(AD123&lt;=20,"1",IF(AND(AD123&gt;20,AD123&lt;=30),"3",IF(AD123&gt;30,"5",""))),"1")</f>
        <v>1</v>
      </c>
      <c r="AN123" s="75" t="str">
        <f t="shared" ref="AN123:AN126" si="380">IF(AF123&lt;&gt;"",IF(AF123&lt;=0.05,"1",IF(AND(AF123&gt;0.05,AF123&lt;=0.1),"3",IF(AF123&gt;0.1,"5",""))),"1")</f>
        <v>1</v>
      </c>
      <c r="AO123" s="75" t="str">
        <f t="shared" ref="AO123:AO126" si="381">IF(AE123&lt;&gt;"",IF(AE123&gt;=32,"1",IF(AND(AE123&gt;=28,AE123&lt;32),"3",IF(AE123&lt;28,"5",""))),"1")</f>
        <v>1</v>
      </c>
      <c r="AP123" s="75" t="str">
        <f t="shared" ref="AP123:AP126" si="382">IF(AG123&lt;&gt;"",IF(AG123&lt;=3.5,"1",IF(AG123&gt;3.5,"5","")),"1")</f>
        <v>1</v>
      </c>
      <c r="AQ123" s="75" t="str">
        <f t="shared" si="373"/>
        <v>1</v>
      </c>
      <c r="AR123" s="75" t="str">
        <f t="shared" si="374"/>
        <v>5</v>
      </c>
      <c r="AS123" s="75">
        <f t="shared" si="375"/>
        <v>1.1818181818181819</v>
      </c>
      <c r="AT123" s="75" t="str">
        <f t="shared" si="376"/>
        <v>3</v>
      </c>
    </row>
    <row r="124" spans="1:46" s="10" customFormat="1" ht="15" customHeight="1" x14ac:dyDescent="0.25">
      <c r="A124" s="4">
        <v>122</v>
      </c>
      <c r="B124" s="4">
        <v>60007944</v>
      </c>
      <c r="C124" s="4" t="s">
        <v>101</v>
      </c>
      <c r="D124" s="4" t="s">
        <v>159</v>
      </c>
      <c r="E124" s="3" t="s">
        <v>154</v>
      </c>
      <c r="F124" s="4" t="s">
        <v>410</v>
      </c>
      <c r="G124" s="4" t="s">
        <v>19</v>
      </c>
      <c r="H124" s="4" t="s">
        <v>59</v>
      </c>
      <c r="I124" s="4" t="s">
        <v>249</v>
      </c>
      <c r="J124" s="4" t="s">
        <v>131</v>
      </c>
      <c r="K124" s="4" t="s">
        <v>142</v>
      </c>
      <c r="L124" s="4">
        <v>2017</v>
      </c>
      <c r="M124" s="4" t="s">
        <v>267</v>
      </c>
      <c r="N124" s="4" t="s">
        <v>153</v>
      </c>
      <c r="O124" s="4" t="s">
        <v>118</v>
      </c>
      <c r="P124" s="4"/>
      <c r="Q124" s="4"/>
      <c r="R124" s="4" t="s">
        <v>119</v>
      </c>
      <c r="S124" s="13"/>
      <c r="T124" s="4"/>
      <c r="U124" s="4"/>
      <c r="V124" s="4" t="s">
        <v>448</v>
      </c>
      <c r="W124" s="4">
        <v>220</v>
      </c>
      <c r="X124" s="13">
        <v>45701</v>
      </c>
      <c r="Y124" s="27">
        <v>75</v>
      </c>
      <c r="Z124" s="27">
        <v>27</v>
      </c>
      <c r="AA124" s="28" t="s">
        <v>665</v>
      </c>
      <c r="AB124" s="31">
        <v>0.88200000000000001</v>
      </c>
      <c r="AC124" s="32">
        <v>67</v>
      </c>
      <c r="AD124" s="28">
        <v>5</v>
      </c>
      <c r="AE124" s="28">
        <v>40.5</v>
      </c>
      <c r="AF124" s="33">
        <v>1E-3</v>
      </c>
      <c r="AG124" s="28">
        <v>0.5</v>
      </c>
      <c r="AH124" s="31">
        <v>5.0000000000000001E-3</v>
      </c>
      <c r="AI124" s="31">
        <v>0.17599999999999999</v>
      </c>
      <c r="AJ124" s="31"/>
      <c r="AK124" s="75" t="str">
        <f t="shared" si="377"/>
        <v>1</v>
      </c>
      <c r="AL124" s="75" t="str">
        <f t="shared" si="378"/>
        <v>1</v>
      </c>
      <c r="AM124" s="75" t="str">
        <f t="shared" si="379"/>
        <v>1</v>
      </c>
      <c r="AN124" s="75" t="str">
        <f t="shared" si="380"/>
        <v>1</v>
      </c>
      <c r="AO124" s="75" t="str">
        <f t="shared" si="381"/>
        <v>1</v>
      </c>
      <c r="AP124" s="75" t="str">
        <f t="shared" si="382"/>
        <v>1</v>
      </c>
      <c r="AQ124" s="75" t="str">
        <f t="shared" ref="AQ124:AQ126" si="383">IF(AC124&lt;&gt;"",IF(AND(W124=60,AC124&gt;=40),"1",IF(AND(W124=60,AC124&gt;=35,AC124&lt;40),"3",IF(AND(W124=60,AC124&lt;35),"5",IF(AND(W124=220,AC124&gt;=50),"1",IF(AND(W124=220,AC124&gt;=45,AC124&lt;50),"2",IF(AND(W124=220,AC124&lt;45),"5","")))))),"1")</f>
        <v>1</v>
      </c>
      <c r="AR124" s="75" t="str">
        <f t="shared" ref="AR124:AR126" si="384">IF(AJ124&lt;&gt;"",IF(AJ124&gt;=0.2,"1",IF(AND(AJ124&gt;=0.1,AJ124&lt;0.2),"3",IF(AJ124&lt;0.1,"5",""))),"1")</f>
        <v>1</v>
      </c>
      <c r="AS124" s="75">
        <f t="shared" ref="AS124:AS126" si="385">+(3*AK124+3*AL124+4*AM124+2*AN124+3*AO124+1*AP124+5*AQ124+1*AR124)/22</f>
        <v>1</v>
      </c>
      <c r="AT124" s="75" t="str">
        <f t="shared" ref="AT124:AT126" si="386">IF(AND(AS124&gt;0,AS124&lt;=1),"1",IF(AND(AS124&gt;1,AS124&lt;=2),"3",IF(AND(AS124&gt;2,AS124&lt;=3),"6",IF(AND(AS124&gt;3,AS124&lt;=4),"8",IF(AND(AS124&gt;4,AS124&lt;=5),"10","")))))</f>
        <v>1</v>
      </c>
    </row>
    <row r="125" spans="1:46" s="10" customFormat="1" ht="15" customHeight="1" x14ac:dyDescent="0.25">
      <c r="A125" s="4">
        <v>123</v>
      </c>
      <c r="B125" s="4">
        <v>50600001</v>
      </c>
      <c r="C125" s="4" t="s">
        <v>101</v>
      </c>
      <c r="D125" s="4" t="s">
        <v>160</v>
      </c>
      <c r="E125" s="3" t="s">
        <v>152</v>
      </c>
      <c r="F125" s="4" t="s">
        <v>411</v>
      </c>
      <c r="G125" s="4" t="s">
        <v>12</v>
      </c>
      <c r="H125" s="4">
        <v>59571</v>
      </c>
      <c r="I125" s="4" t="s">
        <v>249</v>
      </c>
      <c r="J125" s="4" t="s">
        <v>131</v>
      </c>
      <c r="K125" s="4" t="s">
        <v>117</v>
      </c>
      <c r="L125" s="4">
        <v>1996</v>
      </c>
      <c r="M125" s="4" t="s">
        <v>266</v>
      </c>
      <c r="N125" s="4" t="s">
        <v>304</v>
      </c>
      <c r="O125" s="4" t="s">
        <v>122</v>
      </c>
      <c r="P125" s="4"/>
      <c r="Q125" s="4"/>
      <c r="R125" s="4" t="s">
        <v>123</v>
      </c>
      <c r="S125" s="13"/>
      <c r="T125" s="4"/>
      <c r="U125" s="4"/>
      <c r="V125" s="4" t="s">
        <v>448</v>
      </c>
      <c r="W125" s="4">
        <v>220</v>
      </c>
      <c r="X125" s="13">
        <v>45218</v>
      </c>
      <c r="Y125" s="27">
        <v>68</v>
      </c>
      <c r="Z125" s="27"/>
      <c r="AA125" s="28" t="s">
        <v>456</v>
      </c>
      <c r="AB125" s="31">
        <v>0.872</v>
      </c>
      <c r="AC125" s="32">
        <v>72</v>
      </c>
      <c r="AD125" s="28">
        <v>4</v>
      </c>
      <c r="AE125" s="28">
        <v>36.700000000000003</v>
      </c>
      <c r="AF125" s="33">
        <v>0.01</v>
      </c>
      <c r="AG125" s="28">
        <v>1</v>
      </c>
      <c r="AH125" s="31">
        <v>1.7999999999999999E-2</v>
      </c>
      <c r="AI125" s="31">
        <v>1.1579999999999999</v>
      </c>
      <c r="AJ125" s="31"/>
      <c r="AK125" s="75" t="str">
        <f t="shared" si="377"/>
        <v>1</v>
      </c>
      <c r="AL125" s="75" t="str">
        <f t="shared" si="378"/>
        <v>1</v>
      </c>
      <c r="AM125" s="75" t="str">
        <f t="shared" si="379"/>
        <v>1</v>
      </c>
      <c r="AN125" s="75" t="str">
        <f t="shared" si="380"/>
        <v>1</v>
      </c>
      <c r="AO125" s="75" t="str">
        <f t="shared" si="381"/>
        <v>1</v>
      </c>
      <c r="AP125" s="75" t="str">
        <f t="shared" si="382"/>
        <v>1</v>
      </c>
      <c r="AQ125" s="75" t="str">
        <f t="shared" si="383"/>
        <v>1</v>
      </c>
      <c r="AR125" s="75" t="str">
        <f t="shared" si="384"/>
        <v>1</v>
      </c>
      <c r="AS125" s="75">
        <f t="shared" si="385"/>
        <v>1</v>
      </c>
      <c r="AT125" s="75" t="str">
        <f t="shared" si="386"/>
        <v>1</v>
      </c>
    </row>
    <row r="126" spans="1:46" s="10" customFormat="1" ht="15" customHeight="1" x14ac:dyDescent="0.25">
      <c r="A126" s="4">
        <v>124</v>
      </c>
      <c r="B126" s="4">
        <v>50600002</v>
      </c>
      <c r="C126" s="4" t="s">
        <v>101</v>
      </c>
      <c r="D126" s="4" t="s">
        <v>160</v>
      </c>
      <c r="E126" s="3" t="s">
        <v>153</v>
      </c>
      <c r="F126" s="4" t="s">
        <v>412</v>
      </c>
      <c r="G126" s="4" t="s">
        <v>12</v>
      </c>
      <c r="H126" s="4">
        <v>59572</v>
      </c>
      <c r="I126" s="4" t="s">
        <v>249</v>
      </c>
      <c r="J126" s="4" t="s">
        <v>131</v>
      </c>
      <c r="K126" s="4" t="s">
        <v>117</v>
      </c>
      <c r="L126" s="4">
        <v>1996</v>
      </c>
      <c r="M126" s="4" t="s">
        <v>266</v>
      </c>
      <c r="N126" s="4" t="s">
        <v>304</v>
      </c>
      <c r="O126" s="4" t="s">
        <v>122</v>
      </c>
      <c r="P126" s="4"/>
      <c r="Q126" s="4"/>
      <c r="R126" s="4" t="s">
        <v>123</v>
      </c>
      <c r="S126" s="13"/>
      <c r="T126" s="4"/>
      <c r="U126" s="4"/>
      <c r="V126" s="4" t="s">
        <v>448</v>
      </c>
      <c r="W126" s="4">
        <v>220</v>
      </c>
      <c r="X126" s="13">
        <v>45701</v>
      </c>
      <c r="Y126" s="27">
        <v>75</v>
      </c>
      <c r="Z126" s="27">
        <v>27</v>
      </c>
      <c r="AA126" s="28" t="s">
        <v>665</v>
      </c>
      <c r="AB126" s="31">
        <v>0.872</v>
      </c>
      <c r="AC126" s="32">
        <v>74</v>
      </c>
      <c r="AD126" s="28">
        <v>5</v>
      </c>
      <c r="AE126" s="28">
        <v>35.5</v>
      </c>
      <c r="AF126" s="33">
        <v>0.01</v>
      </c>
      <c r="AG126" s="28">
        <v>1.5</v>
      </c>
      <c r="AH126" s="31">
        <v>3.3000000000000002E-2</v>
      </c>
      <c r="AI126" s="31">
        <v>1.6679999999999999</v>
      </c>
      <c r="AJ126" s="31">
        <v>4.3999999999999997E-2</v>
      </c>
      <c r="AK126" s="75" t="str">
        <f t="shared" si="377"/>
        <v>1</v>
      </c>
      <c r="AL126" s="75" t="str">
        <f t="shared" si="378"/>
        <v>1</v>
      </c>
      <c r="AM126" s="75" t="str">
        <f t="shared" si="379"/>
        <v>1</v>
      </c>
      <c r="AN126" s="75" t="str">
        <f t="shared" si="380"/>
        <v>1</v>
      </c>
      <c r="AO126" s="75" t="str">
        <f t="shared" si="381"/>
        <v>1</v>
      </c>
      <c r="AP126" s="75" t="str">
        <f t="shared" si="382"/>
        <v>1</v>
      </c>
      <c r="AQ126" s="75" t="str">
        <f t="shared" si="383"/>
        <v>1</v>
      </c>
      <c r="AR126" s="75" t="str">
        <f t="shared" si="384"/>
        <v>5</v>
      </c>
      <c r="AS126" s="75">
        <f t="shared" si="385"/>
        <v>1.1818181818181819</v>
      </c>
      <c r="AT126" s="75" t="str">
        <f t="shared" si="386"/>
        <v>3</v>
      </c>
    </row>
    <row r="127" spans="1:46" s="10" customFormat="1" ht="15" customHeight="1" x14ac:dyDescent="0.25">
      <c r="A127" s="4">
        <v>125</v>
      </c>
      <c r="B127" s="4">
        <v>50600003</v>
      </c>
      <c r="C127" s="4" t="s">
        <v>101</v>
      </c>
      <c r="D127" s="4" t="s">
        <v>160</v>
      </c>
      <c r="E127" s="3" t="s">
        <v>154</v>
      </c>
      <c r="F127" s="4" t="s">
        <v>413</v>
      </c>
      <c r="G127" s="4" t="s">
        <v>12</v>
      </c>
      <c r="H127" s="4">
        <v>59573</v>
      </c>
      <c r="I127" s="4" t="s">
        <v>249</v>
      </c>
      <c r="J127" s="4" t="s">
        <v>257</v>
      </c>
      <c r="K127" s="4" t="s">
        <v>258</v>
      </c>
      <c r="L127" s="4">
        <v>1996</v>
      </c>
      <c r="M127" s="4" t="s">
        <v>266</v>
      </c>
      <c r="N127" s="4" t="s">
        <v>304</v>
      </c>
      <c r="O127" s="4" t="s">
        <v>122</v>
      </c>
      <c r="P127" s="4">
        <v>1996</v>
      </c>
      <c r="Q127" s="4"/>
      <c r="R127" s="4" t="s">
        <v>123</v>
      </c>
      <c r="S127" s="13"/>
      <c r="T127" s="4"/>
      <c r="U127" s="4"/>
      <c r="V127" s="4" t="s">
        <v>448</v>
      </c>
      <c r="W127" s="4">
        <v>220</v>
      </c>
      <c r="X127" s="13">
        <v>45278</v>
      </c>
      <c r="Y127" s="27"/>
      <c r="Z127" s="27"/>
      <c r="AA127" s="28" t="s">
        <v>456</v>
      </c>
      <c r="AB127" s="31">
        <v>0.875</v>
      </c>
      <c r="AC127" s="32">
        <v>66</v>
      </c>
      <c r="AD127" s="28">
        <v>4</v>
      </c>
      <c r="AE127" s="28">
        <v>36.6</v>
      </c>
      <c r="AF127" s="33">
        <v>0.01</v>
      </c>
      <c r="AG127" s="28">
        <v>1.5</v>
      </c>
      <c r="AH127" s="31">
        <v>2.3E-2</v>
      </c>
      <c r="AI127" s="31">
        <v>1.1950000000000001</v>
      </c>
      <c r="AJ127" s="31"/>
      <c r="AK127" s="75" t="str">
        <f t="shared" ref="AK127:AK128" si="387">IF(AH127&lt;&gt;"",IF(AH127&lt;=0.1,"1",IF(AND(AH127&gt;0.1,AH127&lt;=0.3),"3",IF(AH127&gt;0.3,"5",""))),"1")</f>
        <v>1</v>
      </c>
      <c r="AL127" s="75" t="str">
        <f t="shared" ref="AL127:AL128" si="388">IF(AI127&lt;&gt;"",IF(AI127&lt;=3,"1",IF(AND(AI127&gt;3,AI127&lt;=4),"3",IF(AI127&gt;4,"5",""))),"1")</f>
        <v>1</v>
      </c>
      <c r="AM127" s="75" t="str">
        <f t="shared" ref="AM127:AM128" si="389">IF(AD127&lt;&gt;"",IF(AD127&lt;=20,"1",IF(AND(AD127&gt;20,AD127&lt;=30),"3",IF(AD127&gt;30,"5",""))),"1")</f>
        <v>1</v>
      </c>
      <c r="AN127" s="75" t="str">
        <f t="shared" ref="AN127:AN128" si="390">IF(AF127&lt;&gt;"",IF(AF127&lt;=0.05,"1",IF(AND(AF127&gt;0.05,AF127&lt;=0.1),"3",IF(AF127&gt;0.1,"5",""))),"1")</f>
        <v>1</v>
      </c>
      <c r="AO127" s="75" t="str">
        <f t="shared" ref="AO127:AO128" si="391">IF(AE127&lt;&gt;"",IF(AE127&gt;=32,"1",IF(AND(AE127&gt;=28,AE127&lt;32),"3",IF(AE127&lt;28,"5",""))),"1")</f>
        <v>1</v>
      </c>
      <c r="AP127" s="75" t="str">
        <f t="shared" ref="AP127:AP128" si="392">IF(AG127&lt;&gt;"",IF(AG127&lt;=3.5,"1",IF(AG127&gt;3.5,"5","")),"1")</f>
        <v>1</v>
      </c>
      <c r="AQ127" s="75" t="str">
        <f t="shared" ref="AQ127:AQ128" si="393">IF(AC127&lt;&gt;"",IF(AND(W127=60,AC127&gt;=40),"1",IF(AND(W127=60,AC127&gt;=35,AC127&lt;40),"3",IF(AND(W127=60,AC127&lt;35),"5",IF(AND(W127=220,AC127&gt;=50),"1",IF(AND(W127=220,AC127&gt;=45,AC127&lt;50),"2",IF(AND(W127=220,AC127&lt;45),"5","")))))),"1")</f>
        <v>1</v>
      </c>
      <c r="AR127" s="75" t="str">
        <f t="shared" ref="AR127:AR128" si="394">IF(AJ127&lt;&gt;"",IF(AJ127&gt;=0.2,"1",IF(AND(AJ127&gt;=0.1,AJ127&lt;0.2),"3",IF(AJ127&lt;0.1,"5",""))),"1")</f>
        <v>1</v>
      </c>
      <c r="AS127" s="75">
        <f t="shared" ref="AS127:AS128" si="395">+(3*AK127+3*AL127+4*AM127+2*AN127+3*AO127+1*AP127+5*AQ127+1*AR127)/22</f>
        <v>1</v>
      </c>
      <c r="AT127" s="75" t="str">
        <f t="shared" ref="AT127:AT128" si="396">IF(AND(AS127&gt;0,AS127&lt;=1),"1",IF(AND(AS127&gt;1,AS127&lt;=2),"3",IF(AND(AS127&gt;2,AS127&lt;=3),"6",IF(AND(AS127&gt;3,AS127&lt;=4),"8",IF(AND(AS127&gt;4,AS127&lt;=5),"10","")))))</f>
        <v>1</v>
      </c>
    </row>
    <row r="128" spans="1:46" s="10" customFormat="1" ht="15" customHeight="1" x14ac:dyDescent="0.25">
      <c r="A128" s="4">
        <v>126</v>
      </c>
      <c r="B128" s="4">
        <v>500036</v>
      </c>
      <c r="C128" s="4" t="s">
        <v>150</v>
      </c>
      <c r="D128" s="4" t="s">
        <v>156</v>
      </c>
      <c r="E128" s="3"/>
      <c r="F128" s="4" t="s">
        <v>414</v>
      </c>
      <c r="G128" s="4" t="s">
        <v>34</v>
      </c>
      <c r="H128" s="4" t="s">
        <v>204</v>
      </c>
      <c r="I128" s="4" t="s">
        <v>10</v>
      </c>
      <c r="J128" s="4">
        <v>5</v>
      </c>
      <c r="K128" s="4" t="s">
        <v>219</v>
      </c>
      <c r="L128" s="4">
        <v>1966</v>
      </c>
      <c r="M128" s="4" t="s">
        <v>266</v>
      </c>
      <c r="N128" s="4" t="s">
        <v>304</v>
      </c>
      <c r="O128" s="4"/>
      <c r="P128" s="4"/>
      <c r="Q128" s="4"/>
      <c r="R128" s="4" t="s">
        <v>123</v>
      </c>
      <c r="S128" s="13"/>
      <c r="T128" s="4"/>
      <c r="U128" s="4"/>
      <c r="V128" s="4" t="s">
        <v>448</v>
      </c>
      <c r="W128" s="4">
        <v>60</v>
      </c>
      <c r="X128" s="13">
        <v>45706</v>
      </c>
      <c r="Y128" s="27">
        <v>78</v>
      </c>
      <c r="Z128" s="27" t="s">
        <v>664</v>
      </c>
      <c r="AA128" s="28" t="s">
        <v>665</v>
      </c>
      <c r="AB128" s="31">
        <v>0.875</v>
      </c>
      <c r="AC128" s="32">
        <v>71</v>
      </c>
      <c r="AD128" s="28">
        <v>7</v>
      </c>
      <c r="AE128" s="28">
        <v>41.5</v>
      </c>
      <c r="AF128" s="33">
        <v>2E-3</v>
      </c>
      <c r="AG128" s="28">
        <v>1</v>
      </c>
      <c r="AH128" s="31">
        <v>8.0000000000000002E-3</v>
      </c>
      <c r="AI128" s="31">
        <v>0.46400000000000002</v>
      </c>
      <c r="AJ128" s="31">
        <v>0.435</v>
      </c>
      <c r="AK128" s="75" t="str">
        <f t="shared" si="387"/>
        <v>1</v>
      </c>
      <c r="AL128" s="75" t="str">
        <f t="shared" si="388"/>
        <v>1</v>
      </c>
      <c r="AM128" s="75" t="str">
        <f t="shared" si="389"/>
        <v>1</v>
      </c>
      <c r="AN128" s="75" t="str">
        <f t="shared" si="390"/>
        <v>1</v>
      </c>
      <c r="AO128" s="75" t="str">
        <f t="shared" si="391"/>
        <v>1</v>
      </c>
      <c r="AP128" s="75" t="str">
        <f t="shared" si="392"/>
        <v>1</v>
      </c>
      <c r="AQ128" s="75" t="str">
        <f t="shared" si="393"/>
        <v>1</v>
      </c>
      <c r="AR128" s="75" t="str">
        <f t="shared" si="394"/>
        <v>1</v>
      </c>
      <c r="AS128" s="75">
        <f t="shared" si="395"/>
        <v>1</v>
      </c>
      <c r="AT128" s="75" t="str">
        <f t="shared" si="396"/>
        <v>1</v>
      </c>
    </row>
    <row r="129" spans="1:46" s="10" customFormat="1" ht="15" customHeight="1" x14ac:dyDescent="0.25">
      <c r="A129" s="4">
        <v>127</v>
      </c>
      <c r="B129" s="4">
        <v>60008244</v>
      </c>
      <c r="C129" s="4" t="s">
        <v>89</v>
      </c>
      <c r="D129" s="4" t="s">
        <v>156</v>
      </c>
      <c r="E129" s="3"/>
      <c r="F129" s="4" t="s">
        <v>415</v>
      </c>
      <c r="G129" s="4" t="s">
        <v>29</v>
      </c>
      <c r="H129" s="4" t="s">
        <v>302</v>
      </c>
      <c r="I129" s="4" t="s">
        <v>10</v>
      </c>
      <c r="J129" s="4">
        <v>50</v>
      </c>
      <c r="K129" s="4" t="s">
        <v>120</v>
      </c>
      <c r="L129" s="4">
        <v>2018</v>
      </c>
      <c r="M129" s="4" t="s">
        <v>267</v>
      </c>
      <c r="N129" s="4" t="s">
        <v>153</v>
      </c>
      <c r="O129" s="4" t="s">
        <v>42</v>
      </c>
      <c r="P129" s="4"/>
      <c r="Q129" s="4"/>
      <c r="R129" s="4" t="s">
        <v>119</v>
      </c>
      <c r="S129" s="13"/>
      <c r="T129" s="4"/>
      <c r="U129" s="4"/>
      <c r="V129" s="4" t="s">
        <v>448</v>
      </c>
      <c r="W129" s="4">
        <v>60</v>
      </c>
      <c r="X129" s="13">
        <v>45698</v>
      </c>
      <c r="Y129" s="27">
        <v>61</v>
      </c>
      <c r="Z129" s="27">
        <v>27</v>
      </c>
      <c r="AA129" s="28" t="s">
        <v>665</v>
      </c>
      <c r="AB129" s="31">
        <v>0.88500000000000001</v>
      </c>
      <c r="AC129" s="32">
        <v>69</v>
      </c>
      <c r="AD129" s="28">
        <v>7</v>
      </c>
      <c r="AE129" s="28">
        <v>41.9</v>
      </c>
      <c r="AF129" s="33">
        <v>1E-3</v>
      </c>
      <c r="AG129" s="28">
        <v>0.5</v>
      </c>
      <c r="AH129" s="31">
        <v>2E-3</v>
      </c>
      <c r="AI129" s="31">
        <v>0.121</v>
      </c>
      <c r="AJ129" s="31"/>
      <c r="AK129" s="75" t="str">
        <f t="shared" ref="AK129:AK132" si="397">IF(AH129&lt;&gt;"",IF(AH129&lt;=0.1,"1",IF(AND(AH129&gt;0.1,AH129&lt;=0.3),"3",IF(AH129&gt;0.3,"5",""))),"1")</f>
        <v>1</v>
      </c>
      <c r="AL129" s="75" t="str">
        <f t="shared" ref="AL129:AL132" si="398">IF(AI129&lt;&gt;"",IF(AI129&lt;=3,"1",IF(AND(AI129&gt;3,AI129&lt;=4),"3",IF(AI129&gt;4,"5",""))),"1")</f>
        <v>1</v>
      </c>
      <c r="AM129" s="75" t="str">
        <f t="shared" ref="AM129:AM132" si="399">IF(AD129&lt;&gt;"",IF(AD129&lt;=20,"1",IF(AND(AD129&gt;20,AD129&lt;=30),"3",IF(AD129&gt;30,"5",""))),"1")</f>
        <v>1</v>
      </c>
      <c r="AN129" s="75" t="str">
        <f t="shared" ref="AN129:AN132" si="400">IF(AF129&lt;&gt;"",IF(AF129&lt;=0.05,"1",IF(AND(AF129&gt;0.05,AF129&lt;=0.1),"3",IF(AF129&gt;0.1,"5",""))),"1")</f>
        <v>1</v>
      </c>
      <c r="AO129" s="75" t="str">
        <f t="shared" ref="AO129:AO132" si="401">IF(AE129&lt;&gt;"",IF(AE129&gt;=32,"1",IF(AND(AE129&gt;=28,AE129&lt;32),"3",IF(AE129&lt;28,"5",""))),"1")</f>
        <v>1</v>
      </c>
      <c r="AP129" s="75" t="str">
        <f t="shared" ref="AP129:AP132" si="402">IF(AG129&lt;&gt;"",IF(AG129&lt;=3.5,"1",IF(AG129&gt;3.5,"5","")),"1")</f>
        <v>1</v>
      </c>
      <c r="AQ129" s="75" t="str">
        <f t="shared" ref="AQ129:AQ132" si="403">IF(AC129&lt;&gt;"",IF(AND(W129=60,AC129&gt;=40),"1",IF(AND(W129=60,AC129&gt;=35,AC129&lt;40),"3",IF(AND(W129=60,AC129&lt;35),"5",IF(AND(W129=220,AC129&gt;=50),"1",IF(AND(W129=220,AC129&gt;=45,AC129&lt;50),"2",IF(AND(W129=220,AC129&lt;45),"5","")))))),"1")</f>
        <v>1</v>
      </c>
      <c r="AR129" s="75" t="str">
        <f t="shared" ref="AR129:AR132" si="404">IF(AJ129&lt;&gt;"",IF(AJ129&gt;=0.2,"1",IF(AND(AJ129&gt;=0.1,AJ129&lt;0.2),"3",IF(AJ129&lt;0.1,"5",""))),"1")</f>
        <v>1</v>
      </c>
      <c r="AS129" s="75">
        <f t="shared" ref="AS129:AS132" si="405">+(3*AK129+3*AL129+4*AM129+2*AN129+3*AO129+1*AP129+5*AQ129+1*AR129)/22</f>
        <v>1</v>
      </c>
      <c r="AT129" s="75" t="str">
        <f t="shared" ref="AT129:AT132" si="406">IF(AND(AS129&gt;0,AS129&lt;=1),"1",IF(AND(AS129&gt;1,AS129&lt;=2),"3",IF(AND(AS129&gt;2,AS129&lt;=3),"6",IF(AND(AS129&gt;3,AS129&lt;=4),"8",IF(AND(AS129&gt;4,AS129&lt;=5),"10","")))))</f>
        <v>1</v>
      </c>
    </row>
    <row r="130" spans="1:46" s="10" customFormat="1" ht="15" customHeight="1" x14ac:dyDescent="0.25">
      <c r="A130" s="4">
        <v>128</v>
      </c>
      <c r="B130" s="4">
        <v>60000273</v>
      </c>
      <c r="C130" s="4" t="s">
        <v>89</v>
      </c>
      <c r="D130" s="4" t="s">
        <v>163</v>
      </c>
      <c r="E130" s="3"/>
      <c r="F130" s="4" t="s">
        <v>416</v>
      </c>
      <c r="G130" s="4" t="s">
        <v>185</v>
      </c>
      <c r="H130" s="4" t="s">
        <v>203</v>
      </c>
      <c r="I130" s="4" t="s">
        <v>245</v>
      </c>
      <c r="J130" s="4" t="s">
        <v>205</v>
      </c>
      <c r="K130" s="4" t="s">
        <v>176</v>
      </c>
      <c r="L130" s="4">
        <v>2018</v>
      </c>
      <c r="M130" s="4" t="s">
        <v>267</v>
      </c>
      <c r="N130" s="4" t="s">
        <v>153</v>
      </c>
      <c r="O130" s="4" t="s">
        <v>118</v>
      </c>
      <c r="P130" s="4"/>
      <c r="Q130" s="4" t="s">
        <v>247</v>
      </c>
      <c r="R130" s="4" t="s">
        <v>119</v>
      </c>
      <c r="S130" s="13"/>
      <c r="T130" s="4"/>
      <c r="U130" s="4"/>
      <c r="V130" s="4" t="s">
        <v>448</v>
      </c>
      <c r="W130" s="4">
        <v>60</v>
      </c>
      <c r="X130" s="13">
        <v>45698</v>
      </c>
      <c r="Y130" s="27">
        <v>61</v>
      </c>
      <c r="Z130" s="27">
        <v>28</v>
      </c>
      <c r="AA130" s="28" t="s">
        <v>665</v>
      </c>
      <c r="AB130" s="31">
        <v>0.88600000000000001</v>
      </c>
      <c r="AC130" s="32">
        <v>74</v>
      </c>
      <c r="AD130" s="28">
        <v>6</v>
      </c>
      <c r="AE130" s="28">
        <v>37.1</v>
      </c>
      <c r="AF130" s="33">
        <v>0.01</v>
      </c>
      <c r="AG130" s="28">
        <v>0.5</v>
      </c>
      <c r="AH130" s="31">
        <v>3.0000000000000001E-3</v>
      </c>
      <c r="AI130" s="31">
        <v>0.191</v>
      </c>
      <c r="AJ130" s="31"/>
      <c r="AK130" s="75" t="str">
        <f t="shared" si="397"/>
        <v>1</v>
      </c>
      <c r="AL130" s="75" t="str">
        <f t="shared" si="398"/>
        <v>1</v>
      </c>
      <c r="AM130" s="75" t="str">
        <f t="shared" si="399"/>
        <v>1</v>
      </c>
      <c r="AN130" s="75" t="str">
        <f t="shared" si="400"/>
        <v>1</v>
      </c>
      <c r="AO130" s="75" t="str">
        <f t="shared" si="401"/>
        <v>1</v>
      </c>
      <c r="AP130" s="75" t="str">
        <f t="shared" si="402"/>
        <v>1</v>
      </c>
      <c r="AQ130" s="75" t="str">
        <f t="shared" si="403"/>
        <v>1</v>
      </c>
      <c r="AR130" s="75" t="str">
        <f t="shared" si="404"/>
        <v>1</v>
      </c>
      <c r="AS130" s="75">
        <f t="shared" si="405"/>
        <v>1</v>
      </c>
      <c r="AT130" s="75" t="str">
        <f t="shared" si="406"/>
        <v>1</v>
      </c>
    </row>
    <row r="131" spans="1:46" s="10" customFormat="1" ht="15" customHeight="1" x14ac:dyDescent="0.25">
      <c r="A131" s="4">
        <v>129</v>
      </c>
      <c r="B131" s="15" t="s">
        <v>444</v>
      </c>
      <c r="C131" s="4" t="s">
        <v>88</v>
      </c>
      <c r="D131" s="4" t="s">
        <v>156</v>
      </c>
      <c r="E131" s="4"/>
      <c r="F131" s="4" t="s">
        <v>417</v>
      </c>
      <c r="G131" s="4" t="s">
        <v>29</v>
      </c>
      <c r="H131" s="4" t="s">
        <v>445</v>
      </c>
      <c r="I131" s="4" t="s">
        <v>10</v>
      </c>
      <c r="J131" s="4">
        <v>25</v>
      </c>
      <c r="K131" s="4" t="s">
        <v>214</v>
      </c>
      <c r="L131" s="4">
        <v>2020</v>
      </c>
      <c r="M131" s="4" t="s">
        <v>266</v>
      </c>
      <c r="N131" s="4" t="s">
        <v>304</v>
      </c>
      <c r="O131" s="4" t="s">
        <v>122</v>
      </c>
      <c r="P131" s="4">
        <v>2020</v>
      </c>
      <c r="Q131" s="4" t="s">
        <v>446</v>
      </c>
      <c r="R131" s="2" t="s">
        <v>447</v>
      </c>
      <c r="S131" s="13"/>
      <c r="T131" s="4"/>
      <c r="U131" s="4"/>
      <c r="V131" s="4" t="s">
        <v>448</v>
      </c>
      <c r="W131" s="4">
        <v>60</v>
      </c>
      <c r="X131" s="13">
        <v>45697</v>
      </c>
      <c r="Y131" s="27">
        <v>59</v>
      </c>
      <c r="Z131" s="27">
        <v>26</v>
      </c>
      <c r="AA131" s="28" t="s">
        <v>665</v>
      </c>
      <c r="AB131" s="31">
        <v>0.88300000000000001</v>
      </c>
      <c r="AC131" s="32">
        <v>75</v>
      </c>
      <c r="AD131" s="28">
        <v>4</v>
      </c>
      <c r="AE131" s="28">
        <v>32.799999999999997</v>
      </c>
      <c r="AF131" s="33">
        <v>7.0000000000000001E-3</v>
      </c>
      <c r="AG131" s="28">
        <v>0.5</v>
      </c>
      <c r="AH131" s="31">
        <v>6.0000000000000001E-3</v>
      </c>
      <c r="AI131" s="31">
        <v>0.28399999999999997</v>
      </c>
      <c r="AJ131" s="31"/>
      <c r="AK131" s="75" t="str">
        <f t="shared" si="397"/>
        <v>1</v>
      </c>
      <c r="AL131" s="75" t="str">
        <f t="shared" si="398"/>
        <v>1</v>
      </c>
      <c r="AM131" s="75" t="str">
        <f t="shared" si="399"/>
        <v>1</v>
      </c>
      <c r="AN131" s="75" t="str">
        <f t="shared" si="400"/>
        <v>1</v>
      </c>
      <c r="AO131" s="75" t="str">
        <f t="shared" si="401"/>
        <v>1</v>
      </c>
      <c r="AP131" s="75" t="str">
        <f t="shared" si="402"/>
        <v>1</v>
      </c>
      <c r="AQ131" s="75" t="str">
        <f t="shared" si="403"/>
        <v>1</v>
      </c>
      <c r="AR131" s="75" t="str">
        <f t="shared" si="404"/>
        <v>1</v>
      </c>
      <c r="AS131" s="75">
        <f t="shared" si="405"/>
        <v>1</v>
      </c>
      <c r="AT131" s="75" t="str">
        <f t="shared" si="406"/>
        <v>1</v>
      </c>
    </row>
    <row r="132" spans="1:46" s="10" customFormat="1" ht="15" customHeight="1" x14ac:dyDescent="0.25">
      <c r="A132" s="4">
        <v>130</v>
      </c>
      <c r="B132" s="4">
        <v>500070</v>
      </c>
      <c r="C132" s="4" t="s">
        <v>88</v>
      </c>
      <c r="D132" s="4" t="s">
        <v>163</v>
      </c>
      <c r="E132" s="3"/>
      <c r="F132" s="4" t="s">
        <v>418</v>
      </c>
      <c r="G132" s="4" t="s">
        <v>9</v>
      </c>
      <c r="H132" s="4" t="s">
        <v>241</v>
      </c>
      <c r="I132" s="4" t="s">
        <v>10</v>
      </c>
      <c r="J132" s="4">
        <v>25</v>
      </c>
      <c r="K132" s="4" t="s">
        <v>243</v>
      </c>
      <c r="L132" s="4">
        <v>2021</v>
      </c>
      <c r="M132" s="4" t="s">
        <v>267</v>
      </c>
      <c r="N132" s="4" t="s">
        <v>153</v>
      </c>
      <c r="O132" s="4"/>
      <c r="P132" s="4"/>
      <c r="Q132" s="4" t="s">
        <v>250</v>
      </c>
      <c r="R132" s="4" t="s">
        <v>123</v>
      </c>
      <c r="S132" s="13"/>
      <c r="T132" s="4"/>
      <c r="U132" s="4"/>
      <c r="V132" s="4" t="s">
        <v>448</v>
      </c>
      <c r="W132" s="4">
        <v>60</v>
      </c>
      <c r="X132" s="13">
        <v>45697</v>
      </c>
      <c r="Y132" s="27">
        <v>59</v>
      </c>
      <c r="Z132" s="27">
        <v>26</v>
      </c>
      <c r="AA132" s="28" t="s">
        <v>665</v>
      </c>
      <c r="AB132" s="31">
        <v>0.88</v>
      </c>
      <c r="AC132" s="32">
        <v>70</v>
      </c>
      <c r="AD132" s="28">
        <v>4</v>
      </c>
      <c r="AE132" s="28">
        <v>41.6</v>
      </c>
      <c r="AF132" s="33">
        <v>3.0000000000000001E-3</v>
      </c>
      <c r="AG132" s="28">
        <v>0.5</v>
      </c>
      <c r="AH132" s="31">
        <v>5.0000000000000001E-3</v>
      </c>
      <c r="AI132" s="31">
        <v>0.154</v>
      </c>
      <c r="AJ132" s="31"/>
      <c r="AK132" s="75" t="str">
        <f t="shared" si="397"/>
        <v>1</v>
      </c>
      <c r="AL132" s="75" t="str">
        <f t="shared" si="398"/>
        <v>1</v>
      </c>
      <c r="AM132" s="75" t="str">
        <f t="shared" si="399"/>
        <v>1</v>
      </c>
      <c r="AN132" s="75" t="str">
        <f t="shared" si="400"/>
        <v>1</v>
      </c>
      <c r="AO132" s="75" t="str">
        <f t="shared" si="401"/>
        <v>1</v>
      </c>
      <c r="AP132" s="75" t="str">
        <f t="shared" si="402"/>
        <v>1</v>
      </c>
      <c r="AQ132" s="75" t="str">
        <f t="shared" si="403"/>
        <v>1</v>
      </c>
      <c r="AR132" s="75" t="str">
        <f t="shared" si="404"/>
        <v>1</v>
      </c>
      <c r="AS132" s="75">
        <f t="shared" si="405"/>
        <v>1</v>
      </c>
      <c r="AT132" s="75" t="str">
        <f t="shared" si="406"/>
        <v>1</v>
      </c>
    </row>
    <row r="133" spans="1:46" s="10" customFormat="1" ht="15" customHeight="1" x14ac:dyDescent="0.25">
      <c r="A133" s="4">
        <v>131</v>
      </c>
      <c r="B133" s="4">
        <v>500089</v>
      </c>
      <c r="C133" s="4" t="s">
        <v>82</v>
      </c>
      <c r="D133" s="4" t="s">
        <v>156</v>
      </c>
      <c r="E133" s="3"/>
      <c r="F133" s="4" t="s">
        <v>419</v>
      </c>
      <c r="G133" s="4" t="s">
        <v>12</v>
      </c>
      <c r="H133" s="4" t="s">
        <v>25</v>
      </c>
      <c r="I133" s="4" t="s">
        <v>10</v>
      </c>
      <c r="J133" s="4">
        <v>25</v>
      </c>
      <c r="K133" s="4" t="s">
        <v>136</v>
      </c>
      <c r="L133" s="4">
        <v>1993</v>
      </c>
      <c r="M133" s="4" t="s">
        <v>266</v>
      </c>
      <c r="N133" s="4" t="s">
        <v>304</v>
      </c>
      <c r="O133" s="4" t="s">
        <v>122</v>
      </c>
      <c r="P133" s="4"/>
      <c r="Q133" s="4"/>
      <c r="R133" s="4" t="s">
        <v>123</v>
      </c>
      <c r="S133" s="13"/>
      <c r="T133" s="4"/>
      <c r="U133" s="4"/>
      <c r="V133" s="4" t="s">
        <v>448</v>
      </c>
      <c r="W133" s="4">
        <v>60</v>
      </c>
      <c r="X133" s="13">
        <v>45699</v>
      </c>
      <c r="Y133" s="27">
        <v>70</v>
      </c>
      <c r="Z133" s="27" t="s">
        <v>664</v>
      </c>
      <c r="AA133" s="28" t="s">
        <v>665</v>
      </c>
      <c r="AB133" s="31">
        <v>0.88100000000000001</v>
      </c>
      <c r="AC133" s="32">
        <v>69</v>
      </c>
      <c r="AD133" s="28">
        <v>7</v>
      </c>
      <c r="AE133" s="28">
        <v>33.299999999999997</v>
      </c>
      <c r="AF133" s="33">
        <v>0.02</v>
      </c>
      <c r="AG133" s="28">
        <v>1.5</v>
      </c>
      <c r="AH133" s="31">
        <v>0.157</v>
      </c>
      <c r="AI133" s="31">
        <v>4.1950000000000003</v>
      </c>
      <c r="AJ133" s="31">
        <v>0.125</v>
      </c>
      <c r="AK133" s="75" t="str">
        <f t="shared" ref="AK133:AK134" si="407">IF(AH133&lt;&gt;"",IF(AH133&lt;=0.1,"1",IF(AND(AH133&gt;0.1,AH133&lt;=0.3),"3",IF(AH133&gt;0.3,"5",""))),"1")</f>
        <v>3</v>
      </c>
      <c r="AL133" s="75" t="str">
        <f t="shared" ref="AL133:AL134" si="408">IF(AI133&lt;&gt;"",IF(AI133&lt;=3,"1",IF(AND(AI133&gt;3,AI133&lt;=4),"3",IF(AI133&gt;4,"5",""))),"1")</f>
        <v>5</v>
      </c>
      <c r="AM133" s="75" t="str">
        <f t="shared" ref="AM133:AM134" si="409">IF(AD133&lt;&gt;"",IF(AD133&lt;=20,"1",IF(AND(AD133&gt;20,AD133&lt;=30),"3",IF(AD133&gt;30,"5",""))),"1")</f>
        <v>1</v>
      </c>
      <c r="AN133" s="75" t="str">
        <f t="shared" ref="AN133:AN134" si="410">IF(AF133&lt;&gt;"",IF(AF133&lt;=0.05,"1",IF(AND(AF133&gt;0.05,AF133&lt;=0.1),"3",IF(AF133&gt;0.1,"5",""))),"1")</f>
        <v>1</v>
      </c>
      <c r="AO133" s="75" t="str">
        <f t="shared" ref="AO133:AO134" si="411">IF(AE133&lt;&gt;"",IF(AE133&gt;=32,"1",IF(AND(AE133&gt;=28,AE133&lt;32),"3",IF(AE133&lt;28,"5",""))),"1")</f>
        <v>1</v>
      </c>
      <c r="AP133" s="75" t="str">
        <f t="shared" ref="AP133:AP134" si="412">IF(AG133&lt;&gt;"",IF(AG133&lt;=3.5,"1",IF(AG133&gt;3.5,"5","")),"1")</f>
        <v>1</v>
      </c>
      <c r="AQ133" s="75" t="str">
        <f t="shared" ref="AQ133:AQ134" si="413">IF(AC133&lt;&gt;"",IF(AND(W133=60,AC133&gt;=40),"1",IF(AND(W133=60,AC133&gt;=35,AC133&lt;40),"3",IF(AND(W133=60,AC133&lt;35),"5",IF(AND(W133=220,AC133&gt;=50),"1",IF(AND(W133=220,AC133&gt;=45,AC133&lt;50),"2",IF(AND(W133=220,AC133&lt;45),"5","")))))),"1")</f>
        <v>1</v>
      </c>
      <c r="AR133" s="75" t="str">
        <f t="shared" ref="AR133:AR134" si="414">IF(AJ133&lt;&gt;"",IF(AJ133&gt;=0.2,"1",IF(AND(AJ133&gt;=0.1,AJ133&lt;0.2),"3",IF(AJ133&lt;0.1,"5",""))),"1")</f>
        <v>3</v>
      </c>
      <c r="AS133" s="75">
        <f t="shared" ref="AS133:AS134" si="415">+(3*AK133+3*AL133+4*AM133+2*AN133+3*AO133+1*AP133+5*AQ133+1*AR133)/22</f>
        <v>1.9090909090909092</v>
      </c>
      <c r="AT133" s="75" t="str">
        <f t="shared" ref="AT133:AT134" si="416">IF(AND(AS133&gt;0,AS133&lt;=1),"1",IF(AND(AS133&gt;1,AS133&lt;=2),"3",IF(AND(AS133&gt;2,AS133&lt;=3),"6",IF(AND(AS133&gt;3,AS133&lt;=4),"8",IF(AND(AS133&gt;4,AS133&lt;=5),"10","")))))</f>
        <v>3</v>
      </c>
    </row>
    <row r="134" spans="1:46" s="10" customFormat="1" ht="15" customHeight="1" x14ac:dyDescent="0.25">
      <c r="A134" s="4">
        <v>132</v>
      </c>
      <c r="B134" s="4">
        <v>500072</v>
      </c>
      <c r="C134" s="4" t="s">
        <v>82</v>
      </c>
      <c r="D134" s="4" t="s">
        <v>163</v>
      </c>
      <c r="E134" s="3"/>
      <c r="F134" s="4" t="s">
        <v>420</v>
      </c>
      <c r="G134" s="4" t="s">
        <v>29</v>
      </c>
      <c r="H134" s="4" t="s">
        <v>64</v>
      </c>
      <c r="I134" s="4" t="s">
        <v>10</v>
      </c>
      <c r="J134" s="4" t="s">
        <v>144</v>
      </c>
      <c r="K134" s="4" t="s">
        <v>136</v>
      </c>
      <c r="L134" s="4">
        <v>1984</v>
      </c>
      <c r="M134" s="4" t="s">
        <v>266</v>
      </c>
      <c r="N134" s="4" t="s">
        <v>304</v>
      </c>
      <c r="O134" s="4" t="s">
        <v>122</v>
      </c>
      <c r="P134" s="4"/>
      <c r="Q134" s="4"/>
      <c r="R134" s="4" t="s">
        <v>123</v>
      </c>
      <c r="S134" s="13"/>
      <c r="T134" s="4"/>
      <c r="U134" s="4"/>
      <c r="V134" s="4"/>
      <c r="W134" s="4">
        <v>60</v>
      </c>
      <c r="X134" s="13">
        <v>45699</v>
      </c>
      <c r="Y134" s="27">
        <v>78</v>
      </c>
      <c r="Z134" s="27" t="s">
        <v>664</v>
      </c>
      <c r="AA134" s="28" t="s">
        <v>665</v>
      </c>
      <c r="AB134" s="31">
        <v>0.88600000000000001</v>
      </c>
      <c r="AC134" s="32">
        <v>69</v>
      </c>
      <c r="AD134" s="28">
        <v>5</v>
      </c>
      <c r="AE134" s="28">
        <v>47.8</v>
      </c>
      <c r="AF134" s="33">
        <v>0.02</v>
      </c>
      <c r="AG134" s="28">
        <v>0.5</v>
      </c>
      <c r="AH134" s="31">
        <v>5.0000000000000001E-3</v>
      </c>
      <c r="AI134" s="31">
        <v>9.8000000000000004E-2</v>
      </c>
      <c r="AJ134" s="31"/>
      <c r="AK134" s="75" t="str">
        <f t="shared" si="407"/>
        <v>1</v>
      </c>
      <c r="AL134" s="75" t="str">
        <f t="shared" si="408"/>
        <v>1</v>
      </c>
      <c r="AM134" s="75" t="str">
        <f t="shared" si="409"/>
        <v>1</v>
      </c>
      <c r="AN134" s="75" t="str">
        <f t="shared" si="410"/>
        <v>1</v>
      </c>
      <c r="AO134" s="75" t="str">
        <f t="shared" si="411"/>
        <v>1</v>
      </c>
      <c r="AP134" s="75" t="str">
        <f t="shared" si="412"/>
        <v>1</v>
      </c>
      <c r="AQ134" s="75" t="str">
        <f t="shared" si="413"/>
        <v>1</v>
      </c>
      <c r="AR134" s="75" t="str">
        <f t="shared" si="414"/>
        <v>1</v>
      </c>
      <c r="AS134" s="75">
        <f t="shared" si="415"/>
        <v>1</v>
      </c>
      <c r="AT134" s="75" t="str">
        <f t="shared" si="416"/>
        <v>1</v>
      </c>
    </row>
    <row r="135" spans="1:46" s="10" customFormat="1" ht="15" customHeight="1" x14ac:dyDescent="0.25">
      <c r="A135" s="4">
        <v>133</v>
      </c>
      <c r="B135" s="4">
        <v>60003003</v>
      </c>
      <c r="C135" s="4" t="s">
        <v>82</v>
      </c>
      <c r="D135" s="4" t="s">
        <v>162</v>
      </c>
      <c r="E135" s="3"/>
      <c r="F135" s="4" t="s">
        <v>421</v>
      </c>
      <c r="G135" s="4" t="s">
        <v>12</v>
      </c>
      <c r="H135" s="4" t="s">
        <v>27</v>
      </c>
      <c r="I135" s="4" t="s">
        <v>245</v>
      </c>
      <c r="J135" s="4" t="s">
        <v>134</v>
      </c>
      <c r="K135" s="4" t="s">
        <v>176</v>
      </c>
      <c r="L135" s="4">
        <v>2005</v>
      </c>
      <c r="M135" s="4" t="s">
        <v>267</v>
      </c>
      <c r="N135" s="4" t="s">
        <v>153</v>
      </c>
      <c r="O135" s="4" t="s">
        <v>133</v>
      </c>
      <c r="P135" s="4">
        <v>2005</v>
      </c>
      <c r="Q135" s="4"/>
      <c r="R135" s="4" t="s">
        <v>119</v>
      </c>
      <c r="S135" s="13">
        <v>44006</v>
      </c>
      <c r="T135" s="4">
        <v>55</v>
      </c>
      <c r="U135" s="4" t="s">
        <v>259</v>
      </c>
      <c r="V135" s="4" t="s">
        <v>448</v>
      </c>
      <c r="W135" s="4">
        <v>60</v>
      </c>
      <c r="X135" s="13">
        <v>45699</v>
      </c>
      <c r="Y135" s="27">
        <v>75</v>
      </c>
      <c r="Z135" s="27" t="s">
        <v>664</v>
      </c>
      <c r="AA135" s="28" t="s">
        <v>665</v>
      </c>
      <c r="AB135" s="31">
        <v>0.89500000000000002</v>
      </c>
      <c r="AC135" s="32">
        <v>75</v>
      </c>
      <c r="AD135" s="28">
        <v>7</v>
      </c>
      <c r="AE135" s="28">
        <v>34.5</v>
      </c>
      <c r="AF135" s="33">
        <v>0.01</v>
      </c>
      <c r="AG135" s="28">
        <v>0.5</v>
      </c>
      <c r="AH135" s="31">
        <v>1.2E-2</v>
      </c>
      <c r="AI135" s="31">
        <v>0.34200000000000003</v>
      </c>
      <c r="AJ135" s="31"/>
      <c r="AK135" s="75" t="str">
        <f t="shared" ref="AK135" si="417">IF(AH135&lt;&gt;"",IF(AH135&lt;=0.1,"1",IF(AND(AH135&gt;0.1,AH135&lt;=0.3),"3",IF(AH135&gt;0.3,"5",""))),"1")</f>
        <v>1</v>
      </c>
      <c r="AL135" s="75" t="str">
        <f t="shared" ref="AL135" si="418">IF(AI135&lt;&gt;"",IF(AI135&lt;=3,"1",IF(AND(AI135&gt;3,AI135&lt;=4),"3",IF(AI135&gt;4,"5",""))),"1")</f>
        <v>1</v>
      </c>
      <c r="AM135" s="75" t="str">
        <f t="shared" ref="AM135" si="419">IF(AD135&lt;&gt;"",IF(AD135&lt;=20,"1",IF(AND(AD135&gt;20,AD135&lt;=30),"3",IF(AD135&gt;30,"5",""))),"1")</f>
        <v>1</v>
      </c>
      <c r="AN135" s="75" t="str">
        <f t="shared" ref="AN135" si="420">IF(AF135&lt;&gt;"",IF(AF135&lt;=0.05,"1",IF(AND(AF135&gt;0.05,AF135&lt;=0.1),"3",IF(AF135&gt;0.1,"5",""))),"1")</f>
        <v>1</v>
      </c>
      <c r="AO135" s="75" t="str">
        <f t="shared" ref="AO135" si="421">IF(AE135&lt;&gt;"",IF(AE135&gt;=32,"1",IF(AND(AE135&gt;=28,AE135&lt;32),"3",IF(AE135&lt;28,"5",""))),"1")</f>
        <v>1</v>
      </c>
      <c r="AP135" s="75" t="str">
        <f t="shared" ref="AP135" si="422">IF(AG135&lt;&gt;"",IF(AG135&lt;=3.5,"1",IF(AG135&gt;3.5,"5","")),"1")</f>
        <v>1</v>
      </c>
      <c r="AQ135" s="75" t="str">
        <f t="shared" ref="AQ135" si="423">IF(AC135&lt;&gt;"",IF(AND(W135=60,AC135&gt;=40),"1",IF(AND(W135=60,AC135&gt;=35,AC135&lt;40),"3",IF(AND(W135=60,AC135&lt;35),"5",IF(AND(W135=220,AC135&gt;=50),"1",IF(AND(W135=220,AC135&gt;=45,AC135&lt;50),"2",IF(AND(W135=220,AC135&lt;45),"5","")))))),"1")</f>
        <v>1</v>
      </c>
      <c r="AR135" s="75" t="str">
        <f t="shared" ref="AR135" si="424">IF(AJ135&lt;&gt;"",IF(AJ135&gt;=0.2,"1",IF(AND(AJ135&gt;=0.1,AJ135&lt;0.2),"3",IF(AJ135&lt;0.1,"5",""))),"1")</f>
        <v>1</v>
      </c>
      <c r="AS135" s="75">
        <f t="shared" ref="AS135" si="425">+(3*AK135+3*AL135+4*AM135+2*AN135+3*AO135+1*AP135+5*AQ135+1*AR135)/22</f>
        <v>1</v>
      </c>
      <c r="AT135" s="75" t="str">
        <f t="shared" ref="AT135" si="426">IF(AND(AS135&gt;0,AS135&lt;=1),"1",IF(AND(AS135&gt;1,AS135&lt;=2),"3",IF(AND(AS135&gt;2,AS135&lt;=3),"6",IF(AND(AS135&gt;3,AS135&lt;=4),"8",IF(AND(AS135&gt;4,AS135&lt;=5),"10","")))))</f>
        <v>1</v>
      </c>
    </row>
  </sheetData>
  <autoFilter ref="A2:FF135" xr:uid="{58AC59FF-30DB-41E2-9AF0-F22846204831}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"/>
  <sheetViews>
    <sheetView workbookViewId="0">
      <selection activeCell="G36" sqref="G3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"/>
  <sheetViews>
    <sheetView topLeftCell="A4" workbookViewId="0">
      <selection activeCell="S32" sqref="S3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CALCULOS</vt:lpstr>
      <vt:lpstr>Reporte</vt:lpstr>
      <vt:lpstr>TRAFO</vt:lpstr>
      <vt:lpstr>Ranking</vt:lpstr>
      <vt:lpstr>ANALISIS FSQ</vt:lpstr>
      <vt:lpstr>HI-FSQ</vt:lpstr>
      <vt:lpstr>Valores límites SD Myers</vt:lpstr>
      <vt:lpstr>Valores límites IEEE</vt:lpstr>
      <vt:lpstr>Reporte!Área_de_impresión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Caqui Perez</dc:creator>
  <cp:lastModifiedBy>Martin Caqui Perez</cp:lastModifiedBy>
  <cp:lastPrinted>2024-07-16T22:46:05Z</cp:lastPrinted>
  <dcterms:created xsi:type="dcterms:W3CDTF">2006-09-16T00:00:00Z</dcterms:created>
  <dcterms:modified xsi:type="dcterms:W3CDTF">2025-05-13T21:37:18Z</dcterms:modified>
</cp:coreProperties>
</file>